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\Desktop\"/>
    </mc:Choice>
  </mc:AlternateContent>
  <xr:revisionPtr revIDLastSave="0" documentId="13_ncr:1_{4877A085-7545-417B-A599-329D65439C8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ource" sheetId="3" r:id="rId1"/>
    <sheet name="Process (2)" sheetId="9" r:id="rId2"/>
    <sheet name="Danh sách COD" sheetId="8" r:id="rId3"/>
    <sheet name="Chi tiết" sheetId="6" r:id="rId4"/>
    <sheet name="Báo cáo" sheetId="7" r:id="rId5"/>
  </sheets>
  <definedNames>
    <definedName name="Chart_average_productivity">OFFSET('Báo cáo'!$G$13,0,0,COUNTA('Báo cáo'!$B$13:$B$100))</definedName>
    <definedName name="Chart_success_rate">OFFSET('Báo cáo'!$E$13,0,0,COUNTA('Báo cáo'!$B$13:$B$100))</definedName>
    <definedName name="Chart_unit">OFFSET('Báo cáo'!$B$13,0,0,COUNTA('Báo cáo'!$B$13:$B$100))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7" l="1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D27" i="7" l="1"/>
  <c r="E27" i="7"/>
  <c r="F27" i="7"/>
  <c r="G27" i="7"/>
  <c r="H27" i="7"/>
  <c r="I27" i="7"/>
  <c r="J27" i="7"/>
  <c r="D28" i="7"/>
  <c r="E28" i="7"/>
  <c r="F28" i="7"/>
  <c r="G28" i="7"/>
  <c r="H28" i="7"/>
  <c r="I28" i="7"/>
  <c r="J28" i="7"/>
  <c r="D29" i="7"/>
  <c r="E29" i="7"/>
  <c r="F29" i="7"/>
  <c r="G29" i="7"/>
  <c r="H29" i="7"/>
  <c r="I29" i="7"/>
  <c r="J29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E32" i="7"/>
  <c r="F32" i="7"/>
  <c r="G32" i="7"/>
  <c r="H32" i="7"/>
  <c r="I32" i="7"/>
  <c r="J32" i="7"/>
  <c r="D33" i="7"/>
  <c r="E33" i="7"/>
  <c r="F33" i="7"/>
  <c r="G33" i="7"/>
  <c r="H33" i="7"/>
  <c r="I33" i="7"/>
  <c r="J33" i="7"/>
  <c r="D34" i="7"/>
  <c r="E34" i="7"/>
  <c r="F34" i="7"/>
  <c r="G34" i="7"/>
  <c r="H34" i="7"/>
  <c r="I34" i="7"/>
  <c r="J34" i="7"/>
  <c r="D35" i="7"/>
  <c r="E35" i="7"/>
  <c r="F35" i="7"/>
  <c r="G35" i="7"/>
  <c r="H35" i="7"/>
  <c r="I35" i="7"/>
  <c r="J35" i="7"/>
  <c r="D36" i="7"/>
  <c r="E36" i="7"/>
  <c r="F36" i="7"/>
  <c r="G36" i="7"/>
  <c r="H36" i="7"/>
  <c r="I36" i="7"/>
  <c r="J36" i="7"/>
  <c r="D37" i="7"/>
  <c r="E37" i="7"/>
  <c r="F37" i="7"/>
  <c r="G37" i="7"/>
  <c r="H37" i="7"/>
  <c r="I37" i="7"/>
  <c r="J37" i="7"/>
  <c r="D38" i="7"/>
  <c r="E38" i="7"/>
  <c r="F38" i="7"/>
  <c r="G38" i="7"/>
  <c r="H38" i="7"/>
  <c r="I38" i="7"/>
  <c r="J38" i="7"/>
  <c r="D39" i="7"/>
  <c r="E39" i="7"/>
  <c r="F39" i="7"/>
  <c r="G39" i="7"/>
  <c r="H39" i="7"/>
  <c r="I39" i="7"/>
  <c r="J39" i="7"/>
  <c r="D40" i="7"/>
  <c r="E40" i="7"/>
  <c r="F40" i="7"/>
  <c r="G40" i="7"/>
  <c r="H40" i="7"/>
  <c r="I40" i="7"/>
  <c r="J40" i="7"/>
  <c r="D41" i="7"/>
  <c r="E41" i="7"/>
  <c r="F41" i="7"/>
  <c r="G41" i="7"/>
  <c r="H41" i="7"/>
  <c r="I41" i="7"/>
  <c r="J41" i="7"/>
  <c r="D42" i="7"/>
  <c r="E42" i="7"/>
  <c r="F42" i="7"/>
  <c r="G42" i="7"/>
  <c r="H42" i="7"/>
  <c r="I42" i="7"/>
  <c r="J42" i="7"/>
  <c r="D43" i="7"/>
  <c r="E43" i="7"/>
  <c r="F43" i="7"/>
  <c r="G43" i="7"/>
  <c r="H43" i="7"/>
  <c r="I43" i="7"/>
  <c r="J43" i="7"/>
  <c r="D44" i="7"/>
  <c r="E44" i="7"/>
  <c r="F44" i="7"/>
  <c r="G44" i="7"/>
  <c r="H44" i="7"/>
  <c r="I44" i="7"/>
  <c r="J44" i="7"/>
  <c r="D45" i="7"/>
  <c r="E45" i="7"/>
  <c r="F45" i="7"/>
  <c r="G45" i="7"/>
  <c r="H45" i="7"/>
  <c r="I45" i="7"/>
  <c r="J45" i="7"/>
  <c r="D46" i="7"/>
  <c r="E46" i="7"/>
  <c r="F46" i="7"/>
  <c r="G46" i="7"/>
  <c r="H46" i="7"/>
  <c r="I46" i="7"/>
  <c r="J46" i="7"/>
  <c r="D47" i="7"/>
  <c r="E47" i="7"/>
  <c r="F47" i="7"/>
  <c r="G47" i="7"/>
  <c r="H47" i="7"/>
  <c r="I47" i="7"/>
  <c r="J47" i="7"/>
  <c r="D48" i="7"/>
  <c r="E48" i="7"/>
  <c r="F48" i="7"/>
  <c r="G48" i="7"/>
  <c r="H48" i="7"/>
  <c r="I48" i="7"/>
  <c r="J48" i="7"/>
  <c r="D49" i="7"/>
  <c r="E49" i="7"/>
  <c r="F49" i="7"/>
  <c r="G49" i="7"/>
  <c r="H49" i="7"/>
  <c r="I49" i="7"/>
  <c r="J49" i="7"/>
  <c r="D50" i="7"/>
  <c r="E50" i="7"/>
  <c r="F50" i="7"/>
  <c r="G50" i="7"/>
  <c r="H50" i="7"/>
  <c r="I50" i="7"/>
  <c r="J50" i="7"/>
  <c r="D51" i="7"/>
  <c r="E51" i="7"/>
  <c r="F51" i="7"/>
  <c r="G51" i="7"/>
  <c r="H51" i="7"/>
  <c r="I51" i="7"/>
  <c r="J51" i="7"/>
  <c r="D52" i="7"/>
  <c r="E52" i="7"/>
  <c r="F52" i="7"/>
  <c r="G52" i="7"/>
  <c r="H52" i="7"/>
  <c r="I52" i="7"/>
  <c r="J52" i="7"/>
  <c r="D53" i="7"/>
  <c r="E53" i="7"/>
  <c r="F53" i="7"/>
  <c r="G53" i="7"/>
  <c r="H53" i="7"/>
  <c r="I53" i="7"/>
  <c r="J53" i="7"/>
  <c r="D54" i="7"/>
  <c r="E54" i="7"/>
  <c r="F54" i="7"/>
  <c r="G54" i="7"/>
  <c r="H54" i="7"/>
  <c r="I54" i="7"/>
  <c r="J54" i="7"/>
  <c r="D55" i="7"/>
  <c r="E55" i="7"/>
  <c r="F55" i="7"/>
  <c r="G55" i="7"/>
  <c r="H55" i="7"/>
  <c r="I55" i="7"/>
  <c r="J55" i="7"/>
  <c r="D56" i="7"/>
  <c r="E56" i="7"/>
  <c r="F56" i="7"/>
  <c r="G56" i="7"/>
  <c r="H56" i="7"/>
  <c r="I56" i="7"/>
  <c r="J56" i="7"/>
  <c r="D57" i="7"/>
  <c r="E57" i="7"/>
  <c r="F57" i="7"/>
  <c r="G57" i="7"/>
  <c r="H57" i="7"/>
  <c r="I57" i="7"/>
  <c r="J57" i="7"/>
  <c r="D58" i="7"/>
  <c r="E58" i="7"/>
  <c r="F58" i="7"/>
  <c r="G58" i="7"/>
  <c r="H58" i="7"/>
  <c r="I58" i="7"/>
  <c r="J58" i="7"/>
  <c r="D59" i="7"/>
  <c r="E59" i="7"/>
  <c r="F59" i="7"/>
  <c r="G59" i="7"/>
  <c r="H59" i="7"/>
  <c r="I59" i="7"/>
  <c r="J59" i="7"/>
  <c r="D60" i="7"/>
  <c r="E60" i="7"/>
  <c r="F60" i="7"/>
  <c r="G60" i="7"/>
  <c r="H60" i="7"/>
  <c r="I60" i="7"/>
  <c r="J60" i="7"/>
  <c r="D61" i="7"/>
  <c r="E61" i="7"/>
  <c r="F61" i="7"/>
  <c r="G61" i="7"/>
  <c r="H61" i="7"/>
  <c r="I61" i="7"/>
  <c r="J61" i="7"/>
  <c r="D62" i="7"/>
  <c r="E62" i="7"/>
  <c r="F62" i="7"/>
  <c r="G62" i="7"/>
  <c r="H62" i="7"/>
  <c r="I62" i="7"/>
  <c r="J62" i="7"/>
  <c r="D63" i="7"/>
  <c r="E63" i="7"/>
  <c r="F63" i="7"/>
  <c r="G63" i="7"/>
  <c r="H63" i="7"/>
  <c r="I63" i="7"/>
  <c r="J63" i="7"/>
  <c r="D64" i="7"/>
  <c r="E64" i="7"/>
  <c r="F64" i="7"/>
  <c r="G64" i="7"/>
  <c r="H64" i="7"/>
  <c r="I64" i="7"/>
  <c r="J64" i="7"/>
  <c r="D65" i="7"/>
  <c r="E65" i="7"/>
  <c r="F65" i="7"/>
  <c r="G65" i="7"/>
  <c r="H65" i="7"/>
  <c r="I65" i="7"/>
  <c r="J65" i="7"/>
  <c r="D66" i="7"/>
  <c r="E66" i="7"/>
  <c r="F66" i="7"/>
  <c r="G66" i="7"/>
  <c r="H66" i="7"/>
  <c r="I66" i="7"/>
  <c r="J66" i="7"/>
  <c r="D67" i="7"/>
  <c r="E67" i="7"/>
  <c r="F67" i="7"/>
  <c r="G67" i="7"/>
  <c r="H67" i="7"/>
  <c r="I67" i="7"/>
  <c r="J67" i="7"/>
  <c r="D68" i="7"/>
  <c r="E68" i="7"/>
  <c r="F68" i="7"/>
  <c r="G68" i="7"/>
  <c r="H68" i="7"/>
  <c r="I68" i="7"/>
  <c r="J68" i="7"/>
  <c r="D69" i="7"/>
  <c r="E69" i="7"/>
  <c r="F69" i="7"/>
  <c r="G69" i="7"/>
  <c r="H69" i="7"/>
  <c r="I69" i="7"/>
  <c r="J69" i="7"/>
  <c r="D70" i="7"/>
  <c r="E70" i="7"/>
  <c r="F70" i="7"/>
  <c r="G70" i="7"/>
  <c r="H70" i="7"/>
  <c r="I70" i="7"/>
  <c r="J70" i="7"/>
  <c r="D71" i="7"/>
  <c r="E71" i="7"/>
  <c r="F71" i="7"/>
  <c r="G71" i="7"/>
  <c r="H71" i="7"/>
  <c r="I71" i="7"/>
  <c r="J71" i="7"/>
  <c r="D72" i="7"/>
  <c r="E72" i="7"/>
  <c r="F72" i="7"/>
  <c r="G72" i="7"/>
  <c r="H72" i="7"/>
  <c r="I72" i="7"/>
  <c r="J72" i="7"/>
  <c r="D73" i="7"/>
  <c r="E73" i="7"/>
  <c r="F73" i="7"/>
  <c r="G73" i="7"/>
  <c r="H73" i="7"/>
  <c r="I73" i="7"/>
  <c r="J73" i="7"/>
  <c r="D74" i="7"/>
  <c r="E74" i="7"/>
  <c r="F74" i="7"/>
  <c r="G74" i="7"/>
  <c r="H74" i="7"/>
  <c r="I74" i="7"/>
  <c r="J74" i="7"/>
  <c r="D75" i="7"/>
  <c r="E75" i="7"/>
  <c r="F75" i="7"/>
  <c r="G75" i="7"/>
  <c r="H75" i="7"/>
  <c r="I75" i="7"/>
  <c r="J75" i="7"/>
  <c r="D76" i="7"/>
  <c r="E76" i="7"/>
  <c r="F76" i="7"/>
  <c r="G76" i="7"/>
  <c r="H76" i="7"/>
  <c r="I76" i="7"/>
  <c r="J76" i="7"/>
  <c r="D77" i="7"/>
  <c r="E77" i="7"/>
  <c r="F77" i="7"/>
  <c r="G77" i="7"/>
  <c r="H77" i="7"/>
  <c r="I77" i="7"/>
  <c r="J77" i="7"/>
  <c r="D78" i="7"/>
  <c r="E78" i="7"/>
  <c r="F78" i="7"/>
  <c r="G78" i="7"/>
  <c r="H78" i="7"/>
  <c r="I78" i="7"/>
  <c r="J78" i="7"/>
  <c r="D79" i="7"/>
  <c r="E79" i="7"/>
  <c r="F79" i="7"/>
  <c r="G79" i="7"/>
  <c r="H79" i="7"/>
  <c r="I79" i="7"/>
  <c r="J79" i="7"/>
  <c r="D80" i="7"/>
  <c r="E80" i="7"/>
  <c r="F80" i="7"/>
  <c r="G80" i="7"/>
  <c r="H80" i="7"/>
  <c r="I80" i="7"/>
  <c r="J80" i="7"/>
  <c r="D81" i="7"/>
  <c r="E81" i="7"/>
  <c r="F81" i="7"/>
  <c r="G81" i="7"/>
  <c r="H81" i="7"/>
  <c r="I81" i="7"/>
  <c r="J81" i="7"/>
  <c r="D82" i="7"/>
  <c r="E82" i="7"/>
  <c r="F82" i="7"/>
  <c r="G82" i="7"/>
  <c r="H82" i="7"/>
  <c r="I82" i="7"/>
  <c r="J82" i="7"/>
  <c r="D83" i="7"/>
  <c r="E83" i="7"/>
  <c r="F83" i="7"/>
  <c r="G83" i="7"/>
  <c r="H83" i="7"/>
  <c r="I83" i="7"/>
  <c r="J83" i="7"/>
  <c r="D84" i="7"/>
  <c r="E84" i="7"/>
  <c r="F84" i="7"/>
  <c r="G84" i="7"/>
  <c r="H84" i="7"/>
  <c r="I84" i="7"/>
  <c r="J84" i="7"/>
  <c r="D85" i="7"/>
  <c r="E85" i="7"/>
  <c r="F85" i="7"/>
  <c r="G85" i="7"/>
  <c r="H85" i="7"/>
  <c r="I85" i="7"/>
  <c r="J85" i="7"/>
  <c r="D86" i="7"/>
  <c r="E86" i="7"/>
  <c r="F86" i="7"/>
  <c r="G86" i="7"/>
  <c r="H86" i="7"/>
  <c r="I86" i="7"/>
  <c r="J86" i="7"/>
  <c r="D87" i="7"/>
  <c r="E87" i="7"/>
  <c r="F87" i="7"/>
  <c r="G87" i="7"/>
  <c r="H87" i="7"/>
  <c r="I87" i="7"/>
  <c r="J87" i="7"/>
  <c r="D88" i="7"/>
  <c r="E88" i="7"/>
  <c r="F88" i="7"/>
  <c r="G88" i="7"/>
  <c r="H88" i="7"/>
  <c r="I88" i="7"/>
  <c r="J88" i="7"/>
  <c r="D89" i="7"/>
  <c r="E89" i="7"/>
  <c r="F89" i="7"/>
  <c r="G89" i="7"/>
  <c r="H89" i="7"/>
  <c r="I89" i="7"/>
  <c r="J89" i="7"/>
  <c r="D90" i="7"/>
  <c r="E90" i="7"/>
  <c r="F90" i="7"/>
  <c r="G90" i="7"/>
  <c r="H90" i="7"/>
  <c r="I90" i="7"/>
  <c r="J90" i="7"/>
  <c r="D91" i="7"/>
  <c r="E91" i="7"/>
  <c r="F91" i="7"/>
  <c r="G91" i="7"/>
  <c r="H91" i="7"/>
  <c r="I91" i="7"/>
  <c r="J91" i="7"/>
  <c r="D92" i="7"/>
  <c r="E92" i="7"/>
  <c r="F92" i="7"/>
  <c r="G92" i="7"/>
  <c r="H92" i="7"/>
  <c r="I92" i="7"/>
  <c r="J92" i="7"/>
  <c r="D93" i="7"/>
  <c r="E93" i="7"/>
  <c r="F93" i="7"/>
  <c r="G93" i="7"/>
  <c r="H93" i="7"/>
  <c r="I93" i="7"/>
  <c r="J93" i="7"/>
  <c r="D94" i="7"/>
  <c r="E94" i="7"/>
  <c r="F94" i="7"/>
  <c r="G94" i="7"/>
  <c r="H94" i="7"/>
  <c r="I94" i="7"/>
  <c r="J94" i="7"/>
  <c r="D95" i="7"/>
  <c r="E95" i="7"/>
  <c r="F95" i="7"/>
  <c r="G95" i="7"/>
  <c r="H95" i="7"/>
  <c r="I95" i="7"/>
  <c r="J95" i="7"/>
  <c r="D96" i="7"/>
  <c r="E96" i="7"/>
  <c r="F96" i="7"/>
  <c r="G96" i="7"/>
  <c r="H96" i="7"/>
  <c r="I96" i="7"/>
  <c r="J96" i="7"/>
  <c r="D97" i="7"/>
  <c r="E97" i="7"/>
  <c r="F97" i="7"/>
  <c r="G97" i="7"/>
  <c r="H97" i="7"/>
  <c r="I97" i="7"/>
  <c r="J97" i="7"/>
  <c r="D98" i="7"/>
  <c r="E98" i="7"/>
  <c r="F98" i="7"/>
  <c r="G98" i="7"/>
  <c r="H98" i="7"/>
  <c r="I98" i="7"/>
  <c r="J98" i="7"/>
  <c r="D99" i="7"/>
  <c r="E99" i="7"/>
  <c r="F99" i="7"/>
  <c r="G99" i="7"/>
  <c r="H99" i="7"/>
  <c r="I99" i="7"/>
  <c r="J99" i="7"/>
  <c r="D100" i="7"/>
  <c r="E100" i="7"/>
  <c r="F100" i="7"/>
  <c r="G100" i="7"/>
  <c r="H100" i="7"/>
  <c r="I100" i="7"/>
  <c r="J100" i="7"/>
  <c r="V4" i="6" l="1"/>
  <c r="A3" i="9" l="1" a="1"/>
  <c r="A999" i="9" l="1"/>
  <c r="A997" i="9"/>
  <c r="A995" i="9"/>
  <c r="A993" i="9"/>
  <c r="A991" i="9"/>
  <c r="A989" i="9"/>
  <c r="A987" i="9"/>
  <c r="A985" i="9"/>
  <c r="A983" i="9"/>
  <c r="A981" i="9"/>
  <c r="A979" i="9"/>
  <c r="A977" i="9"/>
  <c r="A975" i="9"/>
  <c r="A973" i="9"/>
  <c r="A971" i="9"/>
  <c r="A969" i="9"/>
  <c r="A967" i="9"/>
  <c r="A965" i="9"/>
  <c r="A963" i="9"/>
  <c r="A961" i="9"/>
  <c r="A959" i="9"/>
  <c r="A957" i="9"/>
  <c r="A955" i="9"/>
  <c r="A953" i="9"/>
  <c r="A951" i="9"/>
  <c r="A949" i="9"/>
  <c r="A947" i="9"/>
  <c r="A945" i="9"/>
  <c r="A943" i="9"/>
  <c r="A941" i="9"/>
  <c r="A939" i="9"/>
  <c r="A937" i="9"/>
  <c r="A935" i="9"/>
  <c r="A933" i="9"/>
  <c r="A931" i="9"/>
  <c r="A929" i="9"/>
  <c r="A927" i="9"/>
  <c r="A925" i="9"/>
  <c r="A923" i="9"/>
  <c r="A921" i="9"/>
  <c r="A919" i="9"/>
  <c r="A917" i="9"/>
  <c r="A915" i="9"/>
  <c r="A913" i="9"/>
  <c r="A911" i="9"/>
  <c r="A909" i="9"/>
  <c r="A907" i="9"/>
  <c r="A905" i="9"/>
  <c r="A903" i="9"/>
  <c r="A901" i="9"/>
  <c r="A899" i="9"/>
  <c r="A897" i="9"/>
  <c r="A895" i="9"/>
  <c r="A893" i="9"/>
  <c r="A891" i="9"/>
  <c r="A889" i="9"/>
  <c r="A887" i="9"/>
  <c r="A885" i="9"/>
  <c r="A883" i="9"/>
  <c r="A881" i="9"/>
  <c r="A879" i="9"/>
  <c r="A877" i="9"/>
  <c r="A875" i="9"/>
  <c r="A873" i="9"/>
  <c r="A871" i="9"/>
  <c r="A869" i="9"/>
  <c r="A867" i="9"/>
  <c r="A865" i="9"/>
  <c r="A863" i="9"/>
  <c r="A861" i="9"/>
  <c r="A859" i="9"/>
  <c r="A857" i="9"/>
  <c r="A855" i="9"/>
  <c r="A853" i="9"/>
  <c r="A851" i="9"/>
  <c r="A849" i="9"/>
  <c r="A847" i="9"/>
  <c r="A845" i="9"/>
  <c r="A843" i="9"/>
  <c r="A841" i="9"/>
  <c r="A839" i="9"/>
  <c r="A837" i="9"/>
  <c r="A835" i="9"/>
  <c r="A833" i="9"/>
  <c r="A831" i="9"/>
  <c r="A829" i="9"/>
  <c r="A827" i="9"/>
  <c r="A825" i="9"/>
  <c r="A823" i="9"/>
  <c r="A821" i="9"/>
  <c r="A819" i="9"/>
  <c r="A817" i="9"/>
  <c r="A815" i="9"/>
  <c r="A813" i="9"/>
  <c r="A811" i="9"/>
  <c r="A809" i="9"/>
  <c r="A807" i="9"/>
  <c r="A805" i="9"/>
  <c r="A803" i="9"/>
  <c r="A801" i="9"/>
  <c r="A799" i="9"/>
  <c r="A797" i="9"/>
  <c r="A795" i="9"/>
  <c r="A793" i="9"/>
  <c r="A791" i="9"/>
  <c r="A789" i="9"/>
  <c r="A787" i="9"/>
  <c r="A785" i="9"/>
  <c r="A783" i="9"/>
  <c r="A781" i="9"/>
  <c r="A779" i="9"/>
  <c r="A777" i="9"/>
  <c r="A775" i="9"/>
  <c r="A773" i="9"/>
  <c r="A771" i="9"/>
  <c r="A769" i="9"/>
  <c r="A767" i="9"/>
  <c r="A765" i="9"/>
  <c r="A763" i="9"/>
  <c r="A761" i="9"/>
  <c r="A759" i="9"/>
  <c r="A757" i="9"/>
  <c r="A755" i="9"/>
  <c r="A753" i="9"/>
  <c r="A751" i="9"/>
  <c r="A749" i="9"/>
  <c r="A747" i="9"/>
  <c r="A745" i="9"/>
  <c r="A743" i="9"/>
  <c r="A741" i="9"/>
  <c r="A739" i="9"/>
  <c r="A737" i="9"/>
  <c r="A735" i="9"/>
  <c r="A733" i="9"/>
  <c r="A731" i="9"/>
  <c r="A729" i="9"/>
  <c r="A727" i="9"/>
  <c r="A725" i="9"/>
  <c r="A723" i="9"/>
  <c r="A721" i="9"/>
  <c r="A719" i="9"/>
  <c r="A717" i="9"/>
  <c r="A715" i="9"/>
  <c r="A713" i="9"/>
  <c r="A711" i="9"/>
  <c r="A709" i="9"/>
  <c r="A707" i="9"/>
  <c r="A705" i="9"/>
  <c r="A703" i="9"/>
  <c r="A701" i="9"/>
  <c r="A699" i="9"/>
  <c r="A697" i="9"/>
  <c r="A695" i="9"/>
  <c r="A693" i="9"/>
  <c r="A691" i="9"/>
  <c r="A689" i="9"/>
  <c r="A687" i="9"/>
  <c r="A685" i="9"/>
  <c r="A683" i="9"/>
  <c r="A681" i="9"/>
  <c r="A679" i="9"/>
  <c r="A677" i="9"/>
  <c r="A675" i="9"/>
  <c r="A673" i="9"/>
  <c r="A671" i="9"/>
  <c r="A669" i="9"/>
  <c r="A667" i="9"/>
  <c r="A665" i="9"/>
  <c r="A663" i="9"/>
  <c r="A661" i="9"/>
  <c r="A659" i="9"/>
  <c r="A657" i="9"/>
  <c r="A655" i="9"/>
  <c r="A653" i="9"/>
  <c r="A651" i="9"/>
  <c r="A649" i="9"/>
  <c r="A647" i="9"/>
  <c r="A645" i="9"/>
  <c r="A643" i="9"/>
  <c r="A641" i="9"/>
  <c r="A639" i="9"/>
  <c r="A637" i="9"/>
  <c r="A635" i="9"/>
  <c r="A633" i="9"/>
  <c r="A631" i="9"/>
  <c r="A629" i="9"/>
  <c r="A627" i="9"/>
  <c r="A625" i="9"/>
  <c r="A623" i="9"/>
  <c r="A621" i="9"/>
  <c r="A619" i="9"/>
  <c r="A617" i="9"/>
  <c r="A615" i="9"/>
  <c r="A613" i="9"/>
  <c r="A611" i="9"/>
  <c r="A609" i="9"/>
  <c r="A607" i="9"/>
  <c r="A605" i="9"/>
  <c r="A603" i="9"/>
  <c r="A601" i="9"/>
  <c r="A599" i="9"/>
  <c r="A597" i="9"/>
  <c r="A595" i="9"/>
  <c r="A593" i="9"/>
  <c r="A591" i="9"/>
  <c r="A589" i="9"/>
  <c r="A587" i="9"/>
  <c r="A585" i="9"/>
  <c r="A583" i="9"/>
  <c r="A581" i="9"/>
  <c r="A579" i="9"/>
  <c r="A577" i="9"/>
  <c r="A575" i="9"/>
  <c r="A573" i="9"/>
  <c r="A571" i="9"/>
  <c r="A569" i="9"/>
  <c r="A567" i="9"/>
  <c r="A565" i="9"/>
  <c r="A563" i="9"/>
  <c r="A561" i="9"/>
  <c r="A559" i="9"/>
  <c r="A557" i="9"/>
  <c r="A555" i="9"/>
  <c r="A553" i="9"/>
  <c r="A551" i="9"/>
  <c r="A549" i="9"/>
  <c r="A547" i="9"/>
  <c r="A545" i="9"/>
  <c r="A543" i="9"/>
  <c r="A541" i="9"/>
  <c r="A539" i="9"/>
  <c r="A537" i="9"/>
  <c r="A535" i="9"/>
  <c r="A533" i="9"/>
  <c r="A531" i="9"/>
  <c r="A529" i="9"/>
  <c r="A527" i="9"/>
  <c r="A525" i="9"/>
  <c r="A523" i="9"/>
  <c r="A521" i="9"/>
  <c r="A519" i="9"/>
  <c r="A517" i="9"/>
  <c r="A515" i="9"/>
  <c r="A513" i="9"/>
  <c r="A511" i="9"/>
  <c r="A509" i="9"/>
  <c r="A507" i="9"/>
  <c r="A505" i="9"/>
  <c r="A503" i="9"/>
  <c r="A501" i="9"/>
  <c r="A499" i="9"/>
  <c r="A497" i="9"/>
  <c r="A495" i="9"/>
  <c r="A493" i="9"/>
  <c r="A491" i="9"/>
  <c r="A489" i="9"/>
  <c r="A487" i="9"/>
  <c r="A485" i="9"/>
  <c r="A483" i="9"/>
  <c r="A481" i="9"/>
  <c r="A479" i="9"/>
  <c r="A477" i="9"/>
  <c r="A475" i="9"/>
  <c r="A473" i="9"/>
  <c r="A471" i="9"/>
  <c r="A469" i="9"/>
  <c r="A467" i="9"/>
  <c r="A465" i="9"/>
  <c r="A463" i="9"/>
  <c r="A461" i="9"/>
  <c r="A459" i="9"/>
  <c r="A457" i="9"/>
  <c r="A455" i="9"/>
  <c r="A453" i="9"/>
  <c r="A451" i="9"/>
  <c r="A449" i="9"/>
  <c r="A447" i="9"/>
  <c r="A445" i="9"/>
  <c r="A443" i="9"/>
  <c r="A441" i="9"/>
  <c r="A439" i="9"/>
  <c r="A437" i="9"/>
  <c r="A435" i="9"/>
  <c r="A433" i="9"/>
  <c r="A431" i="9"/>
  <c r="A429" i="9"/>
  <c r="A427" i="9"/>
  <c r="A425" i="9"/>
  <c r="A423" i="9"/>
  <c r="A421" i="9"/>
  <c r="A419" i="9"/>
  <c r="A417" i="9"/>
  <c r="A415" i="9"/>
  <c r="A413" i="9"/>
  <c r="A411" i="9"/>
  <c r="A409" i="9"/>
  <c r="A407" i="9"/>
  <c r="A405" i="9"/>
  <c r="A403" i="9"/>
  <c r="A401" i="9"/>
  <c r="A399" i="9"/>
  <c r="A397" i="9"/>
  <c r="A395" i="9"/>
  <c r="A393" i="9"/>
  <c r="A391" i="9"/>
  <c r="A389" i="9"/>
  <c r="A387" i="9"/>
  <c r="A385" i="9"/>
  <c r="A383" i="9"/>
  <c r="A381" i="9"/>
  <c r="A379" i="9"/>
  <c r="A377" i="9"/>
  <c r="A375" i="9"/>
  <c r="A373" i="9"/>
  <c r="A371" i="9"/>
  <c r="A369" i="9"/>
  <c r="A367" i="9"/>
  <c r="A365" i="9"/>
  <c r="A363" i="9"/>
  <c r="A361" i="9"/>
  <c r="A359" i="9"/>
  <c r="A357" i="9"/>
  <c r="A355" i="9"/>
  <c r="A353" i="9"/>
  <c r="A351" i="9"/>
  <c r="A349" i="9"/>
  <c r="A347" i="9"/>
  <c r="A345" i="9"/>
  <c r="A343" i="9"/>
  <c r="A341" i="9"/>
  <c r="A339" i="9"/>
  <c r="A337" i="9"/>
  <c r="A335" i="9"/>
  <c r="A333" i="9"/>
  <c r="A331" i="9"/>
  <c r="A329" i="9"/>
  <c r="A327" i="9"/>
  <c r="A325" i="9"/>
  <c r="A323" i="9"/>
  <c r="A321" i="9"/>
  <c r="A319" i="9"/>
  <c r="A317" i="9"/>
  <c r="A315" i="9"/>
  <c r="A313" i="9"/>
  <c r="A311" i="9"/>
  <c r="A309" i="9"/>
  <c r="A307" i="9"/>
  <c r="A305" i="9"/>
  <c r="A303" i="9"/>
  <c r="A301" i="9"/>
  <c r="A299" i="9"/>
  <c r="A297" i="9"/>
  <c r="A295" i="9"/>
  <c r="A293" i="9"/>
  <c r="A291" i="9"/>
  <c r="A289" i="9"/>
  <c r="A287" i="9"/>
  <c r="A285" i="9"/>
  <c r="A283" i="9"/>
  <c r="A281" i="9"/>
  <c r="A279" i="9"/>
  <c r="A277" i="9"/>
  <c r="A275" i="9"/>
  <c r="A273" i="9"/>
  <c r="A271" i="9"/>
  <c r="A269" i="9"/>
  <c r="A267" i="9"/>
  <c r="A265" i="9"/>
  <c r="A263" i="9"/>
  <c r="A261" i="9"/>
  <c r="A259" i="9"/>
  <c r="A257" i="9"/>
  <c r="A255" i="9"/>
  <c r="A253" i="9"/>
  <c r="A251" i="9"/>
  <c r="A249" i="9"/>
  <c r="A247" i="9"/>
  <c r="A245" i="9"/>
  <c r="A243" i="9"/>
  <c r="A241" i="9"/>
  <c r="A239" i="9"/>
  <c r="A237" i="9"/>
  <c r="A235" i="9"/>
  <c r="A233" i="9"/>
  <c r="A231" i="9"/>
  <c r="A229" i="9"/>
  <c r="A227" i="9"/>
  <c r="A225" i="9"/>
  <c r="A223" i="9"/>
  <c r="A221" i="9"/>
  <c r="A219" i="9"/>
  <c r="A217" i="9"/>
  <c r="A215" i="9"/>
  <c r="A213" i="9"/>
  <c r="A211" i="9"/>
  <c r="A209" i="9"/>
  <c r="A207" i="9"/>
  <c r="A205" i="9"/>
  <c r="A203" i="9"/>
  <c r="A201" i="9"/>
  <c r="A199" i="9"/>
  <c r="A197" i="9"/>
  <c r="A195" i="9"/>
  <c r="A193" i="9"/>
  <c r="A191" i="9"/>
  <c r="A189" i="9"/>
  <c r="A187" i="9"/>
  <c r="A185" i="9"/>
  <c r="A183" i="9"/>
  <c r="A181" i="9"/>
  <c r="A179" i="9"/>
  <c r="A177" i="9"/>
  <c r="A175" i="9"/>
  <c r="A173" i="9"/>
  <c r="A171" i="9"/>
  <c r="A169" i="9"/>
  <c r="A167" i="9"/>
  <c r="A165" i="9"/>
  <c r="A163" i="9"/>
  <c r="A161" i="9"/>
  <c r="A159" i="9"/>
  <c r="A157" i="9"/>
  <c r="A155" i="9"/>
  <c r="A153" i="9"/>
  <c r="A151" i="9"/>
  <c r="A149" i="9"/>
  <c r="A147" i="9"/>
  <c r="A145" i="9"/>
  <c r="A143" i="9"/>
  <c r="A141" i="9"/>
  <c r="A139" i="9"/>
  <c r="A137" i="9"/>
  <c r="A135" i="9"/>
  <c r="A133" i="9"/>
  <c r="A131" i="9"/>
  <c r="A129" i="9"/>
  <c r="A127" i="9"/>
  <c r="A125" i="9"/>
  <c r="A123" i="9"/>
  <c r="A121" i="9"/>
  <c r="A119" i="9"/>
  <c r="A117" i="9"/>
  <c r="A115" i="9"/>
  <c r="A113" i="9"/>
  <c r="A111" i="9"/>
  <c r="A109" i="9"/>
  <c r="A107" i="9"/>
  <c r="A105" i="9"/>
  <c r="A103" i="9"/>
  <c r="A101" i="9"/>
  <c r="A99" i="9"/>
  <c r="A97" i="9"/>
  <c r="A95" i="9"/>
  <c r="A93" i="9"/>
  <c r="A91" i="9"/>
  <c r="A89" i="9"/>
  <c r="A87" i="9"/>
  <c r="A85" i="9"/>
  <c r="A83" i="9"/>
  <c r="A81" i="9"/>
  <c r="A79" i="9"/>
  <c r="A77" i="9"/>
  <c r="A75" i="9"/>
  <c r="A73" i="9"/>
  <c r="A71" i="9"/>
  <c r="A69" i="9"/>
  <c r="A67" i="9"/>
  <c r="A65" i="9"/>
  <c r="A63" i="9"/>
  <c r="A61" i="9"/>
  <c r="A59" i="9"/>
  <c r="A57" i="9"/>
  <c r="A55" i="9"/>
  <c r="A53" i="9"/>
  <c r="A51" i="9"/>
  <c r="A49" i="9"/>
  <c r="A47" i="9"/>
  <c r="A45" i="9"/>
  <c r="A43" i="9"/>
  <c r="A41" i="9"/>
  <c r="A39" i="9"/>
  <c r="A37" i="9"/>
  <c r="A35" i="9"/>
  <c r="A33" i="9"/>
  <c r="A31" i="9"/>
  <c r="A29" i="9"/>
  <c r="A27" i="9"/>
  <c r="A25" i="9"/>
  <c r="A23" i="9"/>
  <c r="A21" i="9"/>
  <c r="A19" i="9"/>
  <c r="A17" i="9"/>
  <c r="A15" i="9"/>
  <c r="A13" i="9"/>
  <c r="A11" i="9"/>
  <c r="A9" i="9"/>
  <c r="A7" i="9"/>
  <c r="A5" i="9"/>
  <c r="A3" i="9"/>
  <c r="B1000" i="9"/>
  <c r="C1000" i="9" s="1"/>
  <c r="B998" i="9"/>
  <c r="C998" i="9" s="1"/>
  <c r="B994" i="9"/>
  <c r="C994" i="9" s="1"/>
  <c r="B992" i="9"/>
  <c r="C992" i="9" s="1"/>
  <c r="B990" i="9"/>
  <c r="C990" i="9" s="1"/>
  <c r="B988" i="9"/>
  <c r="C988" i="9" s="1"/>
  <c r="B984" i="9"/>
  <c r="C984" i="9" s="1"/>
  <c r="B982" i="9"/>
  <c r="C982" i="9" s="1"/>
  <c r="B980" i="9"/>
  <c r="C980" i="9" s="1"/>
  <c r="B976" i="9"/>
  <c r="C976" i="9" s="1"/>
  <c r="B974" i="9"/>
  <c r="C974" i="9" s="1"/>
  <c r="B972" i="9"/>
  <c r="C972" i="9" s="1"/>
  <c r="B968" i="9"/>
  <c r="C968" i="9" s="1"/>
  <c r="B966" i="9"/>
  <c r="C966" i="9" s="1"/>
  <c r="B960" i="9"/>
  <c r="C960" i="9" s="1"/>
  <c r="B958" i="9"/>
  <c r="C958" i="9" s="1"/>
  <c r="B954" i="9"/>
  <c r="C954" i="9" s="1"/>
  <c r="B952" i="9"/>
  <c r="C952" i="9" s="1"/>
  <c r="B948" i="9"/>
  <c r="C948" i="9" s="1"/>
  <c r="B946" i="9"/>
  <c r="C946" i="9" s="1"/>
  <c r="B944" i="9"/>
  <c r="C944" i="9" s="1"/>
  <c r="B940" i="9"/>
  <c r="C940" i="9" s="1"/>
  <c r="B938" i="9"/>
  <c r="C938" i="9" s="1"/>
  <c r="B934" i="9"/>
  <c r="C934" i="9" s="1"/>
  <c r="B932" i="9"/>
  <c r="C932" i="9" s="1"/>
  <c r="B928" i="9"/>
  <c r="C928" i="9" s="1"/>
  <c r="B926" i="9"/>
  <c r="C926" i="9" s="1"/>
  <c r="B922" i="9"/>
  <c r="C922" i="9" s="1"/>
  <c r="B920" i="9"/>
  <c r="C920" i="9" s="1"/>
  <c r="B916" i="9"/>
  <c r="C916" i="9" s="1"/>
  <c r="B914" i="9"/>
  <c r="C914" i="9" s="1"/>
  <c r="B912" i="9"/>
  <c r="C912" i="9" s="1"/>
  <c r="B908" i="9"/>
  <c r="C908" i="9" s="1"/>
  <c r="B906" i="9"/>
  <c r="C906" i="9" s="1"/>
  <c r="B904" i="9"/>
  <c r="C904" i="9" s="1"/>
  <c r="B902" i="9"/>
  <c r="C902" i="9" s="1"/>
  <c r="B898" i="9"/>
  <c r="C898" i="9" s="1"/>
  <c r="B896" i="9"/>
  <c r="C896" i="9" s="1"/>
  <c r="B894" i="9"/>
  <c r="C894" i="9" s="1"/>
  <c r="B890" i="9"/>
  <c r="C890" i="9" s="1"/>
  <c r="B888" i="9"/>
  <c r="C888" i="9" s="1"/>
  <c r="B886" i="9"/>
  <c r="C886" i="9" s="1"/>
  <c r="B884" i="9"/>
  <c r="C884" i="9" s="1"/>
  <c r="B880" i="9"/>
  <c r="C880" i="9" s="1"/>
  <c r="B878" i="9"/>
  <c r="C878" i="9" s="1"/>
  <c r="B876" i="9"/>
  <c r="C876" i="9" s="1"/>
  <c r="B872" i="9"/>
  <c r="C872" i="9" s="1"/>
  <c r="B870" i="9"/>
  <c r="C870" i="9" s="1"/>
  <c r="B868" i="9"/>
  <c r="C868" i="9" s="1"/>
  <c r="B866" i="9"/>
  <c r="C866" i="9" s="1"/>
  <c r="B864" i="9"/>
  <c r="C864" i="9" s="1"/>
  <c r="B860" i="9"/>
  <c r="C860" i="9" s="1"/>
  <c r="B858" i="9"/>
  <c r="C858" i="9" s="1"/>
  <c r="B856" i="9"/>
  <c r="C856" i="9" s="1"/>
  <c r="B852" i="9"/>
  <c r="C852" i="9" s="1"/>
  <c r="B850" i="9"/>
  <c r="C850" i="9" s="1"/>
  <c r="B848" i="9"/>
  <c r="C848" i="9" s="1"/>
  <c r="B844" i="9"/>
  <c r="C844" i="9" s="1"/>
  <c r="B842" i="9"/>
  <c r="C842" i="9" s="1"/>
  <c r="B840" i="9"/>
  <c r="C840" i="9" s="1"/>
  <c r="B836" i="9"/>
  <c r="C836" i="9" s="1"/>
  <c r="B834" i="9"/>
  <c r="C834" i="9" s="1"/>
  <c r="B832" i="9"/>
  <c r="C832" i="9" s="1"/>
  <c r="B830" i="9"/>
  <c r="C830" i="9" s="1"/>
  <c r="B826" i="9"/>
  <c r="C826" i="9" s="1"/>
  <c r="B824" i="9"/>
  <c r="C824" i="9" s="1"/>
  <c r="B822" i="9"/>
  <c r="C822" i="9" s="1"/>
  <c r="B818" i="9"/>
  <c r="C818" i="9" s="1"/>
  <c r="B816" i="9"/>
  <c r="C816" i="9" s="1"/>
  <c r="B814" i="9"/>
  <c r="C814" i="9" s="1"/>
  <c r="B810" i="9"/>
  <c r="C810" i="9" s="1"/>
  <c r="B808" i="9"/>
  <c r="C808" i="9" s="1"/>
  <c r="B806" i="9"/>
  <c r="C806" i="9" s="1"/>
  <c r="B802" i="9"/>
  <c r="C802" i="9" s="1"/>
  <c r="B800" i="9"/>
  <c r="C800" i="9" s="1"/>
  <c r="B798" i="9"/>
  <c r="C798" i="9" s="1"/>
  <c r="B796" i="9"/>
  <c r="C796" i="9" s="1"/>
  <c r="E796" i="9" s="1"/>
  <c r="B792" i="9"/>
  <c r="C792" i="9" s="1"/>
  <c r="B790" i="9"/>
  <c r="C790" i="9" s="1"/>
  <c r="B788" i="9"/>
  <c r="C788" i="9" s="1"/>
  <c r="B784" i="9"/>
  <c r="C784" i="9" s="1"/>
  <c r="I784" i="9" s="1"/>
  <c r="B782" i="9"/>
  <c r="C782" i="9" s="1"/>
  <c r="B780" i="9"/>
  <c r="C780" i="9" s="1"/>
  <c r="B776" i="9"/>
  <c r="C776" i="9" s="1"/>
  <c r="B774" i="9"/>
  <c r="C774" i="9" s="1"/>
  <c r="B772" i="9"/>
  <c r="C772" i="9" s="1"/>
  <c r="B768" i="9"/>
  <c r="C768" i="9" s="1"/>
  <c r="B766" i="9"/>
  <c r="C766" i="9" s="1"/>
  <c r="B764" i="9"/>
  <c r="C764" i="9" s="1"/>
  <c r="E764" i="9" s="1"/>
  <c r="B760" i="9"/>
  <c r="C760" i="9" s="1"/>
  <c r="B758" i="9"/>
  <c r="C758" i="9" s="1"/>
  <c r="B756" i="9"/>
  <c r="C756" i="9" s="1"/>
  <c r="B754" i="9"/>
  <c r="C754" i="9" s="1"/>
  <c r="B750" i="9"/>
  <c r="C750" i="9" s="1"/>
  <c r="B748" i="9"/>
  <c r="C748" i="9" s="1"/>
  <c r="B746" i="9"/>
  <c r="C746" i="9" s="1"/>
  <c r="B744" i="9"/>
  <c r="C744" i="9" s="1"/>
  <c r="I744" i="9" s="1"/>
  <c r="B740" i="9"/>
  <c r="C740" i="9" s="1"/>
  <c r="B738" i="9"/>
  <c r="C738" i="9" s="1"/>
  <c r="B736" i="9"/>
  <c r="C736" i="9" s="1"/>
  <c r="B734" i="9"/>
  <c r="C734" i="9" s="1"/>
  <c r="B730" i="9"/>
  <c r="C730" i="9" s="1"/>
  <c r="B728" i="9"/>
  <c r="C728" i="9" s="1"/>
  <c r="B726" i="9"/>
  <c r="C726" i="9" s="1"/>
  <c r="B722" i="9"/>
  <c r="C722" i="9" s="1"/>
  <c r="B720" i="9"/>
  <c r="C720" i="9" s="1"/>
  <c r="B718" i="9"/>
  <c r="C718" i="9" s="1"/>
  <c r="B716" i="9"/>
  <c r="C716" i="9" s="1"/>
  <c r="B712" i="9"/>
  <c r="C712" i="9" s="1"/>
  <c r="I712" i="9" s="1"/>
  <c r="B710" i="9"/>
  <c r="C710" i="9" s="1"/>
  <c r="B708" i="9"/>
  <c r="C708" i="9" s="1"/>
  <c r="B704" i="9"/>
  <c r="C704" i="9" s="1"/>
  <c r="B702" i="9"/>
  <c r="C702" i="9" s="1"/>
  <c r="B700" i="9"/>
  <c r="C700" i="9" s="1"/>
  <c r="B696" i="9"/>
  <c r="C696" i="9" s="1"/>
  <c r="B694" i="9"/>
  <c r="C694" i="9" s="1"/>
  <c r="B692" i="9"/>
  <c r="C692" i="9" s="1"/>
  <c r="E692" i="9" s="1"/>
  <c r="B688" i="9"/>
  <c r="C688" i="9" s="1"/>
  <c r="B686" i="9"/>
  <c r="C686" i="9" s="1"/>
  <c r="B684" i="9"/>
  <c r="C684" i="9" s="1"/>
  <c r="B682" i="9"/>
  <c r="C682" i="9" s="1"/>
  <c r="B678" i="9"/>
  <c r="C678" i="9" s="1"/>
  <c r="B676" i="9"/>
  <c r="C676" i="9" s="1"/>
  <c r="B674" i="9"/>
  <c r="C674" i="9" s="1"/>
  <c r="B672" i="9"/>
  <c r="C672" i="9" s="1"/>
  <c r="B668" i="9"/>
  <c r="C668" i="9" s="1"/>
  <c r="B666" i="9"/>
  <c r="C666" i="9" s="1"/>
  <c r="B664" i="9"/>
  <c r="C664" i="9" s="1"/>
  <c r="B662" i="9"/>
  <c r="C662" i="9" s="1"/>
  <c r="B658" i="9"/>
  <c r="C658" i="9" s="1"/>
  <c r="B656" i="9"/>
  <c r="C656" i="9" s="1"/>
  <c r="B654" i="9"/>
  <c r="C654" i="9" s="1"/>
  <c r="B650" i="9"/>
  <c r="C650" i="9" s="1"/>
  <c r="B648" i="9"/>
  <c r="C648" i="9" s="1"/>
  <c r="B646" i="9"/>
  <c r="C646" i="9" s="1"/>
  <c r="B644" i="9"/>
  <c r="C644" i="9" s="1"/>
  <c r="B640" i="9"/>
  <c r="C640" i="9" s="1"/>
  <c r="B638" i="9"/>
  <c r="C638" i="9" s="1"/>
  <c r="B636" i="9"/>
  <c r="C636" i="9" s="1"/>
  <c r="B634" i="9"/>
  <c r="C634" i="9" s="1"/>
  <c r="B630" i="9"/>
  <c r="C630" i="9" s="1"/>
  <c r="B628" i="9"/>
  <c r="C628" i="9" s="1"/>
  <c r="B626" i="9"/>
  <c r="C626" i="9" s="1"/>
  <c r="B624" i="9"/>
  <c r="C624" i="9" s="1"/>
  <c r="B620" i="9"/>
  <c r="C620" i="9" s="1"/>
  <c r="B618" i="9"/>
  <c r="C618" i="9" s="1"/>
  <c r="B616" i="9"/>
  <c r="C616" i="9" s="1"/>
  <c r="B612" i="9"/>
  <c r="C612" i="9" s="1"/>
  <c r="B610" i="9"/>
  <c r="C610" i="9" s="1"/>
  <c r="B608" i="9"/>
  <c r="C608" i="9" s="1"/>
  <c r="B604" i="9"/>
  <c r="C604" i="9" s="1"/>
  <c r="B602" i="9"/>
  <c r="C602" i="9" s="1"/>
  <c r="B600" i="9"/>
  <c r="C600" i="9" s="1"/>
  <c r="B598" i="9"/>
  <c r="C598" i="9" s="1"/>
  <c r="B594" i="9"/>
  <c r="C594" i="9" s="1"/>
  <c r="B592" i="9"/>
  <c r="C592" i="9" s="1"/>
  <c r="B590" i="9"/>
  <c r="C590" i="9" s="1"/>
  <c r="B586" i="9"/>
  <c r="C586" i="9" s="1"/>
  <c r="B584" i="9"/>
  <c r="C584" i="9" s="1"/>
  <c r="B582" i="9"/>
  <c r="C582" i="9" s="1"/>
  <c r="F582" i="9" s="1"/>
  <c r="B578" i="9"/>
  <c r="C578" i="9" s="1"/>
  <c r="B576" i="9"/>
  <c r="C576" i="9" s="1"/>
  <c r="B574" i="9"/>
  <c r="C574" i="9" s="1"/>
  <c r="B570" i="9"/>
  <c r="C570" i="9" s="1"/>
  <c r="J570" i="9" s="1"/>
  <c r="B568" i="9"/>
  <c r="C568" i="9" s="1"/>
  <c r="B566" i="9"/>
  <c r="C566" i="9" s="1"/>
  <c r="B562" i="9"/>
  <c r="C562" i="9" s="1"/>
  <c r="J562" i="9" s="1"/>
  <c r="B560" i="9"/>
  <c r="C560" i="9" s="1"/>
  <c r="B558" i="9"/>
  <c r="C558" i="9" s="1"/>
  <c r="B554" i="9"/>
  <c r="C554" i="9" s="1"/>
  <c r="I554" i="9" s="1"/>
  <c r="B552" i="9"/>
  <c r="C552" i="9" s="1"/>
  <c r="B550" i="9"/>
  <c r="C550" i="9" s="1"/>
  <c r="B546" i="9"/>
  <c r="C546" i="9" s="1"/>
  <c r="J546" i="9" s="1"/>
  <c r="B544" i="9"/>
  <c r="C544" i="9" s="1"/>
  <c r="B542" i="9"/>
  <c r="C542" i="9" s="1"/>
  <c r="B538" i="9"/>
  <c r="C538" i="9" s="1"/>
  <c r="B536" i="9"/>
  <c r="C536" i="9" s="1"/>
  <c r="B534" i="9"/>
  <c r="C534" i="9" s="1"/>
  <c r="F534" i="9" s="1"/>
  <c r="B532" i="9"/>
  <c r="C532" i="9" s="1"/>
  <c r="B528" i="9"/>
  <c r="C528" i="9" s="1"/>
  <c r="B526" i="9"/>
  <c r="C526" i="9" s="1"/>
  <c r="B524" i="9"/>
  <c r="C524" i="9" s="1"/>
  <c r="B520" i="9"/>
  <c r="C520" i="9" s="1"/>
  <c r="B518" i="9"/>
  <c r="C518" i="9" s="1"/>
  <c r="F518" i="9" s="1"/>
  <c r="B514" i="9"/>
  <c r="C514" i="9" s="1"/>
  <c r="B510" i="9"/>
  <c r="C510" i="9" s="1"/>
  <c r="B508" i="9"/>
  <c r="C508" i="9" s="1"/>
  <c r="B506" i="9"/>
  <c r="C506" i="9" s="1"/>
  <c r="I506" i="9" s="1"/>
  <c r="B502" i="9"/>
  <c r="C502" i="9" s="1"/>
  <c r="F502" i="9" s="1"/>
  <c r="B500" i="9"/>
  <c r="C500" i="9" s="1"/>
  <c r="B498" i="9"/>
  <c r="C498" i="9" s="1"/>
  <c r="B494" i="9"/>
  <c r="C494" i="9" s="1"/>
  <c r="B492" i="9"/>
  <c r="C492" i="9" s="1"/>
  <c r="B490" i="9"/>
  <c r="C490" i="9" s="1"/>
  <c r="J490" i="9" s="1"/>
  <c r="B486" i="9"/>
  <c r="C486" i="9" s="1"/>
  <c r="B484" i="9"/>
  <c r="C484" i="9" s="1"/>
  <c r="B482" i="9"/>
  <c r="C482" i="9" s="1"/>
  <c r="B478" i="9"/>
  <c r="C478" i="9" s="1"/>
  <c r="B476" i="9"/>
  <c r="C476" i="9" s="1"/>
  <c r="B474" i="9"/>
  <c r="C474" i="9" s="1"/>
  <c r="B472" i="9"/>
  <c r="C472" i="9" s="1"/>
  <c r="B468" i="9"/>
  <c r="C468" i="9" s="1"/>
  <c r="B466" i="9"/>
  <c r="C466" i="9" s="1"/>
  <c r="B464" i="9"/>
  <c r="C464" i="9" s="1"/>
  <c r="B460" i="9"/>
  <c r="C460" i="9" s="1"/>
  <c r="B458" i="9"/>
  <c r="C458" i="9" s="1"/>
  <c r="I458" i="9" s="1"/>
  <c r="B456" i="9"/>
  <c r="C456" i="9" s="1"/>
  <c r="B452" i="9"/>
  <c r="C452" i="9" s="1"/>
  <c r="B450" i="9"/>
  <c r="C450" i="9" s="1"/>
  <c r="B448" i="9"/>
  <c r="C448" i="9" s="1"/>
  <c r="H448" i="9" s="1"/>
  <c r="B444" i="9"/>
  <c r="C444" i="9" s="1"/>
  <c r="B442" i="9"/>
  <c r="C442" i="9" s="1"/>
  <c r="I442" i="9" s="1"/>
  <c r="B440" i="9"/>
  <c r="C440" i="9" s="1"/>
  <c r="H440" i="9" s="1"/>
  <c r="B436" i="9"/>
  <c r="C436" i="9" s="1"/>
  <c r="J436" i="9" s="1"/>
  <c r="B434" i="9"/>
  <c r="C434" i="9" s="1"/>
  <c r="J434" i="9" s="1"/>
  <c r="B432" i="9"/>
  <c r="C432" i="9" s="1"/>
  <c r="B428" i="9"/>
  <c r="C428" i="9" s="1"/>
  <c r="D428" i="9" s="1"/>
  <c r="B426" i="9"/>
  <c r="C426" i="9" s="1"/>
  <c r="B424" i="9"/>
  <c r="C424" i="9" s="1"/>
  <c r="B422" i="9"/>
  <c r="C422" i="9" s="1"/>
  <c r="F422" i="9" s="1"/>
  <c r="B418" i="9"/>
  <c r="C418" i="9" s="1"/>
  <c r="I418" i="9" s="1"/>
  <c r="B416" i="9"/>
  <c r="C416" i="9" s="1"/>
  <c r="B414" i="9"/>
  <c r="C414" i="9" s="1"/>
  <c r="B410" i="9"/>
  <c r="C410" i="9" s="1"/>
  <c r="B408" i="9"/>
  <c r="C408" i="9" s="1"/>
  <c r="H408" i="9" s="1"/>
  <c r="B406" i="9"/>
  <c r="C406" i="9" s="1"/>
  <c r="B402" i="9"/>
  <c r="C402" i="9" s="1"/>
  <c r="B400" i="9"/>
  <c r="C400" i="9" s="1"/>
  <c r="B398" i="9"/>
  <c r="C398" i="9" s="1"/>
  <c r="B394" i="9"/>
  <c r="C394" i="9" s="1"/>
  <c r="B392" i="9"/>
  <c r="C392" i="9" s="1"/>
  <c r="B390" i="9"/>
  <c r="C390" i="9" s="1"/>
  <c r="B386" i="9"/>
  <c r="C386" i="9" s="1"/>
  <c r="B384" i="9"/>
  <c r="C384" i="9" s="1"/>
  <c r="G384" i="9" s="1"/>
  <c r="B382" i="9"/>
  <c r="C382" i="9" s="1"/>
  <c r="B378" i="9"/>
  <c r="C378" i="9" s="1"/>
  <c r="B376" i="9"/>
  <c r="C376" i="9" s="1"/>
  <c r="F376" i="9" s="1"/>
  <c r="B374" i="9"/>
  <c r="C374" i="9" s="1"/>
  <c r="B370" i="9"/>
  <c r="C370" i="9" s="1"/>
  <c r="B368" i="9"/>
  <c r="C368" i="9" s="1"/>
  <c r="I368" i="9" s="1"/>
  <c r="B366" i="9"/>
  <c r="C366" i="9" s="1"/>
  <c r="H366" i="9" s="1"/>
  <c r="B362" i="9"/>
  <c r="C362" i="9" s="1"/>
  <c r="B360" i="9"/>
  <c r="C360" i="9" s="1"/>
  <c r="E360" i="9" s="1"/>
  <c r="B358" i="9"/>
  <c r="C358" i="9" s="1"/>
  <c r="B354" i="9"/>
  <c r="C354" i="9" s="1"/>
  <c r="B352" i="9"/>
  <c r="C352" i="9" s="1"/>
  <c r="B350" i="9"/>
  <c r="C350" i="9" s="1"/>
  <c r="H350" i="9" s="1"/>
  <c r="B346" i="9"/>
  <c r="C346" i="9" s="1"/>
  <c r="B344" i="9"/>
  <c r="C344" i="9" s="1"/>
  <c r="D344" i="9" s="1"/>
  <c r="B342" i="9"/>
  <c r="C342" i="9" s="1"/>
  <c r="B340" i="9"/>
  <c r="C340" i="9" s="1"/>
  <c r="E340" i="9" s="1"/>
  <c r="B336" i="9"/>
  <c r="C336" i="9" s="1"/>
  <c r="K336" i="9" s="1"/>
  <c r="B334" i="9"/>
  <c r="C334" i="9" s="1"/>
  <c r="B332" i="9"/>
  <c r="C332" i="9" s="1"/>
  <c r="E332" i="9" s="1"/>
  <c r="B328" i="9"/>
  <c r="C328" i="9" s="1"/>
  <c r="D328" i="9" s="1"/>
  <c r="B326" i="9"/>
  <c r="C326" i="9" s="1"/>
  <c r="B324" i="9"/>
  <c r="C324" i="9" s="1"/>
  <c r="E324" i="9" s="1"/>
  <c r="B320" i="9"/>
  <c r="C320" i="9" s="1"/>
  <c r="D320" i="9" s="1"/>
  <c r="B318" i="9"/>
  <c r="C318" i="9" s="1"/>
  <c r="B314" i="9"/>
  <c r="C314" i="9" s="1"/>
  <c r="B312" i="9"/>
  <c r="C312" i="9" s="1"/>
  <c r="D312" i="9" s="1"/>
  <c r="B310" i="9"/>
  <c r="C310" i="9" s="1"/>
  <c r="H310" i="9" s="1"/>
  <c r="B306" i="9"/>
  <c r="C306" i="9" s="1"/>
  <c r="B304" i="9"/>
  <c r="C304" i="9" s="1"/>
  <c r="B302" i="9"/>
  <c r="C302" i="9" s="1"/>
  <c r="B298" i="9"/>
  <c r="C298" i="9" s="1"/>
  <c r="B296" i="9"/>
  <c r="C296" i="9" s="1"/>
  <c r="B294" i="9"/>
  <c r="C294" i="9" s="1"/>
  <c r="E294" i="9" s="1"/>
  <c r="B290" i="9"/>
  <c r="C290" i="9" s="1"/>
  <c r="B288" i="9"/>
  <c r="C288" i="9" s="1"/>
  <c r="H288" i="9" s="1"/>
  <c r="B286" i="9"/>
  <c r="C286" i="9" s="1"/>
  <c r="G286" i="9" s="1"/>
  <c r="B282" i="9"/>
  <c r="C282" i="9" s="1"/>
  <c r="B280" i="9"/>
  <c r="C280" i="9" s="1"/>
  <c r="B278" i="9"/>
  <c r="C278" i="9" s="1"/>
  <c r="F278" i="9" s="1"/>
  <c r="B276" i="9"/>
  <c r="C276" i="9" s="1"/>
  <c r="B272" i="9"/>
  <c r="C272" i="9" s="1"/>
  <c r="H272" i="9" s="1"/>
  <c r="B270" i="9"/>
  <c r="C270" i="9" s="1"/>
  <c r="F270" i="9" s="1"/>
  <c r="B268" i="9"/>
  <c r="C268" i="9" s="1"/>
  <c r="K268" i="9" s="1"/>
  <c r="B264" i="9"/>
  <c r="C264" i="9" s="1"/>
  <c r="B262" i="9"/>
  <c r="C262" i="9" s="1"/>
  <c r="B260" i="9"/>
  <c r="C260" i="9" s="1"/>
  <c r="D260" i="9" s="1"/>
  <c r="B256" i="9"/>
  <c r="C256" i="9" s="1"/>
  <c r="D256" i="9" s="1"/>
  <c r="B254" i="9"/>
  <c r="C254" i="9" s="1"/>
  <c r="B252" i="9"/>
  <c r="C252" i="9" s="1"/>
  <c r="B248" i="9"/>
  <c r="C248" i="9" s="1"/>
  <c r="D248" i="9" s="1"/>
  <c r="B246" i="9"/>
  <c r="C246" i="9" s="1"/>
  <c r="B244" i="9"/>
  <c r="C244" i="9" s="1"/>
  <c r="B240" i="9"/>
  <c r="C240" i="9" s="1"/>
  <c r="B238" i="9"/>
  <c r="C238" i="9" s="1"/>
  <c r="B236" i="9"/>
  <c r="C236" i="9" s="1"/>
  <c r="B232" i="9"/>
  <c r="C232" i="9" s="1"/>
  <c r="B230" i="9"/>
  <c r="C230" i="9" s="1"/>
  <c r="B228" i="9"/>
  <c r="C228" i="9" s="1"/>
  <c r="B226" i="9"/>
  <c r="C226" i="9" s="1"/>
  <c r="B222" i="9"/>
  <c r="C222" i="9" s="1"/>
  <c r="B220" i="9"/>
  <c r="C220" i="9" s="1"/>
  <c r="B218" i="9"/>
  <c r="C218" i="9" s="1"/>
  <c r="I218" i="9" s="1"/>
  <c r="B214" i="9"/>
  <c r="C214" i="9" s="1"/>
  <c r="B212" i="9"/>
  <c r="C212" i="9" s="1"/>
  <c r="B210" i="9"/>
  <c r="C210" i="9" s="1"/>
  <c r="B206" i="9"/>
  <c r="C206" i="9" s="1"/>
  <c r="B204" i="9"/>
  <c r="C204" i="9" s="1"/>
  <c r="B202" i="9"/>
  <c r="C202" i="9" s="1"/>
  <c r="B198" i="9"/>
  <c r="C198" i="9" s="1"/>
  <c r="B196" i="9"/>
  <c r="C196" i="9" s="1"/>
  <c r="B194" i="9"/>
  <c r="C194" i="9" s="1"/>
  <c r="G194" i="9" s="1"/>
  <c r="B190" i="9"/>
  <c r="C190" i="9" s="1"/>
  <c r="G190" i="9" s="1"/>
  <c r="B188" i="9"/>
  <c r="C188" i="9" s="1"/>
  <c r="B186" i="9"/>
  <c r="C186" i="9" s="1"/>
  <c r="B182" i="9"/>
  <c r="C182" i="9" s="1"/>
  <c r="I182" i="9" s="1"/>
  <c r="B180" i="9"/>
  <c r="C180" i="9" s="1"/>
  <c r="B178" i="9"/>
  <c r="C178" i="9" s="1"/>
  <c r="B174" i="9"/>
  <c r="C174" i="9" s="1"/>
  <c r="B172" i="9"/>
  <c r="C172" i="9" s="1"/>
  <c r="B170" i="9"/>
  <c r="C170" i="9" s="1"/>
  <c r="B166" i="9"/>
  <c r="C166" i="9" s="1"/>
  <c r="B164" i="9"/>
  <c r="C164" i="9" s="1"/>
  <c r="B162" i="9"/>
  <c r="C162" i="9" s="1"/>
  <c r="F162" i="9" s="1"/>
  <c r="B158" i="9"/>
  <c r="C158" i="9" s="1"/>
  <c r="B156" i="9"/>
  <c r="C156" i="9" s="1"/>
  <c r="B154" i="9"/>
  <c r="C154" i="9" s="1"/>
  <c r="H154" i="9" s="1"/>
  <c r="B150" i="9"/>
  <c r="C150" i="9" s="1"/>
  <c r="B148" i="9"/>
  <c r="C148" i="9" s="1"/>
  <c r="B146" i="9"/>
  <c r="C146" i="9" s="1"/>
  <c r="B142" i="9"/>
  <c r="C142" i="9" s="1"/>
  <c r="E142" i="9" s="1"/>
  <c r="B140" i="9"/>
  <c r="C140" i="9" s="1"/>
  <c r="B138" i="9"/>
  <c r="C138" i="9" s="1"/>
  <c r="B134" i="9"/>
  <c r="C134" i="9" s="1"/>
  <c r="B132" i="9"/>
  <c r="C132" i="9" s="1"/>
  <c r="B130" i="9"/>
  <c r="C130" i="9" s="1"/>
  <c r="B126" i="9"/>
  <c r="C126" i="9" s="1"/>
  <c r="B124" i="9"/>
  <c r="C124" i="9" s="1"/>
  <c r="B122" i="9"/>
  <c r="B118" i="9"/>
  <c r="B116" i="9"/>
  <c r="B114" i="9"/>
  <c r="B110" i="9"/>
  <c r="B108" i="9"/>
  <c r="B106" i="9"/>
  <c r="B102" i="9"/>
  <c r="B100" i="9"/>
  <c r="B98" i="9"/>
  <c r="B94" i="9"/>
  <c r="B92" i="9"/>
  <c r="B90" i="9"/>
  <c r="B86" i="9"/>
  <c r="B84" i="9"/>
  <c r="B82" i="9"/>
  <c r="B78" i="9"/>
  <c r="B76" i="9"/>
  <c r="B74" i="9"/>
  <c r="B70" i="9"/>
  <c r="B68" i="9"/>
  <c r="B66" i="9"/>
  <c r="B62" i="9"/>
  <c r="B60" i="9"/>
  <c r="B996" i="9"/>
  <c r="C996" i="9" s="1"/>
  <c r="B986" i="9"/>
  <c r="C986" i="9" s="1"/>
  <c r="B978" i="9"/>
  <c r="C978" i="9" s="1"/>
  <c r="B970" i="9"/>
  <c r="C970" i="9" s="1"/>
  <c r="B964" i="9"/>
  <c r="C964" i="9" s="1"/>
  <c r="B962" i="9"/>
  <c r="C962" i="9" s="1"/>
  <c r="B956" i="9"/>
  <c r="C956" i="9" s="1"/>
  <c r="B950" i="9"/>
  <c r="C950" i="9" s="1"/>
  <c r="B942" i="9"/>
  <c r="C942" i="9" s="1"/>
  <c r="B936" i="9"/>
  <c r="C936" i="9" s="1"/>
  <c r="B930" i="9"/>
  <c r="C930" i="9" s="1"/>
  <c r="B924" i="9"/>
  <c r="C924" i="9" s="1"/>
  <c r="B918" i="9"/>
  <c r="C918" i="9" s="1"/>
  <c r="B910" i="9"/>
  <c r="C910" i="9" s="1"/>
  <c r="B900" i="9"/>
  <c r="C900" i="9" s="1"/>
  <c r="B892" i="9"/>
  <c r="C892" i="9" s="1"/>
  <c r="B882" i="9"/>
  <c r="C882" i="9" s="1"/>
  <c r="B874" i="9"/>
  <c r="C874" i="9" s="1"/>
  <c r="B862" i="9"/>
  <c r="C862" i="9" s="1"/>
  <c r="B854" i="9"/>
  <c r="C854" i="9" s="1"/>
  <c r="B846" i="9"/>
  <c r="C846" i="9" s="1"/>
  <c r="B838" i="9"/>
  <c r="C838" i="9" s="1"/>
  <c r="B828" i="9"/>
  <c r="C828" i="9" s="1"/>
  <c r="B820" i="9"/>
  <c r="C820" i="9" s="1"/>
  <c r="B812" i="9"/>
  <c r="C812" i="9" s="1"/>
  <c r="B804" i="9"/>
  <c r="C804" i="9" s="1"/>
  <c r="B794" i="9"/>
  <c r="C794" i="9" s="1"/>
  <c r="B786" i="9"/>
  <c r="C786" i="9" s="1"/>
  <c r="B778" i="9"/>
  <c r="C778" i="9" s="1"/>
  <c r="B770" i="9"/>
  <c r="C770" i="9" s="1"/>
  <c r="B762" i="9"/>
  <c r="C762" i="9" s="1"/>
  <c r="B752" i="9"/>
  <c r="C752" i="9" s="1"/>
  <c r="B742" i="9"/>
  <c r="C742" i="9" s="1"/>
  <c r="B732" i="9"/>
  <c r="C732" i="9" s="1"/>
  <c r="B724" i="9"/>
  <c r="C724" i="9" s="1"/>
  <c r="B714" i="9"/>
  <c r="C714" i="9" s="1"/>
  <c r="B706" i="9"/>
  <c r="C706" i="9" s="1"/>
  <c r="B698" i="9"/>
  <c r="C698" i="9" s="1"/>
  <c r="B690" i="9"/>
  <c r="C690" i="9" s="1"/>
  <c r="B680" i="9"/>
  <c r="C680" i="9" s="1"/>
  <c r="B670" i="9"/>
  <c r="C670" i="9" s="1"/>
  <c r="B660" i="9"/>
  <c r="C660" i="9" s="1"/>
  <c r="B652" i="9"/>
  <c r="C652" i="9" s="1"/>
  <c r="B642" i="9"/>
  <c r="C642" i="9" s="1"/>
  <c r="B632" i="9"/>
  <c r="C632" i="9" s="1"/>
  <c r="B622" i="9"/>
  <c r="C622" i="9" s="1"/>
  <c r="B614" i="9"/>
  <c r="C614" i="9" s="1"/>
  <c r="B606" i="9"/>
  <c r="C606" i="9" s="1"/>
  <c r="B596" i="9"/>
  <c r="C596" i="9" s="1"/>
  <c r="B588" i="9"/>
  <c r="C588" i="9" s="1"/>
  <c r="B580" i="9"/>
  <c r="C580" i="9" s="1"/>
  <c r="B572" i="9"/>
  <c r="C572" i="9" s="1"/>
  <c r="B564" i="9"/>
  <c r="C564" i="9" s="1"/>
  <c r="B556" i="9"/>
  <c r="C556" i="9" s="1"/>
  <c r="B548" i="9"/>
  <c r="C548" i="9" s="1"/>
  <c r="B540" i="9"/>
  <c r="C540" i="9" s="1"/>
  <c r="B530" i="9"/>
  <c r="C530" i="9" s="1"/>
  <c r="B522" i="9"/>
  <c r="C522" i="9" s="1"/>
  <c r="I522" i="9" s="1"/>
  <c r="B516" i="9"/>
  <c r="C516" i="9" s="1"/>
  <c r="B512" i="9"/>
  <c r="C512" i="9" s="1"/>
  <c r="H512" i="9" s="1"/>
  <c r="B504" i="9"/>
  <c r="C504" i="9" s="1"/>
  <c r="B496" i="9"/>
  <c r="C496" i="9" s="1"/>
  <c r="H496" i="9" s="1"/>
  <c r="B488" i="9"/>
  <c r="C488" i="9" s="1"/>
  <c r="B480" i="9"/>
  <c r="C480" i="9" s="1"/>
  <c r="H480" i="9" s="1"/>
  <c r="B470" i="9"/>
  <c r="C470" i="9" s="1"/>
  <c r="F470" i="9" s="1"/>
  <c r="B462" i="9"/>
  <c r="C462" i="9" s="1"/>
  <c r="B454" i="9"/>
  <c r="C454" i="9" s="1"/>
  <c r="B446" i="9"/>
  <c r="C446" i="9" s="1"/>
  <c r="B438" i="9"/>
  <c r="C438" i="9" s="1"/>
  <c r="F438" i="9" s="1"/>
  <c r="B430" i="9"/>
  <c r="C430" i="9" s="1"/>
  <c r="B420" i="9"/>
  <c r="C420" i="9" s="1"/>
  <c r="B412" i="9"/>
  <c r="C412" i="9" s="1"/>
  <c r="D412" i="9" s="1"/>
  <c r="B404" i="9"/>
  <c r="C404" i="9" s="1"/>
  <c r="J404" i="9" s="1"/>
  <c r="B396" i="9"/>
  <c r="C396" i="9" s="1"/>
  <c r="D396" i="9" s="1"/>
  <c r="B388" i="9"/>
  <c r="C388" i="9" s="1"/>
  <c r="B380" i="9"/>
  <c r="C380" i="9" s="1"/>
  <c r="B372" i="9"/>
  <c r="C372" i="9" s="1"/>
  <c r="E372" i="9" s="1"/>
  <c r="B364" i="9"/>
  <c r="C364" i="9" s="1"/>
  <c r="E364" i="9" s="1"/>
  <c r="B356" i="9"/>
  <c r="C356" i="9" s="1"/>
  <c r="E356" i="9" s="1"/>
  <c r="B348" i="9"/>
  <c r="C348" i="9" s="1"/>
  <c r="B338" i="9"/>
  <c r="C338" i="9" s="1"/>
  <c r="B330" i="9"/>
  <c r="C330" i="9" s="1"/>
  <c r="B322" i="9"/>
  <c r="C322" i="9" s="1"/>
  <c r="B316" i="9"/>
  <c r="C316" i="9" s="1"/>
  <c r="B308" i="9"/>
  <c r="C308" i="9" s="1"/>
  <c r="E308" i="9" s="1"/>
  <c r="B300" i="9"/>
  <c r="C300" i="9" s="1"/>
  <c r="B292" i="9"/>
  <c r="C292" i="9" s="1"/>
  <c r="B284" i="9"/>
  <c r="C284" i="9" s="1"/>
  <c r="H284" i="9" s="1"/>
  <c r="B274" i="9"/>
  <c r="C274" i="9" s="1"/>
  <c r="B266" i="9"/>
  <c r="C266" i="9" s="1"/>
  <c r="B258" i="9"/>
  <c r="C258" i="9" s="1"/>
  <c r="B250" i="9"/>
  <c r="C250" i="9" s="1"/>
  <c r="B242" i="9"/>
  <c r="C242" i="9" s="1"/>
  <c r="B234" i="9"/>
  <c r="C234" i="9" s="1"/>
  <c r="I234" i="9" s="1"/>
  <c r="B224" i="9"/>
  <c r="C224" i="9" s="1"/>
  <c r="H224" i="9" s="1"/>
  <c r="B216" i="9"/>
  <c r="C216" i="9" s="1"/>
  <c r="B208" i="9"/>
  <c r="C208" i="9" s="1"/>
  <c r="H208" i="9" s="1"/>
  <c r="B200" i="9"/>
  <c r="C200" i="9" s="1"/>
  <c r="B192" i="9"/>
  <c r="C192" i="9" s="1"/>
  <c r="B184" i="9"/>
  <c r="C184" i="9" s="1"/>
  <c r="B176" i="9"/>
  <c r="C176" i="9" s="1"/>
  <c r="B168" i="9"/>
  <c r="C168" i="9" s="1"/>
  <c r="B160" i="9"/>
  <c r="C160" i="9" s="1"/>
  <c r="B152" i="9"/>
  <c r="C152" i="9" s="1"/>
  <c r="B144" i="9"/>
  <c r="C144" i="9" s="1"/>
  <c r="B136" i="9"/>
  <c r="C136" i="9" s="1"/>
  <c r="B128" i="9"/>
  <c r="C128" i="9" s="1"/>
  <c r="B120" i="9"/>
  <c r="B112" i="9"/>
  <c r="B104" i="9"/>
  <c r="B96" i="9"/>
  <c r="B88" i="9"/>
  <c r="B80" i="9"/>
  <c r="B72" i="9"/>
  <c r="B64" i="9"/>
  <c r="A1000" i="9"/>
  <c r="A998" i="9"/>
  <c r="A996" i="9"/>
  <c r="A994" i="9"/>
  <c r="A992" i="9"/>
  <c r="A990" i="9"/>
  <c r="A988" i="9"/>
  <c r="A986" i="9"/>
  <c r="A984" i="9"/>
  <c r="A982" i="9"/>
  <c r="A980" i="9"/>
  <c r="A978" i="9"/>
  <c r="A976" i="9"/>
  <c r="A974" i="9"/>
  <c r="A972" i="9"/>
  <c r="A970" i="9"/>
  <c r="A968" i="9"/>
  <c r="A966" i="9"/>
  <c r="A964" i="9"/>
  <c r="A962" i="9"/>
  <c r="A960" i="9"/>
  <c r="A958" i="9"/>
  <c r="A956" i="9"/>
  <c r="A954" i="9"/>
  <c r="A952" i="9"/>
  <c r="A950" i="9"/>
  <c r="A948" i="9"/>
  <c r="A946" i="9"/>
  <c r="A944" i="9"/>
  <c r="A942" i="9"/>
  <c r="A940" i="9"/>
  <c r="A938" i="9"/>
  <c r="A936" i="9"/>
  <c r="A934" i="9"/>
  <c r="A932" i="9"/>
  <c r="A930" i="9"/>
  <c r="A928" i="9"/>
  <c r="A926" i="9"/>
  <c r="A924" i="9"/>
  <c r="A922" i="9"/>
  <c r="A920" i="9"/>
  <c r="A918" i="9"/>
  <c r="A916" i="9"/>
  <c r="A914" i="9"/>
  <c r="A912" i="9"/>
  <c r="A910" i="9"/>
  <c r="A908" i="9"/>
  <c r="A906" i="9"/>
  <c r="A904" i="9"/>
  <c r="A902" i="9"/>
  <c r="A900" i="9"/>
  <c r="A898" i="9"/>
  <c r="A896" i="9"/>
  <c r="A894" i="9"/>
  <c r="A892" i="9"/>
  <c r="A890" i="9"/>
  <c r="A888" i="9"/>
  <c r="A886" i="9"/>
  <c r="A884" i="9"/>
  <c r="A882" i="9"/>
  <c r="A880" i="9"/>
  <c r="A878" i="9"/>
  <c r="A876" i="9"/>
  <c r="A874" i="9"/>
  <c r="A872" i="9"/>
  <c r="A870" i="9"/>
  <c r="A868" i="9"/>
  <c r="A866" i="9"/>
  <c r="A864" i="9"/>
  <c r="A862" i="9"/>
  <c r="A860" i="9"/>
  <c r="A858" i="9"/>
  <c r="A856" i="9"/>
  <c r="A854" i="9"/>
  <c r="A852" i="9"/>
  <c r="A850" i="9"/>
  <c r="A848" i="9"/>
  <c r="A846" i="9"/>
  <c r="A844" i="9"/>
  <c r="A842" i="9"/>
  <c r="A840" i="9"/>
  <c r="A838" i="9"/>
  <c r="A836" i="9"/>
  <c r="A834" i="9"/>
  <c r="A832" i="9"/>
  <c r="A830" i="9"/>
  <c r="A828" i="9"/>
  <c r="A826" i="9"/>
  <c r="A824" i="9"/>
  <c r="A822" i="9"/>
  <c r="A820" i="9"/>
  <c r="A818" i="9"/>
  <c r="A816" i="9"/>
  <c r="A814" i="9"/>
  <c r="A812" i="9"/>
  <c r="A810" i="9"/>
  <c r="A808" i="9"/>
  <c r="A806" i="9"/>
  <c r="A804" i="9"/>
  <c r="A802" i="9"/>
  <c r="A800" i="9"/>
  <c r="A798" i="9"/>
  <c r="A796" i="9"/>
  <c r="A794" i="9"/>
  <c r="A792" i="9"/>
  <c r="A790" i="9"/>
  <c r="A788" i="9"/>
  <c r="A786" i="9"/>
  <c r="A784" i="9"/>
  <c r="A782" i="9"/>
  <c r="A780" i="9"/>
  <c r="A778" i="9"/>
  <c r="A776" i="9"/>
  <c r="A774" i="9"/>
  <c r="A772" i="9"/>
  <c r="A770" i="9"/>
  <c r="A768" i="9"/>
  <c r="A766" i="9"/>
  <c r="A764" i="9"/>
  <c r="A762" i="9"/>
  <c r="A760" i="9"/>
  <c r="A758" i="9"/>
  <c r="A756" i="9"/>
  <c r="A754" i="9"/>
  <c r="A752" i="9"/>
  <c r="A750" i="9"/>
  <c r="A748" i="9"/>
  <c r="A746" i="9"/>
  <c r="A744" i="9"/>
  <c r="A742" i="9"/>
  <c r="A740" i="9"/>
  <c r="A738" i="9"/>
  <c r="A736" i="9"/>
  <c r="A734" i="9"/>
  <c r="A732" i="9"/>
  <c r="A730" i="9"/>
  <c r="A728" i="9"/>
  <c r="A726" i="9"/>
  <c r="A724" i="9"/>
  <c r="A722" i="9"/>
  <c r="A720" i="9"/>
  <c r="A718" i="9"/>
  <c r="A716" i="9"/>
  <c r="A714" i="9"/>
  <c r="A712" i="9"/>
  <c r="A710" i="9"/>
  <c r="A708" i="9"/>
  <c r="A706" i="9"/>
  <c r="A704" i="9"/>
  <c r="A702" i="9"/>
  <c r="A700" i="9"/>
  <c r="A698" i="9"/>
  <c r="A696" i="9"/>
  <c r="A694" i="9"/>
  <c r="A692" i="9"/>
  <c r="A690" i="9"/>
  <c r="A688" i="9"/>
  <c r="A686" i="9"/>
  <c r="A684" i="9"/>
  <c r="A682" i="9"/>
  <c r="A680" i="9"/>
  <c r="A678" i="9"/>
  <c r="A676" i="9"/>
  <c r="A674" i="9"/>
  <c r="A672" i="9"/>
  <c r="A670" i="9"/>
  <c r="A668" i="9"/>
  <c r="A666" i="9"/>
  <c r="A664" i="9"/>
  <c r="A662" i="9"/>
  <c r="A660" i="9"/>
  <c r="A658" i="9"/>
  <c r="A656" i="9"/>
  <c r="A654" i="9"/>
  <c r="A652" i="9"/>
  <c r="A650" i="9"/>
  <c r="A648" i="9"/>
  <c r="A646" i="9"/>
  <c r="A644" i="9"/>
  <c r="A642" i="9"/>
  <c r="A640" i="9"/>
  <c r="A638" i="9"/>
  <c r="A636" i="9"/>
  <c r="A634" i="9"/>
  <c r="A632" i="9"/>
  <c r="A630" i="9"/>
  <c r="A628" i="9"/>
  <c r="A626" i="9"/>
  <c r="A624" i="9"/>
  <c r="A622" i="9"/>
  <c r="A620" i="9"/>
  <c r="A618" i="9"/>
  <c r="A616" i="9"/>
  <c r="A614" i="9"/>
  <c r="A612" i="9"/>
  <c r="A610" i="9"/>
  <c r="A608" i="9"/>
  <c r="A606" i="9"/>
  <c r="A604" i="9"/>
  <c r="A602" i="9"/>
  <c r="A600" i="9"/>
  <c r="A598" i="9"/>
  <c r="A596" i="9"/>
  <c r="A594" i="9"/>
  <c r="A592" i="9"/>
  <c r="A590" i="9"/>
  <c r="A588" i="9"/>
  <c r="A586" i="9"/>
  <c r="A584" i="9"/>
  <c r="A582" i="9"/>
  <c r="A580" i="9"/>
  <c r="A578" i="9"/>
  <c r="A576" i="9"/>
  <c r="A574" i="9"/>
  <c r="A572" i="9"/>
  <c r="A570" i="9"/>
  <c r="A568" i="9"/>
  <c r="A566" i="9"/>
  <c r="A564" i="9"/>
  <c r="A562" i="9"/>
  <c r="A560" i="9"/>
  <c r="A558" i="9"/>
  <c r="A556" i="9"/>
  <c r="A554" i="9"/>
  <c r="A552" i="9"/>
  <c r="A550" i="9"/>
  <c r="A548" i="9"/>
  <c r="A546" i="9"/>
  <c r="A544" i="9"/>
  <c r="A542" i="9"/>
  <c r="A540" i="9"/>
  <c r="A538" i="9"/>
  <c r="A536" i="9"/>
  <c r="A534" i="9"/>
  <c r="A532" i="9"/>
  <c r="A530" i="9"/>
  <c r="A528" i="9"/>
  <c r="A526" i="9"/>
  <c r="A524" i="9"/>
  <c r="A522" i="9"/>
  <c r="A520" i="9"/>
  <c r="A518" i="9"/>
  <c r="A516" i="9"/>
  <c r="A514" i="9"/>
  <c r="A512" i="9"/>
  <c r="A510" i="9"/>
  <c r="A508" i="9"/>
  <c r="A506" i="9"/>
  <c r="A504" i="9"/>
  <c r="A502" i="9"/>
  <c r="A500" i="9"/>
  <c r="A498" i="9"/>
  <c r="A496" i="9"/>
  <c r="A494" i="9"/>
  <c r="A492" i="9"/>
  <c r="A490" i="9"/>
  <c r="A488" i="9"/>
  <c r="A486" i="9"/>
  <c r="A484" i="9"/>
  <c r="A482" i="9"/>
  <c r="A480" i="9"/>
  <c r="A478" i="9"/>
  <c r="A476" i="9"/>
  <c r="A474" i="9"/>
  <c r="A472" i="9"/>
  <c r="A470" i="9"/>
  <c r="A468" i="9"/>
  <c r="A466" i="9"/>
  <c r="A464" i="9"/>
  <c r="A462" i="9"/>
  <c r="A460" i="9"/>
  <c r="A458" i="9"/>
  <c r="A456" i="9"/>
  <c r="A454" i="9"/>
  <c r="A452" i="9"/>
  <c r="A450" i="9"/>
  <c r="A448" i="9"/>
  <c r="A446" i="9"/>
  <c r="A444" i="9"/>
  <c r="A442" i="9"/>
  <c r="A440" i="9"/>
  <c r="A438" i="9"/>
  <c r="A436" i="9"/>
  <c r="A434" i="9"/>
  <c r="A432" i="9"/>
  <c r="A430" i="9"/>
  <c r="A428" i="9"/>
  <c r="A426" i="9"/>
  <c r="A424" i="9"/>
  <c r="A422" i="9"/>
  <c r="A420" i="9"/>
  <c r="A418" i="9"/>
  <c r="A416" i="9"/>
  <c r="A414" i="9"/>
  <c r="A412" i="9"/>
  <c r="A410" i="9"/>
  <c r="A408" i="9"/>
  <c r="A406" i="9"/>
  <c r="A404" i="9"/>
  <c r="A402" i="9"/>
  <c r="A400" i="9"/>
  <c r="A398" i="9"/>
  <c r="A396" i="9"/>
  <c r="A394" i="9"/>
  <c r="A392" i="9"/>
  <c r="A390" i="9"/>
  <c r="A388" i="9"/>
  <c r="A386" i="9"/>
  <c r="A384" i="9"/>
  <c r="A382" i="9"/>
  <c r="A380" i="9"/>
  <c r="A378" i="9"/>
  <c r="A376" i="9"/>
  <c r="A374" i="9"/>
  <c r="A372" i="9"/>
  <c r="A370" i="9"/>
  <c r="A368" i="9"/>
  <c r="A366" i="9"/>
  <c r="A364" i="9"/>
  <c r="A362" i="9"/>
  <c r="A360" i="9"/>
  <c r="A358" i="9"/>
  <c r="A356" i="9"/>
  <c r="A354" i="9"/>
  <c r="A352" i="9"/>
  <c r="A350" i="9"/>
  <c r="A348" i="9"/>
  <c r="A346" i="9"/>
  <c r="A344" i="9"/>
  <c r="A342" i="9"/>
  <c r="A340" i="9"/>
  <c r="A338" i="9"/>
  <c r="A336" i="9"/>
  <c r="A334" i="9"/>
  <c r="A332" i="9"/>
  <c r="A330" i="9"/>
  <c r="A328" i="9"/>
  <c r="A326" i="9"/>
  <c r="A324" i="9"/>
  <c r="A322" i="9"/>
  <c r="A320" i="9"/>
  <c r="A318" i="9"/>
  <c r="A316" i="9"/>
  <c r="A314" i="9"/>
  <c r="A312" i="9"/>
  <c r="A310" i="9"/>
  <c r="A308" i="9"/>
  <c r="A306" i="9"/>
  <c r="A304" i="9"/>
  <c r="A302" i="9"/>
  <c r="A300" i="9"/>
  <c r="A298" i="9"/>
  <c r="A296" i="9"/>
  <c r="A294" i="9"/>
  <c r="A292" i="9"/>
  <c r="A290" i="9"/>
  <c r="A288" i="9"/>
  <c r="A286" i="9"/>
  <c r="A284" i="9"/>
  <c r="A282" i="9"/>
  <c r="A280" i="9"/>
  <c r="A278" i="9"/>
  <c r="A276" i="9"/>
  <c r="A274" i="9"/>
  <c r="A272" i="9"/>
  <c r="A270" i="9"/>
  <c r="A268" i="9"/>
  <c r="A266" i="9"/>
  <c r="A264" i="9"/>
  <c r="A262" i="9"/>
  <c r="A260" i="9"/>
  <c r="A258" i="9"/>
  <c r="A256" i="9"/>
  <c r="A254" i="9"/>
  <c r="A252" i="9"/>
  <c r="A250" i="9"/>
  <c r="A248" i="9"/>
  <c r="A246" i="9"/>
  <c r="A244" i="9"/>
  <c r="A242" i="9"/>
  <c r="A240" i="9"/>
  <c r="A238" i="9"/>
  <c r="A236" i="9"/>
  <c r="A234" i="9"/>
  <c r="A232" i="9"/>
  <c r="A230" i="9"/>
  <c r="A228" i="9"/>
  <c r="A226" i="9"/>
  <c r="A224" i="9"/>
  <c r="A222" i="9"/>
  <c r="A220" i="9"/>
  <c r="A218" i="9"/>
  <c r="A216" i="9"/>
  <c r="A214" i="9"/>
  <c r="A212" i="9"/>
  <c r="A210" i="9"/>
  <c r="A208" i="9"/>
  <c r="A206" i="9"/>
  <c r="A204" i="9"/>
  <c r="A202" i="9"/>
  <c r="A200" i="9"/>
  <c r="A198" i="9"/>
  <c r="A196" i="9"/>
  <c r="A194" i="9"/>
  <c r="A192" i="9"/>
  <c r="A190" i="9"/>
  <c r="A188" i="9"/>
  <c r="A186" i="9"/>
  <c r="A184" i="9"/>
  <c r="A182" i="9"/>
  <c r="A180" i="9"/>
  <c r="A178" i="9"/>
  <c r="A176" i="9"/>
  <c r="A174" i="9"/>
  <c r="A172" i="9"/>
  <c r="A170" i="9"/>
  <c r="A168" i="9"/>
  <c r="A166" i="9"/>
  <c r="A164" i="9"/>
  <c r="A162" i="9"/>
  <c r="A160" i="9"/>
  <c r="A158" i="9"/>
  <c r="A156" i="9"/>
  <c r="A154" i="9"/>
  <c r="A152" i="9"/>
  <c r="A150" i="9"/>
  <c r="A148" i="9"/>
  <c r="A146" i="9"/>
  <c r="A144" i="9"/>
  <c r="A142" i="9"/>
  <c r="A140" i="9"/>
  <c r="A138" i="9"/>
  <c r="A136" i="9"/>
  <c r="A134" i="9"/>
  <c r="A132" i="9"/>
  <c r="A130" i="9"/>
  <c r="A128" i="9"/>
  <c r="A126" i="9"/>
  <c r="A124" i="9"/>
  <c r="A122" i="9"/>
  <c r="A120" i="9"/>
  <c r="A118" i="9"/>
  <c r="A116" i="9"/>
  <c r="A114" i="9"/>
  <c r="A112" i="9"/>
  <c r="A110" i="9"/>
  <c r="A108" i="9"/>
  <c r="A106" i="9"/>
  <c r="A104" i="9"/>
  <c r="A102" i="9"/>
  <c r="A100" i="9"/>
  <c r="A98" i="9"/>
  <c r="A96" i="9"/>
  <c r="A94" i="9"/>
  <c r="A92" i="9"/>
  <c r="A90" i="9"/>
  <c r="A88" i="9"/>
  <c r="A86" i="9"/>
  <c r="A84" i="9"/>
  <c r="A82" i="9"/>
  <c r="A80" i="9"/>
  <c r="A78" i="9"/>
  <c r="A76" i="9"/>
  <c r="A74" i="9"/>
  <c r="A72" i="9"/>
  <c r="A70" i="9"/>
  <c r="A68" i="9"/>
  <c r="A66" i="9"/>
  <c r="A64" i="9"/>
  <c r="A62" i="9"/>
  <c r="A60" i="9"/>
  <c r="A58" i="9"/>
  <c r="A56" i="9"/>
  <c r="A54" i="9"/>
  <c r="A52" i="9"/>
  <c r="A50" i="9"/>
  <c r="A48" i="9"/>
  <c r="A46" i="9"/>
  <c r="A44" i="9"/>
  <c r="A42" i="9"/>
  <c r="A40" i="9"/>
  <c r="A38" i="9"/>
  <c r="A36" i="9"/>
  <c r="A34" i="9"/>
  <c r="A32" i="9"/>
  <c r="A30" i="9"/>
  <c r="A28" i="9"/>
  <c r="A26" i="9"/>
  <c r="A24" i="9"/>
  <c r="A22" i="9"/>
  <c r="A20" i="9"/>
  <c r="A18" i="9"/>
  <c r="A16" i="9"/>
  <c r="A14" i="9"/>
  <c r="A12" i="9"/>
  <c r="A10" i="9"/>
  <c r="A8" i="9"/>
  <c r="A6" i="9"/>
  <c r="A4" i="9"/>
  <c r="B10" i="9"/>
  <c r="B18" i="9"/>
  <c r="B26" i="9"/>
  <c r="B38" i="9"/>
  <c r="B46" i="9"/>
  <c r="B54" i="9"/>
  <c r="B73" i="9"/>
  <c r="B89" i="9"/>
  <c r="B105" i="9"/>
  <c r="B121" i="9"/>
  <c r="B137" i="9"/>
  <c r="C137" i="9" s="1"/>
  <c r="J137" i="9" s="1"/>
  <c r="B161" i="9"/>
  <c r="C161" i="9" s="1"/>
  <c r="B177" i="9"/>
  <c r="C177" i="9" s="1"/>
  <c r="B193" i="9"/>
  <c r="C193" i="9" s="1"/>
  <c r="B217" i="9"/>
  <c r="C217" i="9" s="1"/>
  <c r="B233" i="9"/>
  <c r="C233" i="9" s="1"/>
  <c r="B249" i="9"/>
  <c r="C249" i="9" s="1"/>
  <c r="B265" i="9"/>
  <c r="C265" i="9" s="1"/>
  <c r="B289" i="9"/>
  <c r="C289" i="9" s="1"/>
  <c r="B305" i="9"/>
  <c r="C305" i="9" s="1"/>
  <c r="I305" i="9" s="1"/>
  <c r="B321" i="9"/>
  <c r="C321" i="9" s="1"/>
  <c r="H321" i="9" s="1"/>
  <c r="B337" i="9"/>
  <c r="C337" i="9" s="1"/>
  <c r="I337" i="9" s="1"/>
  <c r="B361" i="9"/>
  <c r="C361" i="9" s="1"/>
  <c r="D361" i="9" s="1"/>
  <c r="B377" i="9"/>
  <c r="C377" i="9" s="1"/>
  <c r="B393" i="9"/>
  <c r="C393" i="9" s="1"/>
  <c r="B417" i="9"/>
  <c r="C417" i="9" s="1"/>
  <c r="B433" i="9"/>
  <c r="C433" i="9" s="1"/>
  <c r="B449" i="9"/>
  <c r="C449" i="9" s="1"/>
  <c r="B481" i="9"/>
  <c r="C481" i="9" s="1"/>
  <c r="B497" i="9"/>
  <c r="C497" i="9" s="1"/>
  <c r="B513" i="9"/>
  <c r="C513" i="9" s="1"/>
  <c r="B529" i="9"/>
  <c r="C529" i="9" s="1"/>
  <c r="B553" i="9"/>
  <c r="C553" i="9" s="1"/>
  <c r="B569" i="9"/>
  <c r="C569" i="9" s="1"/>
  <c r="B585" i="9"/>
  <c r="C585" i="9" s="1"/>
  <c r="B601" i="9"/>
  <c r="C601" i="9" s="1"/>
  <c r="B625" i="9"/>
  <c r="C625" i="9" s="1"/>
  <c r="B641" i="9"/>
  <c r="C641" i="9" s="1"/>
  <c r="B657" i="9"/>
  <c r="C657" i="9" s="1"/>
  <c r="B681" i="9"/>
  <c r="C681" i="9" s="1"/>
  <c r="B697" i="9"/>
  <c r="C697" i="9" s="1"/>
  <c r="B713" i="9"/>
  <c r="C713" i="9" s="1"/>
  <c r="B729" i="9"/>
  <c r="C729" i="9" s="1"/>
  <c r="B753" i="9"/>
  <c r="C753" i="9" s="1"/>
  <c r="B769" i="9"/>
  <c r="C769" i="9" s="1"/>
  <c r="B785" i="9"/>
  <c r="C785" i="9" s="1"/>
  <c r="B801" i="9"/>
  <c r="C801" i="9" s="1"/>
  <c r="B825" i="9"/>
  <c r="C825" i="9" s="1"/>
  <c r="B841" i="9"/>
  <c r="C841" i="9" s="1"/>
  <c r="B857" i="9"/>
  <c r="C857" i="9" s="1"/>
  <c r="B873" i="9"/>
  <c r="C873" i="9" s="1"/>
  <c r="B897" i="9"/>
  <c r="C897" i="9" s="1"/>
  <c r="B913" i="9"/>
  <c r="C913" i="9" s="1"/>
  <c r="B929" i="9"/>
  <c r="C929" i="9" s="1"/>
  <c r="B953" i="9"/>
  <c r="C953" i="9" s="1"/>
  <c r="B961" i="9"/>
  <c r="C961" i="9" s="1"/>
  <c r="B977" i="9"/>
  <c r="C977" i="9" s="1"/>
  <c r="B993" i="9"/>
  <c r="C993" i="9" s="1"/>
  <c r="B3" i="9"/>
  <c r="B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7" i="9"/>
  <c r="B75" i="9"/>
  <c r="B83" i="9"/>
  <c r="B91" i="9"/>
  <c r="B99" i="9"/>
  <c r="B107" i="9"/>
  <c r="B115" i="9"/>
  <c r="B123" i="9"/>
  <c r="B131" i="9"/>
  <c r="C131" i="9" s="1"/>
  <c r="B139" i="9"/>
  <c r="C139" i="9" s="1"/>
  <c r="B147" i="9"/>
  <c r="C147" i="9" s="1"/>
  <c r="B155" i="9"/>
  <c r="C155" i="9" s="1"/>
  <c r="B163" i="9"/>
  <c r="C163" i="9" s="1"/>
  <c r="B171" i="9"/>
  <c r="C171" i="9" s="1"/>
  <c r="B179" i="9"/>
  <c r="C179" i="9" s="1"/>
  <c r="B187" i="9"/>
  <c r="C187" i="9" s="1"/>
  <c r="B195" i="9"/>
  <c r="C195" i="9" s="1"/>
  <c r="B203" i="9"/>
  <c r="C203" i="9" s="1"/>
  <c r="I203" i="9" s="1"/>
  <c r="B211" i="9"/>
  <c r="C211" i="9" s="1"/>
  <c r="E211" i="9" s="1"/>
  <c r="B219" i="9"/>
  <c r="C219" i="9" s="1"/>
  <c r="B227" i="9"/>
  <c r="C227" i="9" s="1"/>
  <c r="E227" i="9" s="1"/>
  <c r="B235" i="9"/>
  <c r="C235" i="9" s="1"/>
  <c r="E235" i="9" s="1"/>
  <c r="B243" i="9"/>
  <c r="C243" i="9" s="1"/>
  <c r="B251" i="9"/>
  <c r="C251" i="9" s="1"/>
  <c r="G251" i="9" s="1"/>
  <c r="B259" i="9"/>
  <c r="C259" i="9" s="1"/>
  <c r="B267" i="9"/>
  <c r="C267" i="9" s="1"/>
  <c r="B275" i="9"/>
  <c r="C275" i="9" s="1"/>
  <c r="E275" i="9" s="1"/>
  <c r="B283" i="9"/>
  <c r="C283" i="9" s="1"/>
  <c r="B291" i="9"/>
  <c r="C291" i="9" s="1"/>
  <c r="K291" i="9" s="1"/>
  <c r="B299" i="9"/>
  <c r="C299" i="9" s="1"/>
  <c r="B307" i="9"/>
  <c r="C307" i="9" s="1"/>
  <c r="B315" i="9"/>
  <c r="C315" i="9" s="1"/>
  <c r="B323" i="9"/>
  <c r="C323" i="9" s="1"/>
  <c r="B331" i="9"/>
  <c r="C331" i="9" s="1"/>
  <c r="B339" i="9"/>
  <c r="C339" i="9" s="1"/>
  <c r="B347" i="9"/>
  <c r="C347" i="9" s="1"/>
  <c r="B355" i="9"/>
  <c r="C355" i="9" s="1"/>
  <c r="B363" i="9"/>
  <c r="C363" i="9" s="1"/>
  <c r="B371" i="9"/>
  <c r="C371" i="9" s="1"/>
  <c r="B379" i="9"/>
  <c r="C379" i="9" s="1"/>
  <c r="B387" i="9"/>
  <c r="C387" i="9" s="1"/>
  <c r="B395" i="9"/>
  <c r="C395" i="9" s="1"/>
  <c r="B403" i="9"/>
  <c r="C403" i="9" s="1"/>
  <c r="B411" i="9"/>
  <c r="C411" i="9" s="1"/>
  <c r="B419" i="9"/>
  <c r="C419" i="9" s="1"/>
  <c r="B427" i="9"/>
  <c r="C427" i="9" s="1"/>
  <c r="B435" i="9"/>
  <c r="C435" i="9" s="1"/>
  <c r="B443" i="9"/>
  <c r="C443" i="9" s="1"/>
  <c r="B451" i="9"/>
  <c r="C451" i="9" s="1"/>
  <c r="B459" i="9"/>
  <c r="C459" i="9" s="1"/>
  <c r="B467" i="9"/>
  <c r="C467" i="9" s="1"/>
  <c r="B475" i="9"/>
  <c r="C475" i="9" s="1"/>
  <c r="B483" i="9"/>
  <c r="C483" i="9" s="1"/>
  <c r="B491" i="9"/>
  <c r="C491" i="9" s="1"/>
  <c r="B499" i="9"/>
  <c r="C499" i="9" s="1"/>
  <c r="B507" i="9"/>
  <c r="C507" i="9" s="1"/>
  <c r="B515" i="9"/>
  <c r="C515" i="9" s="1"/>
  <c r="B523" i="9"/>
  <c r="C523" i="9" s="1"/>
  <c r="B531" i="9"/>
  <c r="C531" i="9" s="1"/>
  <c r="B539" i="9"/>
  <c r="C539" i="9" s="1"/>
  <c r="B547" i="9"/>
  <c r="C547" i="9" s="1"/>
  <c r="B555" i="9"/>
  <c r="C555" i="9" s="1"/>
  <c r="B563" i="9"/>
  <c r="C563" i="9" s="1"/>
  <c r="B571" i="9"/>
  <c r="C571" i="9" s="1"/>
  <c r="B579" i="9"/>
  <c r="C579" i="9" s="1"/>
  <c r="B587" i="9"/>
  <c r="C587" i="9" s="1"/>
  <c r="B595" i="9"/>
  <c r="C595" i="9" s="1"/>
  <c r="D595" i="9" s="1"/>
  <c r="B603" i="9"/>
  <c r="C603" i="9" s="1"/>
  <c r="B611" i="9"/>
  <c r="C611" i="9" s="1"/>
  <c r="B619" i="9"/>
  <c r="C619" i="9" s="1"/>
  <c r="B627" i="9"/>
  <c r="C627" i="9" s="1"/>
  <c r="B635" i="9"/>
  <c r="C635" i="9" s="1"/>
  <c r="B643" i="9"/>
  <c r="C643" i="9" s="1"/>
  <c r="B651" i="9"/>
  <c r="C651" i="9" s="1"/>
  <c r="B659" i="9"/>
  <c r="C659" i="9" s="1"/>
  <c r="B667" i="9"/>
  <c r="C667" i="9" s="1"/>
  <c r="B675" i="9"/>
  <c r="C675" i="9" s="1"/>
  <c r="B683" i="9"/>
  <c r="C683" i="9" s="1"/>
  <c r="B691" i="9"/>
  <c r="C691" i="9" s="1"/>
  <c r="B699" i="9"/>
  <c r="C699" i="9" s="1"/>
  <c r="B707" i="9"/>
  <c r="C707" i="9" s="1"/>
  <c r="B715" i="9"/>
  <c r="C715" i="9" s="1"/>
  <c r="B723" i="9"/>
  <c r="C723" i="9" s="1"/>
  <c r="B731" i="9"/>
  <c r="C731" i="9" s="1"/>
  <c r="B739" i="9"/>
  <c r="C739" i="9" s="1"/>
  <c r="B747" i="9"/>
  <c r="C747" i="9" s="1"/>
  <c r="B755" i="9"/>
  <c r="C755" i="9" s="1"/>
  <c r="B763" i="9"/>
  <c r="C763" i="9" s="1"/>
  <c r="B771" i="9"/>
  <c r="C771" i="9" s="1"/>
  <c r="B779" i="9"/>
  <c r="C779" i="9" s="1"/>
  <c r="B787" i="9"/>
  <c r="C787" i="9" s="1"/>
  <c r="B795" i="9"/>
  <c r="C795" i="9" s="1"/>
  <c r="B803" i="9"/>
  <c r="C803" i="9" s="1"/>
  <c r="B811" i="9"/>
  <c r="C811" i="9" s="1"/>
  <c r="B819" i="9"/>
  <c r="C819" i="9" s="1"/>
  <c r="B827" i="9"/>
  <c r="C827" i="9" s="1"/>
  <c r="B835" i="9"/>
  <c r="C835" i="9" s="1"/>
  <c r="B843" i="9"/>
  <c r="C843" i="9" s="1"/>
  <c r="B851" i="9"/>
  <c r="C851" i="9" s="1"/>
  <c r="B859" i="9"/>
  <c r="C859" i="9" s="1"/>
  <c r="B867" i="9"/>
  <c r="C867" i="9" s="1"/>
  <c r="B875" i="9"/>
  <c r="C875" i="9" s="1"/>
  <c r="B883" i="9"/>
  <c r="C883" i="9" s="1"/>
  <c r="B891" i="9"/>
  <c r="C891" i="9" s="1"/>
  <c r="B899" i="9"/>
  <c r="C899" i="9" s="1"/>
  <c r="B907" i="9"/>
  <c r="C907" i="9" s="1"/>
  <c r="B915" i="9"/>
  <c r="C915" i="9" s="1"/>
  <c r="B923" i="9"/>
  <c r="C923" i="9" s="1"/>
  <c r="B931" i="9"/>
  <c r="C931" i="9" s="1"/>
  <c r="B939" i="9"/>
  <c r="C939" i="9" s="1"/>
  <c r="B947" i="9"/>
  <c r="C947" i="9" s="1"/>
  <c r="B955" i="9"/>
  <c r="C955" i="9" s="1"/>
  <c r="B963" i="9"/>
  <c r="C963" i="9" s="1"/>
  <c r="B971" i="9"/>
  <c r="C971" i="9" s="1"/>
  <c r="B979" i="9"/>
  <c r="C979" i="9" s="1"/>
  <c r="B987" i="9"/>
  <c r="C987" i="9" s="1"/>
  <c r="B995" i="9"/>
  <c r="C995" i="9" s="1"/>
  <c r="B30" i="9"/>
  <c r="B65" i="9"/>
  <c r="B129" i="9"/>
  <c r="C129" i="9" s="1"/>
  <c r="B201" i="9"/>
  <c r="C201" i="9" s="1"/>
  <c r="B273" i="9"/>
  <c r="C273" i="9" s="1"/>
  <c r="B345" i="9"/>
  <c r="C345" i="9" s="1"/>
  <c r="B409" i="9"/>
  <c r="C409" i="9" s="1"/>
  <c r="B465" i="9"/>
  <c r="C465" i="9" s="1"/>
  <c r="B537" i="9"/>
  <c r="C537" i="9" s="1"/>
  <c r="B609" i="9"/>
  <c r="C609" i="9" s="1"/>
  <c r="B673" i="9"/>
  <c r="C673" i="9" s="1"/>
  <c r="B737" i="9"/>
  <c r="C737" i="9" s="1"/>
  <c r="B809" i="9"/>
  <c r="C809" i="9" s="1"/>
  <c r="B881" i="9"/>
  <c r="C881" i="9" s="1"/>
  <c r="B937" i="9"/>
  <c r="C937" i="9" s="1"/>
  <c r="B4" i="9"/>
  <c r="B24" i="9"/>
  <c r="B48" i="9"/>
  <c r="B85" i="9"/>
  <c r="B133" i="9"/>
  <c r="C133" i="9" s="1"/>
  <c r="K133" i="9" s="1"/>
  <c r="B173" i="9"/>
  <c r="C173" i="9" s="1"/>
  <c r="I173" i="9" s="1"/>
  <c r="B213" i="9"/>
  <c r="C213" i="9" s="1"/>
  <c r="B253" i="9"/>
  <c r="C253" i="9" s="1"/>
  <c r="B293" i="9"/>
  <c r="C293" i="9" s="1"/>
  <c r="B325" i="9"/>
  <c r="C325" i="9" s="1"/>
  <c r="B349" i="9"/>
  <c r="C349" i="9" s="1"/>
  <c r="H349" i="9" s="1"/>
  <c r="B413" i="9"/>
  <c r="C413" i="9" s="1"/>
  <c r="B477" i="9"/>
  <c r="C477" i="9" s="1"/>
  <c r="B533" i="9"/>
  <c r="C533" i="9" s="1"/>
  <c r="B581" i="9"/>
  <c r="C581" i="9" s="1"/>
  <c r="B629" i="9"/>
  <c r="C629" i="9" s="1"/>
  <c r="B677" i="9"/>
  <c r="C677" i="9" s="1"/>
  <c r="B717" i="9"/>
  <c r="C717" i="9" s="1"/>
  <c r="B757" i="9"/>
  <c r="C757" i="9" s="1"/>
  <c r="B805" i="9"/>
  <c r="C805" i="9" s="1"/>
  <c r="B861" i="9"/>
  <c r="C861" i="9" s="1"/>
  <c r="B901" i="9"/>
  <c r="C901" i="9" s="1"/>
  <c r="B933" i="9"/>
  <c r="C933" i="9" s="1"/>
  <c r="B965" i="9"/>
  <c r="C965" i="9" s="1"/>
  <c r="B989" i="9"/>
  <c r="C989" i="9" s="1"/>
  <c r="B6" i="9"/>
  <c r="B14" i="9"/>
  <c r="B22" i="9"/>
  <c r="B34" i="9"/>
  <c r="B42" i="9"/>
  <c r="B50" i="9"/>
  <c r="B58" i="9"/>
  <c r="B81" i="9"/>
  <c r="B97" i="9"/>
  <c r="B113" i="9"/>
  <c r="B145" i="9"/>
  <c r="C145" i="9" s="1"/>
  <c r="B153" i="9"/>
  <c r="C153" i="9" s="1"/>
  <c r="B169" i="9"/>
  <c r="C169" i="9" s="1"/>
  <c r="J169" i="9" s="1"/>
  <c r="B185" i="9"/>
  <c r="C185" i="9" s="1"/>
  <c r="J185" i="9" s="1"/>
  <c r="B209" i="9"/>
  <c r="C209" i="9" s="1"/>
  <c r="B225" i="9"/>
  <c r="C225" i="9" s="1"/>
  <c r="B241" i="9"/>
  <c r="C241" i="9" s="1"/>
  <c r="B257" i="9"/>
  <c r="C257" i="9" s="1"/>
  <c r="B281" i="9"/>
  <c r="C281" i="9" s="1"/>
  <c r="B297" i="9"/>
  <c r="C297" i="9" s="1"/>
  <c r="B313" i="9"/>
  <c r="C313" i="9" s="1"/>
  <c r="B329" i="9"/>
  <c r="C329" i="9" s="1"/>
  <c r="B353" i="9"/>
  <c r="C353" i="9" s="1"/>
  <c r="B369" i="9"/>
  <c r="C369" i="9" s="1"/>
  <c r="B385" i="9"/>
  <c r="C385" i="9" s="1"/>
  <c r="K385" i="9" s="1"/>
  <c r="B401" i="9"/>
  <c r="C401" i="9" s="1"/>
  <c r="B425" i="9"/>
  <c r="C425" i="9" s="1"/>
  <c r="B441" i="9"/>
  <c r="C441" i="9" s="1"/>
  <c r="B457" i="9"/>
  <c r="C457" i="9" s="1"/>
  <c r="B473" i="9"/>
  <c r="C473" i="9" s="1"/>
  <c r="B489" i="9"/>
  <c r="C489" i="9" s="1"/>
  <c r="B505" i="9"/>
  <c r="C505" i="9" s="1"/>
  <c r="B521" i="9"/>
  <c r="C521" i="9" s="1"/>
  <c r="B545" i="9"/>
  <c r="C545" i="9" s="1"/>
  <c r="B561" i="9"/>
  <c r="C561" i="9" s="1"/>
  <c r="B577" i="9"/>
  <c r="C577" i="9" s="1"/>
  <c r="B593" i="9"/>
  <c r="C593" i="9" s="1"/>
  <c r="B617" i="9"/>
  <c r="C617" i="9" s="1"/>
  <c r="B633" i="9"/>
  <c r="C633" i="9" s="1"/>
  <c r="B649" i="9"/>
  <c r="C649" i="9" s="1"/>
  <c r="B665" i="9"/>
  <c r="C665" i="9" s="1"/>
  <c r="B689" i="9"/>
  <c r="C689" i="9" s="1"/>
  <c r="B705" i="9"/>
  <c r="C705" i="9" s="1"/>
  <c r="B721" i="9"/>
  <c r="C721" i="9" s="1"/>
  <c r="B745" i="9"/>
  <c r="C745" i="9" s="1"/>
  <c r="B761" i="9"/>
  <c r="C761" i="9" s="1"/>
  <c r="B777" i="9"/>
  <c r="C777" i="9" s="1"/>
  <c r="B793" i="9"/>
  <c r="C793" i="9" s="1"/>
  <c r="B817" i="9"/>
  <c r="C817" i="9" s="1"/>
  <c r="B833" i="9"/>
  <c r="C833" i="9" s="1"/>
  <c r="B849" i="9"/>
  <c r="C849" i="9" s="1"/>
  <c r="B865" i="9"/>
  <c r="C865" i="9" s="1"/>
  <c r="B889" i="9"/>
  <c r="C889" i="9" s="1"/>
  <c r="B905" i="9"/>
  <c r="C905" i="9" s="1"/>
  <c r="B921" i="9"/>
  <c r="C921" i="9" s="1"/>
  <c r="B945" i="9"/>
  <c r="C945" i="9" s="1"/>
  <c r="B969" i="9"/>
  <c r="C969" i="9" s="1"/>
  <c r="B985" i="9"/>
  <c r="C985" i="9" s="1"/>
  <c r="B8" i="9"/>
  <c r="B12" i="9"/>
  <c r="B16" i="9"/>
  <c r="B20" i="9"/>
  <c r="B28" i="9"/>
  <c r="B32" i="9"/>
  <c r="B36" i="9"/>
  <c r="B40" i="9"/>
  <c r="B44" i="9"/>
  <c r="B52" i="9"/>
  <c r="B56" i="9"/>
  <c r="B61" i="9"/>
  <c r="B69" i="9"/>
  <c r="B77" i="9"/>
  <c r="B93" i="9"/>
  <c r="B101" i="9"/>
  <c r="B109" i="9"/>
  <c r="B117" i="9"/>
  <c r="B125" i="9"/>
  <c r="C125" i="9" s="1"/>
  <c r="B141" i="9"/>
  <c r="C141" i="9" s="1"/>
  <c r="B149" i="9"/>
  <c r="C149" i="9" s="1"/>
  <c r="B157" i="9"/>
  <c r="C157" i="9" s="1"/>
  <c r="I157" i="9" s="1"/>
  <c r="B165" i="9"/>
  <c r="C165" i="9" s="1"/>
  <c r="J165" i="9" s="1"/>
  <c r="B181" i="9"/>
  <c r="C181" i="9" s="1"/>
  <c r="J181" i="9" s="1"/>
  <c r="B189" i="9"/>
  <c r="C189" i="9" s="1"/>
  <c r="B197" i="9"/>
  <c r="C197" i="9" s="1"/>
  <c r="F197" i="9" s="1"/>
  <c r="B205" i="9"/>
  <c r="C205" i="9" s="1"/>
  <c r="B221" i="9"/>
  <c r="C221" i="9" s="1"/>
  <c r="B229" i="9"/>
  <c r="C229" i="9" s="1"/>
  <c r="B237" i="9"/>
  <c r="C237" i="9" s="1"/>
  <c r="B245" i="9"/>
  <c r="C245" i="9" s="1"/>
  <c r="B261" i="9"/>
  <c r="C261" i="9" s="1"/>
  <c r="B269" i="9"/>
  <c r="C269" i="9" s="1"/>
  <c r="B277" i="9"/>
  <c r="C277" i="9" s="1"/>
  <c r="B285" i="9"/>
  <c r="C285" i="9" s="1"/>
  <c r="B301" i="9"/>
  <c r="C301" i="9" s="1"/>
  <c r="B309" i="9"/>
  <c r="C309" i="9" s="1"/>
  <c r="B317" i="9"/>
  <c r="C317" i="9" s="1"/>
  <c r="B333" i="9"/>
  <c r="C333" i="9" s="1"/>
  <c r="E333" i="9" s="1"/>
  <c r="B341" i="9"/>
  <c r="C341" i="9" s="1"/>
  <c r="B357" i="9"/>
  <c r="C357" i="9" s="1"/>
  <c r="B365" i="9"/>
  <c r="C365" i="9" s="1"/>
  <c r="B373" i="9"/>
  <c r="C373" i="9" s="1"/>
  <c r="D373" i="9" s="1"/>
  <c r="B381" i="9"/>
  <c r="C381" i="9" s="1"/>
  <c r="I381" i="9" s="1"/>
  <c r="B389" i="9"/>
  <c r="C389" i="9" s="1"/>
  <c r="B397" i="9"/>
  <c r="C397" i="9" s="1"/>
  <c r="B405" i="9"/>
  <c r="C405" i="9" s="1"/>
  <c r="B421" i="9"/>
  <c r="C421" i="9" s="1"/>
  <c r="B429" i="9"/>
  <c r="C429" i="9" s="1"/>
  <c r="B437" i="9"/>
  <c r="C437" i="9" s="1"/>
  <c r="B445" i="9"/>
  <c r="C445" i="9" s="1"/>
  <c r="B453" i="9"/>
  <c r="C453" i="9" s="1"/>
  <c r="B461" i="9"/>
  <c r="C461" i="9" s="1"/>
  <c r="B469" i="9"/>
  <c r="C469" i="9" s="1"/>
  <c r="B485" i="9"/>
  <c r="C485" i="9" s="1"/>
  <c r="B493" i="9"/>
  <c r="C493" i="9" s="1"/>
  <c r="B501" i="9"/>
  <c r="C501" i="9" s="1"/>
  <c r="B509" i="9"/>
  <c r="C509" i="9" s="1"/>
  <c r="B517" i="9"/>
  <c r="C517" i="9" s="1"/>
  <c r="B525" i="9"/>
  <c r="C525" i="9" s="1"/>
  <c r="B541" i="9"/>
  <c r="C541" i="9" s="1"/>
  <c r="B549" i="9"/>
  <c r="C549" i="9" s="1"/>
  <c r="B557" i="9"/>
  <c r="C557" i="9" s="1"/>
  <c r="B565" i="9"/>
  <c r="C565" i="9" s="1"/>
  <c r="B573" i="9"/>
  <c r="C573" i="9" s="1"/>
  <c r="B589" i="9"/>
  <c r="C589" i="9" s="1"/>
  <c r="B597" i="9"/>
  <c r="C597" i="9" s="1"/>
  <c r="G597" i="9" s="1"/>
  <c r="B605" i="9"/>
  <c r="C605" i="9" s="1"/>
  <c r="G605" i="9" s="1"/>
  <c r="B613" i="9"/>
  <c r="C613" i="9" s="1"/>
  <c r="B621" i="9"/>
  <c r="C621" i="9" s="1"/>
  <c r="B637" i="9"/>
  <c r="C637" i="9" s="1"/>
  <c r="B645" i="9"/>
  <c r="C645" i="9" s="1"/>
  <c r="B653" i="9"/>
  <c r="C653" i="9" s="1"/>
  <c r="B661" i="9"/>
  <c r="C661" i="9" s="1"/>
  <c r="B669" i="9"/>
  <c r="C669" i="9" s="1"/>
  <c r="B685" i="9"/>
  <c r="C685" i="9" s="1"/>
  <c r="B693" i="9"/>
  <c r="C693" i="9" s="1"/>
  <c r="B701" i="9"/>
  <c r="C701" i="9" s="1"/>
  <c r="B709" i="9"/>
  <c r="C709" i="9" s="1"/>
  <c r="B725" i="9"/>
  <c r="C725" i="9" s="1"/>
  <c r="B733" i="9"/>
  <c r="C733" i="9" s="1"/>
  <c r="B741" i="9"/>
  <c r="C741" i="9" s="1"/>
  <c r="B749" i="9"/>
  <c r="C749" i="9" s="1"/>
  <c r="B765" i="9"/>
  <c r="C765" i="9" s="1"/>
  <c r="B773" i="9"/>
  <c r="C773" i="9" s="1"/>
  <c r="B781" i="9"/>
  <c r="C781" i="9" s="1"/>
  <c r="B789" i="9"/>
  <c r="C789" i="9" s="1"/>
  <c r="B797" i="9"/>
  <c r="C797" i="9" s="1"/>
  <c r="B813" i="9"/>
  <c r="C813" i="9" s="1"/>
  <c r="B821" i="9"/>
  <c r="C821" i="9" s="1"/>
  <c r="B829" i="9"/>
  <c r="C829" i="9" s="1"/>
  <c r="B837" i="9"/>
  <c r="C837" i="9" s="1"/>
  <c r="B845" i="9"/>
  <c r="C845" i="9" s="1"/>
  <c r="B853" i="9"/>
  <c r="C853" i="9" s="1"/>
  <c r="B869" i="9"/>
  <c r="C869" i="9" s="1"/>
  <c r="B877" i="9"/>
  <c r="C877" i="9" s="1"/>
  <c r="B885" i="9"/>
  <c r="C885" i="9" s="1"/>
  <c r="B893" i="9"/>
  <c r="C893" i="9" s="1"/>
  <c r="B909" i="9"/>
  <c r="C909" i="9" s="1"/>
  <c r="B917" i="9"/>
  <c r="C917" i="9" s="1"/>
  <c r="B925" i="9"/>
  <c r="C925" i="9" s="1"/>
  <c r="B941" i="9"/>
  <c r="C941" i="9" s="1"/>
  <c r="B949" i="9"/>
  <c r="C949" i="9" s="1"/>
  <c r="B957" i="9"/>
  <c r="C957" i="9" s="1"/>
  <c r="B973" i="9"/>
  <c r="C973" i="9" s="1"/>
  <c r="B981" i="9"/>
  <c r="C981" i="9" s="1"/>
  <c r="B997" i="9"/>
  <c r="C997" i="9" s="1"/>
  <c r="B5" i="9"/>
  <c r="B9" i="9"/>
  <c r="B13" i="9"/>
  <c r="B17" i="9"/>
  <c r="B21" i="9"/>
  <c r="B25" i="9"/>
  <c r="B29" i="9"/>
  <c r="B33" i="9"/>
  <c r="B37" i="9"/>
  <c r="B41" i="9"/>
  <c r="B45" i="9"/>
  <c r="B49" i="9"/>
  <c r="B53" i="9"/>
  <c r="B57" i="9"/>
  <c r="B63" i="9"/>
  <c r="B71" i="9"/>
  <c r="B79" i="9"/>
  <c r="B87" i="9"/>
  <c r="B95" i="9"/>
  <c r="B103" i="9"/>
  <c r="B111" i="9"/>
  <c r="B119" i="9"/>
  <c r="B127" i="9"/>
  <c r="C127" i="9" s="1"/>
  <c r="H127" i="9" s="1"/>
  <c r="B135" i="9"/>
  <c r="C135" i="9" s="1"/>
  <c r="B143" i="9"/>
  <c r="C143" i="9" s="1"/>
  <c r="B151" i="9"/>
  <c r="C151" i="9" s="1"/>
  <c r="B159" i="9"/>
  <c r="C159" i="9" s="1"/>
  <c r="B167" i="9"/>
  <c r="C167" i="9" s="1"/>
  <c r="B175" i="9"/>
  <c r="C175" i="9" s="1"/>
  <c r="H175" i="9" s="1"/>
  <c r="B183" i="9"/>
  <c r="C183" i="9" s="1"/>
  <c r="B191" i="9"/>
  <c r="C191" i="9" s="1"/>
  <c r="B199" i="9"/>
  <c r="C199" i="9" s="1"/>
  <c r="B207" i="9"/>
  <c r="C207" i="9" s="1"/>
  <c r="F207" i="9" s="1"/>
  <c r="B215" i="9"/>
  <c r="C215" i="9" s="1"/>
  <c r="B223" i="9"/>
  <c r="C223" i="9" s="1"/>
  <c r="D223" i="9" s="1"/>
  <c r="B231" i="9"/>
  <c r="C231" i="9" s="1"/>
  <c r="D231" i="9" s="1"/>
  <c r="B239" i="9"/>
  <c r="C239" i="9" s="1"/>
  <c r="B247" i="9"/>
  <c r="C247" i="9" s="1"/>
  <c r="E247" i="9" s="1"/>
  <c r="B255" i="9"/>
  <c r="C255" i="9" s="1"/>
  <c r="B263" i="9"/>
  <c r="C263" i="9" s="1"/>
  <c r="E263" i="9" s="1"/>
  <c r="B271" i="9"/>
  <c r="C271" i="9" s="1"/>
  <c r="B279" i="9"/>
  <c r="C279" i="9" s="1"/>
  <c r="B287" i="9"/>
  <c r="C287" i="9" s="1"/>
  <c r="B295" i="9"/>
  <c r="C295" i="9" s="1"/>
  <c r="B303" i="9"/>
  <c r="C303" i="9" s="1"/>
  <c r="B311" i="9"/>
  <c r="C311" i="9" s="1"/>
  <c r="B319" i="9"/>
  <c r="C319" i="9" s="1"/>
  <c r="B327" i="9"/>
  <c r="C327" i="9" s="1"/>
  <c r="B335" i="9"/>
  <c r="C335" i="9" s="1"/>
  <c r="B343" i="9"/>
  <c r="C343" i="9" s="1"/>
  <c r="B351" i="9"/>
  <c r="C351" i="9" s="1"/>
  <c r="B359" i="9"/>
  <c r="C359" i="9" s="1"/>
  <c r="B367" i="9"/>
  <c r="C367" i="9" s="1"/>
  <c r="B375" i="9"/>
  <c r="C375" i="9" s="1"/>
  <c r="B383" i="9"/>
  <c r="C383" i="9" s="1"/>
  <c r="B391" i="9"/>
  <c r="C391" i="9" s="1"/>
  <c r="B399" i="9"/>
  <c r="C399" i="9" s="1"/>
  <c r="I399" i="9" s="1"/>
  <c r="B407" i="9"/>
  <c r="C407" i="9" s="1"/>
  <c r="B415" i="9"/>
  <c r="C415" i="9" s="1"/>
  <c r="B423" i="9"/>
  <c r="C423" i="9" s="1"/>
  <c r="B431" i="9"/>
  <c r="C431" i="9" s="1"/>
  <c r="B439" i="9"/>
  <c r="C439" i="9" s="1"/>
  <c r="B447" i="9"/>
  <c r="C447" i="9" s="1"/>
  <c r="B455" i="9"/>
  <c r="C455" i="9" s="1"/>
  <c r="B463" i="9"/>
  <c r="C463" i="9" s="1"/>
  <c r="B471" i="9"/>
  <c r="C471" i="9" s="1"/>
  <c r="B479" i="9"/>
  <c r="C479" i="9" s="1"/>
  <c r="B487" i="9"/>
  <c r="C487" i="9" s="1"/>
  <c r="B495" i="9"/>
  <c r="C495" i="9" s="1"/>
  <c r="B503" i="9"/>
  <c r="C503" i="9" s="1"/>
  <c r="B511" i="9"/>
  <c r="C511" i="9" s="1"/>
  <c r="B519" i="9"/>
  <c r="C519" i="9" s="1"/>
  <c r="B527" i="9"/>
  <c r="C527" i="9" s="1"/>
  <c r="B535" i="9"/>
  <c r="C535" i="9" s="1"/>
  <c r="B543" i="9"/>
  <c r="C543" i="9" s="1"/>
  <c r="B551" i="9"/>
  <c r="C551" i="9" s="1"/>
  <c r="B559" i="9"/>
  <c r="C559" i="9" s="1"/>
  <c r="B567" i="9"/>
  <c r="C567" i="9" s="1"/>
  <c r="B575" i="9"/>
  <c r="C575" i="9" s="1"/>
  <c r="B583" i="9"/>
  <c r="C583" i="9" s="1"/>
  <c r="D583" i="9" s="1"/>
  <c r="B591" i="9"/>
  <c r="C591" i="9" s="1"/>
  <c r="B599" i="9"/>
  <c r="C599" i="9" s="1"/>
  <c r="B607" i="9"/>
  <c r="C607" i="9" s="1"/>
  <c r="B615" i="9"/>
  <c r="C615" i="9" s="1"/>
  <c r="B623" i="9"/>
  <c r="C623" i="9" s="1"/>
  <c r="B631" i="9"/>
  <c r="C631" i="9" s="1"/>
  <c r="B639" i="9"/>
  <c r="C639" i="9" s="1"/>
  <c r="B647" i="9"/>
  <c r="C647" i="9" s="1"/>
  <c r="B655" i="9"/>
  <c r="C655" i="9" s="1"/>
  <c r="B663" i="9"/>
  <c r="C663" i="9" s="1"/>
  <c r="B671" i="9"/>
  <c r="C671" i="9" s="1"/>
  <c r="B679" i="9"/>
  <c r="C679" i="9" s="1"/>
  <c r="B687" i="9"/>
  <c r="C687" i="9" s="1"/>
  <c r="B695" i="9"/>
  <c r="C695" i="9" s="1"/>
  <c r="B703" i="9"/>
  <c r="C703" i="9" s="1"/>
  <c r="B711" i="9"/>
  <c r="C711" i="9" s="1"/>
  <c r="B719" i="9"/>
  <c r="C719" i="9" s="1"/>
  <c r="B727" i="9"/>
  <c r="C727" i="9" s="1"/>
  <c r="B735" i="9"/>
  <c r="C735" i="9" s="1"/>
  <c r="B743" i="9"/>
  <c r="C743" i="9" s="1"/>
  <c r="B751" i="9"/>
  <c r="C751" i="9" s="1"/>
  <c r="B759" i="9"/>
  <c r="C759" i="9" s="1"/>
  <c r="B767" i="9"/>
  <c r="C767" i="9" s="1"/>
  <c r="B775" i="9"/>
  <c r="C775" i="9" s="1"/>
  <c r="B783" i="9"/>
  <c r="C783" i="9" s="1"/>
  <c r="B791" i="9"/>
  <c r="C791" i="9" s="1"/>
  <c r="B799" i="9"/>
  <c r="C799" i="9" s="1"/>
  <c r="B807" i="9"/>
  <c r="C807" i="9" s="1"/>
  <c r="B815" i="9"/>
  <c r="C815" i="9" s="1"/>
  <c r="B823" i="9"/>
  <c r="C823" i="9" s="1"/>
  <c r="B831" i="9"/>
  <c r="C831" i="9" s="1"/>
  <c r="B839" i="9"/>
  <c r="C839" i="9" s="1"/>
  <c r="B847" i="9"/>
  <c r="C847" i="9" s="1"/>
  <c r="B855" i="9"/>
  <c r="C855" i="9" s="1"/>
  <c r="B863" i="9"/>
  <c r="C863" i="9" s="1"/>
  <c r="B871" i="9"/>
  <c r="C871" i="9" s="1"/>
  <c r="B879" i="9"/>
  <c r="C879" i="9" s="1"/>
  <c r="B887" i="9"/>
  <c r="C887" i="9" s="1"/>
  <c r="B895" i="9"/>
  <c r="C895" i="9" s="1"/>
  <c r="B903" i="9"/>
  <c r="C903" i="9" s="1"/>
  <c r="B911" i="9"/>
  <c r="C911" i="9" s="1"/>
  <c r="B919" i="9"/>
  <c r="C919" i="9" s="1"/>
  <c r="B927" i="9"/>
  <c r="C927" i="9" s="1"/>
  <c r="B935" i="9"/>
  <c r="C935" i="9" s="1"/>
  <c r="B943" i="9"/>
  <c r="C943" i="9" s="1"/>
  <c r="B951" i="9"/>
  <c r="C951" i="9" s="1"/>
  <c r="B959" i="9"/>
  <c r="C959" i="9" s="1"/>
  <c r="B967" i="9"/>
  <c r="C967" i="9" s="1"/>
  <c r="B975" i="9"/>
  <c r="C975" i="9" s="1"/>
  <c r="B983" i="9"/>
  <c r="C983" i="9" s="1"/>
  <c r="B991" i="9"/>
  <c r="C991" i="9" s="1"/>
  <c r="B999" i="9"/>
  <c r="C999" i="9" s="1"/>
  <c r="K275" i="9" l="1"/>
  <c r="H356" i="9"/>
  <c r="J268" i="9"/>
  <c r="F384" i="9"/>
  <c r="G154" i="9"/>
  <c r="F320" i="9"/>
  <c r="K320" i="9"/>
  <c r="E278" i="9"/>
  <c r="G959" i="9"/>
  <c r="K959" i="9"/>
  <c r="D959" i="9"/>
  <c r="I959" i="9"/>
  <c r="F959" i="9"/>
  <c r="E959" i="9"/>
  <c r="J959" i="9"/>
  <c r="H959" i="9"/>
  <c r="G863" i="9"/>
  <c r="K863" i="9"/>
  <c r="I863" i="9"/>
  <c r="F863" i="9"/>
  <c r="D863" i="9"/>
  <c r="E863" i="9"/>
  <c r="J863" i="9"/>
  <c r="H863" i="9"/>
  <c r="K799" i="9"/>
  <c r="G799" i="9"/>
  <c r="E799" i="9"/>
  <c r="I799" i="9"/>
  <c r="D799" i="9"/>
  <c r="F799" i="9"/>
  <c r="H799" i="9"/>
  <c r="J799" i="9"/>
  <c r="G703" i="9"/>
  <c r="K703" i="9"/>
  <c r="E703" i="9"/>
  <c r="I703" i="9"/>
  <c r="D703" i="9"/>
  <c r="F703" i="9"/>
  <c r="H703" i="9"/>
  <c r="J703" i="9"/>
  <c r="I639" i="9"/>
  <c r="F639" i="9"/>
  <c r="K639" i="9"/>
  <c r="E639" i="9"/>
  <c r="G639" i="9"/>
  <c r="J639" i="9"/>
  <c r="H639" i="9"/>
  <c r="D639" i="9"/>
  <c r="J575" i="9"/>
  <c r="I575" i="9"/>
  <c r="D575" i="9"/>
  <c r="G575" i="9"/>
  <c r="F575" i="9"/>
  <c r="H575" i="9"/>
  <c r="E575" i="9"/>
  <c r="K575" i="9"/>
  <c r="J479" i="9"/>
  <c r="I479" i="9"/>
  <c r="D479" i="9"/>
  <c r="G479" i="9"/>
  <c r="F479" i="9"/>
  <c r="H479" i="9"/>
  <c r="E479" i="9"/>
  <c r="K479" i="9"/>
  <c r="G415" i="9"/>
  <c r="K415" i="9"/>
  <c r="E415" i="9"/>
  <c r="F415" i="9"/>
  <c r="H415" i="9"/>
  <c r="J415" i="9"/>
  <c r="D415" i="9"/>
  <c r="F351" i="9"/>
  <c r="I351" i="9"/>
  <c r="J351" i="9"/>
  <c r="E351" i="9"/>
  <c r="G351" i="9"/>
  <c r="K351" i="9"/>
  <c r="D351" i="9"/>
  <c r="H351" i="9"/>
  <c r="D255" i="9"/>
  <c r="K255" i="9"/>
  <c r="G255" i="9"/>
  <c r="I255" i="9"/>
  <c r="H255" i="9"/>
  <c r="F255" i="9"/>
  <c r="J255" i="9"/>
  <c r="J191" i="9"/>
  <c r="I191" i="9"/>
  <c r="E191" i="9"/>
  <c r="D191" i="9"/>
  <c r="G191" i="9"/>
  <c r="H191" i="9"/>
  <c r="K191" i="9"/>
  <c r="D941" i="9"/>
  <c r="G941" i="9"/>
  <c r="I941" i="9"/>
  <c r="K941" i="9"/>
  <c r="F941" i="9"/>
  <c r="J941" i="9"/>
  <c r="E941" i="9"/>
  <c r="H941" i="9"/>
  <c r="D853" i="9"/>
  <c r="J853" i="9"/>
  <c r="I853" i="9"/>
  <c r="E853" i="9"/>
  <c r="F853" i="9"/>
  <c r="G853" i="9"/>
  <c r="K853" i="9"/>
  <c r="H853" i="9"/>
  <c r="G741" i="9"/>
  <c r="E741" i="9"/>
  <c r="J741" i="9"/>
  <c r="D741" i="9"/>
  <c r="I741" i="9"/>
  <c r="K741" i="9"/>
  <c r="F741" i="9"/>
  <c r="H741" i="9"/>
  <c r="G661" i="9"/>
  <c r="H661" i="9"/>
  <c r="D661" i="9"/>
  <c r="K661" i="9"/>
  <c r="F661" i="9"/>
  <c r="J661" i="9"/>
  <c r="E661" i="9"/>
  <c r="I661" i="9"/>
  <c r="D621" i="9"/>
  <c r="E621" i="9"/>
  <c r="I621" i="9"/>
  <c r="G621" i="9"/>
  <c r="K621" i="9"/>
  <c r="F621" i="9"/>
  <c r="J621" i="9"/>
  <c r="H621" i="9"/>
  <c r="K509" i="9"/>
  <c r="H509" i="9"/>
  <c r="G509" i="9"/>
  <c r="E509" i="9"/>
  <c r="J509" i="9"/>
  <c r="I509" i="9"/>
  <c r="F509" i="9"/>
  <c r="D509" i="9"/>
  <c r="K437" i="9"/>
  <c r="G437" i="9"/>
  <c r="H437" i="9"/>
  <c r="J437" i="9"/>
  <c r="E437" i="9"/>
  <c r="I437" i="9"/>
  <c r="D437" i="9"/>
  <c r="F437" i="9"/>
  <c r="D317" i="9"/>
  <c r="K317" i="9"/>
  <c r="F317" i="9"/>
  <c r="G317" i="9"/>
  <c r="J317" i="9"/>
  <c r="H317" i="9"/>
  <c r="I317" i="9"/>
  <c r="J237" i="9"/>
  <c r="F237" i="9"/>
  <c r="K237" i="9"/>
  <c r="G237" i="9"/>
  <c r="H237" i="9"/>
  <c r="E237" i="9"/>
  <c r="I237" i="9"/>
  <c r="D237" i="9"/>
  <c r="D865" i="9"/>
  <c r="J865" i="9"/>
  <c r="E865" i="9"/>
  <c r="K865" i="9"/>
  <c r="F865" i="9"/>
  <c r="I865" i="9"/>
  <c r="G865" i="9"/>
  <c r="H865" i="9"/>
  <c r="H649" i="9"/>
  <c r="K649" i="9"/>
  <c r="D649" i="9"/>
  <c r="G649" i="9"/>
  <c r="I649" i="9"/>
  <c r="E649" i="9"/>
  <c r="F649" i="9"/>
  <c r="J649" i="9"/>
  <c r="I505" i="9"/>
  <c r="D505" i="9"/>
  <c r="K505" i="9"/>
  <c r="E505" i="9"/>
  <c r="H505" i="9"/>
  <c r="F505" i="9"/>
  <c r="J505" i="9"/>
  <c r="G505" i="9"/>
  <c r="F297" i="9"/>
  <c r="H297" i="9"/>
  <c r="D297" i="9"/>
  <c r="I297" i="9"/>
  <c r="E297" i="9"/>
  <c r="K297" i="9"/>
  <c r="G297" i="9"/>
  <c r="J297" i="9"/>
  <c r="K153" i="9"/>
  <c r="D153" i="9"/>
  <c r="E153" i="9"/>
  <c r="I153" i="9"/>
  <c r="F153" i="9"/>
  <c r="G153" i="9"/>
  <c r="E677" i="9"/>
  <c r="J677" i="9"/>
  <c r="K677" i="9"/>
  <c r="D677" i="9"/>
  <c r="I677" i="9"/>
  <c r="F677" i="9"/>
  <c r="G677" i="9"/>
  <c r="H677" i="9"/>
  <c r="E293" i="9"/>
  <c r="F293" i="9"/>
  <c r="G293" i="9"/>
  <c r="D293" i="9"/>
  <c r="K293" i="9"/>
  <c r="I293" i="9"/>
  <c r="H293" i="9"/>
  <c r="J293" i="9"/>
  <c r="E465" i="9"/>
  <c r="H465" i="9"/>
  <c r="K465" i="9"/>
  <c r="D465" i="9"/>
  <c r="G465" i="9"/>
  <c r="I465" i="9"/>
  <c r="J465" i="9"/>
  <c r="F465" i="9"/>
  <c r="D995" i="9"/>
  <c r="H995" i="9"/>
  <c r="I995" i="9"/>
  <c r="J995" i="9"/>
  <c r="G995" i="9"/>
  <c r="F995" i="9"/>
  <c r="K995" i="9"/>
  <c r="E995" i="9"/>
  <c r="H931" i="9"/>
  <c r="G931" i="9"/>
  <c r="K931" i="9"/>
  <c r="J931" i="9"/>
  <c r="E931" i="9"/>
  <c r="I931" i="9"/>
  <c r="D931" i="9"/>
  <c r="F931" i="9"/>
  <c r="G835" i="9"/>
  <c r="H835" i="9"/>
  <c r="K835" i="9"/>
  <c r="J835" i="9"/>
  <c r="E835" i="9"/>
  <c r="I835" i="9"/>
  <c r="D835" i="9"/>
  <c r="F835" i="9"/>
  <c r="G771" i="9"/>
  <c r="K771" i="9"/>
  <c r="D771" i="9"/>
  <c r="F771" i="9"/>
  <c r="H771" i="9"/>
  <c r="J771" i="9"/>
  <c r="E771" i="9"/>
  <c r="I771" i="9"/>
  <c r="G707" i="9"/>
  <c r="K707" i="9"/>
  <c r="D707" i="9"/>
  <c r="F707" i="9"/>
  <c r="H707" i="9"/>
  <c r="J707" i="9"/>
  <c r="E707" i="9"/>
  <c r="I707" i="9"/>
  <c r="K611" i="9"/>
  <c r="I611" i="9"/>
  <c r="F611" i="9"/>
  <c r="J611" i="9"/>
  <c r="E611" i="9"/>
  <c r="H611" i="9"/>
  <c r="D611" i="9"/>
  <c r="G611" i="9"/>
  <c r="F547" i="9"/>
  <c r="E547" i="9"/>
  <c r="D547" i="9"/>
  <c r="G547" i="9"/>
  <c r="H547" i="9"/>
  <c r="I547" i="9"/>
  <c r="K547" i="9"/>
  <c r="J547" i="9"/>
  <c r="F451" i="9"/>
  <c r="E451" i="9"/>
  <c r="D451" i="9"/>
  <c r="G451" i="9"/>
  <c r="H451" i="9"/>
  <c r="I451" i="9"/>
  <c r="K451" i="9"/>
  <c r="J451" i="9"/>
  <c r="K419" i="9"/>
  <c r="G419" i="9"/>
  <c r="F419" i="9"/>
  <c r="D419" i="9"/>
  <c r="H419" i="9"/>
  <c r="E419" i="9"/>
  <c r="J419" i="9"/>
  <c r="I419" i="9"/>
  <c r="H323" i="9"/>
  <c r="D323" i="9"/>
  <c r="K323" i="9"/>
  <c r="E323" i="9"/>
  <c r="G323" i="9"/>
  <c r="I323" i="9"/>
  <c r="J323" i="9"/>
  <c r="F323" i="9"/>
  <c r="K259" i="9"/>
  <c r="D259" i="9"/>
  <c r="H259" i="9"/>
  <c r="I259" i="9"/>
  <c r="G259" i="9"/>
  <c r="F259" i="9"/>
  <c r="J259" i="9"/>
  <c r="I195" i="9"/>
  <c r="G195" i="9"/>
  <c r="F195" i="9"/>
  <c r="K195" i="9"/>
  <c r="E195" i="9"/>
  <c r="J195" i="9"/>
  <c r="D195" i="9"/>
  <c r="H195" i="9"/>
  <c r="E993" i="9"/>
  <c r="I993" i="9"/>
  <c r="J993" i="9"/>
  <c r="D993" i="9"/>
  <c r="G993" i="9"/>
  <c r="H993" i="9"/>
  <c r="K993" i="9"/>
  <c r="F993" i="9"/>
  <c r="D857" i="9"/>
  <c r="I857" i="9"/>
  <c r="K857" i="9"/>
  <c r="J857" i="9"/>
  <c r="G857" i="9"/>
  <c r="F857" i="9"/>
  <c r="E857" i="9"/>
  <c r="H857" i="9"/>
  <c r="E641" i="9"/>
  <c r="D641" i="9"/>
  <c r="G641" i="9"/>
  <c r="H641" i="9"/>
  <c r="I641" i="9"/>
  <c r="K641" i="9"/>
  <c r="J641" i="9"/>
  <c r="F641" i="9"/>
  <c r="E569" i="9"/>
  <c r="D569" i="9"/>
  <c r="G569" i="9"/>
  <c r="F569" i="9"/>
  <c r="I569" i="9"/>
  <c r="K569" i="9"/>
  <c r="H569" i="9"/>
  <c r="J569" i="9"/>
  <c r="I417" i="9"/>
  <c r="J417" i="9"/>
  <c r="D417" i="9"/>
  <c r="F417" i="9"/>
  <c r="H417" i="9"/>
  <c r="K417" i="9"/>
  <c r="G417" i="9"/>
  <c r="E417" i="9"/>
  <c r="I193" i="9"/>
  <c r="D193" i="9"/>
  <c r="H193" i="9"/>
  <c r="K193" i="9"/>
  <c r="E193" i="9"/>
  <c r="F193" i="9"/>
  <c r="F152" i="9"/>
  <c r="E152" i="9"/>
  <c r="G152" i="9"/>
  <c r="I152" i="9"/>
  <c r="J152" i="9"/>
  <c r="K152" i="9"/>
  <c r="H152" i="9"/>
  <c r="D152" i="9"/>
  <c r="F250" i="9"/>
  <c r="D250" i="9"/>
  <c r="E250" i="9"/>
  <c r="H250" i="9"/>
  <c r="K250" i="9"/>
  <c r="I250" i="9"/>
  <c r="G250" i="9"/>
  <c r="D348" i="9"/>
  <c r="K348" i="9"/>
  <c r="H348" i="9"/>
  <c r="G348" i="9"/>
  <c r="I348" i="9"/>
  <c r="F348" i="9"/>
  <c r="J348" i="9"/>
  <c r="H446" i="9"/>
  <c r="K446" i="9"/>
  <c r="E446" i="9"/>
  <c r="G446" i="9"/>
  <c r="D446" i="9"/>
  <c r="J446" i="9"/>
  <c r="F446" i="9"/>
  <c r="I446" i="9"/>
  <c r="F572" i="9"/>
  <c r="K572" i="9"/>
  <c r="G572" i="9"/>
  <c r="I572" i="9"/>
  <c r="D572" i="9"/>
  <c r="E572" i="9"/>
  <c r="J572" i="9"/>
  <c r="H572" i="9"/>
  <c r="J606" i="9"/>
  <c r="G606" i="9"/>
  <c r="K606" i="9"/>
  <c r="D606" i="9"/>
  <c r="H606" i="9"/>
  <c r="F606" i="9"/>
  <c r="E606" i="9"/>
  <c r="I606" i="9"/>
  <c r="G752" i="9"/>
  <c r="K752" i="9"/>
  <c r="F752" i="9"/>
  <c r="J752" i="9"/>
  <c r="D752" i="9"/>
  <c r="H752" i="9"/>
  <c r="E752" i="9"/>
  <c r="I752" i="9"/>
  <c r="F820" i="9"/>
  <c r="G820" i="9"/>
  <c r="J820" i="9"/>
  <c r="H820" i="9"/>
  <c r="K820" i="9"/>
  <c r="E820" i="9"/>
  <c r="I820" i="9"/>
  <c r="D820" i="9"/>
  <c r="F892" i="9"/>
  <c r="K892" i="9"/>
  <c r="G892" i="9"/>
  <c r="J892" i="9"/>
  <c r="D892" i="9"/>
  <c r="H892" i="9"/>
  <c r="E892" i="9"/>
  <c r="I892" i="9"/>
  <c r="E970" i="9"/>
  <c r="K970" i="9"/>
  <c r="D970" i="9"/>
  <c r="G970" i="9"/>
  <c r="H970" i="9"/>
  <c r="F970" i="9"/>
  <c r="J970" i="9"/>
  <c r="I970" i="9"/>
  <c r="D134" i="9"/>
  <c r="F134" i="9"/>
  <c r="G134" i="9"/>
  <c r="J134" i="9"/>
  <c r="K134" i="9"/>
  <c r="H134" i="9"/>
  <c r="I134" i="9"/>
  <c r="F166" i="9"/>
  <c r="K166" i="9"/>
  <c r="G166" i="9"/>
  <c r="E166" i="9"/>
  <c r="I166" i="9"/>
  <c r="D166" i="9"/>
  <c r="K188" i="9"/>
  <c r="J188" i="9"/>
  <c r="E188" i="9"/>
  <c r="I188" i="9"/>
  <c r="D188" i="9"/>
  <c r="F188" i="9"/>
  <c r="G188" i="9"/>
  <c r="H188" i="9"/>
  <c r="D210" i="9"/>
  <c r="K210" i="9"/>
  <c r="E210" i="9"/>
  <c r="H210" i="9"/>
  <c r="G210" i="9"/>
  <c r="J210" i="9"/>
  <c r="I210" i="9"/>
  <c r="F210" i="9"/>
  <c r="D230" i="9"/>
  <c r="E230" i="9"/>
  <c r="G230" i="9"/>
  <c r="K230" i="9"/>
  <c r="H230" i="9"/>
  <c r="I230" i="9"/>
  <c r="J230" i="9"/>
  <c r="G252" i="9"/>
  <c r="J252" i="9"/>
  <c r="F252" i="9"/>
  <c r="K252" i="9"/>
  <c r="I252" i="9"/>
  <c r="D252" i="9"/>
  <c r="H252" i="9"/>
  <c r="I282" i="9"/>
  <c r="D282" i="9"/>
  <c r="K282" i="9"/>
  <c r="E282" i="9"/>
  <c r="G282" i="9"/>
  <c r="H282" i="9"/>
  <c r="F282" i="9"/>
  <c r="G304" i="9"/>
  <c r="H304" i="9"/>
  <c r="J304" i="9"/>
  <c r="E304" i="9"/>
  <c r="I304" i="9"/>
  <c r="E326" i="9"/>
  <c r="K326" i="9"/>
  <c r="F326" i="9"/>
  <c r="I326" i="9"/>
  <c r="J326" i="9"/>
  <c r="G326" i="9"/>
  <c r="D326" i="9"/>
  <c r="G358" i="9"/>
  <c r="J358" i="9"/>
  <c r="E358" i="9"/>
  <c r="D358" i="9"/>
  <c r="F358" i="9"/>
  <c r="K358" i="9"/>
  <c r="I358" i="9"/>
  <c r="H358" i="9"/>
  <c r="I378" i="9"/>
  <c r="J378" i="9"/>
  <c r="F378" i="9"/>
  <c r="D378" i="9"/>
  <c r="E378" i="9"/>
  <c r="K378" i="9"/>
  <c r="G378" i="9"/>
  <c r="H378" i="9"/>
  <c r="G410" i="9"/>
  <c r="K410" i="9"/>
  <c r="D410" i="9"/>
  <c r="E410" i="9"/>
  <c r="H410" i="9"/>
  <c r="J410" i="9"/>
  <c r="F410" i="9"/>
  <c r="F432" i="9"/>
  <c r="E432" i="9"/>
  <c r="K432" i="9"/>
  <c r="I432" i="9"/>
  <c r="G432" i="9"/>
  <c r="H432" i="9"/>
  <c r="J432" i="9"/>
  <c r="D432" i="9"/>
  <c r="D474" i="9"/>
  <c r="H474" i="9"/>
  <c r="K474" i="9"/>
  <c r="E474" i="9"/>
  <c r="G474" i="9"/>
  <c r="F474" i="9"/>
  <c r="G494" i="9"/>
  <c r="K494" i="9"/>
  <c r="E494" i="9"/>
  <c r="H494" i="9"/>
  <c r="D494" i="9"/>
  <c r="J494" i="9"/>
  <c r="F494" i="9"/>
  <c r="I494" i="9"/>
  <c r="D538" i="9"/>
  <c r="H538" i="9"/>
  <c r="K538" i="9"/>
  <c r="E538" i="9"/>
  <c r="G538" i="9"/>
  <c r="F538" i="9"/>
  <c r="E550" i="9"/>
  <c r="H550" i="9"/>
  <c r="G550" i="9"/>
  <c r="K550" i="9"/>
  <c r="D550" i="9"/>
  <c r="J550" i="9"/>
  <c r="I550" i="9"/>
  <c r="F550" i="9"/>
  <c r="G592" i="9"/>
  <c r="H592" i="9"/>
  <c r="J592" i="9"/>
  <c r="K592" i="9"/>
  <c r="E592" i="9"/>
  <c r="I592" i="9"/>
  <c r="F592" i="9"/>
  <c r="D592" i="9"/>
  <c r="H602" i="9"/>
  <c r="D602" i="9"/>
  <c r="J602" i="9"/>
  <c r="I602" i="9"/>
  <c r="K602" i="9"/>
  <c r="E602" i="9"/>
  <c r="F602" i="9"/>
  <c r="G602" i="9"/>
  <c r="G624" i="9"/>
  <c r="H624" i="9"/>
  <c r="J624" i="9"/>
  <c r="E624" i="9"/>
  <c r="K624" i="9"/>
  <c r="I624" i="9"/>
  <c r="D624" i="9"/>
  <c r="F624" i="9"/>
  <c r="H654" i="9"/>
  <c r="E654" i="9"/>
  <c r="F654" i="9"/>
  <c r="I654" i="9"/>
  <c r="K654" i="9"/>
  <c r="D654" i="9"/>
  <c r="G654" i="9"/>
  <c r="J654" i="9"/>
  <c r="D674" i="9"/>
  <c r="F674" i="9"/>
  <c r="H674" i="9"/>
  <c r="I674" i="9"/>
  <c r="K674" i="9"/>
  <c r="J674" i="9"/>
  <c r="G674" i="9"/>
  <c r="E674" i="9"/>
  <c r="K704" i="9"/>
  <c r="G704" i="9"/>
  <c r="D704" i="9"/>
  <c r="F704" i="9"/>
  <c r="J704" i="9"/>
  <c r="H704" i="9"/>
  <c r="E704" i="9"/>
  <c r="I704" i="9"/>
  <c r="I726" i="9"/>
  <c r="E726" i="9"/>
  <c r="K726" i="9"/>
  <c r="G726" i="9"/>
  <c r="J726" i="9"/>
  <c r="D726" i="9"/>
  <c r="H726" i="9"/>
  <c r="F726" i="9"/>
  <c r="E746" i="9"/>
  <c r="G746" i="9"/>
  <c r="I746" i="9"/>
  <c r="K746" i="9"/>
  <c r="D746" i="9"/>
  <c r="H746" i="9"/>
  <c r="F746" i="9"/>
  <c r="J746" i="9"/>
  <c r="G788" i="9"/>
  <c r="J788" i="9"/>
  <c r="K788" i="9"/>
  <c r="D788" i="9"/>
  <c r="F788" i="9"/>
  <c r="I788" i="9"/>
  <c r="E788" i="9"/>
  <c r="H788" i="9"/>
  <c r="F808" i="9"/>
  <c r="G808" i="9"/>
  <c r="K808" i="9"/>
  <c r="D808" i="9"/>
  <c r="J808" i="9"/>
  <c r="E808" i="9"/>
  <c r="H808" i="9"/>
  <c r="I808" i="9"/>
  <c r="F840" i="9"/>
  <c r="K840" i="9"/>
  <c r="H840" i="9"/>
  <c r="E840" i="9"/>
  <c r="J840" i="9"/>
  <c r="D840" i="9"/>
  <c r="I840" i="9"/>
  <c r="G840" i="9"/>
  <c r="F860" i="9"/>
  <c r="J860" i="9"/>
  <c r="G860" i="9"/>
  <c r="K860" i="9"/>
  <c r="D860" i="9"/>
  <c r="H860" i="9"/>
  <c r="E860" i="9"/>
  <c r="I860" i="9"/>
  <c r="F880" i="9"/>
  <c r="K880" i="9"/>
  <c r="H880" i="9"/>
  <c r="J880" i="9"/>
  <c r="E880" i="9"/>
  <c r="D880" i="9"/>
  <c r="G880" i="9"/>
  <c r="I880" i="9"/>
  <c r="F912" i="9"/>
  <c r="K912" i="9"/>
  <c r="H912" i="9"/>
  <c r="J912" i="9"/>
  <c r="E912" i="9"/>
  <c r="D912" i="9"/>
  <c r="G912" i="9"/>
  <c r="I912" i="9"/>
  <c r="E934" i="9"/>
  <c r="D934" i="9"/>
  <c r="G934" i="9"/>
  <c r="K934" i="9"/>
  <c r="H934" i="9"/>
  <c r="I934" i="9"/>
  <c r="J934" i="9"/>
  <c r="F934" i="9"/>
  <c r="D958" i="9"/>
  <c r="K958" i="9"/>
  <c r="F958" i="9"/>
  <c r="J958" i="9"/>
  <c r="G958" i="9"/>
  <c r="I958" i="9"/>
  <c r="H958" i="9"/>
  <c r="E958" i="9"/>
  <c r="D982" i="9"/>
  <c r="E982" i="9"/>
  <c r="J982" i="9"/>
  <c r="F982" i="9"/>
  <c r="G982" i="9"/>
  <c r="I982" i="9"/>
  <c r="K982" i="9"/>
  <c r="H982" i="9"/>
  <c r="F191" i="9"/>
  <c r="J250" i="9"/>
  <c r="E252" i="9"/>
  <c r="F223" i="9"/>
  <c r="H326" i="9"/>
  <c r="K284" i="9"/>
  <c r="I410" i="9"/>
  <c r="E983" i="9"/>
  <c r="I983" i="9"/>
  <c r="D983" i="9"/>
  <c r="H983" i="9"/>
  <c r="K983" i="9"/>
  <c r="G983" i="9"/>
  <c r="F983" i="9"/>
  <c r="J983" i="9"/>
  <c r="G951" i="9"/>
  <c r="D951" i="9"/>
  <c r="K951" i="9"/>
  <c r="E951" i="9"/>
  <c r="I951" i="9"/>
  <c r="J951" i="9"/>
  <c r="H951" i="9"/>
  <c r="F951" i="9"/>
  <c r="G919" i="9"/>
  <c r="D919" i="9"/>
  <c r="K919" i="9"/>
  <c r="E919" i="9"/>
  <c r="I919" i="9"/>
  <c r="F919" i="9"/>
  <c r="J919" i="9"/>
  <c r="H919" i="9"/>
  <c r="G887" i="9"/>
  <c r="D887" i="9"/>
  <c r="K887" i="9"/>
  <c r="E887" i="9"/>
  <c r="I887" i="9"/>
  <c r="J887" i="9"/>
  <c r="H887" i="9"/>
  <c r="F887" i="9"/>
  <c r="G855" i="9"/>
  <c r="D855" i="9"/>
  <c r="K855" i="9"/>
  <c r="E855" i="9"/>
  <c r="I855" i="9"/>
  <c r="F855" i="9"/>
  <c r="J855" i="9"/>
  <c r="H855" i="9"/>
  <c r="G823" i="9"/>
  <c r="D823" i="9"/>
  <c r="K823" i="9"/>
  <c r="E823" i="9"/>
  <c r="I823" i="9"/>
  <c r="J823" i="9"/>
  <c r="H823" i="9"/>
  <c r="F823" i="9"/>
  <c r="K791" i="9"/>
  <c r="G791" i="9"/>
  <c r="E791" i="9"/>
  <c r="I791" i="9"/>
  <c r="D791" i="9"/>
  <c r="F791" i="9"/>
  <c r="H791" i="9"/>
  <c r="J791" i="9"/>
  <c r="G759" i="9"/>
  <c r="E759" i="9"/>
  <c r="K759" i="9"/>
  <c r="I759" i="9"/>
  <c r="D759" i="9"/>
  <c r="F759" i="9"/>
  <c r="H759" i="9"/>
  <c r="J759" i="9"/>
  <c r="G727" i="9"/>
  <c r="E727" i="9"/>
  <c r="K727" i="9"/>
  <c r="I727" i="9"/>
  <c r="D727" i="9"/>
  <c r="F727" i="9"/>
  <c r="H727" i="9"/>
  <c r="J727" i="9"/>
  <c r="K695" i="9"/>
  <c r="G695" i="9"/>
  <c r="E695" i="9"/>
  <c r="I695" i="9"/>
  <c r="D695" i="9"/>
  <c r="F695" i="9"/>
  <c r="H695" i="9"/>
  <c r="J695" i="9"/>
  <c r="J663" i="9"/>
  <c r="E663" i="9"/>
  <c r="G663" i="9"/>
  <c r="I663" i="9"/>
  <c r="K663" i="9"/>
  <c r="F663" i="9"/>
  <c r="D663" i="9"/>
  <c r="H663" i="9"/>
  <c r="G631" i="9"/>
  <c r="F631" i="9"/>
  <c r="K631" i="9"/>
  <c r="I631" i="9"/>
  <c r="E631" i="9"/>
  <c r="D631" i="9"/>
  <c r="H631" i="9"/>
  <c r="J631" i="9"/>
  <c r="G599" i="9"/>
  <c r="I599" i="9"/>
  <c r="D599" i="9"/>
  <c r="F599" i="9"/>
  <c r="E599" i="9"/>
  <c r="J599" i="9"/>
  <c r="K599" i="9"/>
  <c r="H599" i="9"/>
  <c r="J567" i="9"/>
  <c r="I567" i="9"/>
  <c r="D567" i="9"/>
  <c r="G567" i="9"/>
  <c r="F567" i="9"/>
  <c r="H567" i="9"/>
  <c r="E567" i="9"/>
  <c r="K567" i="9"/>
  <c r="J535" i="9"/>
  <c r="I535" i="9"/>
  <c r="D535" i="9"/>
  <c r="G535" i="9"/>
  <c r="F535" i="9"/>
  <c r="H535" i="9"/>
  <c r="E535" i="9"/>
  <c r="K535" i="9"/>
  <c r="J503" i="9"/>
  <c r="I503" i="9"/>
  <c r="D503" i="9"/>
  <c r="G503" i="9"/>
  <c r="F503" i="9"/>
  <c r="H503" i="9"/>
  <c r="E503" i="9"/>
  <c r="K503" i="9"/>
  <c r="J471" i="9"/>
  <c r="I471" i="9"/>
  <c r="D471" i="9"/>
  <c r="G471" i="9"/>
  <c r="F471" i="9"/>
  <c r="H471" i="9"/>
  <c r="E471" i="9"/>
  <c r="K471" i="9"/>
  <c r="J439" i="9"/>
  <c r="H439" i="9"/>
  <c r="F439" i="9"/>
  <c r="E439" i="9"/>
  <c r="K439" i="9"/>
  <c r="D439" i="9"/>
  <c r="G439" i="9"/>
  <c r="I439" i="9"/>
  <c r="F407" i="9"/>
  <c r="G407" i="9"/>
  <c r="E407" i="9"/>
  <c r="H407" i="9"/>
  <c r="K407" i="9"/>
  <c r="D407" i="9"/>
  <c r="J407" i="9"/>
  <c r="I407" i="9"/>
  <c r="K375" i="9"/>
  <c r="H375" i="9"/>
  <c r="I375" i="9"/>
  <c r="G375" i="9"/>
  <c r="F375" i="9"/>
  <c r="J375" i="9"/>
  <c r="E375" i="9"/>
  <c r="D375" i="9"/>
  <c r="G343" i="9"/>
  <c r="I343" i="9"/>
  <c r="H343" i="9"/>
  <c r="K343" i="9"/>
  <c r="E343" i="9"/>
  <c r="J343" i="9"/>
  <c r="D343" i="9"/>
  <c r="F343" i="9"/>
  <c r="F311" i="9"/>
  <c r="G311" i="9"/>
  <c r="K311" i="9"/>
  <c r="E311" i="9"/>
  <c r="I311" i="9"/>
  <c r="D311" i="9"/>
  <c r="J311" i="9"/>
  <c r="H311" i="9"/>
  <c r="D279" i="9"/>
  <c r="J279" i="9"/>
  <c r="F279" i="9"/>
  <c r="H279" i="9"/>
  <c r="K279" i="9"/>
  <c r="E279" i="9"/>
  <c r="I279" i="9"/>
  <c r="G279" i="9"/>
  <c r="G247" i="9"/>
  <c r="I247" i="9"/>
  <c r="K247" i="9"/>
  <c r="D247" i="9"/>
  <c r="F247" i="9"/>
  <c r="H247" i="9"/>
  <c r="J247" i="9"/>
  <c r="K215" i="9"/>
  <c r="G215" i="9"/>
  <c r="H215" i="9"/>
  <c r="J215" i="9"/>
  <c r="E215" i="9"/>
  <c r="I215" i="9"/>
  <c r="J183" i="9"/>
  <c r="D183" i="9"/>
  <c r="E183" i="9"/>
  <c r="F183" i="9"/>
  <c r="I183" i="9"/>
  <c r="K183" i="9"/>
  <c r="G183" i="9"/>
  <c r="H183" i="9"/>
  <c r="D151" i="9"/>
  <c r="G151" i="9"/>
  <c r="I151" i="9"/>
  <c r="K151" i="9"/>
  <c r="J151" i="9"/>
  <c r="F151" i="9"/>
  <c r="E151" i="9"/>
  <c r="H151" i="9"/>
  <c r="D973" i="9"/>
  <c r="K973" i="9"/>
  <c r="F973" i="9"/>
  <c r="G973" i="9"/>
  <c r="I973" i="9"/>
  <c r="E973" i="9"/>
  <c r="J973" i="9"/>
  <c r="H973" i="9"/>
  <c r="D925" i="9"/>
  <c r="G925" i="9"/>
  <c r="I925" i="9"/>
  <c r="K925" i="9"/>
  <c r="F925" i="9"/>
  <c r="J925" i="9"/>
  <c r="E925" i="9"/>
  <c r="H925" i="9"/>
  <c r="D885" i="9"/>
  <c r="I885" i="9"/>
  <c r="J885" i="9"/>
  <c r="E885" i="9"/>
  <c r="G885" i="9"/>
  <c r="F885" i="9"/>
  <c r="K885" i="9"/>
  <c r="H885" i="9"/>
  <c r="D845" i="9"/>
  <c r="K845" i="9"/>
  <c r="F845" i="9"/>
  <c r="I845" i="9"/>
  <c r="G845" i="9"/>
  <c r="E845" i="9"/>
  <c r="J845" i="9"/>
  <c r="H845" i="9"/>
  <c r="D813" i="9"/>
  <c r="K813" i="9"/>
  <c r="F813" i="9"/>
  <c r="G813" i="9"/>
  <c r="J813" i="9"/>
  <c r="E813" i="9"/>
  <c r="I813" i="9"/>
  <c r="H813" i="9"/>
  <c r="D773" i="9"/>
  <c r="E773" i="9"/>
  <c r="J773" i="9"/>
  <c r="I773" i="9"/>
  <c r="G773" i="9"/>
  <c r="K773" i="9"/>
  <c r="F773" i="9"/>
  <c r="H773" i="9"/>
  <c r="J733" i="9"/>
  <c r="E733" i="9"/>
  <c r="G733" i="9"/>
  <c r="I733" i="9"/>
  <c r="D733" i="9"/>
  <c r="F733" i="9"/>
  <c r="K733" i="9"/>
  <c r="H733" i="9"/>
  <c r="F693" i="9"/>
  <c r="J693" i="9"/>
  <c r="G693" i="9"/>
  <c r="K693" i="9"/>
  <c r="D693" i="9"/>
  <c r="E693" i="9"/>
  <c r="I693" i="9"/>
  <c r="H693" i="9"/>
  <c r="G653" i="9"/>
  <c r="E653" i="9"/>
  <c r="D653" i="9"/>
  <c r="I653" i="9"/>
  <c r="H653" i="9"/>
  <c r="F653" i="9"/>
  <c r="K653" i="9"/>
  <c r="J653" i="9"/>
  <c r="E613" i="9"/>
  <c r="D613" i="9"/>
  <c r="I613" i="9"/>
  <c r="K613" i="9"/>
  <c r="J613" i="9"/>
  <c r="G613" i="9"/>
  <c r="H613" i="9"/>
  <c r="F613" i="9"/>
  <c r="D573" i="9"/>
  <c r="I573" i="9"/>
  <c r="H573" i="9"/>
  <c r="G573" i="9"/>
  <c r="F573" i="9"/>
  <c r="E573" i="9"/>
  <c r="K573" i="9"/>
  <c r="J573" i="9"/>
  <c r="I541" i="9"/>
  <c r="D541" i="9"/>
  <c r="G541" i="9"/>
  <c r="F541" i="9"/>
  <c r="E541" i="9"/>
  <c r="H541" i="9"/>
  <c r="K541" i="9"/>
  <c r="J541" i="9"/>
  <c r="K501" i="9"/>
  <c r="H501" i="9"/>
  <c r="G501" i="9"/>
  <c r="E501" i="9"/>
  <c r="J501" i="9"/>
  <c r="I501" i="9"/>
  <c r="D501" i="9"/>
  <c r="F501" i="9"/>
  <c r="G461" i="9"/>
  <c r="J461" i="9"/>
  <c r="K461" i="9"/>
  <c r="D461" i="9"/>
  <c r="F461" i="9"/>
  <c r="H461" i="9"/>
  <c r="E461" i="9"/>
  <c r="I461" i="9"/>
  <c r="D429" i="9"/>
  <c r="F429" i="9"/>
  <c r="H429" i="9"/>
  <c r="J429" i="9"/>
  <c r="E429" i="9"/>
  <c r="G429" i="9"/>
  <c r="I429" i="9"/>
  <c r="K429" i="9"/>
  <c r="F389" i="9"/>
  <c r="D389" i="9"/>
  <c r="K389" i="9"/>
  <c r="G389" i="9"/>
  <c r="J389" i="9"/>
  <c r="H389" i="9"/>
  <c r="I389" i="9"/>
  <c r="F357" i="9"/>
  <c r="G357" i="9"/>
  <c r="J357" i="9"/>
  <c r="K357" i="9"/>
  <c r="I357" i="9"/>
  <c r="D357" i="9"/>
  <c r="H357" i="9"/>
  <c r="F309" i="9"/>
  <c r="G309" i="9"/>
  <c r="J309" i="9"/>
  <c r="D309" i="9"/>
  <c r="K309" i="9"/>
  <c r="I309" i="9"/>
  <c r="E309" i="9"/>
  <c r="H309" i="9"/>
  <c r="D269" i="9"/>
  <c r="G269" i="9"/>
  <c r="H269" i="9"/>
  <c r="I269" i="9"/>
  <c r="F269" i="9"/>
  <c r="E269" i="9"/>
  <c r="K269" i="9"/>
  <c r="J269" i="9"/>
  <c r="D229" i="9"/>
  <c r="G229" i="9"/>
  <c r="J229" i="9"/>
  <c r="K229" i="9"/>
  <c r="F229" i="9"/>
  <c r="H229" i="9"/>
  <c r="I229" i="9"/>
  <c r="E229" i="9"/>
  <c r="H189" i="9"/>
  <c r="K189" i="9"/>
  <c r="G189" i="9"/>
  <c r="E189" i="9"/>
  <c r="I189" i="9"/>
  <c r="D189" i="9"/>
  <c r="F189" i="9"/>
  <c r="J189" i="9"/>
  <c r="D921" i="9"/>
  <c r="K921" i="9"/>
  <c r="J921" i="9"/>
  <c r="F921" i="9"/>
  <c r="E921" i="9"/>
  <c r="I921" i="9"/>
  <c r="G921" i="9"/>
  <c r="H921" i="9"/>
  <c r="D849" i="9"/>
  <c r="F849" i="9"/>
  <c r="K849" i="9"/>
  <c r="I849" i="9"/>
  <c r="G849" i="9"/>
  <c r="E849" i="9"/>
  <c r="J849" i="9"/>
  <c r="H849" i="9"/>
  <c r="D777" i="9"/>
  <c r="E777" i="9"/>
  <c r="J777" i="9"/>
  <c r="I777" i="9"/>
  <c r="G777" i="9"/>
  <c r="K777" i="9"/>
  <c r="F777" i="9"/>
  <c r="H777" i="9"/>
  <c r="I705" i="9"/>
  <c r="E705" i="9"/>
  <c r="G705" i="9"/>
  <c r="J705" i="9"/>
  <c r="F705" i="9"/>
  <c r="D705" i="9"/>
  <c r="K705" i="9"/>
  <c r="H705" i="9"/>
  <c r="G633" i="9"/>
  <c r="E633" i="9"/>
  <c r="K633" i="9"/>
  <c r="H633" i="9"/>
  <c r="J633" i="9"/>
  <c r="I633" i="9"/>
  <c r="F633" i="9"/>
  <c r="D633" i="9"/>
  <c r="G561" i="9"/>
  <c r="H561" i="9"/>
  <c r="I561" i="9"/>
  <c r="E561" i="9"/>
  <c r="F561" i="9"/>
  <c r="K561" i="9"/>
  <c r="D561" i="9"/>
  <c r="J561" i="9"/>
  <c r="D489" i="9"/>
  <c r="F489" i="9"/>
  <c r="H489" i="9"/>
  <c r="K489" i="9"/>
  <c r="E489" i="9"/>
  <c r="I489" i="9"/>
  <c r="J489" i="9"/>
  <c r="G489" i="9"/>
  <c r="G425" i="9"/>
  <c r="K425" i="9"/>
  <c r="H425" i="9"/>
  <c r="J425" i="9"/>
  <c r="E425" i="9"/>
  <c r="I425" i="9"/>
  <c r="D425" i="9"/>
  <c r="F425" i="9"/>
  <c r="G353" i="9"/>
  <c r="F353" i="9"/>
  <c r="J353" i="9"/>
  <c r="K353" i="9"/>
  <c r="D353" i="9"/>
  <c r="H353" i="9"/>
  <c r="E353" i="9"/>
  <c r="D281" i="9"/>
  <c r="G281" i="9"/>
  <c r="I281" i="9"/>
  <c r="H281" i="9"/>
  <c r="E281" i="9"/>
  <c r="F281" i="9"/>
  <c r="K281" i="9"/>
  <c r="J281" i="9"/>
  <c r="E209" i="9"/>
  <c r="G209" i="9"/>
  <c r="I209" i="9"/>
  <c r="K209" i="9"/>
  <c r="H209" i="9"/>
  <c r="F209" i="9"/>
  <c r="J209" i="9"/>
  <c r="D209" i="9"/>
  <c r="D965" i="9"/>
  <c r="E965" i="9"/>
  <c r="I965" i="9"/>
  <c r="J965" i="9"/>
  <c r="F965" i="9"/>
  <c r="G965" i="9"/>
  <c r="K965" i="9"/>
  <c r="H965" i="9"/>
  <c r="D805" i="9"/>
  <c r="E805" i="9"/>
  <c r="I805" i="9"/>
  <c r="J805" i="9"/>
  <c r="G805" i="9"/>
  <c r="F805" i="9"/>
  <c r="K805" i="9"/>
  <c r="H805" i="9"/>
  <c r="D629" i="9"/>
  <c r="E629" i="9"/>
  <c r="I629" i="9"/>
  <c r="J629" i="9"/>
  <c r="K629" i="9"/>
  <c r="F629" i="9"/>
  <c r="H629" i="9"/>
  <c r="G629" i="9"/>
  <c r="F413" i="9"/>
  <c r="E413" i="9"/>
  <c r="K413" i="9"/>
  <c r="J413" i="9"/>
  <c r="I413" i="9"/>
  <c r="D413" i="9"/>
  <c r="G413" i="9"/>
  <c r="H413" i="9"/>
  <c r="D253" i="9"/>
  <c r="G253" i="9"/>
  <c r="F253" i="9"/>
  <c r="E253" i="9"/>
  <c r="K253" i="9"/>
  <c r="I253" i="9"/>
  <c r="H253" i="9"/>
  <c r="J253" i="9"/>
  <c r="D937" i="9"/>
  <c r="G937" i="9"/>
  <c r="I937" i="9"/>
  <c r="F937" i="9"/>
  <c r="J937" i="9"/>
  <c r="E937" i="9"/>
  <c r="K937" i="9"/>
  <c r="H937" i="9"/>
  <c r="E673" i="9"/>
  <c r="J673" i="9"/>
  <c r="I673" i="9"/>
  <c r="G673" i="9"/>
  <c r="F673" i="9"/>
  <c r="K673" i="9"/>
  <c r="D673" i="9"/>
  <c r="H673" i="9"/>
  <c r="K409" i="9"/>
  <c r="F409" i="9"/>
  <c r="G409" i="9"/>
  <c r="I409" i="9"/>
  <c r="D409" i="9"/>
  <c r="E409" i="9"/>
  <c r="J409" i="9"/>
  <c r="H409" i="9"/>
  <c r="G129" i="9"/>
  <c r="E129" i="9"/>
  <c r="K129" i="9"/>
  <c r="I129" i="9"/>
  <c r="D129" i="9"/>
  <c r="F129" i="9"/>
  <c r="D987" i="9"/>
  <c r="J987" i="9"/>
  <c r="G987" i="9"/>
  <c r="I987" i="9"/>
  <c r="H987" i="9"/>
  <c r="E987" i="9"/>
  <c r="F987" i="9"/>
  <c r="K987" i="9"/>
  <c r="G955" i="9"/>
  <c r="K955" i="9"/>
  <c r="H955" i="9"/>
  <c r="J955" i="9"/>
  <c r="E955" i="9"/>
  <c r="F955" i="9"/>
  <c r="D955" i="9"/>
  <c r="I955" i="9"/>
  <c r="G923" i="9"/>
  <c r="K923" i="9"/>
  <c r="H923" i="9"/>
  <c r="J923" i="9"/>
  <c r="E923" i="9"/>
  <c r="F923" i="9"/>
  <c r="D923" i="9"/>
  <c r="I923" i="9"/>
  <c r="G891" i="9"/>
  <c r="K891" i="9"/>
  <c r="J891" i="9"/>
  <c r="H891" i="9"/>
  <c r="E891" i="9"/>
  <c r="F891" i="9"/>
  <c r="D891" i="9"/>
  <c r="I891" i="9"/>
  <c r="G859" i="9"/>
  <c r="K859" i="9"/>
  <c r="H859" i="9"/>
  <c r="J859" i="9"/>
  <c r="E859" i="9"/>
  <c r="F859" i="9"/>
  <c r="D859" i="9"/>
  <c r="I859" i="9"/>
  <c r="G827" i="9"/>
  <c r="K827" i="9"/>
  <c r="J827" i="9"/>
  <c r="E827" i="9"/>
  <c r="H827" i="9"/>
  <c r="F827" i="9"/>
  <c r="D827" i="9"/>
  <c r="I827" i="9"/>
  <c r="G795" i="9"/>
  <c r="K795" i="9"/>
  <c r="D795" i="9"/>
  <c r="F795" i="9"/>
  <c r="H795" i="9"/>
  <c r="J795" i="9"/>
  <c r="E795" i="9"/>
  <c r="I795" i="9"/>
  <c r="G763" i="9"/>
  <c r="K763" i="9"/>
  <c r="D763" i="9"/>
  <c r="F763" i="9"/>
  <c r="H763" i="9"/>
  <c r="J763" i="9"/>
  <c r="E763" i="9"/>
  <c r="I763" i="9"/>
  <c r="G731" i="9"/>
  <c r="K731" i="9"/>
  <c r="D731" i="9"/>
  <c r="F731" i="9"/>
  <c r="H731" i="9"/>
  <c r="J731" i="9"/>
  <c r="E731" i="9"/>
  <c r="I731" i="9"/>
  <c r="G699" i="9"/>
  <c r="K699" i="9"/>
  <c r="D699" i="9"/>
  <c r="F699" i="9"/>
  <c r="H699" i="9"/>
  <c r="J699" i="9"/>
  <c r="E699" i="9"/>
  <c r="I699" i="9"/>
  <c r="E667" i="9"/>
  <c r="G667" i="9"/>
  <c r="I667" i="9"/>
  <c r="F667" i="9"/>
  <c r="J667" i="9"/>
  <c r="D667" i="9"/>
  <c r="H667" i="9"/>
  <c r="K667" i="9"/>
  <c r="I635" i="9"/>
  <c r="J635" i="9"/>
  <c r="F635" i="9"/>
  <c r="E635" i="9"/>
  <c r="G635" i="9"/>
  <c r="K635" i="9"/>
  <c r="D635" i="9"/>
  <c r="H635" i="9"/>
  <c r="J603" i="9"/>
  <c r="I603" i="9"/>
  <c r="E603" i="9"/>
  <c r="K603" i="9"/>
  <c r="F603" i="9"/>
  <c r="H603" i="9"/>
  <c r="G603" i="9"/>
  <c r="F571" i="9"/>
  <c r="E571" i="9"/>
  <c r="D571" i="9"/>
  <c r="G571" i="9"/>
  <c r="H571" i="9"/>
  <c r="I571" i="9"/>
  <c r="K571" i="9"/>
  <c r="J571" i="9"/>
  <c r="F539" i="9"/>
  <c r="E539" i="9"/>
  <c r="D539" i="9"/>
  <c r="G539" i="9"/>
  <c r="H539" i="9"/>
  <c r="I539" i="9"/>
  <c r="K539" i="9"/>
  <c r="J539" i="9"/>
  <c r="F507" i="9"/>
  <c r="E507" i="9"/>
  <c r="D507" i="9"/>
  <c r="G507" i="9"/>
  <c r="H507" i="9"/>
  <c r="I507" i="9"/>
  <c r="K507" i="9"/>
  <c r="J507" i="9"/>
  <c r="F475" i="9"/>
  <c r="E475" i="9"/>
  <c r="D475" i="9"/>
  <c r="G475" i="9"/>
  <c r="H475" i="9"/>
  <c r="I475" i="9"/>
  <c r="K475" i="9"/>
  <c r="J475" i="9"/>
  <c r="H443" i="9"/>
  <c r="J443" i="9"/>
  <c r="F443" i="9"/>
  <c r="E443" i="9"/>
  <c r="K443" i="9"/>
  <c r="D443" i="9"/>
  <c r="G443" i="9"/>
  <c r="I443" i="9"/>
  <c r="K411" i="9"/>
  <c r="E411" i="9"/>
  <c r="H411" i="9"/>
  <c r="F411" i="9"/>
  <c r="G411" i="9"/>
  <c r="J411" i="9"/>
  <c r="D411" i="9"/>
  <c r="I411" i="9"/>
  <c r="E379" i="9"/>
  <c r="I379" i="9"/>
  <c r="F379" i="9"/>
  <c r="G379" i="9"/>
  <c r="H379" i="9"/>
  <c r="J379" i="9"/>
  <c r="K379" i="9"/>
  <c r="D379" i="9"/>
  <c r="I347" i="9"/>
  <c r="D347" i="9"/>
  <c r="E347" i="9"/>
  <c r="H347" i="9"/>
  <c r="K347" i="9"/>
  <c r="G347" i="9"/>
  <c r="J347" i="9"/>
  <c r="F347" i="9"/>
  <c r="H315" i="9"/>
  <c r="K315" i="9"/>
  <c r="E315" i="9"/>
  <c r="G315" i="9"/>
  <c r="F315" i="9"/>
  <c r="D315" i="9"/>
  <c r="I315" i="9"/>
  <c r="J315" i="9"/>
  <c r="G283" i="9"/>
  <c r="D283" i="9"/>
  <c r="H283" i="9"/>
  <c r="F283" i="9"/>
  <c r="J283" i="9"/>
  <c r="E283" i="9"/>
  <c r="I283" i="9"/>
  <c r="D251" i="9"/>
  <c r="K251" i="9"/>
  <c r="H251" i="9"/>
  <c r="E251" i="9"/>
  <c r="I251" i="9"/>
  <c r="F251" i="9"/>
  <c r="K219" i="9"/>
  <c r="G219" i="9"/>
  <c r="I219" i="9"/>
  <c r="D219" i="9"/>
  <c r="F219" i="9"/>
  <c r="H219" i="9"/>
  <c r="J219" i="9"/>
  <c r="K187" i="9"/>
  <c r="E187" i="9"/>
  <c r="G187" i="9"/>
  <c r="J187" i="9"/>
  <c r="I187" i="9"/>
  <c r="F187" i="9"/>
  <c r="D187" i="9"/>
  <c r="K155" i="9"/>
  <c r="E155" i="9"/>
  <c r="D155" i="9"/>
  <c r="I155" i="9"/>
  <c r="F155" i="9"/>
  <c r="G155" i="9"/>
  <c r="J155" i="9"/>
  <c r="H155" i="9"/>
  <c r="D977" i="9"/>
  <c r="I977" i="9"/>
  <c r="K977" i="9"/>
  <c r="E977" i="9"/>
  <c r="F977" i="9"/>
  <c r="G977" i="9"/>
  <c r="J977" i="9"/>
  <c r="H977" i="9"/>
  <c r="D913" i="9"/>
  <c r="I913" i="9"/>
  <c r="F913" i="9"/>
  <c r="E913" i="9"/>
  <c r="G913" i="9"/>
  <c r="K913" i="9"/>
  <c r="J913" i="9"/>
  <c r="H913" i="9"/>
  <c r="D841" i="9"/>
  <c r="G841" i="9"/>
  <c r="J841" i="9"/>
  <c r="K841" i="9"/>
  <c r="E841" i="9"/>
  <c r="F841" i="9"/>
  <c r="I841" i="9"/>
  <c r="H841" i="9"/>
  <c r="D769" i="9"/>
  <c r="F769" i="9"/>
  <c r="I769" i="9"/>
  <c r="J769" i="9"/>
  <c r="E769" i="9"/>
  <c r="K769" i="9"/>
  <c r="G769" i="9"/>
  <c r="H769" i="9"/>
  <c r="G697" i="9"/>
  <c r="I697" i="9"/>
  <c r="J697" i="9"/>
  <c r="D697" i="9"/>
  <c r="E697" i="9"/>
  <c r="F697" i="9"/>
  <c r="K697" i="9"/>
  <c r="H697" i="9"/>
  <c r="E625" i="9"/>
  <c r="K625" i="9"/>
  <c r="G625" i="9"/>
  <c r="H625" i="9"/>
  <c r="I625" i="9"/>
  <c r="J625" i="9"/>
  <c r="F625" i="9"/>
  <c r="D625" i="9"/>
  <c r="G553" i="9"/>
  <c r="H553" i="9"/>
  <c r="D553" i="9"/>
  <c r="I553" i="9"/>
  <c r="E553" i="9"/>
  <c r="F553" i="9"/>
  <c r="K553" i="9"/>
  <c r="J553" i="9"/>
  <c r="E481" i="9"/>
  <c r="K481" i="9"/>
  <c r="D481" i="9"/>
  <c r="I481" i="9"/>
  <c r="H481" i="9"/>
  <c r="J481" i="9"/>
  <c r="F481" i="9"/>
  <c r="G481" i="9"/>
  <c r="H393" i="9"/>
  <c r="I393" i="9"/>
  <c r="J393" i="9"/>
  <c r="E393" i="9"/>
  <c r="F393" i="9"/>
  <c r="D393" i="9"/>
  <c r="G393" i="9"/>
  <c r="K393" i="9"/>
  <c r="G321" i="9"/>
  <c r="K321" i="9"/>
  <c r="D321" i="9"/>
  <c r="F321" i="9"/>
  <c r="J321" i="9"/>
  <c r="E321" i="9"/>
  <c r="F249" i="9"/>
  <c r="H249" i="9"/>
  <c r="K249" i="9"/>
  <c r="E249" i="9"/>
  <c r="G249" i="9"/>
  <c r="I249" i="9"/>
  <c r="D249" i="9"/>
  <c r="J249" i="9"/>
  <c r="K177" i="9"/>
  <c r="D177" i="9"/>
  <c r="E177" i="9"/>
  <c r="H177" i="9"/>
  <c r="G177" i="9"/>
  <c r="I177" i="9"/>
  <c r="F177" i="9"/>
  <c r="I128" i="9"/>
  <c r="J128" i="9"/>
  <c r="F128" i="9"/>
  <c r="D128" i="9"/>
  <c r="K128" i="9"/>
  <c r="E128" i="9"/>
  <c r="G128" i="9"/>
  <c r="H128" i="9"/>
  <c r="D160" i="9"/>
  <c r="G160" i="9"/>
  <c r="H160" i="9"/>
  <c r="K160" i="9"/>
  <c r="E160" i="9"/>
  <c r="I160" i="9"/>
  <c r="F160" i="9"/>
  <c r="J160" i="9"/>
  <c r="F192" i="9"/>
  <c r="E192" i="9"/>
  <c r="G192" i="9"/>
  <c r="I192" i="9"/>
  <c r="K192" i="9"/>
  <c r="H192" i="9"/>
  <c r="D192" i="9"/>
  <c r="J192" i="9"/>
  <c r="I224" i="9"/>
  <c r="J224" i="9"/>
  <c r="D224" i="9"/>
  <c r="F224" i="9"/>
  <c r="G224" i="9"/>
  <c r="E224" i="9"/>
  <c r="K224" i="9"/>
  <c r="H258" i="9"/>
  <c r="K258" i="9"/>
  <c r="I258" i="9"/>
  <c r="E258" i="9"/>
  <c r="F258" i="9"/>
  <c r="G258" i="9"/>
  <c r="D258" i="9"/>
  <c r="J258" i="9"/>
  <c r="I292" i="9"/>
  <c r="D292" i="9"/>
  <c r="F292" i="9"/>
  <c r="H292" i="9"/>
  <c r="K292" i="9"/>
  <c r="E292" i="9"/>
  <c r="G292" i="9"/>
  <c r="D322" i="9"/>
  <c r="G322" i="9"/>
  <c r="F322" i="9"/>
  <c r="I322" i="9"/>
  <c r="K322" i="9"/>
  <c r="J322" i="9"/>
  <c r="E322" i="9"/>
  <c r="H322" i="9"/>
  <c r="D356" i="9"/>
  <c r="K356" i="9"/>
  <c r="I356" i="9"/>
  <c r="F356" i="9"/>
  <c r="J356" i="9"/>
  <c r="H388" i="9"/>
  <c r="D388" i="9"/>
  <c r="E388" i="9"/>
  <c r="G388" i="9"/>
  <c r="F388" i="9"/>
  <c r="J388" i="9"/>
  <c r="F420" i="9"/>
  <c r="K420" i="9"/>
  <c r="E420" i="9"/>
  <c r="I420" i="9"/>
  <c r="G420" i="9"/>
  <c r="H420" i="9"/>
  <c r="D420" i="9"/>
  <c r="G454" i="9"/>
  <c r="H454" i="9"/>
  <c r="K454" i="9"/>
  <c r="E454" i="9"/>
  <c r="D454" i="9"/>
  <c r="I454" i="9"/>
  <c r="J454" i="9"/>
  <c r="I488" i="9"/>
  <c r="E488" i="9"/>
  <c r="F488" i="9"/>
  <c r="K488" i="9"/>
  <c r="J488" i="9"/>
  <c r="G488" i="9"/>
  <c r="D488" i="9"/>
  <c r="H488" i="9"/>
  <c r="I516" i="9"/>
  <c r="G516" i="9"/>
  <c r="F516" i="9"/>
  <c r="D516" i="9"/>
  <c r="K516" i="9"/>
  <c r="J516" i="9"/>
  <c r="E516" i="9"/>
  <c r="H516" i="9"/>
  <c r="E548" i="9"/>
  <c r="J548" i="9"/>
  <c r="I548" i="9"/>
  <c r="K548" i="9"/>
  <c r="G548" i="9"/>
  <c r="D548" i="9"/>
  <c r="F548" i="9"/>
  <c r="H548" i="9"/>
  <c r="D580" i="9"/>
  <c r="G580" i="9"/>
  <c r="H580" i="9"/>
  <c r="K580" i="9"/>
  <c r="E580" i="9"/>
  <c r="I580" i="9"/>
  <c r="F580" i="9"/>
  <c r="J580" i="9"/>
  <c r="K614" i="9"/>
  <c r="H614" i="9"/>
  <c r="G614" i="9"/>
  <c r="F614" i="9"/>
  <c r="J614" i="9"/>
  <c r="D614" i="9"/>
  <c r="I614" i="9"/>
  <c r="K652" i="9"/>
  <c r="D652" i="9"/>
  <c r="F652" i="9"/>
  <c r="H652" i="9"/>
  <c r="J652" i="9"/>
  <c r="G652" i="9"/>
  <c r="E652" i="9"/>
  <c r="I652" i="9"/>
  <c r="D690" i="9"/>
  <c r="F690" i="9"/>
  <c r="H690" i="9"/>
  <c r="K690" i="9"/>
  <c r="E690" i="9"/>
  <c r="J690" i="9"/>
  <c r="I690" i="9"/>
  <c r="G690" i="9"/>
  <c r="K724" i="9"/>
  <c r="G724" i="9"/>
  <c r="J724" i="9"/>
  <c r="F724" i="9"/>
  <c r="D724" i="9"/>
  <c r="I724" i="9"/>
  <c r="E724" i="9"/>
  <c r="H724" i="9"/>
  <c r="G762" i="9"/>
  <c r="K762" i="9"/>
  <c r="E762" i="9"/>
  <c r="I762" i="9"/>
  <c r="F762" i="9"/>
  <c r="J762" i="9"/>
  <c r="D762" i="9"/>
  <c r="H762" i="9"/>
  <c r="H794" i="9"/>
  <c r="D794" i="9"/>
  <c r="J794" i="9"/>
  <c r="I794" i="9"/>
  <c r="K794" i="9"/>
  <c r="G794" i="9"/>
  <c r="F794" i="9"/>
  <c r="E794" i="9"/>
  <c r="F828" i="9"/>
  <c r="J828" i="9"/>
  <c r="K828" i="9"/>
  <c r="G828" i="9"/>
  <c r="D828" i="9"/>
  <c r="H828" i="9"/>
  <c r="E828" i="9"/>
  <c r="I828" i="9"/>
  <c r="D862" i="9"/>
  <c r="F862" i="9"/>
  <c r="K862" i="9"/>
  <c r="I862" i="9"/>
  <c r="E862" i="9"/>
  <c r="H862" i="9"/>
  <c r="J862" i="9"/>
  <c r="G862" i="9"/>
  <c r="G900" i="9"/>
  <c r="F900" i="9"/>
  <c r="K900" i="9"/>
  <c r="J900" i="9"/>
  <c r="I900" i="9"/>
  <c r="D900" i="9"/>
  <c r="H900" i="9"/>
  <c r="E900" i="9"/>
  <c r="D930" i="9"/>
  <c r="E930" i="9"/>
  <c r="J930" i="9"/>
  <c r="I930" i="9"/>
  <c r="G930" i="9"/>
  <c r="K930" i="9"/>
  <c r="F930" i="9"/>
  <c r="H930" i="9"/>
  <c r="F956" i="9"/>
  <c r="J956" i="9"/>
  <c r="G956" i="9"/>
  <c r="K956" i="9"/>
  <c r="D956" i="9"/>
  <c r="H956" i="9"/>
  <c r="E956" i="9"/>
  <c r="I956" i="9"/>
  <c r="D978" i="9"/>
  <c r="F978" i="9"/>
  <c r="K978" i="9"/>
  <c r="G978" i="9"/>
  <c r="I978" i="9"/>
  <c r="J978" i="9"/>
  <c r="E978" i="9"/>
  <c r="H978" i="9"/>
  <c r="D126" i="9"/>
  <c r="J126" i="9"/>
  <c r="K126" i="9"/>
  <c r="G126" i="9"/>
  <c r="F126" i="9"/>
  <c r="I126" i="9"/>
  <c r="E126" i="9"/>
  <c r="I138" i="9"/>
  <c r="D138" i="9"/>
  <c r="F138" i="9"/>
  <c r="H138" i="9"/>
  <c r="G138" i="9"/>
  <c r="K158" i="9"/>
  <c r="G158" i="9"/>
  <c r="F158" i="9"/>
  <c r="H158" i="9"/>
  <c r="E158" i="9"/>
  <c r="J158" i="9"/>
  <c r="I158" i="9"/>
  <c r="H170" i="9"/>
  <c r="G170" i="9"/>
  <c r="E170" i="9"/>
  <c r="J170" i="9"/>
  <c r="K170" i="9"/>
  <c r="I170" i="9"/>
  <c r="G180" i="9"/>
  <c r="D180" i="9"/>
  <c r="F180" i="9"/>
  <c r="H180" i="9"/>
  <c r="J180" i="9"/>
  <c r="E180" i="9"/>
  <c r="K180" i="9"/>
  <c r="I180" i="9"/>
  <c r="H190" i="9"/>
  <c r="J190" i="9"/>
  <c r="E190" i="9"/>
  <c r="F190" i="9"/>
  <c r="I190" i="9"/>
  <c r="K190" i="9"/>
  <c r="D202" i="9"/>
  <c r="H202" i="9"/>
  <c r="K202" i="9"/>
  <c r="F202" i="9"/>
  <c r="G202" i="9"/>
  <c r="J202" i="9"/>
  <c r="E202" i="9"/>
  <c r="I202" i="9"/>
  <c r="F212" i="9"/>
  <c r="J212" i="9"/>
  <c r="E212" i="9"/>
  <c r="K212" i="9"/>
  <c r="I212" i="9"/>
  <c r="G212" i="9"/>
  <c r="D212" i="9"/>
  <c r="H212" i="9"/>
  <c r="D222" i="9"/>
  <c r="G222" i="9"/>
  <c r="E222" i="9"/>
  <c r="K222" i="9"/>
  <c r="H222" i="9"/>
  <c r="J222" i="9"/>
  <c r="F222" i="9"/>
  <c r="I222" i="9"/>
  <c r="D232" i="9"/>
  <c r="I232" i="9"/>
  <c r="J232" i="9"/>
  <c r="F232" i="9"/>
  <c r="E232" i="9"/>
  <c r="K232" i="9"/>
  <c r="G232" i="9"/>
  <c r="H232" i="9"/>
  <c r="D244" i="9"/>
  <c r="K244" i="9"/>
  <c r="G244" i="9"/>
  <c r="F244" i="9"/>
  <c r="J244" i="9"/>
  <c r="I244" i="9"/>
  <c r="E244" i="9"/>
  <c r="H244" i="9"/>
  <c r="D254" i="9"/>
  <c r="F254" i="9"/>
  <c r="H254" i="9"/>
  <c r="E254" i="9"/>
  <c r="I254" i="9"/>
  <c r="K254" i="9"/>
  <c r="G254" i="9"/>
  <c r="J254" i="9"/>
  <c r="E264" i="9"/>
  <c r="J264" i="9"/>
  <c r="K264" i="9"/>
  <c r="F264" i="9"/>
  <c r="G264" i="9"/>
  <c r="I264" i="9"/>
  <c r="D264" i="9"/>
  <c r="H264" i="9"/>
  <c r="I276" i="9"/>
  <c r="D276" i="9"/>
  <c r="F276" i="9"/>
  <c r="H276" i="9"/>
  <c r="K276" i="9"/>
  <c r="E276" i="9"/>
  <c r="G276" i="9"/>
  <c r="H286" i="9"/>
  <c r="I286" i="9"/>
  <c r="F286" i="9"/>
  <c r="E286" i="9"/>
  <c r="J286" i="9"/>
  <c r="K286" i="9"/>
  <c r="E296" i="9"/>
  <c r="K296" i="9"/>
  <c r="G296" i="9"/>
  <c r="I296" i="9"/>
  <c r="F296" i="9"/>
  <c r="J296" i="9"/>
  <c r="D296" i="9"/>
  <c r="H296" i="9"/>
  <c r="J306" i="9"/>
  <c r="G306" i="9"/>
  <c r="D306" i="9"/>
  <c r="E306" i="9"/>
  <c r="F306" i="9"/>
  <c r="I306" i="9"/>
  <c r="K306" i="9"/>
  <c r="H306" i="9"/>
  <c r="D318" i="9"/>
  <c r="F318" i="9"/>
  <c r="K318" i="9"/>
  <c r="G318" i="9"/>
  <c r="I318" i="9"/>
  <c r="E318" i="9"/>
  <c r="J318" i="9"/>
  <c r="H318" i="9"/>
  <c r="G328" i="9"/>
  <c r="H328" i="9"/>
  <c r="J328" i="9"/>
  <c r="K328" i="9"/>
  <c r="E328" i="9"/>
  <c r="I328" i="9"/>
  <c r="G340" i="9"/>
  <c r="I340" i="9"/>
  <c r="D340" i="9"/>
  <c r="F340" i="9"/>
  <c r="K340" i="9"/>
  <c r="H340" i="9"/>
  <c r="J340" i="9"/>
  <c r="E350" i="9"/>
  <c r="G350" i="9"/>
  <c r="D350" i="9"/>
  <c r="I350" i="9"/>
  <c r="F350" i="9"/>
  <c r="J350" i="9"/>
  <c r="K350" i="9"/>
  <c r="G360" i="9"/>
  <c r="K360" i="9"/>
  <c r="D360" i="9"/>
  <c r="I360" i="9"/>
  <c r="H360" i="9"/>
  <c r="F360" i="9"/>
  <c r="J360" i="9"/>
  <c r="K370" i="9"/>
  <c r="F370" i="9"/>
  <c r="G370" i="9"/>
  <c r="I370" i="9"/>
  <c r="D370" i="9"/>
  <c r="J370" i="9"/>
  <c r="E370" i="9"/>
  <c r="H370" i="9"/>
  <c r="F382" i="9"/>
  <c r="I382" i="9"/>
  <c r="K382" i="9"/>
  <c r="E382" i="9"/>
  <c r="G382" i="9"/>
  <c r="J382" i="9"/>
  <c r="D382" i="9"/>
  <c r="H382" i="9"/>
  <c r="K392" i="9"/>
  <c r="I392" i="9"/>
  <c r="G392" i="9"/>
  <c r="F392" i="9"/>
  <c r="E392" i="9"/>
  <c r="D392" i="9"/>
  <c r="J392" i="9"/>
  <c r="D402" i="9"/>
  <c r="G402" i="9"/>
  <c r="K402" i="9"/>
  <c r="F402" i="9"/>
  <c r="E402" i="9"/>
  <c r="H402" i="9"/>
  <c r="D414" i="9"/>
  <c r="G414" i="9"/>
  <c r="K414" i="9"/>
  <c r="J414" i="9"/>
  <c r="F414" i="9"/>
  <c r="I414" i="9"/>
  <c r="E414" i="9"/>
  <c r="H414" i="9"/>
  <c r="F424" i="9"/>
  <c r="K424" i="9"/>
  <c r="E424" i="9"/>
  <c r="I424" i="9"/>
  <c r="G424" i="9"/>
  <c r="D424" i="9"/>
  <c r="J424" i="9"/>
  <c r="D434" i="9"/>
  <c r="G434" i="9"/>
  <c r="K434" i="9"/>
  <c r="F434" i="9"/>
  <c r="E434" i="9"/>
  <c r="H434" i="9"/>
  <c r="F444" i="9"/>
  <c r="E444" i="9"/>
  <c r="K444" i="9"/>
  <c r="I444" i="9"/>
  <c r="G444" i="9"/>
  <c r="H444" i="9"/>
  <c r="E456" i="9"/>
  <c r="J456" i="9"/>
  <c r="D456" i="9"/>
  <c r="I456" i="9"/>
  <c r="G456" i="9"/>
  <c r="K456" i="9"/>
  <c r="F456" i="9"/>
  <c r="H456" i="9"/>
  <c r="D466" i="9"/>
  <c r="E466" i="9"/>
  <c r="G466" i="9"/>
  <c r="K466" i="9"/>
  <c r="H466" i="9"/>
  <c r="J466" i="9"/>
  <c r="I466" i="9"/>
  <c r="F466" i="9"/>
  <c r="G476" i="9"/>
  <c r="I476" i="9"/>
  <c r="K476" i="9"/>
  <c r="D476" i="9"/>
  <c r="F476" i="9"/>
  <c r="E476" i="9"/>
  <c r="J476" i="9"/>
  <c r="H476" i="9"/>
  <c r="K486" i="9"/>
  <c r="H486" i="9"/>
  <c r="E486" i="9"/>
  <c r="G486" i="9"/>
  <c r="D486" i="9"/>
  <c r="I486" i="9"/>
  <c r="J486" i="9"/>
  <c r="D498" i="9"/>
  <c r="E498" i="9"/>
  <c r="G498" i="9"/>
  <c r="K498" i="9"/>
  <c r="H498" i="9"/>
  <c r="J498" i="9"/>
  <c r="I498" i="9"/>
  <c r="F498" i="9"/>
  <c r="K508" i="9"/>
  <c r="F508" i="9"/>
  <c r="G508" i="9"/>
  <c r="D508" i="9"/>
  <c r="I508" i="9"/>
  <c r="E508" i="9"/>
  <c r="J508" i="9"/>
  <c r="H508" i="9"/>
  <c r="I520" i="9"/>
  <c r="E520" i="9"/>
  <c r="F520" i="9"/>
  <c r="K520" i="9"/>
  <c r="J520" i="9"/>
  <c r="G520" i="9"/>
  <c r="D520" i="9"/>
  <c r="H520" i="9"/>
  <c r="D532" i="9"/>
  <c r="G532" i="9"/>
  <c r="K532" i="9"/>
  <c r="F532" i="9"/>
  <c r="I532" i="9"/>
  <c r="J532" i="9"/>
  <c r="E532" i="9"/>
  <c r="H532" i="9"/>
  <c r="G542" i="9"/>
  <c r="H542" i="9"/>
  <c r="E542" i="9"/>
  <c r="K542" i="9"/>
  <c r="D542" i="9"/>
  <c r="J542" i="9"/>
  <c r="I542" i="9"/>
  <c r="F542" i="9"/>
  <c r="K552" i="9"/>
  <c r="D552" i="9"/>
  <c r="G552" i="9"/>
  <c r="H552" i="9"/>
  <c r="F552" i="9"/>
  <c r="J552" i="9"/>
  <c r="E552" i="9"/>
  <c r="I552" i="9"/>
  <c r="D562" i="9"/>
  <c r="E562" i="9"/>
  <c r="K562" i="9"/>
  <c r="G562" i="9"/>
  <c r="H562" i="9"/>
  <c r="F562" i="9"/>
  <c r="H574" i="9"/>
  <c r="G574" i="9"/>
  <c r="E574" i="9"/>
  <c r="K574" i="9"/>
  <c r="D574" i="9"/>
  <c r="J574" i="9"/>
  <c r="I574" i="9"/>
  <c r="F574" i="9"/>
  <c r="I584" i="9"/>
  <c r="D584" i="9"/>
  <c r="H584" i="9"/>
  <c r="F584" i="9"/>
  <c r="J584" i="9"/>
  <c r="K584" i="9"/>
  <c r="G584" i="9"/>
  <c r="E584" i="9"/>
  <c r="J594" i="9"/>
  <c r="H594" i="9"/>
  <c r="D594" i="9"/>
  <c r="F594" i="9"/>
  <c r="E594" i="9"/>
  <c r="G594" i="9"/>
  <c r="I594" i="9"/>
  <c r="K594" i="9"/>
  <c r="K604" i="9"/>
  <c r="F604" i="9"/>
  <c r="G604" i="9"/>
  <c r="I604" i="9"/>
  <c r="E604" i="9"/>
  <c r="J604" i="9"/>
  <c r="H604" i="9"/>
  <c r="D604" i="9"/>
  <c r="E616" i="9"/>
  <c r="F616" i="9"/>
  <c r="G616" i="9"/>
  <c r="K616" i="9"/>
  <c r="I616" i="9"/>
  <c r="J616" i="9"/>
  <c r="H616" i="9"/>
  <c r="D616" i="9"/>
  <c r="J626" i="9"/>
  <c r="G626" i="9"/>
  <c r="D626" i="9"/>
  <c r="F626" i="9"/>
  <c r="H626" i="9"/>
  <c r="E626" i="9"/>
  <c r="I626" i="9"/>
  <c r="K626" i="9"/>
  <c r="K636" i="9"/>
  <c r="G636" i="9"/>
  <c r="H636" i="9"/>
  <c r="J636" i="9"/>
  <c r="E636" i="9"/>
  <c r="I636" i="9"/>
  <c r="D636" i="9"/>
  <c r="F636" i="9"/>
  <c r="H646" i="9"/>
  <c r="I646" i="9"/>
  <c r="K646" i="9"/>
  <c r="D646" i="9"/>
  <c r="G646" i="9"/>
  <c r="J646" i="9"/>
  <c r="E646" i="9"/>
  <c r="F646" i="9"/>
  <c r="D656" i="9"/>
  <c r="G656" i="9"/>
  <c r="H656" i="9"/>
  <c r="J656" i="9"/>
  <c r="E656" i="9"/>
  <c r="F656" i="9"/>
  <c r="K656" i="9"/>
  <c r="I656" i="9"/>
  <c r="E134" i="9"/>
  <c r="D158" i="9"/>
  <c r="G185" i="9"/>
  <c r="F230" i="9"/>
  <c r="J129" i="9"/>
  <c r="J177" i="9"/>
  <c r="K138" i="9"/>
  <c r="J251" i="9"/>
  <c r="D190" i="9"/>
  <c r="G256" i="9"/>
  <c r="J291" i="9"/>
  <c r="H337" i="9"/>
  <c r="F215" i="9"/>
  <c r="E255" i="9"/>
  <c r="K283" i="9"/>
  <c r="D286" i="9"/>
  <c r="F312" i="9"/>
  <c r="F344" i="9"/>
  <c r="E357" i="9"/>
  <c r="J412" i="9"/>
  <c r="J444" i="9"/>
  <c r="K388" i="9"/>
  <c r="I562" i="9"/>
  <c r="H424" i="9"/>
  <c r="F454" i="9"/>
  <c r="J474" i="9"/>
  <c r="J538" i="9"/>
  <c r="G831" i="9"/>
  <c r="K831" i="9"/>
  <c r="D831" i="9"/>
  <c r="I831" i="9"/>
  <c r="F831" i="9"/>
  <c r="E831" i="9"/>
  <c r="J831" i="9"/>
  <c r="H831" i="9"/>
  <c r="G671" i="9"/>
  <c r="K671" i="9"/>
  <c r="E671" i="9"/>
  <c r="I671" i="9"/>
  <c r="D671" i="9"/>
  <c r="F671" i="9"/>
  <c r="H671" i="9"/>
  <c r="J671" i="9"/>
  <c r="J511" i="9"/>
  <c r="I511" i="9"/>
  <c r="D511" i="9"/>
  <c r="G511" i="9"/>
  <c r="F511" i="9"/>
  <c r="H511" i="9"/>
  <c r="E511" i="9"/>
  <c r="K511" i="9"/>
  <c r="H287" i="9"/>
  <c r="J287" i="9"/>
  <c r="D287" i="9"/>
  <c r="K287" i="9"/>
  <c r="F287" i="9"/>
  <c r="G287" i="9"/>
  <c r="E287" i="9"/>
  <c r="I287" i="9"/>
  <c r="D127" i="9"/>
  <c r="G127" i="9"/>
  <c r="I127" i="9"/>
  <c r="K127" i="9"/>
  <c r="F127" i="9"/>
  <c r="J127" i="9"/>
  <c r="E127" i="9"/>
  <c r="D821" i="9"/>
  <c r="G821" i="9"/>
  <c r="I821" i="9"/>
  <c r="K821" i="9"/>
  <c r="F821" i="9"/>
  <c r="J821" i="9"/>
  <c r="E821" i="9"/>
  <c r="H821" i="9"/>
  <c r="E549" i="9"/>
  <c r="K549" i="9"/>
  <c r="D549" i="9"/>
  <c r="I549" i="9"/>
  <c r="G549" i="9"/>
  <c r="F549" i="9"/>
  <c r="H549" i="9"/>
  <c r="J549" i="9"/>
  <c r="G365" i="9"/>
  <c r="K365" i="9"/>
  <c r="F365" i="9"/>
  <c r="J365" i="9"/>
  <c r="D365" i="9"/>
  <c r="H365" i="9"/>
  <c r="E365" i="9"/>
  <c r="K157" i="9"/>
  <c r="D157" i="9"/>
  <c r="G157" i="9"/>
  <c r="H157" i="9"/>
  <c r="F157" i="9"/>
  <c r="J157" i="9"/>
  <c r="E157" i="9"/>
  <c r="F793" i="9"/>
  <c r="G793" i="9"/>
  <c r="I793" i="9"/>
  <c r="K793" i="9"/>
  <c r="J793" i="9"/>
  <c r="D793" i="9"/>
  <c r="E793" i="9"/>
  <c r="H793" i="9"/>
  <c r="G369" i="9"/>
  <c r="J369" i="9"/>
  <c r="K369" i="9"/>
  <c r="F369" i="9"/>
  <c r="E369" i="9"/>
  <c r="I369" i="9"/>
  <c r="D369" i="9"/>
  <c r="D861" i="9"/>
  <c r="G861" i="9"/>
  <c r="I861" i="9"/>
  <c r="K861" i="9"/>
  <c r="F861" i="9"/>
  <c r="J861" i="9"/>
  <c r="E861" i="9"/>
  <c r="H861" i="9"/>
  <c r="I737" i="9"/>
  <c r="J737" i="9"/>
  <c r="F737" i="9"/>
  <c r="D737" i="9"/>
  <c r="K737" i="9"/>
  <c r="E737" i="9"/>
  <c r="G737" i="9"/>
  <c r="H737" i="9"/>
  <c r="H899" i="9"/>
  <c r="G899" i="9"/>
  <c r="K899" i="9"/>
  <c r="J899" i="9"/>
  <c r="E899" i="9"/>
  <c r="I899" i="9"/>
  <c r="D899" i="9"/>
  <c r="F899" i="9"/>
  <c r="K675" i="9"/>
  <c r="G675" i="9"/>
  <c r="D675" i="9"/>
  <c r="F675" i="9"/>
  <c r="H675" i="9"/>
  <c r="J675" i="9"/>
  <c r="E675" i="9"/>
  <c r="I675" i="9"/>
  <c r="F515" i="9"/>
  <c r="E515" i="9"/>
  <c r="D515" i="9"/>
  <c r="G515" i="9"/>
  <c r="H515" i="9"/>
  <c r="I515" i="9"/>
  <c r="K515" i="9"/>
  <c r="J515" i="9"/>
  <c r="J355" i="9"/>
  <c r="I355" i="9"/>
  <c r="F355" i="9"/>
  <c r="E355" i="9"/>
  <c r="K355" i="9"/>
  <c r="D355" i="9"/>
  <c r="G355" i="9"/>
  <c r="H355" i="9"/>
  <c r="K131" i="9"/>
  <c r="I131" i="9"/>
  <c r="D131" i="9"/>
  <c r="F131" i="9"/>
  <c r="G131" i="9"/>
  <c r="J131" i="9"/>
  <c r="E131" i="9"/>
  <c r="H131" i="9"/>
  <c r="F785" i="9"/>
  <c r="J785" i="9"/>
  <c r="D785" i="9"/>
  <c r="I785" i="9"/>
  <c r="G785" i="9"/>
  <c r="K785" i="9"/>
  <c r="E785" i="9"/>
  <c r="H785" i="9"/>
  <c r="F265" i="9"/>
  <c r="K265" i="9"/>
  <c r="G265" i="9"/>
  <c r="I265" i="9"/>
  <c r="E265" i="9"/>
  <c r="J265" i="9"/>
  <c r="H265" i="9"/>
  <c r="D265" i="9"/>
  <c r="F216" i="9"/>
  <c r="K216" i="9"/>
  <c r="E216" i="9"/>
  <c r="J216" i="9"/>
  <c r="D216" i="9"/>
  <c r="G216" i="9"/>
  <c r="I216" i="9"/>
  <c r="H216" i="9"/>
  <c r="D380" i="9"/>
  <c r="H380" i="9"/>
  <c r="G380" i="9"/>
  <c r="E380" i="9"/>
  <c r="I380" i="9"/>
  <c r="F380" i="9"/>
  <c r="J380" i="9"/>
  <c r="I512" i="9"/>
  <c r="E512" i="9"/>
  <c r="F512" i="9"/>
  <c r="K512" i="9"/>
  <c r="G512" i="9"/>
  <c r="J512" i="9"/>
  <c r="D512" i="9"/>
  <c r="G714" i="9"/>
  <c r="K714" i="9"/>
  <c r="I714" i="9"/>
  <c r="E714" i="9"/>
  <c r="D714" i="9"/>
  <c r="H714" i="9"/>
  <c r="F714" i="9"/>
  <c r="J714" i="9"/>
  <c r="F924" i="9"/>
  <c r="G924" i="9"/>
  <c r="K924" i="9"/>
  <c r="J924" i="9"/>
  <c r="D924" i="9"/>
  <c r="H924" i="9"/>
  <c r="E924" i="9"/>
  <c r="I924" i="9"/>
  <c r="H198" i="9"/>
  <c r="D198" i="9"/>
  <c r="G198" i="9"/>
  <c r="J198" i="9"/>
  <c r="E198" i="9"/>
  <c r="F198" i="9"/>
  <c r="E272" i="9"/>
  <c r="K272" i="9"/>
  <c r="G272" i="9"/>
  <c r="I272" i="9"/>
  <c r="F272" i="9"/>
  <c r="J272" i="9"/>
  <c r="D272" i="9"/>
  <c r="G336" i="9"/>
  <c r="H336" i="9"/>
  <c r="J336" i="9"/>
  <c r="E336" i="9"/>
  <c r="I336" i="9"/>
  <c r="G400" i="9"/>
  <c r="I400" i="9"/>
  <c r="F400" i="9"/>
  <c r="K400" i="9"/>
  <c r="E400" i="9"/>
  <c r="H400" i="9"/>
  <c r="J400" i="9"/>
  <c r="D400" i="9"/>
  <c r="D452" i="9"/>
  <c r="I452" i="9"/>
  <c r="J452" i="9"/>
  <c r="E452" i="9"/>
  <c r="K452" i="9"/>
  <c r="F452" i="9"/>
  <c r="G452" i="9"/>
  <c r="H452" i="9"/>
  <c r="G518" i="9"/>
  <c r="H518" i="9"/>
  <c r="E518" i="9"/>
  <c r="K518" i="9"/>
  <c r="D518" i="9"/>
  <c r="I518" i="9"/>
  <c r="J518" i="9"/>
  <c r="D570" i="9"/>
  <c r="H570" i="9"/>
  <c r="K570" i="9"/>
  <c r="E570" i="9"/>
  <c r="G570" i="9"/>
  <c r="F570" i="9"/>
  <c r="K644" i="9"/>
  <c r="G644" i="9"/>
  <c r="E644" i="9"/>
  <c r="I644" i="9"/>
  <c r="D644" i="9"/>
  <c r="F644" i="9"/>
  <c r="H644" i="9"/>
  <c r="J644" i="9"/>
  <c r="E694" i="9"/>
  <c r="F694" i="9"/>
  <c r="G694" i="9"/>
  <c r="H694" i="9"/>
  <c r="K694" i="9"/>
  <c r="J694" i="9"/>
  <c r="D694" i="9"/>
  <c r="I694" i="9"/>
  <c r="E766" i="9"/>
  <c r="K766" i="9"/>
  <c r="J766" i="9"/>
  <c r="G766" i="9"/>
  <c r="D766" i="9"/>
  <c r="I766" i="9"/>
  <c r="H766" i="9"/>
  <c r="F766" i="9"/>
  <c r="D830" i="9"/>
  <c r="F830" i="9"/>
  <c r="J830" i="9"/>
  <c r="G830" i="9"/>
  <c r="I830" i="9"/>
  <c r="H830" i="9"/>
  <c r="K830" i="9"/>
  <c r="E830" i="9"/>
  <c r="E890" i="9"/>
  <c r="G890" i="9"/>
  <c r="H890" i="9"/>
  <c r="K890" i="9"/>
  <c r="D890" i="9"/>
  <c r="J890" i="9"/>
  <c r="F890" i="9"/>
  <c r="I890" i="9"/>
  <c r="F972" i="9"/>
  <c r="J972" i="9"/>
  <c r="K972" i="9"/>
  <c r="G972" i="9"/>
  <c r="E972" i="9"/>
  <c r="I972" i="9"/>
  <c r="D972" i="9"/>
  <c r="H972" i="9"/>
  <c r="G975" i="9"/>
  <c r="K975" i="9"/>
  <c r="D975" i="9"/>
  <c r="J975" i="9"/>
  <c r="E975" i="9"/>
  <c r="F975" i="9"/>
  <c r="H975" i="9"/>
  <c r="I975" i="9"/>
  <c r="G879" i="9"/>
  <c r="K879" i="9"/>
  <c r="D879" i="9"/>
  <c r="J879" i="9"/>
  <c r="E879" i="9"/>
  <c r="I879" i="9"/>
  <c r="H879" i="9"/>
  <c r="F879" i="9"/>
  <c r="K783" i="9"/>
  <c r="G783" i="9"/>
  <c r="E783" i="9"/>
  <c r="I783" i="9"/>
  <c r="D783" i="9"/>
  <c r="F783" i="9"/>
  <c r="H783" i="9"/>
  <c r="J783" i="9"/>
  <c r="I655" i="9"/>
  <c r="E655" i="9"/>
  <c r="G655" i="9"/>
  <c r="J655" i="9"/>
  <c r="F655" i="9"/>
  <c r="K655" i="9"/>
  <c r="H655" i="9"/>
  <c r="D655" i="9"/>
  <c r="E591" i="9"/>
  <c r="G591" i="9"/>
  <c r="J591" i="9"/>
  <c r="I591" i="9"/>
  <c r="K591" i="9"/>
  <c r="D591" i="9"/>
  <c r="H591" i="9"/>
  <c r="F591" i="9"/>
  <c r="J495" i="9"/>
  <c r="I495" i="9"/>
  <c r="D495" i="9"/>
  <c r="G495" i="9"/>
  <c r="F495" i="9"/>
  <c r="H495" i="9"/>
  <c r="E495" i="9"/>
  <c r="K495" i="9"/>
  <c r="E367" i="9"/>
  <c r="K367" i="9"/>
  <c r="F367" i="9"/>
  <c r="G367" i="9"/>
  <c r="I367" i="9"/>
  <c r="J367" i="9"/>
  <c r="H367" i="9"/>
  <c r="D367" i="9"/>
  <c r="K239" i="9"/>
  <c r="G239" i="9"/>
  <c r="H239" i="9"/>
  <c r="J239" i="9"/>
  <c r="E239" i="9"/>
  <c r="I239" i="9"/>
  <c r="D917" i="9"/>
  <c r="I917" i="9"/>
  <c r="J917" i="9"/>
  <c r="E917" i="9"/>
  <c r="F917" i="9"/>
  <c r="G917" i="9"/>
  <c r="K917" i="9"/>
  <c r="H917" i="9"/>
  <c r="J797" i="9"/>
  <c r="E797" i="9"/>
  <c r="F797" i="9"/>
  <c r="D797" i="9"/>
  <c r="K797" i="9"/>
  <c r="I797" i="9"/>
  <c r="G797" i="9"/>
  <c r="H797" i="9"/>
  <c r="D645" i="9"/>
  <c r="E645" i="9"/>
  <c r="G645" i="9"/>
  <c r="I645" i="9"/>
  <c r="H645" i="9"/>
  <c r="K645" i="9"/>
  <c r="J645" i="9"/>
  <c r="F645" i="9"/>
  <c r="K525" i="9"/>
  <c r="E525" i="9"/>
  <c r="J525" i="9"/>
  <c r="I525" i="9"/>
  <c r="D525" i="9"/>
  <c r="F525" i="9"/>
  <c r="H525" i="9"/>
  <c r="G525" i="9"/>
  <c r="G381" i="9"/>
  <c r="H381" i="9"/>
  <c r="D381" i="9"/>
  <c r="J381" i="9"/>
  <c r="F381" i="9"/>
  <c r="K381" i="9"/>
  <c r="E381" i="9"/>
  <c r="J261" i="9"/>
  <c r="K261" i="9"/>
  <c r="D261" i="9"/>
  <c r="F261" i="9"/>
  <c r="H261" i="9"/>
  <c r="G261" i="9"/>
  <c r="E261" i="9"/>
  <c r="I261" i="9"/>
  <c r="G141" i="9"/>
  <c r="H141" i="9"/>
  <c r="D141" i="9"/>
  <c r="K141" i="9"/>
  <c r="F141" i="9"/>
  <c r="J141" i="9"/>
  <c r="E141" i="9"/>
  <c r="K761" i="9"/>
  <c r="J761" i="9"/>
  <c r="D761" i="9"/>
  <c r="G761" i="9"/>
  <c r="E761" i="9"/>
  <c r="I761" i="9"/>
  <c r="F761" i="9"/>
  <c r="H761" i="9"/>
  <c r="G545" i="9"/>
  <c r="E545" i="9"/>
  <c r="F545" i="9"/>
  <c r="K545" i="9"/>
  <c r="D545" i="9"/>
  <c r="H545" i="9"/>
  <c r="I545" i="9"/>
  <c r="J545" i="9"/>
  <c r="K329" i="9"/>
  <c r="J329" i="9"/>
  <c r="F329" i="9"/>
  <c r="G329" i="9"/>
  <c r="D329" i="9"/>
  <c r="I329" i="9"/>
  <c r="H329" i="9"/>
  <c r="E329" i="9"/>
  <c r="D933" i="9"/>
  <c r="E933" i="9"/>
  <c r="J933" i="9"/>
  <c r="I933" i="9"/>
  <c r="F933" i="9"/>
  <c r="G933" i="9"/>
  <c r="K933" i="9"/>
  <c r="H933" i="9"/>
  <c r="F349" i="9"/>
  <c r="G349" i="9"/>
  <c r="J349" i="9"/>
  <c r="K349" i="9"/>
  <c r="E349" i="9"/>
  <c r="I349" i="9"/>
  <c r="D349" i="9"/>
  <c r="D881" i="9"/>
  <c r="E881" i="9"/>
  <c r="J881" i="9"/>
  <c r="I881" i="9"/>
  <c r="K881" i="9"/>
  <c r="G881" i="9"/>
  <c r="F881" i="9"/>
  <c r="H881" i="9"/>
  <c r="K345" i="9"/>
  <c r="J345" i="9"/>
  <c r="F345" i="9"/>
  <c r="G345" i="9"/>
  <c r="D345" i="9"/>
  <c r="I345" i="9"/>
  <c r="H345" i="9"/>
  <c r="E345" i="9"/>
  <c r="G979" i="9"/>
  <c r="H979" i="9"/>
  <c r="I979" i="9"/>
  <c r="J979" i="9"/>
  <c r="E979" i="9"/>
  <c r="F979" i="9"/>
  <c r="K979" i="9"/>
  <c r="D979" i="9"/>
  <c r="G947" i="9"/>
  <c r="K947" i="9"/>
  <c r="H947" i="9"/>
  <c r="J947" i="9"/>
  <c r="E947" i="9"/>
  <c r="I947" i="9"/>
  <c r="F947" i="9"/>
  <c r="D947" i="9"/>
  <c r="G883" i="9"/>
  <c r="H883" i="9"/>
  <c r="K883" i="9"/>
  <c r="J883" i="9"/>
  <c r="E883" i="9"/>
  <c r="I883" i="9"/>
  <c r="F883" i="9"/>
  <c r="D883" i="9"/>
  <c r="H851" i="9"/>
  <c r="G851" i="9"/>
  <c r="K851" i="9"/>
  <c r="J851" i="9"/>
  <c r="E851" i="9"/>
  <c r="I851" i="9"/>
  <c r="F851" i="9"/>
  <c r="D851" i="9"/>
  <c r="G819" i="9"/>
  <c r="K819" i="9"/>
  <c r="H819" i="9"/>
  <c r="J819" i="9"/>
  <c r="E819" i="9"/>
  <c r="I819" i="9"/>
  <c r="F819" i="9"/>
  <c r="D819" i="9"/>
  <c r="K787" i="9"/>
  <c r="G787" i="9"/>
  <c r="D787" i="9"/>
  <c r="F787" i="9"/>
  <c r="H787" i="9"/>
  <c r="J787" i="9"/>
  <c r="E787" i="9"/>
  <c r="I787" i="9"/>
  <c r="G755" i="9"/>
  <c r="D755" i="9"/>
  <c r="F755" i="9"/>
  <c r="H755" i="9"/>
  <c r="J755" i="9"/>
  <c r="K755" i="9"/>
  <c r="E755" i="9"/>
  <c r="I755" i="9"/>
  <c r="G723" i="9"/>
  <c r="D723" i="9"/>
  <c r="F723" i="9"/>
  <c r="H723" i="9"/>
  <c r="J723" i="9"/>
  <c r="K723" i="9"/>
  <c r="E723" i="9"/>
  <c r="I723" i="9"/>
  <c r="G691" i="9"/>
  <c r="K691" i="9"/>
  <c r="D691" i="9"/>
  <c r="F691" i="9"/>
  <c r="H691" i="9"/>
  <c r="J691" i="9"/>
  <c r="E691" i="9"/>
  <c r="I691" i="9"/>
  <c r="E659" i="9"/>
  <c r="G659" i="9"/>
  <c r="I659" i="9"/>
  <c r="K659" i="9"/>
  <c r="J659" i="9"/>
  <c r="D659" i="9"/>
  <c r="F659" i="9"/>
  <c r="H659" i="9"/>
  <c r="J627" i="9"/>
  <c r="I627" i="9"/>
  <c r="E627" i="9"/>
  <c r="K627" i="9"/>
  <c r="F627" i="9"/>
  <c r="H627" i="9"/>
  <c r="D627" i="9"/>
  <c r="G627" i="9"/>
  <c r="F595" i="9"/>
  <c r="I595" i="9"/>
  <c r="J595" i="9"/>
  <c r="K595" i="9"/>
  <c r="E595" i="9"/>
  <c r="H595" i="9"/>
  <c r="G595" i="9"/>
  <c r="F563" i="9"/>
  <c r="E563" i="9"/>
  <c r="D563" i="9"/>
  <c r="G563" i="9"/>
  <c r="H563" i="9"/>
  <c r="I563" i="9"/>
  <c r="K563" i="9"/>
  <c r="J563" i="9"/>
  <c r="F531" i="9"/>
  <c r="E531" i="9"/>
  <c r="D531" i="9"/>
  <c r="G531" i="9"/>
  <c r="H531" i="9"/>
  <c r="I531" i="9"/>
  <c r="K531" i="9"/>
  <c r="J531" i="9"/>
  <c r="F499" i="9"/>
  <c r="E499" i="9"/>
  <c r="D499" i="9"/>
  <c r="G499" i="9"/>
  <c r="H499" i="9"/>
  <c r="I499" i="9"/>
  <c r="K499" i="9"/>
  <c r="J499" i="9"/>
  <c r="F467" i="9"/>
  <c r="E467" i="9"/>
  <c r="D467" i="9"/>
  <c r="G467" i="9"/>
  <c r="H467" i="9"/>
  <c r="I467" i="9"/>
  <c r="K467" i="9"/>
  <c r="J467" i="9"/>
  <c r="H435" i="9"/>
  <c r="E435" i="9"/>
  <c r="K435" i="9"/>
  <c r="D435" i="9"/>
  <c r="G435" i="9"/>
  <c r="J435" i="9"/>
  <c r="F435" i="9"/>
  <c r="I435" i="9"/>
  <c r="G403" i="9"/>
  <c r="H403" i="9"/>
  <c r="F403" i="9"/>
  <c r="E403" i="9"/>
  <c r="K403" i="9"/>
  <c r="J403" i="9"/>
  <c r="D403" i="9"/>
  <c r="I403" i="9"/>
  <c r="I371" i="9"/>
  <c r="J371" i="9"/>
  <c r="E371" i="9"/>
  <c r="K371" i="9"/>
  <c r="F371" i="9"/>
  <c r="D371" i="9"/>
  <c r="H371" i="9"/>
  <c r="G371" i="9"/>
  <c r="D339" i="9"/>
  <c r="E339" i="9"/>
  <c r="H339" i="9"/>
  <c r="I339" i="9"/>
  <c r="G339" i="9"/>
  <c r="K339" i="9"/>
  <c r="J339" i="9"/>
  <c r="F339" i="9"/>
  <c r="H307" i="9"/>
  <c r="I307" i="9"/>
  <c r="E307" i="9"/>
  <c r="F307" i="9"/>
  <c r="K307" i="9"/>
  <c r="D307" i="9"/>
  <c r="G307" i="9"/>
  <c r="J307" i="9"/>
  <c r="G275" i="9"/>
  <c r="D275" i="9"/>
  <c r="H275" i="9"/>
  <c r="F275" i="9"/>
  <c r="I275" i="9"/>
  <c r="G243" i="9"/>
  <c r="H243" i="9"/>
  <c r="J243" i="9"/>
  <c r="E243" i="9"/>
  <c r="K243" i="9"/>
  <c r="I243" i="9"/>
  <c r="K211" i="9"/>
  <c r="G211" i="9"/>
  <c r="I211" i="9"/>
  <c r="D211" i="9"/>
  <c r="F211" i="9"/>
  <c r="H211" i="9"/>
  <c r="J211" i="9"/>
  <c r="D179" i="9"/>
  <c r="F179" i="9"/>
  <c r="J179" i="9"/>
  <c r="K179" i="9"/>
  <c r="E179" i="9"/>
  <c r="I179" i="9"/>
  <c r="G179" i="9"/>
  <c r="H179" i="9"/>
  <c r="D961" i="9"/>
  <c r="E961" i="9"/>
  <c r="J961" i="9"/>
  <c r="I961" i="9"/>
  <c r="G961" i="9"/>
  <c r="K961" i="9"/>
  <c r="F961" i="9"/>
  <c r="H961" i="9"/>
  <c r="D897" i="9"/>
  <c r="K897" i="9"/>
  <c r="F897" i="9"/>
  <c r="G897" i="9"/>
  <c r="I897" i="9"/>
  <c r="J897" i="9"/>
  <c r="E897" i="9"/>
  <c r="H897" i="9"/>
  <c r="E825" i="9"/>
  <c r="F825" i="9"/>
  <c r="J825" i="9"/>
  <c r="I825" i="9"/>
  <c r="K825" i="9"/>
  <c r="G825" i="9"/>
  <c r="H825" i="9"/>
  <c r="D825" i="9"/>
  <c r="G753" i="9"/>
  <c r="I753" i="9"/>
  <c r="J753" i="9"/>
  <c r="E753" i="9"/>
  <c r="F753" i="9"/>
  <c r="K753" i="9"/>
  <c r="D753" i="9"/>
  <c r="H753" i="9"/>
  <c r="F681" i="9"/>
  <c r="G681" i="9"/>
  <c r="I681" i="9"/>
  <c r="K681" i="9"/>
  <c r="D681" i="9"/>
  <c r="E681" i="9"/>
  <c r="J681" i="9"/>
  <c r="H681" i="9"/>
  <c r="G601" i="9"/>
  <c r="H601" i="9"/>
  <c r="D601" i="9"/>
  <c r="F601" i="9"/>
  <c r="E601" i="9"/>
  <c r="J601" i="9"/>
  <c r="I601" i="9"/>
  <c r="K601" i="9"/>
  <c r="F529" i="9"/>
  <c r="D529" i="9"/>
  <c r="I529" i="9"/>
  <c r="E529" i="9"/>
  <c r="J529" i="9"/>
  <c r="G529" i="9"/>
  <c r="K529" i="9"/>
  <c r="H529" i="9"/>
  <c r="F449" i="9"/>
  <c r="D449" i="9"/>
  <c r="J449" i="9"/>
  <c r="E449" i="9"/>
  <c r="H449" i="9"/>
  <c r="I449" i="9"/>
  <c r="K449" i="9"/>
  <c r="G449" i="9"/>
  <c r="K377" i="9"/>
  <c r="F377" i="9"/>
  <c r="G377" i="9"/>
  <c r="J377" i="9"/>
  <c r="I377" i="9"/>
  <c r="D377" i="9"/>
  <c r="H377" i="9"/>
  <c r="F305" i="9"/>
  <c r="G305" i="9"/>
  <c r="K305" i="9"/>
  <c r="D305" i="9"/>
  <c r="J305" i="9"/>
  <c r="E305" i="9"/>
  <c r="D233" i="9"/>
  <c r="K233" i="9"/>
  <c r="I233" i="9"/>
  <c r="H233" i="9"/>
  <c r="F233" i="9"/>
  <c r="J233" i="9"/>
  <c r="E233" i="9"/>
  <c r="G233" i="9"/>
  <c r="D161" i="9"/>
  <c r="K161" i="9"/>
  <c r="E161" i="9"/>
  <c r="G161" i="9"/>
  <c r="I161" i="9"/>
  <c r="F161" i="9"/>
  <c r="H161" i="9"/>
  <c r="G136" i="9"/>
  <c r="K136" i="9"/>
  <c r="H136" i="9"/>
  <c r="D136" i="9"/>
  <c r="I136" i="9"/>
  <c r="F136" i="9"/>
  <c r="J136" i="9"/>
  <c r="E136" i="9"/>
  <c r="I168" i="9"/>
  <c r="K168" i="9"/>
  <c r="D168" i="9"/>
  <c r="G168" i="9"/>
  <c r="H168" i="9"/>
  <c r="J168" i="9"/>
  <c r="E168" i="9"/>
  <c r="F168" i="9"/>
  <c r="D200" i="9"/>
  <c r="F200" i="9"/>
  <c r="H200" i="9"/>
  <c r="G200" i="9"/>
  <c r="E200" i="9"/>
  <c r="K200" i="9"/>
  <c r="I200" i="9"/>
  <c r="J200" i="9"/>
  <c r="G234" i="9"/>
  <c r="K234" i="9"/>
  <c r="E234" i="9"/>
  <c r="D234" i="9"/>
  <c r="H234" i="9"/>
  <c r="F234" i="9"/>
  <c r="G266" i="9"/>
  <c r="I266" i="9"/>
  <c r="E266" i="9"/>
  <c r="H266" i="9"/>
  <c r="K266" i="9"/>
  <c r="D266" i="9"/>
  <c r="F266" i="9"/>
  <c r="G300" i="9"/>
  <c r="I300" i="9"/>
  <c r="D300" i="9"/>
  <c r="F300" i="9"/>
  <c r="H300" i="9"/>
  <c r="J300" i="9"/>
  <c r="K300" i="9"/>
  <c r="D330" i="9"/>
  <c r="G330" i="9"/>
  <c r="F330" i="9"/>
  <c r="I330" i="9"/>
  <c r="K330" i="9"/>
  <c r="J330" i="9"/>
  <c r="E330" i="9"/>
  <c r="H330" i="9"/>
  <c r="D364" i="9"/>
  <c r="K364" i="9"/>
  <c r="I364" i="9"/>
  <c r="F364" i="9"/>
  <c r="H364" i="9"/>
  <c r="G364" i="9"/>
  <c r="J364" i="9"/>
  <c r="K396" i="9"/>
  <c r="I396" i="9"/>
  <c r="G396" i="9"/>
  <c r="F396" i="9"/>
  <c r="E396" i="9"/>
  <c r="H396" i="9"/>
  <c r="D430" i="9"/>
  <c r="G430" i="9"/>
  <c r="K430" i="9"/>
  <c r="J430" i="9"/>
  <c r="F430" i="9"/>
  <c r="I430" i="9"/>
  <c r="E430" i="9"/>
  <c r="H430" i="9"/>
  <c r="E462" i="9"/>
  <c r="G462" i="9"/>
  <c r="H462" i="9"/>
  <c r="K462" i="9"/>
  <c r="D462" i="9"/>
  <c r="J462" i="9"/>
  <c r="F462" i="9"/>
  <c r="I462" i="9"/>
  <c r="E496" i="9"/>
  <c r="I496" i="9"/>
  <c r="F496" i="9"/>
  <c r="K496" i="9"/>
  <c r="G496" i="9"/>
  <c r="D496" i="9"/>
  <c r="J496" i="9"/>
  <c r="D522" i="9"/>
  <c r="E522" i="9"/>
  <c r="K522" i="9"/>
  <c r="G522" i="9"/>
  <c r="H522" i="9"/>
  <c r="F522" i="9"/>
  <c r="G556" i="9"/>
  <c r="I556" i="9"/>
  <c r="J556" i="9"/>
  <c r="E556" i="9"/>
  <c r="K556" i="9"/>
  <c r="D556" i="9"/>
  <c r="F556" i="9"/>
  <c r="H556" i="9"/>
  <c r="I588" i="9"/>
  <c r="E588" i="9"/>
  <c r="G588" i="9"/>
  <c r="J588" i="9"/>
  <c r="F588" i="9"/>
  <c r="K588" i="9"/>
  <c r="D588" i="9"/>
  <c r="H588" i="9"/>
  <c r="H622" i="9"/>
  <c r="F622" i="9"/>
  <c r="K622" i="9"/>
  <c r="D622" i="9"/>
  <c r="G622" i="9"/>
  <c r="J622" i="9"/>
  <c r="E622" i="9"/>
  <c r="I622" i="9"/>
  <c r="E660" i="9"/>
  <c r="D660" i="9"/>
  <c r="J660" i="9"/>
  <c r="F660" i="9"/>
  <c r="K660" i="9"/>
  <c r="G660" i="9"/>
  <c r="H660" i="9"/>
  <c r="I660" i="9"/>
  <c r="E698" i="9"/>
  <c r="K698" i="9"/>
  <c r="J698" i="9"/>
  <c r="D698" i="9"/>
  <c r="G698" i="9"/>
  <c r="H698" i="9"/>
  <c r="I698" i="9"/>
  <c r="F698" i="9"/>
  <c r="G732" i="9"/>
  <c r="J732" i="9"/>
  <c r="F732" i="9"/>
  <c r="K732" i="9"/>
  <c r="D732" i="9"/>
  <c r="I732" i="9"/>
  <c r="H732" i="9"/>
  <c r="E732" i="9"/>
  <c r="E770" i="9"/>
  <c r="K770" i="9"/>
  <c r="H770" i="9"/>
  <c r="I770" i="9"/>
  <c r="G770" i="9"/>
  <c r="F770" i="9"/>
  <c r="J770" i="9"/>
  <c r="D770" i="9"/>
  <c r="G804" i="9"/>
  <c r="F804" i="9"/>
  <c r="D804" i="9"/>
  <c r="K804" i="9"/>
  <c r="J804" i="9"/>
  <c r="I804" i="9"/>
  <c r="H804" i="9"/>
  <c r="E804" i="9"/>
  <c r="D838" i="9"/>
  <c r="G838" i="9"/>
  <c r="K838" i="9"/>
  <c r="H838" i="9"/>
  <c r="E838" i="9"/>
  <c r="I838" i="9"/>
  <c r="F838" i="9"/>
  <c r="J838" i="9"/>
  <c r="E874" i="9"/>
  <c r="K874" i="9"/>
  <c r="D874" i="9"/>
  <c r="H874" i="9"/>
  <c r="G874" i="9"/>
  <c r="J874" i="9"/>
  <c r="F874" i="9"/>
  <c r="I874" i="9"/>
  <c r="D910" i="9"/>
  <c r="J910" i="9"/>
  <c r="K910" i="9"/>
  <c r="F910" i="9"/>
  <c r="I910" i="9"/>
  <c r="E910" i="9"/>
  <c r="H910" i="9"/>
  <c r="G910" i="9"/>
  <c r="F936" i="9"/>
  <c r="K936" i="9"/>
  <c r="H936" i="9"/>
  <c r="E936" i="9"/>
  <c r="J936" i="9"/>
  <c r="D936" i="9"/>
  <c r="I936" i="9"/>
  <c r="G936" i="9"/>
  <c r="D962" i="9"/>
  <c r="J962" i="9"/>
  <c r="E962" i="9"/>
  <c r="I962" i="9"/>
  <c r="G962" i="9"/>
  <c r="K962" i="9"/>
  <c r="F962" i="9"/>
  <c r="H962" i="9"/>
  <c r="D986" i="9"/>
  <c r="J986" i="9"/>
  <c r="I986" i="9"/>
  <c r="H986" i="9"/>
  <c r="F986" i="9"/>
  <c r="E986" i="9"/>
  <c r="K986" i="9"/>
  <c r="G986" i="9"/>
  <c r="J130" i="9"/>
  <c r="K130" i="9"/>
  <c r="F130" i="9"/>
  <c r="G130" i="9"/>
  <c r="D130" i="9"/>
  <c r="I130" i="9"/>
  <c r="E130" i="9"/>
  <c r="H130" i="9"/>
  <c r="D140" i="9"/>
  <c r="H140" i="9"/>
  <c r="I140" i="9"/>
  <c r="E140" i="9"/>
  <c r="K140" i="9"/>
  <c r="F140" i="9"/>
  <c r="G140" i="9"/>
  <c r="J140" i="9"/>
  <c r="K162" i="9"/>
  <c r="H162" i="9"/>
  <c r="G162" i="9"/>
  <c r="E162" i="9"/>
  <c r="J162" i="9"/>
  <c r="I162" i="9"/>
  <c r="K172" i="9"/>
  <c r="F172" i="9"/>
  <c r="E172" i="9"/>
  <c r="I172" i="9"/>
  <c r="D172" i="9"/>
  <c r="G172" i="9"/>
  <c r="H172" i="9"/>
  <c r="J172" i="9"/>
  <c r="F182" i="9"/>
  <c r="G182" i="9"/>
  <c r="K182" i="9"/>
  <c r="D182" i="9"/>
  <c r="H182" i="9"/>
  <c r="E182" i="9"/>
  <c r="H194" i="9"/>
  <c r="K194" i="9"/>
  <c r="F194" i="9"/>
  <c r="D194" i="9"/>
  <c r="J194" i="9"/>
  <c r="E194" i="9"/>
  <c r="I194" i="9"/>
  <c r="D204" i="9"/>
  <c r="F204" i="9"/>
  <c r="I204" i="9"/>
  <c r="J204" i="9"/>
  <c r="E204" i="9"/>
  <c r="K204" i="9"/>
  <c r="G204" i="9"/>
  <c r="H204" i="9"/>
  <c r="K214" i="9"/>
  <c r="D214" i="9"/>
  <c r="G214" i="9"/>
  <c r="E214" i="9"/>
  <c r="H214" i="9"/>
  <c r="I214" i="9"/>
  <c r="J214" i="9"/>
  <c r="D226" i="9"/>
  <c r="E226" i="9"/>
  <c r="H226" i="9"/>
  <c r="G226" i="9"/>
  <c r="K226" i="9"/>
  <c r="J226" i="9"/>
  <c r="I226" i="9"/>
  <c r="F226" i="9"/>
  <c r="D236" i="9"/>
  <c r="J236" i="9"/>
  <c r="E236" i="9"/>
  <c r="K236" i="9"/>
  <c r="F236" i="9"/>
  <c r="I236" i="9"/>
  <c r="G236" i="9"/>
  <c r="H236" i="9"/>
  <c r="E246" i="9"/>
  <c r="F246" i="9"/>
  <c r="K246" i="9"/>
  <c r="D246" i="9"/>
  <c r="G246" i="9"/>
  <c r="I246" i="9"/>
  <c r="H246" i="9"/>
  <c r="J246" i="9"/>
  <c r="K256" i="9"/>
  <c r="H256" i="9"/>
  <c r="E256" i="9"/>
  <c r="I256" i="9"/>
  <c r="J256" i="9"/>
  <c r="I268" i="9"/>
  <c r="G268" i="9"/>
  <c r="F268" i="9"/>
  <c r="E268" i="9"/>
  <c r="D268" i="9"/>
  <c r="H268" i="9"/>
  <c r="H278" i="9"/>
  <c r="J278" i="9"/>
  <c r="K278" i="9"/>
  <c r="D278" i="9"/>
  <c r="G278" i="9"/>
  <c r="I278" i="9"/>
  <c r="E288" i="9"/>
  <c r="I288" i="9"/>
  <c r="J288" i="9"/>
  <c r="F288" i="9"/>
  <c r="K288" i="9"/>
  <c r="G288" i="9"/>
  <c r="D288" i="9"/>
  <c r="D298" i="9"/>
  <c r="H298" i="9"/>
  <c r="G298" i="9"/>
  <c r="I298" i="9"/>
  <c r="E298" i="9"/>
  <c r="K298" i="9"/>
  <c r="F298" i="9"/>
  <c r="E310" i="9"/>
  <c r="J310" i="9"/>
  <c r="I310" i="9"/>
  <c r="F310" i="9"/>
  <c r="D310" i="9"/>
  <c r="K310" i="9"/>
  <c r="G310" i="9"/>
  <c r="G320" i="9"/>
  <c r="H320" i="9"/>
  <c r="J320" i="9"/>
  <c r="E320" i="9"/>
  <c r="I320" i="9"/>
  <c r="G332" i="9"/>
  <c r="K332" i="9"/>
  <c r="I332" i="9"/>
  <c r="D332" i="9"/>
  <c r="F332" i="9"/>
  <c r="H332" i="9"/>
  <c r="J332" i="9"/>
  <c r="D342" i="9"/>
  <c r="K342" i="9"/>
  <c r="F342" i="9"/>
  <c r="I342" i="9"/>
  <c r="G342" i="9"/>
  <c r="E342" i="9"/>
  <c r="J342" i="9"/>
  <c r="D352" i="9"/>
  <c r="K352" i="9"/>
  <c r="G352" i="9"/>
  <c r="E352" i="9"/>
  <c r="I352" i="9"/>
  <c r="H352" i="9"/>
  <c r="F352" i="9"/>
  <c r="I362" i="9"/>
  <c r="K362" i="9"/>
  <c r="E362" i="9"/>
  <c r="D362" i="9"/>
  <c r="G362" i="9"/>
  <c r="J362" i="9"/>
  <c r="F362" i="9"/>
  <c r="H362" i="9"/>
  <c r="D374" i="9"/>
  <c r="F374" i="9"/>
  <c r="I374" i="9"/>
  <c r="J374" i="9"/>
  <c r="E374" i="9"/>
  <c r="K374" i="9"/>
  <c r="G374" i="9"/>
  <c r="H374" i="9"/>
  <c r="K384" i="9"/>
  <c r="D384" i="9"/>
  <c r="E384" i="9"/>
  <c r="H384" i="9"/>
  <c r="I384" i="9"/>
  <c r="J384" i="9"/>
  <c r="K394" i="9"/>
  <c r="D394" i="9"/>
  <c r="G394" i="9"/>
  <c r="E394" i="9"/>
  <c r="H394" i="9"/>
  <c r="J394" i="9"/>
  <c r="F394" i="9"/>
  <c r="G406" i="9"/>
  <c r="D406" i="9"/>
  <c r="K406" i="9"/>
  <c r="I406" i="9"/>
  <c r="J406" i="9"/>
  <c r="E406" i="9"/>
  <c r="H406" i="9"/>
  <c r="I416" i="9"/>
  <c r="F416" i="9"/>
  <c r="K416" i="9"/>
  <c r="G416" i="9"/>
  <c r="E416" i="9"/>
  <c r="H416" i="9"/>
  <c r="J416" i="9"/>
  <c r="D416" i="9"/>
  <c r="G426" i="9"/>
  <c r="D426" i="9"/>
  <c r="K426" i="9"/>
  <c r="E426" i="9"/>
  <c r="H426" i="9"/>
  <c r="J426" i="9"/>
  <c r="F426" i="9"/>
  <c r="E436" i="9"/>
  <c r="F436" i="9"/>
  <c r="K436" i="9"/>
  <c r="I436" i="9"/>
  <c r="G436" i="9"/>
  <c r="H436" i="9"/>
  <c r="D436" i="9"/>
  <c r="D448" i="9"/>
  <c r="E448" i="9"/>
  <c r="I448" i="9"/>
  <c r="J448" i="9"/>
  <c r="G448" i="9"/>
  <c r="K448" i="9"/>
  <c r="F448" i="9"/>
  <c r="E458" i="9"/>
  <c r="K458" i="9"/>
  <c r="D458" i="9"/>
  <c r="H458" i="9"/>
  <c r="G458" i="9"/>
  <c r="F458" i="9"/>
  <c r="D468" i="9"/>
  <c r="F468" i="9"/>
  <c r="G468" i="9"/>
  <c r="K468" i="9"/>
  <c r="I468" i="9"/>
  <c r="J468" i="9"/>
  <c r="E468" i="9"/>
  <c r="H468" i="9"/>
  <c r="K478" i="9"/>
  <c r="G478" i="9"/>
  <c r="H478" i="9"/>
  <c r="E478" i="9"/>
  <c r="D478" i="9"/>
  <c r="J478" i="9"/>
  <c r="F478" i="9"/>
  <c r="I478" i="9"/>
  <c r="D490" i="9"/>
  <c r="E490" i="9"/>
  <c r="K490" i="9"/>
  <c r="G490" i="9"/>
  <c r="H490" i="9"/>
  <c r="F490" i="9"/>
  <c r="F500" i="9"/>
  <c r="I500" i="9"/>
  <c r="K500" i="9"/>
  <c r="D500" i="9"/>
  <c r="G500" i="9"/>
  <c r="J500" i="9"/>
  <c r="E500" i="9"/>
  <c r="H500" i="9"/>
  <c r="K510" i="9"/>
  <c r="H510" i="9"/>
  <c r="E510" i="9"/>
  <c r="G510" i="9"/>
  <c r="D510" i="9"/>
  <c r="J510" i="9"/>
  <c r="F510" i="9"/>
  <c r="I510" i="9"/>
  <c r="F524" i="9"/>
  <c r="G524" i="9"/>
  <c r="K524" i="9"/>
  <c r="D524" i="9"/>
  <c r="I524" i="9"/>
  <c r="E524" i="9"/>
  <c r="J524" i="9"/>
  <c r="H524" i="9"/>
  <c r="H534" i="9"/>
  <c r="K534" i="9"/>
  <c r="E534" i="9"/>
  <c r="G534" i="9"/>
  <c r="D534" i="9"/>
  <c r="I534" i="9"/>
  <c r="J534" i="9"/>
  <c r="D544" i="9"/>
  <c r="K544" i="9"/>
  <c r="G544" i="9"/>
  <c r="I544" i="9"/>
  <c r="F544" i="9"/>
  <c r="J544" i="9"/>
  <c r="H544" i="9"/>
  <c r="E544" i="9"/>
  <c r="K554" i="9"/>
  <c r="D554" i="9"/>
  <c r="G554" i="9"/>
  <c r="H554" i="9"/>
  <c r="E554" i="9"/>
  <c r="F554" i="9"/>
  <c r="G566" i="9"/>
  <c r="E566" i="9"/>
  <c r="H566" i="9"/>
  <c r="K566" i="9"/>
  <c r="D566" i="9"/>
  <c r="J566" i="9"/>
  <c r="I566" i="9"/>
  <c r="F566" i="9"/>
  <c r="K576" i="9"/>
  <c r="D576" i="9"/>
  <c r="H576" i="9"/>
  <c r="E576" i="9"/>
  <c r="I576" i="9"/>
  <c r="F576" i="9"/>
  <c r="J576" i="9"/>
  <c r="G576" i="9"/>
  <c r="I586" i="9"/>
  <c r="H586" i="9"/>
  <c r="F586" i="9"/>
  <c r="D586" i="9"/>
  <c r="J586" i="9"/>
  <c r="K586" i="9"/>
  <c r="E586" i="9"/>
  <c r="G586" i="9"/>
  <c r="F598" i="9"/>
  <c r="D598" i="9"/>
  <c r="G598" i="9"/>
  <c r="J598" i="9"/>
  <c r="H598" i="9"/>
  <c r="K598" i="9"/>
  <c r="E598" i="9"/>
  <c r="I598" i="9"/>
  <c r="G608" i="9"/>
  <c r="I608" i="9"/>
  <c r="K608" i="9"/>
  <c r="F608" i="9"/>
  <c r="E608" i="9"/>
  <c r="H608" i="9"/>
  <c r="D608" i="9"/>
  <c r="J608" i="9"/>
  <c r="D618" i="9"/>
  <c r="G618" i="9"/>
  <c r="J618" i="9"/>
  <c r="K618" i="9"/>
  <c r="I618" i="9"/>
  <c r="H618" i="9"/>
  <c r="E618" i="9"/>
  <c r="F618" i="9"/>
  <c r="I628" i="9"/>
  <c r="K628" i="9"/>
  <c r="G628" i="9"/>
  <c r="F628" i="9"/>
  <c r="E628" i="9"/>
  <c r="J628" i="9"/>
  <c r="H628" i="9"/>
  <c r="D628" i="9"/>
  <c r="H638" i="9"/>
  <c r="D638" i="9"/>
  <c r="G638" i="9"/>
  <c r="J638" i="9"/>
  <c r="E638" i="9"/>
  <c r="F638" i="9"/>
  <c r="I638" i="9"/>
  <c r="K638" i="9"/>
  <c r="H648" i="9"/>
  <c r="G648" i="9"/>
  <c r="J648" i="9"/>
  <c r="D648" i="9"/>
  <c r="F648" i="9"/>
  <c r="K648" i="9"/>
  <c r="E648" i="9"/>
  <c r="I648" i="9"/>
  <c r="D658" i="9"/>
  <c r="K658" i="9"/>
  <c r="F658" i="9"/>
  <c r="H658" i="9"/>
  <c r="G658" i="9"/>
  <c r="J658" i="9"/>
  <c r="I658" i="9"/>
  <c r="E658" i="9"/>
  <c r="E668" i="9"/>
  <c r="K668" i="9"/>
  <c r="I668" i="9"/>
  <c r="G668" i="9"/>
  <c r="F668" i="9"/>
  <c r="J668" i="9"/>
  <c r="D668" i="9"/>
  <c r="H668" i="9"/>
  <c r="K678" i="9"/>
  <c r="G678" i="9"/>
  <c r="E678" i="9"/>
  <c r="F678" i="9"/>
  <c r="I678" i="9"/>
  <c r="J678" i="9"/>
  <c r="D678" i="9"/>
  <c r="H678" i="9"/>
  <c r="G688" i="9"/>
  <c r="K688" i="9"/>
  <c r="F688" i="9"/>
  <c r="J688" i="9"/>
  <c r="D688" i="9"/>
  <c r="H688" i="9"/>
  <c r="E688" i="9"/>
  <c r="I688" i="9"/>
  <c r="D700" i="9"/>
  <c r="F700" i="9"/>
  <c r="K700" i="9"/>
  <c r="G700" i="9"/>
  <c r="J700" i="9"/>
  <c r="I700" i="9"/>
  <c r="H700" i="9"/>
  <c r="E700" i="9"/>
  <c r="E710" i="9"/>
  <c r="G710" i="9"/>
  <c r="I710" i="9"/>
  <c r="K710" i="9"/>
  <c r="H710" i="9"/>
  <c r="F710" i="9"/>
  <c r="J710" i="9"/>
  <c r="D710" i="9"/>
  <c r="G720" i="9"/>
  <c r="K720" i="9"/>
  <c r="F720" i="9"/>
  <c r="J720" i="9"/>
  <c r="D720" i="9"/>
  <c r="H720" i="9"/>
  <c r="E720" i="9"/>
  <c r="I720" i="9"/>
  <c r="E730" i="9"/>
  <c r="G730" i="9"/>
  <c r="I730" i="9"/>
  <c r="K730" i="9"/>
  <c r="F730" i="9"/>
  <c r="J730" i="9"/>
  <c r="D730" i="9"/>
  <c r="H730" i="9"/>
  <c r="G740" i="9"/>
  <c r="K740" i="9"/>
  <c r="D740" i="9"/>
  <c r="J740" i="9"/>
  <c r="F740" i="9"/>
  <c r="I740" i="9"/>
  <c r="E740" i="9"/>
  <c r="H740" i="9"/>
  <c r="E750" i="9"/>
  <c r="K750" i="9"/>
  <c r="H750" i="9"/>
  <c r="F750" i="9"/>
  <c r="J750" i="9"/>
  <c r="G750" i="9"/>
  <c r="I750" i="9"/>
  <c r="D750" i="9"/>
  <c r="G760" i="9"/>
  <c r="J760" i="9"/>
  <c r="D760" i="9"/>
  <c r="K760" i="9"/>
  <c r="F760" i="9"/>
  <c r="E760" i="9"/>
  <c r="H760" i="9"/>
  <c r="I760" i="9"/>
  <c r="G772" i="9"/>
  <c r="K772" i="9"/>
  <c r="D772" i="9"/>
  <c r="J772" i="9"/>
  <c r="F772" i="9"/>
  <c r="I772" i="9"/>
  <c r="E772" i="9"/>
  <c r="H772" i="9"/>
  <c r="E782" i="9"/>
  <c r="K782" i="9"/>
  <c r="H782" i="9"/>
  <c r="F782" i="9"/>
  <c r="J782" i="9"/>
  <c r="G782" i="9"/>
  <c r="D782" i="9"/>
  <c r="I782" i="9"/>
  <c r="F792" i="9"/>
  <c r="J792" i="9"/>
  <c r="K792" i="9"/>
  <c r="D792" i="9"/>
  <c r="G792" i="9"/>
  <c r="E792" i="9"/>
  <c r="H792" i="9"/>
  <c r="I792" i="9"/>
  <c r="E802" i="9"/>
  <c r="K802" i="9"/>
  <c r="D802" i="9"/>
  <c r="G802" i="9"/>
  <c r="H802" i="9"/>
  <c r="J802" i="9"/>
  <c r="F802" i="9"/>
  <c r="I802" i="9"/>
  <c r="D814" i="9"/>
  <c r="K814" i="9"/>
  <c r="G814" i="9"/>
  <c r="H814" i="9"/>
  <c r="E814" i="9"/>
  <c r="J814" i="9"/>
  <c r="I814" i="9"/>
  <c r="F814" i="9"/>
  <c r="F824" i="9"/>
  <c r="K824" i="9"/>
  <c r="H824" i="9"/>
  <c r="E824" i="9"/>
  <c r="G824" i="9"/>
  <c r="D824" i="9"/>
  <c r="J824" i="9"/>
  <c r="I824" i="9"/>
  <c r="E834" i="9"/>
  <c r="G834" i="9"/>
  <c r="D834" i="9"/>
  <c r="J834" i="9"/>
  <c r="F834" i="9"/>
  <c r="I834" i="9"/>
  <c r="K834" i="9"/>
  <c r="H834" i="9"/>
  <c r="F844" i="9"/>
  <c r="J844" i="9"/>
  <c r="G844" i="9"/>
  <c r="K844" i="9"/>
  <c r="E844" i="9"/>
  <c r="I844" i="9"/>
  <c r="D844" i="9"/>
  <c r="H844" i="9"/>
  <c r="F856" i="9"/>
  <c r="K856" i="9"/>
  <c r="H856" i="9"/>
  <c r="E856" i="9"/>
  <c r="J856" i="9"/>
  <c r="G856" i="9"/>
  <c r="D856" i="9"/>
  <c r="I856" i="9"/>
  <c r="D866" i="9"/>
  <c r="G866" i="9"/>
  <c r="I866" i="9"/>
  <c r="K866" i="9"/>
  <c r="F866" i="9"/>
  <c r="J866" i="9"/>
  <c r="E866" i="9"/>
  <c r="H866" i="9"/>
  <c r="F876" i="9"/>
  <c r="J876" i="9"/>
  <c r="K876" i="9"/>
  <c r="G876" i="9"/>
  <c r="E876" i="9"/>
  <c r="I876" i="9"/>
  <c r="D876" i="9"/>
  <c r="H876" i="9"/>
  <c r="E886" i="9"/>
  <c r="I886" i="9"/>
  <c r="F886" i="9"/>
  <c r="J886" i="9"/>
  <c r="G886" i="9"/>
  <c r="K886" i="9"/>
  <c r="H886" i="9"/>
  <c r="D886" i="9"/>
  <c r="F896" i="9"/>
  <c r="K896" i="9"/>
  <c r="H896" i="9"/>
  <c r="E896" i="9"/>
  <c r="D896" i="9"/>
  <c r="I896" i="9"/>
  <c r="G896" i="9"/>
  <c r="J896" i="9"/>
  <c r="E906" i="9"/>
  <c r="G906" i="9"/>
  <c r="H906" i="9"/>
  <c r="K906" i="9"/>
  <c r="D906" i="9"/>
  <c r="F906" i="9"/>
  <c r="I906" i="9"/>
  <c r="J906" i="9"/>
  <c r="F916" i="9"/>
  <c r="G916" i="9"/>
  <c r="K916" i="9"/>
  <c r="J916" i="9"/>
  <c r="H916" i="9"/>
  <c r="E916" i="9"/>
  <c r="I916" i="9"/>
  <c r="D916" i="9"/>
  <c r="F928" i="9"/>
  <c r="K928" i="9"/>
  <c r="H928" i="9"/>
  <c r="E928" i="9"/>
  <c r="D928" i="9"/>
  <c r="I928" i="9"/>
  <c r="J928" i="9"/>
  <c r="G928" i="9"/>
  <c r="F940" i="9"/>
  <c r="K940" i="9"/>
  <c r="J940" i="9"/>
  <c r="E940" i="9"/>
  <c r="I940" i="9"/>
  <c r="D940" i="9"/>
  <c r="G940" i="9"/>
  <c r="H940" i="9"/>
  <c r="F952" i="9"/>
  <c r="K952" i="9"/>
  <c r="H952" i="9"/>
  <c r="E952" i="9"/>
  <c r="G952" i="9"/>
  <c r="D952" i="9"/>
  <c r="J952" i="9"/>
  <c r="I952" i="9"/>
  <c r="D966" i="9"/>
  <c r="I966" i="9"/>
  <c r="E966" i="9"/>
  <c r="J966" i="9"/>
  <c r="F966" i="9"/>
  <c r="K966" i="9"/>
  <c r="G966" i="9"/>
  <c r="H966" i="9"/>
  <c r="F976" i="9"/>
  <c r="K976" i="9"/>
  <c r="H976" i="9"/>
  <c r="J976" i="9"/>
  <c r="E976" i="9"/>
  <c r="D976" i="9"/>
  <c r="G976" i="9"/>
  <c r="I976" i="9"/>
  <c r="F988" i="9"/>
  <c r="D988" i="9"/>
  <c r="J988" i="9"/>
  <c r="H988" i="9"/>
  <c r="K988" i="9"/>
  <c r="I988" i="9"/>
  <c r="G988" i="9"/>
  <c r="E988" i="9"/>
  <c r="E998" i="9"/>
  <c r="K998" i="9"/>
  <c r="G998" i="9"/>
  <c r="D998" i="9"/>
  <c r="H998" i="9"/>
  <c r="F998" i="9"/>
  <c r="I998" i="9"/>
  <c r="J998" i="9"/>
  <c r="I141" i="9"/>
  <c r="J182" i="9"/>
  <c r="H166" i="9"/>
  <c r="G193" i="9"/>
  <c r="F214" i="9"/>
  <c r="J234" i="9"/>
  <c r="H129" i="9"/>
  <c r="J153" i="9"/>
  <c r="F243" i="9"/>
  <c r="F256" i="9"/>
  <c r="E291" i="9"/>
  <c r="D162" i="9"/>
  <c r="K198" i="9"/>
  <c r="J275" i="9"/>
  <c r="J298" i="9"/>
  <c r="D215" i="9"/>
  <c r="F239" i="9"/>
  <c r="E317" i="9"/>
  <c r="J138" i="9"/>
  <c r="F170" i="9"/>
  <c r="F304" i="9"/>
  <c r="F336" i="9"/>
  <c r="I365" i="9"/>
  <c r="I388" i="9"/>
  <c r="J420" i="9"/>
  <c r="J292" i="9"/>
  <c r="J352" i="9"/>
  <c r="I394" i="9"/>
  <c r="I426" i="9"/>
  <c r="I474" i="9"/>
  <c r="I538" i="9"/>
  <c r="I570" i="9"/>
  <c r="E300" i="9"/>
  <c r="H369" i="9"/>
  <c r="E389" i="9"/>
  <c r="J402" i="9"/>
  <c r="I415" i="9"/>
  <c r="J458" i="9"/>
  <c r="J522" i="9"/>
  <c r="E614" i="9"/>
  <c r="D603" i="9"/>
  <c r="E991" i="9"/>
  <c r="D991" i="9"/>
  <c r="I991" i="9"/>
  <c r="H991" i="9"/>
  <c r="G991" i="9"/>
  <c r="K991" i="9"/>
  <c r="F991" i="9"/>
  <c r="J991" i="9"/>
  <c r="G927" i="9"/>
  <c r="K927" i="9"/>
  <c r="I927" i="9"/>
  <c r="D927" i="9"/>
  <c r="F927" i="9"/>
  <c r="E927" i="9"/>
  <c r="J927" i="9"/>
  <c r="H927" i="9"/>
  <c r="G895" i="9"/>
  <c r="K895" i="9"/>
  <c r="D895" i="9"/>
  <c r="I895" i="9"/>
  <c r="F895" i="9"/>
  <c r="E895" i="9"/>
  <c r="J895" i="9"/>
  <c r="H895" i="9"/>
  <c r="G767" i="9"/>
  <c r="K767" i="9"/>
  <c r="E767" i="9"/>
  <c r="I767" i="9"/>
  <c r="D767" i="9"/>
  <c r="F767" i="9"/>
  <c r="H767" i="9"/>
  <c r="J767" i="9"/>
  <c r="G735" i="9"/>
  <c r="K735" i="9"/>
  <c r="E735" i="9"/>
  <c r="I735" i="9"/>
  <c r="D735" i="9"/>
  <c r="F735" i="9"/>
  <c r="H735" i="9"/>
  <c r="J735" i="9"/>
  <c r="G607" i="9"/>
  <c r="I607" i="9"/>
  <c r="J607" i="9"/>
  <c r="H607" i="9"/>
  <c r="K607" i="9"/>
  <c r="D607" i="9"/>
  <c r="E607" i="9"/>
  <c r="F607" i="9"/>
  <c r="J543" i="9"/>
  <c r="I543" i="9"/>
  <c r="D543" i="9"/>
  <c r="G543" i="9"/>
  <c r="F543" i="9"/>
  <c r="H543" i="9"/>
  <c r="E543" i="9"/>
  <c r="K543" i="9"/>
  <c r="J447" i="9"/>
  <c r="I447" i="9"/>
  <c r="D447" i="9"/>
  <c r="G447" i="9"/>
  <c r="F447" i="9"/>
  <c r="H447" i="9"/>
  <c r="E447" i="9"/>
  <c r="K447" i="9"/>
  <c r="K383" i="9"/>
  <c r="D383" i="9"/>
  <c r="I383" i="9"/>
  <c r="F383" i="9"/>
  <c r="J383" i="9"/>
  <c r="E383" i="9"/>
  <c r="G383" i="9"/>
  <c r="H383" i="9"/>
  <c r="G319" i="9"/>
  <c r="F319" i="9"/>
  <c r="K319" i="9"/>
  <c r="E319" i="9"/>
  <c r="I319" i="9"/>
  <c r="J319" i="9"/>
  <c r="D319" i="9"/>
  <c r="H319" i="9"/>
  <c r="K223" i="9"/>
  <c r="G223" i="9"/>
  <c r="H223" i="9"/>
  <c r="J223" i="9"/>
  <c r="E223" i="9"/>
  <c r="I223" i="9"/>
  <c r="G159" i="9"/>
  <c r="J159" i="9"/>
  <c r="F159" i="9"/>
  <c r="D159" i="9"/>
  <c r="K159" i="9"/>
  <c r="E159" i="9"/>
  <c r="I159" i="9"/>
  <c r="E981" i="9"/>
  <c r="I981" i="9"/>
  <c r="G981" i="9"/>
  <c r="J981" i="9"/>
  <c r="K981" i="9"/>
  <c r="F981" i="9"/>
  <c r="H981" i="9"/>
  <c r="D981" i="9"/>
  <c r="D893" i="9"/>
  <c r="F893" i="9"/>
  <c r="I893" i="9"/>
  <c r="K893" i="9"/>
  <c r="G893" i="9"/>
  <c r="J893" i="9"/>
  <c r="E893" i="9"/>
  <c r="H893" i="9"/>
  <c r="D781" i="9"/>
  <c r="G781" i="9"/>
  <c r="I781" i="9"/>
  <c r="J781" i="9"/>
  <c r="E781" i="9"/>
  <c r="F781" i="9"/>
  <c r="K781" i="9"/>
  <c r="H781" i="9"/>
  <c r="F701" i="9"/>
  <c r="G701" i="9"/>
  <c r="I701" i="9"/>
  <c r="E701" i="9"/>
  <c r="K701" i="9"/>
  <c r="J701" i="9"/>
  <c r="D701" i="9"/>
  <c r="H701" i="9"/>
  <c r="H589" i="9"/>
  <c r="E589" i="9"/>
  <c r="I589" i="9"/>
  <c r="D589" i="9"/>
  <c r="K589" i="9"/>
  <c r="F589" i="9"/>
  <c r="J589" i="9"/>
  <c r="K469" i="9"/>
  <c r="E469" i="9"/>
  <c r="J469" i="9"/>
  <c r="I469" i="9"/>
  <c r="D469" i="9"/>
  <c r="F469" i="9"/>
  <c r="H469" i="9"/>
  <c r="G469" i="9"/>
  <c r="I397" i="9"/>
  <c r="E397" i="9"/>
  <c r="G397" i="9"/>
  <c r="J397" i="9"/>
  <c r="F397" i="9"/>
  <c r="D397" i="9"/>
  <c r="K397" i="9"/>
  <c r="H397" i="9"/>
  <c r="D277" i="9"/>
  <c r="I277" i="9"/>
  <c r="K277" i="9"/>
  <c r="E277" i="9"/>
  <c r="H277" i="9"/>
  <c r="F277" i="9"/>
  <c r="G277" i="9"/>
  <c r="J277" i="9"/>
  <c r="G197" i="9"/>
  <c r="H197" i="9"/>
  <c r="E197" i="9"/>
  <c r="K197" i="9"/>
  <c r="D197" i="9"/>
  <c r="I197" i="9"/>
  <c r="J197" i="9"/>
  <c r="D945" i="9"/>
  <c r="F945" i="9"/>
  <c r="I945" i="9"/>
  <c r="J945" i="9"/>
  <c r="K945" i="9"/>
  <c r="E945" i="9"/>
  <c r="G945" i="9"/>
  <c r="H945" i="9"/>
  <c r="G721" i="9"/>
  <c r="I721" i="9"/>
  <c r="J721" i="9"/>
  <c r="E721" i="9"/>
  <c r="D721" i="9"/>
  <c r="F721" i="9"/>
  <c r="K721" i="9"/>
  <c r="H721" i="9"/>
  <c r="D577" i="9"/>
  <c r="G577" i="9"/>
  <c r="H577" i="9"/>
  <c r="I577" i="9"/>
  <c r="F577" i="9"/>
  <c r="E577" i="9"/>
  <c r="K577" i="9"/>
  <c r="J577" i="9"/>
  <c r="G441" i="9"/>
  <c r="K441" i="9"/>
  <c r="E441" i="9"/>
  <c r="I441" i="9"/>
  <c r="D441" i="9"/>
  <c r="F441" i="9"/>
  <c r="H441" i="9"/>
  <c r="J441" i="9"/>
  <c r="J225" i="9"/>
  <c r="K225" i="9"/>
  <c r="D225" i="9"/>
  <c r="F225" i="9"/>
  <c r="H225" i="9"/>
  <c r="G225" i="9"/>
  <c r="E225" i="9"/>
  <c r="I225" i="9"/>
  <c r="F989" i="9"/>
  <c r="E989" i="9"/>
  <c r="J989" i="9"/>
  <c r="I989" i="9"/>
  <c r="G989" i="9"/>
  <c r="K989" i="9"/>
  <c r="D989" i="9"/>
  <c r="H989" i="9"/>
  <c r="K477" i="9"/>
  <c r="H477" i="9"/>
  <c r="G477" i="9"/>
  <c r="E477" i="9"/>
  <c r="J477" i="9"/>
  <c r="I477" i="9"/>
  <c r="D477" i="9"/>
  <c r="F477" i="9"/>
  <c r="G133" i="9"/>
  <c r="D133" i="9"/>
  <c r="F133" i="9"/>
  <c r="H133" i="9"/>
  <c r="J133" i="9"/>
  <c r="E133" i="9"/>
  <c r="D201" i="9"/>
  <c r="I201" i="9"/>
  <c r="H201" i="9"/>
  <c r="E201" i="9"/>
  <c r="F201" i="9"/>
  <c r="G963" i="9"/>
  <c r="H963" i="9"/>
  <c r="K963" i="9"/>
  <c r="J963" i="9"/>
  <c r="E963" i="9"/>
  <c r="I963" i="9"/>
  <c r="D963" i="9"/>
  <c r="F963" i="9"/>
  <c r="G867" i="9"/>
  <c r="K867" i="9"/>
  <c r="H867" i="9"/>
  <c r="J867" i="9"/>
  <c r="E867" i="9"/>
  <c r="I867" i="9"/>
  <c r="D867" i="9"/>
  <c r="F867" i="9"/>
  <c r="K803" i="9"/>
  <c r="G803" i="9"/>
  <c r="D803" i="9"/>
  <c r="F803" i="9"/>
  <c r="H803" i="9"/>
  <c r="J803" i="9"/>
  <c r="E803" i="9"/>
  <c r="I803" i="9"/>
  <c r="G739" i="9"/>
  <c r="K739" i="9"/>
  <c r="D739" i="9"/>
  <c r="F739" i="9"/>
  <c r="H739" i="9"/>
  <c r="J739" i="9"/>
  <c r="E739" i="9"/>
  <c r="I739" i="9"/>
  <c r="F643" i="9"/>
  <c r="E643" i="9"/>
  <c r="I643" i="9"/>
  <c r="J643" i="9"/>
  <c r="G643" i="9"/>
  <c r="H643" i="9"/>
  <c r="D643" i="9"/>
  <c r="K643" i="9"/>
  <c r="E579" i="9"/>
  <c r="J579" i="9"/>
  <c r="I579" i="9"/>
  <c r="K579" i="9"/>
  <c r="G579" i="9"/>
  <c r="D579" i="9"/>
  <c r="H579" i="9"/>
  <c r="F579" i="9"/>
  <c r="F483" i="9"/>
  <c r="E483" i="9"/>
  <c r="D483" i="9"/>
  <c r="G483" i="9"/>
  <c r="H483" i="9"/>
  <c r="I483" i="9"/>
  <c r="K483" i="9"/>
  <c r="J483" i="9"/>
  <c r="K387" i="9"/>
  <c r="D387" i="9"/>
  <c r="I387" i="9"/>
  <c r="F387" i="9"/>
  <c r="J387" i="9"/>
  <c r="H387" i="9"/>
  <c r="G387" i="9"/>
  <c r="E387" i="9"/>
  <c r="H291" i="9"/>
  <c r="D291" i="9"/>
  <c r="G291" i="9"/>
  <c r="F291" i="9"/>
  <c r="I291" i="9"/>
  <c r="G227" i="9"/>
  <c r="K227" i="9"/>
  <c r="I227" i="9"/>
  <c r="D227" i="9"/>
  <c r="F227" i="9"/>
  <c r="H227" i="9"/>
  <c r="J227" i="9"/>
  <c r="G163" i="9"/>
  <c r="I163" i="9"/>
  <c r="J163" i="9"/>
  <c r="F163" i="9"/>
  <c r="D163" i="9"/>
  <c r="K163" i="9"/>
  <c r="E163" i="9"/>
  <c r="H163" i="9"/>
  <c r="D929" i="9"/>
  <c r="J929" i="9"/>
  <c r="E929" i="9"/>
  <c r="G929" i="9"/>
  <c r="I929" i="9"/>
  <c r="K929" i="9"/>
  <c r="F929" i="9"/>
  <c r="H929" i="9"/>
  <c r="F713" i="9"/>
  <c r="I713" i="9"/>
  <c r="K713" i="9"/>
  <c r="G713" i="9"/>
  <c r="D713" i="9"/>
  <c r="E713" i="9"/>
  <c r="J713" i="9"/>
  <c r="H713" i="9"/>
  <c r="H497" i="9"/>
  <c r="D497" i="9"/>
  <c r="F497" i="9"/>
  <c r="J497" i="9"/>
  <c r="K497" i="9"/>
  <c r="I497" i="9"/>
  <c r="E497" i="9"/>
  <c r="G497" i="9"/>
  <c r="K337" i="9"/>
  <c r="G337" i="9"/>
  <c r="D337" i="9"/>
  <c r="J337" i="9"/>
  <c r="F337" i="9"/>
  <c r="E337" i="9"/>
  <c r="H184" i="9"/>
  <c r="E184" i="9"/>
  <c r="F184" i="9"/>
  <c r="K184" i="9"/>
  <c r="D184" i="9"/>
  <c r="G184" i="9"/>
  <c r="I184" i="9"/>
  <c r="J184" i="9"/>
  <c r="I284" i="9"/>
  <c r="E284" i="9"/>
  <c r="G284" i="9"/>
  <c r="J284" i="9"/>
  <c r="D284" i="9"/>
  <c r="F284" i="9"/>
  <c r="G316" i="9"/>
  <c r="K316" i="9"/>
  <c r="I316" i="9"/>
  <c r="D316" i="9"/>
  <c r="F316" i="9"/>
  <c r="H316" i="9"/>
  <c r="J316" i="9"/>
  <c r="K412" i="9"/>
  <c r="I412" i="9"/>
  <c r="F412" i="9"/>
  <c r="G412" i="9"/>
  <c r="E412" i="9"/>
  <c r="H412" i="9"/>
  <c r="I480" i="9"/>
  <c r="E480" i="9"/>
  <c r="F480" i="9"/>
  <c r="K480" i="9"/>
  <c r="G480" i="9"/>
  <c r="D480" i="9"/>
  <c r="J480" i="9"/>
  <c r="K540" i="9"/>
  <c r="G540" i="9"/>
  <c r="I540" i="9"/>
  <c r="F540" i="9"/>
  <c r="J540" i="9"/>
  <c r="D540" i="9"/>
  <c r="E540" i="9"/>
  <c r="H540" i="9"/>
  <c r="D642" i="9"/>
  <c r="K642" i="9"/>
  <c r="F642" i="9"/>
  <c r="H642" i="9"/>
  <c r="I642" i="9"/>
  <c r="J642" i="9"/>
  <c r="E642" i="9"/>
  <c r="G642" i="9"/>
  <c r="G680" i="9"/>
  <c r="K680" i="9"/>
  <c r="F680" i="9"/>
  <c r="J680" i="9"/>
  <c r="D680" i="9"/>
  <c r="E680" i="9"/>
  <c r="H680" i="9"/>
  <c r="I680" i="9"/>
  <c r="F786" i="9"/>
  <c r="H786" i="9"/>
  <c r="D786" i="9"/>
  <c r="I786" i="9"/>
  <c r="E786" i="9"/>
  <c r="J786" i="9"/>
  <c r="G786" i="9"/>
  <c r="K786" i="9"/>
  <c r="D854" i="9"/>
  <c r="G854" i="9"/>
  <c r="K854" i="9"/>
  <c r="J854" i="9"/>
  <c r="I854" i="9"/>
  <c r="F854" i="9"/>
  <c r="E854" i="9"/>
  <c r="H854" i="9"/>
  <c r="D950" i="9"/>
  <c r="E950" i="9"/>
  <c r="I950" i="9"/>
  <c r="J950" i="9"/>
  <c r="G950" i="9"/>
  <c r="K950" i="9"/>
  <c r="F950" i="9"/>
  <c r="H950" i="9"/>
  <c r="D124" i="9"/>
  <c r="E124" i="9"/>
  <c r="I124" i="9"/>
  <c r="J124" i="9"/>
  <c r="G124" i="9"/>
  <c r="K124" i="9"/>
  <c r="F124" i="9"/>
  <c r="H124" i="9"/>
  <c r="E156" i="9"/>
  <c r="F156" i="9"/>
  <c r="K156" i="9"/>
  <c r="D156" i="9"/>
  <c r="G156" i="9"/>
  <c r="I156" i="9"/>
  <c r="H156" i="9"/>
  <c r="J156" i="9"/>
  <c r="K178" i="9"/>
  <c r="D178" i="9"/>
  <c r="F178" i="9"/>
  <c r="H178" i="9"/>
  <c r="G178" i="9"/>
  <c r="E178" i="9"/>
  <c r="J178" i="9"/>
  <c r="K220" i="9"/>
  <c r="D220" i="9"/>
  <c r="E220" i="9"/>
  <c r="F220" i="9"/>
  <c r="J220" i="9"/>
  <c r="G220" i="9"/>
  <c r="I220" i="9"/>
  <c r="H220" i="9"/>
  <c r="E240" i="9"/>
  <c r="J240" i="9"/>
  <c r="F240" i="9"/>
  <c r="I240" i="9"/>
  <c r="K240" i="9"/>
  <c r="D240" i="9"/>
  <c r="G240" i="9"/>
  <c r="K262" i="9"/>
  <c r="I262" i="9"/>
  <c r="D262" i="9"/>
  <c r="E262" i="9"/>
  <c r="H262" i="9"/>
  <c r="F262" i="9"/>
  <c r="G262" i="9"/>
  <c r="J262" i="9"/>
  <c r="H294" i="9"/>
  <c r="J294" i="9"/>
  <c r="K294" i="9"/>
  <c r="D294" i="9"/>
  <c r="G294" i="9"/>
  <c r="I294" i="9"/>
  <c r="J314" i="9"/>
  <c r="D314" i="9"/>
  <c r="E314" i="9"/>
  <c r="F314" i="9"/>
  <c r="I314" i="9"/>
  <c r="K314" i="9"/>
  <c r="G314" i="9"/>
  <c r="H314" i="9"/>
  <c r="E346" i="9"/>
  <c r="D346" i="9"/>
  <c r="G346" i="9"/>
  <c r="F346" i="9"/>
  <c r="I346" i="9"/>
  <c r="K346" i="9"/>
  <c r="J346" i="9"/>
  <c r="H346" i="9"/>
  <c r="G368" i="9"/>
  <c r="K368" i="9"/>
  <c r="D368" i="9"/>
  <c r="F368" i="9"/>
  <c r="J368" i="9"/>
  <c r="E368" i="9"/>
  <c r="I390" i="9"/>
  <c r="E390" i="9"/>
  <c r="F390" i="9"/>
  <c r="K390" i="9"/>
  <c r="D390" i="9"/>
  <c r="J390" i="9"/>
  <c r="H390" i="9"/>
  <c r="G390" i="9"/>
  <c r="D422" i="9"/>
  <c r="G422" i="9"/>
  <c r="K422" i="9"/>
  <c r="I422" i="9"/>
  <c r="J422" i="9"/>
  <c r="E422" i="9"/>
  <c r="H422" i="9"/>
  <c r="D442" i="9"/>
  <c r="K442" i="9"/>
  <c r="G442" i="9"/>
  <c r="E442" i="9"/>
  <c r="H442" i="9"/>
  <c r="J442" i="9"/>
  <c r="F442" i="9"/>
  <c r="E464" i="9"/>
  <c r="I464" i="9"/>
  <c r="F464" i="9"/>
  <c r="K464" i="9"/>
  <c r="G464" i="9"/>
  <c r="J464" i="9"/>
  <c r="D464" i="9"/>
  <c r="K484" i="9"/>
  <c r="I484" i="9"/>
  <c r="F484" i="9"/>
  <c r="G484" i="9"/>
  <c r="D484" i="9"/>
  <c r="J484" i="9"/>
  <c r="E484" i="9"/>
  <c r="H484" i="9"/>
  <c r="D506" i="9"/>
  <c r="H506" i="9"/>
  <c r="K506" i="9"/>
  <c r="E506" i="9"/>
  <c r="G506" i="9"/>
  <c r="F506" i="9"/>
  <c r="I528" i="9"/>
  <c r="E528" i="9"/>
  <c r="F528" i="9"/>
  <c r="K528" i="9"/>
  <c r="G528" i="9"/>
  <c r="J528" i="9"/>
  <c r="D528" i="9"/>
  <c r="K560" i="9"/>
  <c r="J560" i="9"/>
  <c r="E560" i="9"/>
  <c r="D560" i="9"/>
  <c r="I560" i="9"/>
  <c r="G560" i="9"/>
  <c r="F560" i="9"/>
  <c r="H560" i="9"/>
  <c r="K582" i="9"/>
  <c r="H582" i="9"/>
  <c r="D582" i="9"/>
  <c r="G582" i="9"/>
  <c r="J582" i="9"/>
  <c r="E582" i="9"/>
  <c r="I582" i="9"/>
  <c r="E612" i="9"/>
  <c r="F612" i="9"/>
  <c r="K612" i="9"/>
  <c r="G612" i="9"/>
  <c r="I612" i="9"/>
  <c r="H612" i="9"/>
  <c r="J612" i="9"/>
  <c r="D612" i="9"/>
  <c r="K634" i="9"/>
  <c r="D634" i="9"/>
  <c r="F634" i="9"/>
  <c r="H634" i="9"/>
  <c r="I634" i="9"/>
  <c r="G634" i="9"/>
  <c r="J634" i="9"/>
  <c r="E634" i="9"/>
  <c r="K664" i="9"/>
  <c r="G664" i="9"/>
  <c r="H664" i="9"/>
  <c r="J664" i="9"/>
  <c r="E664" i="9"/>
  <c r="I664" i="9"/>
  <c r="D664" i="9"/>
  <c r="F664" i="9"/>
  <c r="K684" i="9"/>
  <c r="D684" i="9"/>
  <c r="F684" i="9"/>
  <c r="G684" i="9"/>
  <c r="I684" i="9"/>
  <c r="J684" i="9"/>
  <c r="E684" i="9"/>
  <c r="H684" i="9"/>
  <c r="G716" i="9"/>
  <c r="D716" i="9"/>
  <c r="J716" i="9"/>
  <c r="K716" i="9"/>
  <c r="F716" i="9"/>
  <c r="I716" i="9"/>
  <c r="E716" i="9"/>
  <c r="H716" i="9"/>
  <c r="G736" i="9"/>
  <c r="K736" i="9"/>
  <c r="D736" i="9"/>
  <c r="F736" i="9"/>
  <c r="J736" i="9"/>
  <c r="H736" i="9"/>
  <c r="E736" i="9"/>
  <c r="I736" i="9"/>
  <c r="G756" i="9"/>
  <c r="K756" i="9"/>
  <c r="J756" i="9"/>
  <c r="F756" i="9"/>
  <c r="D756" i="9"/>
  <c r="I756" i="9"/>
  <c r="E756" i="9"/>
  <c r="H756" i="9"/>
  <c r="G776" i="9"/>
  <c r="D776" i="9"/>
  <c r="K776" i="9"/>
  <c r="F776" i="9"/>
  <c r="J776" i="9"/>
  <c r="E776" i="9"/>
  <c r="H776" i="9"/>
  <c r="I776" i="9"/>
  <c r="G798" i="9"/>
  <c r="J798" i="9"/>
  <c r="E798" i="9"/>
  <c r="I798" i="9"/>
  <c r="D798" i="9"/>
  <c r="H798" i="9"/>
  <c r="K798" i="9"/>
  <c r="F798" i="9"/>
  <c r="D818" i="9"/>
  <c r="G818" i="9"/>
  <c r="H818" i="9"/>
  <c r="K818" i="9"/>
  <c r="F818" i="9"/>
  <c r="I818" i="9"/>
  <c r="J818" i="9"/>
  <c r="E818" i="9"/>
  <c r="D850" i="9"/>
  <c r="I850" i="9"/>
  <c r="K850" i="9"/>
  <c r="F850" i="9"/>
  <c r="G850" i="9"/>
  <c r="J850" i="9"/>
  <c r="E850" i="9"/>
  <c r="H850" i="9"/>
  <c r="D870" i="9"/>
  <c r="I870" i="9"/>
  <c r="J870" i="9"/>
  <c r="E870" i="9"/>
  <c r="K870" i="9"/>
  <c r="G870" i="9"/>
  <c r="F870" i="9"/>
  <c r="H870" i="9"/>
  <c r="D902" i="9"/>
  <c r="G902" i="9"/>
  <c r="K902" i="9"/>
  <c r="H902" i="9"/>
  <c r="J902" i="9"/>
  <c r="F902" i="9"/>
  <c r="I902" i="9"/>
  <c r="E902" i="9"/>
  <c r="E922" i="9"/>
  <c r="D922" i="9"/>
  <c r="K922" i="9"/>
  <c r="H922" i="9"/>
  <c r="G922" i="9"/>
  <c r="J922" i="9"/>
  <c r="F922" i="9"/>
  <c r="I922" i="9"/>
  <c r="D946" i="9"/>
  <c r="K946" i="9"/>
  <c r="F946" i="9"/>
  <c r="G946" i="9"/>
  <c r="I946" i="9"/>
  <c r="J946" i="9"/>
  <c r="E946" i="9"/>
  <c r="H946" i="9"/>
  <c r="H992" i="9"/>
  <c r="K992" i="9"/>
  <c r="G992" i="9"/>
  <c r="F992" i="9"/>
  <c r="J992" i="9"/>
  <c r="E992" i="9"/>
  <c r="D992" i="9"/>
  <c r="I992" i="9"/>
  <c r="H153" i="9"/>
  <c r="J201" i="9"/>
  <c r="G943" i="9"/>
  <c r="K943" i="9"/>
  <c r="D943" i="9"/>
  <c r="J943" i="9"/>
  <c r="E943" i="9"/>
  <c r="I943" i="9"/>
  <c r="H943" i="9"/>
  <c r="F943" i="9"/>
  <c r="G911" i="9"/>
  <c r="K911" i="9"/>
  <c r="D911" i="9"/>
  <c r="J911" i="9"/>
  <c r="E911" i="9"/>
  <c r="F911" i="9"/>
  <c r="H911" i="9"/>
  <c r="I911" i="9"/>
  <c r="G847" i="9"/>
  <c r="K847" i="9"/>
  <c r="D847" i="9"/>
  <c r="J847" i="9"/>
  <c r="E847" i="9"/>
  <c r="F847" i="9"/>
  <c r="H847" i="9"/>
  <c r="I847" i="9"/>
  <c r="G815" i="9"/>
  <c r="D815" i="9"/>
  <c r="J815" i="9"/>
  <c r="K815" i="9"/>
  <c r="E815" i="9"/>
  <c r="I815" i="9"/>
  <c r="H815" i="9"/>
  <c r="F815" i="9"/>
  <c r="G751" i="9"/>
  <c r="K751" i="9"/>
  <c r="E751" i="9"/>
  <c r="I751" i="9"/>
  <c r="D751" i="9"/>
  <c r="F751" i="9"/>
  <c r="H751" i="9"/>
  <c r="J751" i="9"/>
  <c r="G719" i="9"/>
  <c r="K719" i="9"/>
  <c r="E719" i="9"/>
  <c r="I719" i="9"/>
  <c r="D719" i="9"/>
  <c r="F719" i="9"/>
  <c r="H719" i="9"/>
  <c r="J719" i="9"/>
  <c r="K687" i="9"/>
  <c r="G687" i="9"/>
  <c r="E687" i="9"/>
  <c r="I687" i="9"/>
  <c r="D687" i="9"/>
  <c r="F687" i="9"/>
  <c r="H687" i="9"/>
  <c r="J687" i="9"/>
  <c r="F623" i="9"/>
  <c r="G623" i="9"/>
  <c r="K623" i="9"/>
  <c r="I623" i="9"/>
  <c r="E623" i="9"/>
  <c r="D623" i="9"/>
  <c r="H623" i="9"/>
  <c r="J623" i="9"/>
  <c r="J559" i="9"/>
  <c r="I559" i="9"/>
  <c r="D559" i="9"/>
  <c r="G559" i="9"/>
  <c r="F559" i="9"/>
  <c r="H559" i="9"/>
  <c r="E559" i="9"/>
  <c r="K559" i="9"/>
  <c r="J527" i="9"/>
  <c r="I527" i="9"/>
  <c r="D527" i="9"/>
  <c r="G527" i="9"/>
  <c r="F527" i="9"/>
  <c r="H527" i="9"/>
  <c r="E527" i="9"/>
  <c r="K527" i="9"/>
  <c r="J463" i="9"/>
  <c r="I463" i="9"/>
  <c r="D463" i="9"/>
  <c r="G463" i="9"/>
  <c r="F463" i="9"/>
  <c r="H463" i="9"/>
  <c r="E463" i="9"/>
  <c r="K463" i="9"/>
  <c r="H431" i="9"/>
  <c r="F431" i="9"/>
  <c r="E431" i="9"/>
  <c r="K431" i="9"/>
  <c r="D431" i="9"/>
  <c r="G431" i="9"/>
  <c r="J431" i="9"/>
  <c r="F399" i="9"/>
  <c r="K399" i="9"/>
  <c r="E399" i="9"/>
  <c r="G399" i="9"/>
  <c r="H399" i="9"/>
  <c r="J399" i="9"/>
  <c r="D399" i="9"/>
  <c r="I335" i="9"/>
  <c r="G335" i="9"/>
  <c r="J335" i="9"/>
  <c r="D335" i="9"/>
  <c r="F335" i="9"/>
  <c r="H335" i="9"/>
  <c r="K335" i="9"/>
  <c r="E335" i="9"/>
  <c r="H303" i="9"/>
  <c r="I303" i="9"/>
  <c r="K303" i="9"/>
  <c r="D303" i="9"/>
  <c r="F303" i="9"/>
  <c r="J303" i="9"/>
  <c r="G303" i="9"/>
  <c r="E303" i="9"/>
  <c r="F271" i="9"/>
  <c r="J271" i="9"/>
  <c r="H271" i="9"/>
  <c r="D271" i="9"/>
  <c r="K271" i="9"/>
  <c r="G271" i="9"/>
  <c r="E271" i="9"/>
  <c r="I271" i="9"/>
  <c r="K207" i="9"/>
  <c r="G207" i="9"/>
  <c r="H207" i="9"/>
  <c r="J207" i="9"/>
  <c r="E207" i="9"/>
  <c r="I207" i="9"/>
  <c r="D175" i="9"/>
  <c r="I175" i="9"/>
  <c r="J175" i="9"/>
  <c r="K175" i="9"/>
  <c r="E175" i="9"/>
  <c r="F175" i="9"/>
  <c r="G175" i="9"/>
  <c r="D957" i="9"/>
  <c r="F957" i="9"/>
  <c r="K957" i="9"/>
  <c r="G957" i="9"/>
  <c r="I957" i="9"/>
  <c r="J957" i="9"/>
  <c r="E957" i="9"/>
  <c r="H957" i="9"/>
  <c r="D877" i="9"/>
  <c r="F877" i="9"/>
  <c r="K877" i="9"/>
  <c r="G877" i="9"/>
  <c r="I877" i="9"/>
  <c r="J877" i="9"/>
  <c r="E877" i="9"/>
  <c r="H877" i="9"/>
  <c r="D837" i="9"/>
  <c r="J837" i="9"/>
  <c r="I837" i="9"/>
  <c r="E837" i="9"/>
  <c r="F837" i="9"/>
  <c r="G837" i="9"/>
  <c r="K837" i="9"/>
  <c r="H837" i="9"/>
  <c r="D765" i="9"/>
  <c r="E765" i="9"/>
  <c r="J765" i="9"/>
  <c r="I765" i="9"/>
  <c r="G765" i="9"/>
  <c r="F765" i="9"/>
  <c r="K765" i="9"/>
  <c r="H765" i="9"/>
  <c r="D725" i="9"/>
  <c r="E725" i="9"/>
  <c r="G725" i="9"/>
  <c r="J725" i="9"/>
  <c r="I725" i="9"/>
  <c r="K725" i="9"/>
  <c r="F725" i="9"/>
  <c r="H725" i="9"/>
  <c r="F685" i="9"/>
  <c r="G685" i="9"/>
  <c r="I685" i="9"/>
  <c r="K685" i="9"/>
  <c r="J685" i="9"/>
  <c r="D685" i="9"/>
  <c r="E685" i="9"/>
  <c r="H685" i="9"/>
  <c r="K605" i="9"/>
  <c r="E605" i="9"/>
  <c r="I605" i="9"/>
  <c r="H605" i="9"/>
  <c r="D605" i="9"/>
  <c r="F605" i="9"/>
  <c r="J605" i="9"/>
  <c r="E565" i="9"/>
  <c r="K565" i="9"/>
  <c r="G565" i="9"/>
  <c r="D565" i="9"/>
  <c r="I565" i="9"/>
  <c r="H565" i="9"/>
  <c r="F565" i="9"/>
  <c r="J565" i="9"/>
  <c r="K493" i="9"/>
  <c r="I493" i="9"/>
  <c r="D493" i="9"/>
  <c r="F493" i="9"/>
  <c r="H493" i="9"/>
  <c r="G493" i="9"/>
  <c r="E493" i="9"/>
  <c r="J493" i="9"/>
  <c r="G453" i="9"/>
  <c r="D453" i="9"/>
  <c r="F453" i="9"/>
  <c r="H453" i="9"/>
  <c r="J453" i="9"/>
  <c r="K453" i="9"/>
  <c r="E453" i="9"/>
  <c r="I453" i="9"/>
  <c r="G421" i="9"/>
  <c r="K421" i="9"/>
  <c r="H421" i="9"/>
  <c r="J421" i="9"/>
  <c r="E421" i="9"/>
  <c r="I421" i="9"/>
  <c r="D421" i="9"/>
  <c r="F421" i="9"/>
  <c r="K341" i="9"/>
  <c r="G341" i="9"/>
  <c r="J341" i="9"/>
  <c r="D341" i="9"/>
  <c r="F341" i="9"/>
  <c r="I341" i="9"/>
  <c r="E341" i="9"/>
  <c r="H341" i="9"/>
  <c r="F301" i="9"/>
  <c r="K301" i="9"/>
  <c r="G301" i="9"/>
  <c r="D301" i="9"/>
  <c r="J301" i="9"/>
  <c r="H301" i="9"/>
  <c r="I301" i="9"/>
  <c r="E301" i="9"/>
  <c r="E221" i="9"/>
  <c r="K221" i="9"/>
  <c r="I221" i="9"/>
  <c r="G221" i="9"/>
  <c r="F221" i="9"/>
  <c r="J221" i="9"/>
  <c r="D221" i="9"/>
  <c r="H221" i="9"/>
  <c r="H181" i="9"/>
  <c r="D181" i="9"/>
  <c r="G181" i="9"/>
  <c r="K181" i="9"/>
  <c r="E181" i="9"/>
  <c r="I181" i="9"/>
  <c r="F181" i="9"/>
  <c r="E985" i="9"/>
  <c r="I985" i="9"/>
  <c r="D985" i="9"/>
  <c r="G985" i="9"/>
  <c r="K985" i="9"/>
  <c r="F985" i="9"/>
  <c r="J985" i="9"/>
  <c r="H985" i="9"/>
  <c r="D905" i="9"/>
  <c r="G905" i="9"/>
  <c r="J905" i="9"/>
  <c r="K905" i="9"/>
  <c r="E905" i="9"/>
  <c r="F905" i="9"/>
  <c r="I905" i="9"/>
  <c r="H905" i="9"/>
  <c r="E833" i="9"/>
  <c r="I833" i="9"/>
  <c r="J833" i="9"/>
  <c r="D833" i="9"/>
  <c r="G833" i="9"/>
  <c r="F833" i="9"/>
  <c r="K833" i="9"/>
  <c r="H833" i="9"/>
  <c r="I689" i="9"/>
  <c r="J689" i="9"/>
  <c r="F689" i="9"/>
  <c r="D689" i="9"/>
  <c r="K689" i="9"/>
  <c r="E689" i="9"/>
  <c r="G689" i="9"/>
  <c r="H689" i="9"/>
  <c r="K617" i="9"/>
  <c r="E617" i="9"/>
  <c r="G617" i="9"/>
  <c r="H617" i="9"/>
  <c r="I617" i="9"/>
  <c r="F617" i="9"/>
  <c r="J617" i="9"/>
  <c r="D617" i="9"/>
  <c r="F473" i="9"/>
  <c r="E473" i="9"/>
  <c r="I473" i="9"/>
  <c r="J473" i="9"/>
  <c r="G473" i="9"/>
  <c r="K473" i="9"/>
  <c r="D473" i="9"/>
  <c r="H473" i="9"/>
  <c r="I401" i="9"/>
  <c r="J401" i="9"/>
  <c r="E401" i="9"/>
  <c r="K401" i="9"/>
  <c r="F401" i="9"/>
  <c r="D401" i="9"/>
  <c r="G401" i="9"/>
  <c r="H401" i="9"/>
  <c r="H257" i="9"/>
  <c r="G257" i="9"/>
  <c r="E257" i="9"/>
  <c r="J257" i="9"/>
  <c r="I257" i="9"/>
  <c r="K257" i="9"/>
  <c r="D257" i="9"/>
  <c r="F257" i="9"/>
  <c r="D185" i="9"/>
  <c r="H185" i="9"/>
  <c r="I185" i="9"/>
  <c r="K185" i="9"/>
  <c r="F185" i="9"/>
  <c r="E185" i="9"/>
  <c r="I757" i="9"/>
  <c r="J757" i="9"/>
  <c r="G757" i="9"/>
  <c r="D757" i="9"/>
  <c r="E757" i="9"/>
  <c r="K757" i="9"/>
  <c r="F757" i="9"/>
  <c r="H757" i="9"/>
  <c r="D581" i="9"/>
  <c r="I581" i="9"/>
  <c r="E581" i="9"/>
  <c r="G581" i="9"/>
  <c r="F581" i="9"/>
  <c r="K581" i="9"/>
  <c r="H581" i="9"/>
  <c r="E213" i="9"/>
  <c r="K213" i="9"/>
  <c r="I213" i="9"/>
  <c r="G213" i="9"/>
  <c r="H213" i="9"/>
  <c r="F213" i="9"/>
  <c r="J213" i="9"/>
  <c r="D213" i="9"/>
  <c r="G609" i="9"/>
  <c r="H609" i="9"/>
  <c r="F609" i="9"/>
  <c r="E609" i="9"/>
  <c r="D609" i="9"/>
  <c r="I609" i="9"/>
  <c r="J609" i="9"/>
  <c r="K609" i="9"/>
  <c r="G915" i="9"/>
  <c r="K915" i="9"/>
  <c r="H915" i="9"/>
  <c r="J915" i="9"/>
  <c r="E915" i="9"/>
  <c r="I915" i="9"/>
  <c r="F915" i="9"/>
  <c r="D915" i="9"/>
  <c r="D999" i="9"/>
  <c r="K999" i="9"/>
  <c r="H999" i="9"/>
  <c r="I999" i="9"/>
  <c r="E999" i="9"/>
  <c r="G999" i="9"/>
  <c r="J999" i="9"/>
  <c r="F999" i="9"/>
  <c r="G967" i="9"/>
  <c r="D967" i="9"/>
  <c r="K967" i="9"/>
  <c r="F967" i="9"/>
  <c r="J967" i="9"/>
  <c r="H967" i="9"/>
  <c r="E967" i="9"/>
  <c r="I967" i="9"/>
  <c r="G935" i="9"/>
  <c r="D935" i="9"/>
  <c r="K935" i="9"/>
  <c r="F935" i="9"/>
  <c r="J935" i="9"/>
  <c r="I935" i="9"/>
  <c r="H935" i="9"/>
  <c r="E935" i="9"/>
  <c r="G903" i="9"/>
  <c r="D903" i="9"/>
  <c r="K903" i="9"/>
  <c r="F903" i="9"/>
  <c r="J903" i="9"/>
  <c r="H903" i="9"/>
  <c r="E903" i="9"/>
  <c r="I903" i="9"/>
  <c r="G871" i="9"/>
  <c r="D871" i="9"/>
  <c r="K871" i="9"/>
  <c r="F871" i="9"/>
  <c r="J871" i="9"/>
  <c r="I871" i="9"/>
  <c r="H871" i="9"/>
  <c r="E871" i="9"/>
  <c r="G839" i="9"/>
  <c r="D839" i="9"/>
  <c r="K839" i="9"/>
  <c r="F839" i="9"/>
  <c r="J839" i="9"/>
  <c r="H839" i="9"/>
  <c r="E839" i="9"/>
  <c r="I839" i="9"/>
  <c r="K807" i="9"/>
  <c r="G807" i="9"/>
  <c r="E807" i="9"/>
  <c r="I807" i="9"/>
  <c r="D807" i="9"/>
  <c r="F807" i="9"/>
  <c r="H807" i="9"/>
  <c r="J807" i="9"/>
  <c r="G775" i="9"/>
  <c r="E775" i="9"/>
  <c r="I775" i="9"/>
  <c r="D775" i="9"/>
  <c r="F775" i="9"/>
  <c r="K775" i="9"/>
  <c r="H775" i="9"/>
  <c r="J775" i="9"/>
  <c r="G743" i="9"/>
  <c r="E743" i="9"/>
  <c r="I743" i="9"/>
  <c r="D743" i="9"/>
  <c r="F743" i="9"/>
  <c r="K743" i="9"/>
  <c r="H743" i="9"/>
  <c r="J743" i="9"/>
  <c r="G711" i="9"/>
  <c r="E711" i="9"/>
  <c r="I711" i="9"/>
  <c r="D711" i="9"/>
  <c r="F711" i="9"/>
  <c r="K711" i="9"/>
  <c r="H711" i="9"/>
  <c r="J711" i="9"/>
  <c r="K679" i="9"/>
  <c r="G679" i="9"/>
  <c r="E679" i="9"/>
  <c r="I679" i="9"/>
  <c r="D679" i="9"/>
  <c r="F679" i="9"/>
  <c r="H679" i="9"/>
  <c r="J679" i="9"/>
  <c r="I647" i="9"/>
  <c r="F647" i="9"/>
  <c r="K647" i="9"/>
  <c r="E647" i="9"/>
  <c r="G647" i="9"/>
  <c r="J647" i="9"/>
  <c r="D647" i="9"/>
  <c r="H647" i="9"/>
  <c r="I615" i="9"/>
  <c r="F615" i="9"/>
  <c r="K615" i="9"/>
  <c r="G615" i="9"/>
  <c r="E615" i="9"/>
  <c r="D615" i="9"/>
  <c r="H615" i="9"/>
  <c r="J615" i="9"/>
  <c r="K583" i="9"/>
  <c r="F583" i="9"/>
  <c r="G583" i="9"/>
  <c r="H583" i="9"/>
  <c r="J583" i="9"/>
  <c r="E583" i="9"/>
  <c r="I583" i="9"/>
  <c r="J551" i="9"/>
  <c r="I551" i="9"/>
  <c r="D551" i="9"/>
  <c r="G551" i="9"/>
  <c r="F551" i="9"/>
  <c r="H551" i="9"/>
  <c r="E551" i="9"/>
  <c r="K551" i="9"/>
  <c r="J519" i="9"/>
  <c r="I519" i="9"/>
  <c r="D519" i="9"/>
  <c r="G519" i="9"/>
  <c r="F519" i="9"/>
  <c r="H519" i="9"/>
  <c r="E519" i="9"/>
  <c r="K519" i="9"/>
  <c r="J487" i="9"/>
  <c r="I487" i="9"/>
  <c r="D487" i="9"/>
  <c r="G487" i="9"/>
  <c r="F487" i="9"/>
  <c r="H487" i="9"/>
  <c r="E487" i="9"/>
  <c r="K487" i="9"/>
  <c r="J455" i="9"/>
  <c r="I455" i="9"/>
  <c r="D455" i="9"/>
  <c r="G455" i="9"/>
  <c r="F455" i="9"/>
  <c r="H455" i="9"/>
  <c r="E455" i="9"/>
  <c r="K455" i="9"/>
  <c r="F423" i="9"/>
  <c r="E423" i="9"/>
  <c r="K423" i="9"/>
  <c r="D423" i="9"/>
  <c r="G423" i="9"/>
  <c r="J423" i="9"/>
  <c r="H423" i="9"/>
  <c r="I423" i="9"/>
  <c r="F391" i="9"/>
  <c r="G391" i="9"/>
  <c r="K391" i="9"/>
  <c r="E391" i="9"/>
  <c r="D391" i="9"/>
  <c r="J391" i="9"/>
  <c r="H391" i="9"/>
  <c r="I391" i="9"/>
  <c r="D359" i="9"/>
  <c r="J359" i="9"/>
  <c r="E359" i="9"/>
  <c r="K359" i="9"/>
  <c r="G359" i="9"/>
  <c r="I359" i="9"/>
  <c r="H359" i="9"/>
  <c r="F359" i="9"/>
  <c r="I327" i="9"/>
  <c r="G327" i="9"/>
  <c r="H327" i="9"/>
  <c r="K327" i="9"/>
  <c r="E327" i="9"/>
  <c r="J327" i="9"/>
  <c r="F327" i="9"/>
  <c r="D327" i="9"/>
  <c r="H295" i="9"/>
  <c r="F295" i="9"/>
  <c r="J295" i="9"/>
  <c r="K295" i="9"/>
  <c r="D295" i="9"/>
  <c r="E295" i="9"/>
  <c r="I295" i="9"/>
  <c r="G295" i="9"/>
  <c r="D263" i="9"/>
  <c r="J263" i="9"/>
  <c r="K263" i="9"/>
  <c r="F263" i="9"/>
  <c r="H263" i="9"/>
  <c r="I263" i="9"/>
  <c r="G263" i="9"/>
  <c r="K231" i="9"/>
  <c r="G231" i="9"/>
  <c r="H231" i="9"/>
  <c r="J231" i="9"/>
  <c r="E231" i="9"/>
  <c r="I231" i="9"/>
  <c r="J199" i="9"/>
  <c r="E199" i="9"/>
  <c r="I199" i="9"/>
  <c r="D199" i="9"/>
  <c r="G199" i="9"/>
  <c r="H199" i="9"/>
  <c r="K199" i="9"/>
  <c r="F199" i="9"/>
  <c r="D167" i="9"/>
  <c r="G167" i="9"/>
  <c r="I167" i="9"/>
  <c r="K167" i="9"/>
  <c r="J167" i="9"/>
  <c r="F167" i="9"/>
  <c r="E167" i="9"/>
  <c r="H167" i="9"/>
  <c r="G135" i="9"/>
  <c r="I135" i="9"/>
  <c r="E135" i="9"/>
  <c r="J135" i="9"/>
  <c r="F135" i="9"/>
  <c r="D135" i="9"/>
  <c r="K135" i="9"/>
  <c r="H135" i="9"/>
  <c r="E997" i="9"/>
  <c r="I997" i="9"/>
  <c r="G997" i="9"/>
  <c r="K997" i="9"/>
  <c r="F997" i="9"/>
  <c r="D997" i="9"/>
  <c r="J997" i="9"/>
  <c r="H997" i="9"/>
  <c r="D949" i="9"/>
  <c r="J949" i="9"/>
  <c r="I949" i="9"/>
  <c r="E949" i="9"/>
  <c r="G949" i="9"/>
  <c r="F949" i="9"/>
  <c r="K949" i="9"/>
  <c r="H949" i="9"/>
  <c r="D909" i="9"/>
  <c r="K909" i="9"/>
  <c r="I909" i="9"/>
  <c r="G909" i="9"/>
  <c r="F909" i="9"/>
  <c r="E909" i="9"/>
  <c r="J909" i="9"/>
  <c r="H909" i="9"/>
  <c r="D869" i="9"/>
  <c r="J869" i="9"/>
  <c r="I869" i="9"/>
  <c r="E869" i="9"/>
  <c r="F869" i="9"/>
  <c r="G869" i="9"/>
  <c r="K869" i="9"/>
  <c r="H869" i="9"/>
  <c r="F829" i="9"/>
  <c r="D829" i="9"/>
  <c r="G829" i="9"/>
  <c r="K829" i="9"/>
  <c r="I829" i="9"/>
  <c r="J829" i="9"/>
  <c r="E829" i="9"/>
  <c r="H829" i="9"/>
  <c r="D789" i="9"/>
  <c r="G789" i="9"/>
  <c r="I789" i="9"/>
  <c r="K789" i="9"/>
  <c r="F789" i="9"/>
  <c r="J789" i="9"/>
  <c r="E789" i="9"/>
  <c r="H789" i="9"/>
  <c r="J749" i="9"/>
  <c r="D749" i="9"/>
  <c r="E749" i="9"/>
  <c r="I749" i="9"/>
  <c r="G749" i="9"/>
  <c r="F749" i="9"/>
  <c r="K749" i="9"/>
  <c r="H749" i="9"/>
  <c r="E709" i="9"/>
  <c r="I709" i="9"/>
  <c r="J709" i="9"/>
  <c r="D709" i="9"/>
  <c r="G709" i="9"/>
  <c r="K709" i="9"/>
  <c r="F709" i="9"/>
  <c r="H709" i="9"/>
  <c r="D669" i="9"/>
  <c r="H669" i="9"/>
  <c r="G669" i="9"/>
  <c r="E669" i="9"/>
  <c r="F669" i="9"/>
  <c r="I669" i="9"/>
  <c r="K669" i="9"/>
  <c r="J669" i="9"/>
  <c r="D637" i="9"/>
  <c r="G637" i="9"/>
  <c r="I637" i="9"/>
  <c r="E637" i="9"/>
  <c r="H637" i="9"/>
  <c r="F637" i="9"/>
  <c r="J637" i="9"/>
  <c r="K637" i="9"/>
  <c r="E597" i="9"/>
  <c r="D597" i="9"/>
  <c r="H597" i="9"/>
  <c r="K597" i="9"/>
  <c r="I597" i="9"/>
  <c r="F597" i="9"/>
  <c r="J597" i="9"/>
  <c r="I557" i="9"/>
  <c r="K557" i="9"/>
  <c r="D557" i="9"/>
  <c r="E557" i="9"/>
  <c r="F557" i="9"/>
  <c r="G557" i="9"/>
  <c r="H557" i="9"/>
  <c r="J557" i="9"/>
  <c r="H517" i="9"/>
  <c r="G517" i="9"/>
  <c r="E517" i="9"/>
  <c r="J517" i="9"/>
  <c r="I517" i="9"/>
  <c r="K517" i="9"/>
  <c r="D517" i="9"/>
  <c r="F517" i="9"/>
  <c r="D485" i="9"/>
  <c r="F485" i="9"/>
  <c r="E485" i="9"/>
  <c r="J485" i="9"/>
  <c r="H485" i="9"/>
  <c r="I485" i="9"/>
  <c r="G485" i="9"/>
  <c r="K485" i="9"/>
  <c r="D445" i="9"/>
  <c r="F445" i="9"/>
  <c r="H445" i="9"/>
  <c r="J445" i="9"/>
  <c r="E445" i="9"/>
  <c r="G445" i="9"/>
  <c r="I445" i="9"/>
  <c r="K445" i="9"/>
  <c r="I405" i="9"/>
  <c r="K405" i="9"/>
  <c r="F405" i="9"/>
  <c r="G405" i="9"/>
  <c r="D405" i="9"/>
  <c r="E405" i="9"/>
  <c r="J405" i="9"/>
  <c r="H405" i="9"/>
  <c r="F373" i="9"/>
  <c r="G373" i="9"/>
  <c r="J373" i="9"/>
  <c r="K373" i="9"/>
  <c r="H373" i="9"/>
  <c r="E373" i="9"/>
  <c r="I373" i="9"/>
  <c r="G333" i="9"/>
  <c r="K333" i="9"/>
  <c r="J333" i="9"/>
  <c r="D333" i="9"/>
  <c r="F333" i="9"/>
  <c r="H333" i="9"/>
  <c r="I333" i="9"/>
  <c r="K285" i="9"/>
  <c r="D285" i="9"/>
  <c r="H285" i="9"/>
  <c r="G285" i="9"/>
  <c r="E285" i="9"/>
  <c r="I285" i="9"/>
  <c r="F285" i="9"/>
  <c r="J285" i="9"/>
  <c r="D245" i="9"/>
  <c r="F245" i="9"/>
  <c r="E245" i="9"/>
  <c r="G245" i="9"/>
  <c r="J245" i="9"/>
  <c r="H245" i="9"/>
  <c r="K245" i="9"/>
  <c r="I245" i="9"/>
  <c r="H205" i="9"/>
  <c r="J205" i="9"/>
  <c r="F205" i="9"/>
  <c r="E205" i="9"/>
  <c r="K205" i="9"/>
  <c r="D205" i="9"/>
  <c r="G205" i="9"/>
  <c r="I205" i="9"/>
  <c r="H165" i="9"/>
  <c r="K165" i="9"/>
  <c r="D165" i="9"/>
  <c r="G165" i="9"/>
  <c r="E165" i="9"/>
  <c r="I165" i="9"/>
  <c r="F165" i="9"/>
  <c r="D125" i="9"/>
  <c r="K125" i="9"/>
  <c r="G125" i="9"/>
  <c r="I125" i="9"/>
  <c r="E125" i="9"/>
  <c r="J125" i="9"/>
  <c r="H125" i="9"/>
  <c r="D969" i="9"/>
  <c r="G969" i="9"/>
  <c r="J969" i="9"/>
  <c r="K969" i="9"/>
  <c r="I969" i="9"/>
  <c r="E969" i="9"/>
  <c r="F969" i="9"/>
  <c r="H969" i="9"/>
  <c r="D889" i="9"/>
  <c r="I889" i="9"/>
  <c r="G889" i="9"/>
  <c r="J889" i="9"/>
  <c r="E889" i="9"/>
  <c r="K889" i="9"/>
  <c r="F889" i="9"/>
  <c r="H889" i="9"/>
  <c r="I817" i="9"/>
  <c r="D817" i="9"/>
  <c r="E817" i="9"/>
  <c r="F817" i="9"/>
  <c r="J817" i="9"/>
  <c r="G817" i="9"/>
  <c r="K817" i="9"/>
  <c r="H817" i="9"/>
  <c r="J745" i="9"/>
  <c r="K745" i="9"/>
  <c r="E745" i="9"/>
  <c r="D745" i="9"/>
  <c r="G745" i="9"/>
  <c r="I745" i="9"/>
  <c r="F745" i="9"/>
  <c r="H745" i="9"/>
  <c r="G665" i="9"/>
  <c r="I665" i="9"/>
  <c r="D665" i="9"/>
  <c r="K665" i="9"/>
  <c r="E665" i="9"/>
  <c r="H665" i="9"/>
  <c r="F665" i="9"/>
  <c r="J665" i="9"/>
  <c r="J593" i="9"/>
  <c r="K593" i="9"/>
  <c r="D593" i="9"/>
  <c r="G593" i="9"/>
  <c r="I593" i="9"/>
  <c r="H593" i="9"/>
  <c r="F593" i="9"/>
  <c r="E593" i="9"/>
  <c r="E521" i="9"/>
  <c r="K521" i="9"/>
  <c r="G521" i="9"/>
  <c r="H521" i="9"/>
  <c r="D521" i="9"/>
  <c r="I521" i="9"/>
  <c r="F521" i="9"/>
  <c r="J521" i="9"/>
  <c r="D457" i="9"/>
  <c r="K457" i="9"/>
  <c r="G457" i="9"/>
  <c r="H457" i="9"/>
  <c r="I457" i="9"/>
  <c r="E457" i="9"/>
  <c r="J457" i="9"/>
  <c r="F457" i="9"/>
  <c r="J385" i="9"/>
  <c r="H385" i="9"/>
  <c r="F385" i="9"/>
  <c r="D385" i="9"/>
  <c r="G385" i="9"/>
  <c r="E385" i="9"/>
  <c r="I385" i="9"/>
  <c r="D313" i="9"/>
  <c r="K313" i="9"/>
  <c r="F313" i="9"/>
  <c r="G313" i="9"/>
  <c r="J313" i="9"/>
  <c r="I313" i="9"/>
  <c r="H313" i="9"/>
  <c r="E313" i="9"/>
  <c r="G241" i="9"/>
  <c r="F241" i="9"/>
  <c r="D241" i="9"/>
  <c r="K241" i="9"/>
  <c r="E241" i="9"/>
  <c r="I241" i="9"/>
  <c r="J241" i="9"/>
  <c r="H241" i="9"/>
  <c r="D169" i="9"/>
  <c r="K169" i="9"/>
  <c r="E169" i="9"/>
  <c r="I169" i="9"/>
  <c r="H169" i="9"/>
  <c r="F169" i="9"/>
  <c r="G169" i="9"/>
  <c r="D901" i="9"/>
  <c r="I901" i="9"/>
  <c r="E901" i="9"/>
  <c r="J901" i="9"/>
  <c r="F901" i="9"/>
  <c r="K901" i="9"/>
  <c r="G901" i="9"/>
  <c r="H901" i="9"/>
  <c r="I717" i="9"/>
  <c r="J717" i="9"/>
  <c r="E717" i="9"/>
  <c r="G717" i="9"/>
  <c r="D717" i="9"/>
  <c r="F717" i="9"/>
  <c r="K717" i="9"/>
  <c r="H717" i="9"/>
  <c r="K533" i="9"/>
  <c r="D533" i="9"/>
  <c r="F533" i="9"/>
  <c r="H533" i="9"/>
  <c r="G533" i="9"/>
  <c r="E533" i="9"/>
  <c r="J533" i="9"/>
  <c r="I533" i="9"/>
  <c r="G325" i="9"/>
  <c r="K325" i="9"/>
  <c r="J325" i="9"/>
  <c r="D325" i="9"/>
  <c r="F325" i="9"/>
  <c r="I325" i="9"/>
  <c r="E325" i="9"/>
  <c r="H325" i="9"/>
  <c r="G173" i="9"/>
  <c r="K173" i="9"/>
  <c r="H173" i="9"/>
  <c r="D173" i="9"/>
  <c r="F173" i="9"/>
  <c r="J173" i="9"/>
  <c r="E173" i="9"/>
  <c r="F809" i="9"/>
  <c r="K809" i="9"/>
  <c r="J809" i="9"/>
  <c r="D809" i="9"/>
  <c r="E809" i="9"/>
  <c r="G809" i="9"/>
  <c r="I809" i="9"/>
  <c r="H809" i="9"/>
  <c r="E537" i="9"/>
  <c r="K537" i="9"/>
  <c r="D537" i="9"/>
  <c r="G537" i="9"/>
  <c r="J537" i="9"/>
  <c r="H537" i="9"/>
  <c r="F537" i="9"/>
  <c r="I537" i="9"/>
  <c r="K273" i="9"/>
  <c r="E273" i="9"/>
  <c r="G273" i="9"/>
  <c r="F273" i="9"/>
  <c r="H273" i="9"/>
  <c r="D273" i="9"/>
  <c r="I273" i="9"/>
  <c r="J273" i="9"/>
  <c r="G971" i="9"/>
  <c r="H971" i="9"/>
  <c r="J971" i="9"/>
  <c r="E971" i="9"/>
  <c r="K971" i="9"/>
  <c r="F971" i="9"/>
  <c r="D971" i="9"/>
  <c r="I971" i="9"/>
  <c r="G939" i="9"/>
  <c r="K939" i="9"/>
  <c r="H939" i="9"/>
  <c r="J939" i="9"/>
  <c r="E939" i="9"/>
  <c r="F939" i="9"/>
  <c r="D939" i="9"/>
  <c r="I939" i="9"/>
  <c r="G907" i="9"/>
  <c r="K907" i="9"/>
  <c r="H907" i="9"/>
  <c r="J907" i="9"/>
  <c r="E907" i="9"/>
  <c r="F907" i="9"/>
  <c r="D907" i="9"/>
  <c r="I907" i="9"/>
  <c r="G875" i="9"/>
  <c r="H875" i="9"/>
  <c r="K875" i="9"/>
  <c r="J875" i="9"/>
  <c r="E875" i="9"/>
  <c r="F875" i="9"/>
  <c r="D875" i="9"/>
  <c r="I875" i="9"/>
  <c r="G843" i="9"/>
  <c r="H843" i="9"/>
  <c r="J843" i="9"/>
  <c r="E843" i="9"/>
  <c r="K843" i="9"/>
  <c r="F843" i="9"/>
  <c r="D843" i="9"/>
  <c r="I843" i="9"/>
  <c r="G811" i="9"/>
  <c r="K811" i="9"/>
  <c r="I811" i="9"/>
  <c r="D811" i="9"/>
  <c r="F811" i="9"/>
  <c r="E811" i="9"/>
  <c r="J811" i="9"/>
  <c r="H811" i="9"/>
  <c r="G779" i="9"/>
  <c r="K779" i="9"/>
  <c r="D779" i="9"/>
  <c r="F779" i="9"/>
  <c r="H779" i="9"/>
  <c r="J779" i="9"/>
  <c r="E779" i="9"/>
  <c r="I779" i="9"/>
  <c r="G747" i="9"/>
  <c r="K747" i="9"/>
  <c r="D747" i="9"/>
  <c r="F747" i="9"/>
  <c r="H747" i="9"/>
  <c r="J747" i="9"/>
  <c r="E747" i="9"/>
  <c r="I747" i="9"/>
  <c r="G715" i="9"/>
  <c r="K715" i="9"/>
  <c r="D715" i="9"/>
  <c r="F715" i="9"/>
  <c r="H715" i="9"/>
  <c r="J715" i="9"/>
  <c r="E715" i="9"/>
  <c r="I715" i="9"/>
  <c r="G683" i="9"/>
  <c r="K683" i="9"/>
  <c r="D683" i="9"/>
  <c r="F683" i="9"/>
  <c r="H683" i="9"/>
  <c r="J683" i="9"/>
  <c r="E683" i="9"/>
  <c r="I683" i="9"/>
  <c r="E651" i="9"/>
  <c r="I651" i="9"/>
  <c r="F651" i="9"/>
  <c r="J651" i="9"/>
  <c r="G651" i="9"/>
  <c r="K651" i="9"/>
  <c r="D651" i="9"/>
  <c r="H651" i="9"/>
  <c r="I619" i="9"/>
  <c r="J619" i="9"/>
  <c r="F619" i="9"/>
  <c r="K619" i="9"/>
  <c r="E619" i="9"/>
  <c r="H619" i="9"/>
  <c r="D619" i="9"/>
  <c r="G619" i="9"/>
  <c r="J587" i="9"/>
  <c r="K587" i="9"/>
  <c r="H587" i="9"/>
  <c r="G587" i="9"/>
  <c r="I587" i="9"/>
  <c r="D587" i="9"/>
  <c r="E587" i="9"/>
  <c r="F587" i="9"/>
  <c r="F555" i="9"/>
  <c r="E555" i="9"/>
  <c r="D555" i="9"/>
  <c r="G555" i="9"/>
  <c r="H555" i="9"/>
  <c r="I555" i="9"/>
  <c r="K555" i="9"/>
  <c r="J555" i="9"/>
  <c r="F523" i="9"/>
  <c r="E523" i="9"/>
  <c r="D523" i="9"/>
  <c r="G523" i="9"/>
  <c r="H523" i="9"/>
  <c r="I523" i="9"/>
  <c r="K523" i="9"/>
  <c r="J523" i="9"/>
  <c r="F491" i="9"/>
  <c r="E491" i="9"/>
  <c r="D491" i="9"/>
  <c r="G491" i="9"/>
  <c r="H491" i="9"/>
  <c r="I491" i="9"/>
  <c r="K491" i="9"/>
  <c r="J491" i="9"/>
  <c r="F459" i="9"/>
  <c r="E459" i="9"/>
  <c r="D459" i="9"/>
  <c r="G459" i="9"/>
  <c r="H459" i="9"/>
  <c r="I459" i="9"/>
  <c r="K459" i="9"/>
  <c r="J459" i="9"/>
  <c r="H427" i="9"/>
  <c r="J427" i="9"/>
  <c r="F427" i="9"/>
  <c r="E427" i="9"/>
  <c r="K427" i="9"/>
  <c r="D427" i="9"/>
  <c r="G427" i="9"/>
  <c r="I427" i="9"/>
  <c r="E395" i="9"/>
  <c r="F395" i="9"/>
  <c r="G395" i="9"/>
  <c r="H395" i="9"/>
  <c r="K395" i="9"/>
  <c r="D395" i="9"/>
  <c r="J395" i="9"/>
  <c r="I395" i="9"/>
  <c r="G363" i="9"/>
  <c r="H363" i="9"/>
  <c r="D363" i="9"/>
  <c r="I363" i="9"/>
  <c r="E363" i="9"/>
  <c r="K363" i="9"/>
  <c r="F363" i="9"/>
  <c r="J363" i="9"/>
  <c r="E331" i="9"/>
  <c r="K331" i="9"/>
  <c r="H331" i="9"/>
  <c r="D331" i="9"/>
  <c r="I331" i="9"/>
  <c r="G331" i="9"/>
  <c r="J331" i="9"/>
  <c r="F331" i="9"/>
  <c r="D299" i="9"/>
  <c r="H299" i="9"/>
  <c r="G299" i="9"/>
  <c r="F299" i="9"/>
  <c r="J299" i="9"/>
  <c r="E299" i="9"/>
  <c r="I299" i="9"/>
  <c r="G267" i="9"/>
  <c r="D267" i="9"/>
  <c r="H267" i="9"/>
  <c r="K267" i="9"/>
  <c r="J267" i="9"/>
  <c r="E267" i="9"/>
  <c r="F267" i="9"/>
  <c r="I267" i="9"/>
  <c r="K235" i="9"/>
  <c r="G235" i="9"/>
  <c r="I235" i="9"/>
  <c r="D235" i="9"/>
  <c r="F235" i="9"/>
  <c r="H235" i="9"/>
  <c r="J235" i="9"/>
  <c r="K203" i="9"/>
  <c r="G203" i="9"/>
  <c r="D203" i="9"/>
  <c r="H203" i="9"/>
  <c r="F203" i="9"/>
  <c r="J203" i="9"/>
  <c r="E203" i="9"/>
  <c r="D171" i="9"/>
  <c r="G171" i="9"/>
  <c r="I171" i="9"/>
  <c r="F171" i="9"/>
  <c r="J171" i="9"/>
  <c r="E171" i="9"/>
  <c r="K171" i="9"/>
  <c r="H171" i="9"/>
  <c r="J139" i="9"/>
  <c r="I139" i="9"/>
  <c r="F139" i="9"/>
  <c r="D139" i="9"/>
  <c r="K139" i="9"/>
  <c r="G139" i="9"/>
  <c r="E139" i="9"/>
  <c r="H139" i="9"/>
  <c r="D953" i="9"/>
  <c r="I953" i="9"/>
  <c r="J953" i="9"/>
  <c r="E953" i="9"/>
  <c r="G953" i="9"/>
  <c r="K953" i="9"/>
  <c r="F953" i="9"/>
  <c r="H953" i="9"/>
  <c r="D873" i="9"/>
  <c r="G873" i="9"/>
  <c r="F873" i="9"/>
  <c r="J873" i="9"/>
  <c r="E873" i="9"/>
  <c r="K873" i="9"/>
  <c r="H873" i="9"/>
  <c r="I873" i="9"/>
  <c r="E801" i="9"/>
  <c r="I801" i="9"/>
  <c r="F801" i="9"/>
  <c r="J801" i="9"/>
  <c r="K801" i="9"/>
  <c r="D801" i="9"/>
  <c r="G801" i="9"/>
  <c r="H801" i="9"/>
  <c r="E729" i="9"/>
  <c r="I729" i="9"/>
  <c r="J729" i="9"/>
  <c r="F729" i="9"/>
  <c r="K729" i="9"/>
  <c r="G729" i="9"/>
  <c r="D729" i="9"/>
  <c r="H729" i="9"/>
  <c r="H657" i="9"/>
  <c r="K657" i="9"/>
  <c r="D657" i="9"/>
  <c r="G657" i="9"/>
  <c r="I657" i="9"/>
  <c r="E657" i="9"/>
  <c r="J657" i="9"/>
  <c r="F657" i="9"/>
  <c r="F585" i="9"/>
  <c r="K585" i="9"/>
  <c r="E585" i="9"/>
  <c r="H585" i="9"/>
  <c r="I585" i="9"/>
  <c r="D585" i="9"/>
  <c r="G585" i="9"/>
  <c r="J585" i="9"/>
  <c r="G513" i="9"/>
  <c r="E513" i="9"/>
  <c r="J513" i="9"/>
  <c r="D513" i="9"/>
  <c r="F513" i="9"/>
  <c r="H513" i="9"/>
  <c r="K513" i="9"/>
  <c r="I513" i="9"/>
  <c r="G433" i="9"/>
  <c r="D433" i="9"/>
  <c r="F433" i="9"/>
  <c r="H433" i="9"/>
  <c r="J433" i="9"/>
  <c r="E433" i="9"/>
  <c r="K433" i="9"/>
  <c r="I433" i="9"/>
  <c r="K361" i="9"/>
  <c r="J361" i="9"/>
  <c r="F361" i="9"/>
  <c r="G361" i="9"/>
  <c r="H361" i="9"/>
  <c r="E361" i="9"/>
  <c r="I361" i="9"/>
  <c r="I289" i="9"/>
  <c r="H289" i="9"/>
  <c r="D289" i="9"/>
  <c r="G289" i="9"/>
  <c r="E289" i="9"/>
  <c r="K289" i="9"/>
  <c r="F289" i="9"/>
  <c r="J289" i="9"/>
  <c r="E217" i="9"/>
  <c r="H217" i="9"/>
  <c r="J217" i="9"/>
  <c r="F217" i="9"/>
  <c r="G217" i="9"/>
  <c r="K217" i="9"/>
  <c r="D217" i="9"/>
  <c r="I217" i="9"/>
  <c r="D137" i="9"/>
  <c r="K137" i="9"/>
  <c r="E137" i="9"/>
  <c r="I137" i="9"/>
  <c r="H137" i="9"/>
  <c r="F137" i="9"/>
  <c r="G137" i="9"/>
  <c r="G176" i="9"/>
  <c r="K176" i="9"/>
  <c r="D176" i="9"/>
  <c r="H176" i="9"/>
  <c r="E176" i="9"/>
  <c r="I176" i="9"/>
  <c r="F176" i="9"/>
  <c r="J176" i="9"/>
  <c r="I208" i="9"/>
  <c r="J208" i="9"/>
  <c r="K208" i="9"/>
  <c r="D208" i="9"/>
  <c r="F208" i="9"/>
  <c r="G208" i="9"/>
  <c r="E208" i="9"/>
  <c r="D242" i="9"/>
  <c r="I242" i="9"/>
  <c r="H242" i="9"/>
  <c r="K242" i="9"/>
  <c r="F242" i="9"/>
  <c r="E242" i="9"/>
  <c r="G242" i="9"/>
  <c r="J242" i="9"/>
  <c r="H274" i="9"/>
  <c r="D274" i="9"/>
  <c r="E274" i="9"/>
  <c r="K274" i="9"/>
  <c r="G274" i="9"/>
  <c r="I274" i="9"/>
  <c r="F274" i="9"/>
  <c r="J274" i="9"/>
  <c r="G308" i="9"/>
  <c r="I308" i="9"/>
  <c r="D308" i="9"/>
  <c r="F308" i="9"/>
  <c r="K308" i="9"/>
  <c r="H308" i="9"/>
  <c r="J308" i="9"/>
  <c r="E338" i="9"/>
  <c r="D338" i="9"/>
  <c r="G338" i="9"/>
  <c r="F338" i="9"/>
  <c r="I338" i="9"/>
  <c r="K338" i="9"/>
  <c r="J338" i="9"/>
  <c r="H338" i="9"/>
  <c r="D372" i="9"/>
  <c r="K372" i="9"/>
  <c r="I372" i="9"/>
  <c r="H372" i="9"/>
  <c r="G372" i="9"/>
  <c r="F372" i="9"/>
  <c r="J372" i="9"/>
  <c r="I404" i="9"/>
  <c r="K404" i="9"/>
  <c r="E404" i="9"/>
  <c r="F404" i="9"/>
  <c r="G404" i="9"/>
  <c r="H404" i="9"/>
  <c r="D404" i="9"/>
  <c r="D438" i="9"/>
  <c r="G438" i="9"/>
  <c r="K438" i="9"/>
  <c r="I438" i="9"/>
  <c r="J438" i="9"/>
  <c r="E438" i="9"/>
  <c r="H438" i="9"/>
  <c r="H470" i="9"/>
  <c r="K470" i="9"/>
  <c r="E470" i="9"/>
  <c r="G470" i="9"/>
  <c r="D470" i="9"/>
  <c r="I470" i="9"/>
  <c r="J470" i="9"/>
  <c r="I504" i="9"/>
  <c r="E504" i="9"/>
  <c r="F504" i="9"/>
  <c r="K504" i="9"/>
  <c r="J504" i="9"/>
  <c r="G504" i="9"/>
  <c r="D504" i="9"/>
  <c r="H504" i="9"/>
  <c r="D530" i="9"/>
  <c r="E530" i="9"/>
  <c r="G530" i="9"/>
  <c r="K530" i="9"/>
  <c r="H530" i="9"/>
  <c r="J530" i="9"/>
  <c r="I530" i="9"/>
  <c r="F530" i="9"/>
  <c r="I564" i="9"/>
  <c r="E564" i="9"/>
  <c r="G564" i="9"/>
  <c r="J564" i="9"/>
  <c r="F564" i="9"/>
  <c r="D564" i="9"/>
  <c r="K564" i="9"/>
  <c r="H564" i="9"/>
  <c r="H596" i="9"/>
  <c r="J596" i="9"/>
  <c r="I596" i="9"/>
  <c r="D596" i="9"/>
  <c r="K596" i="9"/>
  <c r="E596" i="9"/>
  <c r="F596" i="9"/>
  <c r="G596" i="9"/>
  <c r="G632" i="9"/>
  <c r="F632" i="9"/>
  <c r="E632" i="9"/>
  <c r="K632" i="9"/>
  <c r="I632" i="9"/>
  <c r="H632" i="9"/>
  <c r="D632" i="9"/>
  <c r="J632" i="9"/>
  <c r="E670" i="9"/>
  <c r="J670" i="9"/>
  <c r="D670" i="9"/>
  <c r="G670" i="9"/>
  <c r="I670" i="9"/>
  <c r="F670" i="9"/>
  <c r="H670" i="9"/>
  <c r="K670" i="9"/>
  <c r="E706" i="9"/>
  <c r="K706" i="9"/>
  <c r="H706" i="9"/>
  <c r="I706" i="9"/>
  <c r="G706" i="9"/>
  <c r="F706" i="9"/>
  <c r="J706" i="9"/>
  <c r="D706" i="9"/>
  <c r="K742" i="9"/>
  <c r="G742" i="9"/>
  <c r="E742" i="9"/>
  <c r="I742" i="9"/>
  <c r="H742" i="9"/>
  <c r="F742" i="9"/>
  <c r="J742" i="9"/>
  <c r="D742" i="9"/>
  <c r="E778" i="9"/>
  <c r="G778" i="9"/>
  <c r="I778" i="9"/>
  <c r="K778" i="9"/>
  <c r="D778" i="9"/>
  <c r="H778" i="9"/>
  <c r="F778" i="9"/>
  <c r="J778" i="9"/>
  <c r="G812" i="9"/>
  <c r="K812" i="9"/>
  <c r="D812" i="9"/>
  <c r="J812" i="9"/>
  <c r="F812" i="9"/>
  <c r="I812" i="9"/>
  <c r="E812" i="9"/>
  <c r="H812" i="9"/>
  <c r="D846" i="9"/>
  <c r="K846" i="9"/>
  <c r="J846" i="9"/>
  <c r="G846" i="9"/>
  <c r="I846" i="9"/>
  <c r="F846" i="9"/>
  <c r="E846" i="9"/>
  <c r="H846" i="9"/>
  <c r="D882" i="9"/>
  <c r="E882" i="9"/>
  <c r="I882" i="9"/>
  <c r="J882" i="9"/>
  <c r="K882" i="9"/>
  <c r="F882" i="9"/>
  <c r="G882" i="9"/>
  <c r="H882" i="9"/>
  <c r="D918" i="9"/>
  <c r="K918" i="9"/>
  <c r="F918" i="9"/>
  <c r="G918" i="9"/>
  <c r="I918" i="9"/>
  <c r="J918" i="9"/>
  <c r="E918" i="9"/>
  <c r="H918" i="9"/>
  <c r="D942" i="9"/>
  <c r="J942" i="9"/>
  <c r="E942" i="9"/>
  <c r="G942" i="9"/>
  <c r="H942" i="9"/>
  <c r="K942" i="9"/>
  <c r="I942" i="9"/>
  <c r="F942" i="9"/>
  <c r="F964" i="9"/>
  <c r="G964" i="9"/>
  <c r="J964" i="9"/>
  <c r="K964" i="9"/>
  <c r="I964" i="9"/>
  <c r="D964" i="9"/>
  <c r="H964" i="9"/>
  <c r="E964" i="9"/>
  <c r="F996" i="9"/>
  <c r="J996" i="9"/>
  <c r="D996" i="9"/>
  <c r="H996" i="9"/>
  <c r="K996" i="9"/>
  <c r="E996" i="9"/>
  <c r="I996" i="9"/>
  <c r="G996" i="9"/>
  <c r="F132" i="9"/>
  <c r="J132" i="9"/>
  <c r="K132" i="9"/>
  <c r="G132" i="9"/>
  <c r="H132" i="9"/>
  <c r="E132" i="9"/>
  <c r="I132" i="9"/>
  <c r="D132" i="9"/>
  <c r="F142" i="9"/>
  <c r="G142" i="9"/>
  <c r="K142" i="9"/>
  <c r="I142" i="9"/>
  <c r="D142" i="9"/>
  <c r="J142" i="9"/>
  <c r="H142" i="9"/>
  <c r="E154" i="9"/>
  <c r="J154" i="9"/>
  <c r="I154" i="9"/>
  <c r="D154" i="9"/>
  <c r="F154" i="9"/>
  <c r="K154" i="9"/>
  <c r="F164" i="9"/>
  <c r="H164" i="9"/>
  <c r="J164" i="9"/>
  <c r="K164" i="9"/>
  <c r="E164" i="9"/>
  <c r="D164" i="9"/>
  <c r="I164" i="9"/>
  <c r="G164" i="9"/>
  <c r="F174" i="9"/>
  <c r="G174" i="9"/>
  <c r="K174" i="9"/>
  <c r="I174" i="9"/>
  <c r="D174" i="9"/>
  <c r="J174" i="9"/>
  <c r="H174" i="9"/>
  <c r="D186" i="9"/>
  <c r="K186" i="9"/>
  <c r="J186" i="9"/>
  <c r="F186" i="9"/>
  <c r="H186" i="9"/>
  <c r="G186" i="9"/>
  <c r="E186" i="9"/>
  <c r="I186" i="9"/>
  <c r="D196" i="9"/>
  <c r="H196" i="9"/>
  <c r="G196" i="9"/>
  <c r="K196" i="9"/>
  <c r="F196" i="9"/>
  <c r="J196" i="9"/>
  <c r="E196" i="9"/>
  <c r="I196" i="9"/>
  <c r="D206" i="9"/>
  <c r="G206" i="9"/>
  <c r="K206" i="9"/>
  <c r="E206" i="9"/>
  <c r="H206" i="9"/>
  <c r="J206" i="9"/>
  <c r="F206" i="9"/>
  <c r="I206" i="9"/>
  <c r="G218" i="9"/>
  <c r="K218" i="9"/>
  <c r="D218" i="9"/>
  <c r="E218" i="9"/>
  <c r="H218" i="9"/>
  <c r="F218" i="9"/>
  <c r="I228" i="9"/>
  <c r="E228" i="9"/>
  <c r="K228" i="9"/>
  <c r="F228" i="9"/>
  <c r="D228" i="9"/>
  <c r="J228" i="9"/>
  <c r="G228" i="9"/>
  <c r="H228" i="9"/>
  <c r="E238" i="9"/>
  <c r="K238" i="9"/>
  <c r="G238" i="9"/>
  <c r="D238" i="9"/>
  <c r="H238" i="9"/>
  <c r="J238" i="9"/>
  <c r="F238" i="9"/>
  <c r="I238" i="9"/>
  <c r="K248" i="9"/>
  <c r="H248" i="9"/>
  <c r="J248" i="9"/>
  <c r="F248" i="9"/>
  <c r="E248" i="9"/>
  <c r="G248" i="9"/>
  <c r="I248" i="9"/>
  <c r="F260" i="9"/>
  <c r="K260" i="9"/>
  <c r="G260" i="9"/>
  <c r="J260" i="9"/>
  <c r="H260" i="9"/>
  <c r="E260" i="9"/>
  <c r="I260" i="9"/>
  <c r="H270" i="9"/>
  <c r="J270" i="9"/>
  <c r="K270" i="9"/>
  <c r="I270" i="9"/>
  <c r="E270" i="9"/>
  <c r="D270" i="9"/>
  <c r="J280" i="9"/>
  <c r="E280" i="9"/>
  <c r="I280" i="9"/>
  <c r="F280" i="9"/>
  <c r="K280" i="9"/>
  <c r="G280" i="9"/>
  <c r="D280" i="9"/>
  <c r="H280" i="9"/>
  <c r="I290" i="9"/>
  <c r="G290" i="9"/>
  <c r="D290" i="9"/>
  <c r="E290" i="9"/>
  <c r="H290" i="9"/>
  <c r="K290" i="9"/>
  <c r="F290" i="9"/>
  <c r="J290" i="9"/>
  <c r="K302" i="9"/>
  <c r="G302" i="9"/>
  <c r="F302" i="9"/>
  <c r="E302" i="9"/>
  <c r="I302" i="9"/>
  <c r="D302" i="9"/>
  <c r="H302" i="9"/>
  <c r="J302" i="9"/>
  <c r="G312" i="9"/>
  <c r="H312" i="9"/>
  <c r="J312" i="9"/>
  <c r="K312" i="9"/>
  <c r="E312" i="9"/>
  <c r="I312" i="9"/>
  <c r="G324" i="9"/>
  <c r="I324" i="9"/>
  <c r="D324" i="9"/>
  <c r="F324" i="9"/>
  <c r="K324" i="9"/>
  <c r="H324" i="9"/>
  <c r="J324" i="9"/>
  <c r="D334" i="9"/>
  <c r="G334" i="9"/>
  <c r="E334" i="9"/>
  <c r="I334" i="9"/>
  <c r="J334" i="9"/>
  <c r="K334" i="9"/>
  <c r="F334" i="9"/>
  <c r="H334" i="9"/>
  <c r="G344" i="9"/>
  <c r="H344" i="9"/>
  <c r="J344" i="9"/>
  <c r="K344" i="9"/>
  <c r="E344" i="9"/>
  <c r="I344" i="9"/>
  <c r="D354" i="9"/>
  <c r="I354" i="9"/>
  <c r="K354" i="9"/>
  <c r="F354" i="9"/>
  <c r="G354" i="9"/>
  <c r="J354" i="9"/>
  <c r="E354" i="9"/>
  <c r="H354" i="9"/>
  <c r="D366" i="9"/>
  <c r="G366" i="9"/>
  <c r="I366" i="9"/>
  <c r="E366" i="9"/>
  <c r="J366" i="9"/>
  <c r="F366" i="9"/>
  <c r="K366" i="9"/>
  <c r="D376" i="9"/>
  <c r="G376" i="9"/>
  <c r="K376" i="9"/>
  <c r="J376" i="9"/>
  <c r="E376" i="9"/>
  <c r="I376" i="9"/>
  <c r="H376" i="9"/>
  <c r="E386" i="9"/>
  <c r="I386" i="9"/>
  <c r="J386" i="9"/>
  <c r="H386" i="9"/>
  <c r="K386" i="9"/>
  <c r="G386" i="9"/>
  <c r="F386" i="9"/>
  <c r="K398" i="9"/>
  <c r="D398" i="9"/>
  <c r="G398" i="9"/>
  <c r="J398" i="9"/>
  <c r="F398" i="9"/>
  <c r="I398" i="9"/>
  <c r="E398" i="9"/>
  <c r="H398" i="9"/>
  <c r="F408" i="9"/>
  <c r="K408" i="9"/>
  <c r="E408" i="9"/>
  <c r="G408" i="9"/>
  <c r="I408" i="9"/>
  <c r="D408" i="9"/>
  <c r="J408" i="9"/>
  <c r="K418" i="9"/>
  <c r="G418" i="9"/>
  <c r="D418" i="9"/>
  <c r="F418" i="9"/>
  <c r="E418" i="9"/>
  <c r="H418" i="9"/>
  <c r="K428" i="9"/>
  <c r="F428" i="9"/>
  <c r="E428" i="9"/>
  <c r="I428" i="9"/>
  <c r="G428" i="9"/>
  <c r="H428" i="9"/>
  <c r="F440" i="9"/>
  <c r="E440" i="9"/>
  <c r="K440" i="9"/>
  <c r="I440" i="9"/>
  <c r="G440" i="9"/>
  <c r="D440" i="9"/>
  <c r="J440" i="9"/>
  <c r="E450" i="9"/>
  <c r="D450" i="9"/>
  <c r="K450" i="9"/>
  <c r="H450" i="9"/>
  <c r="G450" i="9"/>
  <c r="J450" i="9"/>
  <c r="I450" i="9"/>
  <c r="F450" i="9"/>
  <c r="F460" i="9"/>
  <c r="I460" i="9"/>
  <c r="K460" i="9"/>
  <c r="G460" i="9"/>
  <c r="J460" i="9"/>
  <c r="D460" i="9"/>
  <c r="E460" i="9"/>
  <c r="H460" i="9"/>
  <c r="I472" i="9"/>
  <c r="E472" i="9"/>
  <c r="F472" i="9"/>
  <c r="K472" i="9"/>
  <c r="J472" i="9"/>
  <c r="G472" i="9"/>
  <c r="D472" i="9"/>
  <c r="H472" i="9"/>
  <c r="D482" i="9"/>
  <c r="G482" i="9"/>
  <c r="H482" i="9"/>
  <c r="K482" i="9"/>
  <c r="E482" i="9"/>
  <c r="J482" i="9"/>
  <c r="I482" i="9"/>
  <c r="F482" i="9"/>
  <c r="G492" i="9"/>
  <c r="I492" i="9"/>
  <c r="K492" i="9"/>
  <c r="D492" i="9"/>
  <c r="F492" i="9"/>
  <c r="E492" i="9"/>
  <c r="J492" i="9"/>
  <c r="H492" i="9"/>
  <c r="G502" i="9"/>
  <c r="H502" i="9"/>
  <c r="E502" i="9"/>
  <c r="K502" i="9"/>
  <c r="D502" i="9"/>
  <c r="I502" i="9"/>
  <c r="J502" i="9"/>
  <c r="D514" i="9"/>
  <c r="G514" i="9"/>
  <c r="H514" i="9"/>
  <c r="K514" i="9"/>
  <c r="E514" i="9"/>
  <c r="J514" i="9"/>
  <c r="I514" i="9"/>
  <c r="F514" i="9"/>
  <c r="E526" i="9"/>
  <c r="K526" i="9"/>
  <c r="G526" i="9"/>
  <c r="H526" i="9"/>
  <c r="D526" i="9"/>
  <c r="J526" i="9"/>
  <c r="F526" i="9"/>
  <c r="I526" i="9"/>
  <c r="I536" i="9"/>
  <c r="E536" i="9"/>
  <c r="F536" i="9"/>
  <c r="K536" i="9"/>
  <c r="J536" i="9"/>
  <c r="G536" i="9"/>
  <c r="D536" i="9"/>
  <c r="H536" i="9"/>
  <c r="K546" i="9"/>
  <c r="D546" i="9"/>
  <c r="E546" i="9"/>
  <c r="G546" i="9"/>
  <c r="H546" i="9"/>
  <c r="F546" i="9"/>
  <c r="E558" i="9"/>
  <c r="K558" i="9"/>
  <c r="H558" i="9"/>
  <c r="G558" i="9"/>
  <c r="D558" i="9"/>
  <c r="J558" i="9"/>
  <c r="I558" i="9"/>
  <c r="F558" i="9"/>
  <c r="D568" i="9"/>
  <c r="K568" i="9"/>
  <c r="H568" i="9"/>
  <c r="J568" i="9"/>
  <c r="E568" i="9"/>
  <c r="G568" i="9"/>
  <c r="I568" i="9"/>
  <c r="F568" i="9"/>
  <c r="K578" i="9"/>
  <c r="D578" i="9"/>
  <c r="E578" i="9"/>
  <c r="I578" i="9"/>
  <c r="H578" i="9"/>
  <c r="F578" i="9"/>
  <c r="J578" i="9"/>
  <c r="F590" i="9"/>
  <c r="K590" i="9"/>
  <c r="H590" i="9"/>
  <c r="D590" i="9"/>
  <c r="G590" i="9"/>
  <c r="J590" i="9"/>
  <c r="E590" i="9"/>
  <c r="I590" i="9"/>
  <c r="G600" i="9"/>
  <c r="I600" i="9"/>
  <c r="J600" i="9"/>
  <c r="E600" i="9"/>
  <c r="K600" i="9"/>
  <c r="F600" i="9"/>
  <c r="D600" i="9"/>
  <c r="H600" i="9"/>
  <c r="D610" i="9"/>
  <c r="J610" i="9"/>
  <c r="G610" i="9"/>
  <c r="E610" i="9"/>
  <c r="F610" i="9"/>
  <c r="I610" i="9"/>
  <c r="K610" i="9"/>
  <c r="H610" i="9"/>
  <c r="G620" i="9"/>
  <c r="I620" i="9"/>
  <c r="D620" i="9"/>
  <c r="F620" i="9"/>
  <c r="H620" i="9"/>
  <c r="J620" i="9"/>
  <c r="K620" i="9"/>
  <c r="E620" i="9"/>
  <c r="G630" i="9"/>
  <c r="K630" i="9"/>
  <c r="H630" i="9"/>
  <c r="F630" i="9"/>
  <c r="J630" i="9"/>
  <c r="D630" i="9"/>
  <c r="I630" i="9"/>
  <c r="D640" i="9"/>
  <c r="J640" i="9"/>
  <c r="K640" i="9"/>
  <c r="G640" i="9"/>
  <c r="E640" i="9"/>
  <c r="H640" i="9"/>
  <c r="F640" i="9"/>
  <c r="I640" i="9"/>
  <c r="K650" i="9"/>
  <c r="D650" i="9"/>
  <c r="F650" i="9"/>
  <c r="H650" i="9"/>
  <c r="G650" i="9"/>
  <c r="I650" i="9"/>
  <c r="J650" i="9"/>
  <c r="E650" i="9"/>
  <c r="H126" i="9"/>
  <c r="F125" i="9"/>
  <c r="H159" i="9"/>
  <c r="J166" i="9"/>
  <c r="H187" i="9"/>
  <c r="K201" i="9"/>
  <c r="E174" i="9"/>
  <c r="G201" i="9"/>
  <c r="J218" i="9"/>
  <c r="H240" i="9"/>
  <c r="I133" i="9"/>
  <c r="J161" i="9"/>
  <c r="J193" i="9"/>
  <c r="D243" i="9"/>
  <c r="E259" i="9"/>
  <c r="I178" i="9"/>
  <c r="I198" i="9"/>
  <c r="J266" i="9"/>
  <c r="J282" i="9"/>
  <c r="H305" i="9"/>
  <c r="D207" i="9"/>
  <c r="E219" i="9"/>
  <c r="F231" i="9"/>
  <c r="D239" i="9"/>
  <c r="G270" i="9"/>
  <c r="K299" i="9"/>
  <c r="I321" i="9"/>
  <c r="H342" i="9"/>
  <c r="E138" i="9"/>
  <c r="D170" i="9"/>
  <c r="J276" i="9"/>
  <c r="D304" i="9"/>
  <c r="E316" i="9"/>
  <c r="F328" i="9"/>
  <c r="D336" i="9"/>
  <c r="E348" i="9"/>
  <c r="D386" i="9"/>
  <c r="F294" i="9"/>
  <c r="H368" i="9"/>
  <c r="J396" i="9"/>
  <c r="J428" i="9"/>
  <c r="K304" i="9"/>
  <c r="G356" i="9"/>
  <c r="K380" i="9"/>
  <c r="I402" i="9"/>
  <c r="I434" i="9"/>
  <c r="I490" i="9"/>
  <c r="I546" i="9"/>
  <c r="J581" i="9"/>
  <c r="I353" i="9"/>
  <c r="E377" i="9"/>
  <c r="H392" i="9"/>
  <c r="F406" i="9"/>
  <c r="J418" i="9"/>
  <c r="I431" i="9"/>
  <c r="D444" i="9"/>
  <c r="H464" i="9"/>
  <c r="F486" i="9"/>
  <c r="J506" i="9"/>
  <c r="H528" i="9"/>
  <c r="J554" i="9"/>
  <c r="G589" i="9"/>
  <c r="E630" i="9"/>
  <c r="G578" i="9"/>
  <c r="D666" i="9"/>
  <c r="H666" i="9"/>
  <c r="F666" i="9"/>
  <c r="K666" i="9"/>
  <c r="I666" i="9"/>
  <c r="G666" i="9"/>
  <c r="K676" i="9"/>
  <c r="D676" i="9"/>
  <c r="G676" i="9"/>
  <c r="F676" i="9"/>
  <c r="J676" i="9"/>
  <c r="I676" i="9"/>
  <c r="G686" i="9"/>
  <c r="E686" i="9"/>
  <c r="K686" i="9"/>
  <c r="F686" i="9"/>
  <c r="J686" i="9"/>
  <c r="I686" i="9"/>
  <c r="D686" i="9"/>
  <c r="H686" i="9"/>
  <c r="G696" i="9"/>
  <c r="J696" i="9"/>
  <c r="F696" i="9"/>
  <c r="K696" i="9"/>
  <c r="E696" i="9"/>
  <c r="D696" i="9"/>
  <c r="H696" i="9"/>
  <c r="G708" i="9"/>
  <c r="K708" i="9"/>
  <c r="D708" i="9"/>
  <c r="J708" i="9"/>
  <c r="F708" i="9"/>
  <c r="I708" i="9"/>
  <c r="E718" i="9"/>
  <c r="K718" i="9"/>
  <c r="H718" i="9"/>
  <c r="F718" i="9"/>
  <c r="J718" i="9"/>
  <c r="G718" i="9"/>
  <c r="I718" i="9"/>
  <c r="D718" i="9"/>
  <c r="G728" i="9"/>
  <c r="J728" i="9"/>
  <c r="D728" i="9"/>
  <c r="K728" i="9"/>
  <c r="F728" i="9"/>
  <c r="E728" i="9"/>
  <c r="H728" i="9"/>
  <c r="E738" i="9"/>
  <c r="K738" i="9"/>
  <c r="H738" i="9"/>
  <c r="I738" i="9"/>
  <c r="G738" i="9"/>
  <c r="F738" i="9"/>
  <c r="J738" i="9"/>
  <c r="D738" i="9"/>
  <c r="G748" i="9"/>
  <c r="D748" i="9"/>
  <c r="J748" i="9"/>
  <c r="F748" i="9"/>
  <c r="I748" i="9"/>
  <c r="K748" i="9"/>
  <c r="E758" i="9"/>
  <c r="G758" i="9"/>
  <c r="K758" i="9"/>
  <c r="I758" i="9"/>
  <c r="J758" i="9"/>
  <c r="D758" i="9"/>
  <c r="H758" i="9"/>
  <c r="F758" i="9"/>
  <c r="G768" i="9"/>
  <c r="K768" i="9"/>
  <c r="D768" i="9"/>
  <c r="F768" i="9"/>
  <c r="J768" i="9"/>
  <c r="H768" i="9"/>
  <c r="E768" i="9"/>
  <c r="G780" i="9"/>
  <c r="D780" i="9"/>
  <c r="J780" i="9"/>
  <c r="F780" i="9"/>
  <c r="K780" i="9"/>
  <c r="I780" i="9"/>
  <c r="E790" i="9"/>
  <c r="F790" i="9"/>
  <c r="K790" i="9"/>
  <c r="I790" i="9"/>
  <c r="G790" i="9"/>
  <c r="D790" i="9"/>
  <c r="H790" i="9"/>
  <c r="J790" i="9"/>
  <c r="D800" i="9"/>
  <c r="K800" i="9"/>
  <c r="J800" i="9"/>
  <c r="G800" i="9"/>
  <c r="F800" i="9"/>
  <c r="H800" i="9"/>
  <c r="I800" i="9"/>
  <c r="E800" i="9"/>
  <c r="I810" i="9"/>
  <c r="G810" i="9"/>
  <c r="D810" i="9"/>
  <c r="E810" i="9"/>
  <c r="K810" i="9"/>
  <c r="F810" i="9"/>
  <c r="H810" i="9"/>
  <c r="J810" i="9"/>
  <c r="E822" i="9"/>
  <c r="K822" i="9"/>
  <c r="G822" i="9"/>
  <c r="F822" i="9"/>
  <c r="I822" i="9"/>
  <c r="J822" i="9"/>
  <c r="D822" i="9"/>
  <c r="H822" i="9"/>
  <c r="F832" i="9"/>
  <c r="K832" i="9"/>
  <c r="H832" i="9"/>
  <c r="E832" i="9"/>
  <c r="D832" i="9"/>
  <c r="I832" i="9"/>
  <c r="G832" i="9"/>
  <c r="J832" i="9"/>
  <c r="E842" i="9"/>
  <c r="H842" i="9"/>
  <c r="K842" i="9"/>
  <c r="G842" i="9"/>
  <c r="D842" i="9"/>
  <c r="F842" i="9"/>
  <c r="I842" i="9"/>
  <c r="J842" i="9"/>
  <c r="G852" i="9"/>
  <c r="F852" i="9"/>
  <c r="K852" i="9"/>
  <c r="J852" i="9"/>
  <c r="H852" i="9"/>
  <c r="E852" i="9"/>
  <c r="I852" i="9"/>
  <c r="D852" i="9"/>
  <c r="F864" i="9"/>
  <c r="K864" i="9"/>
  <c r="H864" i="9"/>
  <c r="E864" i="9"/>
  <c r="D864" i="9"/>
  <c r="I864" i="9"/>
  <c r="J864" i="9"/>
  <c r="G864" i="9"/>
  <c r="F872" i="9"/>
  <c r="K872" i="9"/>
  <c r="H872" i="9"/>
  <c r="E872" i="9"/>
  <c r="J872" i="9"/>
  <c r="D872" i="9"/>
  <c r="I872" i="9"/>
  <c r="G872" i="9"/>
  <c r="F884" i="9"/>
  <c r="J884" i="9"/>
  <c r="K884" i="9"/>
  <c r="G884" i="9"/>
  <c r="H884" i="9"/>
  <c r="E884" i="9"/>
  <c r="I884" i="9"/>
  <c r="D884" i="9"/>
  <c r="D894" i="9"/>
  <c r="K894" i="9"/>
  <c r="F894" i="9"/>
  <c r="G894" i="9"/>
  <c r="J894" i="9"/>
  <c r="I894" i="9"/>
  <c r="H894" i="9"/>
  <c r="E894" i="9"/>
  <c r="F904" i="9"/>
  <c r="K904" i="9"/>
  <c r="H904" i="9"/>
  <c r="E904" i="9"/>
  <c r="J904" i="9"/>
  <c r="D904" i="9"/>
  <c r="I904" i="9"/>
  <c r="G904" i="9"/>
  <c r="D914" i="9"/>
  <c r="F914" i="9"/>
  <c r="K914" i="9"/>
  <c r="I914" i="9"/>
  <c r="G914" i="9"/>
  <c r="J914" i="9"/>
  <c r="E914" i="9"/>
  <c r="H914" i="9"/>
  <c r="D926" i="9"/>
  <c r="K926" i="9"/>
  <c r="F926" i="9"/>
  <c r="I926" i="9"/>
  <c r="G926" i="9"/>
  <c r="J926" i="9"/>
  <c r="E926" i="9"/>
  <c r="H926" i="9"/>
  <c r="E938" i="9"/>
  <c r="G938" i="9"/>
  <c r="K938" i="9"/>
  <c r="H938" i="9"/>
  <c r="D938" i="9"/>
  <c r="J938" i="9"/>
  <c r="F938" i="9"/>
  <c r="I938" i="9"/>
  <c r="F948" i="9"/>
  <c r="J948" i="9"/>
  <c r="G948" i="9"/>
  <c r="K948" i="9"/>
  <c r="H948" i="9"/>
  <c r="E948" i="9"/>
  <c r="I948" i="9"/>
  <c r="D948" i="9"/>
  <c r="F960" i="9"/>
  <c r="K960" i="9"/>
  <c r="H960" i="9"/>
  <c r="E960" i="9"/>
  <c r="D960" i="9"/>
  <c r="I960" i="9"/>
  <c r="G960" i="9"/>
  <c r="J960" i="9"/>
  <c r="D974" i="9"/>
  <c r="K974" i="9"/>
  <c r="G974" i="9"/>
  <c r="J974" i="9"/>
  <c r="I974" i="9"/>
  <c r="F974" i="9"/>
  <c r="E974" i="9"/>
  <c r="H974" i="9"/>
  <c r="F984" i="9"/>
  <c r="H984" i="9"/>
  <c r="K984" i="9"/>
  <c r="G984" i="9"/>
  <c r="I984" i="9"/>
  <c r="E984" i="9"/>
  <c r="D984" i="9"/>
  <c r="J984" i="9"/>
  <c r="G994" i="9"/>
  <c r="K994" i="9"/>
  <c r="D994" i="9"/>
  <c r="H994" i="9"/>
  <c r="J994" i="9"/>
  <c r="E994" i="9"/>
  <c r="I994" i="9"/>
  <c r="F994" i="9"/>
  <c r="H748" i="9"/>
  <c r="H780" i="9"/>
  <c r="E666" i="9"/>
  <c r="H692" i="9"/>
  <c r="H662" i="9"/>
  <c r="I662" i="9"/>
  <c r="K662" i="9"/>
  <c r="D662" i="9"/>
  <c r="G662" i="9"/>
  <c r="F662" i="9"/>
  <c r="E662" i="9"/>
  <c r="J662" i="9"/>
  <c r="G672" i="9"/>
  <c r="K672" i="9"/>
  <c r="F672" i="9"/>
  <c r="J672" i="9"/>
  <c r="D672" i="9"/>
  <c r="H672" i="9"/>
  <c r="E672" i="9"/>
  <c r="D682" i="9"/>
  <c r="F682" i="9"/>
  <c r="K682" i="9"/>
  <c r="H682" i="9"/>
  <c r="G682" i="9"/>
  <c r="I682" i="9"/>
  <c r="E682" i="9"/>
  <c r="J682" i="9"/>
  <c r="F692" i="9"/>
  <c r="K692" i="9"/>
  <c r="D692" i="9"/>
  <c r="J692" i="9"/>
  <c r="G692" i="9"/>
  <c r="I692" i="9"/>
  <c r="E702" i="9"/>
  <c r="I702" i="9"/>
  <c r="J702" i="9"/>
  <c r="H702" i="9"/>
  <c r="D702" i="9"/>
  <c r="G702" i="9"/>
  <c r="K702" i="9"/>
  <c r="F702" i="9"/>
  <c r="G712" i="9"/>
  <c r="D712" i="9"/>
  <c r="K712" i="9"/>
  <c r="F712" i="9"/>
  <c r="J712" i="9"/>
  <c r="E712" i="9"/>
  <c r="H712" i="9"/>
  <c r="K722" i="9"/>
  <c r="E722" i="9"/>
  <c r="J722" i="9"/>
  <c r="D722" i="9"/>
  <c r="H722" i="9"/>
  <c r="I722" i="9"/>
  <c r="G722" i="9"/>
  <c r="F722" i="9"/>
  <c r="E734" i="9"/>
  <c r="K734" i="9"/>
  <c r="J734" i="9"/>
  <c r="G734" i="9"/>
  <c r="D734" i="9"/>
  <c r="I734" i="9"/>
  <c r="H734" i="9"/>
  <c r="F734" i="9"/>
  <c r="G744" i="9"/>
  <c r="D744" i="9"/>
  <c r="K744" i="9"/>
  <c r="F744" i="9"/>
  <c r="J744" i="9"/>
  <c r="E744" i="9"/>
  <c r="H744" i="9"/>
  <c r="K754" i="9"/>
  <c r="E754" i="9"/>
  <c r="J754" i="9"/>
  <c r="D754" i="9"/>
  <c r="H754" i="9"/>
  <c r="I754" i="9"/>
  <c r="G754" i="9"/>
  <c r="F754" i="9"/>
  <c r="G764" i="9"/>
  <c r="J764" i="9"/>
  <c r="F764" i="9"/>
  <c r="K764" i="9"/>
  <c r="D764" i="9"/>
  <c r="I764" i="9"/>
  <c r="E774" i="9"/>
  <c r="I774" i="9"/>
  <c r="K774" i="9"/>
  <c r="G774" i="9"/>
  <c r="H774" i="9"/>
  <c r="F774" i="9"/>
  <c r="J774" i="9"/>
  <c r="D774" i="9"/>
  <c r="D784" i="9"/>
  <c r="F784" i="9"/>
  <c r="K784" i="9"/>
  <c r="J784" i="9"/>
  <c r="G784" i="9"/>
  <c r="H784" i="9"/>
  <c r="E784" i="9"/>
  <c r="F796" i="9"/>
  <c r="D796" i="9"/>
  <c r="J796" i="9"/>
  <c r="K796" i="9"/>
  <c r="G796" i="9"/>
  <c r="I796" i="9"/>
  <c r="E806" i="9"/>
  <c r="J806" i="9"/>
  <c r="F806" i="9"/>
  <c r="K806" i="9"/>
  <c r="G806" i="9"/>
  <c r="I806" i="9"/>
  <c r="D806" i="9"/>
  <c r="H806" i="9"/>
  <c r="F816" i="9"/>
  <c r="K816" i="9"/>
  <c r="H816" i="9"/>
  <c r="J816" i="9"/>
  <c r="E816" i="9"/>
  <c r="D816" i="9"/>
  <c r="G816" i="9"/>
  <c r="I816" i="9"/>
  <c r="H826" i="9"/>
  <c r="K826" i="9"/>
  <c r="G826" i="9"/>
  <c r="E826" i="9"/>
  <c r="D826" i="9"/>
  <c r="J826" i="9"/>
  <c r="F826" i="9"/>
  <c r="I826" i="9"/>
  <c r="F836" i="9"/>
  <c r="J836" i="9"/>
  <c r="K836" i="9"/>
  <c r="G836" i="9"/>
  <c r="I836" i="9"/>
  <c r="D836" i="9"/>
  <c r="H836" i="9"/>
  <c r="E836" i="9"/>
  <c r="F848" i="9"/>
  <c r="K848" i="9"/>
  <c r="H848" i="9"/>
  <c r="J848" i="9"/>
  <c r="E848" i="9"/>
  <c r="D848" i="9"/>
  <c r="G848" i="9"/>
  <c r="I848" i="9"/>
  <c r="E858" i="9"/>
  <c r="D858" i="9"/>
  <c r="K858" i="9"/>
  <c r="H858" i="9"/>
  <c r="G858" i="9"/>
  <c r="J858" i="9"/>
  <c r="F858" i="9"/>
  <c r="I858" i="9"/>
  <c r="F868" i="9"/>
  <c r="K868" i="9"/>
  <c r="J868" i="9"/>
  <c r="G868" i="9"/>
  <c r="I868" i="9"/>
  <c r="D868" i="9"/>
  <c r="H868" i="9"/>
  <c r="E868" i="9"/>
  <c r="D878" i="9"/>
  <c r="J878" i="9"/>
  <c r="E878" i="9"/>
  <c r="F878" i="9"/>
  <c r="K878" i="9"/>
  <c r="G878" i="9"/>
  <c r="H878" i="9"/>
  <c r="I878" i="9"/>
  <c r="F888" i="9"/>
  <c r="K888" i="9"/>
  <c r="H888" i="9"/>
  <c r="E888" i="9"/>
  <c r="G888" i="9"/>
  <c r="D888" i="9"/>
  <c r="J888" i="9"/>
  <c r="I888" i="9"/>
  <c r="D898" i="9"/>
  <c r="G898" i="9"/>
  <c r="F898" i="9"/>
  <c r="J898" i="9"/>
  <c r="I898" i="9"/>
  <c r="K898" i="9"/>
  <c r="E898" i="9"/>
  <c r="H898" i="9"/>
  <c r="F908" i="9"/>
  <c r="J908" i="9"/>
  <c r="K908" i="9"/>
  <c r="G908" i="9"/>
  <c r="E908" i="9"/>
  <c r="I908" i="9"/>
  <c r="D908" i="9"/>
  <c r="H908" i="9"/>
  <c r="F920" i="9"/>
  <c r="K920" i="9"/>
  <c r="H920" i="9"/>
  <c r="E920" i="9"/>
  <c r="J920" i="9"/>
  <c r="G920" i="9"/>
  <c r="D920" i="9"/>
  <c r="I920" i="9"/>
  <c r="G932" i="9"/>
  <c r="F932" i="9"/>
  <c r="K932" i="9"/>
  <c r="J932" i="9"/>
  <c r="I932" i="9"/>
  <c r="D932" i="9"/>
  <c r="H932" i="9"/>
  <c r="E932" i="9"/>
  <c r="F944" i="9"/>
  <c r="K944" i="9"/>
  <c r="H944" i="9"/>
  <c r="J944" i="9"/>
  <c r="E944" i="9"/>
  <c r="D944" i="9"/>
  <c r="G944" i="9"/>
  <c r="I944" i="9"/>
  <c r="E954" i="9"/>
  <c r="D954" i="9"/>
  <c r="K954" i="9"/>
  <c r="H954" i="9"/>
  <c r="G954" i="9"/>
  <c r="J954" i="9"/>
  <c r="F954" i="9"/>
  <c r="I954" i="9"/>
  <c r="F968" i="9"/>
  <c r="K968" i="9"/>
  <c r="H968" i="9"/>
  <c r="E968" i="9"/>
  <c r="J968" i="9"/>
  <c r="D968" i="9"/>
  <c r="I968" i="9"/>
  <c r="G968" i="9"/>
  <c r="F980" i="9"/>
  <c r="H980" i="9"/>
  <c r="D980" i="9"/>
  <c r="J980" i="9"/>
  <c r="K980" i="9"/>
  <c r="E980" i="9"/>
  <c r="G980" i="9"/>
  <c r="I980" i="9"/>
  <c r="E990" i="9"/>
  <c r="D990" i="9"/>
  <c r="K990" i="9"/>
  <c r="H990" i="9"/>
  <c r="G990" i="9"/>
  <c r="F990" i="9"/>
  <c r="I990" i="9"/>
  <c r="J990" i="9"/>
  <c r="G1000" i="9"/>
  <c r="F1000" i="9"/>
  <c r="K1000" i="9"/>
  <c r="H1000" i="9"/>
  <c r="E1000" i="9"/>
  <c r="J1000" i="9"/>
  <c r="D1000" i="9"/>
  <c r="I1000" i="9"/>
  <c r="H764" i="9"/>
  <c r="H796" i="9"/>
  <c r="I672" i="9"/>
  <c r="E748" i="9"/>
  <c r="I768" i="9"/>
  <c r="E780" i="9"/>
  <c r="H676" i="9"/>
  <c r="H708" i="9"/>
  <c r="J666" i="9"/>
  <c r="E676" i="9"/>
  <c r="I696" i="9"/>
  <c r="E708" i="9"/>
  <c r="I728" i="9"/>
  <c r="A3" i="6" a="1"/>
  <c r="A154" i="6" s="1"/>
  <c r="A998" i="6" l="1"/>
  <c r="A992" i="6"/>
  <c r="B986" i="6"/>
  <c r="A982" i="6"/>
  <c r="A976" i="6"/>
  <c r="B970" i="6"/>
  <c r="A966" i="6"/>
  <c r="A960" i="6"/>
  <c r="B954" i="6"/>
  <c r="A950" i="6"/>
  <c r="A944" i="6"/>
  <c r="B938" i="6"/>
  <c r="A934" i="6"/>
  <c r="A928" i="6"/>
  <c r="B922" i="6"/>
  <c r="A918" i="6"/>
  <c r="A912" i="6"/>
  <c r="B904" i="6"/>
  <c r="A894" i="6"/>
  <c r="A882" i="6"/>
  <c r="B872" i="6"/>
  <c r="A862" i="6"/>
  <c r="A850" i="6"/>
  <c r="B840" i="6"/>
  <c r="B828" i="6"/>
  <c r="B812" i="6"/>
  <c r="B800" i="6"/>
  <c r="B786" i="6"/>
  <c r="B770" i="6"/>
  <c r="B758" i="6"/>
  <c r="B742" i="6"/>
  <c r="A722" i="6"/>
  <c r="A706" i="6"/>
  <c r="B678" i="6"/>
  <c r="B646" i="6"/>
  <c r="B608" i="6"/>
  <c r="B570" i="6"/>
  <c r="B524" i="6"/>
  <c r="B470" i="6"/>
  <c r="A404" i="6"/>
  <c r="B336" i="6"/>
  <c r="B268" i="6"/>
  <c r="B159" i="6"/>
  <c r="A1000" i="6"/>
  <c r="B994" i="6"/>
  <c r="A990" i="6"/>
  <c r="A984" i="6"/>
  <c r="B978" i="6"/>
  <c r="A974" i="6"/>
  <c r="A968" i="6"/>
  <c r="B962" i="6"/>
  <c r="A958" i="6"/>
  <c r="A952" i="6"/>
  <c r="B946" i="6"/>
  <c r="A942" i="6"/>
  <c r="A936" i="6"/>
  <c r="B930" i="6"/>
  <c r="A926" i="6"/>
  <c r="A920" i="6"/>
  <c r="B914" i="6"/>
  <c r="A910" i="6"/>
  <c r="A898" i="6"/>
  <c r="B888" i="6"/>
  <c r="A878" i="6"/>
  <c r="A866" i="6"/>
  <c r="B856" i="6"/>
  <c r="A846" i="6"/>
  <c r="A834" i="6"/>
  <c r="B822" i="6"/>
  <c r="A808" i="6"/>
  <c r="A792" i="6"/>
  <c r="A780" i="6"/>
  <c r="B764" i="6"/>
  <c r="B748" i="6"/>
  <c r="A734" i="6"/>
  <c r="B714" i="6"/>
  <c r="A694" i="6"/>
  <c r="A664" i="6"/>
  <c r="B626" i="6"/>
  <c r="A590" i="6"/>
  <c r="A548" i="6"/>
  <c r="A498" i="6"/>
  <c r="A440" i="6"/>
  <c r="B370" i="6"/>
  <c r="B304" i="6"/>
  <c r="B236" i="6"/>
  <c r="B998" i="6"/>
  <c r="A994" i="6"/>
  <c r="A988" i="6"/>
  <c r="B982" i="6"/>
  <c r="A978" i="6"/>
  <c r="A972" i="6"/>
  <c r="B966" i="6"/>
  <c r="A962" i="6"/>
  <c r="A956" i="6"/>
  <c r="B950" i="6"/>
  <c r="A946" i="6"/>
  <c r="A940" i="6"/>
  <c r="B934" i="6"/>
  <c r="A930" i="6"/>
  <c r="A924" i="6"/>
  <c r="B918" i="6"/>
  <c r="A914" i="6"/>
  <c r="A906" i="6"/>
  <c r="B896" i="6"/>
  <c r="A886" i="6"/>
  <c r="A874" i="6"/>
  <c r="B864" i="6"/>
  <c r="A854" i="6"/>
  <c r="A842" i="6"/>
  <c r="B832" i="6"/>
  <c r="B818" i="6"/>
  <c r="B802" i="6"/>
  <c r="B790" i="6"/>
  <c r="A776" i="6"/>
  <c r="A760" i="6"/>
  <c r="A748" i="6"/>
  <c r="A728" i="6"/>
  <c r="B706" i="6"/>
  <c r="B690" i="6"/>
  <c r="B662" i="6"/>
  <c r="A626" i="6"/>
  <c r="B586" i="6"/>
  <c r="A546" i="6"/>
  <c r="B496" i="6"/>
  <c r="B432" i="6"/>
  <c r="B364" i="6"/>
  <c r="A300" i="6"/>
  <c r="B230" i="6"/>
  <c r="A996" i="6"/>
  <c r="B990" i="6"/>
  <c r="A986" i="6"/>
  <c r="A980" i="6"/>
  <c r="B974" i="6"/>
  <c r="A970" i="6"/>
  <c r="A964" i="6"/>
  <c r="B958" i="6"/>
  <c r="A954" i="6"/>
  <c r="A948" i="6"/>
  <c r="B942" i="6"/>
  <c r="A938" i="6"/>
  <c r="A932" i="6"/>
  <c r="B926" i="6"/>
  <c r="A922" i="6"/>
  <c r="A916" i="6"/>
  <c r="B910" i="6"/>
  <c r="A902" i="6"/>
  <c r="A890" i="6"/>
  <c r="B880" i="6"/>
  <c r="A870" i="6"/>
  <c r="A858" i="6"/>
  <c r="B848" i="6"/>
  <c r="A838" i="6"/>
  <c r="A824" i="6"/>
  <c r="A812" i="6"/>
  <c r="B796" i="6"/>
  <c r="B780" i="6"/>
  <c r="B768" i="6"/>
  <c r="B754" i="6"/>
  <c r="A736" i="6"/>
  <c r="A720" i="6"/>
  <c r="A700" i="6"/>
  <c r="A678" i="6"/>
  <c r="B642" i="6"/>
  <c r="A606" i="6"/>
  <c r="B568" i="6"/>
  <c r="A520" i="6"/>
  <c r="A468" i="6"/>
  <c r="B400" i="6"/>
  <c r="B332" i="6"/>
  <c r="B264" i="6"/>
  <c r="B3" i="6"/>
  <c r="B39" i="6"/>
  <c r="B116" i="6"/>
  <c r="B172" i="6"/>
  <c r="B222" i="6"/>
  <c r="B240" i="6"/>
  <c r="B256" i="6"/>
  <c r="A276" i="6"/>
  <c r="B290" i="6"/>
  <c r="B306" i="6"/>
  <c r="B326" i="6"/>
  <c r="B342" i="6"/>
  <c r="A356" i="6"/>
  <c r="A376" i="6"/>
  <c r="A392" i="6"/>
  <c r="A408" i="6"/>
  <c r="A428" i="6"/>
  <c r="B440" i="6"/>
  <c r="B456" i="6"/>
  <c r="B476" i="6"/>
  <c r="B488" i="6"/>
  <c r="A500" i="6"/>
  <c r="A514" i="6"/>
  <c r="A526" i="6"/>
  <c r="A540" i="6"/>
  <c r="B552" i="6"/>
  <c r="B562" i="6"/>
  <c r="B572" i="6"/>
  <c r="B582" i="6"/>
  <c r="B592" i="6"/>
  <c r="B600" i="6"/>
  <c r="B610" i="6"/>
  <c r="B620" i="6"/>
  <c r="A630" i="6"/>
  <c r="B640" i="6"/>
  <c r="B648" i="6"/>
  <c r="A658" i="6"/>
  <c r="B666" i="6"/>
  <c r="A674" i="6"/>
  <c r="A680" i="6"/>
  <c r="A688" i="6"/>
  <c r="B694" i="6"/>
  <c r="A702" i="6"/>
  <c r="A710" i="6"/>
  <c r="A716" i="6"/>
  <c r="B722" i="6"/>
  <c r="B730" i="6"/>
  <c r="A738" i="6"/>
  <c r="A744" i="6"/>
  <c r="B750" i="6"/>
  <c r="A756" i="6"/>
  <c r="B760" i="6"/>
  <c r="B766" i="6"/>
  <c r="A772" i="6"/>
  <c r="B776" i="6"/>
  <c r="B782" i="6"/>
  <c r="A788" i="6"/>
  <c r="B792" i="6"/>
  <c r="B798" i="6"/>
  <c r="A804" i="6"/>
  <c r="B808" i="6"/>
  <c r="B814" i="6"/>
  <c r="A820" i="6"/>
  <c r="B824" i="6"/>
  <c r="B830" i="6"/>
  <c r="B834" i="6"/>
  <c r="B838" i="6"/>
  <c r="B842" i="6"/>
  <c r="B846" i="6"/>
  <c r="B850" i="6"/>
  <c r="B854" i="6"/>
  <c r="B858" i="6"/>
  <c r="B862" i="6"/>
  <c r="B866" i="6"/>
  <c r="B870" i="6"/>
  <c r="B874" i="6"/>
  <c r="B878" i="6"/>
  <c r="B882" i="6"/>
  <c r="B886" i="6"/>
  <c r="B890" i="6"/>
  <c r="B894" i="6"/>
  <c r="B898" i="6"/>
  <c r="B902" i="6"/>
  <c r="B906" i="6"/>
  <c r="B56" i="6"/>
  <c r="B127" i="6"/>
  <c r="B194" i="6"/>
  <c r="A228" i="6"/>
  <c r="B242" i="6"/>
  <c r="B262" i="6"/>
  <c r="B278" i="6"/>
  <c r="B294" i="6"/>
  <c r="B312" i="6"/>
  <c r="A328" i="6"/>
  <c r="A344" i="6"/>
  <c r="A364" i="6"/>
  <c r="A380" i="6"/>
  <c r="B392" i="6"/>
  <c r="B412" i="6"/>
  <c r="B428" i="6"/>
  <c r="B446" i="6"/>
  <c r="B464" i="6"/>
  <c r="A478" i="6"/>
  <c r="A492" i="6"/>
  <c r="B504" i="6"/>
  <c r="A518" i="6"/>
  <c r="B528" i="6"/>
  <c r="A542" i="6"/>
  <c r="A556" i="6"/>
  <c r="A566" i="6"/>
  <c r="B576" i="6"/>
  <c r="B584" i="6"/>
  <c r="A594" i="6"/>
  <c r="B604" i="6"/>
  <c r="A614" i="6"/>
  <c r="A622" i="6"/>
  <c r="B632" i="6"/>
  <c r="A642" i="6"/>
  <c r="B650" i="6"/>
  <c r="A662" i="6"/>
  <c r="A668" i="6"/>
  <c r="B674" i="6"/>
  <c r="B682" i="6"/>
  <c r="A690" i="6"/>
  <c r="A696" i="6"/>
  <c r="A704" i="6"/>
  <c r="B710" i="6"/>
  <c r="A718" i="6"/>
  <c r="A726" i="6"/>
  <c r="A732" i="6"/>
  <c r="B738" i="6"/>
  <c r="B746" i="6"/>
  <c r="A752" i="6"/>
  <c r="B756" i="6"/>
  <c r="B762" i="6"/>
  <c r="A768" i="6"/>
  <c r="B772" i="6"/>
  <c r="B778" i="6"/>
  <c r="A784" i="6"/>
  <c r="B788" i="6"/>
  <c r="B794" i="6"/>
  <c r="A800" i="6"/>
  <c r="B804" i="6"/>
  <c r="B810" i="6"/>
  <c r="A816" i="6"/>
  <c r="B820" i="6"/>
  <c r="B826" i="6"/>
  <c r="A832" i="6"/>
  <c r="A836" i="6"/>
  <c r="A840" i="6"/>
  <c r="A844" i="6"/>
  <c r="A848" i="6"/>
  <c r="A852" i="6"/>
  <c r="A856" i="6"/>
  <c r="A860" i="6"/>
  <c r="A864" i="6"/>
  <c r="A868" i="6"/>
  <c r="A872" i="6"/>
  <c r="A876" i="6"/>
  <c r="A880" i="6"/>
  <c r="A884" i="6"/>
  <c r="A888" i="6"/>
  <c r="A892" i="6"/>
  <c r="A896" i="6"/>
  <c r="A900" i="6"/>
  <c r="A904" i="6"/>
  <c r="A908" i="6"/>
  <c r="A74" i="6"/>
  <c r="B202" i="6"/>
  <c r="B248" i="6"/>
  <c r="A280" i="6"/>
  <c r="A316" i="6"/>
  <c r="B350" i="6"/>
  <c r="B382" i="6"/>
  <c r="B418" i="6"/>
  <c r="B450" i="6"/>
  <c r="A482" i="6"/>
  <c r="A508" i="6"/>
  <c r="A534" i="6"/>
  <c r="B556" i="6"/>
  <c r="A578" i="6"/>
  <c r="A598" i="6"/>
  <c r="B614" i="6"/>
  <c r="B634" i="6"/>
  <c r="A654" i="6"/>
  <c r="A670" i="6"/>
  <c r="A684" i="6"/>
  <c r="B698" i="6"/>
  <c r="A712" i="6"/>
  <c r="B726" i="6"/>
  <c r="A742" i="6"/>
  <c r="B752" i="6"/>
  <c r="A764" i="6"/>
  <c r="B774" i="6"/>
  <c r="B784" i="6"/>
  <c r="A796" i="6"/>
  <c r="B806" i="6"/>
  <c r="B816" i="6"/>
  <c r="A828" i="6"/>
  <c r="B836" i="6"/>
  <c r="B844" i="6"/>
  <c r="B852" i="6"/>
  <c r="B860" i="6"/>
  <c r="B868" i="6"/>
  <c r="B876" i="6"/>
  <c r="B884" i="6"/>
  <c r="B892" i="6"/>
  <c r="B900" i="6"/>
  <c r="B908" i="6"/>
  <c r="B912" i="6"/>
  <c r="B916" i="6"/>
  <c r="B920" i="6"/>
  <c r="B924" i="6"/>
  <c r="B928" i="6"/>
  <c r="B932" i="6"/>
  <c r="B936" i="6"/>
  <c r="B940" i="6"/>
  <c r="B944" i="6"/>
  <c r="B948" i="6"/>
  <c r="B952" i="6"/>
  <c r="B956" i="6"/>
  <c r="B960" i="6"/>
  <c r="B964" i="6"/>
  <c r="B968" i="6"/>
  <c r="B972" i="6"/>
  <c r="B976" i="6"/>
  <c r="B980" i="6"/>
  <c r="B984" i="6"/>
  <c r="B988" i="6"/>
  <c r="B992" i="6"/>
  <c r="B996" i="6"/>
  <c r="B1000" i="6"/>
  <c r="A98" i="6"/>
  <c r="B214" i="6"/>
  <c r="A252" i="6"/>
  <c r="B286" i="6"/>
  <c r="B318" i="6"/>
  <c r="B354" i="6"/>
  <c r="B390" i="6"/>
  <c r="A420" i="6"/>
  <c r="A456" i="6"/>
  <c r="A486" i="6"/>
  <c r="A510" i="6"/>
  <c r="A536" i="6"/>
  <c r="A562" i="6"/>
  <c r="B578" i="6"/>
  <c r="B598" i="6"/>
  <c r="B618" i="6"/>
  <c r="B636" i="6"/>
  <c r="B656" i="6"/>
  <c r="A672" i="6"/>
  <c r="A686" i="6"/>
  <c r="A830" i="6"/>
  <c r="A826" i="6"/>
  <c r="A822" i="6"/>
  <c r="A818" i="6"/>
  <c r="A814" i="6"/>
  <c r="A810" i="6"/>
  <c r="A806" i="6"/>
  <c r="A802" i="6"/>
  <c r="A798" i="6"/>
  <c r="A794" i="6"/>
  <c r="A790" i="6"/>
  <c r="A786" i="6"/>
  <c r="A782" i="6"/>
  <c r="A778" i="6"/>
  <c r="A774" i="6"/>
  <c r="A770" i="6"/>
  <c r="A766" i="6"/>
  <c r="A762" i="6"/>
  <c r="A758" i="6"/>
  <c r="A754" i="6"/>
  <c r="A750" i="6"/>
  <c r="A746" i="6"/>
  <c r="A740" i="6"/>
  <c r="B734" i="6"/>
  <c r="A730" i="6"/>
  <c r="A724" i="6"/>
  <c r="B718" i="6"/>
  <c r="A714" i="6"/>
  <c r="A708" i="6"/>
  <c r="B702" i="6"/>
  <c r="A698" i="6"/>
  <c r="A692" i="6"/>
  <c r="B686" i="6"/>
  <c r="A682" i="6"/>
  <c r="A676" i="6"/>
  <c r="B670" i="6"/>
  <c r="A666" i="6"/>
  <c r="B658" i="6"/>
  <c r="B652" i="6"/>
  <c r="A646" i="6"/>
  <c r="A638" i="6"/>
  <c r="B630" i="6"/>
  <c r="B624" i="6"/>
  <c r="B616" i="6"/>
  <c r="A610" i="6"/>
  <c r="B602" i="6"/>
  <c r="B594" i="6"/>
  <c r="B588" i="6"/>
  <c r="A582" i="6"/>
  <c r="A574" i="6"/>
  <c r="B566" i="6"/>
  <c r="B560" i="6"/>
  <c r="A550" i="6"/>
  <c r="B540" i="6"/>
  <c r="A532" i="6"/>
  <c r="B520" i="6"/>
  <c r="B512" i="6"/>
  <c r="A504" i="6"/>
  <c r="B492" i="6"/>
  <c r="A484" i="6"/>
  <c r="A476" i="6"/>
  <c r="B460" i="6"/>
  <c r="B448" i="6"/>
  <c r="A436" i="6"/>
  <c r="B422" i="6"/>
  <c r="A412" i="6"/>
  <c r="B398" i="6"/>
  <c r="B384" i="6"/>
  <c r="A372" i="6"/>
  <c r="B360" i="6"/>
  <c r="A348" i="6"/>
  <c r="B334" i="6"/>
  <c r="B322" i="6"/>
  <c r="A308" i="6"/>
  <c r="B296" i="6"/>
  <c r="B284" i="6"/>
  <c r="B270" i="6"/>
  <c r="B258" i="6"/>
  <c r="A248" i="6"/>
  <c r="B232" i="6"/>
  <c r="B220" i="6"/>
  <c r="B182" i="6"/>
  <c r="A130" i="6"/>
  <c r="B87" i="6"/>
  <c r="B35" i="6"/>
  <c r="B744" i="6"/>
  <c r="B740" i="6"/>
  <c r="B736" i="6"/>
  <c r="B732" i="6"/>
  <c r="B728" i="6"/>
  <c r="B724" i="6"/>
  <c r="B720" i="6"/>
  <c r="B716" i="6"/>
  <c r="B712" i="6"/>
  <c r="B708" i="6"/>
  <c r="B704" i="6"/>
  <c r="B700" i="6"/>
  <c r="B696" i="6"/>
  <c r="B692" i="6"/>
  <c r="B688" i="6"/>
  <c r="B684" i="6"/>
  <c r="B680" i="6"/>
  <c r="B676" i="6"/>
  <c r="B672" i="6"/>
  <c r="B668" i="6"/>
  <c r="B664" i="6"/>
  <c r="B660" i="6"/>
  <c r="B654" i="6"/>
  <c r="A650" i="6"/>
  <c r="B644" i="6"/>
  <c r="B638" i="6"/>
  <c r="A634" i="6"/>
  <c r="B628" i="6"/>
  <c r="B622" i="6"/>
  <c r="A618" i="6"/>
  <c r="B612" i="6"/>
  <c r="B606" i="6"/>
  <c r="A602" i="6"/>
  <c r="B596" i="6"/>
  <c r="B590" i="6"/>
  <c r="A586" i="6"/>
  <c r="B580" i="6"/>
  <c r="B574" i="6"/>
  <c r="A570" i="6"/>
  <c r="B564" i="6"/>
  <c r="A558" i="6"/>
  <c r="A552" i="6"/>
  <c r="B544" i="6"/>
  <c r="B536" i="6"/>
  <c r="A530" i="6"/>
  <c r="A524" i="6"/>
  <c r="A516" i="6"/>
  <c r="B508" i="6"/>
  <c r="A502" i="6"/>
  <c r="A494" i="6"/>
  <c r="A488" i="6"/>
  <c r="B480" i="6"/>
  <c r="A472" i="6"/>
  <c r="B462" i="6"/>
  <c r="B454" i="6"/>
  <c r="A444" i="6"/>
  <c r="B434" i="6"/>
  <c r="B424" i="6"/>
  <c r="B414" i="6"/>
  <c r="B406" i="6"/>
  <c r="B396" i="6"/>
  <c r="B386" i="6"/>
  <c r="B376" i="6"/>
  <c r="B368" i="6"/>
  <c r="B358" i="6"/>
  <c r="B348" i="6"/>
  <c r="A340" i="6"/>
  <c r="B328" i="6"/>
  <c r="B320" i="6"/>
  <c r="A312" i="6"/>
  <c r="B300" i="6"/>
  <c r="A292" i="6"/>
  <c r="A284" i="6"/>
  <c r="B272" i="6"/>
  <c r="A264" i="6"/>
  <c r="B254" i="6"/>
  <c r="A244" i="6"/>
  <c r="A236" i="6"/>
  <c r="B226" i="6"/>
  <c r="B204" i="6"/>
  <c r="B180" i="6"/>
  <c r="B143" i="6"/>
  <c r="B100" i="6"/>
  <c r="B68" i="6"/>
  <c r="B21" i="6"/>
  <c r="A660" i="6"/>
  <c r="A656" i="6"/>
  <c r="A652" i="6"/>
  <c r="A648" i="6"/>
  <c r="A644" i="6"/>
  <c r="A640" i="6"/>
  <c r="A636" i="6"/>
  <c r="A632" i="6"/>
  <c r="A628" i="6"/>
  <c r="A624" i="6"/>
  <c r="A620" i="6"/>
  <c r="A616" i="6"/>
  <c r="A612" i="6"/>
  <c r="A608" i="6"/>
  <c r="A604" i="6"/>
  <c r="A600" i="6"/>
  <c r="A596" i="6"/>
  <c r="A592" i="6"/>
  <c r="A588" i="6"/>
  <c r="A584" i="6"/>
  <c r="A580" i="6"/>
  <c r="A576" i="6"/>
  <c r="A572" i="6"/>
  <c r="A568" i="6"/>
  <c r="A564" i="6"/>
  <c r="A560" i="6"/>
  <c r="A554" i="6"/>
  <c r="B548" i="6"/>
  <c r="A544" i="6"/>
  <c r="A538" i="6"/>
  <c r="B532" i="6"/>
  <c r="A528" i="6"/>
  <c r="A522" i="6"/>
  <c r="B516" i="6"/>
  <c r="A512" i="6"/>
  <c r="A506" i="6"/>
  <c r="B500" i="6"/>
  <c r="A496" i="6"/>
  <c r="A490" i="6"/>
  <c r="B484" i="6"/>
  <c r="A480" i="6"/>
  <c r="B472" i="6"/>
  <c r="B466" i="6"/>
  <c r="A460" i="6"/>
  <c r="A452" i="6"/>
  <c r="B444" i="6"/>
  <c r="B438" i="6"/>
  <c r="B430" i="6"/>
  <c r="A424" i="6"/>
  <c r="B416" i="6"/>
  <c r="B408" i="6"/>
  <c r="B402" i="6"/>
  <c r="A396" i="6"/>
  <c r="A388" i="6"/>
  <c r="B380" i="6"/>
  <c r="B374" i="6"/>
  <c r="B366" i="6"/>
  <c r="A360" i="6"/>
  <c r="B352" i="6"/>
  <c r="B344" i="6"/>
  <c r="B338" i="6"/>
  <c r="A332" i="6"/>
  <c r="A324" i="6"/>
  <c r="B316" i="6"/>
  <c r="B310" i="6"/>
  <c r="B302" i="6"/>
  <c r="A296" i="6"/>
  <c r="B288" i="6"/>
  <c r="B280" i="6"/>
  <c r="B274" i="6"/>
  <c r="A268" i="6"/>
  <c r="A260" i="6"/>
  <c r="B252" i="6"/>
  <c r="B246" i="6"/>
  <c r="B238" i="6"/>
  <c r="A232" i="6"/>
  <c r="B224" i="6"/>
  <c r="B212" i="6"/>
  <c r="B190" i="6"/>
  <c r="A170" i="6"/>
  <c r="B140" i="6"/>
  <c r="B111" i="6"/>
  <c r="B84" i="6"/>
  <c r="B53" i="6"/>
  <c r="A14" i="6"/>
  <c r="B218" i="6"/>
  <c r="B210" i="6"/>
  <c r="B198" i="6"/>
  <c r="B188" i="6"/>
  <c r="B178" i="6"/>
  <c r="B164" i="6"/>
  <c r="B151" i="6"/>
  <c r="A138" i="6"/>
  <c r="A122" i="6"/>
  <c r="B108" i="6"/>
  <c r="B95" i="6"/>
  <c r="B79" i="6"/>
  <c r="A66" i="6"/>
  <c r="A50" i="6"/>
  <c r="B28" i="6"/>
  <c r="B10" i="6"/>
  <c r="B558" i="6"/>
  <c r="B554" i="6"/>
  <c r="B550" i="6"/>
  <c r="B546" i="6"/>
  <c r="B542" i="6"/>
  <c r="B538" i="6"/>
  <c r="B534" i="6"/>
  <c r="B530" i="6"/>
  <c r="B526" i="6"/>
  <c r="B522" i="6"/>
  <c r="B518" i="6"/>
  <c r="B514" i="6"/>
  <c r="B510" i="6"/>
  <c r="B506" i="6"/>
  <c r="B502" i="6"/>
  <c r="B498" i="6"/>
  <c r="B494" i="6"/>
  <c r="B490" i="6"/>
  <c r="B486" i="6"/>
  <c r="B482" i="6"/>
  <c r="B478" i="6"/>
  <c r="B474" i="6"/>
  <c r="B468" i="6"/>
  <c r="A464" i="6"/>
  <c r="B458" i="6"/>
  <c r="B452" i="6"/>
  <c r="A448" i="6"/>
  <c r="B442" i="6"/>
  <c r="B436" i="6"/>
  <c r="A432" i="6"/>
  <c r="B426" i="6"/>
  <c r="B420" i="6"/>
  <c r="A416" i="6"/>
  <c r="B410" i="6"/>
  <c r="B404" i="6"/>
  <c r="A400" i="6"/>
  <c r="B394" i="6"/>
  <c r="B388" i="6"/>
  <c r="A384" i="6"/>
  <c r="B378" i="6"/>
  <c r="B372" i="6"/>
  <c r="A368" i="6"/>
  <c r="B362" i="6"/>
  <c r="B356" i="6"/>
  <c r="A352" i="6"/>
  <c r="B346" i="6"/>
  <c r="B340" i="6"/>
  <c r="A336" i="6"/>
  <c r="B330" i="6"/>
  <c r="B324" i="6"/>
  <c r="A320" i="6"/>
  <c r="B314" i="6"/>
  <c r="B308" i="6"/>
  <c r="A304" i="6"/>
  <c r="B298" i="6"/>
  <c r="B292" i="6"/>
  <c r="A288" i="6"/>
  <c r="B282" i="6"/>
  <c r="B276" i="6"/>
  <c r="A272" i="6"/>
  <c r="B266" i="6"/>
  <c r="B260" i="6"/>
  <c r="A256" i="6"/>
  <c r="B250" i="6"/>
  <c r="B244" i="6"/>
  <c r="A240" i="6"/>
  <c r="B234" i="6"/>
  <c r="B228" i="6"/>
  <c r="A224" i="6"/>
  <c r="A218" i="6"/>
  <c r="B206" i="6"/>
  <c r="B196" i="6"/>
  <c r="B186" i="6"/>
  <c r="B174" i="6"/>
  <c r="A162" i="6"/>
  <c r="B148" i="6"/>
  <c r="B132" i="6"/>
  <c r="B119" i="6"/>
  <c r="A106" i="6"/>
  <c r="A90" i="6"/>
  <c r="B76" i="6"/>
  <c r="B63" i="6"/>
  <c r="B42" i="6"/>
  <c r="B24" i="6"/>
  <c r="B7" i="6"/>
  <c r="A474" i="6"/>
  <c r="A470" i="6"/>
  <c r="A466" i="6"/>
  <c r="A462" i="6"/>
  <c r="A458" i="6"/>
  <c r="A454" i="6"/>
  <c r="A450" i="6"/>
  <c r="A446" i="6"/>
  <c r="A442" i="6"/>
  <c r="A438" i="6"/>
  <c r="A434" i="6"/>
  <c r="A430" i="6"/>
  <c r="A426" i="6"/>
  <c r="A422" i="6"/>
  <c r="A418" i="6"/>
  <c r="A414" i="6"/>
  <c r="A410" i="6"/>
  <c r="A406" i="6"/>
  <c r="A402" i="6"/>
  <c r="A398" i="6"/>
  <c r="A394" i="6"/>
  <c r="A390" i="6"/>
  <c r="A386" i="6"/>
  <c r="A382" i="6"/>
  <c r="A378" i="6"/>
  <c r="A374" i="6"/>
  <c r="A370" i="6"/>
  <c r="A366" i="6"/>
  <c r="A362" i="6"/>
  <c r="A358" i="6"/>
  <c r="A354" i="6"/>
  <c r="A350" i="6"/>
  <c r="A346" i="6"/>
  <c r="A342" i="6"/>
  <c r="A338" i="6"/>
  <c r="A334" i="6"/>
  <c r="A330" i="6"/>
  <c r="A326" i="6"/>
  <c r="A322" i="6"/>
  <c r="A318" i="6"/>
  <c r="A314" i="6"/>
  <c r="A310" i="6"/>
  <c r="A306" i="6"/>
  <c r="A302" i="6"/>
  <c r="A298" i="6"/>
  <c r="A294" i="6"/>
  <c r="A290" i="6"/>
  <c r="A286" i="6"/>
  <c r="A282" i="6"/>
  <c r="A278" i="6"/>
  <c r="A274" i="6"/>
  <c r="A270" i="6"/>
  <c r="A266" i="6"/>
  <c r="A262" i="6"/>
  <c r="A258" i="6"/>
  <c r="A254" i="6"/>
  <c r="A250" i="6"/>
  <c r="A246" i="6"/>
  <c r="A242" i="6"/>
  <c r="A238" i="6"/>
  <c r="A234" i="6"/>
  <c r="A230" i="6"/>
  <c r="A226" i="6"/>
  <c r="A222" i="6"/>
  <c r="B216" i="6"/>
  <c r="B208" i="6"/>
  <c r="B200" i="6"/>
  <c r="B192" i="6"/>
  <c r="B184" i="6"/>
  <c r="B176" i="6"/>
  <c r="B167" i="6"/>
  <c r="B156" i="6"/>
  <c r="A146" i="6"/>
  <c r="B135" i="6"/>
  <c r="B124" i="6"/>
  <c r="A114" i="6"/>
  <c r="B103" i="6"/>
  <c r="B92" i="6"/>
  <c r="A82" i="6"/>
  <c r="B71" i="6"/>
  <c r="B60" i="6"/>
  <c r="A46" i="6"/>
  <c r="A32" i="6"/>
  <c r="A18" i="6"/>
  <c r="A3" i="6"/>
  <c r="A4" i="6"/>
  <c r="B6" i="6"/>
  <c r="B9" i="6"/>
  <c r="A12" i="6"/>
  <c r="B14" i="6"/>
  <c r="B17" i="6"/>
  <c r="A20" i="6"/>
  <c r="B22" i="6"/>
  <c r="B25" i="6"/>
  <c r="A28" i="6"/>
  <c r="B30" i="6"/>
  <c r="B33" i="6"/>
  <c r="A36" i="6"/>
  <c r="B38" i="6"/>
  <c r="B41" i="6"/>
  <c r="A44" i="6"/>
  <c r="B46" i="6"/>
  <c r="B49" i="6"/>
  <c r="A52" i="6"/>
  <c r="B54" i="6"/>
  <c r="B57" i="6"/>
  <c r="A60" i="6"/>
  <c r="A214" i="6"/>
  <c r="A210" i="6"/>
  <c r="A206" i="6"/>
  <c r="A202" i="6"/>
  <c r="A198" i="6"/>
  <c r="A194" i="6"/>
  <c r="A190" i="6"/>
  <c r="A186" i="6"/>
  <c r="A182" i="6"/>
  <c r="A178" i="6"/>
  <c r="A176" i="6"/>
  <c r="A172" i="6"/>
  <c r="B169" i="6"/>
  <c r="B166" i="6"/>
  <c r="A164" i="6"/>
  <c r="B161" i="6"/>
  <c r="B158" i="6"/>
  <c r="B153" i="6"/>
  <c r="B150" i="6"/>
  <c r="A148" i="6"/>
  <c r="B145" i="6"/>
  <c r="B142" i="6"/>
  <c r="A140" i="6"/>
  <c r="B137" i="6"/>
  <c r="B134" i="6"/>
  <c r="A132" i="6"/>
  <c r="B129" i="6"/>
  <c r="B126" i="6"/>
  <c r="A124" i="6"/>
  <c r="B121" i="6"/>
  <c r="B118" i="6"/>
  <c r="A116" i="6"/>
  <c r="B113" i="6"/>
  <c r="B110" i="6"/>
  <c r="A108" i="6"/>
  <c r="B105" i="6"/>
  <c r="B102" i="6"/>
  <c r="A100" i="6"/>
  <c r="B97" i="6"/>
  <c r="B94" i="6"/>
  <c r="A92" i="6"/>
  <c r="B89" i="6"/>
  <c r="B86" i="6"/>
  <c r="A84" i="6"/>
  <c r="B81" i="6"/>
  <c r="B78" i="6"/>
  <c r="A76" i="6"/>
  <c r="B73" i="6"/>
  <c r="B70" i="6"/>
  <c r="A68" i="6"/>
  <c r="B65" i="6"/>
  <c r="B62" i="6"/>
  <c r="B59" i="6"/>
  <c r="A56" i="6"/>
  <c r="B52" i="6"/>
  <c r="B48" i="6"/>
  <c r="B45" i="6"/>
  <c r="A42" i="6"/>
  <c r="A38" i="6"/>
  <c r="B34" i="6"/>
  <c r="B31" i="6"/>
  <c r="B27" i="6"/>
  <c r="A24" i="6"/>
  <c r="B20" i="6"/>
  <c r="B16" i="6"/>
  <c r="B13" i="6"/>
  <c r="A6" i="6"/>
  <c r="B999" i="6"/>
  <c r="B997" i="6"/>
  <c r="B995" i="6"/>
  <c r="B993" i="6"/>
  <c r="B991" i="6"/>
  <c r="B989" i="6"/>
  <c r="B987" i="6"/>
  <c r="B985" i="6"/>
  <c r="B983" i="6"/>
  <c r="B981" i="6"/>
  <c r="B979" i="6"/>
  <c r="B977" i="6"/>
  <c r="B975" i="6"/>
  <c r="B973" i="6"/>
  <c r="B971" i="6"/>
  <c r="B969" i="6"/>
  <c r="B967" i="6"/>
  <c r="B965" i="6"/>
  <c r="B963" i="6"/>
  <c r="B961" i="6"/>
  <c r="B959" i="6"/>
  <c r="B957" i="6"/>
  <c r="B955" i="6"/>
  <c r="B953" i="6"/>
  <c r="B951" i="6"/>
  <c r="B949" i="6"/>
  <c r="B947" i="6"/>
  <c r="B945" i="6"/>
  <c r="B943" i="6"/>
  <c r="B941" i="6"/>
  <c r="B939" i="6"/>
  <c r="B937" i="6"/>
  <c r="B935" i="6"/>
  <c r="B933" i="6"/>
  <c r="B931" i="6"/>
  <c r="B929" i="6"/>
  <c r="B927" i="6"/>
  <c r="B925" i="6"/>
  <c r="B923" i="6"/>
  <c r="B921" i="6"/>
  <c r="B919" i="6"/>
  <c r="B917" i="6"/>
  <c r="B915" i="6"/>
  <c r="B913" i="6"/>
  <c r="B911" i="6"/>
  <c r="B909" i="6"/>
  <c r="B907" i="6"/>
  <c r="B905" i="6"/>
  <c r="B903" i="6"/>
  <c r="B901" i="6"/>
  <c r="B899" i="6"/>
  <c r="B897" i="6"/>
  <c r="B895" i="6"/>
  <c r="B893" i="6"/>
  <c r="B891" i="6"/>
  <c r="B889" i="6"/>
  <c r="B887" i="6"/>
  <c r="B885" i="6"/>
  <c r="B883" i="6"/>
  <c r="B881" i="6"/>
  <c r="B879" i="6"/>
  <c r="B877" i="6"/>
  <c r="B875" i="6"/>
  <c r="B873" i="6"/>
  <c r="B871" i="6"/>
  <c r="B869" i="6"/>
  <c r="B867" i="6"/>
  <c r="B865" i="6"/>
  <c r="B863" i="6"/>
  <c r="B861" i="6"/>
  <c r="B859" i="6"/>
  <c r="B857" i="6"/>
  <c r="B855" i="6"/>
  <c r="B853" i="6"/>
  <c r="B851" i="6"/>
  <c r="B849" i="6"/>
  <c r="B847" i="6"/>
  <c r="B845" i="6"/>
  <c r="B843" i="6"/>
  <c r="B841" i="6"/>
  <c r="B839" i="6"/>
  <c r="B837" i="6"/>
  <c r="B835" i="6"/>
  <c r="B833" i="6"/>
  <c r="B831" i="6"/>
  <c r="B829" i="6"/>
  <c r="B827" i="6"/>
  <c r="B825" i="6"/>
  <c r="B823" i="6"/>
  <c r="B821" i="6"/>
  <c r="B819" i="6"/>
  <c r="B817" i="6"/>
  <c r="B815" i="6"/>
  <c r="B813" i="6"/>
  <c r="B811" i="6"/>
  <c r="B809" i="6"/>
  <c r="B807" i="6"/>
  <c r="B805" i="6"/>
  <c r="B803" i="6"/>
  <c r="B801" i="6"/>
  <c r="B799" i="6"/>
  <c r="B797" i="6"/>
  <c r="B795" i="6"/>
  <c r="B793" i="6"/>
  <c r="B791" i="6"/>
  <c r="B789" i="6"/>
  <c r="B787" i="6"/>
  <c r="B785" i="6"/>
  <c r="B783" i="6"/>
  <c r="B781" i="6"/>
  <c r="B779" i="6"/>
  <c r="B777" i="6"/>
  <c r="B775" i="6"/>
  <c r="B773" i="6"/>
  <c r="B771" i="6"/>
  <c r="B769" i="6"/>
  <c r="B767" i="6"/>
  <c r="B765" i="6"/>
  <c r="B763" i="6"/>
  <c r="B761" i="6"/>
  <c r="B759" i="6"/>
  <c r="B757" i="6"/>
  <c r="B755" i="6"/>
  <c r="B753" i="6"/>
  <c r="B751" i="6"/>
  <c r="B749" i="6"/>
  <c r="B747" i="6"/>
  <c r="B745" i="6"/>
  <c r="B743" i="6"/>
  <c r="B741" i="6"/>
  <c r="B739" i="6"/>
  <c r="B737" i="6"/>
  <c r="B735" i="6"/>
  <c r="B733" i="6"/>
  <c r="B731" i="6"/>
  <c r="B729" i="6"/>
  <c r="B727" i="6"/>
  <c r="B725" i="6"/>
  <c r="B723" i="6"/>
  <c r="B721" i="6"/>
  <c r="B719" i="6"/>
  <c r="B717" i="6"/>
  <c r="B715" i="6"/>
  <c r="B713" i="6"/>
  <c r="B711" i="6"/>
  <c r="B709" i="6"/>
  <c r="B707" i="6"/>
  <c r="B705" i="6"/>
  <c r="B703" i="6"/>
  <c r="B701" i="6"/>
  <c r="B699" i="6"/>
  <c r="B697" i="6"/>
  <c r="B695" i="6"/>
  <c r="B693" i="6"/>
  <c r="B691" i="6"/>
  <c r="B689" i="6"/>
  <c r="B687" i="6"/>
  <c r="B685" i="6"/>
  <c r="B683" i="6"/>
  <c r="B681" i="6"/>
  <c r="B679" i="6"/>
  <c r="B677" i="6"/>
  <c r="B675" i="6"/>
  <c r="B673" i="6"/>
  <c r="B671" i="6"/>
  <c r="B669" i="6"/>
  <c r="B667" i="6"/>
  <c r="B665" i="6"/>
  <c r="B663" i="6"/>
  <c r="B661" i="6"/>
  <c r="B659" i="6"/>
  <c r="B657" i="6"/>
  <c r="B655" i="6"/>
  <c r="B653" i="6"/>
  <c r="B651" i="6"/>
  <c r="B649" i="6"/>
  <c r="B647" i="6"/>
  <c r="B645" i="6"/>
  <c r="B643" i="6"/>
  <c r="B641" i="6"/>
  <c r="B639" i="6"/>
  <c r="B637" i="6"/>
  <c r="B635" i="6"/>
  <c r="B633" i="6"/>
  <c r="B631" i="6"/>
  <c r="B629" i="6"/>
  <c r="B627" i="6"/>
  <c r="B625" i="6"/>
  <c r="B623" i="6"/>
  <c r="B621" i="6"/>
  <c r="B619" i="6"/>
  <c r="B617" i="6"/>
  <c r="B615" i="6"/>
  <c r="B613" i="6"/>
  <c r="B611" i="6"/>
  <c r="B609" i="6"/>
  <c r="B607" i="6"/>
  <c r="B605" i="6"/>
  <c r="B603" i="6"/>
  <c r="B601" i="6"/>
  <c r="B599" i="6"/>
  <c r="B597" i="6"/>
  <c r="B595" i="6"/>
  <c r="B593" i="6"/>
  <c r="B591" i="6"/>
  <c r="B589" i="6"/>
  <c r="B587" i="6"/>
  <c r="B585" i="6"/>
  <c r="B583" i="6"/>
  <c r="B581" i="6"/>
  <c r="B579" i="6"/>
  <c r="B577" i="6"/>
  <c r="B575" i="6"/>
  <c r="B573" i="6"/>
  <c r="B571" i="6"/>
  <c r="B569" i="6"/>
  <c r="B567" i="6"/>
  <c r="B565" i="6"/>
  <c r="B563" i="6"/>
  <c r="B561" i="6"/>
  <c r="B559" i="6"/>
  <c r="B557" i="6"/>
  <c r="B555" i="6"/>
  <c r="B553" i="6"/>
  <c r="B551" i="6"/>
  <c r="B549" i="6"/>
  <c r="B547" i="6"/>
  <c r="B545" i="6"/>
  <c r="B543" i="6"/>
  <c r="B541" i="6"/>
  <c r="B539" i="6"/>
  <c r="B537" i="6"/>
  <c r="B535" i="6"/>
  <c r="B533" i="6"/>
  <c r="B531" i="6"/>
  <c r="B529" i="6"/>
  <c r="B527" i="6"/>
  <c r="B525" i="6"/>
  <c r="B523" i="6"/>
  <c r="B521" i="6"/>
  <c r="B519" i="6"/>
  <c r="B517" i="6"/>
  <c r="B515" i="6"/>
  <c r="B513" i="6"/>
  <c r="B511" i="6"/>
  <c r="B509" i="6"/>
  <c r="B507" i="6"/>
  <c r="B505" i="6"/>
  <c r="B503" i="6"/>
  <c r="B501" i="6"/>
  <c r="B499" i="6"/>
  <c r="B497" i="6"/>
  <c r="B495" i="6"/>
  <c r="B493" i="6"/>
  <c r="B491" i="6"/>
  <c r="B489" i="6"/>
  <c r="B487" i="6"/>
  <c r="B485" i="6"/>
  <c r="B483" i="6"/>
  <c r="B481" i="6"/>
  <c r="B479" i="6"/>
  <c r="B477" i="6"/>
  <c r="B475" i="6"/>
  <c r="B473" i="6"/>
  <c r="B471" i="6"/>
  <c r="B469" i="6"/>
  <c r="B467" i="6"/>
  <c r="B465" i="6"/>
  <c r="B463" i="6"/>
  <c r="B461" i="6"/>
  <c r="B459" i="6"/>
  <c r="B457" i="6"/>
  <c r="B455" i="6"/>
  <c r="B453" i="6"/>
  <c r="B451" i="6"/>
  <c r="B449" i="6"/>
  <c r="B447" i="6"/>
  <c r="B445" i="6"/>
  <c r="B443" i="6"/>
  <c r="B441" i="6"/>
  <c r="B439" i="6"/>
  <c r="B437" i="6"/>
  <c r="B435" i="6"/>
  <c r="B433" i="6"/>
  <c r="B431" i="6"/>
  <c r="B429" i="6"/>
  <c r="B427" i="6"/>
  <c r="B425" i="6"/>
  <c r="B423" i="6"/>
  <c r="B421" i="6"/>
  <c r="B419" i="6"/>
  <c r="B417" i="6"/>
  <c r="B415" i="6"/>
  <c r="B413" i="6"/>
  <c r="B411" i="6"/>
  <c r="B409" i="6"/>
  <c r="B407" i="6"/>
  <c r="B405" i="6"/>
  <c r="B403" i="6"/>
  <c r="B401" i="6"/>
  <c r="B399" i="6"/>
  <c r="B397" i="6"/>
  <c r="B395" i="6"/>
  <c r="B393" i="6"/>
  <c r="B391" i="6"/>
  <c r="B389" i="6"/>
  <c r="B387" i="6"/>
  <c r="B385" i="6"/>
  <c r="B383" i="6"/>
  <c r="B381" i="6"/>
  <c r="B379" i="6"/>
  <c r="B377" i="6"/>
  <c r="B375" i="6"/>
  <c r="B373" i="6"/>
  <c r="B371" i="6"/>
  <c r="B369" i="6"/>
  <c r="B367" i="6"/>
  <c r="B365" i="6"/>
  <c r="B363" i="6"/>
  <c r="B361" i="6"/>
  <c r="B359" i="6"/>
  <c r="B357" i="6"/>
  <c r="B355" i="6"/>
  <c r="B353" i="6"/>
  <c r="B351" i="6"/>
  <c r="B349" i="6"/>
  <c r="B347" i="6"/>
  <c r="B345" i="6"/>
  <c r="B343" i="6"/>
  <c r="B341" i="6"/>
  <c r="B339" i="6"/>
  <c r="B337" i="6"/>
  <c r="B335" i="6"/>
  <c r="B333" i="6"/>
  <c r="B331" i="6"/>
  <c r="B329" i="6"/>
  <c r="B327" i="6"/>
  <c r="B325" i="6"/>
  <c r="B323" i="6"/>
  <c r="B321" i="6"/>
  <c r="B319" i="6"/>
  <c r="B317" i="6"/>
  <c r="B315" i="6"/>
  <c r="B313" i="6"/>
  <c r="B311" i="6"/>
  <c r="B309" i="6"/>
  <c r="B307" i="6"/>
  <c r="B305" i="6"/>
  <c r="B303" i="6"/>
  <c r="B301" i="6"/>
  <c r="B299" i="6"/>
  <c r="B297" i="6"/>
  <c r="B295" i="6"/>
  <c r="B293" i="6"/>
  <c r="B291" i="6"/>
  <c r="B289" i="6"/>
  <c r="B287" i="6"/>
  <c r="B285" i="6"/>
  <c r="B283" i="6"/>
  <c r="B281" i="6"/>
  <c r="B279" i="6"/>
  <c r="B277" i="6"/>
  <c r="B275" i="6"/>
  <c r="B273" i="6"/>
  <c r="B271" i="6"/>
  <c r="B269" i="6"/>
  <c r="B267" i="6"/>
  <c r="B265" i="6"/>
  <c r="B263" i="6"/>
  <c r="B261" i="6"/>
  <c r="B259" i="6"/>
  <c r="B257" i="6"/>
  <c r="B255" i="6"/>
  <c r="B253" i="6"/>
  <c r="B251" i="6"/>
  <c r="B249" i="6"/>
  <c r="B247" i="6"/>
  <c r="B245" i="6"/>
  <c r="B243" i="6"/>
  <c r="B241" i="6"/>
  <c r="B239" i="6"/>
  <c r="B237" i="6"/>
  <c r="B235" i="6"/>
  <c r="B233" i="6"/>
  <c r="B231" i="6"/>
  <c r="B229" i="6"/>
  <c r="B227" i="6"/>
  <c r="B225" i="6"/>
  <c r="B223" i="6"/>
  <c r="B221" i="6"/>
  <c r="B219" i="6"/>
  <c r="B217" i="6"/>
  <c r="B215" i="6"/>
  <c r="B213" i="6"/>
  <c r="B211" i="6"/>
  <c r="B209" i="6"/>
  <c r="B207" i="6"/>
  <c r="B205" i="6"/>
  <c r="B203" i="6"/>
  <c r="B201" i="6"/>
  <c r="B199" i="6"/>
  <c r="B197" i="6"/>
  <c r="B195" i="6"/>
  <c r="B193" i="6"/>
  <c r="B191" i="6"/>
  <c r="B189" i="6"/>
  <c r="B187" i="6"/>
  <c r="B185" i="6"/>
  <c r="B183" i="6"/>
  <c r="B181" i="6"/>
  <c r="B179" i="6"/>
  <c r="B177" i="6"/>
  <c r="B175" i="6"/>
  <c r="B173" i="6"/>
  <c r="B171" i="6"/>
  <c r="B168" i="6"/>
  <c r="A166" i="6"/>
  <c r="B163" i="6"/>
  <c r="B160" i="6"/>
  <c r="A158" i="6"/>
  <c r="B155" i="6"/>
  <c r="B152" i="6"/>
  <c r="A150" i="6"/>
  <c r="B147" i="6"/>
  <c r="B144" i="6"/>
  <c r="A142" i="6"/>
  <c r="B139" i="6"/>
  <c r="B136" i="6"/>
  <c r="A134" i="6"/>
  <c r="B131" i="6"/>
  <c r="B128" i="6"/>
  <c r="A126" i="6"/>
  <c r="B123" i="6"/>
  <c r="B120" i="6"/>
  <c r="A118" i="6"/>
  <c r="B115" i="6"/>
  <c r="B112" i="6"/>
  <c r="A110" i="6"/>
  <c r="B107" i="6"/>
  <c r="B104" i="6"/>
  <c r="A102" i="6"/>
  <c r="B99" i="6"/>
  <c r="B96" i="6"/>
  <c r="A94" i="6"/>
  <c r="B91" i="6"/>
  <c r="B88" i="6"/>
  <c r="A86" i="6"/>
  <c r="B83" i="6"/>
  <c r="B80" i="6"/>
  <c r="A78" i="6"/>
  <c r="B75" i="6"/>
  <c r="B72" i="6"/>
  <c r="A70" i="6"/>
  <c r="B67" i="6"/>
  <c r="B64" i="6"/>
  <c r="A62" i="6"/>
  <c r="B58" i="6"/>
  <c r="B55" i="6"/>
  <c r="B51" i="6"/>
  <c r="A48" i="6"/>
  <c r="B44" i="6"/>
  <c r="B40" i="6"/>
  <c r="B37" i="6"/>
  <c r="A34" i="6"/>
  <c r="A30" i="6"/>
  <c r="B26" i="6"/>
  <c r="B23" i="6"/>
  <c r="B19" i="6"/>
  <c r="A16" i="6"/>
  <c r="B12" i="6"/>
  <c r="B8" i="6"/>
  <c r="B5" i="6"/>
  <c r="A220" i="6"/>
  <c r="A216" i="6"/>
  <c r="A212" i="6"/>
  <c r="A208" i="6"/>
  <c r="A204" i="6"/>
  <c r="A200" i="6"/>
  <c r="A196" i="6"/>
  <c r="A192" i="6"/>
  <c r="A188" i="6"/>
  <c r="A184" i="6"/>
  <c r="A180" i="6"/>
  <c r="A174" i="6"/>
  <c r="A156" i="6"/>
  <c r="A10" i="6"/>
  <c r="A999" i="6"/>
  <c r="A997" i="6"/>
  <c r="A995" i="6"/>
  <c r="A993" i="6"/>
  <c r="A991" i="6"/>
  <c r="A989" i="6"/>
  <c r="A987" i="6"/>
  <c r="A985" i="6"/>
  <c r="A983" i="6"/>
  <c r="A981" i="6"/>
  <c r="A979" i="6"/>
  <c r="A977" i="6"/>
  <c r="A975" i="6"/>
  <c r="A973" i="6"/>
  <c r="A971" i="6"/>
  <c r="A969" i="6"/>
  <c r="A967" i="6"/>
  <c r="A965" i="6"/>
  <c r="A963" i="6"/>
  <c r="A961" i="6"/>
  <c r="A959" i="6"/>
  <c r="A957" i="6"/>
  <c r="A955" i="6"/>
  <c r="A953" i="6"/>
  <c r="A951" i="6"/>
  <c r="A949" i="6"/>
  <c r="A947" i="6"/>
  <c r="A945" i="6"/>
  <c r="A943" i="6"/>
  <c r="A941" i="6"/>
  <c r="A939" i="6"/>
  <c r="A937" i="6"/>
  <c r="A935" i="6"/>
  <c r="A933" i="6"/>
  <c r="A931" i="6"/>
  <c r="A929" i="6"/>
  <c r="A927" i="6"/>
  <c r="A925" i="6"/>
  <c r="A923" i="6"/>
  <c r="A921" i="6"/>
  <c r="A919" i="6"/>
  <c r="A917" i="6"/>
  <c r="A915" i="6"/>
  <c r="A913" i="6"/>
  <c r="A911" i="6"/>
  <c r="A909" i="6"/>
  <c r="A907" i="6"/>
  <c r="A905" i="6"/>
  <c r="A903" i="6"/>
  <c r="A901" i="6"/>
  <c r="A899" i="6"/>
  <c r="A897" i="6"/>
  <c r="A895" i="6"/>
  <c r="A893" i="6"/>
  <c r="A891" i="6"/>
  <c r="A889" i="6"/>
  <c r="A887" i="6"/>
  <c r="A885" i="6"/>
  <c r="A883" i="6"/>
  <c r="A881" i="6"/>
  <c r="A879" i="6"/>
  <c r="A877" i="6"/>
  <c r="A875" i="6"/>
  <c r="A873" i="6"/>
  <c r="A871" i="6"/>
  <c r="A869" i="6"/>
  <c r="A867" i="6"/>
  <c r="A865" i="6"/>
  <c r="A863" i="6"/>
  <c r="A861" i="6"/>
  <c r="A859" i="6"/>
  <c r="A857" i="6"/>
  <c r="A855" i="6"/>
  <c r="A853" i="6"/>
  <c r="A851" i="6"/>
  <c r="A849" i="6"/>
  <c r="A847" i="6"/>
  <c r="A845" i="6"/>
  <c r="A843" i="6"/>
  <c r="A841" i="6"/>
  <c r="A839" i="6"/>
  <c r="A837" i="6"/>
  <c r="A835" i="6"/>
  <c r="A833" i="6"/>
  <c r="A831" i="6"/>
  <c r="A829" i="6"/>
  <c r="A827" i="6"/>
  <c r="A825" i="6"/>
  <c r="A823" i="6"/>
  <c r="A821" i="6"/>
  <c r="A819" i="6"/>
  <c r="A817" i="6"/>
  <c r="A815" i="6"/>
  <c r="A813" i="6"/>
  <c r="A811" i="6"/>
  <c r="A809" i="6"/>
  <c r="A807" i="6"/>
  <c r="A805" i="6"/>
  <c r="A803" i="6"/>
  <c r="A801" i="6"/>
  <c r="A799" i="6"/>
  <c r="A797" i="6"/>
  <c r="A795" i="6"/>
  <c r="A793" i="6"/>
  <c r="A791" i="6"/>
  <c r="A789" i="6"/>
  <c r="A787" i="6"/>
  <c r="A785" i="6"/>
  <c r="A783" i="6"/>
  <c r="A781" i="6"/>
  <c r="A779" i="6"/>
  <c r="A777" i="6"/>
  <c r="A775" i="6"/>
  <c r="A773" i="6"/>
  <c r="A771" i="6"/>
  <c r="A769" i="6"/>
  <c r="A767" i="6"/>
  <c r="A765" i="6"/>
  <c r="A763" i="6"/>
  <c r="A761" i="6"/>
  <c r="A759" i="6"/>
  <c r="A757" i="6"/>
  <c r="A755" i="6"/>
  <c r="A753" i="6"/>
  <c r="A751" i="6"/>
  <c r="A749" i="6"/>
  <c r="A747" i="6"/>
  <c r="A745" i="6"/>
  <c r="A743" i="6"/>
  <c r="A741" i="6"/>
  <c r="A739" i="6"/>
  <c r="A737" i="6"/>
  <c r="A735" i="6"/>
  <c r="A733" i="6"/>
  <c r="A731" i="6"/>
  <c r="A729" i="6"/>
  <c r="A727" i="6"/>
  <c r="A725" i="6"/>
  <c r="A723" i="6"/>
  <c r="A721" i="6"/>
  <c r="A719" i="6"/>
  <c r="A717" i="6"/>
  <c r="A715" i="6"/>
  <c r="A713" i="6"/>
  <c r="A711" i="6"/>
  <c r="A709" i="6"/>
  <c r="A707" i="6"/>
  <c r="A705" i="6"/>
  <c r="A703" i="6"/>
  <c r="A701" i="6"/>
  <c r="A699" i="6"/>
  <c r="A697" i="6"/>
  <c r="A695" i="6"/>
  <c r="A693" i="6"/>
  <c r="A691" i="6"/>
  <c r="A689" i="6"/>
  <c r="A687" i="6"/>
  <c r="A685" i="6"/>
  <c r="A683" i="6"/>
  <c r="A681" i="6"/>
  <c r="A679" i="6"/>
  <c r="A677" i="6"/>
  <c r="A675" i="6"/>
  <c r="A673" i="6"/>
  <c r="A671" i="6"/>
  <c r="A669" i="6"/>
  <c r="A667" i="6"/>
  <c r="A665" i="6"/>
  <c r="A663" i="6"/>
  <c r="A661" i="6"/>
  <c r="A659" i="6"/>
  <c r="A657" i="6"/>
  <c r="A655" i="6"/>
  <c r="A653" i="6"/>
  <c r="A651" i="6"/>
  <c r="A649" i="6"/>
  <c r="A647" i="6"/>
  <c r="A645" i="6"/>
  <c r="A643" i="6"/>
  <c r="A641" i="6"/>
  <c r="A639" i="6"/>
  <c r="A637" i="6"/>
  <c r="A635" i="6"/>
  <c r="A633" i="6"/>
  <c r="A631" i="6"/>
  <c r="A629" i="6"/>
  <c r="A627" i="6"/>
  <c r="A625" i="6"/>
  <c r="A623" i="6"/>
  <c r="A621" i="6"/>
  <c r="A619" i="6"/>
  <c r="A617" i="6"/>
  <c r="A615" i="6"/>
  <c r="A613" i="6"/>
  <c r="A611" i="6"/>
  <c r="A609" i="6"/>
  <c r="A607" i="6"/>
  <c r="A605" i="6"/>
  <c r="A603" i="6"/>
  <c r="A601" i="6"/>
  <c r="A599" i="6"/>
  <c r="A597" i="6"/>
  <c r="A595" i="6"/>
  <c r="A593" i="6"/>
  <c r="A591" i="6"/>
  <c r="A589" i="6"/>
  <c r="A587" i="6"/>
  <c r="A585" i="6"/>
  <c r="A583" i="6"/>
  <c r="A581" i="6"/>
  <c r="A579" i="6"/>
  <c r="A577" i="6"/>
  <c r="A575" i="6"/>
  <c r="A573" i="6"/>
  <c r="A571" i="6"/>
  <c r="A569" i="6"/>
  <c r="A567" i="6"/>
  <c r="A565" i="6"/>
  <c r="A563" i="6"/>
  <c r="A561" i="6"/>
  <c r="A559" i="6"/>
  <c r="A557" i="6"/>
  <c r="A555" i="6"/>
  <c r="A553" i="6"/>
  <c r="A551" i="6"/>
  <c r="A549" i="6"/>
  <c r="A547" i="6"/>
  <c r="A545" i="6"/>
  <c r="A543" i="6"/>
  <c r="A541" i="6"/>
  <c r="A539" i="6"/>
  <c r="A537" i="6"/>
  <c r="A535" i="6"/>
  <c r="A533" i="6"/>
  <c r="A531" i="6"/>
  <c r="A529" i="6"/>
  <c r="A527" i="6"/>
  <c r="A525" i="6"/>
  <c r="A523" i="6"/>
  <c r="A521" i="6"/>
  <c r="A519" i="6"/>
  <c r="A517" i="6"/>
  <c r="A515" i="6"/>
  <c r="A513" i="6"/>
  <c r="A511" i="6"/>
  <c r="A509" i="6"/>
  <c r="A507" i="6"/>
  <c r="A505" i="6"/>
  <c r="A503" i="6"/>
  <c r="A501" i="6"/>
  <c r="A499" i="6"/>
  <c r="A497" i="6"/>
  <c r="A495" i="6"/>
  <c r="A493" i="6"/>
  <c r="A491" i="6"/>
  <c r="A489" i="6"/>
  <c r="A487" i="6"/>
  <c r="A485" i="6"/>
  <c r="A483" i="6"/>
  <c r="A481" i="6"/>
  <c r="A479" i="6"/>
  <c r="A477" i="6"/>
  <c r="A475" i="6"/>
  <c r="A473" i="6"/>
  <c r="A471" i="6"/>
  <c r="A469" i="6"/>
  <c r="A467" i="6"/>
  <c r="A465" i="6"/>
  <c r="A463" i="6"/>
  <c r="A461" i="6"/>
  <c r="A459" i="6"/>
  <c r="A457" i="6"/>
  <c r="A455" i="6"/>
  <c r="A453" i="6"/>
  <c r="A451" i="6"/>
  <c r="A449" i="6"/>
  <c r="A447" i="6"/>
  <c r="A445" i="6"/>
  <c r="A443" i="6"/>
  <c r="A441" i="6"/>
  <c r="A439" i="6"/>
  <c r="A437" i="6"/>
  <c r="A435" i="6"/>
  <c r="A433" i="6"/>
  <c r="A431" i="6"/>
  <c r="A429" i="6"/>
  <c r="A427" i="6"/>
  <c r="A425" i="6"/>
  <c r="A423" i="6"/>
  <c r="A421" i="6"/>
  <c r="A419" i="6"/>
  <c r="A417" i="6"/>
  <c r="A415" i="6"/>
  <c r="A413" i="6"/>
  <c r="A411" i="6"/>
  <c r="A409" i="6"/>
  <c r="A407" i="6"/>
  <c r="A405" i="6"/>
  <c r="A403" i="6"/>
  <c r="A401" i="6"/>
  <c r="A399" i="6"/>
  <c r="A397" i="6"/>
  <c r="A395" i="6"/>
  <c r="A393" i="6"/>
  <c r="A391" i="6"/>
  <c r="A389" i="6"/>
  <c r="A387" i="6"/>
  <c r="A385" i="6"/>
  <c r="A383" i="6"/>
  <c r="A381" i="6"/>
  <c r="A379" i="6"/>
  <c r="A377" i="6"/>
  <c r="A375" i="6"/>
  <c r="A373" i="6"/>
  <c r="A371" i="6"/>
  <c r="A369" i="6"/>
  <c r="A367" i="6"/>
  <c r="A365" i="6"/>
  <c r="A363" i="6"/>
  <c r="A361" i="6"/>
  <c r="A359" i="6"/>
  <c r="A357" i="6"/>
  <c r="A355" i="6"/>
  <c r="A353" i="6"/>
  <c r="A351" i="6"/>
  <c r="A349" i="6"/>
  <c r="A347" i="6"/>
  <c r="A345" i="6"/>
  <c r="A343" i="6"/>
  <c r="A341" i="6"/>
  <c r="A339" i="6"/>
  <c r="A337" i="6"/>
  <c r="A335" i="6"/>
  <c r="A333" i="6"/>
  <c r="A331" i="6"/>
  <c r="A329" i="6"/>
  <c r="A327" i="6"/>
  <c r="A325" i="6"/>
  <c r="A323" i="6"/>
  <c r="A321" i="6"/>
  <c r="A319" i="6"/>
  <c r="A317" i="6"/>
  <c r="A315" i="6"/>
  <c r="A313" i="6"/>
  <c r="A311" i="6"/>
  <c r="A309" i="6"/>
  <c r="A307" i="6"/>
  <c r="A305" i="6"/>
  <c r="A303" i="6"/>
  <c r="A301" i="6"/>
  <c r="A299" i="6"/>
  <c r="A297" i="6"/>
  <c r="A295" i="6"/>
  <c r="A293" i="6"/>
  <c r="A291" i="6"/>
  <c r="A289" i="6"/>
  <c r="A287" i="6"/>
  <c r="A285" i="6"/>
  <c r="A283" i="6"/>
  <c r="A281" i="6"/>
  <c r="A279" i="6"/>
  <c r="A277" i="6"/>
  <c r="A275" i="6"/>
  <c r="A273" i="6"/>
  <c r="A271" i="6"/>
  <c r="A269" i="6"/>
  <c r="A267" i="6"/>
  <c r="A265" i="6"/>
  <c r="A263" i="6"/>
  <c r="A261" i="6"/>
  <c r="A259" i="6"/>
  <c r="A257" i="6"/>
  <c r="A255" i="6"/>
  <c r="A253" i="6"/>
  <c r="A251" i="6"/>
  <c r="A249" i="6"/>
  <c r="A247" i="6"/>
  <c r="A245" i="6"/>
  <c r="A243" i="6"/>
  <c r="A241" i="6"/>
  <c r="A239" i="6"/>
  <c r="A237" i="6"/>
  <c r="A235" i="6"/>
  <c r="A233" i="6"/>
  <c r="A231" i="6"/>
  <c r="A229" i="6"/>
  <c r="A227" i="6"/>
  <c r="A225" i="6"/>
  <c r="A223" i="6"/>
  <c r="A221" i="6"/>
  <c r="A219" i="6"/>
  <c r="A217" i="6"/>
  <c r="A215" i="6"/>
  <c r="A213" i="6"/>
  <c r="A211" i="6"/>
  <c r="A209" i="6"/>
  <c r="A207" i="6"/>
  <c r="A205" i="6"/>
  <c r="A203" i="6"/>
  <c r="A201" i="6"/>
  <c r="A199" i="6"/>
  <c r="A197" i="6"/>
  <c r="A195" i="6"/>
  <c r="A193" i="6"/>
  <c r="A191" i="6"/>
  <c r="A189" i="6"/>
  <c r="A187" i="6"/>
  <c r="A185" i="6"/>
  <c r="A183" i="6"/>
  <c r="A181" i="6"/>
  <c r="A179" i="6"/>
  <c r="A177" i="6"/>
  <c r="A175" i="6"/>
  <c r="A173" i="6"/>
  <c r="B170" i="6"/>
  <c r="A168" i="6"/>
  <c r="B165" i="6"/>
  <c r="B162" i="6"/>
  <c r="A160" i="6"/>
  <c r="B157" i="6"/>
  <c r="B154" i="6"/>
  <c r="A152" i="6"/>
  <c r="B149" i="6"/>
  <c r="B146" i="6"/>
  <c r="A144" i="6"/>
  <c r="B141" i="6"/>
  <c r="B138" i="6"/>
  <c r="A136" i="6"/>
  <c r="B133" i="6"/>
  <c r="B130" i="6"/>
  <c r="A128" i="6"/>
  <c r="B125" i="6"/>
  <c r="B122" i="6"/>
  <c r="A120" i="6"/>
  <c r="B117" i="6"/>
  <c r="B114" i="6"/>
  <c r="A112" i="6"/>
  <c r="B109" i="6"/>
  <c r="B106" i="6"/>
  <c r="A104" i="6"/>
  <c r="B101" i="6"/>
  <c r="B98" i="6"/>
  <c r="A96" i="6"/>
  <c r="B93" i="6"/>
  <c r="B90" i="6"/>
  <c r="A88" i="6"/>
  <c r="B85" i="6"/>
  <c r="B82" i="6"/>
  <c r="A80" i="6"/>
  <c r="B77" i="6"/>
  <c r="B74" i="6"/>
  <c r="A72" i="6"/>
  <c r="B69" i="6"/>
  <c r="B66" i="6"/>
  <c r="A64" i="6"/>
  <c r="B61" i="6"/>
  <c r="A58" i="6"/>
  <c r="A54" i="6"/>
  <c r="B50" i="6"/>
  <c r="B47" i="6"/>
  <c r="B43" i="6"/>
  <c r="A40" i="6"/>
  <c r="B36" i="6"/>
  <c r="B32" i="6"/>
  <c r="B29" i="6"/>
  <c r="A26" i="6"/>
  <c r="A22" i="6"/>
  <c r="B18" i="6"/>
  <c r="B15" i="6"/>
  <c r="B11" i="6"/>
  <c r="A8" i="6"/>
  <c r="B4" i="6"/>
  <c r="A171" i="6"/>
  <c r="A169" i="6"/>
  <c r="A167" i="6"/>
  <c r="A165" i="6"/>
  <c r="A163" i="6"/>
  <c r="A161" i="6"/>
  <c r="A159" i="6"/>
  <c r="A157" i="6"/>
  <c r="A155" i="6"/>
  <c r="A153" i="6"/>
  <c r="A151" i="6"/>
  <c r="A149" i="6"/>
  <c r="A147" i="6"/>
  <c r="A145" i="6"/>
  <c r="A143" i="6"/>
  <c r="A141" i="6"/>
  <c r="A139" i="6"/>
  <c r="A137" i="6"/>
  <c r="A135" i="6"/>
  <c r="A133" i="6"/>
  <c r="A131" i="6"/>
  <c r="A129" i="6"/>
  <c r="A127" i="6"/>
  <c r="A125" i="6"/>
  <c r="A123" i="6"/>
  <c r="A121" i="6"/>
  <c r="A119" i="6"/>
  <c r="A117" i="6"/>
  <c r="A115" i="6"/>
  <c r="A113" i="6"/>
  <c r="A111" i="6"/>
  <c r="A109" i="6"/>
  <c r="A107" i="6"/>
  <c r="A105" i="6"/>
  <c r="A103" i="6"/>
  <c r="A101" i="6"/>
  <c r="A99" i="6"/>
  <c r="A97" i="6"/>
  <c r="A95" i="6"/>
  <c r="A93" i="6"/>
  <c r="A91" i="6"/>
  <c r="A89" i="6"/>
  <c r="A87" i="6"/>
  <c r="A85" i="6"/>
  <c r="A83" i="6"/>
  <c r="A81" i="6"/>
  <c r="A79" i="6"/>
  <c r="A77" i="6"/>
  <c r="A75" i="6"/>
  <c r="A73" i="6"/>
  <c r="A71" i="6"/>
  <c r="A69" i="6"/>
  <c r="A67" i="6"/>
  <c r="A65" i="6"/>
  <c r="A63" i="6"/>
  <c r="A61" i="6"/>
  <c r="A59" i="6"/>
  <c r="A57" i="6"/>
  <c r="A55" i="6"/>
  <c r="A53" i="6"/>
  <c r="A51" i="6"/>
  <c r="A49" i="6"/>
  <c r="A47" i="6"/>
  <c r="A45" i="6"/>
  <c r="A43" i="6"/>
  <c r="A41" i="6"/>
  <c r="A39" i="6"/>
  <c r="A37" i="6"/>
  <c r="A35" i="6"/>
  <c r="A33" i="6"/>
  <c r="A31" i="6"/>
  <c r="A29" i="6"/>
  <c r="A27" i="6"/>
  <c r="A25" i="6"/>
  <c r="A23" i="6"/>
  <c r="A21" i="6"/>
  <c r="A19" i="6"/>
  <c r="A17" i="6"/>
  <c r="A15" i="6"/>
  <c r="A13" i="6"/>
  <c r="A11" i="6"/>
  <c r="A9" i="6"/>
  <c r="A7" i="6"/>
  <c r="A5" i="6"/>
  <c r="P154" i="6" l="1"/>
  <c r="Q154" i="6"/>
  <c r="V156" i="6"/>
  <c r="O154" i="6"/>
  <c r="R154" i="6"/>
  <c r="O165" i="6"/>
  <c r="P165" i="6"/>
  <c r="Q165" i="6"/>
  <c r="R165" i="6"/>
  <c r="V167" i="6"/>
  <c r="O160" i="6"/>
  <c r="P160" i="6"/>
  <c r="Q160" i="6"/>
  <c r="R160" i="6"/>
  <c r="V162" i="6"/>
  <c r="O171" i="6"/>
  <c r="V173" i="6"/>
  <c r="P171" i="6"/>
  <c r="Q171" i="6"/>
  <c r="R171" i="6"/>
  <c r="Q179" i="6"/>
  <c r="R179" i="6"/>
  <c r="O179" i="6"/>
  <c r="V181" i="6"/>
  <c r="P179" i="6"/>
  <c r="O187" i="6"/>
  <c r="V189" i="6"/>
  <c r="P187" i="6"/>
  <c r="Q187" i="6"/>
  <c r="R187" i="6"/>
  <c r="Q195" i="6"/>
  <c r="R195" i="6"/>
  <c r="O195" i="6"/>
  <c r="V197" i="6"/>
  <c r="P195" i="6"/>
  <c r="O203" i="6"/>
  <c r="V205" i="6"/>
  <c r="P203" i="6"/>
  <c r="Q203" i="6"/>
  <c r="R203" i="6"/>
  <c r="Q211" i="6"/>
  <c r="R211" i="6"/>
  <c r="O211" i="6"/>
  <c r="V213" i="6"/>
  <c r="P211" i="6"/>
  <c r="O219" i="6"/>
  <c r="V221" i="6"/>
  <c r="P219" i="6"/>
  <c r="Q219" i="6"/>
  <c r="R219" i="6"/>
  <c r="Q227" i="6"/>
  <c r="R227" i="6"/>
  <c r="O227" i="6"/>
  <c r="V229" i="6"/>
  <c r="P227" i="6"/>
  <c r="O235" i="6"/>
  <c r="V237" i="6"/>
  <c r="P235" i="6"/>
  <c r="Q235" i="6"/>
  <c r="R235" i="6"/>
  <c r="Q243" i="6"/>
  <c r="R243" i="6"/>
  <c r="O243" i="6"/>
  <c r="V245" i="6"/>
  <c r="P243" i="6"/>
  <c r="O251" i="6"/>
  <c r="V253" i="6"/>
  <c r="P251" i="6"/>
  <c r="Q251" i="6"/>
  <c r="R251" i="6"/>
  <c r="Q259" i="6"/>
  <c r="R259" i="6"/>
  <c r="O259" i="6"/>
  <c r="V261" i="6"/>
  <c r="P259" i="6"/>
  <c r="O267" i="6"/>
  <c r="V269" i="6"/>
  <c r="P267" i="6"/>
  <c r="Q267" i="6"/>
  <c r="R267" i="6"/>
  <c r="Q275" i="6"/>
  <c r="R275" i="6"/>
  <c r="O275" i="6"/>
  <c r="V277" i="6"/>
  <c r="P275" i="6"/>
  <c r="R283" i="6"/>
  <c r="O283" i="6"/>
  <c r="V285" i="6"/>
  <c r="P283" i="6"/>
  <c r="Q283" i="6"/>
  <c r="P291" i="6"/>
  <c r="Q291" i="6"/>
  <c r="R291" i="6"/>
  <c r="O291" i="6"/>
  <c r="V293" i="6"/>
  <c r="R299" i="6"/>
  <c r="O299" i="6"/>
  <c r="V301" i="6"/>
  <c r="P299" i="6"/>
  <c r="Q299" i="6"/>
  <c r="P307" i="6"/>
  <c r="Q307" i="6"/>
  <c r="R307" i="6"/>
  <c r="V309" i="6"/>
  <c r="O307" i="6"/>
  <c r="R315" i="6"/>
  <c r="O315" i="6"/>
  <c r="V317" i="6"/>
  <c r="P315" i="6"/>
  <c r="Q315" i="6"/>
  <c r="P323" i="6"/>
  <c r="Q323" i="6"/>
  <c r="R323" i="6"/>
  <c r="V325" i="6"/>
  <c r="O323" i="6"/>
  <c r="R331" i="6"/>
  <c r="O331" i="6"/>
  <c r="V333" i="6"/>
  <c r="P331" i="6"/>
  <c r="Q331" i="6"/>
  <c r="R339" i="6"/>
  <c r="V341" i="6"/>
  <c r="O339" i="6"/>
  <c r="P339" i="6"/>
  <c r="Q339" i="6"/>
  <c r="R347" i="6"/>
  <c r="V349" i="6"/>
  <c r="O347" i="6"/>
  <c r="P347" i="6"/>
  <c r="Q347" i="6"/>
  <c r="R355" i="6"/>
  <c r="V357" i="6"/>
  <c r="O355" i="6"/>
  <c r="P355" i="6"/>
  <c r="Q355" i="6"/>
  <c r="R363" i="6"/>
  <c r="V365" i="6"/>
  <c r="O363" i="6"/>
  <c r="P363" i="6"/>
  <c r="Q363" i="6"/>
  <c r="R371" i="6"/>
  <c r="V373" i="6"/>
  <c r="O371" i="6"/>
  <c r="P371" i="6"/>
  <c r="Q371" i="6"/>
  <c r="R379" i="6"/>
  <c r="V381" i="6"/>
  <c r="O379" i="6"/>
  <c r="P379" i="6"/>
  <c r="Q379" i="6"/>
  <c r="R387" i="6"/>
  <c r="O387" i="6"/>
  <c r="P387" i="6"/>
  <c r="V389" i="6"/>
  <c r="Q387" i="6"/>
  <c r="R395" i="6"/>
  <c r="V397" i="6"/>
  <c r="O395" i="6"/>
  <c r="P395" i="6"/>
  <c r="Q395" i="6"/>
  <c r="R403" i="6"/>
  <c r="V405" i="6"/>
  <c r="O403" i="6"/>
  <c r="P403" i="6"/>
  <c r="Q403" i="6"/>
  <c r="R411" i="6"/>
  <c r="V413" i="6"/>
  <c r="O411" i="6"/>
  <c r="P411" i="6"/>
  <c r="Q411" i="6"/>
  <c r="R419" i="6"/>
  <c r="V421" i="6"/>
  <c r="O419" i="6"/>
  <c r="P419" i="6"/>
  <c r="Q419" i="6"/>
  <c r="R427" i="6"/>
  <c r="V429" i="6"/>
  <c r="O427" i="6"/>
  <c r="P427" i="6"/>
  <c r="Q427" i="6"/>
  <c r="R435" i="6"/>
  <c r="O435" i="6"/>
  <c r="P435" i="6"/>
  <c r="Q435" i="6"/>
  <c r="V437" i="6"/>
  <c r="R443" i="6"/>
  <c r="V445" i="6"/>
  <c r="O443" i="6"/>
  <c r="P443" i="6"/>
  <c r="Q443" i="6"/>
  <c r="P451" i="6"/>
  <c r="Q451" i="6"/>
  <c r="R451" i="6"/>
  <c r="V453" i="6"/>
  <c r="O451" i="6"/>
  <c r="R459" i="6"/>
  <c r="O459" i="6"/>
  <c r="V461" i="6"/>
  <c r="P459" i="6"/>
  <c r="Q459" i="6"/>
  <c r="P467" i="6"/>
  <c r="Q467" i="6"/>
  <c r="R467" i="6"/>
  <c r="O467" i="6"/>
  <c r="V469" i="6"/>
  <c r="R475" i="6"/>
  <c r="O475" i="6"/>
  <c r="V477" i="6"/>
  <c r="P475" i="6"/>
  <c r="Q475" i="6"/>
  <c r="P483" i="6"/>
  <c r="Q483" i="6"/>
  <c r="R483" i="6"/>
  <c r="O483" i="6"/>
  <c r="V485" i="6"/>
  <c r="R491" i="6"/>
  <c r="O491" i="6"/>
  <c r="V493" i="6"/>
  <c r="P491" i="6"/>
  <c r="Q491" i="6"/>
  <c r="P499" i="6"/>
  <c r="Q499" i="6"/>
  <c r="R499" i="6"/>
  <c r="O499" i="6"/>
  <c r="V501" i="6"/>
  <c r="R507" i="6"/>
  <c r="O507" i="6"/>
  <c r="V509" i="6"/>
  <c r="P507" i="6"/>
  <c r="Q507" i="6"/>
  <c r="P515" i="6"/>
  <c r="Q515" i="6"/>
  <c r="R515" i="6"/>
  <c r="O515" i="6"/>
  <c r="V517" i="6"/>
  <c r="R523" i="6"/>
  <c r="O523" i="6"/>
  <c r="V525" i="6"/>
  <c r="P523" i="6"/>
  <c r="Q523" i="6"/>
  <c r="P531" i="6"/>
  <c r="Q531" i="6"/>
  <c r="R531" i="6"/>
  <c r="O531" i="6"/>
  <c r="V533" i="6"/>
  <c r="R539" i="6"/>
  <c r="O539" i="6"/>
  <c r="V541" i="6"/>
  <c r="P539" i="6"/>
  <c r="Q539" i="6"/>
  <c r="P547" i="6"/>
  <c r="Q547" i="6"/>
  <c r="R547" i="6"/>
  <c r="O547" i="6"/>
  <c r="V549" i="6"/>
  <c r="R555" i="6"/>
  <c r="O555" i="6"/>
  <c r="V557" i="6"/>
  <c r="P555" i="6"/>
  <c r="Q555" i="6"/>
  <c r="P563" i="6"/>
  <c r="Q563" i="6"/>
  <c r="R563" i="6"/>
  <c r="O563" i="6"/>
  <c r="V565" i="6"/>
  <c r="R571" i="6"/>
  <c r="O571" i="6"/>
  <c r="V573" i="6"/>
  <c r="P571" i="6"/>
  <c r="Q571" i="6"/>
  <c r="P579" i="6"/>
  <c r="Q579" i="6"/>
  <c r="R579" i="6"/>
  <c r="O579" i="6"/>
  <c r="V581" i="6"/>
  <c r="R587" i="6"/>
  <c r="O587" i="6"/>
  <c r="V589" i="6"/>
  <c r="P587" i="6"/>
  <c r="Q587" i="6"/>
  <c r="P595" i="6"/>
  <c r="Q595" i="6"/>
  <c r="R595" i="6"/>
  <c r="O595" i="6"/>
  <c r="V597" i="6"/>
  <c r="R603" i="6"/>
  <c r="O603" i="6"/>
  <c r="V605" i="6"/>
  <c r="P603" i="6"/>
  <c r="Q603" i="6"/>
  <c r="P611" i="6"/>
  <c r="Q611" i="6"/>
  <c r="R611" i="6"/>
  <c r="O611" i="6"/>
  <c r="V613" i="6"/>
  <c r="R619" i="6"/>
  <c r="O619" i="6"/>
  <c r="V621" i="6"/>
  <c r="P619" i="6"/>
  <c r="Q619" i="6"/>
  <c r="P627" i="6"/>
  <c r="Q627" i="6"/>
  <c r="R627" i="6"/>
  <c r="O627" i="6"/>
  <c r="V629" i="6"/>
  <c r="R635" i="6"/>
  <c r="O635" i="6"/>
  <c r="V637" i="6"/>
  <c r="P635" i="6"/>
  <c r="Q635" i="6"/>
  <c r="P643" i="6"/>
  <c r="Q643" i="6"/>
  <c r="R643" i="6"/>
  <c r="O643" i="6"/>
  <c r="V645" i="6"/>
  <c r="Q651" i="6"/>
  <c r="R651" i="6"/>
  <c r="V653" i="6"/>
  <c r="O651" i="6"/>
  <c r="P651" i="6"/>
  <c r="O659" i="6"/>
  <c r="P659" i="6"/>
  <c r="Q659" i="6"/>
  <c r="R659" i="6"/>
  <c r="V661" i="6"/>
  <c r="R667" i="6"/>
  <c r="O667" i="6"/>
  <c r="P667" i="6"/>
  <c r="Q667" i="6"/>
  <c r="V669" i="6"/>
  <c r="P675" i="6"/>
  <c r="Q675" i="6"/>
  <c r="V677" i="6"/>
  <c r="R675" i="6"/>
  <c r="O675" i="6"/>
  <c r="R683" i="6"/>
  <c r="O683" i="6"/>
  <c r="P683" i="6"/>
  <c r="Q683" i="6"/>
  <c r="V685" i="6"/>
  <c r="P691" i="6"/>
  <c r="Q691" i="6"/>
  <c r="V693" i="6"/>
  <c r="R691" i="6"/>
  <c r="O691" i="6"/>
  <c r="R699" i="6"/>
  <c r="O699" i="6"/>
  <c r="P699" i="6"/>
  <c r="Q699" i="6"/>
  <c r="V701" i="6"/>
  <c r="P707" i="6"/>
  <c r="Q707" i="6"/>
  <c r="V709" i="6"/>
  <c r="R707" i="6"/>
  <c r="O707" i="6"/>
  <c r="R715" i="6"/>
  <c r="O715" i="6"/>
  <c r="P715" i="6"/>
  <c r="Q715" i="6"/>
  <c r="V717" i="6"/>
  <c r="P723" i="6"/>
  <c r="Q723" i="6"/>
  <c r="V725" i="6"/>
  <c r="R723" i="6"/>
  <c r="O723" i="6"/>
  <c r="R731" i="6"/>
  <c r="O731" i="6"/>
  <c r="P731" i="6"/>
  <c r="Q731" i="6"/>
  <c r="V733" i="6"/>
  <c r="P739" i="6"/>
  <c r="Q739" i="6"/>
  <c r="V741" i="6"/>
  <c r="R739" i="6"/>
  <c r="O739" i="6"/>
  <c r="R747" i="6"/>
  <c r="O747" i="6"/>
  <c r="P747" i="6"/>
  <c r="Q747" i="6"/>
  <c r="V749" i="6"/>
  <c r="R755" i="6"/>
  <c r="O755" i="6"/>
  <c r="P755" i="6"/>
  <c r="V757" i="6"/>
  <c r="Q755" i="6"/>
  <c r="Q763" i="6"/>
  <c r="R763" i="6"/>
  <c r="V765" i="6"/>
  <c r="O763" i="6"/>
  <c r="P763" i="6"/>
  <c r="O771" i="6"/>
  <c r="P771" i="6"/>
  <c r="Q771" i="6"/>
  <c r="V773" i="6"/>
  <c r="R771" i="6"/>
  <c r="Q779" i="6"/>
  <c r="R779" i="6"/>
  <c r="V781" i="6"/>
  <c r="O779" i="6"/>
  <c r="P779" i="6"/>
  <c r="O787" i="6"/>
  <c r="P787" i="6"/>
  <c r="Q787" i="6"/>
  <c r="R787" i="6"/>
  <c r="V789" i="6"/>
  <c r="Q795" i="6"/>
  <c r="R795" i="6"/>
  <c r="V797" i="6"/>
  <c r="O795" i="6"/>
  <c r="P795" i="6"/>
  <c r="O803" i="6"/>
  <c r="P803" i="6"/>
  <c r="Q803" i="6"/>
  <c r="R803" i="6"/>
  <c r="V805" i="6"/>
  <c r="Q811" i="6"/>
  <c r="R811" i="6"/>
  <c r="V813" i="6"/>
  <c r="O811" i="6"/>
  <c r="P811" i="6"/>
  <c r="O819" i="6"/>
  <c r="P819" i="6"/>
  <c r="Q819" i="6"/>
  <c r="V821" i="6"/>
  <c r="R819" i="6"/>
  <c r="Q827" i="6"/>
  <c r="R827" i="6"/>
  <c r="V829" i="6"/>
  <c r="O827" i="6"/>
  <c r="P827" i="6"/>
  <c r="O835" i="6"/>
  <c r="P835" i="6"/>
  <c r="Q835" i="6"/>
  <c r="V837" i="6"/>
  <c r="R835" i="6"/>
  <c r="Q843" i="6"/>
  <c r="R843" i="6"/>
  <c r="V845" i="6"/>
  <c r="O843" i="6"/>
  <c r="P843" i="6"/>
  <c r="O851" i="6"/>
  <c r="P851" i="6"/>
  <c r="Q851" i="6"/>
  <c r="R851" i="6"/>
  <c r="V853" i="6"/>
  <c r="Q859" i="6"/>
  <c r="R859" i="6"/>
  <c r="V861" i="6"/>
  <c r="O859" i="6"/>
  <c r="P859" i="6"/>
  <c r="O867" i="6"/>
  <c r="P867" i="6"/>
  <c r="Q867" i="6"/>
  <c r="R867" i="6"/>
  <c r="V869" i="6"/>
  <c r="Q875" i="6"/>
  <c r="R875" i="6"/>
  <c r="V877" i="6"/>
  <c r="O875" i="6"/>
  <c r="P875" i="6"/>
  <c r="O883" i="6"/>
  <c r="P883" i="6"/>
  <c r="Q883" i="6"/>
  <c r="V885" i="6"/>
  <c r="R883" i="6"/>
  <c r="Q891" i="6"/>
  <c r="R891" i="6"/>
  <c r="V893" i="6"/>
  <c r="O891" i="6"/>
  <c r="P891" i="6"/>
  <c r="O899" i="6"/>
  <c r="Q899" i="6"/>
  <c r="V901" i="6"/>
  <c r="R899" i="6"/>
  <c r="P899" i="6"/>
  <c r="Q907" i="6"/>
  <c r="O907" i="6"/>
  <c r="V909" i="6"/>
  <c r="P907" i="6"/>
  <c r="R907" i="6"/>
  <c r="O915" i="6"/>
  <c r="P915" i="6"/>
  <c r="R915" i="6"/>
  <c r="V917" i="6"/>
  <c r="Q915" i="6"/>
  <c r="Q923" i="6"/>
  <c r="R923" i="6"/>
  <c r="V925" i="6"/>
  <c r="P923" i="6"/>
  <c r="O923" i="6"/>
  <c r="O931" i="6"/>
  <c r="P931" i="6"/>
  <c r="Q931" i="6"/>
  <c r="R931" i="6"/>
  <c r="V933" i="6"/>
  <c r="Q939" i="6"/>
  <c r="R939" i="6"/>
  <c r="V941" i="6"/>
  <c r="O939" i="6"/>
  <c r="P939" i="6"/>
  <c r="O947" i="6"/>
  <c r="P947" i="6"/>
  <c r="Q947" i="6"/>
  <c r="V949" i="6"/>
  <c r="R947" i="6"/>
  <c r="Q955" i="6"/>
  <c r="R955" i="6"/>
  <c r="V957" i="6"/>
  <c r="O955" i="6"/>
  <c r="P955" i="6"/>
  <c r="O963" i="6"/>
  <c r="P963" i="6"/>
  <c r="Q963" i="6"/>
  <c r="V965" i="6"/>
  <c r="R963" i="6"/>
  <c r="Q971" i="6"/>
  <c r="R971" i="6"/>
  <c r="V973" i="6"/>
  <c r="O971" i="6"/>
  <c r="P971" i="6"/>
  <c r="O979" i="6"/>
  <c r="P979" i="6"/>
  <c r="Q979" i="6"/>
  <c r="R979" i="6"/>
  <c r="V981" i="6"/>
  <c r="Q987" i="6"/>
  <c r="R987" i="6"/>
  <c r="V989" i="6"/>
  <c r="O987" i="6"/>
  <c r="P987" i="6"/>
  <c r="P995" i="6"/>
  <c r="Q995" i="6"/>
  <c r="R995" i="6"/>
  <c r="O995" i="6"/>
  <c r="V997" i="6"/>
  <c r="Q153" i="6"/>
  <c r="R153" i="6"/>
  <c r="V155" i="6"/>
  <c r="O153" i="6"/>
  <c r="P153" i="6"/>
  <c r="R166" i="6"/>
  <c r="O166" i="6"/>
  <c r="P166" i="6"/>
  <c r="V168" i="6"/>
  <c r="Q166" i="6"/>
  <c r="Q184" i="6"/>
  <c r="R184" i="6"/>
  <c r="V186" i="6"/>
  <c r="O184" i="6"/>
  <c r="P184" i="6"/>
  <c r="Q216" i="6"/>
  <c r="R216" i="6"/>
  <c r="V218" i="6"/>
  <c r="O216" i="6"/>
  <c r="P216" i="6"/>
  <c r="P174" i="6"/>
  <c r="Q174" i="6"/>
  <c r="V176" i="6"/>
  <c r="R174" i="6"/>
  <c r="O174" i="6"/>
  <c r="P260" i="6"/>
  <c r="Q260" i="6"/>
  <c r="R260" i="6"/>
  <c r="V262" i="6"/>
  <c r="O260" i="6"/>
  <c r="R282" i="6"/>
  <c r="O282" i="6"/>
  <c r="P282" i="6"/>
  <c r="Q282" i="6"/>
  <c r="V284" i="6"/>
  <c r="O324" i="6"/>
  <c r="P324" i="6"/>
  <c r="Q324" i="6"/>
  <c r="R324" i="6"/>
  <c r="V326" i="6"/>
  <c r="O346" i="6"/>
  <c r="V348" i="6"/>
  <c r="P346" i="6"/>
  <c r="Q346" i="6"/>
  <c r="R346" i="6"/>
  <c r="Q388" i="6"/>
  <c r="R388" i="6"/>
  <c r="O388" i="6"/>
  <c r="P388" i="6"/>
  <c r="V390" i="6"/>
  <c r="O410" i="6"/>
  <c r="V412" i="6"/>
  <c r="P410" i="6"/>
  <c r="Q410" i="6"/>
  <c r="R410" i="6"/>
  <c r="O452" i="6"/>
  <c r="P452" i="6"/>
  <c r="Q452" i="6"/>
  <c r="R452" i="6"/>
  <c r="V454" i="6"/>
  <c r="R474" i="6"/>
  <c r="O474" i="6"/>
  <c r="P474" i="6"/>
  <c r="Q474" i="6"/>
  <c r="V476" i="6"/>
  <c r="R490" i="6"/>
  <c r="O490" i="6"/>
  <c r="P490" i="6"/>
  <c r="Q490" i="6"/>
  <c r="V492" i="6"/>
  <c r="R506" i="6"/>
  <c r="O506" i="6"/>
  <c r="P506" i="6"/>
  <c r="Q506" i="6"/>
  <c r="V508" i="6"/>
  <c r="R522" i="6"/>
  <c r="O522" i="6"/>
  <c r="P522" i="6"/>
  <c r="Q522" i="6"/>
  <c r="V524" i="6"/>
  <c r="R538" i="6"/>
  <c r="O538" i="6"/>
  <c r="P538" i="6"/>
  <c r="Q538" i="6"/>
  <c r="V540" i="6"/>
  <c r="R554" i="6"/>
  <c r="O554" i="6"/>
  <c r="P554" i="6"/>
  <c r="Q554" i="6"/>
  <c r="V556" i="6"/>
  <c r="P164" i="6"/>
  <c r="Q164" i="6"/>
  <c r="R164" i="6"/>
  <c r="V166" i="6"/>
  <c r="O164" i="6"/>
  <c r="Q210" i="6"/>
  <c r="V212" i="6"/>
  <c r="R210" i="6"/>
  <c r="O210" i="6"/>
  <c r="P210" i="6"/>
  <c r="P190" i="6"/>
  <c r="Q190" i="6"/>
  <c r="V192" i="6"/>
  <c r="R190" i="6"/>
  <c r="O190" i="6"/>
  <c r="P238" i="6"/>
  <c r="Q238" i="6"/>
  <c r="V240" i="6"/>
  <c r="R238" i="6"/>
  <c r="O238" i="6"/>
  <c r="Q352" i="6"/>
  <c r="R352" i="6"/>
  <c r="O352" i="6"/>
  <c r="V354" i="6"/>
  <c r="P352" i="6"/>
  <c r="Q380" i="6"/>
  <c r="R380" i="6"/>
  <c r="O380" i="6"/>
  <c r="V382" i="6"/>
  <c r="P380" i="6"/>
  <c r="Q408" i="6"/>
  <c r="R408" i="6"/>
  <c r="O408" i="6"/>
  <c r="V410" i="6"/>
  <c r="P408" i="6"/>
  <c r="P438" i="6"/>
  <c r="Q438" i="6"/>
  <c r="R438" i="6"/>
  <c r="O438" i="6"/>
  <c r="V440" i="6"/>
  <c r="P466" i="6"/>
  <c r="Q466" i="6"/>
  <c r="V468" i="6"/>
  <c r="R466" i="6"/>
  <c r="O466" i="6"/>
  <c r="O532" i="6"/>
  <c r="P532" i="6"/>
  <c r="Q532" i="6"/>
  <c r="R532" i="6"/>
  <c r="V534" i="6"/>
  <c r="R204" i="6"/>
  <c r="V206" i="6"/>
  <c r="O204" i="6"/>
  <c r="P204" i="6"/>
  <c r="Q204" i="6"/>
  <c r="P254" i="6"/>
  <c r="Q254" i="6"/>
  <c r="V256" i="6"/>
  <c r="R254" i="6"/>
  <c r="O254" i="6"/>
  <c r="O328" i="6"/>
  <c r="P328" i="6"/>
  <c r="Q328" i="6"/>
  <c r="V330" i="6"/>
  <c r="R328" i="6"/>
  <c r="Q368" i="6"/>
  <c r="R368" i="6"/>
  <c r="O368" i="6"/>
  <c r="V370" i="6"/>
  <c r="P368" i="6"/>
  <c r="O406" i="6"/>
  <c r="V408" i="6"/>
  <c r="P406" i="6"/>
  <c r="Q406" i="6"/>
  <c r="R406" i="6"/>
  <c r="R480" i="6"/>
  <c r="V482" i="6"/>
  <c r="O480" i="6"/>
  <c r="P480" i="6"/>
  <c r="Q480" i="6"/>
  <c r="Q508" i="6"/>
  <c r="R508" i="6"/>
  <c r="V510" i="6"/>
  <c r="O508" i="6"/>
  <c r="P508" i="6"/>
  <c r="P536" i="6"/>
  <c r="Q536" i="6"/>
  <c r="R536" i="6"/>
  <c r="V538" i="6"/>
  <c r="O536" i="6"/>
  <c r="O564" i="6"/>
  <c r="P564" i="6"/>
  <c r="Q564" i="6"/>
  <c r="R564" i="6"/>
  <c r="V566" i="6"/>
  <c r="O606" i="6"/>
  <c r="P606" i="6"/>
  <c r="Q606" i="6"/>
  <c r="V608" i="6"/>
  <c r="R606" i="6"/>
  <c r="O628" i="6"/>
  <c r="P628" i="6"/>
  <c r="Q628" i="6"/>
  <c r="R628" i="6"/>
  <c r="V630" i="6"/>
  <c r="R668" i="6"/>
  <c r="O668" i="6"/>
  <c r="V670" i="6"/>
  <c r="P668" i="6"/>
  <c r="Q668" i="6"/>
  <c r="R684" i="6"/>
  <c r="O684" i="6"/>
  <c r="V686" i="6"/>
  <c r="P684" i="6"/>
  <c r="Q684" i="6"/>
  <c r="R700" i="6"/>
  <c r="O700" i="6"/>
  <c r="V702" i="6"/>
  <c r="P700" i="6"/>
  <c r="Q700" i="6"/>
  <c r="R716" i="6"/>
  <c r="O716" i="6"/>
  <c r="V718" i="6"/>
  <c r="P716" i="6"/>
  <c r="Q716" i="6"/>
  <c r="R732" i="6"/>
  <c r="O732" i="6"/>
  <c r="V734" i="6"/>
  <c r="P732" i="6"/>
  <c r="Q732" i="6"/>
  <c r="R220" i="6"/>
  <c r="O220" i="6"/>
  <c r="P220" i="6"/>
  <c r="V222" i="6"/>
  <c r="Q220" i="6"/>
  <c r="P270" i="6"/>
  <c r="Q270" i="6"/>
  <c r="V272" i="6"/>
  <c r="R270" i="6"/>
  <c r="O270" i="6"/>
  <c r="P322" i="6"/>
  <c r="Q322" i="6"/>
  <c r="V324" i="6"/>
  <c r="R322" i="6"/>
  <c r="O322" i="6"/>
  <c r="O422" i="6"/>
  <c r="V424" i="6"/>
  <c r="P422" i="6"/>
  <c r="Q422" i="6"/>
  <c r="R422" i="6"/>
  <c r="R512" i="6"/>
  <c r="V514" i="6"/>
  <c r="O512" i="6"/>
  <c r="P512" i="6"/>
  <c r="Q512" i="6"/>
  <c r="P686" i="6"/>
  <c r="Q686" i="6"/>
  <c r="R686" i="6"/>
  <c r="V688" i="6"/>
  <c r="O686" i="6"/>
  <c r="Q636" i="6"/>
  <c r="R636" i="6"/>
  <c r="V638" i="6"/>
  <c r="O636" i="6"/>
  <c r="P636" i="6"/>
  <c r="O318" i="6"/>
  <c r="P318" i="6"/>
  <c r="Q318" i="6"/>
  <c r="R318" i="6"/>
  <c r="V320" i="6"/>
  <c r="P988" i="6"/>
  <c r="Q988" i="6"/>
  <c r="R988" i="6"/>
  <c r="V990" i="6"/>
  <c r="O988" i="6"/>
  <c r="P972" i="6"/>
  <c r="Q972" i="6"/>
  <c r="R972" i="6"/>
  <c r="V974" i="6"/>
  <c r="O972" i="6"/>
  <c r="P956" i="6"/>
  <c r="Q956" i="6"/>
  <c r="R956" i="6"/>
  <c r="V958" i="6"/>
  <c r="O956" i="6"/>
  <c r="P940" i="6"/>
  <c r="Q940" i="6"/>
  <c r="R940" i="6"/>
  <c r="V942" i="6"/>
  <c r="O940" i="6"/>
  <c r="P924" i="6"/>
  <c r="Q924" i="6"/>
  <c r="V926" i="6"/>
  <c r="O924" i="6"/>
  <c r="R924" i="6"/>
  <c r="P908" i="6"/>
  <c r="R908" i="6"/>
  <c r="O908" i="6"/>
  <c r="Q908" i="6"/>
  <c r="V910" i="6"/>
  <c r="P876" i="6"/>
  <c r="Q876" i="6"/>
  <c r="R876" i="6"/>
  <c r="V878" i="6"/>
  <c r="O876" i="6"/>
  <c r="P844" i="6"/>
  <c r="Q844" i="6"/>
  <c r="R844" i="6"/>
  <c r="V846" i="6"/>
  <c r="O844" i="6"/>
  <c r="Q806" i="6"/>
  <c r="R806" i="6"/>
  <c r="O806" i="6"/>
  <c r="V808" i="6"/>
  <c r="P806" i="6"/>
  <c r="O350" i="6"/>
  <c r="V352" i="6"/>
  <c r="P350" i="6"/>
  <c r="Q350" i="6"/>
  <c r="R350" i="6"/>
  <c r="O202" i="6"/>
  <c r="P202" i="6"/>
  <c r="Q202" i="6"/>
  <c r="V204" i="6"/>
  <c r="R202" i="6"/>
  <c r="R794" i="6"/>
  <c r="O794" i="6"/>
  <c r="V796" i="6"/>
  <c r="P794" i="6"/>
  <c r="Q794" i="6"/>
  <c r="R772" i="6"/>
  <c r="V774" i="6"/>
  <c r="O772" i="6"/>
  <c r="P772" i="6"/>
  <c r="Q772" i="6"/>
  <c r="P632" i="6"/>
  <c r="Q632" i="6"/>
  <c r="R632" i="6"/>
  <c r="V634" i="6"/>
  <c r="O632" i="6"/>
  <c r="P504" i="6"/>
  <c r="Q504" i="6"/>
  <c r="R504" i="6"/>
  <c r="V506" i="6"/>
  <c r="O504" i="6"/>
  <c r="P446" i="6"/>
  <c r="Q446" i="6"/>
  <c r="R446" i="6"/>
  <c r="V448" i="6"/>
  <c r="O446" i="6"/>
  <c r="P312" i="6"/>
  <c r="Q312" i="6"/>
  <c r="R312" i="6"/>
  <c r="V314" i="6"/>
  <c r="O312" i="6"/>
  <c r="Q242" i="6"/>
  <c r="V244" i="6"/>
  <c r="R242" i="6"/>
  <c r="O242" i="6"/>
  <c r="P242" i="6"/>
  <c r="O894" i="6"/>
  <c r="V896" i="6"/>
  <c r="P894" i="6"/>
  <c r="Q894" i="6"/>
  <c r="R894" i="6"/>
  <c r="O878" i="6"/>
  <c r="V880" i="6"/>
  <c r="P878" i="6"/>
  <c r="Q878" i="6"/>
  <c r="R878" i="6"/>
  <c r="O862" i="6"/>
  <c r="V864" i="6"/>
  <c r="P862" i="6"/>
  <c r="Q862" i="6"/>
  <c r="R862" i="6"/>
  <c r="O846" i="6"/>
  <c r="V848" i="6"/>
  <c r="P846" i="6"/>
  <c r="Q846" i="6"/>
  <c r="R846" i="6"/>
  <c r="O830" i="6"/>
  <c r="V832" i="6"/>
  <c r="P830" i="6"/>
  <c r="Q830" i="6"/>
  <c r="R830" i="6"/>
  <c r="O808" i="6"/>
  <c r="P808" i="6"/>
  <c r="Q808" i="6"/>
  <c r="V810" i="6"/>
  <c r="R808" i="6"/>
  <c r="O766" i="6"/>
  <c r="V768" i="6"/>
  <c r="P766" i="6"/>
  <c r="Q766" i="6"/>
  <c r="R766" i="6"/>
  <c r="Q620" i="6"/>
  <c r="R620" i="6"/>
  <c r="V622" i="6"/>
  <c r="O620" i="6"/>
  <c r="P620" i="6"/>
  <c r="Q582" i="6"/>
  <c r="V584" i="6"/>
  <c r="R582" i="6"/>
  <c r="O582" i="6"/>
  <c r="P582" i="6"/>
  <c r="P488" i="6"/>
  <c r="Q488" i="6"/>
  <c r="R488" i="6"/>
  <c r="V490" i="6"/>
  <c r="O488" i="6"/>
  <c r="P290" i="6"/>
  <c r="Q290" i="6"/>
  <c r="V292" i="6"/>
  <c r="R290" i="6"/>
  <c r="O290" i="6"/>
  <c r="Q222" i="6"/>
  <c r="R222" i="6"/>
  <c r="O222" i="6"/>
  <c r="V224" i="6"/>
  <c r="P222" i="6"/>
  <c r="P642" i="6"/>
  <c r="Q642" i="6"/>
  <c r="V644" i="6"/>
  <c r="R642" i="6"/>
  <c r="O642" i="6"/>
  <c r="P796" i="6"/>
  <c r="Q796" i="6"/>
  <c r="R796" i="6"/>
  <c r="V798" i="6"/>
  <c r="O796" i="6"/>
  <c r="Q848" i="6"/>
  <c r="R848" i="6"/>
  <c r="V850" i="6"/>
  <c r="O848" i="6"/>
  <c r="P848" i="6"/>
  <c r="O942" i="6"/>
  <c r="V944" i="6"/>
  <c r="P942" i="6"/>
  <c r="Q942" i="6"/>
  <c r="R942" i="6"/>
  <c r="Q690" i="6"/>
  <c r="R690" i="6"/>
  <c r="V692" i="6"/>
  <c r="O690" i="6"/>
  <c r="P690" i="6"/>
  <c r="P818" i="6"/>
  <c r="Q818" i="6"/>
  <c r="R818" i="6"/>
  <c r="O818" i="6"/>
  <c r="V820" i="6"/>
  <c r="Q864" i="6"/>
  <c r="R864" i="6"/>
  <c r="V866" i="6"/>
  <c r="O864" i="6"/>
  <c r="P864" i="6"/>
  <c r="Q950" i="6"/>
  <c r="R950" i="6"/>
  <c r="O950" i="6"/>
  <c r="V952" i="6"/>
  <c r="P950" i="6"/>
  <c r="O370" i="6"/>
  <c r="V372" i="6"/>
  <c r="P370" i="6"/>
  <c r="Q370" i="6"/>
  <c r="R370" i="6"/>
  <c r="O714" i="6"/>
  <c r="P714" i="6"/>
  <c r="Q714" i="6"/>
  <c r="R714" i="6"/>
  <c r="V716" i="6"/>
  <c r="P914" i="6"/>
  <c r="Q914" i="6"/>
  <c r="O914" i="6"/>
  <c r="V916" i="6"/>
  <c r="R914" i="6"/>
  <c r="P978" i="6"/>
  <c r="Q978" i="6"/>
  <c r="R978" i="6"/>
  <c r="O978" i="6"/>
  <c r="V980" i="6"/>
  <c r="R608" i="6"/>
  <c r="V610" i="6"/>
  <c r="O608" i="6"/>
  <c r="P608" i="6"/>
  <c r="Q608" i="6"/>
  <c r="P786" i="6"/>
  <c r="Q786" i="6"/>
  <c r="R786" i="6"/>
  <c r="V788" i="6"/>
  <c r="O786" i="6"/>
  <c r="O840" i="6"/>
  <c r="P840" i="6"/>
  <c r="Q840" i="6"/>
  <c r="R840" i="6"/>
  <c r="V842" i="6"/>
  <c r="R938" i="6"/>
  <c r="O938" i="6"/>
  <c r="V940" i="6"/>
  <c r="P938" i="6"/>
  <c r="Q938" i="6"/>
  <c r="R157" i="6"/>
  <c r="O157" i="6"/>
  <c r="V159" i="6"/>
  <c r="P157" i="6"/>
  <c r="Q157" i="6"/>
  <c r="R152" i="6"/>
  <c r="V154" i="6"/>
  <c r="O152" i="6"/>
  <c r="P152" i="6"/>
  <c r="Q152" i="6"/>
  <c r="Q163" i="6"/>
  <c r="R163" i="6"/>
  <c r="O163" i="6"/>
  <c r="V165" i="6"/>
  <c r="P163" i="6"/>
  <c r="Q173" i="6"/>
  <c r="R173" i="6"/>
  <c r="V175" i="6"/>
  <c r="O173" i="6"/>
  <c r="P173" i="6"/>
  <c r="O181" i="6"/>
  <c r="P181" i="6"/>
  <c r="Q181" i="6"/>
  <c r="R181" i="6"/>
  <c r="V183" i="6"/>
  <c r="Q189" i="6"/>
  <c r="R189" i="6"/>
  <c r="V191" i="6"/>
  <c r="O189" i="6"/>
  <c r="P189" i="6"/>
  <c r="O197" i="6"/>
  <c r="P197" i="6"/>
  <c r="Q197" i="6"/>
  <c r="V199" i="6"/>
  <c r="R197" i="6"/>
  <c r="Q205" i="6"/>
  <c r="R205" i="6"/>
  <c r="V207" i="6"/>
  <c r="O205" i="6"/>
  <c r="P205" i="6"/>
  <c r="O213" i="6"/>
  <c r="P213" i="6"/>
  <c r="Q213" i="6"/>
  <c r="R213" i="6"/>
  <c r="V215" i="6"/>
  <c r="Q221" i="6"/>
  <c r="R221" i="6"/>
  <c r="O221" i="6"/>
  <c r="V223" i="6"/>
  <c r="P221" i="6"/>
  <c r="O229" i="6"/>
  <c r="P229" i="6"/>
  <c r="Q229" i="6"/>
  <c r="R229" i="6"/>
  <c r="V231" i="6"/>
  <c r="Q237" i="6"/>
  <c r="R237" i="6"/>
  <c r="V239" i="6"/>
  <c r="O237" i="6"/>
  <c r="P237" i="6"/>
  <c r="O245" i="6"/>
  <c r="P245" i="6"/>
  <c r="Q245" i="6"/>
  <c r="R245" i="6"/>
  <c r="V247" i="6"/>
  <c r="Q253" i="6"/>
  <c r="R253" i="6"/>
  <c r="V255" i="6"/>
  <c r="O253" i="6"/>
  <c r="P253" i="6"/>
  <c r="O261" i="6"/>
  <c r="P261" i="6"/>
  <c r="Q261" i="6"/>
  <c r="R261" i="6"/>
  <c r="V263" i="6"/>
  <c r="Q269" i="6"/>
  <c r="R269" i="6"/>
  <c r="V271" i="6"/>
  <c r="O269" i="6"/>
  <c r="P269" i="6"/>
  <c r="O277" i="6"/>
  <c r="P277" i="6"/>
  <c r="Q277" i="6"/>
  <c r="R277" i="6"/>
  <c r="V279" i="6"/>
  <c r="P285" i="6"/>
  <c r="Q285" i="6"/>
  <c r="R285" i="6"/>
  <c r="V287" i="6"/>
  <c r="O285" i="6"/>
  <c r="R293" i="6"/>
  <c r="V295" i="6"/>
  <c r="O293" i="6"/>
  <c r="P293" i="6"/>
  <c r="Q293" i="6"/>
  <c r="P301" i="6"/>
  <c r="Q301" i="6"/>
  <c r="R301" i="6"/>
  <c r="V303" i="6"/>
  <c r="O301" i="6"/>
  <c r="R309" i="6"/>
  <c r="V311" i="6"/>
  <c r="O309" i="6"/>
  <c r="P309" i="6"/>
  <c r="Q309" i="6"/>
  <c r="P317" i="6"/>
  <c r="Q317" i="6"/>
  <c r="R317" i="6"/>
  <c r="O317" i="6"/>
  <c r="V319" i="6"/>
  <c r="R325" i="6"/>
  <c r="O325" i="6"/>
  <c r="V327" i="6"/>
  <c r="P325" i="6"/>
  <c r="Q325" i="6"/>
  <c r="P333" i="6"/>
  <c r="Q333" i="6"/>
  <c r="R333" i="6"/>
  <c r="O333" i="6"/>
  <c r="V335" i="6"/>
  <c r="P341" i="6"/>
  <c r="Q341" i="6"/>
  <c r="R341" i="6"/>
  <c r="V343" i="6"/>
  <c r="O341" i="6"/>
  <c r="P349" i="6"/>
  <c r="Q349" i="6"/>
  <c r="R349" i="6"/>
  <c r="O349" i="6"/>
  <c r="V351" i="6"/>
  <c r="P357" i="6"/>
  <c r="Q357" i="6"/>
  <c r="R357" i="6"/>
  <c r="V359" i="6"/>
  <c r="O357" i="6"/>
  <c r="P365" i="6"/>
  <c r="Q365" i="6"/>
  <c r="R365" i="6"/>
  <c r="O365" i="6"/>
  <c r="V367" i="6"/>
  <c r="P373" i="6"/>
  <c r="Q373" i="6"/>
  <c r="R373" i="6"/>
  <c r="V375" i="6"/>
  <c r="O373" i="6"/>
  <c r="P381" i="6"/>
  <c r="Q381" i="6"/>
  <c r="R381" i="6"/>
  <c r="O381" i="6"/>
  <c r="V383" i="6"/>
  <c r="Q389" i="6"/>
  <c r="R389" i="6"/>
  <c r="O389" i="6"/>
  <c r="P389" i="6"/>
  <c r="V391" i="6"/>
  <c r="P397" i="6"/>
  <c r="Q397" i="6"/>
  <c r="R397" i="6"/>
  <c r="O397" i="6"/>
  <c r="V399" i="6"/>
  <c r="P405" i="6"/>
  <c r="Q405" i="6"/>
  <c r="R405" i="6"/>
  <c r="O405" i="6"/>
  <c r="V407" i="6"/>
  <c r="P413" i="6"/>
  <c r="Q413" i="6"/>
  <c r="R413" i="6"/>
  <c r="O413" i="6"/>
  <c r="V415" i="6"/>
  <c r="P421" i="6"/>
  <c r="Q421" i="6"/>
  <c r="R421" i="6"/>
  <c r="O421" i="6"/>
  <c r="V423" i="6"/>
  <c r="P429" i="6"/>
  <c r="Q429" i="6"/>
  <c r="R429" i="6"/>
  <c r="O429" i="6"/>
  <c r="V431" i="6"/>
  <c r="Q437" i="6"/>
  <c r="R437" i="6"/>
  <c r="O437" i="6"/>
  <c r="V439" i="6"/>
  <c r="P437" i="6"/>
  <c r="P445" i="6"/>
  <c r="Q445" i="6"/>
  <c r="R445" i="6"/>
  <c r="V447" i="6"/>
  <c r="O445" i="6"/>
  <c r="R453" i="6"/>
  <c r="V455" i="6"/>
  <c r="O453" i="6"/>
  <c r="P453" i="6"/>
  <c r="Q453" i="6"/>
  <c r="P461" i="6"/>
  <c r="Q461" i="6"/>
  <c r="R461" i="6"/>
  <c r="V463" i="6"/>
  <c r="O461" i="6"/>
  <c r="R469" i="6"/>
  <c r="V471" i="6"/>
  <c r="O469" i="6"/>
  <c r="P469" i="6"/>
  <c r="Q469" i="6"/>
  <c r="P477" i="6"/>
  <c r="Q477" i="6"/>
  <c r="R477" i="6"/>
  <c r="V479" i="6"/>
  <c r="O477" i="6"/>
  <c r="R485" i="6"/>
  <c r="V487" i="6"/>
  <c r="O485" i="6"/>
  <c r="P485" i="6"/>
  <c r="Q485" i="6"/>
  <c r="P493" i="6"/>
  <c r="Q493" i="6"/>
  <c r="R493" i="6"/>
  <c r="V495" i="6"/>
  <c r="O493" i="6"/>
  <c r="R501" i="6"/>
  <c r="V503" i="6"/>
  <c r="O501" i="6"/>
  <c r="P501" i="6"/>
  <c r="Q501" i="6"/>
  <c r="P509" i="6"/>
  <c r="Q509" i="6"/>
  <c r="R509" i="6"/>
  <c r="V511" i="6"/>
  <c r="O509" i="6"/>
  <c r="R517" i="6"/>
  <c r="V519" i="6"/>
  <c r="O517" i="6"/>
  <c r="P517" i="6"/>
  <c r="Q517" i="6"/>
  <c r="P525" i="6"/>
  <c r="Q525" i="6"/>
  <c r="R525" i="6"/>
  <c r="V527" i="6"/>
  <c r="O525" i="6"/>
  <c r="R533" i="6"/>
  <c r="V535" i="6"/>
  <c r="O533" i="6"/>
  <c r="P533" i="6"/>
  <c r="Q533" i="6"/>
  <c r="P541" i="6"/>
  <c r="Q541" i="6"/>
  <c r="R541" i="6"/>
  <c r="V543" i="6"/>
  <c r="O541" i="6"/>
  <c r="R549" i="6"/>
  <c r="V551" i="6"/>
  <c r="O549" i="6"/>
  <c r="P549" i="6"/>
  <c r="Q549" i="6"/>
  <c r="P557" i="6"/>
  <c r="Q557" i="6"/>
  <c r="R557" i="6"/>
  <c r="V559" i="6"/>
  <c r="O557" i="6"/>
  <c r="R565" i="6"/>
  <c r="V567" i="6"/>
  <c r="O565" i="6"/>
  <c r="P565" i="6"/>
  <c r="Q565" i="6"/>
  <c r="P573" i="6"/>
  <c r="Q573" i="6"/>
  <c r="R573" i="6"/>
  <c r="V575" i="6"/>
  <c r="O573" i="6"/>
  <c r="R581" i="6"/>
  <c r="V583" i="6"/>
  <c r="O581" i="6"/>
  <c r="P581" i="6"/>
  <c r="Q581" i="6"/>
  <c r="P589" i="6"/>
  <c r="Q589" i="6"/>
  <c r="R589" i="6"/>
  <c r="V591" i="6"/>
  <c r="O589" i="6"/>
  <c r="R597" i="6"/>
  <c r="O597" i="6"/>
  <c r="P597" i="6"/>
  <c r="Q597" i="6"/>
  <c r="V599" i="6"/>
  <c r="P605" i="6"/>
  <c r="Q605" i="6"/>
  <c r="R605" i="6"/>
  <c r="V607" i="6"/>
  <c r="O605" i="6"/>
  <c r="R613" i="6"/>
  <c r="V615" i="6"/>
  <c r="O613" i="6"/>
  <c r="P613" i="6"/>
  <c r="Q613" i="6"/>
  <c r="P621" i="6"/>
  <c r="Q621" i="6"/>
  <c r="R621" i="6"/>
  <c r="V623" i="6"/>
  <c r="O621" i="6"/>
  <c r="R629" i="6"/>
  <c r="V631" i="6"/>
  <c r="O629" i="6"/>
  <c r="P629" i="6"/>
  <c r="Q629" i="6"/>
  <c r="P637" i="6"/>
  <c r="Q637" i="6"/>
  <c r="R637" i="6"/>
  <c r="V639" i="6"/>
  <c r="O637" i="6"/>
  <c r="R645" i="6"/>
  <c r="V647" i="6"/>
  <c r="O645" i="6"/>
  <c r="P645" i="6"/>
  <c r="Q645" i="6"/>
  <c r="P653" i="6"/>
  <c r="Q653" i="6"/>
  <c r="R653" i="6"/>
  <c r="V655" i="6"/>
  <c r="O653" i="6"/>
  <c r="R661" i="6"/>
  <c r="V663" i="6"/>
  <c r="O661" i="6"/>
  <c r="P661" i="6"/>
  <c r="Q661" i="6"/>
  <c r="Q669" i="6"/>
  <c r="R669" i="6"/>
  <c r="V671" i="6"/>
  <c r="O669" i="6"/>
  <c r="P669" i="6"/>
  <c r="O677" i="6"/>
  <c r="P677" i="6"/>
  <c r="Q677" i="6"/>
  <c r="R677" i="6"/>
  <c r="V679" i="6"/>
  <c r="Q685" i="6"/>
  <c r="R685" i="6"/>
  <c r="V687" i="6"/>
  <c r="O685" i="6"/>
  <c r="P685" i="6"/>
  <c r="O693" i="6"/>
  <c r="P693" i="6"/>
  <c r="Q693" i="6"/>
  <c r="R693" i="6"/>
  <c r="V695" i="6"/>
  <c r="Q701" i="6"/>
  <c r="R701" i="6"/>
  <c r="V703" i="6"/>
  <c r="O701" i="6"/>
  <c r="P701" i="6"/>
  <c r="O709" i="6"/>
  <c r="P709" i="6"/>
  <c r="Q709" i="6"/>
  <c r="R709" i="6"/>
  <c r="V711" i="6"/>
  <c r="Q717" i="6"/>
  <c r="R717" i="6"/>
  <c r="V719" i="6"/>
  <c r="O717" i="6"/>
  <c r="P717" i="6"/>
  <c r="O725" i="6"/>
  <c r="P725" i="6"/>
  <c r="Q725" i="6"/>
  <c r="R725" i="6"/>
  <c r="V727" i="6"/>
  <c r="Q733" i="6"/>
  <c r="R733" i="6"/>
  <c r="V735" i="6"/>
  <c r="O733" i="6"/>
  <c r="P733" i="6"/>
  <c r="O741" i="6"/>
  <c r="P741" i="6"/>
  <c r="Q741" i="6"/>
  <c r="R741" i="6"/>
  <c r="V743" i="6"/>
  <c r="Q749" i="6"/>
  <c r="R749" i="6"/>
  <c r="V751" i="6"/>
  <c r="O749" i="6"/>
  <c r="P749" i="6"/>
  <c r="Q757" i="6"/>
  <c r="V759" i="6"/>
  <c r="R757" i="6"/>
  <c r="O757" i="6"/>
  <c r="P757" i="6"/>
  <c r="O765" i="6"/>
  <c r="P765" i="6"/>
  <c r="Q765" i="6"/>
  <c r="V767" i="6"/>
  <c r="R765" i="6"/>
  <c r="Q773" i="6"/>
  <c r="V775" i="6"/>
  <c r="R773" i="6"/>
  <c r="O773" i="6"/>
  <c r="P773" i="6"/>
  <c r="O781" i="6"/>
  <c r="P781" i="6"/>
  <c r="Q781" i="6"/>
  <c r="V783" i="6"/>
  <c r="R781" i="6"/>
  <c r="Q789" i="6"/>
  <c r="V791" i="6"/>
  <c r="R789" i="6"/>
  <c r="O789" i="6"/>
  <c r="P789" i="6"/>
  <c r="O797" i="6"/>
  <c r="P797" i="6"/>
  <c r="Q797" i="6"/>
  <c r="V799" i="6"/>
  <c r="R797" i="6"/>
  <c r="Q805" i="6"/>
  <c r="V807" i="6"/>
  <c r="R805" i="6"/>
  <c r="O805" i="6"/>
  <c r="P805" i="6"/>
  <c r="O813" i="6"/>
  <c r="P813" i="6"/>
  <c r="Q813" i="6"/>
  <c r="V815" i="6"/>
  <c r="R813" i="6"/>
  <c r="Q821" i="6"/>
  <c r="V823" i="6"/>
  <c r="R821" i="6"/>
  <c r="O821" i="6"/>
  <c r="P821" i="6"/>
  <c r="O829" i="6"/>
  <c r="P829" i="6"/>
  <c r="Q829" i="6"/>
  <c r="V831" i="6"/>
  <c r="R829" i="6"/>
  <c r="Q837" i="6"/>
  <c r="V839" i="6"/>
  <c r="R837" i="6"/>
  <c r="O837" i="6"/>
  <c r="P837" i="6"/>
  <c r="O845" i="6"/>
  <c r="P845" i="6"/>
  <c r="Q845" i="6"/>
  <c r="V847" i="6"/>
  <c r="R845" i="6"/>
  <c r="Q853" i="6"/>
  <c r="V855" i="6"/>
  <c r="R853" i="6"/>
  <c r="O853" i="6"/>
  <c r="P853" i="6"/>
  <c r="O861" i="6"/>
  <c r="P861" i="6"/>
  <c r="Q861" i="6"/>
  <c r="V863" i="6"/>
  <c r="R861" i="6"/>
  <c r="Q869" i="6"/>
  <c r="V871" i="6"/>
  <c r="R869" i="6"/>
  <c r="O869" i="6"/>
  <c r="P869" i="6"/>
  <c r="O877" i="6"/>
  <c r="P877" i="6"/>
  <c r="Q877" i="6"/>
  <c r="V879" i="6"/>
  <c r="R877" i="6"/>
  <c r="Q885" i="6"/>
  <c r="V887" i="6"/>
  <c r="R885" i="6"/>
  <c r="O885" i="6"/>
  <c r="P885" i="6"/>
  <c r="O893" i="6"/>
  <c r="P893" i="6"/>
  <c r="Q893" i="6"/>
  <c r="V895" i="6"/>
  <c r="R893" i="6"/>
  <c r="Q901" i="6"/>
  <c r="V903" i="6"/>
  <c r="O901" i="6"/>
  <c r="R901" i="6"/>
  <c r="P901" i="6"/>
  <c r="O909" i="6"/>
  <c r="Q909" i="6"/>
  <c r="R909" i="6"/>
  <c r="P909" i="6"/>
  <c r="V911" i="6"/>
  <c r="Q917" i="6"/>
  <c r="V919" i="6"/>
  <c r="R917" i="6"/>
  <c r="P917" i="6"/>
  <c r="O917" i="6"/>
  <c r="O925" i="6"/>
  <c r="P925" i="6"/>
  <c r="V927" i="6"/>
  <c r="R925" i="6"/>
  <c r="Q925" i="6"/>
  <c r="Q933" i="6"/>
  <c r="V935" i="6"/>
  <c r="R933" i="6"/>
  <c r="O933" i="6"/>
  <c r="P933" i="6"/>
  <c r="O941" i="6"/>
  <c r="P941" i="6"/>
  <c r="Q941" i="6"/>
  <c r="V943" i="6"/>
  <c r="R941" i="6"/>
  <c r="Q949" i="6"/>
  <c r="V951" i="6"/>
  <c r="R949" i="6"/>
  <c r="O949" i="6"/>
  <c r="P949" i="6"/>
  <c r="O957" i="6"/>
  <c r="P957" i="6"/>
  <c r="Q957" i="6"/>
  <c r="V959" i="6"/>
  <c r="R957" i="6"/>
  <c r="Q965" i="6"/>
  <c r="V967" i="6"/>
  <c r="R965" i="6"/>
  <c r="O965" i="6"/>
  <c r="P965" i="6"/>
  <c r="O973" i="6"/>
  <c r="P973" i="6"/>
  <c r="Q973" i="6"/>
  <c r="V975" i="6"/>
  <c r="R973" i="6"/>
  <c r="Q981" i="6"/>
  <c r="V983" i="6"/>
  <c r="R981" i="6"/>
  <c r="O981" i="6"/>
  <c r="P981" i="6"/>
  <c r="O989" i="6"/>
  <c r="P989" i="6"/>
  <c r="Q989" i="6"/>
  <c r="V991" i="6"/>
  <c r="R989" i="6"/>
  <c r="R997" i="6"/>
  <c r="O997" i="6"/>
  <c r="P997" i="6"/>
  <c r="Q997" i="6"/>
  <c r="V999" i="6"/>
  <c r="P158" i="6"/>
  <c r="Q158" i="6"/>
  <c r="V160" i="6"/>
  <c r="R158" i="6"/>
  <c r="O158" i="6"/>
  <c r="P169" i="6"/>
  <c r="Q169" i="6"/>
  <c r="R169" i="6"/>
  <c r="V171" i="6"/>
  <c r="O169" i="6"/>
  <c r="O156" i="6"/>
  <c r="P156" i="6"/>
  <c r="V158" i="6"/>
  <c r="Q156" i="6"/>
  <c r="R156" i="6"/>
  <c r="O192" i="6"/>
  <c r="P192" i="6"/>
  <c r="Q192" i="6"/>
  <c r="R192" i="6"/>
  <c r="V194" i="6"/>
  <c r="O186" i="6"/>
  <c r="P186" i="6"/>
  <c r="Q186" i="6"/>
  <c r="V188" i="6"/>
  <c r="R186" i="6"/>
  <c r="P244" i="6"/>
  <c r="Q244" i="6"/>
  <c r="R244" i="6"/>
  <c r="V246" i="6"/>
  <c r="O244" i="6"/>
  <c r="O266" i="6"/>
  <c r="P266" i="6"/>
  <c r="Q266" i="6"/>
  <c r="V268" i="6"/>
  <c r="R266" i="6"/>
  <c r="O308" i="6"/>
  <c r="P308" i="6"/>
  <c r="Q308" i="6"/>
  <c r="R308" i="6"/>
  <c r="V310" i="6"/>
  <c r="R330" i="6"/>
  <c r="O330" i="6"/>
  <c r="P330" i="6"/>
  <c r="Q330" i="6"/>
  <c r="V332" i="6"/>
  <c r="Q372" i="6"/>
  <c r="R372" i="6"/>
  <c r="O372" i="6"/>
  <c r="V374" i="6"/>
  <c r="P372" i="6"/>
  <c r="O394" i="6"/>
  <c r="V396" i="6"/>
  <c r="P394" i="6"/>
  <c r="Q394" i="6"/>
  <c r="R394" i="6"/>
  <c r="Q436" i="6"/>
  <c r="R436" i="6"/>
  <c r="V438" i="6"/>
  <c r="O436" i="6"/>
  <c r="P436" i="6"/>
  <c r="O458" i="6"/>
  <c r="P458" i="6"/>
  <c r="Q458" i="6"/>
  <c r="R458" i="6"/>
  <c r="V460" i="6"/>
  <c r="O478" i="6"/>
  <c r="P478" i="6"/>
  <c r="Q478" i="6"/>
  <c r="V480" i="6"/>
  <c r="R478" i="6"/>
  <c r="O494" i="6"/>
  <c r="P494" i="6"/>
  <c r="Q494" i="6"/>
  <c r="V496" i="6"/>
  <c r="R494" i="6"/>
  <c r="O510" i="6"/>
  <c r="P510" i="6"/>
  <c r="Q510" i="6"/>
  <c r="V512" i="6"/>
  <c r="R510" i="6"/>
  <c r="O526" i="6"/>
  <c r="P526" i="6"/>
  <c r="Q526" i="6"/>
  <c r="V528" i="6"/>
  <c r="R526" i="6"/>
  <c r="O542" i="6"/>
  <c r="P542" i="6"/>
  <c r="Q542" i="6"/>
  <c r="V544" i="6"/>
  <c r="R542" i="6"/>
  <c r="O558" i="6"/>
  <c r="P558" i="6"/>
  <c r="Q558" i="6"/>
  <c r="V560" i="6"/>
  <c r="R558" i="6"/>
  <c r="Q178" i="6"/>
  <c r="V180" i="6"/>
  <c r="R178" i="6"/>
  <c r="O178" i="6"/>
  <c r="P178" i="6"/>
  <c r="O218" i="6"/>
  <c r="P218" i="6"/>
  <c r="Q218" i="6"/>
  <c r="V220" i="6"/>
  <c r="R218" i="6"/>
  <c r="P212" i="6"/>
  <c r="Q212" i="6"/>
  <c r="R212" i="6"/>
  <c r="V214" i="6"/>
  <c r="O212" i="6"/>
  <c r="R246" i="6"/>
  <c r="O246" i="6"/>
  <c r="P246" i="6"/>
  <c r="V248" i="6"/>
  <c r="Q246" i="6"/>
  <c r="Q274" i="6"/>
  <c r="V276" i="6"/>
  <c r="R274" i="6"/>
  <c r="O274" i="6"/>
  <c r="P274" i="6"/>
  <c r="O302" i="6"/>
  <c r="P302" i="6"/>
  <c r="Q302" i="6"/>
  <c r="V304" i="6"/>
  <c r="R302" i="6"/>
  <c r="Q416" i="6"/>
  <c r="R416" i="6"/>
  <c r="O416" i="6"/>
  <c r="V418" i="6"/>
  <c r="P416" i="6"/>
  <c r="Q444" i="6"/>
  <c r="R444" i="6"/>
  <c r="V446" i="6"/>
  <c r="O444" i="6"/>
  <c r="P444" i="6"/>
  <c r="P472" i="6"/>
  <c r="Q472" i="6"/>
  <c r="R472" i="6"/>
  <c r="V474" i="6"/>
  <c r="O472" i="6"/>
  <c r="O516" i="6"/>
  <c r="P516" i="6"/>
  <c r="Q516" i="6"/>
  <c r="R516" i="6"/>
  <c r="V518" i="6"/>
  <c r="Q226" i="6"/>
  <c r="V228" i="6"/>
  <c r="R226" i="6"/>
  <c r="O226" i="6"/>
  <c r="P226" i="6"/>
  <c r="Q300" i="6"/>
  <c r="R300" i="6"/>
  <c r="V302" i="6"/>
  <c r="O300" i="6"/>
  <c r="P300" i="6"/>
  <c r="Q376" i="6"/>
  <c r="R376" i="6"/>
  <c r="O376" i="6"/>
  <c r="V378" i="6"/>
  <c r="P376" i="6"/>
  <c r="O414" i="6"/>
  <c r="V416" i="6"/>
  <c r="P414" i="6"/>
  <c r="Q414" i="6"/>
  <c r="R414" i="6"/>
  <c r="R454" i="6"/>
  <c r="V456" i="6"/>
  <c r="O454" i="6"/>
  <c r="P454" i="6"/>
  <c r="Q454" i="6"/>
  <c r="R544" i="6"/>
  <c r="V546" i="6"/>
  <c r="O544" i="6"/>
  <c r="P544" i="6"/>
  <c r="Q544" i="6"/>
  <c r="O590" i="6"/>
  <c r="P590" i="6"/>
  <c r="Q590" i="6"/>
  <c r="V592" i="6"/>
  <c r="R590" i="6"/>
  <c r="O612" i="6"/>
  <c r="P612" i="6"/>
  <c r="Q612" i="6"/>
  <c r="R612" i="6"/>
  <c r="V614" i="6"/>
  <c r="O654" i="6"/>
  <c r="P654" i="6"/>
  <c r="Q654" i="6"/>
  <c r="V656" i="6"/>
  <c r="R654" i="6"/>
  <c r="O672" i="6"/>
  <c r="V674" i="6"/>
  <c r="P672" i="6"/>
  <c r="Q672" i="6"/>
  <c r="R672" i="6"/>
  <c r="O688" i="6"/>
  <c r="V690" i="6"/>
  <c r="P688" i="6"/>
  <c r="Q688" i="6"/>
  <c r="R688" i="6"/>
  <c r="O704" i="6"/>
  <c r="V706" i="6"/>
  <c r="P704" i="6"/>
  <c r="Q704" i="6"/>
  <c r="R704" i="6"/>
  <c r="O720" i="6"/>
  <c r="V722" i="6"/>
  <c r="P720" i="6"/>
  <c r="Q720" i="6"/>
  <c r="R720" i="6"/>
  <c r="O736" i="6"/>
  <c r="V738" i="6"/>
  <c r="P736" i="6"/>
  <c r="Q736" i="6"/>
  <c r="R736" i="6"/>
  <c r="Q232" i="6"/>
  <c r="R232" i="6"/>
  <c r="V234" i="6"/>
  <c r="O232" i="6"/>
  <c r="P232" i="6"/>
  <c r="Q284" i="6"/>
  <c r="R284" i="6"/>
  <c r="V286" i="6"/>
  <c r="O284" i="6"/>
  <c r="P284" i="6"/>
  <c r="O334" i="6"/>
  <c r="V336" i="6"/>
  <c r="P334" i="6"/>
  <c r="Q334" i="6"/>
  <c r="R334" i="6"/>
  <c r="Q384" i="6"/>
  <c r="R384" i="6"/>
  <c r="O384" i="6"/>
  <c r="V386" i="6"/>
  <c r="P384" i="6"/>
  <c r="P520" i="6"/>
  <c r="Q520" i="6"/>
  <c r="R520" i="6"/>
  <c r="V522" i="6"/>
  <c r="O520" i="6"/>
  <c r="R560" i="6"/>
  <c r="V562" i="6"/>
  <c r="O560" i="6"/>
  <c r="P560" i="6"/>
  <c r="Q560" i="6"/>
  <c r="Q588" i="6"/>
  <c r="R588" i="6"/>
  <c r="V590" i="6"/>
  <c r="O588" i="6"/>
  <c r="P588" i="6"/>
  <c r="P616" i="6"/>
  <c r="Q616" i="6"/>
  <c r="R616" i="6"/>
  <c r="V618" i="6"/>
  <c r="O616" i="6"/>
  <c r="P670" i="6"/>
  <c r="Q670" i="6"/>
  <c r="R670" i="6"/>
  <c r="V672" i="6"/>
  <c r="O670" i="6"/>
  <c r="P734" i="6"/>
  <c r="Q734" i="6"/>
  <c r="R734" i="6"/>
  <c r="V736" i="6"/>
  <c r="O734" i="6"/>
  <c r="R618" i="6"/>
  <c r="O618" i="6"/>
  <c r="P618" i="6"/>
  <c r="Q618" i="6"/>
  <c r="V620" i="6"/>
  <c r="O286" i="6"/>
  <c r="P286" i="6"/>
  <c r="Q286" i="6"/>
  <c r="V288" i="6"/>
  <c r="R286" i="6"/>
  <c r="P1000" i="6"/>
  <c r="Q1000" i="6"/>
  <c r="R1000" i="6"/>
  <c r="O1000" i="6"/>
  <c r="O984" i="6"/>
  <c r="P984" i="6"/>
  <c r="Q984" i="6"/>
  <c r="R984" i="6"/>
  <c r="V986" i="6"/>
  <c r="O968" i="6"/>
  <c r="P968" i="6"/>
  <c r="Q968" i="6"/>
  <c r="R968" i="6"/>
  <c r="V970" i="6"/>
  <c r="O952" i="6"/>
  <c r="P952" i="6"/>
  <c r="Q952" i="6"/>
  <c r="R952" i="6"/>
  <c r="V954" i="6"/>
  <c r="O936" i="6"/>
  <c r="P936" i="6"/>
  <c r="Q936" i="6"/>
  <c r="R936" i="6"/>
  <c r="V938" i="6"/>
  <c r="O920" i="6"/>
  <c r="P920" i="6"/>
  <c r="R920" i="6"/>
  <c r="V922" i="6"/>
  <c r="Q920" i="6"/>
  <c r="R900" i="6"/>
  <c r="V902" i="6"/>
  <c r="P900" i="6"/>
  <c r="Q900" i="6"/>
  <c r="O900" i="6"/>
  <c r="R868" i="6"/>
  <c r="V870" i="6"/>
  <c r="O868" i="6"/>
  <c r="P868" i="6"/>
  <c r="Q868" i="6"/>
  <c r="R836" i="6"/>
  <c r="V838" i="6"/>
  <c r="O836" i="6"/>
  <c r="P836" i="6"/>
  <c r="Q836" i="6"/>
  <c r="O752" i="6"/>
  <c r="P752" i="6"/>
  <c r="Q752" i="6"/>
  <c r="R752" i="6"/>
  <c r="V754" i="6"/>
  <c r="O698" i="6"/>
  <c r="P698" i="6"/>
  <c r="Q698" i="6"/>
  <c r="R698" i="6"/>
  <c r="V700" i="6"/>
  <c r="R634" i="6"/>
  <c r="O634" i="6"/>
  <c r="P634" i="6"/>
  <c r="Q634" i="6"/>
  <c r="V636" i="6"/>
  <c r="Q556" i="6"/>
  <c r="R556" i="6"/>
  <c r="V558" i="6"/>
  <c r="O556" i="6"/>
  <c r="P556" i="6"/>
  <c r="Q450" i="6"/>
  <c r="R450" i="6"/>
  <c r="V452" i="6"/>
  <c r="O450" i="6"/>
  <c r="P450" i="6"/>
  <c r="R810" i="6"/>
  <c r="O810" i="6"/>
  <c r="V812" i="6"/>
  <c r="P810" i="6"/>
  <c r="Q810" i="6"/>
  <c r="R788" i="6"/>
  <c r="V790" i="6"/>
  <c r="O788" i="6"/>
  <c r="P788" i="6"/>
  <c r="Q788" i="6"/>
  <c r="O746" i="6"/>
  <c r="P746" i="6"/>
  <c r="Q746" i="6"/>
  <c r="R746" i="6"/>
  <c r="V748" i="6"/>
  <c r="P584" i="6"/>
  <c r="Q584" i="6"/>
  <c r="R584" i="6"/>
  <c r="V586" i="6"/>
  <c r="O584" i="6"/>
  <c r="Q428" i="6"/>
  <c r="R428" i="6"/>
  <c r="O428" i="6"/>
  <c r="V430" i="6"/>
  <c r="P428" i="6"/>
  <c r="Q294" i="6"/>
  <c r="V296" i="6"/>
  <c r="R294" i="6"/>
  <c r="O294" i="6"/>
  <c r="P294" i="6"/>
  <c r="R906" i="6"/>
  <c r="P906" i="6"/>
  <c r="O906" i="6"/>
  <c r="V908" i="6"/>
  <c r="Q906" i="6"/>
  <c r="R890" i="6"/>
  <c r="O890" i="6"/>
  <c r="V892" i="6"/>
  <c r="P890" i="6"/>
  <c r="Q890" i="6"/>
  <c r="R874" i="6"/>
  <c r="O874" i="6"/>
  <c r="V876" i="6"/>
  <c r="P874" i="6"/>
  <c r="Q874" i="6"/>
  <c r="R858" i="6"/>
  <c r="O858" i="6"/>
  <c r="V860" i="6"/>
  <c r="P858" i="6"/>
  <c r="Q858" i="6"/>
  <c r="R842" i="6"/>
  <c r="O842" i="6"/>
  <c r="V844" i="6"/>
  <c r="P842" i="6"/>
  <c r="Q842" i="6"/>
  <c r="O824" i="6"/>
  <c r="P824" i="6"/>
  <c r="Q824" i="6"/>
  <c r="V826" i="6"/>
  <c r="R824" i="6"/>
  <c r="O782" i="6"/>
  <c r="V784" i="6"/>
  <c r="P782" i="6"/>
  <c r="Q782" i="6"/>
  <c r="R782" i="6"/>
  <c r="O760" i="6"/>
  <c r="P760" i="6"/>
  <c r="Q760" i="6"/>
  <c r="V762" i="6"/>
  <c r="R760" i="6"/>
  <c r="P648" i="6"/>
  <c r="Q648" i="6"/>
  <c r="R648" i="6"/>
  <c r="V650" i="6"/>
  <c r="O648" i="6"/>
  <c r="P610" i="6"/>
  <c r="Q610" i="6"/>
  <c r="V612" i="6"/>
  <c r="R610" i="6"/>
  <c r="O610" i="6"/>
  <c r="Q572" i="6"/>
  <c r="R572" i="6"/>
  <c r="V574" i="6"/>
  <c r="O572" i="6"/>
  <c r="P572" i="6"/>
  <c r="Q476" i="6"/>
  <c r="R476" i="6"/>
  <c r="V478" i="6"/>
  <c r="O476" i="6"/>
  <c r="P476" i="6"/>
  <c r="O342" i="6"/>
  <c r="V344" i="6"/>
  <c r="P342" i="6"/>
  <c r="Q342" i="6"/>
  <c r="R342" i="6"/>
  <c r="R172" i="6"/>
  <c r="V174" i="6"/>
  <c r="O172" i="6"/>
  <c r="P172" i="6"/>
  <c r="Q172" i="6"/>
  <c r="Q264" i="6"/>
  <c r="R264" i="6"/>
  <c r="V266" i="6"/>
  <c r="O264" i="6"/>
  <c r="P264" i="6"/>
  <c r="O754" i="6"/>
  <c r="P754" i="6"/>
  <c r="Q754" i="6"/>
  <c r="R754" i="6"/>
  <c r="V756" i="6"/>
  <c r="O926" i="6"/>
  <c r="V928" i="6"/>
  <c r="P926" i="6"/>
  <c r="Q926" i="6"/>
  <c r="R926" i="6"/>
  <c r="P990" i="6"/>
  <c r="Q990" i="6"/>
  <c r="R990" i="6"/>
  <c r="O990" i="6"/>
  <c r="V992" i="6"/>
  <c r="Q364" i="6"/>
  <c r="R364" i="6"/>
  <c r="O364" i="6"/>
  <c r="V366" i="6"/>
  <c r="P364" i="6"/>
  <c r="R586" i="6"/>
  <c r="O586" i="6"/>
  <c r="P586" i="6"/>
  <c r="Q586" i="6"/>
  <c r="V588" i="6"/>
  <c r="Q706" i="6"/>
  <c r="R706" i="6"/>
  <c r="V708" i="6"/>
  <c r="O706" i="6"/>
  <c r="P706" i="6"/>
  <c r="Q832" i="6"/>
  <c r="R832" i="6"/>
  <c r="V834" i="6"/>
  <c r="O832" i="6"/>
  <c r="P832" i="6"/>
  <c r="Q934" i="6"/>
  <c r="R934" i="6"/>
  <c r="O934" i="6"/>
  <c r="V936" i="6"/>
  <c r="P934" i="6"/>
  <c r="R998" i="6"/>
  <c r="O998" i="6"/>
  <c r="V1000" i="6"/>
  <c r="P998" i="6"/>
  <c r="Q998" i="6"/>
  <c r="P626" i="6"/>
  <c r="Q626" i="6"/>
  <c r="V628" i="6"/>
  <c r="R626" i="6"/>
  <c r="O626" i="6"/>
  <c r="O888" i="6"/>
  <c r="P888" i="6"/>
  <c r="Q888" i="6"/>
  <c r="V890" i="6"/>
  <c r="R888" i="6"/>
  <c r="P962" i="6"/>
  <c r="Q962" i="6"/>
  <c r="R962" i="6"/>
  <c r="O962" i="6"/>
  <c r="V964" i="6"/>
  <c r="P159" i="6"/>
  <c r="Q159" i="6"/>
  <c r="R159" i="6"/>
  <c r="V161" i="6"/>
  <c r="O159" i="6"/>
  <c r="Q470" i="6"/>
  <c r="V472" i="6"/>
  <c r="R470" i="6"/>
  <c r="O470" i="6"/>
  <c r="P470" i="6"/>
  <c r="Q646" i="6"/>
  <c r="V648" i="6"/>
  <c r="R646" i="6"/>
  <c r="O646" i="6"/>
  <c r="P646" i="6"/>
  <c r="R742" i="6"/>
  <c r="V744" i="6"/>
  <c r="O742" i="6"/>
  <c r="P742" i="6"/>
  <c r="Q742" i="6"/>
  <c r="Q800" i="6"/>
  <c r="R800" i="6"/>
  <c r="V802" i="6"/>
  <c r="O800" i="6"/>
  <c r="P800" i="6"/>
  <c r="R922" i="6"/>
  <c r="O922" i="6"/>
  <c r="V924" i="6"/>
  <c r="Q922" i="6"/>
  <c r="P922" i="6"/>
  <c r="R986" i="6"/>
  <c r="O986" i="6"/>
  <c r="V988" i="6"/>
  <c r="P986" i="6"/>
  <c r="Q986" i="6"/>
  <c r="O170" i="6"/>
  <c r="P170" i="6"/>
  <c r="Q170" i="6"/>
  <c r="V172" i="6"/>
  <c r="R170" i="6"/>
  <c r="P155" i="6"/>
  <c r="Q155" i="6"/>
  <c r="O155" i="6"/>
  <c r="V157" i="6"/>
  <c r="R155" i="6"/>
  <c r="P175" i="6"/>
  <c r="Q175" i="6"/>
  <c r="R175" i="6"/>
  <c r="V177" i="6"/>
  <c r="O175" i="6"/>
  <c r="R183" i="6"/>
  <c r="O183" i="6"/>
  <c r="V185" i="6"/>
  <c r="P183" i="6"/>
  <c r="Q183" i="6"/>
  <c r="P191" i="6"/>
  <c r="Q191" i="6"/>
  <c r="R191" i="6"/>
  <c r="O191" i="6"/>
  <c r="V193" i="6"/>
  <c r="R199" i="6"/>
  <c r="O199" i="6"/>
  <c r="V201" i="6"/>
  <c r="P199" i="6"/>
  <c r="Q199" i="6"/>
  <c r="P207" i="6"/>
  <c r="Q207" i="6"/>
  <c r="R207" i="6"/>
  <c r="O207" i="6"/>
  <c r="V209" i="6"/>
  <c r="R215" i="6"/>
  <c r="O215" i="6"/>
  <c r="V217" i="6"/>
  <c r="P215" i="6"/>
  <c r="Q215" i="6"/>
  <c r="P223" i="6"/>
  <c r="Q223" i="6"/>
  <c r="R223" i="6"/>
  <c r="O223" i="6"/>
  <c r="V225" i="6"/>
  <c r="R231" i="6"/>
  <c r="O231" i="6"/>
  <c r="V233" i="6"/>
  <c r="P231" i="6"/>
  <c r="Q231" i="6"/>
  <c r="P239" i="6"/>
  <c r="Q239" i="6"/>
  <c r="R239" i="6"/>
  <c r="V241" i="6"/>
  <c r="O239" i="6"/>
  <c r="R247" i="6"/>
  <c r="O247" i="6"/>
  <c r="V249" i="6"/>
  <c r="P247" i="6"/>
  <c r="Q247" i="6"/>
  <c r="P255" i="6"/>
  <c r="Q255" i="6"/>
  <c r="R255" i="6"/>
  <c r="V257" i="6"/>
  <c r="O255" i="6"/>
  <c r="R263" i="6"/>
  <c r="O263" i="6"/>
  <c r="V265" i="6"/>
  <c r="P263" i="6"/>
  <c r="Q263" i="6"/>
  <c r="P271" i="6"/>
  <c r="Q271" i="6"/>
  <c r="R271" i="6"/>
  <c r="O271" i="6"/>
  <c r="V273" i="6"/>
  <c r="R279" i="6"/>
  <c r="O279" i="6"/>
  <c r="P279" i="6"/>
  <c r="Q279" i="6"/>
  <c r="V281" i="6"/>
  <c r="O287" i="6"/>
  <c r="V289" i="6"/>
  <c r="P287" i="6"/>
  <c r="Q287" i="6"/>
  <c r="R287" i="6"/>
  <c r="Q295" i="6"/>
  <c r="R295" i="6"/>
  <c r="O295" i="6"/>
  <c r="V297" i="6"/>
  <c r="P295" i="6"/>
  <c r="O303" i="6"/>
  <c r="V305" i="6"/>
  <c r="P303" i="6"/>
  <c r="Q303" i="6"/>
  <c r="R303" i="6"/>
  <c r="Q311" i="6"/>
  <c r="R311" i="6"/>
  <c r="O311" i="6"/>
  <c r="V313" i="6"/>
  <c r="P311" i="6"/>
  <c r="R319" i="6"/>
  <c r="V321" i="6"/>
  <c r="O319" i="6"/>
  <c r="P319" i="6"/>
  <c r="Q319" i="6"/>
  <c r="P327" i="6"/>
  <c r="Q327" i="6"/>
  <c r="R327" i="6"/>
  <c r="V329" i="6"/>
  <c r="O327" i="6"/>
  <c r="R335" i="6"/>
  <c r="V337" i="6"/>
  <c r="O335" i="6"/>
  <c r="P335" i="6"/>
  <c r="Q335" i="6"/>
  <c r="R343" i="6"/>
  <c r="V345" i="6"/>
  <c r="O343" i="6"/>
  <c r="P343" i="6"/>
  <c r="Q343" i="6"/>
  <c r="R351" i="6"/>
  <c r="V353" i="6"/>
  <c r="O351" i="6"/>
  <c r="P351" i="6"/>
  <c r="Q351" i="6"/>
  <c r="R359" i="6"/>
  <c r="V361" i="6"/>
  <c r="O359" i="6"/>
  <c r="P359" i="6"/>
  <c r="Q359" i="6"/>
  <c r="R367" i="6"/>
  <c r="V369" i="6"/>
  <c r="O367" i="6"/>
  <c r="P367" i="6"/>
  <c r="Q367" i="6"/>
  <c r="R375" i="6"/>
  <c r="V377" i="6"/>
  <c r="O375" i="6"/>
  <c r="P375" i="6"/>
  <c r="Q375" i="6"/>
  <c r="R383" i="6"/>
  <c r="V385" i="6"/>
  <c r="O383" i="6"/>
  <c r="P383" i="6"/>
  <c r="Q383" i="6"/>
  <c r="R391" i="6"/>
  <c r="V393" i="6"/>
  <c r="O391" i="6"/>
  <c r="P391" i="6"/>
  <c r="Q391" i="6"/>
  <c r="R399" i="6"/>
  <c r="V401" i="6"/>
  <c r="O399" i="6"/>
  <c r="P399" i="6"/>
  <c r="Q399" i="6"/>
  <c r="R407" i="6"/>
  <c r="V409" i="6"/>
  <c r="O407" i="6"/>
  <c r="P407" i="6"/>
  <c r="Q407" i="6"/>
  <c r="R415" i="6"/>
  <c r="V417" i="6"/>
  <c r="O415" i="6"/>
  <c r="P415" i="6"/>
  <c r="Q415" i="6"/>
  <c r="R423" i="6"/>
  <c r="V425" i="6"/>
  <c r="O423" i="6"/>
  <c r="P423" i="6"/>
  <c r="Q423" i="6"/>
  <c r="R431" i="6"/>
  <c r="V433" i="6"/>
  <c r="O431" i="6"/>
  <c r="P431" i="6"/>
  <c r="Q431" i="6"/>
  <c r="O439" i="6"/>
  <c r="P439" i="6"/>
  <c r="Q439" i="6"/>
  <c r="R439" i="6"/>
  <c r="V441" i="6"/>
  <c r="O447" i="6"/>
  <c r="P447" i="6"/>
  <c r="Q447" i="6"/>
  <c r="R447" i="6"/>
  <c r="V449" i="6"/>
  <c r="Q455" i="6"/>
  <c r="R455" i="6"/>
  <c r="V457" i="6"/>
  <c r="O455" i="6"/>
  <c r="P455" i="6"/>
  <c r="O463" i="6"/>
  <c r="V465" i="6"/>
  <c r="P463" i="6"/>
  <c r="Q463" i="6"/>
  <c r="R463" i="6"/>
  <c r="Q471" i="6"/>
  <c r="R471" i="6"/>
  <c r="O471" i="6"/>
  <c r="V473" i="6"/>
  <c r="P471" i="6"/>
  <c r="O479" i="6"/>
  <c r="V481" i="6"/>
  <c r="P479" i="6"/>
  <c r="Q479" i="6"/>
  <c r="R479" i="6"/>
  <c r="Q487" i="6"/>
  <c r="R487" i="6"/>
  <c r="O487" i="6"/>
  <c r="V489" i="6"/>
  <c r="P487" i="6"/>
  <c r="O495" i="6"/>
  <c r="V497" i="6"/>
  <c r="P495" i="6"/>
  <c r="Q495" i="6"/>
  <c r="R495" i="6"/>
  <c r="Q503" i="6"/>
  <c r="R503" i="6"/>
  <c r="O503" i="6"/>
  <c r="V505" i="6"/>
  <c r="P503" i="6"/>
  <c r="O511" i="6"/>
  <c r="V513" i="6"/>
  <c r="P511" i="6"/>
  <c r="Q511" i="6"/>
  <c r="R511" i="6"/>
  <c r="Q519" i="6"/>
  <c r="R519" i="6"/>
  <c r="O519" i="6"/>
  <c r="V521" i="6"/>
  <c r="P519" i="6"/>
  <c r="O527" i="6"/>
  <c r="V529" i="6"/>
  <c r="P527" i="6"/>
  <c r="Q527" i="6"/>
  <c r="R527" i="6"/>
  <c r="Q535" i="6"/>
  <c r="R535" i="6"/>
  <c r="O535" i="6"/>
  <c r="V537" i="6"/>
  <c r="P535" i="6"/>
  <c r="O543" i="6"/>
  <c r="V545" i="6"/>
  <c r="P543" i="6"/>
  <c r="Q543" i="6"/>
  <c r="R543" i="6"/>
  <c r="Q551" i="6"/>
  <c r="R551" i="6"/>
  <c r="O551" i="6"/>
  <c r="V553" i="6"/>
  <c r="P551" i="6"/>
  <c r="O559" i="6"/>
  <c r="V561" i="6"/>
  <c r="P559" i="6"/>
  <c r="Q559" i="6"/>
  <c r="R559" i="6"/>
  <c r="Q567" i="6"/>
  <c r="R567" i="6"/>
  <c r="O567" i="6"/>
  <c r="V569" i="6"/>
  <c r="P567" i="6"/>
  <c r="O575" i="6"/>
  <c r="V577" i="6"/>
  <c r="P575" i="6"/>
  <c r="Q575" i="6"/>
  <c r="R575" i="6"/>
  <c r="Q583" i="6"/>
  <c r="R583" i="6"/>
  <c r="O583" i="6"/>
  <c r="V585" i="6"/>
  <c r="P583" i="6"/>
  <c r="O591" i="6"/>
  <c r="V593" i="6"/>
  <c r="P591" i="6"/>
  <c r="Q591" i="6"/>
  <c r="R591" i="6"/>
  <c r="Q599" i="6"/>
  <c r="R599" i="6"/>
  <c r="O599" i="6"/>
  <c r="V601" i="6"/>
  <c r="P599" i="6"/>
  <c r="O607" i="6"/>
  <c r="V609" i="6"/>
  <c r="P607" i="6"/>
  <c r="Q607" i="6"/>
  <c r="R607" i="6"/>
  <c r="Q615" i="6"/>
  <c r="R615" i="6"/>
  <c r="O615" i="6"/>
  <c r="V617" i="6"/>
  <c r="P615" i="6"/>
  <c r="O623" i="6"/>
  <c r="V625" i="6"/>
  <c r="P623" i="6"/>
  <c r="Q623" i="6"/>
  <c r="R623" i="6"/>
  <c r="Q631" i="6"/>
  <c r="R631" i="6"/>
  <c r="O631" i="6"/>
  <c r="V633" i="6"/>
  <c r="P631" i="6"/>
  <c r="O639" i="6"/>
  <c r="V641" i="6"/>
  <c r="P639" i="6"/>
  <c r="Q639" i="6"/>
  <c r="R639" i="6"/>
  <c r="Q647" i="6"/>
  <c r="R647" i="6"/>
  <c r="O647" i="6"/>
  <c r="V649" i="6"/>
  <c r="P647" i="6"/>
  <c r="O655" i="6"/>
  <c r="V657" i="6"/>
  <c r="P655" i="6"/>
  <c r="Q655" i="6"/>
  <c r="R655" i="6"/>
  <c r="Q663" i="6"/>
  <c r="R663" i="6"/>
  <c r="O663" i="6"/>
  <c r="V665" i="6"/>
  <c r="P663" i="6"/>
  <c r="O671" i="6"/>
  <c r="P671" i="6"/>
  <c r="Q671" i="6"/>
  <c r="V673" i="6"/>
  <c r="R671" i="6"/>
  <c r="Q679" i="6"/>
  <c r="V681" i="6"/>
  <c r="R679" i="6"/>
  <c r="O679" i="6"/>
  <c r="P679" i="6"/>
  <c r="O687" i="6"/>
  <c r="P687" i="6"/>
  <c r="Q687" i="6"/>
  <c r="V689" i="6"/>
  <c r="R687" i="6"/>
  <c r="Q695" i="6"/>
  <c r="V697" i="6"/>
  <c r="R695" i="6"/>
  <c r="O695" i="6"/>
  <c r="P695" i="6"/>
  <c r="O703" i="6"/>
  <c r="P703" i="6"/>
  <c r="Q703" i="6"/>
  <c r="V705" i="6"/>
  <c r="R703" i="6"/>
  <c r="Q711" i="6"/>
  <c r="V713" i="6"/>
  <c r="R711" i="6"/>
  <c r="O711" i="6"/>
  <c r="P711" i="6"/>
  <c r="O719" i="6"/>
  <c r="P719" i="6"/>
  <c r="Q719" i="6"/>
  <c r="V721" i="6"/>
  <c r="R719" i="6"/>
  <c r="Q727" i="6"/>
  <c r="V729" i="6"/>
  <c r="R727" i="6"/>
  <c r="O727" i="6"/>
  <c r="P727" i="6"/>
  <c r="O735" i="6"/>
  <c r="P735" i="6"/>
  <c r="Q735" i="6"/>
  <c r="V737" i="6"/>
  <c r="R735" i="6"/>
  <c r="Q743" i="6"/>
  <c r="V745" i="6"/>
  <c r="R743" i="6"/>
  <c r="O743" i="6"/>
  <c r="P743" i="6"/>
  <c r="O751" i="6"/>
  <c r="P751" i="6"/>
  <c r="Q751" i="6"/>
  <c r="V753" i="6"/>
  <c r="R751" i="6"/>
  <c r="P759" i="6"/>
  <c r="Q759" i="6"/>
  <c r="R759" i="6"/>
  <c r="V761" i="6"/>
  <c r="O759" i="6"/>
  <c r="R767" i="6"/>
  <c r="V769" i="6"/>
  <c r="O767" i="6"/>
  <c r="P767" i="6"/>
  <c r="Q767" i="6"/>
  <c r="P775" i="6"/>
  <c r="Q775" i="6"/>
  <c r="R775" i="6"/>
  <c r="V777" i="6"/>
  <c r="O775" i="6"/>
  <c r="R783" i="6"/>
  <c r="V785" i="6"/>
  <c r="O783" i="6"/>
  <c r="P783" i="6"/>
  <c r="Q783" i="6"/>
  <c r="P791" i="6"/>
  <c r="Q791" i="6"/>
  <c r="R791" i="6"/>
  <c r="V793" i="6"/>
  <c r="O791" i="6"/>
  <c r="R799" i="6"/>
  <c r="V801" i="6"/>
  <c r="O799" i="6"/>
  <c r="P799" i="6"/>
  <c r="Q799" i="6"/>
  <c r="P807" i="6"/>
  <c r="Q807" i="6"/>
  <c r="R807" i="6"/>
  <c r="V809" i="6"/>
  <c r="O807" i="6"/>
  <c r="R815" i="6"/>
  <c r="V817" i="6"/>
  <c r="O815" i="6"/>
  <c r="P815" i="6"/>
  <c r="Q815" i="6"/>
  <c r="P823" i="6"/>
  <c r="Q823" i="6"/>
  <c r="R823" i="6"/>
  <c r="V825" i="6"/>
  <c r="O823" i="6"/>
  <c r="R831" i="6"/>
  <c r="V833" i="6"/>
  <c r="O831" i="6"/>
  <c r="P831" i="6"/>
  <c r="Q831" i="6"/>
  <c r="P839" i="6"/>
  <c r="Q839" i="6"/>
  <c r="R839" i="6"/>
  <c r="V841" i="6"/>
  <c r="O839" i="6"/>
  <c r="R847" i="6"/>
  <c r="V849" i="6"/>
  <c r="O847" i="6"/>
  <c r="P847" i="6"/>
  <c r="Q847" i="6"/>
  <c r="P855" i="6"/>
  <c r="Q855" i="6"/>
  <c r="R855" i="6"/>
  <c r="V857" i="6"/>
  <c r="O855" i="6"/>
  <c r="R863" i="6"/>
  <c r="V865" i="6"/>
  <c r="O863" i="6"/>
  <c r="P863" i="6"/>
  <c r="Q863" i="6"/>
  <c r="P871" i="6"/>
  <c r="Q871" i="6"/>
  <c r="R871" i="6"/>
  <c r="V873" i="6"/>
  <c r="O871" i="6"/>
  <c r="R879" i="6"/>
  <c r="V881" i="6"/>
  <c r="O879" i="6"/>
  <c r="P879" i="6"/>
  <c r="Q879" i="6"/>
  <c r="P887" i="6"/>
  <c r="Q887" i="6"/>
  <c r="R887" i="6"/>
  <c r="V889" i="6"/>
  <c r="O887" i="6"/>
  <c r="R895" i="6"/>
  <c r="V897" i="6"/>
  <c r="O895" i="6"/>
  <c r="P895" i="6"/>
  <c r="Q895" i="6"/>
  <c r="P903" i="6"/>
  <c r="R903" i="6"/>
  <c r="V905" i="6"/>
  <c r="Q903" i="6"/>
  <c r="O903" i="6"/>
  <c r="R911" i="6"/>
  <c r="V913" i="6"/>
  <c r="O911" i="6"/>
  <c r="Q911" i="6"/>
  <c r="P911" i="6"/>
  <c r="P919" i="6"/>
  <c r="Q919" i="6"/>
  <c r="O919" i="6"/>
  <c r="R919" i="6"/>
  <c r="V921" i="6"/>
  <c r="R927" i="6"/>
  <c r="V929" i="6"/>
  <c r="O927" i="6"/>
  <c r="P927" i="6"/>
  <c r="Q927" i="6"/>
  <c r="P935" i="6"/>
  <c r="Q935" i="6"/>
  <c r="R935" i="6"/>
  <c r="V937" i="6"/>
  <c r="O935" i="6"/>
  <c r="R943" i="6"/>
  <c r="V945" i="6"/>
  <c r="O943" i="6"/>
  <c r="P943" i="6"/>
  <c r="Q943" i="6"/>
  <c r="P951" i="6"/>
  <c r="Q951" i="6"/>
  <c r="R951" i="6"/>
  <c r="V953" i="6"/>
  <c r="O951" i="6"/>
  <c r="R959" i="6"/>
  <c r="V961" i="6"/>
  <c r="O959" i="6"/>
  <c r="P959" i="6"/>
  <c r="Q959" i="6"/>
  <c r="P967" i="6"/>
  <c r="Q967" i="6"/>
  <c r="R967" i="6"/>
  <c r="V969" i="6"/>
  <c r="O967" i="6"/>
  <c r="R975" i="6"/>
  <c r="V977" i="6"/>
  <c r="O975" i="6"/>
  <c r="P975" i="6"/>
  <c r="Q975" i="6"/>
  <c r="P983" i="6"/>
  <c r="Q983" i="6"/>
  <c r="R983" i="6"/>
  <c r="V985" i="6"/>
  <c r="O983" i="6"/>
  <c r="O991" i="6"/>
  <c r="P991" i="6"/>
  <c r="Q991" i="6"/>
  <c r="R991" i="6"/>
  <c r="V993" i="6"/>
  <c r="Q999" i="6"/>
  <c r="R999" i="6"/>
  <c r="O999" i="6"/>
  <c r="P999" i="6"/>
  <c r="R161" i="6"/>
  <c r="V163" i="6"/>
  <c r="O161" i="6"/>
  <c r="P161" i="6"/>
  <c r="Q161" i="6"/>
  <c r="R167" i="6"/>
  <c r="O167" i="6"/>
  <c r="V169" i="6"/>
  <c r="P167" i="6"/>
  <c r="Q167" i="6"/>
  <c r="Q200" i="6"/>
  <c r="R200" i="6"/>
  <c r="V202" i="6"/>
  <c r="O200" i="6"/>
  <c r="P200" i="6"/>
  <c r="P196" i="6"/>
  <c r="Q196" i="6"/>
  <c r="R196" i="6"/>
  <c r="V198" i="6"/>
  <c r="O196" i="6"/>
  <c r="P228" i="6"/>
  <c r="Q228" i="6"/>
  <c r="R228" i="6"/>
  <c r="V230" i="6"/>
  <c r="O228" i="6"/>
  <c r="O250" i="6"/>
  <c r="P250" i="6"/>
  <c r="Q250" i="6"/>
  <c r="V252" i="6"/>
  <c r="R250" i="6"/>
  <c r="O292" i="6"/>
  <c r="P292" i="6"/>
  <c r="Q292" i="6"/>
  <c r="R292" i="6"/>
  <c r="V294" i="6"/>
  <c r="R314" i="6"/>
  <c r="O314" i="6"/>
  <c r="P314" i="6"/>
  <c r="V316" i="6"/>
  <c r="Q314" i="6"/>
  <c r="Q356" i="6"/>
  <c r="R356" i="6"/>
  <c r="O356" i="6"/>
  <c r="V358" i="6"/>
  <c r="P356" i="6"/>
  <c r="O378" i="6"/>
  <c r="V380" i="6"/>
  <c r="P378" i="6"/>
  <c r="Q378" i="6"/>
  <c r="R378" i="6"/>
  <c r="Q420" i="6"/>
  <c r="R420" i="6"/>
  <c r="O420" i="6"/>
  <c r="V422" i="6"/>
  <c r="P420" i="6"/>
  <c r="Q442" i="6"/>
  <c r="R442" i="6"/>
  <c r="O442" i="6"/>
  <c r="P442" i="6"/>
  <c r="V444" i="6"/>
  <c r="P482" i="6"/>
  <c r="Q482" i="6"/>
  <c r="V484" i="6"/>
  <c r="R482" i="6"/>
  <c r="O482" i="6"/>
  <c r="P498" i="6"/>
  <c r="Q498" i="6"/>
  <c r="V500" i="6"/>
  <c r="R498" i="6"/>
  <c r="O498" i="6"/>
  <c r="P514" i="6"/>
  <c r="Q514" i="6"/>
  <c r="V516" i="6"/>
  <c r="R514" i="6"/>
  <c r="O514" i="6"/>
  <c r="P530" i="6"/>
  <c r="Q530" i="6"/>
  <c r="V532" i="6"/>
  <c r="R530" i="6"/>
  <c r="O530" i="6"/>
  <c r="P546" i="6"/>
  <c r="Q546" i="6"/>
  <c r="V548" i="6"/>
  <c r="R546" i="6"/>
  <c r="O546" i="6"/>
  <c r="R188" i="6"/>
  <c r="V190" i="6"/>
  <c r="O188" i="6"/>
  <c r="P188" i="6"/>
  <c r="Q188" i="6"/>
  <c r="O224" i="6"/>
  <c r="P224" i="6"/>
  <c r="Q224" i="6"/>
  <c r="V226" i="6"/>
  <c r="R224" i="6"/>
  <c r="R252" i="6"/>
  <c r="V254" i="6"/>
  <c r="O252" i="6"/>
  <c r="P252" i="6"/>
  <c r="Q252" i="6"/>
  <c r="Q280" i="6"/>
  <c r="R280" i="6"/>
  <c r="O280" i="6"/>
  <c r="P280" i="6"/>
  <c r="V282" i="6"/>
  <c r="Q310" i="6"/>
  <c r="V312" i="6"/>
  <c r="R310" i="6"/>
  <c r="O310" i="6"/>
  <c r="P310" i="6"/>
  <c r="O338" i="6"/>
  <c r="V340" i="6"/>
  <c r="P338" i="6"/>
  <c r="Q338" i="6"/>
  <c r="R338" i="6"/>
  <c r="O366" i="6"/>
  <c r="V368" i="6"/>
  <c r="P366" i="6"/>
  <c r="Q366" i="6"/>
  <c r="R366" i="6"/>
  <c r="O500" i="6"/>
  <c r="P500" i="6"/>
  <c r="Q500" i="6"/>
  <c r="R500" i="6"/>
  <c r="V502" i="6"/>
  <c r="O272" i="6"/>
  <c r="P272" i="6"/>
  <c r="Q272" i="6"/>
  <c r="R272" i="6"/>
  <c r="V274" i="6"/>
  <c r="Q348" i="6"/>
  <c r="R348" i="6"/>
  <c r="O348" i="6"/>
  <c r="V350" i="6"/>
  <c r="P348" i="6"/>
  <c r="O386" i="6"/>
  <c r="V388" i="6"/>
  <c r="P386" i="6"/>
  <c r="Q386" i="6"/>
  <c r="R386" i="6"/>
  <c r="Q424" i="6"/>
  <c r="R424" i="6"/>
  <c r="O424" i="6"/>
  <c r="V426" i="6"/>
  <c r="P424" i="6"/>
  <c r="O462" i="6"/>
  <c r="P462" i="6"/>
  <c r="Q462" i="6"/>
  <c r="V464" i="6"/>
  <c r="R462" i="6"/>
  <c r="O574" i="6"/>
  <c r="P574" i="6"/>
  <c r="Q574" i="6"/>
  <c r="V576" i="6"/>
  <c r="R574" i="6"/>
  <c r="O596" i="6"/>
  <c r="P596" i="6"/>
  <c r="Q596" i="6"/>
  <c r="R596" i="6"/>
  <c r="V598" i="6"/>
  <c r="O638" i="6"/>
  <c r="P638" i="6"/>
  <c r="Q638" i="6"/>
  <c r="V640" i="6"/>
  <c r="R638" i="6"/>
  <c r="R660" i="6"/>
  <c r="O660" i="6"/>
  <c r="P660" i="6"/>
  <c r="Q660" i="6"/>
  <c r="V662" i="6"/>
  <c r="P676" i="6"/>
  <c r="Q676" i="6"/>
  <c r="R676" i="6"/>
  <c r="O676" i="6"/>
  <c r="V678" i="6"/>
  <c r="P692" i="6"/>
  <c r="Q692" i="6"/>
  <c r="R692" i="6"/>
  <c r="O692" i="6"/>
  <c r="V694" i="6"/>
  <c r="P708" i="6"/>
  <c r="Q708" i="6"/>
  <c r="R708" i="6"/>
  <c r="O708" i="6"/>
  <c r="V710" i="6"/>
  <c r="P724" i="6"/>
  <c r="Q724" i="6"/>
  <c r="R724" i="6"/>
  <c r="O724" i="6"/>
  <c r="V726" i="6"/>
  <c r="P740" i="6"/>
  <c r="Q740" i="6"/>
  <c r="R740" i="6"/>
  <c r="O740" i="6"/>
  <c r="V742" i="6"/>
  <c r="P296" i="6"/>
  <c r="Q296" i="6"/>
  <c r="R296" i="6"/>
  <c r="V298" i="6"/>
  <c r="O296" i="6"/>
  <c r="O398" i="6"/>
  <c r="V400" i="6"/>
  <c r="P398" i="6"/>
  <c r="Q398" i="6"/>
  <c r="R398" i="6"/>
  <c r="R448" i="6"/>
  <c r="V450" i="6"/>
  <c r="O448" i="6"/>
  <c r="P448" i="6"/>
  <c r="Q448" i="6"/>
  <c r="Q492" i="6"/>
  <c r="R492" i="6"/>
  <c r="V494" i="6"/>
  <c r="O492" i="6"/>
  <c r="P492" i="6"/>
  <c r="Q566" i="6"/>
  <c r="V568" i="6"/>
  <c r="R566" i="6"/>
  <c r="O566" i="6"/>
  <c r="P566" i="6"/>
  <c r="P594" i="6"/>
  <c r="Q594" i="6"/>
  <c r="V596" i="6"/>
  <c r="R594" i="6"/>
  <c r="O594" i="6"/>
  <c r="R624" i="6"/>
  <c r="V626" i="6"/>
  <c r="O624" i="6"/>
  <c r="P624" i="6"/>
  <c r="Q624" i="6"/>
  <c r="P652" i="6"/>
  <c r="Q652" i="6"/>
  <c r="V654" i="6"/>
  <c r="R652" i="6"/>
  <c r="O652" i="6"/>
  <c r="P718" i="6"/>
  <c r="Q718" i="6"/>
  <c r="R718" i="6"/>
  <c r="V720" i="6"/>
  <c r="O718" i="6"/>
  <c r="Q598" i="6"/>
  <c r="R598" i="6"/>
  <c r="V600" i="6"/>
  <c r="O598" i="6"/>
  <c r="P598" i="6"/>
  <c r="O390" i="6"/>
  <c r="V392" i="6"/>
  <c r="P390" i="6"/>
  <c r="Q390" i="6"/>
  <c r="R390" i="6"/>
  <c r="O996" i="6"/>
  <c r="P996" i="6"/>
  <c r="Q996" i="6"/>
  <c r="V998" i="6"/>
  <c r="R996" i="6"/>
  <c r="R980" i="6"/>
  <c r="V982" i="6"/>
  <c r="O980" i="6"/>
  <c r="P980" i="6"/>
  <c r="Q980" i="6"/>
  <c r="R964" i="6"/>
  <c r="V966" i="6"/>
  <c r="O964" i="6"/>
  <c r="P964" i="6"/>
  <c r="Q964" i="6"/>
  <c r="R948" i="6"/>
  <c r="V950" i="6"/>
  <c r="O948" i="6"/>
  <c r="P948" i="6"/>
  <c r="Q948" i="6"/>
  <c r="R932" i="6"/>
  <c r="V934" i="6"/>
  <c r="O932" i="6"/>
  <c r="P932" i="6"/>
  <c r="Q932" i="6"/>
  <c r="R916" i="6"/>
  <c r="V918" i="6"/>
  <c r="O916" i="6"/>
  <c r="Q916" i="6"/>
  <c r="P916" i="6"/>
  <c r="P892" i="6"/>
  <c r="Q892" i="6"/>
  <c r="R892" i="6"/>
  <c r="V894" i="6"/>
  <c r="O892" i="6"/>
  <c r="P860" i="6"/>
  <c r="Q860" i="6"/>
  <c r="R860" i="6"/>
  <c r="V862" i="6"/>
  <c r="O860" i="6"/>
  <c r="Q784" i="6"/>
  <c r="R784" i="6"/>
  <c r="V786" i="6"/>
  <c r="O784" i="6"/>
  <c r="P784" i="6"/>
  <c r="Q614" i="6"/>
  <c r="V616" i="6"/>
  <c r="R614" i="6"/>
  <c r="O614" i="6"/>
  <c r="P614" i="6"/>
  <c r="O418" i="6"/>
  <c r="V420" i="6"/>
  <c r="P418" i="6"/>
  <c r="Q418" i="6"/>
  <c r="R418" i="6"/>
  <c r="R826" i="6"/>
  <c r="O826" i="6"/>
  <c r="V828" i="6"/>
  <c r="P826" i="6"/>
  <c r="Q826" i="6"/>
  <c r="R804" i="6"/>
  <c r="V806" i="6"/>
  <c r="O804" i="6"/>
  <c r="P804" i="6"/>
  <c r="Q804" i="6"/>
  <c r="R762" i="6"/>
  <c r="O762" i="6"/>
  <c r="V764" i="6"/>
  <c r="P762" i="6"/>
  <c r="Q762" i="6"/>
  <c r="Q738" i="6"/>
  <c r="R738" i="6"/>
  <c r="V740" i="6"/>
  <c r="O738" i="6"/>
  <c r="P738" i="6"/>
  <c r="R710" i="6"/>
  <c r="V712" i="6"/>
  <c r="O710" i="6"/>
  <c r="P710" i="6"/>
  <c r="Q710" i="6"/>
  <c r="O682" i="6"/>
  <c r="P682" i="6"/>
  <c r="Q682" i="6"/>
  <c r="R682" i="6"/>
  <c r="V684" i="6"/>
  <c r="R650" i="6"/>
  <c r="V652" i="6"/>
  <c r="O650" i="6"/>
  <c r="P650" i="6"/>
  <c r="Q650" i="6"/>
  <c r="R576" i="6"/>
  <c r="V578" i="6"/>
  <c r="O576" i="6"/>
  <c r="P576" i="6"/>
  <c r="Q576" i="6"/>
  <c r="R528" i="6"/>
  <c r="V530" i="6"/>
  <c r="O528" i="6"/>
  <c r="P528" i="6"/>
  <c r="Q528" i="6"/>
  <c r="Q412" i="6"/>
  <c r="R412" i="6"/>
  <c r="O412" i="6"/>
  <c r="V414" i="6"/>
  <c r="P412" i="6"/>
  <c r="R278" i="6"/>
  <c r="O278" i="6"/>
  <c r="P278" i="6"/>
  <c r="Q278" i="6"/>
  <c r="V280" i="6"/>
  <c r="Q194" i="6"/>
  <c r="V196" i="6"/>
  <c r="R194" i="6"/>
  <c r="O194" i="6"/>
  <c r="P194" i="6"/>
  <c r="Q902" i="6"/>
  <c r="O902" i="6"/>
  <c r="V904" i="6"/>
  <c r="R902" i="6"/>
  <c r="P902" i="6"/>
  <c r="Q886" i="6"/>
  <c r="R886" i="6"/>
  <c r="O886" i="6"/>
  <c r="V888" i="6"/>
  <c r="P886" i="6"/>
  <c r="Q870" i="6"/>
  <c r="R870" i="6"/>
  <c r="O870" i="6"/>
  <c r="V872" i="6"/>
  <c r="P870" i="6"/>
  <c r="Q854" i="6"/>
  <c r="R854" i="6"/>
  <c r="O854" i="6"/>
  <c r="V856" i="6"/>
  <c r="P854" i="6"/>
  <c r="Q838" i="6"/>
  <c r="R838" i="6"/>
  <c r="O838" i="6"/>
  <c r="V840" i="6"/>
  <c r="P838" i="6"/>
  <c r="O798" i="6"/>
  <c r="V800" i="6"/>
  <c r="P798" i="6"/>
  <c r="Q798" i="6"/>
  <c r="R798" i="6"/>
  <c r="O776" i="6"/>
  <c r="P776" i="6"/>
  <c r="Q776" i="6"/>
  <c r="R776" i="6"/>
  <c r="V778" i="6"/>
  <c r="O730" i="6"/>
  <c r="P730" i="6"/>
  <c r="Q730" i="6"/>
  <c r="R730" i="6"/>
  <c r="V732" i="6"/>
  <c r="R640" i="6"/>
  <c r="V642" i="6"/>
  <c r="O640" i="6"/>
  <c r="P640" i="6"/>
  <c r="Q640" i="6"/>
  <c r="P600" i="6"/>
  <c r="Q600" i="6"/>
  <c r="R600" i="6"/>
  <c r="V602" i="6"/>
  <c r="O600" i="6"/>
  <c r="P562" i="6"/>
  <c r="Q562" i="6"/>
  <c r="V564" i="6"/>
  <c r="R562" i="6"/>
  <c r="O562" i="6"/>
  <c r="P456" i="6"/>
  <c r="Q456" i="6"/>
  <c r="R456" i="6"/>
  <c r="V458" i="6"/>
  <c r="O456" i="6"/>
  <c r="Q326" i="6"/>
  <c r="R326" i="6"/>
  <c r="V328" i="6"/>
  <c r="O326" i="6"/>
  <c r="P326" i="6"/>
  <c r="O256" i="6"/>
  <c r="P256" i="6"/>
  <c r="Q256" i="6"/>
  <c r="R256" i="6"/>
  <c r="V258" i="6"/>
  <c r="Q332" i="6"/>
  <c r="R332" i="6"/>
  <c r="V334" i="6"/>
  <c r="O332" i="6"/>
  <c r="P332" i="6"/>
  <c r="P568" i="6"/>
  <c r="Q568" i="6"/>
  <c r="R568" i="6"/>
  <c r="V570" i="6"/>
  <c r="O568" i="6"/>
  <c r="Q768" i="6"/>
  <c r="R768" i="6"/>
  <c r="V770" i="6"/>
  <c r="O768" i="6"/>
  <c r="P768" i="6"/>
  <c r="O910" i="6"/>
  <c r="Q910" i="6"/>
  <c r="V912" i="6"/>
  <c r="R910" i="6"/>
  <c r="P910" i="6"/>
  <c r="O974" i="6"/>
  <c r="V976" i="6"/>
  <c r="P974" i="6"/>
  <c r="Q974" i="6"/>
  <c r="R974" i="6"/>
  <c r="Q432" i="6"/>
  <c r="R432" i="6"/>
  <c r="O432" i="6"/>
  <c r="V434" i="6"/>
  <c r="P432" i="6"/>
  <c r="Q790" i="6"/>
  <c r="R790" i="6"/>
  <c r="O790" i="6"/>
  <c r="V792" i="6"/>
  <c r="P790" i="6"/>
  <c r="Q918" i="6"/>
  <c r="R918" i="6"/>
  <c r="P918" i="6"/>
  <c r="O918" i="6"/>
  <c r="V920" i="6"/>
  <c r="Q982" i="6"/>
  <c r="R982" i="6"/>
  <c r="O982" i="6"/>
  <c r="V984" i="6"/>
  <c r="P982" i="6"/>
  <c r="R236" i="6"/>
  <c r="V238" i="6"/>
  <c r="O236" i="6"/>
  <c r="P236" i="6"/>
  <c r="Q236" i="6"/>
  <c r="R748" i="6"/>
  <c r="O748" i="6"/>
  <c r="V750" i="6"/>
  <c r="P748" i="6"/>
  <c r="Q748" i="6"/>
  <c r="O856" i="6"/>
  <c r="P856" i="6"/>
  <c r="Q856" i="6"/>
  <c r="R856" i="6"/>
  <c r="V858" i="6"/>
  <c r="P946" i="6"/>
  <c r="Q946" i="6"/>
  <c r="R946" i="6"/>
  <c r="V948" i="6"/>
  <c r="O946" i="6"/>
  <c r="R268" i="6"/>
  <c r="V270" i="6"/>
  <c r="O268" i="6"/>
  <c r="P268" i="6"/>
  <c r="Q268" i="6"/>
  <c r="Q524" i="6"/>
  <c r="R524" i="6"/>
  <c r="V526" i="6"/>
  <c r="O524" i="6"/>
  <c r="P524" i="6"/>
  <c r="R678" i="6"/>
  <c r="V680" i="6"/>
  <c r="O678" i="6"/>
  <c r="P678" i="6"/>
  <c r="Q678" i="6"/>
  <c r="Q758" i="6"/>
  <c r="R758" i="6"/>
  <c r="O758" i="6"/>
  <c r="V760" i="6"/>
  <c r="P758" i="6"/>
  <c r="P812" i="6"/>
  <c r="Q812" i="6"/>
  <c r="R812" i="6"/>
  <c r="V814" i="6"/>
  <c r="O812" i="6"/>
  <c r="O904" i="6"/>
  <c r="Q904" i="6"/>
  <c r="P904" i="6"/>
  <c r="R904" i="6"/>
  <c r="V906" i="6"/>
  <c r="R970" i="6"/>
  <c r="O970" i="6"/>
  <c r="V972" i="6"/>
  <c r="P970" i="6"/>
  <c r="Q970" i="6"/>
  <c r="Q162" i="6"/>
  <c r="V164" i="6"/>
  <c r="R162" i="6"/>
  <c r="O162" i="6"/>
  <c r="P162" i="6"/>
  <c r="Q168" i="6"/>
  <c r="R168" i="6"/>
  <c r="V170" i="6"/>
  <c r="O168" i="6"/>
  <c r="P168" i="6"/>
  <c r="R177" i="6"/>
  <c r="V179" i="6"/>
  <c r="O177" i="6"/>
  <c r="P177" i="6"/>
  <c r="Q177" i="6"/>
  <c r="P185" i="6"/>
  <c r="Q185" i="6"/>
  <c r="R185" i="6"/>
  <c r="V187" i="6"/>
  <c r="O185" i="6"/>
  <c r="R193" i="6"/>
  <c r="V195" i="6"/>
  <c r="O193" i="6"/>
  <c r="P193" i="6"/>
  <c r="Q193" i="6"/>
  <c r="P201" i="6"/>
  <c r="Q201" i="6"/>
  <c r="R201" i="6"/>
  <c r="V203" i="6"/>
  <c r="O201" i="6"/>
  <c r="R209" i="6"/>
  <c r="V211" i="6"/>
  <c r="O209" i="6"/>
  <c r="P209" i="6"/>
  <c r="Q209" i="6"/>
  <c r="P217" i="6"/>
  <c r="Q217" i="6"/>
  <c r="R217" i="6"/>
  <c r="V219" i="6"/>
  <c r="O217" i="6"/>
  <c r="R225" i="6"/>
  <c r="V227" i="6"/>
  <c r="O225" i="6"/>
  <c r="P225" i="6"/>
  <c r="Q225" i="6"/>
  <c r="P233" i="6"/>
  <c r="Q233" i="6"/>
  <c r="R233" i="6"/>
  <c r="V235" i="6"/>
  <c r="O233" i="6"/>
  <c r="R241" i="6"/>
  <c r="V243" i="6"/>
  <c r="O241" i="6"/>
  <c r="P241" i="6"/>
  <c r="Q241" i="6"/>
  <c r="P249" i="6"/>
  <c r="Q249" i="6"/>
  <c r="R249" i="6"/>
  <c r="V251" i="6"/>
  <c r="O249" i="6"/>
  <c r="R257" i="6"/>
  <c r="V259" i="6"/>
  <c r="O257" i="6"/>
  <c r="P257" i="6"/>
  <c r="Q257" i="6"/>
  <c r="P265" i="6"/>
  <c r="Q265" i="6"/>
  <c r="R265" i="6"/>
  <c r="V267" i="6"/>
  <c r="O265" i="6"/>
  <c r="R273" i="6"/>
  <c r="V275" i="6"/>
  <c r="O273" i="6"/>
  <c r="P273" i="6"/>
  <c r="Q273" i="6"/>
  <c r="Q281" i="6"/>
  <c r="O281" i="6"/>
  <c r="P281" i="6"/>
  <c r="R281" i="6"/>
  <c r="V283" i="6"/>
  <c r="Q289" i="6"/>
  <c r="R289" i="6"/>
  <c r="V291" i="6"/>
  <c r="O289" i="6"/>
  <c r="P289" i="6"/>
  <c r="O297" i="6"/>
  <c r="P297" i="6"/>
  <c r="Q297" i="6"/>
  <c r="R297" i="6"/>
  <c r="V299" i="6"/>
  <c r="Q305" i="6"/>
  <c r="R305" i="6"/>
  <c r="V307" i="6"/>
  <c r="O305" i="6"/>
  <c r="P305" i="6"/>
  <c r="O313" i="6"/>
  <c r="P313" i="6"/>
  <c r="Q313" i="6"/>
  <c r="R313" i="6"/>
  <c r="V315" i="6"/>
  <c r="Q321" i="6"/>
  <c r="R321" i="6"/>
  <c r="V323" i="6"/>
  <c r="O321" i="6"/>
  <c r="P321" i="6"/>
  <c r="O329" i="6"/>
  <c r="P329" i="6"/>
  <c r="Q329" i="6"/>
  <c r="R329" i="6"/>
  <c r="V331" i="6"/>
  <c r="P337" i="6"/>
  <c r="Q337" i="6"/>
  <c r="R337" i="6"/>
  <c r="O337" i="6"/>
  <c r="V339" i="6"/>
  <c r="P345" i="6"/>
  <c r="Q345" i="6"/>
  <c r="R345" i="6"/>
  <c r="V347" i="6"/>
  <c r="O345" i="6"/>
  <c r="P353" i="6"/>
  <c r="Q353" i="6"/>
  <c r="R353" i="6"/>
  <c r="O353" i="6"/>
  <c r="V355" i="6"/>
  <c r="P361" i="6"/>
  <c r="Q361" i="6"/>
  <c r="R361" i="6"/>
  <c r="V363" i="6"/>
  <c r="O361" i="6"/>
  <c r="P369" i="6"/>
  <c r="Q369" i="6"/>
  <c r="R369" i="6"/>
  <c r="O369" i="6"/>
  <c r="V371" i="6"/>
  <c r="P377" i="6"/>
  <c r="Q377" i="6"/>
  <c r="R377" i="6"/>
  <c r="V379" i="6"/>
  <c r="O377" i="6"/>
  <c r="P385" i="6"/>
  <c r="Q385" i="6"/>
  <c r="R385" i="6"/>
  <c r="O385" i="6"/>
  <c r="V387" i="6"/>
  <c r="P393" i="6"/>
  <c r="Q393" i="6"/>
  <c r="R393" i="6"/>
  <c r="O393" i="6"/>
  <c r="V395" i="6"/>
  <c r="P401" i="6"/>
  <c r="Q401" i="6"/>
  <c r="R401" i="6"/>
  <c r="O401" i="6"/>
  <c r="V403" i="6"/>
  <c r="P409" i="6"/>
  <c r="Q409" i="6"/>
  <c r="R409" i="6"/>
  <c r="O409" i="6"/>
  <c r="V411" i="6"/>
  <c r="P417" i="6"/>
  <c r="Q417" i="6"/>
  <c r="R417" i="6"/>
  <c r="O417" i="6"/>
  <c r="V419" i="6"/>
  <c r="P425" i="6"/>
  <c r="Q425" i="6"/>
  <c r="R425" i="6"/>
  <c r="O425" i="6"/>
  <c r="V427" i="6"/>
  <c r="P433" i="6"/>
  <c r="Q433" i="6"/>
  <c r="R433" i="6"/>
  <c r="O433" i="6"/>
  <c r="V435" i="6"/>
  <c r="Q441" i="6"/>
  <c r="R441" i="6"/>
  <c r="O441" i="6"/>
  <c r="P441" i="6"/>
  <c r="V443" i="6"/>
  <c r="Q449" i="6"/>
  <c r="R449" i="6"/>
  <c r="V451" i="6"/>
  <c r="O449" i="6"/>
  <c r="P449" i="6"/>
  <c r="O457" i="6"/>
  <c r="P457" i="6"/>
  <c r="Q457" i="6"/>
  <c r="R457" i="6"/>
  <c r="V459" i="6"/>
  <c r="Q465" i="6"/>
  <c r="R465" i="6"/>
  <c r="V467" i="6"/>
  <c r="O465" i="6"/>
  <c r="P465" i="6"/>
  <c r="O473" i="6"/>
  <c r="P473" i="6"/>
  <c r="Q473" i="6"/>
  <c r="R473" i="6"/>
  <c r="V475" i="6"/>
  <c r="Q481" i="6"/>
  <c r="R481" i="6"/>
  <c r="V483" i="6"/>
  <c r="O481" i="6"/>
  <c r="P481" i="6"/>
  <c r="O489" i="6"/>
  <c r="P489" i="6"/>
  <c r="Q489" i="6"/>
  <c r="R489" i="6"/>
  <c r="V491" i="6"/>
  <c r="Q497" i="6"/>
  <c r="R497" i="6"/>
  <c r="V499" i="6"/>
  <c r="O497" i="6"/>
  <c r="P497" i="6"/>
  <c r="O505" i="6"/>
  <c r="P505" i="6"/>
  <c r="Q505" i="6"/>
  <c r="R505" i="6"/>
  <c r="V507" i="6"/>
  <c r="Q513" i="6"/>
  <c r="R513" i="6"/>
  <c r="V515" i="6"/>
  <c r="O513" i="6"/>
  <c r="P513" i="6"/>
  <c r="O521" i="6"/>
  <c r="P521" i="6"/>
  <c r="Q521" i="6"/>
  <c r="R521" i="6"/>
  <c r="V523" i="6"/>
  <c r="Q529" i="6"/>
  <c r="R529" i="6"/>
  <c r="V531" i="6"/>
  <c r="O529" i="6"/>
  <c r="P529" i="6"/>
  <c r="O537" i="6"/>
  <c r="P537" i="6"/>
  <c r="Q537" i="6"/>
  <c r="R537" i="6"/>
  <c r="V539" i="6"/>
  <c r="Q545" i="6"/>
  <c r="R545" i="6"/>
  <c r="V547" i="6"/>
  <c r="O545" i="6"/>
  <c r="P545" i="6"/>
  <c r="O553" i="6"/>
  <c r="P553" i="6"/>
  <c r="Q553" i="6"/>
  <c r="R553" i="6"/>
  <c r="V555" i="6"/>
  <c r="Q561" i="6"/>
  <c r="R561" i="6"/>
  <c r="V563" i="6"/>
  <c r="O561" i="6"/>
  <c r="P561" i="6"/>
  <c r="O569" i="6"/>
  <c r="P569" i="6"/>
  <c r="Q569" i="6"/>
  <c r="R569" i="6"/>
  <c r="V571" i="6"/>
  <c r="Q577" i="6"/>
  <c r="R577" i="6"/>
  <c r="V579" i="6"/>
  <c r="O577" i="6"/>
  <c r="P577" i="6"/>
  <c r="O585" i="6"/>
  <c r="P585" i="6"/>
  <c r="Q585" i="6"/>
  <c r="R585" i="6"/>
  <c r="V587" i="6"/>
  <c r="Q593" i="6"/>
  <c r="R593" i="6"/>
  <c r="V595" i="6"/>
  <c r="O593" i="6"/>
  <c r="P593" i="6"/>
  <c r="O601" i="6"/>
  <c r="P601" i="6"/>
  <c r="Q601" i="6"/>
  <c r="R601" i="6"/>
  <c r="V603" i="6"/>
  <c r="Q609" i="6"/>
  <c r="R609" i="6"/>
  <c r="V611" i="6"/>
  <c r="O609" i="6"/>
  <c r="P609" i="6"/>
  <c r="O617" i="6"/>
  <c r="P617" i="6"/>
  <c r="Q617" i="6"/>
  <c r="R617" i="6"/>
  <c r="V619" i="6"/>
  <c r="Q625" i="6"/>
  <c r="R625" i="6"/>
  <c r="V627" i="6"/>
  <c r="O625" i="6"/>
  <c r="P625" i="6"/>
  <c r="O633" i="6"/>
  <c r="P633" i="6"/>
  <c r="Q633" i="6"/>
  <c r="R633" i="6"/>
  <c r="V635" i="6"/>
  <c r="Q641" i="6"/>
  <c r="R641" i="6"/>
  <c r="V643" i="6"/>
  <c r="O641" i="6"/>
  <c r="P641" i="6"/>
  <c r="O649" i="6"/>
  <c r="V651" i="6"/>
  <c r="P649" i="6"/>
  <c r="Q649" i="6"/>
  <c r="R649" i="6"/>
  <c r="Q657" i="6"/>
  <c r="R657" i="6"/>
  <c r="O657" i="6"/>
  <c r="V659" i="6"/>
  <c r="P657" i="6"/>
  <c r="O665" i="6"/>
  <c r="P665" i="6"/>
  <c r="Q665" i="6"/>
  <c r="V667" i="6"/>
  <c r="R665" i="6"/>
  <c r="R673" i="6"/>
  <c r="V675" i="6"/>
  <c r="O673" i="6"/>
  <c r="P673" i="6"/>
  <c r="Q673" i="6"/>
  <c r="P681" i="6"/>
  <c r="Q681" i="6"/>
  <c r="R681" i="6"/>
  <c r="V683" i="6"/>
  <c r="O681" i="6"/>
  <c r="R689" i="6"/>
  <c r="V691" i="6"/>
  <c r="O689" i="6"/>
  <c r="P689" i="6"/>
  <c r="Q689" i="6"/>
  <c r="P697" i="6"/>
  <c r="Q697" i="6"/>
  <c r="R697" i="6"/>
  <c r="V699" i="6"/>
  <c r="O697" i="6"/>
  <c r="R705" i="6"/>
  <c r="V707" i="6"/>
  <c r="O705" i="6"/>
  <c r="P705" i="6"/>
  <c r="Q705" i="6"/>
  <c r="P713" i="6"/>
  <c r="Q713" i="6"/>
  <c r="R713" i="6"/>
  <c r="V715" i="6"/>
  <c r="O713" i="6"/>
  <c r="R721" i="6"/>
  <c r="V723" i="6"/>
  <c r="O721" i="6"/>
  <c r="P721" i="6"/>
  <c r="Q721" i="6"/>
  <c r="P729" i="6"/>
  <c r="Q729" i="6"/>
  <c r="R729" i="6"/>
  <c r="V731" i="6"/>
  <c r="O729" i="6"/>
  <c r="R737" i="6"/>
  <c r="V739" i="6"/>
  <c r="O737" i="6"/>
  <c r="P737" i="6"/>
  <c r="Q737" i="6"/>
  <c r="P745" i="6"/>
  <c r="Q745" i="6"/>
  <c r="R745" i="6"/>
  <c r="V747" i="6"/>
  <c r="O745" i="6"/>
  <c r="R753" i="6"/>
  <c r="O753" i="6"/>
  <c r="P753" i="6"/>
  <c r="Q753" i="6"/>
  <c r="V755" i="6"/>
  <c r="R761" i="6"/>
  <c r="O761" i="6"/>
  <c r="P761" i="6"/>
  <c r="Q761" i="6"/>
  <c r="V763" i="6"/>
  <c r="P769" i="6"/>
  <c r="Q769" i="6"/>
  <c r="V771" i="6"/>
  <c r="R769" i="6"/>
  <c r="O769" i="6"/>
  <c r="R777" i="6"/>
  <c r="O777" i="6"/>
  <c r="P777" i="6"/>
  <c r="V779" i="6"/>
  <c r="Q777" i="6"/>
  <c r="P785" i="6"/>
  <c r="Q785" i="6"/>
  <c r="V787" i="6"/>
  <c r="R785" i="6"/>
  <c r="O785" i="6"/>
  <c r="R793" i="6"/>
  <c r="O793" i="6"/>
  <c r="P793" i="6"/>
  <c r="V795" i="6"/>
  <c r="Q793" i="6"/>
  <c r="P801" i="6"/>
  <c r="Q801" i="6"/>
  <c r="V803" i="6"/>
  <c r="R801" i="6"/>
  <c r="O801" i="6"/>
  <c r="R809" i="6"/>
  <c r="O809" i="6"/>
  <c r="P809" i="6"/>
  <c r="Q809" i="6"/>
  <c r="V811" i="6"/>
  <c r="P817" i="6"/>
  <c r="Q817" i="6"/>
  <c r="V819" i="6"/>
  <c r="R817" i="6"/>
  <c r="O817" i="6"/>
  <c r="R825" i="6"/>
  <c r="O825" i="6"/>
  <c r="P825" i="6"/>
  <c r="Q825" i="6"/>
  <c r="V827" i="6"/>
  <c r="P833" i="6"/>
  <c r="Q833" i="6"/>
  <c r="V835" i="6"/>
  <c r="R833" i="6"/>
  <c r="O833" i="6"/>
  <c r="R841" i="6"/>
  <c r="O841" i="6"/>
  <c r="P841" i="6"/>
  <c r="V843" i="6"/>
  <c r="Q841" i="6"/>
  <c r="P849" i="6"/>
  <c r="Q849" i="6"/>
  <c r="V851" i="6"/>
  <c r="R849" i="6"/>
  <c r="O849" i="6"/>
  <c r="R857" i="6"/>
  <c r="O857" i="6"/>
  <c r="P857" i="6"/>
  <c r="V859" i="6"/>
  <c r="Q857" i="6"/>
  <c r="P865" i="6"/>
  <c r="Q865" i="6"/>
  <c r="V867" i="6"/>
  <c r="R865" i="6"/>
  <c r="O865" i="6"/>
  <c r="R873" i="6"/>
  <c r="O873" i="6"/>
  <c r="P873" i="6"/>
  <c r="Q873" i="6"/>
  <c r="V875" i="6"/>
  <c r="P881" i="6"/>
  <c r="Q881" i="6"/>
  <c r="V883" i="6"/>
  <c r="R881" i="6"/>
  <c r="O881" i="6"/>
  <c r="R889" i="6"/>
  <c r="O889" i="6"/>
  <c r="P889" i="6"/>
  <c r="Q889" i="6"/>
  <c r="V891" i="6"/>
  <c r="P897" i="6"/>
  <c r="R897" i="6"/>
  <c r="V899" i="6"/>
  <c r="O897" i="6"/>
  <c r="Q897" i="6"/>
  <c r="R905" i="6"/>
  <c r="P905" i="6"/>
  <c r="O905" i="6"/>
  <c r="Q905" i="6"/>
  <c r="V907" i="6"/>
  <c r="P913" i="6"/>
  <c r="Q913" i="6"/>
  <c r="V915" i="6"/>
  <c r="O913" i="6"/>
  <c r="R913" i="6"/>
  <c r="R921" i="6"/>
  <c r="O921" i="6"/>
  <c r="Q921" i="6"/>
  <c r="P921" i="6"/>
  <c r="V923" i="6"/>
  <c r="P929" i="6"/>
  <c r="Q929" i="6"/>
  <c r="V931" i="6"/>
  <c r="R929" i="6"/>
  <c r="O929" i="6"/>
  <c r="R937" i="6"/>
  <c r="O937" i="6"/>
  <c r="P937" i="6"/>
  <c r="V939" i="6"/>
  <c r="Q937" i="6"/>
  <c r="P945" i="6"/>
  <c r="Q945" i="6"/>
  <c r="V947" i="6"/>
  <c r="R945" i="6"/>
  <c r="O945" i="6"/>
  <c r="R953" i="6"/>
  <c r="O953" i="6"/>
  <c r="P953" i="6"/>
  <c r="Q953" i="6"/>
  <c r="V955" i="6"/>
  <c r="P961" i="6"/>
  <c r="Q961" i="6"/>
  <c r="V963" i="6"/>
  <c r="R961" i="6"/>
  <c r="O961" i="6"/>
  <c r="R969" i="6"/>
  <c r="O969" i="6"/>
  <c r="P969" i="6"/>
  <c r="Q969" i="6"/>
  <c r="V971" i="6"/>
  <c r="P977" i="6"/>
  <c r="Q977" i="6"/>
  <c r="V979" i="6"/>
  <c r="R977" i="6"/>
  <c r="O977" i="6"/>
  <c r="R985" i="6"/>
  <c r="O985" i="6"/>
  <c r="P985" i="6"/>
  <c r="Q985" i="6"/>
  <c r="V987" i="6"/>
  <c r="Q993" i="6"/>
  <c r="V995" i="6"/>
  <c r="R993" i="6"/>
  <c r="O993" i="6"/>
  <c r="P993" i="6"/>
  <c r="O176" i="6"/>
  <c r="P176" i="6"/>
  <c r="Q176" i="6"/>
  <c r="R176" i="6"/>
  <c r="V178" i="6"/>
  <c r="O208" i="6"/>
  <c r="P208" i="6"/>
  <c r="Q208" i="6"/>
  <c r="V210" i="6"/>
  <c r="R208" i="6"/>
  <c r="P206" i="6"/>
  <c r="Q206" i="6"/>
  <c r="V208" i="6"/>
  <c r="R206" i="6"/>
  <c r="O206" i="6"/>
  <c r="O234" i="6"/>
  <c r="P234" i="6"/>
  <c r="Q234" i="6"/>
  <c r="V236" i="6"/>
  <c r="R234" i="6"/>
  <c r="P276" i="6"/>
  <c r="Q276" i="6"/>
  <c r="R276" i="6"/>
  <c r="V278" i="6"/>
  <c r="O276" i="6"/>
  <c r="R298" i="6"/>
  <c r="O298" i="6"/>
  <c r="P298" i="6"/>
  <c r="Q298" i="6"/>
  <c r="V300" i="6"/>
  <c r="Q340" i="6"/>
  <c r="R340" i="6"/>
  <c r="O340" i="6"/>
  <c r="V342" i="6"/>
  <c r="P340" i="6"/>
  <c r="O362" i="6"/>
  <c r="V364" i="6"/>
  <c r="P362" i="6"/>
  <c r="Q362" i="6"/>
  <c r="R362" i="6"/>
  <c r="Q404" i="6"/>
  <c r="R404" i="6"/>
  <c r="O404" i="6"/>
  <c r="V406" i="6"/>
  <c r="P404" i="6"/>
  <c r="O426" i="6"/>
  <c r="P426" i="6"/>
  <c r="Q426" i="6"/>
  <c r="R426" i="6"/>
  <c r="V428" i="6"/>
  <c r="O468" i="6"/>
  <c r="P468" i="6"/>
  <c r="Q468" i="6"/>
  <c r="R468" i="6"/>
  <c r="V470" i="6"/>
  <c r="Q486" i="6"/>
  <c r="V488" i="6"/>
  <c r="R486" i="6"/>
  <c r="O486" i="6"/>
  <c r="P486" i="6"/>
  <c r="Q502" i="6"/>
  <c r="V504" i="6"/>
  <c r="R502" i="6"/>
  <c r="O502" i="6"/>
  <c r="P502" i="6"/>
  <c r="Q518" i="6"/>
  <c r="V520" i="6"/>
  <c r="R518" i="6"/>
  <c r="O518" i="6"/>
  <c r="P518" i="6"/>
  <c r="Q534" i="6"/>
  <c r="V536" i="6"/>
  <c r="R534" i="6"/>
  <c r="O534" i="6"/>
  <c r="P534" i="6"/>
  <c r="Q550" i="6"/>
  <c r="V552" i="6"/>
  <c r="R550" i="6"/>
  <c r="O550" i="6"/>
  <c r="P550" i="6"/>
  <c r="O151" i="6"/>
  <c r="V153" i="6"/>
  <c r="P151" i="6"/>
  <c r="Q151" i="6"/>
  <c r="R151" i="6"/>
  <c r="R198" i="6"/>
  <c r="O198" i="6"/>
  <c r="P198" i="6"/>
  <c r="Q198" i="6"/>
  <c r="V200" i="6"/>
  <c r="R288" i="6"/>
  <c r="V290" i="6"/>
  <c r="O288" i="6"/>
  <c r="P288" i="6"/>
  <c r="Q288" i="6"/>
  <c r="Q316" i="6"/>
  <c r="R316" i="6"/>
  <c r="V318" i="6"/>
  <c r="O316" i="6"/>
  <c r="P316" i="6"/>
  <c r="Q344" i="6"/>
  <c r="R344" i="6"/>
  <c r="O344" i="6"/>
  <c r="V346" i="6"/>
  <c r="P344" i="6"/>
  <c r="O374" i="6"/>
  <c r="V376" i="6"/>
  <c r="P374" i="6"/>
  <c r="Q374" i="6"/>
  <c r="R374" i="6"/>
  <c r="O402" i="6"/>
  <c r="V404" i="6"/>
  <c r="P402" i="6"/>
  <c r="Q402" i="6"/>
  <c r="R402" i="6"/>
  <c r="O430" i="6"/>
  <c r="P430" i="6"/>
  <c r="Q430" i="6"/>
  <c r="R430" i="6"/>
  <c r="V432" i="6"/>
  <c r="O484" i="6"/>
  <c r="P484" i="6"/>
  <c r="Q484" i="6"/>
  <c r="R484" i="6"/>
  <c r="V486" i="6"/>
  <c r="O548" i="6"/>
  <c r="P548" i="6"/>
  <c r="Q548" i="6"/>
  <c r="R548" i="6"/>
  <c r="V550" i="6"/>
  <c r="P180" i="6"/>
  <c r="Q180" i="6"/>
  <c r="R180" i="6"/>
  <c r="V182" i="6"/>
  <c r="O180" i="6"/>
  <c r="Q320" i="6"/>
  <c r="V322" i="6"/>
  <c r="R320" i="6"/>
  <c r="O320" i="6"/>
  <c r="P320" i="6"/>
  <c r="O358" i="6"/>
  <c r="V360" i="6"/>
  <c r="P358" i="6"/>
  <c r="Q358" i="6"/>
  <c r="R358" i="6"/>
  <c r="Q396" i="6"/>
  <c r="R396" i="6"/>
  <c r="O396" i="6"/>
  <c r="V398" i="6"/>
  <c r="P396" i="6"/>
  <c r="O434" i="6"/>
  <c r="P434" i="6"/>
  <c r="Q434" i="6"/>
  <c r="R434" i="6"/>
  <c r="V436" i="6"/>
  <c r="O580" i="6"/>
  <c r="P580" i="6"/>
  <c r="Q580" i="6"/>
  <c r="R580" i="6"/>
  <c r="V582" i="6"/>
  <c r="O622" i="6"/>
  <c r="P622" i="6"/>
  <c r="Q622" i="6"/>
  <c r="V624" i="6"/>
  <c r="R622" i="6"/>
  <c r="O644" i="6"/>
  <c r="P644" i="6"/>
  <c r="Q644" i="6"/>
  <c r="R644" i="6"/>
  <c r="V646" i="6"/>
  <c r="P664" i="6"/>
  <c r="Q664" i="6"/>
  <c r="R664" i="6"/>
  <c r="V666" i="6"/>
  <c r="O664" i="6"/>
  <c r="Q680" i="6"/>
  <c r="R680" i="6"/>
  <c r="O680" i="6"/>
  <c r="V682" i="6"/>
  <c r="P680" i="6"/>
  <c r="Q696" i="6"/>
  <c r="R696" i="6"/>
  <c r="O696" i="6"/>
  <c r="V698" i="6"/>
  <c r="P696" i="6"/>
  <c r="Q712" i="6"/>
  <c r="R712" i="6"/>
  <c r="O712" i="6"/>
  <c r="V714" i="6"/>
  <c r="P712" i="6"/>
  <c r="Q728" i="6"/>
  <c r="R728" i="6"/>
  <c r="O728" i="6"/>
  <c r="V730" i="6"/>
  <c r="P728" i="6"/>
  <c r="Q744" i="6"/>
  <c r="R744" i="6"/>
  <c r="O744" i="6"/>
  <c r="V746" i="6"/>
  <c r="P744" i="6"/>
  <c r="R182" i="6"/>
  <c r="O182" i="6"/>
  <c r="P182" i="6"/>
  <c r="Q182" i="6"/>
  <c r="V184" i="6"/>
  <c r="Q258" i="6"/>
  <c r="V260" i="6"/>
  <c r="R258" i="6"/>
  <c r="O258" i="6"/>
  <c r="P258" i="6"/>
  <c r="Q360" i="6"/>
  <c r="R360" i="6"/>
  <c r="O360" i="6"/>
  <c r="V362" i="6"/>
  <c r="P360" i="6"/>
  <c r="Q460" i="6"/>
  <c r="R460" i="6"/>
  <c r="V462" i="6"/>
  <c r="O460" i="6"/>
  <c r="P460" i="6"/>
  <c r="Q540" i="6"/>
  <c r="R540" i="6"/>
  <c r="V542" i="6"/>
  <c r="O540" i="6"/>
  <c r="P540" i="6"/>
  <c r="R602" i="6"/>
  <c r="O602" i="6"/>
  <c r="P602" i="6"/>
  <c r="Q602" i="6"/>
  <c r="V604" i="6"/>
  <c r="Q630" i="6"/>
  <c r="V632" i="6"/>
  <c r="R630" i="6"/>
  <c r="O630" i="6"/>
  <c r="P630" i="6"/>
  <c r="P658" i="6"/>
  <c r="Q658" i="6"/>
  <c r="R658" i="6"/>
  <c r="V660" i="6"/>
  <c r="O658" i="6"/>
  <c r="P702" i="6"/>
  <c r="Q702" i="6"/>
  <c r="R702" i="6"/>
  <c r="V704" i="6"/>
  <c r="O702" i="6"/>
  <c r="R656" i="6"/>
  <c r="V658" i="6"/>
  <c r="O656" i="6"/>
  <c r="P656" i="6"/>
  <c r="Q656" i="6"/>
  <c r="P578" i="6"/>
  <c r="Q578" i="6"/>
  <c r="V580" i="6"/>
  <c r="R578" i="6"/>
  <c r="O578" i="6"/>
  <c r="O354" i="6"/>
  <c r="V356" i="6"/>
  <c r="P354" i="6"/>
  <c r="Q354" i="6"/>
  <c r="R354" i="6"/>
  <c r="R214" i="6"/>
  <c r="O214" i="6"/>
  <c r="P214" i="6"/>
  <c r="Q214" i="6"/>
  <c r="V216" i="6"/>
  <c r="R992" i="6"/>
  <c r="V994" i="6"/>
  <c r="O992" i="6"/>
  <c r="P992" i="6"/>
  <c r="Q992" i="6"/>
  <c r="Q976" i="6"/>
  <c r="R976" i="6"/>
  <c r="V978" i="6"/>
  <c r="O976" i="6"/>
  <c r="P976" i="6"/>
  <c r="Q960" i="6"/>
  <c r="R960" i="6"/>
  <c r="V962" i="6"/>
  <c r="O960" i="6"/>
  <c r="P960" i="6"/>
  <c r="Q944" i="6"/>
  <c r="R944" i="6"/>
  <c r="V946" i="6"/>
  <c r="O944" i="6"/>
  <c r="P944" i="6"/>
  <c r="Q928" i="6"/>
  <c r="R928" i="6"/>
  <c r="V930" i="6"/>
  <c r="O928" i="6"/>
  <c r="P928" i="6"/>
  <c r="Q912" i="6"/>
  <c r="R912" i="6"/>
  <c r="V914" i="6"/>
  <c r="P912" i="6"/>
  <c r="O912" i="6"/>
  <c r="R884" i="6"/>
  <c r="V886" i="6"/>
  <c r="O884" i="6"/>
  <c r="P884" i="6"/>
  <c r="Q884" i="6"/>
  <c r="R852" i="6"/>
  <c r="V854" i="6"/>
  <c r="O852" i="6"/>
  <c r="P852" i="6"/>
  <c r="Q852" i="6"/>
  <c r="Q816" i="6"/>
  <c r="R816" i="6"/>
  <c r="V818" i="6"/>
  <c r="O816" i="6"/>
  <c r="P816" i="6"/>
  <c r="Q774" i="6"/>
  <c r="R774" i="6"/>
  <c r="O774" i="6"/>
  <c r="V776" i="6"/>
  <c r="P774" i="6"/>
  <c r="R726" i="6"/>
  <c r="V728" i="6"/>
  <c r="O726" i="6"/>
  <c r="P726" i="6"/>
  <c r="Q726" i="6"/>
  <c r="O382" i="6"/>
  <c r="V384" i="6"/>
  <c r="P382" i="6"/>
  <c r="Q382" i="6"/>
  <c r="R382" i="6"/>
  <c r="Q248" i="6"/>
  <c r="R248" i="6"/>
  <c r="V250" i="6"/>
  <c r="O248" i="6"/>
  <c r="P248" i="6"/>
  <c r="R820" i="6"/>
  <c r="V822" i="6"/>
  <c r="O820" i="6"/>
  <c r="P820" i="6"/>
  <c r="Q820" i="6"/>
  <c r="R778" i="6"/>
  <c r="O778" i="6"/>
  <c r="V780" i="6"/>
  <c r="P778" i="6"/>
  <c r="Q778" i="6"/>
  <c r="R756" i="6"/>
  <c r="V758" i="6"/>
  <c r="O756" i="6"/>
  <c r="P756" i="6"/>
  <c r="Q756" i="6"/>
  <c r="Q674" i="6"/>
  <c r="R674" i="6"/>
  <c r="V676" i="6"/>
  <c r="O674" i="6"/>
  <c r="P674" i="6"/>
  <c r="Q604" i="6"/>
  <c r="R604" i="6"/>
  <c r="V606" i="6"/>
  <c r="O604" i="6"/>
  <c r="P604" i="6"/>
  <c r="R464" i="6"/>
  <c r="V466" i="6"/>
  <c r="O464" i="6"/>
  <c r="P464" i="6"/>
  <c r="Q464" i="6"/>
  <c r="Q392" i="6"/>
  <c r="R392" i="6"/>
  <c r="O392" i="6"/>
  <c r="V394" i="6"/>
  <c r="P392" i="6"/>
  <c r="R262" i="6"/>
  <c r="O262" i="6"/>
  <c r="P262" i="6"/>
  <c r="Q262" i="6"/>
  <c r="V264" i="6"/>
  <c r="P898" i="6"/>
  <c r="R898" i="6"/>
  <c r="O898" i="6"/>
  <c r="V900" i="6"/>
  <c r="Q898" i="6"/>
  <c r="P882" i="6"/>
  <c r="Q882" i="6"/>
  <c r="R882" i="6"/>
  <c r="O882" i="6"/>
  <c r="V884" i="6"/>
  <c r="P866" i="6"/>
  <c r="Q866" i="6"/>
  <c r="R866" i="6"/>
  <c r="O866" i="6"/>
  <c r="V868" i="6"/>
  <c r="P850" i="6"/>
  <c r="Q850" i="6"/>
  <c r="R850" i="6"/>
  <c r="V852" i="6"/>
  <c r="O850" i="6"/>
  <c r="P834" i="6"/>
  <c r="Q834" i="6"/>
  <c r="R834" i="6"/>
  <c r="V836" i="6"/>
  <c r="O834" i="6"/>
  <c r="O814" i="6"/>
  <c r="V816" i="6"/>
  <c r="P814" i="6"/>
  <c r="Q814" i="6"/>
  <c r="R814" i="6"/>
  <c r="O792" i="6"/>
  <c r="P792" i="6"/>
  <c r="Q792" i="6"/>
  <c r="R792" i="6"/>
  <c r="V794" i="6"/>
  <c r="P750" i="6"/>
  <c r="Q750" i="6"/>
  <c r="R750" i="6"/>
  <c r="V752" i="6"/>
  <c r="O750" i="6"/>
  <c r="Q722" i="6"/>
  <c r="R722" i="6"/>
  <c r="V724" i="6"/>
  <c r="O722" i="6"/>
  <c r="P722" i="6"/>
  <c r="R694" i="6"/>
  <c r="V696" i="6"/>
  <c r="O694" i="6"/>
  <c r="P694" i="6"/>
  <c r="Q694" i="6"/>
  <c r="R666" i="6"/>
  <c r="O666" i="6"/>
  <c r="P666" i="6"/>
  <c r="Q666" i="6"/>
  <c r="V668" i="6"/>
  <c r="R592" i="6"/>
  <c r="V594" i="6"/>
  <c r="O592" i="6"/>
  <c r="P592" i="6"/>
  <c r="Q592" i="6"/>
  <c r="P552" i="6"/>
  <c r="Q552" i="6"/>
  <c r="R552" i="6"/>
  <c r="V554" i="6"/>
  <c r="O552" i="6"/>
  <c r="R440" i="6"/>
  <c r="V442" i="6"/>
  <c r="O440" i="6"/>
  <c r="P440" i="6"/>
  <c r="Q440" i="6"/>
  <c r="P306" i="6"/>
  <c r="Q306" i="6"/>
  <c r="V308" i="6"/>
  <c r="R306" i="6"/>
  <c r="O306" i="6"/>
  <c r="O240" i="6"/>
  <c r="P240" i="6"/>
  <c r="Q240" i="6"/>
  <c r="R240" i="6"/>
  <c r="V242" i="6"/>
  <c r="Q400" i="6"/>
  <c r="R400" i="6"/>
  <c r="O400" i="6"/>
  <c r="V402" i="6"/>
  <c r="P400" i="6"/>
  <c r="P780" i="6"/>
  <c r="Q780" i="6"/>
  <c r="R780" i="6"/>
  <c r="V782" i="6"/>
  <c r="O780" i="6"/>
  <c r="Q880" i="6"/>
  <c r="R880" i="6"/>
  <c r="V882" i="6"/>
  <c r="O880" i="6"/>
  <c r="P880" i="6"/>
  <c r="O958" i="6"/>
  <c r="V960" i="6"/>
  <c r="P958" i="6"/>
  <c r="Q958" i="6"/>
  <c r="R958" i="6"/>
  <c r="R230" i="6"/>
  <c r="O230" i="6"/>
  <c r="P230" i="6"/>
  <c r="Q230" i="6"/>
  <c r="V232" i="6"/>
  <c r="R496" i="6"/>
  <c r="V498" i="6"/>
  <c r="O496" i="6"/>
  <c r="P496" i="6"/>
  <c r="Q496" i="6"/>
  <c r="Q662" i="6"/>
  <c r="V664" i="6"/>
  <c r="R662" i="6"/>
  <c r="O662" i="6"/>
  <c r="P662" i="6"/>
  <c r="P802" i="6"/>
  <c r="Q802" i="6"/>
  <c r="R802" i="6"/>
  <c r="O802" i="6"/>
  <c r="V804" i="6"/>
  <c r="Q896" i="6"/>
  <c r="O896" i="6"/>
  <c r="V898" i="6"/>
  <c r="P896" i="6"/>
  <c r="R896" i="6"/>
  <c r="Q966" i="6"/>
  <c r="R966" i="6"/>
  <c r="O966" i="6"/>
  <c r="V968" i="6"/>
  <c r="P966" i="6"/>
  <c r="R304" i="6"/>
  <c r="V306" i="6"/>
  <c r="O304" i="6"/>
  <c r="P304" i="6"/>
  <c r="Q304" i="6"/>
  <c r="P764" i="6"/>
  <c r="Q764" i="6"/>
  <c r="R764" i="6"/>
  <c r="V766" i="6"/>
  <c r="O764" i="6"/>
  <c r="Q822" i="6"/>
  <c r="R822" i="6"/>
  <c r="O822" i="6"/>
  <c r="V824" i="6"/>
  <c r="P822" i="6"/>
  <c r="P930" i="6"/>
  <c r="Q930" i="6"/>
  <c r="R930" i="6"/>
  <c r="O930" i="6"/>
  <c r="V932" i="6"/>
  <c r="Q994" i="6"/>
  <c r="R994" i="6"/>
  <c r="O994" i="6"/>
  <c r="P994" i="6"/>
  <c r="V996" i="6"/>
  <c r="Q336" i="6"/>
  <c r="R336" i="6"/>
  <c r="O336" i="6"/>
  <c r="V338" i="6"/>
  <c r="P336" i="6"/>
  <c r="R570" i="6"/>
  <c r="O570" i="6"/>
  <c r="P570" i="6"/>
  <c r="Q570" i="6"/>
  <c r="V572" i="6"/>
  <c r="P770" i="6"/>
  <c r="Q770" i="6"/>
  <c r="R770" i="6"/>
  <c r="V772" i="6"/>
  <c r="O770" i="6"/>
  <c r="P828" i="6"/>
  <c r="Q828" i="6"/>
  <c r="R828" i="6"/>
  <c r="V830" i="6"/>
  <c r="O828" i="6"/>
  <c r="O872" i="6"/>
  <c r="P872" i="6"/>
  <c r="Q872" i="6"/>
  <c r="V874" i="6"/>
  <c r="R872" i="6"/>
  <c r="R954" i="6"/>
  <c r="O954" i="6"/>
  <c r="V956" i="6"/>
  <c r="P954" i="6"/>
  <c r="Q954" i="6"/>
  <c r="O979" i="3"/>
  <c r="B985" i="3"/>
  <c r="O1000" i="3"/>
  <c r="K973" i="3"/>
  <c r="M980" i="3"/>
  <c r="H983" i="3"/>
  <c r="E966" i="3"/>
  <c r="C991" i="3"/>
  <c r="I954" i="3"/>
  <c r="E965" i="3"/>
  <c r="K936" i="3"/>
  <c r="F963" i="3"/>
  <c r="F992" i="3"/>
  <c r="G978" i="3"/>
  <c r="L953" i="3"/>
  <c r="N967" i="3"/>
  <c r="B967" i="3"/>
  <c r="L979" i="3"/>
  <c r="K992" i="3"/>
  <c r="L999" i="3"/>
  <c r="F960" i="3"/>
  <c r="M972" i="3"/>
  <c r="B980" i="3"/>
  <c r="K952" i="3"/>
  <c r="I950" i="3"/>
  <c r="D987" i="3"/>
  <c r="D991" i="3"/>
  <c r="M975" i="3"/>
  <c r="B984" i="3"/>
  <c r="E996" i="3"/>
  <c r="I963" i="3"/>
  <c r="G964" i="3"/>
  <c r="M990" i="3"/>
  <c r="N986" i="3"/>
  <c r="I959" i="3"/>
  <c r="A967" i="3"/>
  <c r="F985" i="3"/>
  <c r="E958" i="3"/>
  <c r="J951" i="3"/>
  <c r="I964" i="3"/>
  <c r="A943" i="3"/>
  <c r="D975" i="3"/>
  <c r="D989" i="3"/>
  <c r="H941" i="3"/>
  <c r="D961" i="3"/>
  <c r="I972" i="3"/>
  <c r="I999" i="3"/>
  <c r="D984" i="3"/>
  <c r="M936" i="3"/>
  <c r="O974" i="3"/>
  <c r="J977" i="3"/>
  <c r="M983" i="3"/>
  <c r="J997" i="3"/>
  <c r="N999" i="3"/>
  <c r="E946" i="3"/>
  <c r="F943" i="3"/>
  <c r="O985" i="3"/>
  <c r="N969" i="3"/>
  <c r="F989" i="3"/>
  <c r="J935" i="3"/>
  <c r="O977" i="3"/>
  <c r="H980" i="3"/>
  <c r="A958" i="3"/>
  <c r="B949" i="3"/>
  <c r="F978" i="3"/>
  <c r="L971" i="3"/>
  <c r="N964" i="3"/>
  <c r="F923" i="3"/>
  <c r="I994" i="3"/>
  <c r="F904" i="3"/>
  <c r="H935" i="3"/>
  <c r="A987" i="3"/>
  <c r="M968" i="3"/>
  <c r="H960" i="3"/>
  <c r="I985" i="3"/>
  <c r="G936" i="3"/>
  <c r="O971" i="3"/>
  <c r="O957" i="3"/>
  <c r="A918" i="3"/>
  <c r="F975" i="3"/>
  <c r="I981" i="3"/>
  <c r="E977" i="3"/>
  <c r="A971" i="3"/>
  <c r="J959" i="3"/>
  <c r="B961" i="3"/>
  <c r="G976" i="3"/>
  <c r="K994" i="3"/>
  <c r="J965" i="3"/>
  <c r="J946" i="3"/>
  <c r="E951" i="3"/>
  <c r="O961" i="3"/>
  <c r="B923" i="3"/>
  <c r="G928" i="3"/>
  <c r="D954" i="3"/>
  <c r="A975" i="3"/>
  <c r="N976" i="3"/>
  <c r="J967" i="3"/>
  <c r="G984" i="3"/>
  <c r="L973" i="3"/>
  <c r="F956" i="3"/>
  <c r="O954" i="3"/>
  <c r="B935" i="3"/>
  <c r="M1000" i="3"/>
  <c r="L995" i="3"/>
  <c r="L959" i="3"/>
  <c r="G980" i="3"/>
  <c r="C986" i="3"/>
  <c r="B974" i="3"/>
  <c r="A979" i="3"/>
  <c r="I968" i="3"/>
  <c r="B959" i="3"/>
  <c r="H997" i="3"/>
  <c r="F980" i="3"/>
  <c r="F977" i="3"/>
  <c r="F1000" i="3"/>
  <c r="L987" i="3"/>
  <c r="M998" i="3"/>
  <c r="A955" i="3"/>
  <c r="K978" i="3"/>
  <c r="B930" i="3"/>
  <c r="C997" i="3"/>
  <c r="D992" i="3"/>
  <c r="E976" i="3"/>
  <c r="E974" i="3"/>
  <c r="I934" i="3"/>
  <c r="K960" i="3"/>
  <c r="B988" i="3"/>
  <c r="L991" i="3"/>
  <c r="O995" i="3"/>
  <c r="I976" i="3"/>
  <c r="A988" i="3"/>
  <c r="A986" i="3"/>
  <c r="G988" i="3"/>
  <c r="D969" i="3"/>
  <c r="D958" i="3"/>
  <c r="L970" i="3"/>
  <c r="M988" i="3"/>
  <c r="L990" i="3"/>
  <c r="I1000" i="3"/>
  <c r="I966" i="3"/>
  <c r="O998" i="3"/>
  <c r="N953" i="3"/>
  <c r="I987" i="3"/>
  <c r="F970" i="3"/>
  <c r="F988" i="3"/>
  <c r="D971" i="3"/>
  <c r="K982" i="3"/>
  <c r="L956" i="3"/>
  <c r="J975" i="3"/>
  <c r="J981" i="3"/>
  <c r="L955" i="3"/>
  <c r="L945" i="3"/>
  <c r="K983" i="3"/>
  <c r="M976" i="3"/>
  <c r="I991" i="3"/>
  <c r="M929" i="3"/>
  <c r="N947" i="3"/>
  <c r="C951" i="3"/>
  <c r="H987" i="3"/>
  <c r="N933" i="3"/>
  <c r="C970" i="3"/>
  <c r="N944" i="3"/>
  <c r="F911" i="3"/>
  <c r="A933" i="3"/>
  <c r="L998" i="3"/>
  <c r="D988" i="3"/>
  <c r="H991" i="3"/>
  <c r="O936" i="3"/>
  <c r="F984" i="3"/>
  <c r="N937" i="3"/>
  <c r="D995" i="3"/>
  <c r="D909" i="3"/>
  <c r="N979" i="3"/>
  <c r="E987" i="3"/>
  <c r="H984" i="3"/>
  <c r="D916" i="3"/>
  <c r="G934" i="3"/>
  <c r="F973" i="3"/>
  <c r="M970" i="3"/>
  <c r="O986" i="3"/>
  <c r="I984" i="3"/>
  <c r="H956" i="3"/>
  <c r="K907" i="3"/>
  <c r="H993" i="3"/>
  <c r="J984" i="3"/>
  <c r="J982" i="3"/>
  <c r="G987" i="3"/>
  <c r="M991" i="3"/>
  <c r="K988" i="3"/>
  <c r="B947" i="3"/>
  <c r="G962" i="3"/>
  <c r="E981" i="3"/>
  <c r="F996" i="3"/>
  <c r="E995" i="3"/>
  <c r="D990" i="3"/>
  <c r="C964" i="3"/>
  <c r="O949" i="3"/>
  <c r="C952" i="3"/>
  <c r="C988" i="3"/>
  <c r="L977" i="3"/>
  <c r="F947" i="3"/>
  <c r="B968" i="3"/>
  <c r="C977" i="3"/>
  <c r="N955" i="3"/>
  <c r="O965" i="3"/>
  <c r="I996" i="3"/>
  <c r="J947" i="3"/>
  <c r="L994" i="3"/>
  <c r="A991" i="3"/>
  <c r="O978" i="3"/>
  <c r="G945" i="3"/>
  <c r="F979" i="3"/>
  <c r="B956" i="3"/>
  <c r="D997" i="3"/>
  <c r="M996" i="3"/>
  <c r="K966" i="3"/>
  <c r="G985" i="3"/>
  <c r="N989" i="3"/>
  <c r="I921" i="3"/>
  <c r="B991" i="3"/>
  <c r="I990" i="3"/>
  <c r="E950" i="3"/>
  <c r="N972" i="3"/>
  <c r="N948" i="3"/>
  <c r="N992" i="3"/>
  <c r="G973" i="3"/>
  <c r="O997" i="3"/>
  <c r="K999" i="3"/>
  <c r="D994" i="3"/>
  <c r="A977" i="3"/>
  <c r="K984" i="3"/>
  <c r="C956" i="3"/>
  <c r="N943" i="3"/>
  <c r="H963" i="3"/>
  <c r="G991" i="3"/>
  <c r="L985" i="3"/>
  <c r="H962" i="3"/>
  <c r="O944" i="3"/>
  <c r="B960" i="3"/>
  <c r="I943" i="3"/>
  <c r="I993" i="3"/>
  <c r="I995" i="3"/>
  <c r="I923" i="3"/>
  <c r="B990" i="3"/>
  <c r="C973" i="3"/>
  <c r="O982" i="3"/>
  <c r="N919" i="3"/>
  <c r="D979" i="3"/>
  <c r="J996" i="3"/>
  <c r="H946" i="3"/>
  <c r="N973" i="3"/>
  <c r="B962" i="3"/>
  <c r="A954" i="3"/>
  <c r="D964" i="3"/>
  <c r="E937" i="3"/>
  <c r="M992" i="3"/>
  <c r="I909" i="3"/>
  <c r="C959" i="3"/>
  <c r="K986" i="3"/>
  <c r="C942" i="3"/>
  <c r="O976" i="3"/>
  <c r="G977" i="3"/>
  <c r="C978" i="3"/>
  <c r="L997" i="3"/>
  <c r="G990" i="3"/>
  <c r="A992" i="3"/>
  <c r="O984" i="3"/>
  <c r="B976" i="3"/>
  <c r="C992" i="3"/>
  <c r="J944" i="3"/>
  <c r="B977" i="3"/>
  <c r="K995" i="3"/>
  <c r="N983" i="3"/>
  <c r="O993" i="3"/>
  <c r="K964" i="3"/>
  <c r="J995" i="3"/>
  <c r="H975" i="3"/>
  <c r="M962" i="3"/>
  <c r="D949" i="3"/>
  <c r="M989" i="3"/>
  <c r="K981" i="3"/>
  <c r="L908" i="3"/>
  <c r="G956" i="3"/>
  <c r="A982" i="3"/>
  <c r="H998" i="3"/>
  <c r="N988" i="3"/>
  <c r="G994" i="3"/>
  <c r="H990" i="3"/>
  <c r="H942" i="3"/>
  <c r="B971" i="3"/>
  <c r="D993" i="3"/>
  <c r="K956" i="3"/>
  <c r="A951" i="3"/>
  <c r="F945" i="3"/>
  <c r="M946" i="3"/>
  <c r="M914" i="3"/>
  <c r="M895" i="3"/>
  <c r="F998" i="3"/>
  <c r="N931" i="3"/>
  <c r="L919" i="3"/>
  <c r="J961" i="3"/>
  <c r="H988" i="3"/>
  <c r="H995" i="3"/>
  <c r="E938" i="3"/>
  <c r="F935" i="3"/>
  <c r="E978" i="3"/>
  <c r="G935" i="3"/>
  <c r="G952" i="3"/>
  <c r="I971" i="3"/>
  <c r="B953" i="3"/>
  <c r="G946" i="3"/>
  <c r="F924" i="3"/>
  <c r="E925" i="3"/>
  <c r="K991" i="3"/>
  <c r="D913" i="3"/>
  <c r="C987" i="3"/>
  <c r="G886" i="3"/>
  <c r="K997" i="3"/>
  <c r="H1000" i="3"/>
  <c r="D936" i="3"/>
  <c r="J985" i="3"/>
  <c r="L962" i="3"/>
  <c r="K977" i="3"/>
  <c r="B994" i="3"/>
  <c r="M978" i="3"/>
  <c r="C976" i="3"/>
  <c r="K998" i="3"/>
  <c r="O960" i="3"/>
  <c r="E917" i="3"/>
  <c r="J927" i="3"/>
  <c r="G953" i="3"/>
  <c r="N982" i="3"/>
  <c r="L928" i="3"/>
  <c r="D920" i="3"/>
  <c r="G907" i="3"/>
  <c r="L940" i="3"/>
  <c r="J969" i="3"/>
  <c r="K944" i="3"/>
  <c r="M995" i="3"/>
  <c r="B993" i="3"/>
  <c r="N930" i="3"/>
  <c r="H939" i="3"/>
  <c r="D910" i="3"/>
  <c r="I891" i="3"/>
  <c r="B907" i="3"/>
  <c r="E935" i="3"/>
  <c r="H966" i="3"/>
  <c r="C966" i="3"/>
  <c r="D941" i="3"/>
  <c r="K965" i="3"/>
  <c r="J948" i="3"/>
  <c r="M967" i="3"/>
  <c r="N961" i="3"/>
  <c r="J949" i="3"/>
  <c r="J911" i="3"/>
  <c r="I961" i="3"/>
  <c r="D955" i="3"/>
  <c r="K942" i="3"/>
  <c r="O931" i="3"/>
  <c r="G923" i="3"/>
  <c r="L936" i="3"/>
  <c r="I927" i="3"/>
  <c r="J990" i="3"/>
  <c r="I956" i="3"/>
  <c r="O996" i="3"/>
  <c r="L926" i="3"/>
  <c r="O953" i="3"/>
  <c r="M999" i="3"/>
  <c r="B900" i="3"/>
  <c r="C968" i="3"/>
  <c r="E933" i="3"/>
  <c r="H938" i="3"/>
  <c r="B975" i="3"/>
  <c r="E962" i="3"/>
  <c r="O983" i="3"/>
  <c r="N957" i="3"/>
  <c r="J1000" i="3"/>
  <c r="K938" i="3"/>
  <c r="L950" i="3"/>
  <c r="A964" i="3"/>
  <c r="O987" i="3"/>
  <c r="C993" i="3"/>
  <c r="G948" i="3"/>
  <c r="B989" i="3"/>
  <c r="J989" i="3"/>
  <c r="D982" i="3"/>
  <c r="B995" i="3"/>
  <c r="K961" i="3"/>
  <c r="G981" i="3"/>
  <c r="A960" i="3"/>
  <c r="I992" i="3"/>
  <c r="D977" i="3"/>
  <c r="D959" i="3"/>
  <c r="D978" i="3"/>
  <c r="E994" i="3"/>
  <c r="C974" i="3"/>
  <c r="G960" i="3"/>
  <c r="A956" i="3"/>
  <c r="L981" i="3"/>
  <c r="G979" i="3"/>
  <c r="K1000" i="3"/>
  <c r="G966" i="3"/>
  <c r="H947" i="3"/>
  <c r="K980" i="3"/>
  <c r="K971" i="3"/>
  <c r="N959" i="3"/>
  <c r="H958" i="3"/>
  <c r="G992" i="3"/>
  <c r="F966" i="3"/>
  <c r="L937" i="3"/>
  <c r="I997" i="3"/>
  <c r="A968" i="3"/>
  <c r="D973" i="3"/>
  <c r="I958" i="3"/>
  <c r="C998" i="3"/>
  <c r="B987" i="3"/>
  <c r="D980" i="3"/>
  <c r="E983" i="3"/>
  <c r="E971" i="3"/>
  <c r="E986" i="3"/>
  <c r="N939" i="3"/>
  <c r="A995" i="3"/>
  <c r="H969" i="3"/>
  <c r="J978" i="3"/>
  <c r="E954" i="3"/>
  <c r="A946" i="3"/>
  <c r="L992" i="3"/>
  <c r="J964" i="3"/>
  <c r="M994" i="3"/>
  <c r="G921" i="3"/>
  <c r="K989" i="3"/>
  <c r="N991" i="3"/>
  <c r="L929" i="3"/>
  <c r="B999" i="3"/>
  <c r="B957" i="3"/>
  <c r="F920" i="3"/>
  <c r="E975" i="3"/>
  <c r="L988" i="3"/>
  <c r="E964" i="3"/>
  <c r="K949" i="3"/>
  <c r="D947" i="3"/>
  <c r="B918" i="3"/>
  <c r="F965" i="3"/>
  <c r="A941" i="3"/>
  <c r="N994" i="3"/>
  <c r="B969" i="3"/>
  <c r="A973" i="3"/>
  <c r="B981" i="3"/>
  <c r="A942" i="3"/>
  <c r="J960" i="3"/>
  <c r="H949" i="3"/>
  <c r="G970" i="3"/>
  <c r="N985" i="3"/>
  <c r="N993" i="3"/>
  <c r="A965" i="3"/>
  <c r="B943" i="3"/>
  <c r="G957" i="3"/>
  <c r="L986" i="3"/>
  <c r="O992" i="3"/>
  <c r="I998" i="3"/>
  <c r="B952" i="3"/>
  <c r="D945" i="3"/>
  <c r="M963" i="3"/>
  <c r="L974" i="3"/>
  <c r="E943" i="3"/>
  <c r="N997" i="3"/>
  <c r="F981" i="3"/>
  <c r="J999" i="3"/>
  <c r="M979" i="3"/>
  <c r="E997" i="3"/>
  <c r="J992" i="3"/>
  <c r="E999" i="3"/>
  <c r="J998" i="3"/>
  <c r="C984" i="3"/>
  <c r="M956" i="3"/>
  <c r="E970" i="3"/>
  <c r="I979" i="3"/>
  <c r="K962" i="3"/>
  <c r="C947" i="3"/>
  <c r="B932" i="3"/>
  <c r="M969" i="3"/>
  <c r="E906" i="3"/>
  <c r="I944" i="3"/>
  <c r="O989" i="3"/>
  <c r="B929" i="3"/>
  <c r="C945" i="3"/>
  <c r="N963" i="3"/>
  <c r="I926" i="3"/>
  <c r="C901" i="3"/>
  <c r="J954" i="3"/>
  <c r="C960" i="3"/>
  <c r="E969" i="3"/>
  <c r="K972" i="3"/>
  <c r="H977" i="3"/>
  <c r="K911" i="3"/>
  <c r="E957" i="3"/>
  <c r="J957" i="3"/>
  <c r="D960" i="3"/>
  <c r="K932" i="3"/>
  <c r="O933" i="3"/>
  <c r="L933" i="3"/>
  <c r="H950" i="3"/>
  <c r="G998" i="3"/>
  <c r="M965" i="3"/>
  <c r="K953" i="3"/>
  <c r="I910" i="3"/>
  <c r="G912" i="3"/>
  <c r="A947" i="3"/>
  <c r="N952" i="3"/>
  <c r="M896" i="3"/>
  <c r="L964" i="3"/>
  <c r="J963" i="3"/>
  <c r="F926" i="3"/>
  <c r="I938" i="3"/>
  <c r="E953" i="3"/>
  <c r="A949" i="3"/>
  <c r="M950" i="3"/>
  <c r="I955" i="3"/>
  <c r="E985" i="3"/>
  <c r="G963" i="3"/>
  <c r="G919" i="3"/>
  <c r="G968" i="3"/>
  <c r="H914" i="3"/>
  <c r="I936" i="3"/>
  <c r="F957" i="3"/>
  <c r="I957" i="3"/>
  <c r="E887" i="3"/>
  <c r="M913" i="3"/>
  <c r="D944" i="3"/>
  <c r="C924" i="3"/>
  <c r="I970" i="3"/>
  <c r="H967" i="3"/>
  <c r="N928" i="3"/>
  <c r="C971" i="3"/>
  <c r="I914" i="3"/>
  <c r="D956" i="3"/>
  <c r="I939" i="3"/>
  <c r="G925" i="3"/>
  <c r="G1000" i="3"/>
  <c r="A983" i="3"/>
  <c r="N946" i="3"/>
  <c r="A934" i="3"/>
  <c r="D925" i="3"/>
  <c r="K916" i="3"/>
  <c r="C908" i="3"/>
  <c r="O950" i="3"/>
  <c r="O991" i="3"/>
  <c r="N956" i="3"/>
  <c r="M981" i="3"/>
  <c r="M945" i="3"/>
  <c r="B897" i="3"/>
  <c r="C938" i="3"/>
  <c r="H923" i="3"/>
  <c r="C999" i="3"/>
  <c r="D917" i="3"/>
  <c r="M957" i="3"/>
  <c r="D983" i="3"/>
  <c r="L942" i="3"/>
  <c r="H959" i="3"/>
  <c r="L939" i="3"/>
  <c r="I925" i="3"/>
  <c r="N954" i="3"/>
  <c r="A994" i="3"/>
  <c r="E980" i="3"/>
  <c r="F939" i="3"/>
  <c r="O897" i="3"/>
  <c r="F987" i="3"/>
  <c r="O969" i="3"/>
  <c r="D967" i="3"/>
  <c r="I930" i="3"/>
  <c r="L917" i="3"/>
  <c r="A959" i="3"/>
  <c r="E967" i="3"/>
  <c r="M919" i="3"/>
  <c r="L938" i="3"/>
  <c r="O922" i="3"/>
  <c r="H902" i="3"/>
  <c r="M916" i="3"/>
  <c r="F903" i="3"/>
  <c r="G938" i="3"/>
  <c r="E972" i="3"/>
  <c r="J908" i="3"/>
  <c r="K896" i="3"/>
  <c r="O896" i="3"/>
  <c r="L875" i="3"/>
  <c r="F894" i="3"/>
  <c r="K996" i="3"/>
  <c r="B840" i="3"/>
  <c r="O929" i="3"/>
  <c r="D847" i="3"/>
  <c r="C941" i="3"/>
  <c r="J958" i="3"/>
  <c r="M918" i="3"/>
  <c r="L969" i="3"/>
  <c r="C990" i="3"/>
  <c r="A984" i="3"/>
  <c r="A913" i="3"/>
  <c r="D998" i="3"/>
  <c r="K925" i="3"/>
  <c r="N971" i="3"/>
  <c r="J987" i="3"/>
  <c r="L952" i="3"/>
  <c r="M986" i="3"/>
  <c r="C972" i="3"/>
  <c r="K969" i="3"/>
  <c r="O956" i="3"/>
  <c r="H981" i="3"/>
  <c r="N970" i="3"/>
  <c r="O988" i="3"/>
  <c r="G971" i="3"/>
  <c r="C994" i="3"/>
  <c r="L946" i="3"/>
  <c r="D986" i="3"/>
  <c r="N951" i="3"/>
  <c r="K975" i="3"/>
  <c r="F951" i="3"/>
  <c r="I975" i="3"/>
  <c r="L930" i="3"/>
  <c r="C944" i="3"/>
  <c r="H890" i="3"/>
  <c r="H937" i="3"/>
  <c r="C963" i="3"/>
  <c r="E1000" i="3"/>
  <c r="B992" i="3"/>
  <c r="I978" i="3"/>
  <c r="N1000" i="3"/>
  <c r="D968" i="3"/>
  <c r="G989" i="3"/>
  <c r="O964" i="3"/>
  <c r="F968" i="3"/>
  <c r="N926" i="3"/>
  <c r="K939" i="3"/>
  <c r="H951" i="3"/>
  <c r="C975" i="3"/>
  <c r="E984" i="3"/>
  <c r="D972" i="3"/>
  <c r="O911" i="3"/>
  <c r="L978" i="3"/>
  <c r="D962" i="3"/>
  <c r="C957" i="3"/>
  <c r="L944" i="3"/>
  <c r="F912" i="3"/>
  <c r="A932" i="3"/>
  <c r="J993" i="3"/>
  <c r="M987" i="3"/>
  <c r="D858" i="3"/>
  <c r="E988" i="3"/>
  <c r="H973" i="3"/>
  <c r="B924" i="3"/>
  <c r="F907" i="3"/>
  <c r="H922" i="3"/>
  <c r="K950" i="3"/>
  <c r="B997" i="3"/>
  <c r="F946" i="3"/>
  <c r="H896" i="3"/>
  <c r="H953" i="3"/>
  <c r="G995" i="3"/>
  <c r="D928" i="3"/>
  <c r="M938" i="3"/>
  <c r="J942" i="3"/>
  <c r="E924" i="3"/>
  <c r="L949" i="3"/>
  <c r="D953" i="3"/>
  <c r="B1000" i="3"/>
  <c r="B945" i="3"/>
  <c r="E991" i="3"/>
  <c r="O919" i="3"/>
  <c r="M909" i="3"/>
  <c r="B914" i="3"/>
  <c r="H978" i="3"/>
  <c r="K930" i="3"/>
  <c r="M948" i="3"/>
  <c r="H944" i="3"/>
  <c r="I928" i="3"/>
  <c r="E903" i="3"/>
  <c r="L894" i="3"/>
  <c r="A917" i="3"/>
  <c r="O963" i="3"/>
  <c r="J976" i="3"/>
  <c r="A966" i="3"/>
  <c r="J892" i="3"/>
  <c r="B983" i="3"/>
  <c r="L982" i="3"/>
  <c r="A980" i="3"/>
  <c r="N914" i="3"/>
  <c r="B986" i="3"/>
  <c r="A919" i="3"/>
  <c r="F950" i="3"/>
  <c r="H933" i="3"/>
  <c r="O924" i="3"/>
  <c r="E993" i="3"/>
  <c r="M964" i="3"/>
  <c r="A891" i="3"/>
  <c r="M912" i="3"/>
  <c r="M894" i="3"/>
  <c r="D976" i="3"/>
  <c r="G949" i="3"/>
  <c r="L907" i="3"/>
  <c r="A929" i="3"/>
  <c r="E890" i="3"/>
  <c r="A899" i="3"/>
  <c r="I948" i="3"/>
  <c r="H908" i="3"/>
  <c r="M955" i="3"/>
  <c r="F986" i="3"/>
  <c r="L951" i="3"/>
  <c r="D932" i="3"/>
  <c r="E919" i="3"/>
  <c r="N950" i="3"/>
  <c r="N965" i="3"/>
  <c r="M944" i="3"/>
  <c r="L954" i="3"/>
  <c r="G954" i="3"/>
  <c r="D942" i="3"/>
  <c r="K931" i="3"/>
  <c r="K919" i="3"/>
  <c r="A930" i="3"/>
  <c r="F901" i="3"/>
  <c r="M892" i="3"/>
  <c r="M971" i="3"/>
  <c r="A989" i="3"/>
  <c r="J983" i="3"/>
  <c r="N975" i="3"/>
  <c r="F995" i="3"/>
  <c r="O975" i="3"/>
  <c r="H982" i="3"/>
  <c r="E959" i="3"/>
  <c r="O990" i="3"/>
  <c r="I904" i="3"/>
  <c r="E934" i="3"/>
  <c r="H887" i="3"/>
  <c r="D943" i="3"/>
  <c r="E945" i="3"/>
  <c r="H964" i="3"/>
  <c r="L895" i="3"/>
  <c r="D888" i="3"/>
  <c r="O934" i="3"/>
  <c r="L984" i="3"/>
  <c r="O909" i="3"/>
  <c r="G951" i="3"/>
  <c r="A900" i="3"/>
  <c r="D892" i="3"/>
  <c r="I879" i="3"/>
  <c r="B903" i="3"/>
  <c r="H862" i="3"/>
  <c r="J952" i="3"/>
  <c r="H912" i="3"/>
  <c r="G969" i="3"/>
  <c r="J955" i="3"/>
  <c r="D922" i="3"/>
  <c r="I967" i="3"/>
  <c r="G961" i="3"/>
  <c r="A950" i="3"/>
  <c r="F993" i="3"/>
  <c r="A962" i="3"/>
  <c r="M982" i="3"/>
  <c r="J970" i="3"/>
  <c r="E990" i="3"/>
  <c r="C958" i="3"/>
  <c r="H996" i="3"/>
  <c r="J979" i="3"/>
  <c r="K954" i="3"/>
  <c r="J939" i="3"/>
  <c r="B963" i="3"/>
  <c r="A999" i="3"/>
  <c r="O972" i="3"/>
  <c r="D934" i="3"/>
  <c r="L957" i="3"/>
  <c r="N995" i="3"/>
  <c r="D965" i="3"/>
  <c r="H965" i="3"/>
  <c r="C980" i="3"/>
  <c r="K974" i="3"/>
  <c r="I982" i="3"/>
  <c r="I983" i="3"/>
  <c r="H979" i="3"/>
  <c r="F971" i="3"/>
  <c r="F964" i="3"/>
  <c r="M925" i="3"/>
  <c r="M984" i="3"/>
  <c r="J916" i="3"/>
  <c r="O946" i="3"/>
  <c r="A996" i="3"/>
  <c r="M935" i="3"/>
  <c r="E973" i="3"/>
  <c r="G908" i="3"/>
  <c r="O928" i="3"/>
  <c r="D906" i="3"/>
  <c r="C949" i="3"/>
  <c r="O970" i="3"/>
  <c r="E963" i="3"/>
  <c r="D937" i="3"/>
  <c r="O940" i="3"/>
  <c r="O893" i="3"/>
  <c r="C920" i="3"/>
  <c r="L975" i="3"/>
  <c r="H943" i="3"/>
  <c r="J929" i="3"/>
  <c r="H924" i="3"/>
  <c r="A970" i="3"/>
  <c r="K946" i="3"/>
  <c r="A961" i="3"/>
  <c r="O927" i="3"/>
  <c r="A931" i="3"/>
  <c r="O955" i="3"/>
  <c r="D974" i="3"/>
  <c r="J986" i="3"/>
  <c r="D970" i="3"/>
  <c r="C888" i="3"/>
  <c r="H955" i="3"/>
  <c r="A993" i="3"/>
  <c r="O981" i="3"/>
  <c r="C979" i="3"/>
  <c r="G924" i="3"/>
  <c r="L948" i="3"/>
  <c r="L923" i="3"/>
  <c r="D951" i="3"/>
  <c r="L913" i="3"/>
  <c r="F876" i="3"/>
  <c r="G965" i="3"/>
  <c r="F918" i="3"/>
  <c r="C903" i="3"/>
  <c r="I951" i="3"/>
  <c r="N940" i="3"/>
  <c r="I946" i="3"/>
  <c r="B939" i="3"/>
  <c r="H985" i="3"/>
  <c r="C985" i="3"/>
  <c r="G982" i="3"/>
  <c r="H957" i="3"/>
  <c r="C923" i="3"/>
  <c r="J914" i="3"/>
  <c r="O908" i="3"/>
  <c r="M937" i="3"/>
  <c r="L976" i="3"/>
  <c r="E905" i="3"/>
  <c r="F922" i="3"/>
  <c r="M953" i="3"/>
  <c r="N978" i="3"/>
  <c r="G922" i="3"/>
  <c r="H976" i="3"/>
  <c r="E859" i="3"/>
  <c r="J931" i="3"/>
  <c r="F915" i="3"/>
  <c r="E910" i="3"/>
  <c r="D926" i="3"/>
  <c r="J974" i="3"/>
  <c r="D904" i="3"/>
  <c r="C915" i="3"/>
  <c r="L947" i="3"/>
  <c r="E939" i="3"/>
  <c r="H945" i="3"/>
  <c r="O920" i="3"/>
  <c r="K912" i="3"/>
  <c r="F994" i="3"/>
  <c r="K893" i="3"/>
  <c r="N918" i="3"/>
  <c r="E884" i="3"/>
  <c r="B912" i="3"/>
  <c r="A901" i="3"/>
  <c r="H892" i="3"/>
  <c r="G937" i="3"/>
  <c r="H970" i="3"/>
  <c r="J943" i="3"/>
  <c r="C983" i="3"/>
  <c r="M934" i="3"/>
  <c r="E909" i="3"/>
  <c r="N968" i="3"/>
  <c r="I937" i="3"/>
  <c r="K929" i="3"/>
  <c r="G930" i="3"/>
  <c r="F983" i="3"/>
  <c r="C887" i="3"/>
  <c r="H927" i="3"/>
  <c r="E979" i="3"/>
  <c r="O973" i="3"/>
  <c r="J968" i="3"/>
  <c r="J953" i="3"/>
  <c r="K940" i="3"/>
  <c r="A969" i="3"/>
  <c r="J926" i="3"/>
  <c r="B908" i="3"/>
  <c r="L941" i="3"/>
  <c r="C996" i="3"/>
  <c r="O916" i="3"/>
  <c r="C969" i="3"/>
  <c r="N936" i="3"/>
  <c r="A974" i="3"/>
  <c r="F941" i="3"/>
  <c r="I919" i="3"/>
  <c r="L972" i="3"/>
  <c r="D948" i="3"/>
  <c r="O942" i="3"/>
  <c r="D938" i="3"/>
  <c r="J924" i="3"/>
  <c r="B934" i="3"/>
  <c r="G905" i="3"/>
  <c r="K927" i="3"/>
  <c r="F954" i="3"/>
  <c r="C909" i="3"/>
  <c r="H920" i="3"/>
  <c r="I988" i="3"/>
  <c r="A898" i="3"/>
  <c r="H919" i="3"/>
  <c r="F942" i="3"/>
  <c r="E926" i="3"/>
  <c r="C918" i="3"/>
  <c r="G895" i="3"/>
  <c r="C841" i="3"/>
  <c r="B936" i="3"/>
  <c r="O915" i="3"/>
  <c r="B920" i="3"/>
  <c r="G997" i="3"/>
  <c r="F889" i="3"/>
  <c r="F892" i="3"/>
  <c r="N895" i="3"/>
  <c r="M903" i="3"/>
  <c r="D927" i="3"/>
  <c r="C902" i="3"/>
  <c r="N868" i="3"/>
  <c r="E955" i="3"/>
  <c r="I932" i="3"/>
  <c r="C933" i="3"/>
  <c r="L888" i="3"/>
  <c r="H971" i="3"/>
  <c r="J899" i="3"/>
  <c r="J936" i="3"/>
  <c r="K878" i="3"/>
  <c r="G955" i="3"/>
  <c r="I877" i="3"/>
  <c r="J905" i="3"/>
  <c r="C860" i="3"/>
  <c r="F990" i="3"/>
  <c r="H834" i="3"/>
  <c r="B979" i="3"/>
  <c r="K877" i="3"/>
  <c r="H917" i="3"/>
  <c r="D877" i="3"/>
  <c r="F896" i="3"/>
  <c r="H932" i="3"/>
  <c r="C981" i="3"/>
  <c r="D867" i="3"/>
  <c r="N980" i="3"/>
  <c r="B958" i="3"/>
  <c r="F938" i="3"/>
  <c r="M897" i="3"/>
  <c r="F949" i="3"/>
  <c r="A848" i="3"/>
  <c r="N896" i="3"/>
  <c r="B933" i="3"/>
  <c r="O938" i="3"/>
  <c r="F999" i="3"/>
  <c r="L900" i="3"/>
  <c r="E922" i="3"/>
  <c r="H846" i="3"/>
  <c r="O838" i="3"/>
  <c r="G829" i="3"/>
  <c r="M927" i="3"/>
  <c r="N923" i="3"/>
  <c r="C919" i="3"/>
  <c r="G891" i="3"/>
  <c r="J896" i="3"/>
  <c r="H992" i="3"/>
  <c r="M857" i="3"/>
  <c r="K943" i="3"/>
  <c r="C962" i="3"/>
  <c r="A937" i="3"/>
  <c r="J937" i="3"/>
  <c r="M997" i="3"/>
  <c r="O901" i="3"/>
  <c r="O882" i="3"/>
  <c r="O903" i="3"/>
  <c r="K933" i="3"/>
  <c r="K849" i="3"/>
  <c r="N908" i="3"/>
  <c r="A944" i="3"/>
  <c r="O930" i="3"/>
  <c r="F916" i="3"/>
  <c r="I852" i="3"/>
  <c r="J894" i="3"/>
  <c r="H835" i="3"/>
  <c r="M923" i="3"/>
  <c r="F879" i="3"/>
  <c r="K865" i="3"/>
  <c r="J938" i="3"/>
  <c r="M952" i="3"/>
  <c r="G896" i="3"/>
  <c r="H928" i="3"/>
  <c r="M915" i="3"/>
  <c r="J919" i="3"/>
  <c r="B944" i="3"/>
  <c r="K955" i="3"/>
  <c r="N990" i="3"/>
  <c r="K987" i="3"/>
  <c r="N839" i="3"/>
  <c r="L943" i="3"/>
  <c r="D874" i="3"/>
  <c r="G974" i="3"/>
  <c r="E930" i="3"/>
  <c r="O948" i="3"/>
  <c r="M911" i="3"/>
  <c r="N932" i="3"/>
  <c r="J994" i="3"/>
  <c r="B901" i="3"/>
  <c r="J915" i="3"/>
  <c r="J880" i="3"/>
  <c r="E942" i="3"/>
  <c r="E956" i="3"/>
  <c r="O932" i="3"/>
  <c r="K910" i="3"/>
  <c r="J991" i="3"/>
  <c r="L891" i="3"/>
  <c r="G927" i="3"/>
  <c r="F914" i="3"/>
  <c r="I911" i="3"/>
  <c r="H893" i="3"/>
  <c r="A855" i="3"/>
  <c r="O959" i="3"/>
  <c r="O837" i="3"/>
  <c r="I929" i="3"/>
  <c r="G932" i="3"/>
  <c r="L921" i="3"/>
  <c r="O899" i="3"/>
  <c r="A938" i="3"/>
  <c r="J934" i="3"/>
  <c r="B888" i="3"/>
  <c r="C967" i="3"/>
  <c r="E952" i="3"/>
  <c r="L996" i="3"/>
  <c r="I908" i="3"/>
  <c r="K924" i="3"/>
  <c r="O913" i="3"/>
  <c r="H891" i="3"/>
  <c r="A912" i="3"/>
  <c r="N893" i="3"/>
  <c r="N850" i="3"/>
  <c r="N888" i="3"/>
  <c r="D831" i="3"/>
  <c r="J941" i="3"/>
  <c r="B875" i="3"/>
  <c r="B894" i="3"/>
  <c r="K963" i="3"/>
  <c r="H865" i="3"/>
  <c r="F832" i="3"/>
  <c r="B884" i="3"/>
  <c r="C861" i="3"/>
  <c r="H916" i="3"/>
  <c r="I900" i="3"/>
  <c r="E864" i="3"/>
  <c r="O842" i="3"/>
  <c r="I887" i="3"/>
  <c r="A892" i="3"/>
  <c r="F863" i="3"/>
  <c r="I876" i="3"/>
  <c r="A837" i="3"/>
  <c r="E839" i="3"/>
  <c r="M943" i="3"/>
  <c r="F858" i="3"/>
  <c r="M881" i="3"/>
  <c r="A904" i="3"/>
  <c r="A923" i="3"/>
  <c r="G913" i="3"/>
  <c r="J902" i="3"/>
  <c r="H911" i="3"/>
  <c r="F848" i="3"/>
  <c r="A827" i="3"/>
  <c r="F925" i="3"/>
  <c r="K819" i="3"/>
  <c r="I799" i="3"/>
  <c r="D778" i="3"/>
  <c r="F913" i="3"/>
  <c r="F845" i="3"/>
  <c r="F823" i="3"/>
  <c r="J802" i="3"/>
  <c r="O860" i="3"/>
  <c r="L796" i="3"/>
  <c r="F788" i="3"/>
  <c r="E853" i="3"/>
  <c r="L980" i="3"/>
  <c r="G882" i="3"/>
  <c r="L859" i="3"/>
  <c r="G838" i="3"/>
  <c r="B770" i="3"/>
  <c r="B864" i="3"/>
  <c r="A801" i="3"/>
  <c r="K779" i="3"/>
  <c r="M782" i="3"/>
  <c r="H761" i="3"/>
  <c r="F883" i="3"/>
  <c r="E883" i="3"/>
  <c r="A872" i="3"/>
  <c r="A978" i="3"/>
  <c r="F967" i="3"/>
  <c r="E998" i="3"/>
  <c r="L967" i="3"/>
  <c r="O968" i="3"/>
  <c r="H974" i="3"/>
  <c r="F944" i="3"/>
  <c r="J971" i="3"/>
  <c r="J928" i="3"/>
  <c r="K970" i="3"/>
  <c r="C995" i="3"/>
  <c r="H952" i="3"/>
  <c r="D935" i="3"/>
  <c r="M951" i="3"/>
  <c r="H999" i="3"/>
  <c r="J910" i="3"/>
  <c r="B973" i="3"/>
  <c r="L912" i="3"/>
  <c r="I969" i="3"/>
  <c r="D918" i="3"/>
  <c r="D842" i="3"/>
  <c r="N984" i="3"/>
  <c r="B938" i="3"/>
  <c r="M985" i="3"/>
  <c r="F959" i="3"/>
  <c r="L989" i="3"/>
  <c r="L960" i="3"/>
  <c r="H936" i="3"/>
  <c r="E947" i="3"/>
  <c r="D966" i="3"/>
  <c r="B982" i="3"/>
  <c r="M924" i="3"/>
  <c r="I980" i="3"/>
  <c r="E992" i="3"/>
  <c r="M954" i="3"/>
  <c r="C936" i="3"/>
  <c r="D1000" i="3"/>
  <c r="K923" i="3"/>
  <c r="L931" i="3"/>
  <c r="E912" i="3"/>
  <c r="N907" i="3"/>
  <c r="L883" i="3"/>
  <c r="M926" i="3"/>
  <c r="C862" i="3"/>
  <c r="B845" i="3"/>
  <c r="A821" i="3"/>
  <c r="L897" i="3"/>
  <c r="F900" i="3"/>
  <c r="O962" i="3"/>
  <c r="L901" i="3"/>
  <c r="M933" i="3"/>
  <c r="K884" i="3"/>
  <c r="A940" i="3"/>
  <c r="C989" i="3"/>
  <c r="O994" i="3"/>
  <c r="J862" i="3"/>
  <c r="G893" i="3"/>
  <c r="D845" i="3"/>
  <c r="B948" i="3"/>
  <c r="M880" i="3"/>
  <c r="B917" i="3"/>
  <c r="M847" i="3"/>
  <c r="M928" i="3"/>
  <c r="E862" i="3"/>
  <c r="D923" i="3"/>
  <c r="F991" i="3"/>
  <c r="K899" i="3"/>
  <c r="A886" i="3"/>
  <c r="G845" i="3"/>
  <c r="D957" i="3"/>
  <c r="J932" i="3"/>
  <c r="K889" i="3"/>
  <c r="M907" i="3"/>
  <c r="E900" i="3"/>
  <c r="F890" i="3"/>
  <c r="O999" i="3"/>
  <c r="I965" i="3"/>
  <c r="A902" i="3"/>
  <c r="G861" i="3"/>
  <c r="D946" i="3"/>
  <c r="E944" i="3"/>
  <c r="G939" i="3"/>
  <c r="D924" i="3"/>
  <c r="C911" i="3"/>
  <c r="B911" i="3"/>
  <c r="A998" i="3"/>
  <c r="A981" i="3"/>
  <c r="E899" i="3"/>
  <c r="G914" i="3"/>
  <c r="C940" i="3"/>
  <c r="O923" i="3"/>
  <c r="F888" i="3"/>
  <c r="G902" i="3"/>
  <c r="H934" i="3"/>
  <c r="I903" i="3"/>
  <c r="B890" i="3"/>
  <c r="K894" i="3"/>
  <c r="K958" i="3"/>
  <c r="O980" i="3"/>
  <c r="L963" i="3"/>
  <c r="N996" i="3"/>
  <c r="N921" i="3"/>
  <c r="B940" i="3"/>
  <c r="E916" i="3"/>
  <c r="C838" i="3"/>
  <c r="I894" i="3"/>
  <c r="E921" i="3"/>
  <c r="B970" i="3"/>
  <c r="M977" i="3"/>
  <c r="N900" i="3"/>
  <c r="G942" i="3"/>
  <c r="E902" i="3"/>
  <c r="F972" i="3"/>
  <c r="O952" i="3"/>
  <c r="K908" i="3"/>
  <c r="C889" i="3"/>
  <c r="B872" i="3"/>
  <c r="F828" i="3"/>
  <c r="B922" i="3"/>
  <c r="M922" i="3"/>
  <c r="G940" i="3"/>
  <c r="C917" i="3"/>
  <c r="I892" i="3"/>
  <c r="C914" i="3"/>
  <c r="M940" i="3"/>
  <c r="M941" i="3"/>
  <c r="G915" i="3"/>
  <c r="N934" i="3"/>
  <c r="G909" i="3"/>
  <c r="G892" i="3"/>
  <c r="O853" i="3"/>
  <c r="H871" i="3"/>
  <c r="L968" i="3"/>
  <c r="O921" i="3"/>
  <c r="C882" i="3"/>
  <c r="B902" i="3"/>
  <c r="N898" i="3"/>
  <c r="A920" i="3"/>
  <c r="F932" i="3"/>
  <c r="D940" i="3"/>
  <c r="O869" i="3"/>
  <c r="M910" i="3"/>
  <c r="M960" i="3"/>
  <c r="N899" i="3"/>
  <c r="L932" i="3"/>
  <c r="M882" i="3"/>
  <c r="F934" i="3"/>
  <c r="G993" i="3"/>
  <c r="I942" i="3"/>
  <c r="M905" i="3"/>
  <c r="F997" i="3"/>
  <c r="I851" i="3"/>
  <c r="I989" i="3"/>
  <c r="O878" i="3"/>
  <c r="I962" i="3"/>
  <c r="G929" i="3"/>
  <c r="K993" i="3"/>
  <c r="J868" i="3"/>
  <c r="H913" i="3"/>
  <c r="C907" i="3"/>
  <c r="D915" i="3"/>
  <c r="N818" i="3"/>
  <c r="M883" i="3"/>
  <c r="A861" i="3"/>
  <c r="N879" i="3"/>
  <c r="D837" i="3"/>
  <c r="N766" i="3"/>
  <c r="K812" i="3"/>
  <c r="E821" i="3"/>
  <c r="G999" i="3"/>
  <c r="M845" i="3"/>
  <c r="J903" i="3"/>
  <c r="H857" i="3"/>
  <c r="D817" i="3"/>
  <c r="K755" i="3"/>
  <c r="H801" i="3"/>
  <c r="C894" i="3"/>
  <c r="L862" i="3"/>
  <c r="J823" i="3"/>
  <c r="N912" i="3"/>
  <c r="E880" i="3"/>
  <c r="O850" i="3"/>
  <c r="H885" i="3"/>
  <c r="G885" i="3"/>
  <c r="D764" i="3"/>
  <c r="K826" i="3"/>
  <c r="N799" i="3"/>
  <c r="I778" i="3"/>
  <c r="H782" i="3"/>
  <c r="F852" i="3"/>
  <c r="G862" i="3"/>
  <c r="E849" i="3"/>
  <c r="K835" i="3"/>
  <c r="K883" i="3"/>
  <c r="D794" i="3"/>
  <c r="D914" i="3"/>
  <c r="L889" i="3"/>
  <c r="B885" i="3"/>
  <c r="D898" i="3"/>
  <c r="F860" i="3"/>
  <c r="L812" i="3"/>
  <c r="G791" i="3"/>
  <c r="H882" i="3"/>
  <c r="O926" i="3"/>
  <c r="L965" i="3"/>
  <c r="B891" i="3"/>
  <c r="C926" i="3"/>
  <c r="C870" i="3"/>
  <c r="O892" i="3"/>
  <c r="G853" i="3"/>
  <c r="K795" i="3"/>
  <c r="F774" i="3"/>
  <c r="H777" i="3"/>
  <c r="C756" i="3"/>
  <c r="M843" i="3"/>
  <c r="N922" i="3"/>
  <c r="M832" i="3"/>
  <c r="L872" i="3"/>
  <c r="E889" i="3"/>
  <c r="D826" i="3"/>
  <c r="M901" i="3"/>
  <c r="C955" i="3"/>
  <c r="I847" i="3"/>
  <c r="J925" i="3"/>
  <c r="N913" i="3"/>
  <c r="E877" i="3"/>
  <c r="G848" i="3"/>
  <c r="F862" i="3"/>
  <c r="M788" i="3"/>
  <c r="C818" i="3"/>
  <c r="I837" i="3"/>
  <c r="K788" i="3"/>
  <c r="F767" i="3"/>
  <c r="M852" i="3"/>
  <c r="A838" i="3"/>
  <c r="H899" i="3"/>
  <c r="G884" i="3"/>
  <c r="N837" i="3"/>
  <c r="E885" i="3"/>
  <c r="J818" i="3"/>
  <c r="D865" i="3"/>
  <c r="B904" i="3"/>
  <c r="K904" i="3"/>
  <c r="N849" i="3"/>
  <c r="I828" i="3"/>
  <c r="B887" i="3"/>
  <c r="J844" i="3"/>
  <c r="K823" i="3"/>
  <c r="O848" i="3"/>
  <c r="L772" i="3"/>
  <c r="F821" i="3"/>
  <c r="I754" i="3"/>
  <c r="C801" i="3"/>
  <c r="G858" i="3"/>
  <c r="E795" i="3"/>
  <c r="I947" i="3"/>
  <c r="K985" i="3"/>
  <c r="L924" i="3"/>
  <c r="M966" i="3"/>
  <c r="C948" i="3"/>
  <c r="N987" i="3"/>
  <c r="H909" i="3"/>
  <c r="F961" i="3"/>
  <c r="O943" i="3"/>
  <c r="D921" i="3"/>
  <c r="J988" i="3"/>
  <c r="B951" i="3"/>
  <c r="H994" i="3"/>
  <c r="D908" i="3"/>
  <c r="K935" i="3"/>
  <c r="A990" i="3"/>
  <c r="H903" i="3"/>
  <c r="O958" i="3"/>
  <c r="C931" i="3"/>
  <c r="O917" i="3"/>
  <c r="M932" i="3"/>
  <c r="B946" i="3"/>
  <c r="C1000" i="3"/>
  <c r="M931" i="3"/>
  <c r="D929" i="3"/>
  <c r="E908" i="3"/>
  <c r="M930" i="3"/>
  <c r="F927" i="3"/>
  <c r="H954" i="3"/>
  <c r="D889" i="3"/>
  <c r="K957" i="3"/>
  <c r="G910" i="3"/>
  <c r="G889" i="3"/>
  <c r="K959" i="3"/>
  <c r="L961" i="3"/>
  <c r="I952" i="3"/>
  <c r="O951" i="3"/>
  <c r="L896" i="3"/>
  <c r="N981" i="3"/>
  <c r="A915" i="3"/>
  <c r="I912" i="3"/>
  <c r="E907" i="3"/>
  <c r="N852" i="3"/>
  <c r="M835" i="3"/>
  <c r="K915" i="3"/>
  <c r="B881" i="3"/>
  <c r="J922" i="3"/>
  <c r="F919" i="3"/>
  <c r="O941" i="3"/>
  <c r="A841" i="3"/>
  <c r="G983" i="3"/>
  <c r="B906" i="3"/>
  <c r="B928" i="3"/>
  <c r="F953" i="3"/>
  <c r="I863" i="3"/>
  <c r="F974" i="3"/>
  <c r="I913" i="3"/>
  <c r="G821" i="3"/>
  <c r="A963" i="3"/>
  <c r="M947" i="3"/>
  <c r="A884" i="3"/>
  <c r="C921" i="3"/>
  <c r="J930" i="3"/>
  <c r="A935" i="3"/>
  <c r="L925" i="3"/>
  <c r="O900" i="3"/>
  <c r="I893" i="3"/>
  <c r="A880" i="3"/>
  <c r="K913" i="3"/>
  <c r="A997" i="3"/>
  <c r="F869" i="3"/>
  <c r="B919" i="3"/>
  <c r="G897" i="3"/>
  <c r="B978" i="3"/>
  <c r="C906" i="3"/>
  <c r="J950" i="3"/>
  <c r="I882" i="3"/>
  <c r="I941" i="3"/>
  <c r="I843" i="3"/>
  <c r="E923" i="3"/>
  <c r="H860" i="3"/>
  <c r="F948" i="3"/>
  <c r="G843" i="3"/>
  <c r="A952" i="3"/>
  <c r="A826" i="3"/>
  <c r="M867" i="3"/>
  <c r="H900" i="3"/>
  <c r="M917" i="3"/>
  <c r="D846" i="3"/>
  <c r="B899" i="3"/>
  <c r="B843" i="3"/>
  <c r="E888" i="3"/>
  <c r="L918" i="3"/>
  <c r="C935" i="3"/>
  <c r="E863" i="3"/>
  <c r="G947" i="3"/>
  <c r="M906" i="3"/>
  <c r="I899" i="3"/>
  <c r="D883" i="3"/>
  <c r="D901" i="3"/>
  <c r="C910" i="3"/>
  <c r="J898" i="3"/>
  <c r="O884" i="3"/>
  <c r="F844" i="3"/>
  <c r="A871" i="3"/>
  <c r="E827" i="3"/>
  <c r="A921" i="3"/>
  <c r="N998" i="3"/>
  <c r="D899" i="3"/>
  <c r="F885" i="3"/>
  <c r="C950" i="3"/>
  <c r="D933" i="3"/>
  <c r="H921" i="3"/>
  <c r="E940" i="3"/>
  <c r="G890" i="3"/>
  <c r="J940" i="3"/>
  <c r="K976" i="3"/>
  <c r="A889" i="3"/>
  <c r="A926" i="3"/>
  <c r="L834" i="3"/>
  <c r="A908" i="3"/>
  <c r="J893" i="3"/>
  <c r="N883" i="3"/>
  <c r="N977" i="3"/>
  <c r="O947" i="3"/>
  <c r="M851" i="3"/>
  <c r="I986" i="3"/>
  <c r="H940" i="3"/>
  <c r="O967" i="3"/>
  <c r="O895" i="3"/>
  <c r="B964" i="3"/>
  <c r="F833" i="3"/>
  <c r="H931" i="3"/>
  <c r="K990" i="3"/>
  <c r="O887" i="3"/>
  <c r="D890" i="3"/>
  <c r="M898" i="3"/>
  <c r="M900" i="3"/>
  <c r="I973" i="3"/>
  <c r="F880" i="3"/>
  <c r="L906" i="3"/>
  <c r="N832" i="3"/>
  <c r="I906" i="3"/>
  <c r="C855" i="3"/>
  <c r="J980" i="3"/>
  <c r="B838" i="3"/>
  <c r="A895" i="3"/>
  <c r="J873" i="3"/>
  <c r="J832" i="3"/>
  <c r="N890" i="3"/>
  <c r="B927" i="3"/>
  <c r="J836" i="3"/>
  <c r="C930" i="3"/>
  <c r="L837" i="3"/>
  <c r="N886" i="3"/>
  <c r="O935" i="3"/>
  <c r="B950" i="3"/>
  <c r="K853" i="3"/>
  <c r="G943" i="3"/>
  <c r="H904" i="3"/>
  <c r="G805" i="3"/>
  <c r="B784" i="3"/>
  <c r="A877" i="3"/>
  <c r="B925" i="3"/>
  <c r="D869" i="3"/>
  <c r="I826" i="3"/>
  <c r="I761" i="3"/>
  <c r="F807" i="3"/>
  <c r="F835" i="3"/>
  <c r="L935" i="3"/>
  <c r="C835" i="3"/>
  <c r="B892" i="3"/>
  <c r="H930" i="3"/>
  <c r="G877" i="3"/>
  <c r="F958" i="3"/>
  <c r="C825" i="3"/>
  <c r="N806" i="3"/>
  <c r="I785" i="3"/>
  <c r="B998" i="3"/>
  <c r="H915" i="3"/>
  <c r="J869" i="3"/>
  <c r="J845" i="3"/>
  <c r="O845" i="3"/>
  <c r="M861" i="3"/>
  <c r="K842" i="3"/>
  <c r="F884" i="3"/>
  <c r="I794" i="3"/>
  <c r="D773" i="3"/>
  <c r="G967" i="3"/>
  <c r="G904" i="3"/>
  <c r="B841" i="3"/>
  <c r="I897" i="3"/>
  <c r="N917" i="3"/>
  <c r="H826" i="3"/>
  <c r="I896" i="3"/>
  <c r="H910" i="3"/>
  <c r="B876" i="3"/>
  <c r="I836" i="3"/>
  <c r="A936" i="3"/>
  <c r="G880" i="3"/>
  <c r="N855" i="3"/>
  <c r="O891" i="3"/>
  <c r="M833" i="3"/>
  <c r="L899" i="3"/>
  <c r="B865" i="3"/>
  <c r="E879" i="3"/>
  <c r="H894" i="3"/>
  <c r="B861" i="3"/>
  <c r="M921" i="3"/>
  <c r="B860" i="3"/>
  <c r="M838" i="3"/>
  <c r="M902" i="3"/>
  <c r="M949" i="3"/>
  <c r="N882" i="3"/>
  <c r="D896" i="3"/>
  <c r="O849" i="3"/>
  <c r="D863" i="3"/>
  <c r="I960" i="3"/>
  <c r="H889" i="3"/>
  <c r="E846" i="3"/>
  <c r="L823" i="3"/>
  <c r="K979" i="3"/>
  <c r="J867" i="3"/>
  <c r="G899" i="3"/>
  <c r="O888" i="3"/>
  <c r="N854" i="3"/>
  <c r="D821" i="3"/>
  <c r="A857" i="3"/>
  <c r="A792" i="3"/>
  <c r="N878" i="3"/>
  <c r="N826" i="3"/>
  <c r="N897" i="3"/>
  <c r="B966" i="3"/>
  <c r="J864" i="3"/>
  <c r="J897" i="3"/>
  <c r="F976" i="3"/>
  <c r="C877" i="3"/>
  <c r="C847" i="3"/>
  <c r="N909" i="3"/>
  <c r="F895" i="3"/>
  <c r="O858" i="3"/>
  <c r="G874" i="3"/>
  <c r="N834" i="3"/>
  <c r="A835" i="3"/>
  <c r="M876" i="3"/>
  <c r="J876" i="3"/>
  <c r="O833" i="3"/>
  <c r="A881" i="3"/>
  <c r="F891" i="3"/>
  <c r="F982" i="3"/>
  <c r="G870" i="3"/>
  <c r="O918" i="3"/>
  <c r="B954" i="3"/>
  <c r="E811" i="3"/>
  <c r="O914" i="3"/>
  <c r="L983" i="3"/>
  <c r="D996" i="3"/>
  <c r="K928" i="3"/>
  <c r="D999" i="3"/>
  <c r="D981" i="3"/>
  <c r="A823" i="3"/>
  <c r="F955" i="3"/>
  <c r="B996" i="3"/>
  <c r="H968" i="3"/>
  <c r="F905" i="3"/>
  <c r="A896" i="3"/>
  <c r="K914" i="3"/>
  <c r="J900" i="3"/>
  <c r="F931" i="3"/>
  <c r="C891" i="3"/>
  <c r="J966" i="3"/>
  <c r="D919" i="3"/>
  <c r="L886" i="3"/>
  <c r="L916" i="3"/>
  <c r="C927" i="3"/>
  <c r="C886" i="3"/>
  <c r="D985" i="3"/>
  <c r="J884" i="3"/>
  <c r="C953" i="3"/>
  <c r="B889" i="3"/>
  <c r="K870" i="3"/>
  <c r="F826" i="3"/>
  <c r="L915" i="3"/>
  <c r="F873" i="3"/>
  <c r="M854" i="3"/>
  <c r="A867" i="3"/>
  <c r="J923" i="3"/>
  <c r="K879" i="3"/>
  <c r="O902" i="3"/>
  <c r="C857" i="3"/>
  <c r="D840" i="3"/>
  <c r="N941" i="3"/>
  <c r="K840" i="3"/>
  <c r="K897" i="3"/>
  <c r="C884" i="3"/>
  <c r="N927" i="3"/>
  <c r="M871" i="3"/>
  <c r="J853" i="3"/>
  <c r="K948" i="3"/>
  <c r="O851" i="3"/>
  <c r="K937" i="3"/>
  <c r="K837" i="3"/>
  <c r="I917" i="3"/>
  <c r="G865" i="3"/>
  <c r="E866" i="3"/>
  <c r="E929" i="3"/>
  <c r="G775" i="3"/>
  <c r="E928" i="3"/>
  <c r="H884" i="3"/>
  <c r="M789" i="3"/>
  <c r="J771" i="3"/>
  <c r="B855" i="3"/>
  <c r="E901" i="3"/>
  <c r="O836" i="3"/>
  <c r="M844" i="3"/>
  <c r="E841" i="3"/>
  <c r="B870" i="3"/>
  <c r="K852" i="3"/>
  <c r="D897" i="3"/>
  <c r="D871" i="3"/>
  <c r="I870" i="3"/>
  <c r="B898" i="3"/>
  <c r="N833" i="3"/>
  <c r="G887" i="3"/>
  <c r="J907" i="3"/>
  <c r="A860" i="3"/>
  <c r="O835" i="3"/>
  <c r="J881" i="3"/>
  <c r="A910" i="3"/>
  <c r="A843" i="3"/>
  <c r="M884" i="3"/>
  <c r="J891" i="3"/>
  <c r="F864" i="3"/>
  <c r="M824" i="3"/>
  <c r="D907" i="3"/>
  <c r="B877" i="3"/>
  <c r="O886" i="3"/>
  <c r="E898" i="3"/>
  <c r="H866" i="3"/>
  <c r="O826" i="3"/>
  <c r="I895" i="3"/>
  <c r="N856" i="3"/>
  <c r="I850" i="3"/>
  <c r="J913" i="3"/>
  <c r="D824" i="3"/>
  <c r="E915" i="3"/>
  <c r="A909" i="3"/>
  <c r="C893" i="3"/>
  <c r="K898" i="3"/>
  <c r="N924" i="3"/>
  <c r="K951" i="3"/>
  <c r="L854" i="3"/>
  <c r="H833" i="3"/>
  <c r="D893" i="3"/>
  <c r="N929" i="3"/>
  <c r="E872" i="3"/>
  <c r="G926" i="3"/>
  <c r="L853" i="3"/>
  <c r="N857" i="3"/>
  <c r="E913" i="3"/>
  <c r="G873" i="3"/>
  <c r="E881" i="3"/>
  <c r="G875" i="3"/>
  <c r="J904" i="3"/>
  <c r="A858" i="3"/>
  <c r="M865" i="3"/>
  <c r="K869" i="3"/>
  <c r="N860" i="3"/>
  <c r="F819" i="3"/>
  <c r="O877" i="3"/>
  <c r="A804" i="3"/>
  <c r="F842" i="3"/>
  <c r="E828" i="3"/>
  <c r="H811" i="3"/>
  <c r="B942" i="3"/>
  <c r="D900" i="3"/>
  <c r="E817" i="3"/>
  <c r="N842" i="3"/>
  <c r="O873" i="3"/>
  <c r="G834" i="3"/>
  <c r="I769" i="3"/>
  <c r="F782" i="3"/>
  <c r="E780" i="3"/>
  <c r="F763" i="3"/>
  <c r="M756" i="3"/>
  <c r="N782" i="3"/>
  <c r="F773" i="3"/>
  <c r="F886" i="3"/>
  <c r="C826" i="3"/>
  <c r="N828" i="3"/>
  <c r="C827" i="3"/>
  <c r="B837" i="3"/>
  <c r="H861" i="3"/>
  <c r="G871" i="3"/>
  <c r="K941" i="3"/>
  <c r="O843" i="3"/>
  <c r="E807" i="3"/>
  <c r="F792" i="3"/>
  <c r="D868" i="3"/>
  <c r="M712" i="3"/>
  <c r="G726" i="3"/>
  <c r="J838" i="3"/>
  <c r="C937" i="3"/>
  <c r="K918" i="3"/>
  <c r="G851" i="3"/>
  <c r="I832" i="3"/>
  <c r="D804" i="3"/>
  <c r="J833" i="3"/>
  <c r="I764" i="3"/>
  <c r="O789" i="3"/>
  <c r="A786" i="3"/>
  <c r="I821" i="3"/>
  <c r="K742" i="3"/>
  <c r="D820" i="3"/>
  <c r="E851" i="3"/>
  <c r="L817" i="3"/>
  <c r="L839" i="3"/>
  <c r="A852" i="3"/>
  <c r="D844" i="3"/>
  <c r="C854" i="3"/>
  <c r="A831" i="3"/>
  <c r="B797" i="3"/>
  <c r="O857" i="3"/>
  <c r="L820" i="3"/>
  <c r="I833" i="3"/>
  <c r="C896" i="3"/>
  <c r="L887" i="3"/>
  <c r="A928" i="3"/>
  <c r="A925" i="3"/>
  <c r="D772" i="3"/>
  <c r="N891" i="3"/>
  <c r="K798" i="3"/>
  <c r="F755" i="3"/>
  <c r="G894" i="3"/>
  <c r="A863" i="3"/>
  <c r="B880" i="3"/>
  <c r="J801" i="3"/>
  <c r="N877" i="3"/>
  <c r="M850" i="3"/>
  <c r="L844" i="3"/>
  <c r="K825" i="3"/>
  <c r="A903" i="3"/>
  <c r="N876" i="3"/>
  <c r="L905" i="3"/>
  <c r="N812" i="3"/>
  <c r="L824" i="3"/>
  <c r="E761" i="3"/>
  <c r="H961" i="3"/>
  <c r="J849" i="3"/>
  <c r="A753" i="3"/>
  <c r="C858" i="3"/>
  <c r="K713" i="3"/>
  <c r="A824" i="3"/>
  <c r="H907" i="3"/>
  <c r="K796" i="3"/>
  <c r="H809" i="3"/>
  <c r="L830" i="3"/>
  <c r="J883" i="3"/>
  <c r="E779" i="3"/>
  <c r="B792" i="3"/>
  <c r="K793" i="3"/>
  <c r="M778" i="3"/>
  <c r="K705" i="3"/>
  <c r="A847" i="3"/>
  <c r="E770" i="3"/>
  <c r="C866" i="3"/>
  <c r="L835" i="3"/>
  <c r="A783" i="3"/>
  <c r="L822" i="3"/>
  <c r="H844" i="3"/>
  <c r="H785" i="3"/>
  <c r="E798" i="3"/>
  <c r="D854" i="3"/>
  <c r="K836" i="3"/>
  <c r="N862" i="3"/>
  <c r="N780" i="3"/>
  <c r="L774" i="3"/>
  <c r="L776" i="3"/>
  <c r="E684" i="3"/>
  <c r="G781" i="3"/>
  <c r="D774" i="3"/>
  <c r="L898" i="3"/>
  <c r="L813" i="3"/>
  <c r="G759" i="3"/>
  <c r="I859" i="3"/>
  <c r="L818" i="3"/>
  <c r="H807" i="3"/>
  <c r="D754" i="3"/>
  <c r="H868" i="3"/>
  <c r="M798" i="3"/>
  <c r="B806" i="3"/>
  <c r="G735" i="3"/>
  <c r="N791" i="3"/>
  <c r="N707" i="3"/>
  <c r="C622" i="3"/>
  <c r="I841" i="3"/>
  <c r="N760" i="3"/>
  <c r="C852" i="3"/>
  <c r="M839" i="3"/>
  <c r="I802" i="3"/>
  <c r="B766" i="3"/>
  <c r="A927" i="3"/>
  <c r="G986" i="3"/>
  <c r="D833" i="3"/>
  <c r="H843" i="3"/>
  <c r="M856" i="3"/>
  <c r="N873" i="3"/>
  <c r="D838" i="3"/>
  <c r="N804" i="3"/>
  <c r="M868" i="3"/>
  <c r="J972" i="3"/>
  <c r="L966" i="3"/>
  <c r="E960" i="3"/>
  <c r="E875" i="3"/>
  <c r="O939" i="3"/>
  <c r="N974" i="3"/>
  <c r="H948" i="3"/>
  <c r="B937" i="3"/>
  <c r="M942" i="3"/>
  <c r="D963" i="3"/>
  <c r="L881" i="3"/>
  <c r="G931" i="3"/>
  <c r="B910" i="3"/>
  <c r="N881" i="3"/>
  <c r="C982" i="3"/>
  <c r="H878" i="3"/>
  <c r="L927" i="3"/>
  <c r="A828" i="3"/>
  <c r="J909" i="3"/>
  <c r="L870" i="3"/>
  <c r="I845" i="3"/>
  <c r="O945" i="3"/>
  <c r="E831" i="3"/>
  <c r="N904" i="3"/>
  <c r="L1000" i="3"/>
  <c r="M993" i="3"/>
  <c r="A924" i="3"/>
  <c r="A905" i="3"/>
  <c r="K833" i="3"/>
  <c r="K895" i="3"/>
  <c r="D952" i="3"/>
  <c r="B915" i="3"/>
  <c r="C905" i="3"/>
  <c r="N902" i="3"/>
  <c r="I831" i="3"/>
  <c r="E968" i="3"/>
  <c r="M959" i="3"/>
  <c r="H929" i="3"/>
  <c r="H925" i="3"/>
  <c r="F928" i="3"/>
  <c r="J895" i="3"/>
  <c r="B822" i="3"/>
  <c r="E847" i="3"/>
  <c r="B869" i="3"/>
  <c r="J889" i="3"/>
  <c r="C869" i="3"/>
  <c r="M891" i="3"/>
  <c r="F921" i="3"/>
  <c r="H897" i="3"/>
  <c r="B844" i="3"/>
  <c r="O840" i="3"/>
  <c r="L903" i="3"/>
  <c r="E914" i="3"/>
  <c r="M887" i="3"/>
  <c r="E848" i="3"/>
  <c r="J828" i="3"/>
  <c r="A853" i="3"/>
  <c r="J835" i="3"/>
  <c r="B879" i="3"/>
  <c r="F893" i="3"/>
  <c r="D834" i="3"/>
  <c r="K901" i="3"/>
  <c r="A985" i="3"/>
  <c r="K882" i="3"/>
  <c r="D862" i="3"/>
  <c r="K863" i="3"/>
  <c r="A844" i="3"/>
  <c r="O819" i="3"/>
  <c r="H918" i="3"/>
  <c r="K868" i="3"/>
  <c r="J846" i="3"/>
  <c r="D829" i="3"/>
  <c r="B916" i="3"/>
  <c r="F937" i="3"/>
  <c r="C925" i="3"/>
  <c r="B828" i="3"/>
  <c r="K903" i="3"/>
  <c r="N864" i="3"/>
  <c r="G849" i="3"/>
  <c r="B926" i="3"/>
  <c r="D878" i="3"/>
  <c r="O830" i="3"/>
  <c r="N870" i="3"/>
  <c r="M874" i="3"/>
  <c r="H853" i="3"/>
  <c r="F881" i="3"/>
  <c r="L878" i="3"/>
  <c r="E867" i="3"/>
  <c r="K820" i="3"/>
  <c r="B846" i="3"/>
  <c r="F871" i="3"/>
  <c r="O783" i="3"/>
  <c r="J762" i="3"/>
  <c r="L765" i="3"/>
  <c r="F812" i="3"/>
  <c r="I915" i="3"/>
  <c r="F962" i="3"/>
  <c r="O824" i="3"/>
  <c r="A914" i="3"/>
  <c r="H838" i="3"/>
  <c r="M860" i="3"/>
  <c r="B858" i="3"/>
  <c r="L836" i="3"/>
  <c r="E774" i="3"/>
  <c r="N825" i="3"/>
  <c r="C853" i="3"/>
  <c r="L871" i="3"/>
  <c r="E865" i="3"/>
  <c r="H854" i="3"/>
  <c r="L845" i="3"/>
  <c r="M813" i="3"/>
  <c r="B763" i="3"/>
  <c r="B931" i="3"/>
  <c r="I727" i="3"/>
  <c r="A888" i="3"/>
  <c r="N767" i="3"/>
  <c r="K780" i="3"/>
  <c r="I905" i="3"/>
  <c r="E832" i="3"/>
  <c r="J770" i="3"/>
  <c r="B808" i="3"/>
  <c r="C811" i="3"/>
  <c r="E688" i="3"/>
  <c r="B701" i="3"/>
  <c r="L828" i="3"/>
  <c r="O792" i="3"/>
  <c r="I734" i="3"/>
  <c r="M828" i="3"/>
  <c r="H783" i="3"/>
  <c r="L769" i="3"/>
  <c r="F847" i="3"/>
  <c r="D816" i="3"/>
  <c r="O910" i="3"/>
  <c r="E854" i="3"/>
  <c r="E755" i="3"/>
  <c r="B768" i="3"/>
  <c r="B852" i="3"/>
  <c r="G888" i="3"/>
  <c r="J906" i="3"/>
  <c r="L920" i="3"/>
  <c r="L864" i="3"/>
  <c r="D823" i="3"/>
  <c r="A836" i="3"/>
  <c r="M848" i="3"/>
  <c r="E870" i="3"/>
  <c r="E801" i="3"/>
  <c r="K891" i="3"/>
  <c r="L861" i="3"/>
  <c r="D757" i="3"/>
  <c r="N831" i="3"/>
  <c r="F705" i="3"/>
  <c r="C718" i="3"/>
  <c r="L904" i="3"/>
  <c r="K821" i="3"/>
  <c r="J763" i="3"/>
  <c r="D881" i="3"/>
  <c r="H850" i="3"/>
  <c r="B850" i="3"/>
  <c r="F829" i="3"/>
  <c r="M878" i="3"/>
  <c r="L867" i="3"/>
  <c r="A849" i="3"/>
  <c r="I869" i="3"/>
  <c r="D768" i="3"/>
  <c r="B883" i="3"/>
  <c r="N889" i="3"/>
  <c r="J933" i="3"/>
  <c r="I886" i="3"/>
  <c r="O844" i="3"/>
  <c r="O755" i="3"/>
  <c r="I781" i="3"/>
  <c r="H886" i="3"/>
  <c r="K861" i="3"/>
  <c r="D815" i="3"/>
  <c r="O761" i="3"/>
  <c r="H781" i="3"/>
  <c r="M731" i="3"/>
  <c r="K617" i="3"/>
  <c r="K730" i="3"/>
  <c r="F906" i="3"/>
  <c r="I775" i="3"/>
  <c r="O834" i="3"/>
  <c r="M804" i="3"/>
  <c r="F952" i="3"/>
  <c r="L821" i="3"/>
  <c r="I846" i="3"/>
  <c r="F853" i="3"/>
  <c r="G918" i="3"/>
  <c r="B832" i="3"/>
  <c r="K857" i="3"/>
  <c r="K902" i="3"/>
  <c r="N847" i="3"/>
  <c r="E707" i="3"/>
  <c r="A866" i="3"/>
  <c r="G722" i="3"/>
  <c r="H881" i="3"/>
  <c r="M908" i="3"/>
  <c r="F780" i="3"/>
  <c r="B866" i="3"/>
  <c r="O752" i="3"/>
  <c r="G764" i="3"/>
  <c r="A790" i="3"/>
  <c r="H792" i="3"/>
  <c r="F854" i="3"/>
  <c r="J744" i="3"/>
  <c r="I756" i="3"/>
  <c r="A707" i="3"/>
  <c r="E982" i="3"/>
  <c r="K945" i="3"/>
  <c r="J918" i="3"/>
  <c r="A1000" i="3"/>
  <c r="B941" i="3"/>
  <c r="E895" i="3"/>
  <c r="D930" i="3"/>
  <c r="B965" i="3"/>
  <c r="M958" i="3"/>
  <c r="N910" i="3"/>
  <c r="J956" i="3"/>
  <c r="K917" i="3"/>
  <c r="L893" i="3"/>
  <c r="A922" i="3"/>
  <c r="I974" i="3"/>
  <c r="I920" i="3"/>
  <c r="C961" i="3"/>
  <c r="K934" i="3"/>
  <c r="K967" i="3"/>
  <c r="O874" i="3"/>
  <c r="I916" i="3"/>
  <c r="D905" i="3"/>
  <c r="N915" i="3"/>
  <c r="L850" i="3"/>
  <c r="O925" i="3"/>
  <c r="D887" i="3"/>
  <c r="J848" i="3"/>
  <c r="A953" i="3"/>
  <c r="I888" i="3"/>
  <c r="L890" i="3"/>
  <c r="N960" i="3"/>
  <c r="F824" i="3"/>
  <c r="E873" i="3"/>
  <c r="A859" i="3"/>
  <c r="A894" i="3"/>
  <c r="L843" i="3"/>
  <c r="C892" i="3"/>
  <c r="F874" i="3"/>
  <c r="J920" i="3"/>
  <c r="N869" i="3"/>
  <c r="M840" i="3"/>
  <c r="F930" i="3"/>
  <c r="D886" i="3"/>
  <c r="G866" i="3"/>
  <c r="N824" i="3"/>
  <c r="O867" i="3"/>
  <c r="O861" i="3"/>
  <c r="M869" i="3"/>
  <c r="G852" i="3"/>
  <c r="M877" i="3"/>
  <c r="N901" i="3"/>
  <c r="O881" i="3"/>
  <c r="I949" i="3"/>
  <c r="H830" i="3"/>
  <c r="C839" i="3"/>
  <c r="B824" i="3"/>
  <c r="I907" i="3"/>
  <c r="J811" i="3"/>
  <c r="K874" i="3"/>
  <c r="N920" i="3"/>
  <c r="I901" i="3"/>
  <c r="E911" i="3"/>
  <c r="N906" i="3"/>
  <c r="B829" i="3"/>
  <c r="O872" i="3"/>
  <c r="I898" i="3"/>
  <c r="K828" i="3"/>
  <c r="D791" i="3"/>
  <c r="J732" i="3"/>
  <c r="D713" i="3"/>
  <c r="O863" i="3"/>
  <c r="F766" i="3"/>
  <c r="O791" i="3"/>
  <c r="A799" i="3"/>
  <c r="I820" i="3"/>
  <c r="C770" i="3"/>
  <c r="F917" i="3"/>
  <c r="H832" i="3"/>
  <c r="K848" i="3"/>
  <c r="O907" i="3"/>
  <c r="N800" i="3"/>
  <c r="O701" i="3"/>
  <c r="K717" i="3"/>
  <c r="J722" i="3"/>
  <c r="F877" i="3"/>
  <c r="I809" i="3"/>
  <c r="M760" i="3"/>
  <c r="F791" i="3"/>
  <c r="H739" i="3"/>
  <c r="N794" i="3"/>
  <c r="K854" i="3"/>
  <c r="I849" i="3"/>
  <c r="D827" i="3"/>
  <c r="N872" i="3"/>
  <c r="O855" i="3"/>
  <c r="E949" i="3"/>
  <c r="I838" i="3"/>
  <c r="N788" i="3"/>
  <c r="M725" i="3"/>
  <c r="L877" i="3"/>
  <c r="J857" i="3"/>
  <c r="B913" i="3"/>
  <c r="M809" i="3"/>
  <c r="N829" i="3"/>
  <c r="K867" i="3"/>
  <c r="J777" i="3"/>
  <c r="C939" i="3"/>
  <c r="C833" i="3"/>
  <c r="E723" i="3"/>
  <c r="G822" i="3"/>
  <c r="M961" i="3"/>
  <c r="K801" i="3"/>
  <c r="I873" i="3"/>
  <c r="L803" i="3"/>
  <c r="C946" i="3"/>
  <c r="K776" i="3"/>
  <c r="F929" i="3"/>
  <c r="G710" i="3"/>
  <c r="L840" i="3"/>
  <c r="J754" i="3"/>
  <c r="I753" i="3"/>
  <c r="E781" i="3"/>
  <c r="F804" i="3"/>
  <c r="E803" i="3"/>
  <c r="O777" i="3"/>
  <c r="D770" i="3"/>
  <c r="L786" i="3"/>
  <c r="F882" i="3"/>
  <c r="K764" i="3"/>
  <c r="M781" i="3"/>
  <c r="B882" i="3"/>
  <c r="K839" i="3"/>
  <c r="G818" i="3"/>
  <c r="L934" i="3"/>
  <c r="L780" i="3"/>
  <c r="E826" i="3"/>
  <c r="A778" i="3"/>
  <c r="H708" i="3"/>
  <c r="F713" i="3"/>
  <c r="J861" i="3"/>
  <c r="J787" i="3"/>
  <c r="K771" i="3"/>
  <c r="H839" i="3"/>
  <c r="A882" i="3"/>
  <c r="J855" i="3"/>
  <c r="M885" i="3"/>
  <c r="K881" i="3"/>
  <c r="C885" i="3"/>
  <c r="B773" i="3"/>
  <c r="A788" i="3"/>
  <c r="A842" i="3"/>
  <c r="B848" i="3"/>
  <c r="G815" i="3"/>
  <c r="C872" i="3"/>
  <c r="I715" i="3"/>
  <c r="F728" i="3"/>
  <c r="G841" i="3"/>
  <c r="A809" i="3"/>
  <c r="C820" i="3"/>
  <c r="D765" i="3"/>
  <c r="G859" i="3"/>
  <c r="M790" i="3"/>
  <c r="J803" i="3"/>
  <c r="I935" i="3"/>
  <c r="J885" i="3"/>
  <c r="F838" i="3"/>
  <c r="F887" i="3"/>
  <c r="F902" i="3"/>
  <c r="D851" i="3"/>
  <c r="L914" i="3"/>
  <c r="A795" i="3"/>
  <c r="K752" i="3"/>
  <c r="C895" i="3"/>
  <c r="L827" i="3"/>
  <c r="I840" i="3"/>
  <c r="A846" i="3"/>
  <c r="N840" i="3"/>
  <c r="J871" i="3"/>
  <c r="H816" i="3"/>
  <c r="J822" i="3"/>
  <c r="M766" i="3"/>
  <c r="F702" i="3"/>
  <c r="N775" i="3"/>
  <c r="H717" i="3"/>
  <c r="I875" i="3"/>
  <c r="J827" i="3"/>
  <c r="D853" i="3"/>
  <c r="G808" i="3"/>
  <c r="H872" i="3"/>
  <c r="G693" i="3"/>
  <c r="D706" i="3"/>
  <c r="A791" i="3"/>
  <c r="B794" i="3"/>
  <c r="K739" i="3"/>
  <c r="G800" i="3"/>
  <c r="G793" i="3"/>
  <c r="A854" i="3"/>
  <c r="O732" i="3"/>
  <c r="B697" i="3"/>
  <c r="D818" i="3"/>
  <c r="G867" i="3"/>
  <c r="I884" i="3"/>
  <c r="E758" i="3"/>
  <c r="E824" i="3"/>
  <c r="A816" i="3"/>
  <c r="C856" i="3"/>
  <c r="G855" i="3"/>
  <c r="F818" i="3"/>
  <c r="H798" i="3"/>
  <c r="J804" i="3"/>
  <c r="G745" i="3"/>
  <c r="I791" i="3"/>
  <c r="A766" i="3"/>
  <c r="M823" i="3"/>
  <c r="I854" i="3"/>
  <c r="C899" i="3"/>
  <c r="K856" i="3"/>
  <c r="H796" i="3"/>
  <c r="G820" i="3"/>
  <c r="O905" i="3"/>
  <c r="D866" i="3"/>
  <c r="K888" i="3"/>
  <c r="F846" i="3"/>
  <c r="A906" i="3"/>
  <c r="O871" i="3"/>
  <c r="H823" i="3"/>
  <c r="G826" i="3"/>
  <c r="O767" i="3"/>
  <c r="C702" i="3"/>
  <c r="C934" i="3"/>
  <c r="K763" i="3"/>
  <c r="F841" i="3"/>
  <c r="M765" i="3"/>
  <c r="B857" i="3"/>
  <c r="B769" i="3"/>
  <c r="N866" i="3"/>
  <c r="C879" i="3"/>
  <c r="K830" i="3"/>
  <c r="E822" i="3"/>
  <c r="H849" i="3"/>
  <c r="H873" i="3"/>
  <c r="C831" i="3"/>
  <c r="F834" i="3"/>
  <c r="L756" i="3"/>
  <c r="E708" i="3"/>
  <c r="B874" i="3"/>
  <c r="B809" i="3"/>
  <c r="I945" i="3"/>
  <c r="H901" i="3"/>
  <c r="O890" i="3"/>
  <c r="F798" i="3"/>
  <c r="B814" i="3"/>
  <c r="H698" i="3"/>
  <c r="E711" i="3"/>
  <c r="C780" i="3"/>
  <c r="H870" i="3"/>
  <c r="M810" i="3"/>
  <c r="I786" i="3"/>
  <c r="O831" i="3"/>
  <c r="K781" i="3"/>
  <c r="K716" i="3"/>
  <c r="I630" i="3"/>
  <c r="D748" i="3"/>
  <c r="F820" i="3"/>
  <c r="M785" i="3"/>
  <c r="D758" i="3"/>
  <c r="E782" i="3"/>
  <c r="A825" i="3"/>
  <c r="H794" i="3"/>
  <c r="C808" i="3"/>
  <c r="F816" i="3"/>
  <c r="N875" i="3"/>
  <c r="C769" i="3"/>
  <c r="A774" i="3"/>
  <c r="N732" i="3"/>
  <c r="K733" i="3"/>
  <c r="F587" i="3"/>
  <c r="C776" i="3"/>
  <c r="D813" i="3"/>
  <c r="E891" i="3"/>
  <c r="N846" i="3"/>
  <c r="L791" i="3"/>
  <c r="K829" i="3"/>
  <c r="B802" i="3"/>
  <c r="E736" i="3"/>
  <c r="C816" i="3"/>
  <c r="I860" i="3"/>
  <c r="A785" i="3"/>
  <c r="D719" i="3"/>
  <c r="K814" i="3"/>
  <c r="D694" i="3"/>
  <c r="I883" i="3"/>
  <c r="M799" i="3"/>
  <c r="I708" i="3"/>
  <c r="M836" i="3"/>
  <c r="L874" i="3"/>
  <c r="A812" i="3"/>
  <c r="H766" i="3"/>
  <c r="A845" i="3"/>
  <c r="J840" i="3"/>
  <c r="O794" i="3"/>
  <c r="I789" i="3"/>
  <c r="D895" i="3"/>
  <c r="E773" i="3"/>
  <c r="N785" i="3"/>
  <c r="O765" i="3"/>
  <c r="F806" i="3"/>
  <c r="J800" i="3"/>
  <c r="F731" i="3"/>
  <c r="F753" i="3"/>
  <c r="E789" i="3"/>
  <c r="I783" i="3"/>
  <c r="E714" i="3"/>
  <c r="C737" i="3"/>
  <c r="B734" i="3"/>
  <c r="B722" i="3"/>
  <c r="K666" i="3"/>
  <c r="G705" i="3"/>
  <c r="G676" i="3"/>
  <c r="E764" i="3"/>
  <c r="O697" i="3"/>
  <c r="F622" i="3"/>
  <c r="I816" i="3"/>
  <c r="L704" i="3"/>
  <c r="C796" i="3"/>
  <c r="I864" i="3"/>
  <c r="M834" i="3"/>
  <c r="G823" i="3"/>
  <c r="A762" i="3"/>
  <c r="N858" i="3"/>
  <c r="G795" i="3"/>
  <c r="B823" i="3"/>
  <c r="B746" i="3"/>
  <c r="G828" i="3"/>
  <c r="J736" i="3"/>
  <c r="M721" i="3"/>
  <c r="K827" i="3"/>
  <c r="L753" i="3"/>
  <c r="O717" i="3"/>
  <c r="G642" i="3"/>
  <c r="H874" i="3"/>
  <c r="C881" i="3"/>
  <c r="H749" i="3"/>
  <c r="F777" i="3"/>
  <c r="F840" i="3"/>
  <c r="H836" i="3"/>
  <c r="G732" i="3"/>
  <c r="G754" i="3"/>
  <c r="M821" i="3"/>
  <c r="H888" i="3"/>
  <c r="I803" i="3"/>
  <c r="K709" i="3"/>
  <c r="B796" i="3"/>
  <c r="G900" i="3"/>
  <c r="M762" i="3"/>
  <c r="E777" i="3"/>
  <c r="O870" i="3"/>
  <c r="O865" i="3"/>
  <c r="J796" i="3"/>
  <c r="A655" i="3"/>
  <c r="O782" i="3"/>
  <c r="N863" i="3"/>
  <c r="L695" i="3"/>
  <c r="N701" i="3"/>
  <c r="O832" i="3"/>
  <c r="C812" i="3"/>
  <c r="K753" i="3"/>
  <c r="O698" i="3"/>
  <c r="K811" i="3"/>
  <c r="B795" i="3"/>
  <c r="K802" i="3"/>
  <c r="F750" i="3"/>
  <c r="N778" i="3"/>
  <c r="B772" i="3"/>
  <c r="H725" i="3"/>
  <c r="L784" i="3"/>
  <c r="A727" i="3"/>
  <c r="I703" i="3"/>
  <c r="K710" i="3"/>
  <c r="F715" i="3"/>
  <c r="O516" i="3"/>
  <c r="C667" i="3"/>
  <c r="M693" i="3"/>
  <c r="H695" i="3"/>
  <c r="M567" i="3"/>
  <c r="L649" i="3"/>
  <c r="A755" i="3"/>
  <c r="O637" i="3"/>
  <c r="F851" i="3"/>
  <c r="H863" i="3"/>
  <c r="C686" i="3"/>
  <c r="L785" i="3"/>
  <c r="E834" i="3"/>
  <c r="J858" i="3"/>
  <c r="I737" i="3"/>
  <c r="J751" i="3"/>
  <c r="H845" i="3"/>
  <c r="G773" i="3"/>
  <c r="F720" i="3"/>
  <c r="C719" i="3"/>
  <c r="F747" i="3"/>
  <c r="M774" i="3"/>
  <c r="G803" i="3"/>
  <c r="L759" i="3"/>
  <c r="C793" i="3"/>
  <c r="B827" i="3"/>
  <c r="I782" i="3"/>
  <c r="H756" i="3"/>
  <c r="E835" i="3"/>
  <c r="N958" i="3"/>
  <c r="N816" i="3"/>
  <c r="A743" i="3"/>
  <c r="F867" i="3"/>
  <c r="G756" i="3"/>
  <c r="M888" i="3"/>
  <c r="F638" i="3"/>
  <c r="M890" i="3"/>
  <c r="D756" i="3"/>
  <c r="K758" i="3"/>
  <c r="O814" i="3"/>
  <c r="M859" i="3"/>
  <c r="E806" i="3"/>
  <c r="H742" i="3"/>
  <c r="N729" i="3"/>
  <c r="N772" i="3"/>
  <c r="A945" i="3"/>
  <c r="K786" i="3"/>
  <c r="L708" i="3"/>
  <c r="H800" i="3"/>
  <c r="A832" i="3"/>
  <c r="O795" i="3"/>
  <c r="I839" i="3"/>
  <c r="G783" i="3"/>
  <c r="D876" i="3"/>
  <c r="M761" i="3"/>
  <c r="I862" i="3"/>
  <c r="F776" i="3"/>
  <c r="I718" i="3"/>
  <c r="B653" i="3"/>
  <c r="K701" i="3"/>
  <c r="G639" i="3"/>
  <c r="G750" i="3"/>
  <c r="L715" i="3"/>
  <c r="O709" i="3"/>
  <c r="D645" i="3"/>
  <c r="H605" i="3"/>
  <c r="L699" i="3"/>
  <c r="L687" i="3"/>
  <c r="B628" i="3"/>
  <c r="A822" i="3"/>
  <c r="L770" i="3"/>
  <c r="A716" i="3"/>
  <c r="A761" i="3"/>
  <c r="G789" i="3"/>
  <c r="H737" i="3"/>
  <c r="A691" i="3"/>
  <c r="B811" i="3"/>
  <c r="D875" i="3"/>
  <c r="G720" i="3"/>
  <c r="B737" i="3"/>
  <c r="F809" i="3"/>
  <c r="D705" i="3"/>
  <c r="N622" i="3"/>
  <c r="G798" i="3"/>
  <c r="F799" i="3"/>
  <c r="B842" i="3"/>
  <c r="K760" i="3"/>
  <c r="K773" i="3"/>
  <c r="J756" i="3"/>
  <c r="O859" i="3"/>
  <c r="L692" i="3"/>
  <c r="M738" i="3"/>
  <c r="C865" i="3"/>
  <c r="A782" i="3"/>
  <c r="M815" i="3"/>
  <c r="E689" i="3"/>
  <c r="E812" i="3"/>
  <c r="F668" i="3"/>
  <c r="E713" i="3"/>
  <c r="L655" i="3"/>
  <c r="M699" i="3"/>
  <c r="O757" i="3"/>
  <c r="I751" i="3"/>
  <c r="B556" i="3"/>
  <c r="A647" i="3"/>
  <c r="A490" i="3"/>
  <c r="L637" i="3"/>
  <c r="I521" i="3"/>
  <c r="A630" i="3"/>
  <c r="D541" i="3"/>
  <c r="B638" i="3"/>
  <c r="O702" i="3"/>
  <c r="N656" i="3"/>
  <c r="L849" i="3"/>
  <c r="H774" i="3"/>
  <c r="K703" i="3"/>
  <c r="N572" i="3"/>
  <c r="G801" i="3"/>
  <c r="A840" i="3"/>
  <c r="A686" i="3"/>
  <c r="F646" i="3"/>
  <c r="J772" i="3"/>
  <c r="N851" i="3"/>
  <c r="G671" i="3"/>
  <c r="E629" i="3"/>
  <c r="H618" i="3"/>
  <c r="E559" i="3"/>
  <c r="H577" i="3"/>
  <c r="L605" i="3"/>
  <c r="K669" i="3"/>
  <c r="H610" i="3"/>
  <c r="J730" i="3"/>
  <c r="H759" i="3"/>
  <c r="H745" i="3"/>
  <c r="A717" i="3"/>
  <c r="A705" i="3"/>
  <c r="J649" i="3"/>
  <c r="L683" i="3"/>
  <c r="F765" i="3"/>
  <c r="N744" i="3"/>
  <c r="M566" i="3"/>
  <c r="A730" i="3"/>
  <c r="F748" i="3"/>
  <c r="M727" i="3"/>
  <c r="B955" i="3"/>
  <c r="C965" i="3"/>
  <c r="K890" i="3"/>
  <c r="E936" i="3"/>
  <c r="E948" i="3"/>
  <c r="L866" i="3"/>
  <c r="O912" i="3"/>
  <c r="D903" i="3"/>
  <c r="I918" i="3"/>
  <c r="G850" i="3"/>
  <c r="E894" i="3"/>
  <c r="C829" i="3"/>
  <c r="A883" i="3"/>
  <c r="N942" i="3"/>
  <c r="G959" i="3"/>
  <c r="C898" i="3"/>
  <c r="L910" i="3"/>
  <c r="A869" i="3"/>
  <c r="E843" i="3"/>
  <c r="N949" i="3"/>
  <c r="N885" i="3"/>
  <c r="C823" i="3"/>
  <c r="C845" i="3"/>
  <c r="B878" i="3"/>
  <c r="J820" i="3"/>
  <c r="L873" i="3"/>
  <c r="D911" i="3"/>
  <c r="A874" i="3"/>
  <c r="M862" i="3"/>
  <c r="E961" i="3"/>
  <c r="G840" i="3"/>
  <c r="C837" i="3"/>
  <c r="L863" i="3"/>
  <c r="O829" i="3"/>
  <c r="M853" i="3"/>
  <c r="G836" i="3"/>
  <c r="E837" i="3"/>
  <c r="I865" i="3"/>
  <c r="C848" i="3"/>
  <c r="B868" i="3"/>
  <c r="O821" i="3"/>
  <c r="K860" i="3"/>
  <c r="E757" i="3"/>
  <c r="I940" i="3"/>
  <c r="J795" i="3"/>
  <c r="G975" i="3"/>
  <c r="H855" i="3"/>
  <c r="G831" i="3"/>
  <c r="G784" i="3"/>
  <c r="K862" i="3"/>
  <c r="B873" i="3"/>
  <c r="H808" i="3"/>
  <c r="B893" i="3"/>
  <c r="M889" i="3"/>
  <c r="L880" i="3"/>
  <c r="M758" i="3"/>
  <c r="F933" i="3"/>
  <c r="A897" i="3"/>
  <c r="A957" i="3"/>
  <c r="N815" i="3"/>
  <c r="I881" i="3"/>
  <c r="I872" i="3"/>
  <c r="I890" i="3"/>
  <c r="H758" i="3"/>
  <c r="B886" i="3"/>
  <c r="F872" i="3"/>
  <c r="M849" i="3"/>
  <c r="N874" i="3"/>
  <c r="H825" i="3"/>
  <c r="K845" i="3"/>
  <c r="N751" i="3"/>
  <c r="L802" i="3"/>
  <c r="K900" i="3"/>
  <c r="C809" i="3"/>
  <c r="L879" i="3"/>
  <c r="N830" i="3"/>
  <c r="C810" i="3"/>
  <c r="D864" i="3"/>
  <c r="F856" i="3"/>
  <c r="B921" i="3"/>
  <c r="J839" i="3"/>
  <c r="O787" i="3"/>
  <c r="A851" i="3"/>
  <c r="C764" i="3"/>
  <c r="A735" i="3"/>
  <c r="J725" i="3"/>
  <c r="N843" i="3"/>
  <c r="K838" i="3"/>
  <c r="G771" i="3"/>
  <c r="D884" i="3"/>
  <c r="N756" i="3"/>
  <c r="C784" i="3"/>
  <c r="N683" i="3"/>
  <c r="C871" i="3"/>
  <c r="B825" i="3"/>
  <c r="H852" i="3"/>
  <c r="M770" i="3"/>
  <c r="C787" i="3"/>
  <c r="M747" i="3"/>
  <c r="M819" i="3"/>
  <c r="D782" i="3"/>
  <c r="F836" i="3"/>
  <c r="L855" i="3"/>
  <c r="J888" i="3"/>
  <c r="O879" i="3"/>
  <c r="E893" i="3"/>
  <c r="N807" i="3"/>
  <c r="G794" i="3"/>
  <c r="A839" i="3"/>
  <c r="H790" i="3"/>
  <c r="G797" i="3"/>
  <c r="M831" i="3"/>
  <c r="C792" i="3"/>
  <c r="O784" i="3"/>
  <c r="L851" i="3"/>
  <c r="A769" i="3"/>
  <c r="A757" i="3"/>
  <c r="I866" i="3"/>
  <c r="E804" i="3"/>
  <c r="I777" i="3"/>
  <c r="I931" i="3"/>
  <c r="K799" i="3"/>
  <c r="J794" i="3"/>
  <c r="J755" i="3"/>
  <c r="K740" i="3"/>
  <c r="E838" i="3"/>
  <c r="D839" i="3"/>
  <c r="F751" i="3"/>
  <c r="H784" i="3"/>
  <c r="C834" i="3"/>
  <c r="M842" i="3"/>
  <c r="B780" i="3"/>
  <c r="A878" i="3"/>
  <c r="G857" i="3"/>
  <c r="J831" i="3"/>
  <c r="H779" i="3"/>
  <c r="H720" i="3"/>
  <c r="B972" i="3"/>
  <c r="E842" i="3"/>
  <c r="C873" i="3"/>
  <c r="I770" i="3"/>
  <c r="F783" i="3"/>
  <c r="N887" i="3"/>
  <c r="H851" i="3"/>
  <c r="J786" i="3"/>
  <c r="G799" i="3"/>
  <c r="O866" i="3"/>
  <c r="G827" i="3"/>
  <c r="G768" i="3"/>
  <c r="D781" i="3"/>
  <c r="A773" i="3"/>
  <c r="G802" i="3"/>
  <c r="G689" i="3"/>
  <c r="I827" i="3"/>
  <c r="C798" i="3"/>
  <c r="A885" i="3"/>
  <c r="N859" i="3"/>
  <c r="K872" i="3"/>
  <c r="F831" i="3"/>
  <c r="E845" i="3"/>
  <c r="L771" i="3"/>
  <c r="I784" i="3"/>
  <c r="I855" i="3"/>
  <c r="N827" i="3"/>
  <c r="O788" i="3"/>
  <c r="I814" i="3"/>
  <c r="H877" i="3"/>
  <c r="E775" i="3"/>
  <c r="F688" i="3"/>
  <c r="L788" i="3"/>
  <c r="O904" i="3"/>
  <c r="M872" i="3"/>
  <c r="K803" i="3"/>
  <c r="C817" i="3"/>
  <c r="B803" i="3"/>
  <c r="K855" i="3"/>
  <c r="J696" i="3"/>
  <c r="G872" i="3"/>
  <c r="K906" i="3"/>
  <c r="L858" i="3"/>
  <c r="D852" i="3"/>
  <c r="C814" i="3"/>
  <c r="D882" i="3"/>
  <c r="C821" i="3"/>
  <c r="L726" i="3"/>
  <c r="M875" i="3"/>
  <c r="I953" i="3"/>
  <c r="F772" i="3"/>
  <c r="F857" i="3"/>
  <c r="L766" i="3"/>
  <c r="E868" i="3"/>
  <c r="A818" i="3"/>
  <c r="H841" i="3"/>
  <c r="G776" i="3"/>
  <c r="B896" i="3"/>
  <c r="A802" i="3"/>
  <c r="M814" i="3"/>
  <c r="F759" i="3"/>
  <c r="G972" i="3"/>
  <c r="K783" i="3"/>
  <c r="J962" i="3"/>
  <c r="M754" i="3"/>
  <c r="M886" i="3"/>
  <c r="D860" i="3"/>
  <c r="A873" i="3"/>
  <c r="K831" i="3"/>
  <c r="E852" i="3"/>
  <c r="O773" i="3"/>
  <c r="I795" i="3"/>
  <c r="G816" i="3"/>
  <c r="D828" i="3"/>
  <c r="I825" i="3"/>
  <c r="C897" i="3"/>
  <c r="M812" i="3"/>
  <c r="B774" i="3"/>
  <c r="H688" i="3"/>
  <c r="B787" i="3"/>
  <c r="I765" i="3"/>
  <c r="E830" i="3"/>
  <c r="A850" i="3"/>
  <c r="J875" i="3"/>
  <c r="C832" i="3"/>
  <c r="A856" i="3"/>
  <c r="B767" i="3"/>
  <c r="K792" i="3"/>
  <c r="B836" i="3"/>
  <c r="E805" i="3"/>
  <c r="D787" i="3"/>
  <c r="A800" i="3"/>
  <c r="M696" i="3"/>
  <c r="L721" i="3"/>
  <c r="I885" i="3"/>
  <c r="L842" i="3"/>
  <c r="L848" i="3"/>
  <c r="C874" i="3"/>
  <c r="B804" i="3"/>
  <c r="L761" i="3"/>
  <c r="B856" i="3"/>
  <c r="H753" i="3"/>
  <c r="E766" i="3"/>
  <c r="J945" i="3"/>
  <c r="H972" i="3"/>
  <c r="C828" i="3"/>
  <c r="L833" i="3"/>
  <c r="C763" i="3"/>
  <c r="K871" i="3"/>
  <c r="A768" i="3"/>
  <c r="L593" i="3"/>
  <c r="C689" i="3"/>
  <c r="O775" i="3"/>
  <c r="G878" i="3"/>
  <c r="N835" i="3"/>
  <c r="F781" i="3"/>
  <c r="G814" i="3"/>
  <c r="H764" i="3"/>
  <c r="L729" i="3"/>
  <c r="L751" i="3"/>
  <c r="F797" i="3"/>
  <c r="H797" i="3"/>
  <c r="C782" i="3"/>
  <c r="I735" i="3"/>
  <c r="M710" i="3"/>
  <c r="H643" i="3"/>
  <c r="D561" i="3"/>
  <c r="E753" i="3"/>
  <c r="B863" i="3"/>
  <c r="D843" i="3"/>
  <c r="J757" i="3"/>
  <c r="N813" i="3"/>
  <c r="M783" i="3"/>
  <c r="G860" i="3"/>
  <c r="D652" i="3"/>
  <c r="D731" i="3"/>
  <c r="M763" i="3"/>
  <c r="D808" i="3"/>
  <c r="C635" i="3"/>
  <c r="E733" i="3"/>
  <c r="D810" i="3"/>
  <c r="K880" i="3"/>
  <c r="J817" i="3"/>
  <c r="J790" i="3"/>
  <c r="G876" i="3"/>
  <c r="H778" i="3"/>
  <c r="K734" i="3"/>
  <c r="O686" i="3"/>
  <c r="J816" i="3"/>
  <c r="C761" i="3"/>
  <c r="J717" i="3"/>
  <c r="K762" i="3"/>
  <c r="J870" i="3"/>
  <c r="E820" i="3"/>
  <c r="B685" i="3"/>
  <c r="J783" i="3"/>
  <c r="J782" i="3"/>
  <c r="C766" i="3"/>
  <c r="M651" i="3"/>
  <c r="E726" i="3"/>
  <c r="J815" i="3"/>
  <c r="N748" i="3"/>
  <c r="L634" i="3"/>
  <c r="I741" i="3"/>
  <c r="C703" i="3"/>
  <c r="C691" i="3"/>
  <c r="F661" i="3"/>
  <c r="H775" i="3"/>
  <c r="K648" i="3"/>
  <c r="M751" i="3"/>
  <c r="C730" i="3"/>
  <c r="F754" i="3"/>
  <c r="C753" i="3"/>
  <c r="O809" i="3"/>
  <c r="O828" i="3"/>
  <c r="D848" i="3"/>
  <c r="G741" i="3"/>
  <c r="M796" i="3"/>
  <c r="N911" i="3"/>
  <c r="C883" i="3"/>
  <c r="F724" i="3"/>
  <c r="L779" i="3"/>
  <c r="O737" i="3"/>
  <c r="K724" i="3"/>
  <c r="J662" i="3"/>
  <c r="M780" i="3"/>
  <c r="I817" i="3"/>
  <c r="N925" i="3"/>
  <c r="D703" i="3"/>
  <c r="L752" i="3"/>
  <c r="F897" i="3"/>
  <c r="M825" i="3"/>
  <c r="F741" i="3"/>
  <c r="E749" i="3"/>
  <c r="D859" i="3"/>
  <c r="J859" i="3"/>
  <c r="E724" i="3"/>
  <c r="J791" i="3"/>
  <c r="D803" i="3"/>
  <c r="C864" i="3"/>
  <c r="I857" i="3"/>
  <c r="H799" i="3"/>
  <c r="C849" i="3"/>
  <c r="E855" i="3"/>
  <c r="E793" i="3"/>
  <c r="N819" i="3"/>
  <c r="E876" i="3"/>
  <c r="O883" i="3"/>
  <c r="C759" i="3"/>
  <c r="G785" i="3"/>
  <c r="L831" i="3"/>
  <c r="C836" i="3"/>
  <c r="A765" i="3"/>
  <c r="C721" i="3"/>
  <c r="A834" i="3"/>
  <c r="L789" i="3"/>
  <c r="J742" i="3"/>
  <c r="G758" i="3"/>
  <c r="D812" i="3"/>
  <c r="K772" i="3"/>
  <c r="I725" i="3"/>
  <c r="D742" i="3"/>
  <c r="F726" i="3"/>
  <c r="M705" i="3"/>
  <c r="K688" i="3"/>
  <c r="E751" i="3"/>
  <c r="M736" i="3"/>
  <c r="H696" i="3"/>
  <c r="J626" i="3"/>
  <c r="D726" i="3"/>
  <c r="J511" i="3"/>
  <c r="C714" i="3"/>
  <c r="G677" i="3"/>
  <c r="A733" i="3"/>
  <c r="H562" i="3"/>
  <c r="L760" i="3"/>
  <c r="F708" i="3"/>
  <c r="L763" i="3"/>
  <c r="C788" i="3"/>
  <c r="O847" i="3"/>
  <c r="H746" i="3"/>
  <c r="B749" i="3"/>
  <c r="B771" i="3"/>
  <c r="L902" i="3"/>
  <c r="G729" i="3"/>
  <c r="A732" i="3"/>
  <c r="O728" i="3"/>
  <c r="E792" i="3"/>
  <c r="O600" i="3"/>
  <c r="B733" i="3"/>
  <c r="H760" i="3"/>
  <c r="O760" i="3"/>
  <c r="A939" i="3"/>
  <c r="D716" i="3"/>
  <c r="N759" i="3"/>
  <c r="O779" i="3"/>
  <c r="M739" i="3"/>
  <c r="M735" i="3"/>
  <c r="L810" i="3"/>
  <c r="O812" i="3"/>
  <c r="L722" i="3"/>
  <c r="M808" i="3"/>
  <c r="M795" i="3"/>
  <c r="I858" i="3"/>
  <c r="E794" i="3"/>
  <c r="G755" i="3"/>
  <c r="J901" i="3"/>
  <c r="O800" i="3"/>
  <c r="H736" i="3"/>
  <c r="A819" i="3"/>
  <c r="L856" i="3"/>
  <c r="N783" i="3"/>
  <c r="G719" i="3"/>
  <c r="C728" i="3"/>
  <c r="A833" i="3"/>
  <c r="J890" i="3"/>
  <c r="A763" i="3"/>
  <c r="C789" i="3"/>
  <c r="F787" i="3"/>
  <c r="A776" i="3"/>
  <c r="N734" i="3"/>
  <c r="E750" i="3"/>
  <c r="D753" i="3"/>
  <c r="K859" i="3"/>
  <c r="M717" i="3"/>
  <c r="A704" i="3"/>
  <c r="B710" i="3"/>
  <c r="A639" i="3"/>
  <c r="O626" i="3"/>
  <c r="C815" i="3"/>
  <c r="A654" i="3"/>
  <c r="G613" i="3"/>
  <c r="L734" i="3"/>
  <c r="C742" i="3"/>
  <c r="N639" i="3"/>
  <c r="D707" i="3"/>
  <c r="E737" i="3"/>
  <c r="E725" i="3"/>
  <c r="L622" i="3"/>
  <c r="I819" i="3"/>
  <c r="D691" i="3"/>
  <c r="F785" i="3"/>
  <c r="A726" i="3"/>
  <c r="L702" i="3"/>
  <c r="O786" i="3"/>
  <c r="F603" i="3"/>
  <c r="O708" i="3"/>
  <c r="M748" i="3"/>
  <c r="D759" i="3"/>
  <c r="A780" i="3"/>
  <c r="H751" i="3"/>
  <c r="L676" i="3"/>
  <c r="G687" i="3"/>
  <c r="E721" i="3"/>
  <c r="G765" i="3"/>
  <c r="J798" i="3"/>
  <c r="M746" i="3"/>
  <c r="J692" i="3"/>
  <c r="K738" i="3"/>
  <c r="E695" i="3"/>
  <c r="I712" i="3"/>
  <c r="G694" i="3"/>
  <c r="H735" i="3"/>
  <c r="M750" i="3"/>
  <c r="L733" i="3"/>
  <c r="A523" i="3"/>
  <c r="H772" i="3"/>
  <c r="H738" i="3"/>
  <c r="I689" i="3"/>
  <c r="E716" i="3"/>
  <c r="N739" i="3"/>
  <c r="N746" i="3"/>
  <c r="L550" i="3"/>
  <c r="K632" i="3"/>
  <c r="G996" i="3"/>
  <c r="K968" i="3"/>
  <c r="O898" i="3"/>
  <c r="D891" i="3"/>
  <c r="L993" i="3"/>
  <c r="F910" i="3"/>
  <c r="K947" i="3"/>
  <c r="G911" i="3"/>
  <c r="A976" i="3"/>
  <c r="A890" i="3"/>
  <c r="G950" i="3"/>
  <c r="L869" i="3"/>
  <c r="E871" i="3"/>
  <c r="C824" i="3"/>
  <c r="L816" i="3"/>
  <c r="I933" i="3"/>
  <c r="H858" i="3"/>
  <c r="I880" i="3"/>
  <c r="B831" i="3"/>
  <c r="E896" i="3"/>
  <c r="M817" i="3"/>
  <c r="L911" i="3"/>
  <c r="M864" i="3"/>
  <c r="F909" i="3"/>
  <c r="J860" i="3"/>
  <c r="J851" i="3"/>
  <c r="A911" i="3"/>
  <c r="I924" i="3"/>
  <c r="M757" i="3"/>
  <c r="N853" i="3"/>
  <c r="L804" i="3"/>
  <c r="D788" i="3"/>
  <c r="C863" i="3"/>
  <c r="H840" i="3"/>
  <c r="I758" i="3"/>
  <c r="A777" i="3"/>
  <c r="J912" i="3"/>
  <c r="J781" i="3"/>
  <c r="L730" i="3"/>
  <c r="E823" i="3"/>
  <c r="N793" i="3"/>
  <c r="H898" i="3"/>
  <c r="J834" i="3"/>
  <c r="M753" i="3"/>
  <c r="D797" i="3"/>
  <c r="M779" i="3"/>
  <c r="I790" i="3"/>
  <c r="F758" i="3"/>
  <c r="D931" i="3"/>
  <c r="K887" i="3"/>
  <c r="M899" i="3"/>
  <c r="D950" i="3"/>
  <c r="J863" i="3"/>
  <c r="H876" i="3"/>
  <c r="L778" i="3"/>
  <c r="I744" i="3"/>
  <c r="E856" i="3"/>
  <c r="I762" i="3"/>
  <c r="I798" i="3"/>
  <c r="O820" i="3"/>
  <c r="C755" i="3"/>
  <c r="B816" i="3"/>
  <c r="N736" i="3"/>
  <c r="H880" i="3"/>
  <c r="K926" i="3"/>
  <c r="N865" i="3"/>
  <c r="H786" i="3"/>
  <c r="F802" i="3"/>
  <c r="H824" i="3"/>
  <c r="D912" i="3"/>
  <c r="E825" i="3"/>
  <c r="H769" i="3"/>
  <c r="A810" i="3"/>
  <c r="E701" i="3"/>
  <c r="J792" i="3"/>
  <c r="D880" i="3"/>
  <c r="J805" i="3"/>
  <c r="C878" i="3"/>
  <c r="A868" i="3"/>
  <c r="E850" i="3"/>
  <c r="O839" i="3"/>
  <c r="L787" i="3"/>
  <c r="I822" i="3"/>
  <c r="C954" i="3"/>
  <c r="A779" i="3"/>
  <c r="N774" i="3"/>
  <c r="O759" i="3"/>
  <c r="F718" i="3"/>
  <c r="G846" i="3"/>
  <c r="K844" i="3"/>
  <c r="O827" i="3"/>
  <c r="B817" i="3"/>
  <c r="M794" i="3"/>
  <c r="J841" i="3"/>
  <c r="D849" i="3"/>
  <c r="O769" i="3"/>
  <c r="M797" i="3"/>
  <c r="A754" i="3"/>
  <c r="J779" i="3"/>
  <c r="A794" i="3"/>
  <c r="I780" i="3"/>
  <c r="D761" i="3"/>
  <c r="M837" i="3"/>
  <c r="N796" i="3"/>
  <c r="C777" i="3"/>
  <c r="G944" i="3"/>
  <c r="C851" i="3"/>
  <c r="E816" i="3"/>
  <c r="B655" i="3"/>
  <c r="O771" i="3"/>
  <c r="N814" i="3"/>
  <c r="M826" i="3"/>
  <c r="H773" i="3"/>
  <c r="G825" i="3"/>
  <c r="G790" i="3"/>
  <c r="A793" i="3"/>
  <c r="H895" i="3"/>
  <c r="O813" i="3"/>
  <c r="H810" i="3"/>
  <c r="C876" i="3"/>
  <c r="G752" i="3"/>
  <c r="C943" i="3"/>
  <c r="H817" i="3"/>
  <c r="B895" i="3"/>
  <c r="D738" i="3"/>
  <c r="B762" i="3"/>
  <c r="H683" i="3"/>
  <c r="H819" i="3"/>
  <c r="A760" i="3"/>
  <c r="I800" i="3"/>
  <c r="M743" i="3"/>
  <c r="A681" i="3"/>
  <c r="N555" i="3"/>
  <c r="O816" i="3"/>
  <c r="I730" i="3"/>
  <c r="D790" i="3"/>
  <c r="E621" i="3"/>
  <c r="A767" i="3"/>
  <c r="C672" i="3"/>
  <c r="O776" i="3"/>
  <c r="A756" i="3"/>
  <c r="A736" i="3"/>
  <c r="L703" i="3"/>
  <c r="O718" i="3"/>
  <c r="K686" i="3"/>
  <c r="L795" i="3"/>
  <c r="O668" i="3"/>
  <c r="A789" i="3"/>
  <c r="N620" i="3"/>
  <c r="N754" i="3"/>
  <c r="I676" i="3"/>
  <c r="D793" i="3"/>
  <c r="A656" i="3"/>
  <c r="E687" i="3"/>
  <c r="C773" i="3"/>
  <c r="A758" i="3"/>
  <c r="E785" i="3"/>
  <c r="H713" i="3"/>
  <c r="M820" i="3"/>
  <c r="O700" i="3"/>
  <c r="L647" i="3"/>
  <c r="E657" i="3"/>
  <c r="D805" i="3"/>
  <c r="O762" i="3"/>
  <c r="B736" i="3"/>
  <c r="B711" i="3"/>
  <c r="A719" i="3"/>
  <c r="N752" i="3"/>
  <c r="O781" i="3"/>
  <c r="B801" i="3"/>
  <c r="N771" i="3"/>
  <c r="G718" i="3"/>
  <c r="K805" i="3"/>
  <c r="F701" i="3"/>
  <c r="O966" i="3"/>
  <c r="F744" i="3"/>
  <c r="C731" i="3"/>
  <c r="K711" i="3"/>
  <c r="B714" i="3"/>
  <c r="J694" i="3"/>
  <c r="G695" i="3"/>
  <c r="B688" i="3"/>
  <c r="E662" i="3"/>
  <c r="B717" i="3"/>
  <c r="E506" i="3"/>
  <c r="D700" i="3"/>
  <c r="C557" i="3"/>
  <c r="G748" i="3"/>
  <c r="C781" i="3"/>
  <c r="E656" i="3"/>
  <c r="E759" i="3"/>
  <c r="D639" i="3"/>
  <c r="N769" i="3"/>
  <c r="J595" i="3"/>
  <c r="B778" i="3"/>
  <c r="G691" i="3"/>
  <c r="C741" i="3"/>
  <c r="N708" i="3"/>
  <c r="B724" i="3"/>
  <c r="M691" i="3"/>
  <c r="M863" i="3"/>
  <c r="D690" i="3"/>
  <c r="K778" i="3"/>
  <c r="N651" i="3"/>
  <c r="C929" i="3"/>
  <c r="M634" i="3"/>
  <c r="E932" i="3"/>
  <c r="J752" i="3"/>
  <c r="L793" i="3"/>
  <c r="O703" i="3"/>
  <c r="J759" i="3"/>
  <c r="A750" i="3"/>
  <c r="E742" i="3"/>
  <c r="J621" i="3"/>
  <c r="I622" i="3"/>
  <c r="A808" i="3"/>
  <c r="I634" i="3"/>
  <c r="F794" i="3"/>
  <c r="G617" i="3"/>
  <c r="L728" i="3"/>
  <c r="L757" i="3"/>
  <c r="H726" i="3"/>
  <c r="J808" i="3"/>
  <c r="F692" i="3"/>
  <c r="O803" i="3"/>
  <c r="C680" i="3"/>
  <c r="J768" i="3"/>
  <c r="H989" i="3"/>
  <c r="B720" i="3"/>
  <c r="J664" i="3"/>
  <c r="G819" i="3"/>
  <c r="K633" i="3"/>
  <c r="F659" i="3"/>
  <c r="D642" i="3"/>
  <c r="F660" i="3"/>
  <c r="G545" i="3"/>
  <c r="K641" i="3"/>
  <c r="A725" i="3"/>
  <c r="N644" i="3"/>
  <c r="K624" i="3"/>
  <c r="L707" i="3"/>
  <c r="O780" i="3"/>
  <c r="A539" i="3"/>
  <c r="B709" i="3"/>
  <c r="B726" i="3"/>
  <c r="J749" i="3"/>
  <c r="D692" i="3"/>
  <c r="H709" i="3"/>
  <c r="L732" i="3"/>
  <c r="E738" i="3"/>
  <c r="F691" i="3"/>
  <c r="K715" i="3"/>
  <c r="G723" i="3"/>
  <c r="I738" i="3"/>
  <c r="C452" i="3"/>
  <c r="O734" i="3"/>
  <c r="J726" i="3"/>
  <c r="N704" i="3"/>
  <c r="G716" i="3"/>
  <c r="F803" i="3"/>
  <c r="E644" i="3"/>
  <c r="O817" i="3"/>
  <c r="F805" i="3"/>
  <c r="H561" i="3"/>
  <c r="L782" i="3"/>
  <c r="E788" i="3"/>
  <c r="L549" i="3"/>
  <c r="G810" i="3"/>
  <c r="F695" i="3"/>
  <c r="K767" i="3"/>
  <c r="O631" i="3"/>
  <c r="L682" i="3"/>
  <c r="I788" i="3"/>
  <c r="G782" i="3"/>
  <c r="K873" i="3"/>
  <c r="J607" i="3"/>
  <c r="M684" i="3"/>
  <c r="D736" i="3"/>
  <c r="I704" i="3"/>
  <c r="N776" i="3"/>
  <c r="M759" i="3"/>
  <c r="L737" i="3"/>
  <c r="O822" i="3"/>
  <c r="G749" i="3"/>
  <c r="O739" i="3"/>
  <c r="F696" i="3"/>
  <c r="C751" i="3"/>
  <c r="C739" i="3"/>
  <c r="O683" i="3"/>
  <c r="F725" i="3"/>
  <c r="O500" i="3"/>
  <c r="L642" i="3"/>
  <c r="N652" i="3"/>
  <c r="L693" i="3"/>
  <c r="C552" i="3"/>
  <c r="L625" i="3"/>
  <c r="H815" i="3"/>
  <c r="K723" i="3"/>
  <c r="A723" i="3"/>
  <c r="D809" i="3"/>
  <c r="J706" i="3"/>
  <c r="I631" i="3"/>
  <c r="F733" i="3"/>
  <c r="H767" i="3"/>
  <c r="I768" i="3"/>
  <c r="O618" i="3"/>
  <c r="H716" i="3"/>
  <c r="O749" i="3"/>
  <c r="L750" i="3"/>
  <c r="G604" i="3"/>
  <c r="G699" i="3"/>
  <c r="K708" i="3"/>
  <c r="D614" i="3"/>
  <c r="E686" i="3"/>
  <c r="D487" i="3"/>
  <c r="L602" i="3"/>
  <c r="G665" i="3"/>
  <c r="H765" i="3"/>
  <c r="D715" i="3"/>
  <c r="K699" i="3"/>
  <c r="H741" i="3"/>
  <c r="O720" i="3"/>
  <c r="L668" i="3"/>
  <c r="I739" i="3"/>
  <c r="D718" i="3"/>
  <c r="J642" i="3"/>
  <c r="F651" i="3"/>
  <c r="H722" i="3"/>
  <c r="C701" i="3"/>
  <c r="H757" i="3"/>
  <c r="L758" i="3"/>
  <c r="G655" i="3"/>
  <c r="J765" i="3"/>
  <c r="B704" i="3"/>
  <c r="F817" i="3"/>
  <c r="G811" i="3"/>
  <c r="C752" i="3"/>
  <c r="O785" i="3"/>
  <c r="I647" i="3"/>
  <c r="K693" i="3"/>
  <c r="C733" i="3"/>
  <c r="C673" i="3"/>
  <c r="D727" i="3"/>
  <c r="G743" i="3"/>
  <c r="N722" i="3"/>
  <c r="A706" i="3"/>
  <c r="C710" i="3"/>
  <c r="H714" i="3"/>
  <c r="N717" i="3"/>
  <c r="L626" i="3"/>
  <c r="A632" i="3"/>
  <c r="M616" i="3"/>
  <c r="H589" i="3"/>
  <c r="E783" i="3"/>
  <c r="N721" i="3"/>
  <c r="G698" i="3"/>
  <c r="N710" i="3"/>
  <c r="J713" i="3"/>
  <c r="N584" i="3"/>
  <c r="M666" i="3"/>
  <c r="M776" i="3"/>
  <c r="K695" i="3"/>
  <c r="E694" i="3"/>
  <c r="K649" i="3"/>
  <c r="C754" i="3"/>
  <c r="L741" i="3"/>
  <c r="K679" i="3"/>
  <c r="J632" i="3"/>
  <c r="C646" i="3"/>
  <c r="E710" i="3"/>
  <c r="I624" i="3"/>
  <c r="O525" i="3"/>
  <c r="J624" i="3"/>
  <c r="M603" i="3"/>
  <c r="L727" i="3"/>
  <c r="A534" i="3"/>
  <c r="I746" i="3"/>
  <c r="D725" i="3"/>
  <c r="L663" i="3"/>
  <c r="B607" i="3"/>
  <c r="D668" i="3"/>
  <c r="I743" i="3"/>
  <c r="H646" i="3"/>
  <c r="H557" i="3"/>
  <c r="C651" i="3"/>
  <c r="G709" i="3"/>
  <c r="O650" i="3"/>
  <c r="G540" i="3"/>
  <c r="L652" i="3"/>
  <c r="O745" i="3"/>
  <c r="L755" i="3"/>
  <c r="G734" i="3"/>
  <c r="F717" i="3"/>
  <c r="E858" i="3"/>
  <c r="C807" i="3"/>
  <c r="I889" i="3"/>
  <c r="K841" i="3"/>
  <c r="L876" i="3"/>
  <c r="K885" i="3"/>
  <c r="K806" i="3"/>
  <c r="J789" i="3"/>
  <c r="E643" i="3"/>
  <c r="H731" i="3"/>
  <c r="C698" i="3"/>
  <c r="A870" i="3"/>
  <c r="G744" i="3"/>
  <c r="I717" i="3"/>
  <c r="D696" i="3"/>
  <c r="C625" i="3"/>
  <c r="K638" i="3"/>
  <c r="E494" i="3"/>
  <c r="M688" i="3"/>
  <c r="A670" i="3"/>
  <c r="M486" i="3"/>
  <c r="H545" i="3"/>
  <c r="A740" i="3"/>
  <c r="L736" i="3"/>
  <c r="K813" i="3"/>
  <c r="O653" i="3"/>
  <c r="C709" i="3"/>
  <c r="N685" i="3"/>
  <c r="F742" i="3"/>
  <c r="M639" i="3"/>
  <c r="F690" i="3"/>
  <c r="C732" i="3"/>
  <c r="B805" i="3"/>
  <c r="D627" i="3"/>
  <c r="G736" i="3"/>
  <c r="C822" i="3"/>
  <c r="B765" i="3"/>
  <c r="K612" i="3"/>
  <c r="I563" i="3"/>
  <c r="H684" i="3"/>
  <c r="K662" i="3"/>
  <c r="N547" i="3"/>
  <c r="D616" i="3"/>
  <c r="H662" i="3"/>
  <c r="C641" i="3"/>
  <c r="J806" i="3"/>
  <c r="A522" i="3"/>
  <c r="O744" i="3"/>
  <c r="D730" i="3"/>
  <c r="C713" i="3"/>
  <c r="K614" i="3"/>
  <c r="E595" i="3"/>
  <c r="O645" i="3"/>
  <c r="E699" i="3"/>
  <c r="O644" i="3"/>
  <c r="N728" i="3"/>
  <c r="O537" i="3"/>
  <c r="M678" i="3"/>
  <c r="K680" i="3"/>
  <c r="I663" i="3"/>
  <c r="D605" i="3"/>
  <c r="K661" i="3"/>
  <c r="J680" i="3"/>
  <c r="A668" i="3"/>
  <c r="O536" i="3"/>
  <c r="J644" i="3"/>
  <c r="M587" i="3"/>
  <c r="E623" i="3"/>
  <c r="O660" i="3"/>
  <c r="J657" i="3"/>
  <c r="N502" i="3"/>
  <c r="H479" i="3"/>
  <c r="J691" i="3"/>
  <c r="A414" i="3"/>
  <c r="C492" i="3"/>
  <c r="K392" i="3"/>
  <c r="J703" i="3"/>
  <c r="E354" i="3"/>
  <c r="H607" i="3"/>
  <c r="B370" i="3"/>
  <c r="G599" i="3"/>
  <c r="O663" i="3"/>
  <c r="A700" i="3"/>
  <c r="K751" i="3"/>
  <c r="M740" i="3"/>
  <c r="H537" i="3"/>
  <c r="D542" i="3"/>
  <c r="J665" i="3"/>
  <c r="A728" i="3"/>
  <c r="E728" i="3"/>
  <c r="O706" i="3"/>
  <c r="M621" i="3"/>
  <c r="N693" i="3"/>
  <c r="D711" i="3"/>
  <c r="N689" i="3"/>
  <c r="H621" i="3"/>
  <c r="M499" i="3"/>
  <c r="B677" i="3"/>
  <c r="C616" i="3"/>
  <c r="F547" i="3"/>
  <c r="E576" i="3"/>
  <c r="I431" i="3"/>
  <c r="K364" i="3"/>
  <c r="C564" i="3"/>
  <c r="B481" i="3"/>
  <c r="N703" i="3"/>
  <c r="O595" i="3"/>
  <c r="F642" i="3"/>
  <c r="I557" i="3"/>
  <c r="M663" i="3"/>
  <c r="J616" i="3"/>
  <c r="H755" i="3"/>
  <c r="D722" i="3"/>
  <c r="E634" i="3"/>
  <c r="F761" i="3"/>
  <c r="F739" i="3"/>
  <c r="D634" i="3"/>
  <c r="C639" i="3"/>
  <c r="B670" i="3"/>
  <c r="A972" i="3"/>
  <c r="H906" i="3"/>
  <c r="N962" i="3"/>
  <c r="O894" i="3"/>
  <c r="F940" i="3"/>
  <c r="M920" i="3"/>
  <c r="N871" i="3"/>
  <c r="O937" i="3"/>
  <c r="H986" i="3"/>
  <c r="I829" i="3"/>
  <c r="O880" i="3"/>
  <c r="J865" i="3"/>
  <c r="H768" i="3"/>
  <c r="G917" i="3"/>
  <c r="D894" i="3"/>
  <c r="D855" i="3"/>
  <c r="E857" i="3"/>
  <c r="C875" i="3"/>
  <c r="G817" i="3"/>
  <c r="H869" i="3"/>
  <c r="I805" i="3"/>
  <c r="J778" i="3"/>
  <c r="N903" i="3"/>
  <c r="M827" i="3"/>
  <c r="L805" i="3"/>
  <c r="F969" i="3"/>
  <c r="C932" i="3"/>
  <c r="G813" i="3"/>
  <c r="F815" i="3"/>
  <c r="D780" i="3"/>
  <c r="L798" i="3"/>
  <c r="F839" i="3"/>
  <c r="E771" i="3"/>
  <c r="E860" i="3"/>
  <c r="H856" i="3"/>
  <c r="M818" i="3"/>
  <c r="M904" i="3"/>
  <c r="M870" i="3"/>
  <c r="H788" i="3"/>
  <c r="J774" i="3"/>
  <c r="A879" i="3"/>
  <c r="F878" i="3"/>
  <c r="N787" i="3"/>
  <c r="L832" i="3"/>
  <c r="G903" i="3"/>
  <c r="D835" i="3"/>
  <c r="G774" i="3"/>
  <c r="J852" i="3"/>
  <c r="I815" i="3"/>
  <c r="K843" i="3"/>
  <c r="D785" i="3"/>
  <c r="B909" i="3"/>
  <c r="H822" i="3"/>
  <c r="K809" i="3"/>
  <c r="D836" i="3"/>
  <c r="H818" i="3"/>
  <c r="C783" i="3"/>
  <c r="A771" i="3"/>
  <c r="O804" i="3"/>
  <c r="H847" i="3"/>
  <c r="M873" i="3"/>
  <c r="I793" i="3"/>
  <c r="J785" i="3"/>
  <c r="K757" i="3"/>
  <c r="I861" i="3"/>
  <c r="K892" i="3"/>
  <c r="H867" i="3"/>
  <c r="L808" i="3"/>
  <c r="K726" i="3"/>
  <c r="E787" i="3"/>
  <c r="D861" i="3"/>
  <c r="A815" i="3"/>
  <c r="H821" i="3"/>
  <c r="B779" i="3"/>
  <c r="K804" i="3"/>
  <c r="I797" i="3"/>
  <c r="O763" i="3"/>
  <c r="E931" i="3"/>
  <c r="G898" i="3"/>
  <c r="D814" i="3"/>
  <c r="C850" i="3"/>
  <c r="G868" i="3"/>
  <c r="B826" i="3"/>
  <c r="K858" i="3"/>
  <c r="G725" i="3"/>
  <c r="H752" i="3"/>
  <c r="F855" i="3"/>
  <c r="B854" i="3"/>
  <c r="G839" i="3"/>
  <c r="A916" i="3"/>
  <c r="B851" i="3"/>
  <c r="A787" i="3"/>
  <c r="L700" i="3"/>
  <c r="G856" i="3"/>
  <c r="J837" i="3"/>
  <c r="J829" i="3"/>
  <c r="F843" i="3"/>
  <c r="A829" i="3"/>
  <c r="D798" i="3"/>
  <c r="D783" i="3"/>
  <c r="L838" i="3"/>
  <c r="K886" i="3"/>
  <c r="B790" i="3"/>
  <c r="M939" i="3"/>
  <c r="J917" i="3"/>
  <c r="A893" i="3"/>
  <c r="N845" i="3"/>
  <c r="F790" i="3"/>
  <c r="G916" i="3"/>
  <c r="K846" i="3"/>
  <c r="C867" i="3"/>
  <c r="L882" i="3"/>
  <c r="B853" i="3"/>
  <c r="G864" i="3"/>
  <c r="G830" i="3"/>
  <c r="C779" i="3"/>
  <c r="G879" i="3"/>
  <c r="D939" i="3"/>
  <c r="G941" i="3"/>
  <c r="C844" i="3"/>
  <c r="O797" i="3"/>
  <c r="G881" i="3"/>
  <c r="N762" i="3"/>
  <c r="J776" i="3"/>
  <c r="C715" i="3"/>
  <c r="M806" i="3"/>
  <c r="A721" i="3"/>
  <c r="G847" i="3"/>
  <c r="E791" i="3"/>
  <c r="F830" i="3"/>
  <c r="I767" i="3"/>
  <c r="M741" i="3"/>
  <c r="M745" i="3"/>
  <c r="F827" i="3"/>
  <c r="C704" i="3"/>
  <c r="G824" i="3"/>
  <c r="G788" i="3"/>
  <c r="G807" i="3"/>
  <c r="E754" i="3"/>
  <c r="F757" i="3"/>
  <c r="O725" i="3"/>
  <c r="N916" i="3"/>
  <c r="K691" i="3"/>
  <c r="E882" i="3"/>
  <c r="B738" i="3"/>
  <c r="O798" i="3"/>
  <c r="A638" i="3"/>
  <c r="B755" i="3"/>
  <c r="B818" i="3"/>
  <c r="O805" i="3"/>
  <c r="B819" i="3"/>
  <c r="F770" i="3"/>
  <c r="H789" i="3"/>
  <c r="G629" i="3"/>
  <c r="G706" i="3"/>
  <c r="K735" i="3"/>
  <c r="K791" i="3"/>
  <c r="B687" i="3"/>
  <c r="I757" i="3"/>
  <c r="H672" i="3"/>
  <c r="K808" i="3"/>
  <c r="O651" i="3"/>
  <c r="E815" i="3"/>
  <c r="F673" i="3"/>
  <c r="K850" i="3"/>
  <c r="I731" i="3"/>
  <c r="N938" i="3"/>
  <c r="G697" i="3"/>
  <c r="K866" i="3"/>
  <c r="J740" i="3"/>
  <c r="E778" i="3"/>
  <c r="H687" i="3"/>
  <c r="B812" i="3"/>
  <c r="N738" i="3"/>
  <c r="A748" i="3"/>
  <c r="K746" i="3"/>
  <c r="N758" i="3"/>
  <c r="C748" i="3"/>
  <c r="O808" i="3"/>
  <c r="B731" i="3"/>
  <c r="F789" i="3"/>
  <c r="H680" i="3"/>
  <c r="J651" i="3"/>
  <c r="J719" i="3"/>
  <c r="E522" i="3"/>
  <c r="A775" i="3"/>
  <c r="C573" i="3"/>
  <c r="N668" i="3"/>
  <c r="I787" i="3"/>
  <c r="F625" i="3"/>
  <c r="K765" i="3"/>
  <c r="M610" i="3"/>
  <c r="O818" i="3"/>
  <c r="E590" i="3"/>
  <c r="B743" i="3"/>
  <c r="J723" i="3"/>
  <c r="N867" i="3"/>
  <c r="H691" i="3"/>
  <c r="O811" i="3"/>
  <c r="N742" i="3"/>
  <c r="B820" i="3"/>
  <c r="E669" i="3"/>
  <c r="N781" i="3"/>
  <c r="O620" i="3"/>
  <c r="M764" i="3"/>
  <c r="B672" i="3"/>
  <c r="O689" i="3"/>
  <c r="M720" i="3"/>
  <c r="G854" i="3"/>
  <c r="L792" i="3"/>
  <c r="F837" i="3"/>
  <c r="J758" i="3"/>
  <c r="J741" i="3"/>
  <c r="E616" i="3"/>
  <c r="B680" i="3"/>
  <c r="L790" i="3"/>
  <c r="I650" i="3"/>
  <c r="O852" i="3"/>
  <c r="E602" i="3"/>
  <c r="B702" i="3"/>
  <c r="M811" i="3"/>
  <c r="C699" i="3"/>
  <c r="L794" i="3"/>
  <c r="D745" i="3"/>
  <c r="J728" i="3"/>
  <c r="K720" i="3"/>
  <c r="H864" i="3"/>
  <c r="B871" i="3"/>
  <c r="M787" i="3"/>
  <c r="N713" i="3"/>
  <c r="N809" i="3"/>
  <c r="D729" i="3"/>
  <c r="J631" i="3"/>
  <c r="H614" i="3"/>
  <c r="E746" i="3"/>
  <c r="B540" i="3"/>
  <c r="F746" i="3"/>
  <c r="N643" i="3"/>
  <c r="M418" i="3"/>
  <c r="B729" i="3"/>
  <c r="L485" i="3"/>
  <c r="D799" i="3"/>
  <c r="B684" i="3"/>
  <c r="J746" i="3"/>
  <c r="F698" i="3"/>
  <c r="E744" i="3"/>
  <c r="B756" i="3"/>
  <c r="C683" i="3"/>
  <c r="G727" i="3"/>
  <c r="H771" i="3"/>
  <c r="B666" i="3"/>
  <c r="A701" i="3"/>
  <c r="L696" i="3"/>
  <c r="K670" i="3"/>
  <c r="E566" i="3"/>
  <c r="O747" i="3"/>
  <c r="A811" i="3"/>
  <c r="K528" i="3"/>
  <c r="C794" i="3"/>
  <c r="D737" i="3"/>
  <c r="O638" i="3"/>
  <c r="J766" i="3"/>
  <c r="O713" i="3"/>
  <c r="C556" i="3"/>
  <c r="J799" i="3"/>
  <c r="N696" i="3"/>
  <c r="G544" i="3"/>
  <c r="A690" i="3"/>
  <c r="L615" i="3"/>
  <c r="J667" i="3"/>
  <c r="K744" i="3"/>
  <c r="G721" i="3"/>
  <c r="C786" i="3"/>
  <c r="B839" i="3"/>
  <c r="K696" i="3"/>
  <c r="C791" i="3"/>
  <c r="K789" i="3"/>
  <c r="M841" i="3"/>
  <c r="F814" i="3"/>
  <c r="E797" i="3"/>
  <c r="N745" i="3"/>
  <c r="O756" i="3"/>
  <c r="H703" i="3"/>
  <c r="N802" i="3"/>
  <c r="L749" i="3"/>
  <c r="C690" i="3"/>
  <c r="D720" i="3"/>
  <c r="D708" i="3"/>
  <c r="G678" i="3"/>
  <c r="J495" i="3"/>
  <c r="I679" i="3"/>
  <c r="D658" i="3"/>
  <c r="M624" i="3"/>
  <c r="M546" i="3"/>
  <c r="I662" i="3"/>
  <c r="D641" i="3"/>
  <c r="E700" i="3"/>
  <c r="F676" i="3"/>
  <c r="M700" i="3"/>
  <c r="M692" i="3"/>
  <c r="A622" i="3"/>
  <c r="C678" i="3"/>
  <c r="D733" i="3"/>
  <c r="B739" i="3"/>
  <c r="J677" i="3"/>
  <c r="F595" i="3"/>
  <c r="A772" i="3"/>
  <c r="A722" i="3"/>
  <c r="I660" i="3"/>
  <c r="E578" i="3"/>
  <c r="C740" i="3"/>
  <c r="F694" i="3"/>
  <c r="C736" i="3"/>
  <c r="N531" i="3"/>
  <c r="D728" i="3"/>
  <c r="I745" i="3"/>
  <c r="D724" i="3"/>
  <c r="F700" i="3"/>
  <c r="F527" i="3"/>
  <c r="J767" i="3"/>
  <c r="E772" i="3"/>
  <c r="B703" i="3"/>
  <c r="G663" i="3"/>
  <c r="N905" i="3"/>
  <c r="M802" i="3"/>
  <c r="D620" i="3"/>
  <c r="A646" i="3"/>
  <c r="E874" i="3"/>
  <c r="K768" i="3"/>
  <c r="H829" i="3"/>
  <c r="K817" i="3"/>
  <c r="G780" i="3"/>
  <c r="O875" i="3"/>
  <c r="G837" i="3"/>
  <c r="E762" i="3"/>
  <c r="G863" i="3"/>
  <c r="E829" i="3"/>
  <c r="M722" i="3"/>
  <c r="B696" i="3"/>
  <c r="O636" i="3"/>
  <c r="K761" i="3"/>
  <c r="M619" i="3"/>
  <c r="M733" i="3"/>
  <c r="H712" i="3"/>
  <c r="O691" i="3"/>
  <c r="G700" i="3"/>
  <c r="N623" i="3"/>
  <c r="I696" i="3"/>
  <c r="K743" i="3"/>
  <c r="K685" i="3"/>
  <c r="B675" i="3"/>
  <c r="O721" i="3"/>
  <c r="G742" i="3"/>
  <c r="J738" i="3"/>
  <c r="A737" i="3"/>
  <c r="E748" i="3"/>
  <c r="E626" i="3"/>
  <c r="B750" i="3"/>
  <c r="I579" i="3"/>
  <c r="D721" i="3"/>
  <c r="N681" i="3"/>
  <c r="N727" i="3"/>
  <c r="O688" i="3"/>
  <c r="B682" i="3"/>
  <c r="M664" i="3"/>
  <c r="N801" i="3"/>
  <c r="F674" i="3"/>
  <c r="O682" i="3"/>
  <c r="D741" i="3"/>
  <c r="N719" i="3"/>
  <c r="I530" i="3"/>
  <c r="G661" i="3"/>
  <c r="E729" i="3"/>
  <c r="O707" i="3"/>
  <c r="G738" i="3"/>
  <c r="F523" i="3"/>
  <c r="I776" i="3"/>
  <c r="I724" i="3"/>
  <c r="F641" i="3"/>
  <c r="L601" i="3"/>
  <c r="F811" i="3"/>
  <c r="K707" i="3"/>
  <c r="O778" i="3"/>
  <c r="A582" i="3"/>
  <c r="D777" i="3"/>
  <c r="J690" i="3"/>
  <c r="A739" i="3"/>
  <c r="G556" i="3"/>
  <c r="G647" i="3"/>
  <c r="A624" i="3"/>
  <c r="E735" i="3"/>
  <c r="B713" i="3"/>
  <c r="A696" i="3"/>
  <c r="H770" i="3"/>
  <c r="G753" i="3"/>
  <c r="D850" i="3"/>
  <c r="N790" i="3"/>
  <c r="M773" i="3"/>
  <c r="E886" i="3"/>
  <c r="J775" i="3"/>
  <c r="G809" i="3"/>
  <c r="N698" i="3"/>
  <c r="J704" i="3"/>
  <c r="E510" i="3"/>
  <c r="I729" i="3"/>
  <c r="C561" i="3"/>
  <c r="K810" i="3"/>
  <c r="I695" i="3"/>
  <c r="H675" i="3"/>
  <c r="F633" i="3"/>
  <c r="O488" i="3"/>
  <c r="J619" i="3"/>
  <c r="L671" i="3"/>
  <c r="L522" i="3"/>
  <c r="C540" i="3"/>
  <c r="M670" i="3"/>
  <c r="D633" i="3"/>
  <c r="N709" i="3"/>
  <c r="H622" i="3"/>
  <c r="I721" i="3"/>
  <c r="K832" i="3"/>
  <c r="O719" i="3"/>
  <c r="H634" i="3"/>
  <c r="D807" i="3"/>
  <c r="N792" i="3"/>
  <c r="O758" i="3"/>
  <c r="N621" i="3"/>
  <c r="D784" i="3"/>
  <c r="F768" i="3"/>
  <c r="L742" i="3"/>
  <c r="F607" i="3"/>
  <c r="D558" i="3"/>
  <c r="K678" i="3"/>
  <c r="B543" i="3"/>
  <c r="G667" i="3"/>
  <c r="G609" i="3"/>
  <c r="C657" i="3"/>
  <c r="D732" i="3"/>
  <c r="L710" i="3"/>
  <c r="J698" i="3"/>
  <c r="E706" i="3"/>
  <c r="C623" i="3"/>
  <c r="I748" i="3"/>
  <c r="L585" i="3"/>
  <c r="M769" i="3"/>
  <c r="D763" i="3"/>
  <c r="O552" i="3"/>
  <c r="N486" i="3"/>
  <c r="C604" i="3"/>
  <c r="L513" i="3"/>
  <c r="F658" i="3"/>
  <c r="C584" i="3"/>
  <c r="O753" i="3"/>
  <c r="H676" i="3"/>
  <c r="E641" i="3"/>
  <c r="B567" i="3"/>
  <c r="I747" i="3"/>
  <c r="C655" i="3"/>
  <c r="B566" i="3"/>
  <c r="E625" i="3"/>
  <c r="L544" i="3"/>
  <c r="A642" i="3"/>
  <c r="F506" i="3"/>
  <c r="C687" i="3"/>
  <c r="O382" i="3"/>
  <c r="L617" i="3"/>
  <c r="C485" i="3"/>
  <c r="A628" i="3"/>
  <c r="A600" i="3"/>
  <c r="C592" i="3"/>
  <c r="J561" i="3"/>
  <c r="A382" i="3"/>
  <c r="G351" i="3"/>
  <c r="O727" i="3"/>
  <c r="I646" i="3"/>
  <c r="B740" i="3"/>
  <c r="N688" i="3"/>
  <c r="D746" i="3"/>
  <c r="K766" i="3"/>
  <c r="F735" i="3"/>
  <c r="E606" i="3"/>
  <c r="G528" i="3"/>
  <c r="O722" i="3"/>
  <c r="J731" i="3"/>
  <c r="O520" i="3"/>
  <c r="F511" i="3"/>
  <c r="N705" i="3"/>
  <c r="F670" i="3"/>
  <c r="N503" i="3"/>
  <c r="B533" i="3"/>
  <c r="I482" i="3"/>
  <c r="L511" i="3"/>
  <c r="F580" i="3"/>
  <c r="I609" i="3"/>
  <c r="A604" i="3"/>
  <c r="C461" i="3"/>
  <c r="I410" i="3"/>
  <c r="J660" i="3"/>
  <c r="L645" i="3"/>
  <c r="E639" i="3"/>
  <c r="I675" i="3"/>
  <c r="J673" i="3"/>
  <c r="E585" i="3"/>
  <c r="C712" i="3"/>
  <c r="F808" i="3"/>
  <c r="B776" i="3"/>
  <c r="N777" i="3"/>
  <c r="I716" i="3"/>
  <c r="D673" i="3"/>
  <c r="I562" i="3"/>
  <c r="N604" i="3"/>
  <c r="M974" i="3"/>
  <c r="N966" i="3"/>
  <c r="I902" i="3"/>
  <c r="H828" i="3"/>
  <c r="J973" i="3"/>
  <c r="D872" i="3"/>
  <c r="G906" i="3"/>
  <c r="I834" i="3"/>
  <c r="C922" i="3"/>
  <c r="C830" i="3"/>
  <c r="H875" i="3"/>
  <c r="L857" i="3"/>
  <c r="M893" i="3"/>
  <c r="G760" i="3"/>
  <c r="L852" i="3"/>
  <c r="B835" i="3"/>
  <c r="L773" i="3"/>
  <c r="M805" i="3"/>
  <c r="J843" i="3"/>
  <c r="B862" i="3"/>
  <c r="K909" i="3"/>
  <c r="L892" i="3"/>
  <c r="N880" i="3"/>
  <c r="B821" i="3"/>
  <c r="J807" i="3"/>
  <c r="K769" i="3"/>
  <c r="L826" i="3"/>
  <c r="E802" i="3"/>
  <c r="G883" i="3"/>
  <c r="G767" i="3"/>
  <c r="E836" i="3"/>
  <c r="A770" i="3"/>
  <c r="F870" i="3"/>
  <c r="A697" i="3"/>
  <c r="E878" i="3"/>
  <c r="G769" i="3"/>
  <c r="N945" i="3"/>
  <c r="H883" i="3"/>
  <c r="I977" i="3"/>
  <c r="C904" i="3"/>
  <c r="G920" i="3"/>
  <c r="I856" i="3"/>
  <c r="C913" i="3"/>
  <c r="M855" i="3"/>
  <c r="D789" i="3"/>
  <c r="C900" i="3"/>
  <c r="I835" i="3"/>
  <c r="M879" i="3"/>
  <c r="D841" i="3"/>
  <c r="H820" i="3"/>
  <c r="B754" i="3"/>
  <c r="M803" i="3"/>
  <c r="L731" i="3"/>
  <c r="A862" i="3"/>
  <c r="N894" i="3"/>
  <c r="B833" i="3"/>
  <c r="N768" i="3"/>
  <c r="C771" i="3"/>
  <c r="E840" i="3"/>
  <c r="F850" i="3"/>
  <c r="K797" i="3"/>
  <c r="K905" i="3"/>
  <c r="C785" i="3"/>
  <c r="G804" i="3"/>
  <c r="J747" i="3"/>
  <c r="E796" i="3"/>
  <c r="B764" i="3"/>
  <c r="B813" i="3"/>
  <c r="K592" i="3"/>
  <c r="L762" i="3"/>
  <c r="C760" i="3"/>
  <c r="O793" i="3"/>
  <c r="K714" i="3"/>
  <c r="J769" i="3"/>
  <c r="O815" i="3"/>
  <c r="H813" i="3"/>
  <c r="E691" i="3"/>
  <c r="F737" i="3"/>
  <c r="I726" i="3"/>
  <c r="J856" i="3"/>
  <c r="G933" i="3"/>
  <c r="I823" i="3"/>
  <c r="C638" i="3"/>
  <c r="E697" i="3"/>
  <c r="O810" i="3"/>
  <c r="M793" i="3"/>
  <c r="C757" i="3"/>
  <c r="N798" i="3"/>
  <c r="L797" i="3"/>
  <c r="N630" i="3"/>
  <c r="D735" i="3"/>
  <c r="A684" i="3"/>
  <c r="L801" i="3"/>
  <c r="A759" i="3"/>
  <c r="N733" i="3"/>
  <c r="E705" i="3"/>
  <c r="N795" i="3"/>
  <c r="J821" i="3"/>
  <c r="K818" i="3"/>
  <c r="H630" i="3"/>
  <c r="E740" i="3"/>
  <c r="E769" i="3"/>
  <c r="J773" i="3"/>
  <c r="H776" i="3"/>
  <c r="F775" i="3"/>
  <c r="E743" i="3"/>
  <c r="M786" i="3"/>
  <c r="C765" i="3"/>
  <c r="J793" i="3"/>
  <c r="H802" i="3"/>
  <c r="G714" i="3"/>
  <c r="I697" i="3"/>
  <c r="I810" i="3"/>
  <c r="H793" i="3"/>
  <c r="K777" i="3"/>
  <c r="G844" i="3"/>
  <c r="I813" i="3"/>
  <c r="A806" i="3"/>
  <c r="O656" i="3"/>
  <c r="L650" i="3"/>
  <c r="F652" i="3"/>
  <c r="I664" i="3"/>
  <c r="N535" i="3"/>
  <c r="K731" i="3"/>
  <c r="I688" i="3"/>
  <c r="L777" i="3"/>
  <c r="K651" i="3"/>
  <c r="L717" i="3"/>
  <c r="D688" i="3"/>
  <c r="F616" i="3"/>
  <c r="F693" i="3"/>
  <c r="G707" i="3"/>
  <c r="L775" i="3"/>
  <c r="F861" i="3"/>
  <c r="L738" i="3"/>
  <c r="E732" i="3"/>
  <c r="M681" i="3"/>
  <c r="I711" i="3"/>
  <c r="L740" i="3"/>
  <c r="B798" i="3"/>
  <c r="C747" i="3"/>
  <c r="E918" i="3"/>
  <c r="B785" i="3"/>
  <c r="E799" i="3"/>
  <c r="G757" i="3"/>
  <c r="D762" i="3"/>
  <c r="J743" i="3"/>
  <c r="O484" i="3"/>
  <c r="C508" i="3"/>
  <c r="C536" i="3"/>
  <c r="F559" i="3"/>
  <c r="C617" i="3"/>
  <c r="K729" i="3"/>
  <c r="H667" i="3"/>
  <c r="H707" i="3"/>
  <c r="K584" i="3"/>
  <c r="G690" i="3"/>
  <c r="J567" i="3"/>
  <c r="I619" i="3"/>
  <c r="C590" i="3"/>
  <c r="L670" i="3"/>
  <c r="O742" i="3"/>
  <c r="E709" i="3"/>
  <c r="B674" i="3"/>
  <c r="C749" i="3"/>
  <c r="K656" i="3"/>
  <c r="B732" i="3"/>
  <c r="A784" i="3"/>
  <c r="E739" i="3"/>
  <c r="N763" i="3"/>
  <c r="M791" i="3"/>
  <c r="K533" i="3"/>
  <c r="A663" i="3"/>
  <c r="G650" i="3"/>
  <c r="F800" i="3"/>
  <c r="H715" i="3"/>
  <c r="A486" i="3"/>
  <c r="D520" i="3"/>
  <c r="D537" i="3"/>
  <c r="J842" i="3"/>
  <c r="O733" i="3"/>
  <c r="F722" i="3"/>
  <c r="L711" i="3"/>
  <c r="C774" i="3"/>
  <c r="K694" i="3"/>
  <c r="M752" i="3"/>
  <c r="H651" i="3"/>
  <c r="K637" i="3"/>
  <c r="O629" i="3"/>
  <c r="B634" i="3"/>
  <c r="D704" i="3"/>
  <c r="O621" i="3"/>
  <c r="G730" i="3"/>
  <c r="N611" i="3"/>
  <c r="E696" i="3"/>
  <c r="M594" i="3"/>
  <c r="N678" i="3"/>
  <c r="G715" i="3"/>
  <c r="E651" i="3"/>
  <c r="H747" i="3"/>
  <c r="J764" i="3"/>
  <c r="M807" i="3"/>
  <c r="I742" i="3"/>
  <c r="O740" i="3"/>
  <c r="N750" i="3"/>
  <c r="O710" i="3"/>
  <c r="B656" i="3"/>
  <c r="E745" i="3"/>
  <c r="E741" i="3"/>
  <c r="B745" i="3"/>
  <c r="A724" i="3"/>
  <c r="B639" i="3"/>
  <c r="C722" i="3"/>
  <c r="C645" i="3"/>
  <c r="O699" i="3"/>
  <c r="I632" i="3"/>
  <c r="A746" i="3"/>
  <c r="H615" i="3"/>
  <c r="N568" i="3"/>
  <c r="D606" i="3"/>
  <c r="N483" i="3"/>
  <c r="E731" i="3"/>
  <c r="D626" i="3"/>
  <c r="B599" i="3"/>
  <c r="H648" i="3"/>
  <c r="A699" i="3"/>
  <c r="A625" i="3"/>
  <c r="L571" i="3"/>
  <c r="K552" i="3"/>
  <c r="G486" i="3"/>
  <c r="L577" i="3"/>
  <c r="I605" i="3"/>
  <c r="D584" i="3"/>
  <c r="M545" i="3"/>
  <c r="G352" i="3"/>
  <c r="C471" i="3"/>
  <c r="E503" i="3"/>
  <c r="B601" i="3"/>
  <c r="F376" i="3"/>
  <c r="A687" i="3"/>
  <c r="M650" i="3"/>
  <c r="C661" i="3"/>
  <c r="J653" i="3"/>
  <c r="L517" i="3"/>
  <c r="G516" i="3"/>
  <c r="K500" i="3"/>
  <c r="F499" i="3"/>
  <c r="N497" i="3"/>
  <c r="L612" i="3"/>
  <c r="G372" i="3"/>
  <c r="M630" i="3"/>
  <c r="N653" i="3"/>
  <c r="M502" i="3"/>
  <c r="H571" i="3"/>
  <c r="K700" i="3"/>
  <c r="L665" i="3"/>
  <c r="C688" i="3"/>
  <c r="O616" i="3"/>
  <c r="N595" i="3"/>
  <c r="J532" i="3"/>
  <c r="L767" i="3"/>
  <c r="G733" i="3"/>
  <c r="B712" i="3"/>
  <c r="N599" i="3"/>
  <c r="D750" i="3"/>
  <c r="F716" i="3"/>
  <c r="A695" i="3"/>
  <c r="J531" i="3"/>
  <c r="A583" i="3"/>
  <c r="H582" i="3"/>
  <c r="I555" i="3"/>
  <c r="J655" i="3"/>
  <c r="F508" i="3"/>
  <c r="J570" i="3"/>
  <c r="J476" i="3"/>
  <c r="N629" i="3"/>
  <c r="F549" i="3"/>
  <c r="H509" i="3"/>
  <c r="A528" i="3"/>
  <c r="J564" i="3"/>
  <c r="J489" i="3"/>
  <c r="N663" i="3"/>
  <c r="L366" i="3"/>
  <c r="F460" i="3"/>
  <c r="L724" i="3"/>
  <c r="I773" i="3"/>
  <c r="I806" i="3"/>
  <c r="E558" i="3"/>
  <c r="D385" i="3"/>
  <c r="D697" i="3"/>
  <c r="C692" i="3"/>
  <c r="G644" i="3"/>
  <c r="A712" i="3"/>
  <c r="K690" i="3"/>
  <c r="B660" i="3"/>
  <c r="F627" i="3"/>
  <c r="O694" i="3"/>
  <c r="B742" i="3"/>
  <c r="O625" i="3"/>
  <c r="C499" i="3"/>
  <c r="E660" i="3"/>
  <c r="A478" i="3"/>
  <c r="L581" i="3"/>
  <c r="J439" i="3"/>
  <c r="N467" i="3"/>
  <c r="G455" i="3"/>
  <c r="I548" i="3"/>
  <c r="F516" i="3"/>
  <c r="A602" i="3"/>
  <c r="A495" i="3"/>
  <c r="J563" i="3"/>
  <c r="M592" i="3"/>
  <c r="D602" i="3"/>
  <c r="J296" i="3"/>
  <c r="O521" i="3"/>
  <c r="M633" i="3"/>
  <c r="F679" i="3"/>
  <c r="G580" i="3"/>
  <c r="E637" i="3"/>
  <c r="A671" i="3"/>
  <c r="M724" i="3"/>
  <c r="M661" i="3"/>
  <c r="N712" i="3"/>
  <c r="A694" i="3"/>
  <c r="J618" i="3"/>
  <c r="M711" i="3"/>
  <c r="E615" i="3"/>
  <c r="B679" i="3"/>
  <c r="H669" i="3"/>
  <c r="L694" i="3"/>
  <c r="L619" i="3"/>
  <c r="A662" i="3"/>
  <c r="K464" i="3"/>
  <c r="K640" i="3"/>
  <c r="F443" i="3"/>
  <c r="H670" i="3"/>
  <c r="O404" i="3"/>
  <c r="G535" i="3"/>
  <c r="O370" i="3"/>
  <c r="N513" i="3"/>
  <c r="B531" i="3"/>
  <c r="G584" i="3"/>
  <c r="L509" i="3"/>
  <c r="A546" i="3"/>
  <c r="I607" i="3"/>
  <c r="O565" i="3"/>
  <c r="C444" i="3"/>
  <c r="L747" i="3"/>
  <c r="E570" i="3"/>
  <c r="N499" i="3"/>
  <c r="M482" i="3"/>
  <c r="K689" i="3"/>
  <c r="H679" i="3"/>
  <c r="H721" i="3"/>
  <c r="I566" i="3"/>
  <c r="G524" i="3"/>
  <c r="C640" i="3"/>
  <c r="K704" i="3"/>
  <c r="B495" i="3"/>
  <c r="F507" i="3"/>
  <c r="B623" i="3"/>
  <c r="N638" i="3"/>
  <c r="C615" i="3"/>
  <c r="B678" i="3"/>
  <c r="N592" i="3"/>
  <c r="L656" i="3"/>
  <c r="I690" i="3"/>
  <c r="F618" i="3"/>
  <c r="K602" i="3"/>
  <c r="L458" i="3"/>
  <c r="A483" i="3"/>
  <c r="G583" i="3"/>
  <c r="I500" i="3"/>
  <c r="B562" i="3"/>
  <c r="F598" i="3"/>
  <c r="K523" i="3"/>
  <c r="K483" i="3"/>
  <c r="L705" i="3"/>
  <c r="M703" i="3"/>
  <c r="N749" i="3"/>
  <c r="O628" i="3"/>
  <c r="L685" i="3"/>
  <c r="A744" i="3"/>
  <c r="F704" i="3"/>
  <c r="E666" i="3"/>
  <c r="L664" i="3"/>
  <c r="K560" i="3"/>
  <c r="G436" i="3"/>
  <c r="J551" i="3"/>
  <c r="E682" i="3"/>
  <c r="I610" i="3"/>
  <c r="B351" i="3"/>
  <c r="K576" i="3"/>
  <c r="D665" i="3"/>
  <c r="H593" i="3"/>
  <c r="M467" i="3"/>
  <c r="E535" i="3"/>
  <c r="H446" i="3"/>
  <c r="D510" i="3"/>
  <c r="E555" i="3"/>
  <c r="A608" i="3"/>
  <c r="B489" i="3"/>
  <c r="L494" i="3"/>
  <c r="K342" i="3"/>
  <c r="L548" i="3"/>
  <c r="B602" i="3"/>
  <c r="G527" i="3"/>
  <c r="K563" i="3"/>
  <c r="K575" i="3"/>
  <c r="K379" i="3"/>
  <c r="C569" i="3"/>
  <c r="G701" i="3"/>
  <c r="F760" i="3"/>
  <c r="I752" i="3"/>
  <c r="I678" i="3"/>
  <c r="O735" i="3"/>
  <c r="B629" i="3"/>
  <c r="B491" i="3"/>
  <c r="H503" i="3"/>
  <c r="F647" i="3"/>
  <c r="C520" i="3"/>
  <c r="C632" i="3"/>
  <c r="F554" i="3"/>
  <c r="E630" i="3"/>
  <c r="B503" i="3"/>
  <c r="E683" i="3"/>
  <c r="E537" i="3"/>
  <c r="M462" i="3"/>
  <c r="O515" i="3"/>
  <c r="H441" i="3"/>
  <c r="L477" i="3"/>
  <c r="B403" i="3"/>
  <c r="O384" i="3"/>
  <c r="H519" i="3"/>
  <c r="N402" i="3"/>
  <c r="E784" i="3"/>
  <c r="D571" i="3"/>
  <c r="F685" i="3"/>
  <c r="E498" i="3"/>
  <c r="B544" i="3"/>
  <c r="L443" i="3"/>
  <c r="E525" i="3"/>
  <c r="G257" i="3"/>
  <c r="J600" i="3"/>
  <c r="N634" i="3"/>
  <c r="M687" i="3"/>
  <c r="J668" i="3"/>
  <c r="F667" i="3"/>
  <c r="G608" i="3"/>
  <c r="K544" i="3"/>
  <c r="F588" i="3"/>
  <c r="A591" i="3"/>
  <c r="K653" i="3"/>
  <c r="A606" i="3"/>
  <c r="B488" i="3"/>
  <c r="O573" i="3"/>
  <c r="J636" i="3"/>
  <c r="N571" i="3"/>
  <c r="D607" i="3"/>
  <c r="I532" i="3"/>
  <c r="N585" i="3"/>
  <c r="D511" i="3"/>
  <c r="H547" i="3"/>
  <c r="A609" i="3"/>
  <c r="A569" i="3"/>
  <c r="N575" i="3"/>
  <c r="J344" i="3"/>
  <c r="M513" i="3"/>
  <c r="C567" i="3"/>
  <c r="H492" i="3"/>
  <c r="L528" i="3"/>
  <c r="E454" i="3"/>
  <c r="C469" i="3"/>
  <c r="K449" i="3"/>
  <c r="B454" i="3"/>
  <c r="C697" i="3"/>
  <c r="B735" i="3"/>
  <c r="B618" i="3"/>
  <c r="I598" i="3"/>
  <c r="F623" i="3"/>
  <c r="E323" i="3"/>
  <c r="O460" i="3"/>
  <c r="F438" i="3"/>
  <c r="E427" i="3"/>
  <c r="M346" i="3"/>
  <c r="F552" i="3"/>
  <c r="D442" i="3"/>
  <c r="O505" i="3"/>
  <c r="D523" i="3"/>
  <c r="D457" i="3"/>
  <c r="F240" i="3"/>
  <c r="F480" i="3"/>
  <c r="D538" i="3"/>
  <c r="D595" i="3"/>
  <c r="E495" i="3"/>
  <c r="M556" i="3"/>
  <c r="B574" i="3"/>
  <c r="F666" i="3"/>
  <c r="M427" i="3"/>
  <c r="J587" i="3"/>
  <c r="L350" i="3"/>
  <c r="E502" i="3"/>
  <c r="B465" i="3"/>
  <c r="G406" i="3"/>
  <c r="C433" i="3"/>
  <c r="F206" i="3"/>
  <c r="D755" i="3"/>
  <c r="D698" i="3"/>
  <c r="B693" i="3"/>
  <c r="B515" i="3"/>
  <c r="I591" i="3"/>
  <c r="G481" i="3"/>
  <c r="N557" i="3"/>
  <c r="I456" i="3"/>
  <c r="B616" i="3"/>
  <c r="E511" i="3"/>
  <c r="E610" i="3"/>
  <c r="B609" i="3"/>
  <c r="A718" i="3"/>
  <c r="O217" i="3"/>
  <c r="A446" i="3"/>
  <c r="H583" i="3"/>
  <c r="K520" i="3"/>
  <c r="C562" i="3"/>
  <c r="K496" i="3"/>
  <c r="L523" i="3"/>
  <c r="B630" i="3"/>
  <c r="N400" i="3"/>
  <c r="K360" i="3"/>
  <c r="O352" i="3"/>
  <c r="O421" i="3"/>
  <c r="A259" i="3"/>
  <c r="C545" i="3"/>
  <c r="K394" i="3"/>
  <c r="L75" i="3"/>
  <c r="F406" i="3"/>
  <c r="C238" i="3"/>
  <c r="I367" i="3"/>
  <c r="J559" i="3"/>
  <c r="O712" i="3"/>
  <c r="H693" i="3"/>
  <c r="H499" i="3"/>
  <c r="O575" i="3"/>
  <c r="L480" i="3"/>
  <c r="D421" i="3"/>
  <c r="M385" i="3"/>
  <c r="M554" i="3"/>
  <c r="D579" i="3"/>
  <c r="M530" i="3"/>
  <c r="M540" i="3"/>
  <c r="C647" i="3"/>
  <c r="O417" i="3"/>
  <c r="L377" i="3"/>
  <c r="D515" i="3"/>
  <c r="G577" i="3"/>
  <c r="N493" i="3"/>
  <c r="B691" i="3"/>
  <c r="K591" i="3"/>
  <c r="L629" i="3"/>
  <c r="E468" i="3"/>
  <c r="D426" i="3"/>
  <c r="J384" i="3"/>
  <c r="B492" i="3"/>
  <c r="C376" i="3"/>
  <c r="O606" i="3"/>
  <c r="N434" i="3"/>
  <c r="I280" i="3"/>
  <c r="I339" i="3"/>
  <c r="I512" i="3"/>
  <c r="M484" i="3"/>
  <c r="C805" i="3"/>
  <c r="I719" i="3"/>
  <c r="F697" i="3"/>
  <c r="L748" i="3"/>
  <c r="E658" i="3"/>
  <c r="C600" i="3"/>
  <c r="I641" i="3"/>
  <c r="N627" i="3"/>
  <c r="D618" i="3"/>
  <c r="N706" i="3"/>
  <c r="E648" i="3"/>
  <c r="I683" i="3"/>
  <c r="N673" i="3"/>
  <c r="M689" i="3"/>
  <c r="I582" i="3"/>
  <c r="G666" i="3"/>
  <c r="D502" i="3"/>
  <c r="B645" i="3"/>
  <c r="N480" i="3"/>
  <c r="D609" i="3"/>
  <c r="K578" i="3"/>
  <c r="B399" i="3"/>
  <c r="H368" i="3"/>
  <c r="I513" i="3"/>
  <c r="M515" i="3"/>
  <c r="B584" i="3"/>
  <c r="H494" i="3"/>
  <c r="D534" i="3"/>
  <c r="E592" i="3"/>
  <c r="E552" i="3"/>
  <c r="G441" i="3"/>
  <c r="F375" i="3"/>
  <c r="B761" i="3"/>
  <c r="C555" i="3"/>
  <c r="N649" i="3"/>
  <c r="M632" i="3"/>
  <c r="E543" i="3"/>
  <c r="N680" i="3"/>
  <c r="I623" i="3"/>
  <c r="E450" i="3"/>
  <c r="I643" i="3"/>
  <c r="K628" i="3"/>
  <c r="D622" i="3"/>
  <c r="H658" i="3"/>
  <c r="I656" i="3"/>
  <c r="D568" i="3"/>
  <c r="H495" i="3"/>
  <c r="O603" i="3"/>
  <c r="O630" i="3"/>
  <c r="A685" i="3"/>
  <c r="C612" i="3"/>
  <c r="N645" i="3"/>
  <c r="L573" i="3"/>
  <c r="N482" i="3"/>
  <c r="F546" i="3"/>
  <c r="J518" i="3"/>
  <c r="E384" i="3"/>
  <c r="E446" i="3"/>
  <c r="K458" i="3"/>
  <c r="O424" i="3"/>
  <c r="E366" i="3"/>
  <c r="C243" i="3"/>
  <c r="H351" i="3"/>
  <c r="L691" i="3"/>
  <c r="I667" i="3"/>
  <c r="O654" i="3"/>
  <c r="N637" i="3"/>
  <c r="K580" i="3"/>
  <c r="N546" i="3"/>
  <c r="O675" i="3"/>
  <c r="C497" i="3"/>
  <c r="A678" i="3"/>
  <c r="N661" i="3"/>
  <c r="F665" i="3"/>
  <c r="H623" i="3"/>
  <c r="E547" i="3"/>
  <c r="I581" i="3"/>
  <c r="O659" i="3"/>
  <c r="L442" i="3"/>
  <c r="N515" i="3"/>
  <c r="B579" i="3"/>
  <c r="D693" i="3"/>
  <c r="K540" i="3"/>
  <c r="N647" i="3"/>
  <c r="D496" i="3"/>
  <c r="I642" i="3"/>
  <c r="M406" i="3"/>
  <c r="D638" i="3"/>
  <c r="I408" i="3"/>
  <c r="N616" i="3"/>
  <c r="D387" i="3"/>
  <c r="F214" i="3"/>
  <c r="A395" i="3"/>
  <c r="M377" i="3"/>
  <c r="D386" i="3"/>
  <c r="M737" i="3"/>
  <c r="O605" i="3"/>
  <c r="G679" i="3"/>
  <c r="F662" i="3"/>
  <c r="I670" i="3"/>
  <c r="C582" i="3"/>
  <c r="F615" i="3"/>
  <c r="L564" i="3"/>
  <c r="G548" i="3"/>
  <c r="C596" i="3"/>
  <c r="L566" i="3"/>
  <c r="L557" i="3"/>
  <c r="D648" i="3"/>
  <c r="E513" i="3"/>
  <c r="J659" i="3"/>
  <c r="C532" i="3"/>
  <c r="C644" i="3"/>
  <c r="M510" i="3"/>
  <c r="H631" i="3"/>
  <c r="J608" i="3"/>
  <c r="E518" i="3"/>
  <c r="C428" i="3"/>
  <c r="H642" i="3"/>
  <c r="E403" i="3"/>
  <c r="K642" i="3"/>
  <c r="F474" i="3"/>
  <c r="F621" i="3"/>
  <c r="A453" i="3"/>
  <c r="E282" i="3"/>
  <c r="G462" i="3"/>
  <c r="A311" i="3"/>
  <c r="M485" i="3"/>
  <c r="G611" i="3"/>
  <c r="K754" i="3"/>
  <c r="D671" i="3"/>
  <c r="G588" i="3"/>
  <c r="F571" i="3"/>
  <c r="K536" i="3"/>
  <c r="B603" i="3"/>
  <c r="K620" i="3"/>
  <c r="K433" i="3"/>
  <c r="A587" i="3"/>
  <c r="O613" i="3"/>
  <c r="D610" i="3"/>
  <c r="L486" i="3"/>
  <c r="O569" i="3"/>
  <c r="J669" i="3"/>
  <c r="C593" i="3"/>
  <c r="N605" i="3"/>
  <c r="D531" i="3"/>
  <c r="I584" i="3"/>
  <c r="N509" i="3"/>
  <c r="C546" i="3"/>
  <c r="K607" i="3"/>
  <c r="L488" i="3"/>
  <c r="G536" i="3"/>
  <c r="J473" i="3"/>
  <c r="G412" i="3"/>
  <c r="L465" i="3"/>
  <c r="B391" i="3"/>
  <c r="F427" i="3"/>
  <c r="E474" i="3"/>
  <c r="J244" i="3"/>
  <c r="D566" i="3"/>
  <c r="H538" i="3"/>
  <c r="I498" i="3"/>
  <c r="O669" i="3"/>
  <c r="I510" i="3"/>
  <c r="J612" i="3"/>
  <c r="F656" i="3"/>
  <c r="L531" i="3"/>
  <c r="L425" i="3"/>
  <c r="K490" i="3"/>
  <c r="E600" i="3"/>
  <c r="G517" i="3"/>
  <c r="O578" i="3"/>
  <c r="D617" i="3"/>
  <c r="G509" i="3"/>
  <c r="F433" i="3"/>
  <c r="L417" i="3"/>
  <c r="F594" i="3"/>
  <c r="O514" i="3"/>
  <c r="E568" i="3"/>
  <c r="J493" i="3"/>
  <c r="N529" i="3"/>
  <c r="K440" i="3"/>
  <c r="A348" i="3"/>
  <c r="C631" i="3"/>
  <c r="A509" i="3"/>
  <c r="G552" i="3"/>
  <c r="K436" i="3"/>
  <c r="E603" i="3"/>
  <c r="F415" i="3"/>
  <c r="O402" i="3"/>
  <c r="C386" i="3"/>
  <c r="G739" i="3"/>
  <c r="H578" i="3"/>
  <c r="B657" i="3"/>
  <c r="A640" i="3"/>
  <c r="N479" i="3"/>
  <c r="F548" i="3"/>
  <c r="G582" i="3"/>
  <c r="K522" i="3"/>
  <c r="O396" i="3"/>
  <c r="K516" i="3"/>
  <c r="N545" i="3"/>
  <c r="K615" i="3"/>
  <c r="H507" i="3"/>
  <c r="O501" i="3"/>
  <c r="E211" i="3"/>
  <c r="K444" i="3"/>
  <c r="N481" i="3"/>
  <c r="I567" i="3"/>
  <c r="L596" i="3"/>
  <c r="H685" i="3"/>
  <c r="F558" i="3"/>
  <c r="M552" i="3"/>
  <c r="N388" i="3"/>
  <c r="A535" i="3"/>
  <c r="I350" i="3"/>
  <c r="O594" i="3"/>
  <c r="E350" i="3"/>
  <c r="J573" i="3"/>
  <c r="I465" i="3"/>
  <c r="B324" i="3"/>
  <c r="K399" i="3"/>
  <c r="M236" i="3"/>
  <c r="J596" i="3"/>
  <c r="H594" i="3"/>
  <c r="I681" i="3"/>
  <c r="H664" i="3"/>
  <c r="H600" i="3"/>
  <c r="L540" i="3"/>
  <c r="L445" i="3"/>
  <c r="A386" i="3"/>
  <c r="I600" i="3"/>
  <c r="J584" i="3"/>
  <c r="F614" i="3"/>
  <c r="I702" i="3"/>
  <c r="G575" i="3"/>
  <c r="N569" i="3"/>
  <c r="O405" i="3"/>
  <c r="K557" i="3"/>
  <c r="M549" i="3"/>
  <c r="B658" i="3"/>
  <c r="H528" i="3"/>
  <c r="K619" i="3"/>
  <c r="B490" i="3"/>
  <c r="I484" i="3"/>
  <c r="E456" i="3"/>
  <c r="D599" i="3"/>
  <c r="E383" i="3"/>
  <c r="K526" i="3"/>
  <c r="J379" i="3"/>
  <c r="F505" i="3"/>
  <c r="E397" i="3"/>
  <c r="L369" i="3"/>
  <c r="B565" i="3"/>
  <c r="H831" i="3"/>
  <c r="E747" i="3"/>
  <c r="B725" i="3"/>
  <c r="A708" i="3"/>
  <c r="M642" i="3"/>
  <c r="L489" i="3"/>
  <c r="B626" i="3"/>
  <c r="C676" i="3"/>
  <c r="O657" i="3"/>
  <c r="N730" i="3"/>
  <c r="I709" i="3"/>
  <c r="H650" i="3"/>
  <c r="N640" i="3"/>
  <c r="M713" i="3"/>
  <c r="H692" i="3"/>
  <c r="G633" i="3"/>
  <c r="L429" i="3"/>
  <c r="B686" i="3"/>
  <c r="G408" i="3"/>
  <c r="G646" i="3"/>
  <c r="C549" i="3"/>
  <c r="F551" i="3"/>
  <c r="H380" i="3"/>
  <c r="A617" i="3"/>
  <c r="L590" i="3"/>
  <c r="N507" i="3"/>
  <c r="H705" i="3"/>
  <c r="K605" i="3"/>
  <c r="I669" i="3"/>
  <c r="K517" i="3"/>
  <c r="F216" i="3"/>
  <c r="L538" i="3"/>
  <c r="N684" i="3"/>
  <c r="H620" i="3"/>
  <c r="C720" i="3"/>
  <c r="G696" i="3"/>
  <c r="C599" i="3"/>
  <c r="G539" i="3"/>
  <c r="D518" i="3"/>
  <c r="C613" i="3"/>
  <c r="N463" i="3"/>
  <c r="M674" i="3"/>
  <c r="H477" i="3"/>
  <c r="G636" i="3"/>
  <c r="B439" i="3"/>
  <c r="I569" i="3"/>
  <c r="B405" i="3"/>
  <c r="A548" i="3"/>
  <c r="H413" i="3"/>
  <c r="K657" i="3"/>
  <c r="C392" i="3"/>
  <c r="E619" i="3"/>
  <c r="D530" i="3"/>
  <c r="D484" i="3"/>
  <c r="M453" i="3"/>
  <c r="N598" i="3"/>
  <c r="F610" i="3"/>
  <c r="F526" i="3"/>
  <c r="F465" i="3"/>
  <c r="A505" i="3"/>
  <c r="D262" i="3"/>
  <c r="I384" i="3"/>
  <c r="L365" i="3"/>
  <c r="J733" i="3"/>
  <c r="I649" i="3"/>
  <c r="I636" i="3"/>
  <c r="H619" i="3"/>
  <c r="B613" i="3"/>
  <c r="B554" i="3"/>
  <c r="C504" i="3"/>
  <c r="J492" i="3"/>
  <c r="F395" i="3"/>
  <c r="K448" i="3"/>
  <c r="G557" i="3"/>
  <c r="E410" i="3"/>
  <c r="A406" i="3"/>
  <c r="I227" i="3"/>
  <c r="J484" i="3"/>
  <c r="M455" i="3"/>
  <c r="B484" i="3"/>
  <c r="A543" i="3"/>
  <c r="O598" i="3"/>
  <c r="A499" i="3"/>
  <c r="B683" i="3"/>
  <c r="H410" i="3"/>
  <c r="N415" i="3"/>
  <c r="B352" i="3"/>
  <c r="D519" i="3"/>
  <c r="D415" i="3"/>
  <c r="H608" i="3"/>
  <c r="N393" i="3"/>
  <c r="L355" i="3"/>
  <c r="F396" i="3"/>
  <c r="J280" i="3"/>
  <c r="G346" i="3"/>
  <c r="C778" i="3"/>
  <c r="G601" i="3"/>
  <c r="J654" i="3"/>
  <c r="I637" i="3"/>
  <c r="G476" i="3"/>
  <c r="J485" i="3"/>
  <c r="M498" i="3"/>
  <c r="K676" i="3"/>
  <c r="C501" i="3"/>
  <c r="G569" i="3"/>
  <c r="M479" i="3"/>
  <c r="B516" i="3"/>
  <c r="G683" i="3"/>
  <c r="F436" i="3"/>
  <c r="O483" i="3"/>
  <c r="C369" i="3"/>
  <c r="K718" i="3"/>
  <c r="F605" i="3"/>
  <c r="N757" i="3"/>
  <c r="O566" i="3"/>
  <c r="H553" i="3"/>
  <c r="N477" i="3"/>
  <c r="H523" i="3"/>
  <c r="H419" i="3"/>
  <c r="N518" i="3"/>
  <c r="O346" i="3"/>
  <c r="C472" i="3"/>
  <c r="K459" i="3"/>
  <c r="I421" i="3"/>
  <c r="L463" i="3"/>
  <c r="B453" i="3"/>
  <c r="M301" i="3"/>
  <c r="J645" i="3"/>
  <c r="K301" i="3"/>
  <c r="L413" i="3"/>
  <c r="O365" i="3"/>
  <c r="F500" i="3"/>
  <c r="E416" i="3"/>
  <c r="L504" i="3"/>
  <c r="F344" i="3"/>
  <c r="K366" i="3"/>
  <c r="N610" i="3"/>
  <c r="M548" i="3"/>
  <c r="I589" i="3"/>
  <c r="C257" i="3"/>
  <c r="N262" i="3"/>
  <c r="N355" i="3"/>
  <c r="G288" i="3"/>
  <c r="B212" i="3"/>
  <c r="N492" i="3"/>
  <c r="G384" i="3"/>
  <c r="L607" i="3"/>
  <c r="J365" i="3"/>
  <c r="N390" i="3"/>
  <c r="M433" i="3"/>
  <c r="O270" i="3"/>
  <c r="I331" i="3"/>
  <c r="G440" i="3"/>
  <c r="K503" i="3"/>
  <c r="B419" i="3"/>
  <c r="G349" i="3"/>
  <c r="B360" i="3"/>
  <c r="D419" i="3"/>
  <c r="F117" i="3"/>
  <c r="H504" i="3"/>
  <c r="H274" i="3"/>
  <c r="E512" i="3"/>
  <c r="F356" i="3"/>
  <c r="C563" i="3"/>
  <c r="K406" i="3"/>
  <c r="G397" i="3"/>
  <c r="A362" i="3"/>
  <c r="D450" i="3"/>
  <c r="N577" i="3"/>
  <c r="A467" i="3"/>
  <c r="I556" i="3"/>
  <c r="H448" i="3"/>
  <c r="O289" i="3"/>
  <c r="J382" i="3"/>
  <c r="L219" i="3"/>
  <c r="O507" i="3"/>
  <c r="C424" i="3"/>
  <c r="O362" i="3"/>
  <c r="M402" i="3"/>
  <c r="B448" i="3"/>
  <c r="D416" i="3"/>
  <c r="O301" i="3"/>
  <c r="K385" i="3"/>
  <c r="D491" i="3"/>
  <c r="G543" i="3"/>
  <c r="L346" i="3"/>
  <c r="B522" i="3"/>
  <c r="E279" i="3"/>
  <c r="J401" i="3"/>
  <c r="G213" i="3"/>
  <c r="D321" i="3"/>
  <c r="E242" i="3"/>
  <c r="O95" i="3"/>
  <c r="G383" i="3"/>
  <c r="E295" i="3"/>
  <c r="F297" i="3"/>
  <c r="A290" i="3"/>
  <c r="K258" i="3"/>
  <c r="O666" i="3"/>
  <c r="M460" i="3"/>
  <c r="B415" i="3"/>
  <c r="E572" i="3"/>
  <c r="I463" i="3"/>
  <c r="C506" i="3"/>
  <c r="E989" i="3"/>
  <c r="H926" i="3"/>
  <c r="H905" i="3"/>
  <c r="C846" i="3"/>
  <c r="F898" i="3"/>
  <c r="O856" i="3"/>
  <c r="O841" i="3"/>
  <c r="K922" i="3"/>
  <c r="K921" i="3"/>
  <c r="E897" i="3"/>
  <c r="E790" i="3"/>
  <c r="M973" i="3"/>
  <c r="J784" i="3"/>
  <c r="G958" i="3"/>
  <c r="M858" i="3"/>
  <c r="G842" i="3"/>
  <c r="N726" i="3"/>
  <c r="O854" i="3"/>
  <c r="F813" i="3"/>
  <c r="C843" i="3"/>
  <c r="E720" i="3"/>
  <c r="M777" i="3"/>
  <c r="G833" i="3"/>
  <c r="L764" i="3"/>
  <c r="N737" i="3"/>
  <c r="D825" i="3"/>
  <c r="B859" i="3"/>
  <c r="B905" i="3"/>
  <c r="G763" i="3"/>
  <c r="C804" i="3"/>
  <c r="M866" i="3"/>
  <c r="L847" i="3"/>
  <c r="D879" i="3"/>
  <c r="F712" i="3"/>
  <c r="K756" i="3"/>
  <c r="B752" i="3"/>
  <c r="K749" i="3"/>
  <c r="J721" i="3"/>
  <c r="H837" i="3"/>
  <c r="O774" i="3"/>
  <c r="F795" i="3"/>
  <c r="F849" i="3"/>
  <c r="I705" i="3"/>
  <c r="G869" i="3"/>
  <c r="I853" i="3"/>
  <c r="B788" i="3"/>
  <c r="D801" i="3"/>
  <c r="J810" i="3"/>
  <c r="G792" i="3"/>
  <c r="E941" i="3"/>
  <c r="J850" i="3"/>
  <c r="O801" i="3"/>
  <c r="L909" i="3"/>
  <c r="L781" i="3"/>
  <c r="M830" i="3"/>
  <c r="B799" i="3"/>
  <c r="F740" i="3"/>
  <c r="N861" i="3"/>
  <c r="C768" i="3"/>
  <c r="F908" i="3"/>
  <c r="C880" i="3"/>
  <c r="E833" i="3"/>
  <c r="M822" i="3"/>
  <c r="F868" i="3"/>
  <c r="N699" i="3"/>
  <c r="I713" i="3"/>
  <c r="N892" i="3"/>
  <c r="F865" i="3"/>
  <c r="C725" i="3"/>
  <c r="I772" i="3"/>
  <c r="H724" i="3"/>
  <c r="D702" i="3"/>
  <c r="I842" i="3"/>
  <c r="E765" i="3"/>
  <c r="H733" i="3"/>
  <c r="D747" i="3"/>
  <c r="C772" i="3"/>
  <c r="I808" i="3"/>
  <c r="H791" i="3"/>
  <c r="A764" i="3"/>
  <c r="C842" i="3"/>
  <c r="I692" i="3"/>
  <c r="O743" i="3"/>
  <c r="L841" i="3"/>
  <c r="L865" i="3"/>
  <c r="N810" i="3"/>
  <c r="O807" i="3"/>
  <c r="K774" i="3"/>
  <c r="B753" i="3"/>
  <c r="A738" i="3"/>
  <c r="F686" i="3"/>
  <c r="M667" i="3"/>
  <c r="B849" i="3"/>
  <c r="K697" i="3"/>
  <c r="L743" i="3"/>
  <c r="B748" i="3"/>
  <c r="H806" i="3"/>
  <c r="F786" i="3"/>
  <c r="D752" i="3"/>
  <c r="K816" i="3"/>
  <c r="O772" i="3"/>
  <c r="L806" i="3"/>
  <c r="J812" i="3"/>
  <c r="D779" i="3"/>
  <c r="I848" i="3"/>
  <c r="M680" i="3"/>
  <c r="F721" i="3"/>
  <c r="H704" i="3"/>
  <c r="H762" i="3"/>
  <c r="C767" i="3"/>
  <c r="C800" i="3"/>
  <c r="F654" i="3"/>
  <c r="A805" i="3"/>
  <c r="N697" i="3"/>
  <c r="K787" i="3"/>
  <c r="J734" i="3"/>
  <c r="O715" i="3"/>
  <c r="A741" i="3"/>
  <c r="H661" i="3"/>
  <c r="E810" i="3"/>
  <c r="H699" i="3"/>
  <c r="I583" i="3"/>
  <c r="N761" i="3"/>
  <c r="K728" i="3"/>
  <c r="O639" i="3"/>
  <c r="O553" i="3"/>
  <c r="A675" i="3"/>
  <c r="K643" i="3"/>
  <c r="D749" i="3"/>
  <c r="H743" i="3"/>
  <c r="I691" i="3"/>
  <c r="G717" i="3"/>
  <c r="B539" i="3"/>
  <c r="O612" i="3"/>
  <c r="K864" i="3"/>
  <c r="B847" i="3"/>
  <c r="E752" i="3"/>
  <c r="B810" i="3"/>
  <c r="I844" i="3"/>
  <c r="O806" i="3"/>
  <c r="J515" i="3"/>
  <c r="H566" i="3"/>
  <c r="D760" i="3"/>
  <c r="B673" i="3"/>
  <c r="D674" i="3"/>
  <c r="C597" i="3"/>
  <c r="D657" i="3"/>
  <c r="D776" i="3"/>
  <c r="F752" i="3"/>
  <c r="E659" i="3"/>
  <c r="H729" i="3"/>
  <c r="K646" i="3"/>
  <c r="G712" i="3"/>
  <c r="J629" i="3"/>
  <c r="D562" i="3"/>
  <c r="F555" i="3"/>
  <c r="I613" i="3"/>
  <c r="N797" i="3"/>
  <c r="O667" i="3"/>
  <c r="H795" i="3"/>
  <c r="M749" i="3"/>
  <c r="H694" i="3"/>
  <c r="J727" i="3"/>
  <c r="I740" i="3"/>
  <c r="L922" i="3"/>
  <c r="E813" i="3"/>
  <c r="A907" i="3"/>
  <c r="F866" i="3"/>
  <c r="D684" i="3"/>
  <c r="D744" i="3"/>
  <c r="L768" i="3"/>
  <c r="K732" i="3"/>
  <c r="I618" i="3"/>
  <c r="L638" i="3"/>
  <c r="L669" i="3"/>
  <c r="O672" i="3"/>
  <c r="D662" i="3"/>
  <c r="E717" i="3"/>
  <c r="D574" i="3"/>
  <c r="C790" i="3"/>
  <c r="J688" i="3"/>
  <c r="K775" i="3"/>
  <c r="A669" i="3"/>
  <c r="N735" i="3"/>
  <c r="F649" i="3"/>
  <c r="O723" i="3"/>
  <c r="I728" i="3"/>
  <c r="I812" i="3"/>
  <c r="A636" i="3"/>
  <c r="L698" i="3"/>
  <c r="G572" i="3"/>
  <c r="M744" i="3"/>
  <c r="B551" i="3"/>
  <c r="B642" i="3"/>
  <c r="K659" i="3"/>
  <c r="D625" i="3"/>
  <c r="H706" i="3"/>
  <c r="D710" i="3"/>
  <c r="I830" i="3"/>
  <c r="I701" i="3"/>
  <c r="G746" i="3"/>
  <c r="I766" i="3"/>
  <c r="N808" i="3"/>
  <c r="C670" i="3"/>
  <c r="J483" i="3"/>
  <c r="E482" i="3"/>
  <c r="M534" i="3"/>
  <c r="J519" i="3"/>
  <c r="I685" i="3"/>
  <c r="E844" i="3"/>
  <c r="N633" i="3"/>
  <c r="D769" i="3"/>
  <c r="C706" i="3"/>
  <c r="A803" i="3"/>
  <c r="A749" i="3"/>
  <c r="I652" i="3"/>
  <c r="M588" i="3"/>
  <c r="A631" i="3"/>
  <c r="I720" i="3"/>
  <c r="J647" i="3"/>
  <c r="A674" i="3"/>
  <c r="B663" i="3"/>
  <c r="A554" i="3"/>
  <c r="B487" i="3"/>
  <c r="A653" i="3"/>
  <c r="O704" i="3"/>
  <c r="O635" i="3"/>
  <c r="E673" i="3"/>
  <c r="C682" i="3"/>
  <c r="M660" i="3"/>
  <c r="G622" i="3"/>
  <c r="I597" i="3"/>
  <c r="M378" i="3"/>
  <c r="H357" i="3"/>
  <c r="N452" i="3"/>
  <c r="M527" i="3"/>
  <c r="D585" i="3"/>
  <c r="F608" i="3"/>
  <c r="C674" i="3"/>
  <c r="G520" i="3"/>
  <c r="L653" i="3"/>
  <c r="K573" i="3"/>
  <c r="K636" i="3"/>
  <c r="K545" i="3"/>
  <c r="O517" i="3"/>
  <c r="I479" i="3"/>
  <c r="B501" i="3"/>
  <c r="N412" i="3"/>
  <c r="D499" i="3"/>
  <c r="A597" i="3"/>
  <c r="J403" i="3"/>
  <c r="M707" i="3"/>
  <c r="E628" i="3"/>
  <c r="B716" i="3"/>
  <c r="A667" i="3"/>
  <c r="J663" i="3"/>
  <c r="A672" i="3"/>
  <c r="K596" i="3"/>
  <c r="B728" i="3"/>
  <c r="N747" i="3"/>
  <c r="D589" i="3"/>
  <c r="J579" i="3"/>
  <c r="A711" i="3"/>
  <c r="K741" i="3"/>
  <c r="C572" i="3"/>
  <c r="F601" i="3"/>
  <c r="M550" i="3"/>
  <c r="A580" i="3"/>
  <c r="G512" i="3"/>
  <c r="J541" i="3"/>
  <c r="G541" i="3"/>
  <c r="G245" i="3"/>
  <c r="M478" i="3"/>
  <c r="K660" i="3"/>
  <c r="B646" i="3"/>
  <c r="F639" i="3"/>
  <c r="J675" i="3"/>
  <c r="C669" i="3"/>
  <c r="F517" i="3"/>
  <c r="G353" i="3"/>
  <c r="F734" i="3"/>
  <c r="J575" i="3"/>
  <c r="B705" i="3"/>
  <c r="A688" i="3"/>
  <c r="J658" i="3"/>
  <c r="N665" i="3"/>
  <c r="C708" i="3"/>
  <c r="D628" i="3"/>
  <c r="E618" i="3"/>
  <c r="K706" i="3"/>
  <c r="N711" i="3"/>
  <c r="A679" i="3"/>
  <c r="G669" i="3"/>
  <c r="J689" i="3"/>
  <c r="D644" i="3"/>
  <c r="O661" i="3"/>
  <c r="G396" i="3"/>
  <c r="J640" i="3"/>
  <c r="L558" i="3"/>
  <c r="O674" i="3"/>
  <c r="L510" i="3"/>
  <c r="F467" i="3"/>
  <c r="L436" i="3"/>
  <c r="M581" i="3"/>
  <c r="A599" i="3"/>
  <c r="C516" i="3"/>
  <c r="K577" i="3"/>
  <c r="J614" i="3"/>
  <c r="K525" i="3"/>
  <c r="F484" i="3"/>
  <c r="M728" i="3"/>
  <c r="O711" i="3"/>
  <c r="N694" i="3"/>
  <c r="K668" i="3"/>
  <c r="J674" i="3"/>
  <c r="A814" i="3"/>
  <c r="N628" i="3"/>
  <c r="G659" i="3"/>
  <c r="F630" i="3"/>
  <c r="F677" i="3"/>
  <c r="B573" i="3"/>
  <c r="D681" i="3"/>
  <c r="G592" i="3"/>
  <c r="D526" i="3"/>
  <c r="L487" i="3"/>
  <c r="C664" i="3"/>
  <c r="F575" i="3"/>
  <c r="M686" i="3"/>
  <c r="N606" i="3"/>
  <c r="D532" i="3"/>
  <c r="I585" i="3"/>
  <c r="N510" i="3"/>
  <c r="C547" i="3"/>
  <c r="K472" i="3"/>
  <c r="K432" i="3"/>
  <c r="J423" i="3"/>
  <c r="M477" i="3"/>
  <c r="I559" i="3"/>
  <c r="M430" i="3"/>
  <c r="L530" i="3"/>
  <c r="G392" i="3"/>
  <c r="K489" i="3"/>
  <c r="A383" i="3"/>
  <c r="H486" i="3"/>
  <c r="E776" i="3"/>
  <c r="G728" i="3"/>
  <c r="B650" i="3"/>
  <c r="A633" i="3"/>
  <c r="O604" i="3"/>
  <c r="M668" i="3"/>
  <c r="F560" i="3"/>
  <c r="C368" i="3"/>
  <c r="B519" i="3"/>
  <c r="D682" i="3"/>
  <c r="E542" i="3"/>
  <c r="H570" i="3"/>
  <c r="A502" i="3"/>
  <c r="C665" i="3"/>
  <c r="D525" i="3"/>
  <c r="M543" i="3"/>
  <c r="H599" i="3"/>
  <c r="J516" i="3"/>
  <c r="C578" i="3"/>
  <c r="J615" i="3"/>
  <c r="L539" i="3"/>
  <c r="A557" i="3"/>
  <c r="A666" i="3"/>
  <c r="D406" i="3"/>
  <c r="H480" i="3"/>
  <c r="M533" i="3"/>
  <c r="F459" i="3"/>
  <c r="G495" i="3"/>
  <c r="O610" i="3"/>
  <c r="N312" i="3"/>
  <c r="L712" i="3"/>
  <c r="E760" i="3"/>
  <c r="B744" i="3"/>
  <c r="F710" i="3"/>
  <c r="C743" i="3"/>
  <c r="J656" i="3"/>
  <c r="N551" i="3"/>
  <c r="I629" i="3"/>
  <c r="D601" i="3"/>
  <c r="A610" i="3"/>
  <c r="I507" i="3"/>
  <c r="E546" i="3"/>
  <c r="O676" i="3"/>
  <c r="J724" i="3"/>
  <c r="E530" i="3"/>
  <c r="D529" i="3"/>
  <c r="N659" i="3"/>
  <c r="H719" i="3"/>
  <c r="M506" i="3"/>
  <c r="J702" i="3"/>
  <c r="H485" i="3"/>
  <c r="C619" i="3"/>
  <c r="E583" i="3"/>
  <c r="M605" i="3"/>
  <c r="I392" i="3"/>
  <c r="A489" i="3"/>
  <c r="K550" i="3"/>
  <c r="H493" i="3"/>
  <c r="F529" i="3"/>
  <c r="J548" i="3"/>
  <c r="O490" i="3"/>
  <c r="A501" i="3"/>
  <c r="G373" i="3"/>
  <c r="L616" i="3"/>
  <c r="G692" i="3"/>
  <c r="H677" i="3"/>
  <c r="G660" i="3"/>
  <c r="C746" i="3"/>
  <c r="J583" i="3"/>
  <c r="M718" i="3"/>
  <c r="O670" i="3"/>
  <c r="L678" i="3"/>
  <c r="A598" i="3"/>
  <c r="J748" i="3"/>
  <c r="C627" i="3"/>
  <c r="C666" i="3"/>
  <c r="E756" i="3"/>
  <c r="O705" i="3"/>
  <c r="M626" i="3"/>
  <c r="B649" i="3"/>
  <c r="G682" i="3"/>
  <c r="L627" i="3"/>
  <c r="D569" i="3"/>
  <c r="N591" i="3"/>
  <c r="A510" i="3"/>
  <c r="G547" i="3"/>
  <c r="M625" i="3"/>
  <c r="L345" i="3"/>
  <c r="J650" i="3"/>
  <c r="D458" i="3"/>
  <c r="H637" i="3"/>
  <c r="M419" i="3"/>
  <c r="I534" i="3"/>
  <c r="E303" i="3"/>
  <c r="G591" i="3"/>
  <c r="I601" i="3"/>
  <c r="B621" i="3"/>
  <c r="E704" i="3"/>
  <c r="D687" i="3"/>
  <c r="I558" i="3"/>
  <c r="I599" i="3"/>
  <c r="H750" i="3"/>
  <c r="N587" i="3"/>
  <c r="K606" i="3"/>
  <c r="K585" i="3"/>
  <c r="F648" i="3"/>
  <c r="F584" i="3"/>
  <c r="F521" i="3"/>
  <c r="J568" i="3"/>
  <c r="E631" i="3"/>
  <c r="F703" i="3"/>
  <c r="E504" i="3"/>
  <c r="M565" i="3"/>
  <c r="O482" i="3"/>
  <c r="H544" i="3"/>
  <c r="L580" i="3"/>
  <c r="L507" i="3"/>
  <c r="L396" i="3"/>
  <c r="D501" i="3"/>
  <c r="N423" i="3"/>
  <c r="F678" i="3"/>
  <c r="O678" i="3"/>
  <c r="N660" i="3"/>
  <c r="I640" i="3"/>
  <c r="M434" i="3"/>
  <c r="J598" i="3"/>
  <c r="A677" i="3"/>
  <c r="J536" i="3"/>
  <c r="D743" i="3"/>
  <c r="F657" i="3"/>
  <c r="N666" i="3"/>
  <c r="I666" i="3"/>
  <c r="B571" i="3"/>
  <c r="J487" i="3"/>
  <c r="J547" i="3"/>
  <c r="H531" i="3"/>
  <c r="I707" i="3"/>
  <c r="L521" i="3"/>
  <c r="K748" i="3"/>
  <c r="D481" i="3"/>
  <c r="C606" i="3"/>
  <c r="K426" i="3"/>
  <c r="E557" i="3"/>
  <c r="E368" i="3"/>
  <c r="N635" i="3"/>
  <c r="B707" i="3"/>
  <c r="D623" i="3"/>
  <c r="J670" i="3"/>
  <c r="D401" i="3"/>
  <c r="G475" i="3"/>
  <c r="M386" i="3"/>
  <c r="A417" i="3"/>
  <c r="B569" i="3"/>
  <c r="H344" i="3"/>
  <c r="L547" i="3"/>
  <c r="J324" i="3"/>
  <c r="H286" i="3"/>
  <c r="E461" i="3"/>
  <c r="O751" i="3"/>
  <c r="B667" i="3"/>
  <c r="J739" i="3"/>
  <c r="E718" i="3"/>
  <c r="B644" i="3"/>
  <c r="D586" i="3"/>
  <c r="O588" i="3"/>
  <c r="D664" i="3"/>
  <c r="E604" i="3"/>
  <c r="M490" i="3"/>
  <c r="G688" i="3"/>
  <c r="J588" i="3"/>
  <c r="H652" i="3"/>
  <c r="J500" i="3"/>
  <c r="L335" i="3"/>
  <c r="C517" i="3"/>
  <c r="N626" i="3"/>
  <c r="D680" i="3"/>
  <c r="H673" i="3"/>
  <c r="M641" i="3"/>
  <c r="B635" i="3"/>
  <c r="H551" i="3"/>
  <c r="I387" i="3"/>
  <c r="A568" i="3"/>
  <c r="A354" i="3"/>
  <c r="K514" i="3"/>
  <c r="I259" i="3"/>
  <c r="F493" i="3"/>
  <c r="N570" i="3"/>
  <c r="A312" i="3"/>
  <c r="N256" i="3"/>
  <c r="A463" i="3"/>
  <c r="E800" i="3"/>
  <c r="N521" i="3"/>
  <c r="A820" i="3"/>
  <c r="F769" i="3"/>
  <c r="E527" i="3"/>
  <c r="I604" i="3"/>
  <c r="E663" i="3"/>
  <c r="I602" i="3"/>
  <c r="O643" i="3"/>
  <c r="M694" i="3"/>
  <c r="J622" i="3"/>
  <c r="N658" i="3"/>
  <c r="C652" i="3"/>
  <c r="I568" i="3"/>
  <c r="J404" i="3"/>
  <c r="B585" i="3"/>
  <c r="I626" i="3"/>
  <c r="N679" i="3"/>
  <c r="G673" i="3"/>
  <c r="H641" i="3"/>
  <c r="A635" i="3"/>
  <c r="D483" i="3"/>
  <c r="O454" i="3"/>
  <c r="O518" i="3"/>
  <c r="C385" i="3"/>
  <c r="J582" i="3"/>
  <c r="I366" i="3"/>
  <c r="E561" i="3"/>
  <c r="J502" i="3"/>
  <c r="L243" i="3"/>
  <c r="O393" i="3"/>
  <c r="L588" i="3"/>
  <c r="E388" i="3"/>
  <c r="O589" i="3"/>
  <c r="N650" i="3"/>
  <c r="M629" i="3"/>
  <c r="H629" i="3"/>
  <c r="G576" i="3"/>
  <c r="K568" i="3"/>
  <c r="F699" i="3"/>
  <c r="L572" i="3"/>
  <c r="K687" i="3"/>
  <c r="B592" i="3"/>
  <c r="M671" i="3"/>
  <c r="G487" i="3"/>
  <c r="I668" i="3"/>
  <c r="A575" i="3"/>
  <c r="L654" i="3"/>
  <c r="I470" i="3"/>
  <c r="N395" i="3"/>
  <c r="D449" i="3"/>
  <c r="I374" i="3"/>
  <c r="M410" i="3"/>
  <c r="O469" i="3"/>
  <c r="G606" i="3"/>
  <c r="E422" i="3"/>
  <c r="L342" i="3"/>
  <c r="B549" i="3"/>
  <c r="G602" i="3"/>
  <c r="L527" i="3"/>
  <c r="A564" i="3"/>
  <c r="A577" i="3"/>
  <c r="C382" i="3"/>
  <c r="O492" i="3"/>
  <c r="C543" i="3"/>
  <c r="L739" i="3"/>
  <c r="N669" i="3"/>
  <c r="I628" i="3"/>
  <c r="M614" i="3"/>
  <c r="A613" i="3"/>
  <c r="D451" i="3"/>
  <c r="B536" i="3"/>
  <c r="K419" i="3"/>
  <c r="A565" i="3"/>
  <c r="C482" i="3"/>
  <c r="K543" i="3"/>
  <c r="O579" i="3"/>
  <c r="E505" i="3"/>
  <c r="I386" i="3"/>
  <c r="H520" i="3"/>
  <c r="D371" i="3"/>
  <c r="K479" i="3"/>
  <c r="A533" i="3"/>
  <c r="I458" i="3"/>
  <c r="J494" i="3"/>
  <c r="C420" i="3"/>
  <c r="A435" i="3"/>
  <c r="L587" i="3"/>
  <c r="O419" i="3"/>
  <c r="A434" i="3"/>
  <c r="G347" i="3"/>
  <c r="J520" i="3"/>
  <c r="I327" i="3"/>
  <c r="N268" i="3"/>
  <c r="C403" i="3"/>
  <c r="A751" i="3"/>
  <c r="H581" i="3"/>
  <c r="G662" i="3"/>
  <c r="F645" i="3"/>
  <c r="K537" i="3"/>
  <c r="N609" i="3"/>
  <c r="A661" i="3"/>
  <c r="D669" i="3"/>
  <c r="D549" i="3"/>
  <c r="E646" i="3"/>
  <c r="J510" i="3"/>
  <c r="B676" i="3"/>
  <c r="G472" i="3"/>
  <c r="D651" i="3"/>
  <c r="M348" i="3"/>
  <c r="F581" i="3"/>
  <c r="M446" i="3"/>
  <c r="C629" i="3"/>
  <c r="H425" i="3"/>
  <c r="H663" i="3"/>
  <c r="B387" i="3"/>
  <c r="G568" i="3"/>
  <c r="I397" i="3"/>
  <c r="A496" i="3"/>
  <c r="I449" i="3"/>
  <c r="K559" i="3"/>
  <c r="O486" i="3"/>
  <c r="F538" i="3"/>
  <c r="G342" i="3"/>
  <c r="K211" i="3"/>
  <c r="A403" i="3"/>
  <c r="D237" i="3"/>
  <c r="F643" i="3"/>
  <c r="O729" i="3"/>
  <c r="G684" i="3"/>
  <c r="M669" i="3"/>
  <c r="L532" i="3"/>
  <c r="D473" i="3"/>
  <c r="F599" i="3"/>
  <c r="J539" i="3"/>
  <c r="N601" i="3"/>
  <c r="D646" i="3"/>
  <c r="I442" i="3"/>
  <c r="I680" i="3"/>
  <c r="C404" i="3"/>
  <c r="H585" i="3"/>
  <c r="J414" i="3"/>
  <c r="B513" i="3"/>
  <c r="K561" i="3"/>
  <c r="J633" i="3"/>
  <c r="B532" i="3"/>
  <c r="L597" i="3"/>
  <c r="L490" i="3"/>
  <c r="C500" i="3"/>
  <c r="L330" i="3"/>
  <c r="O563" i="3"/>
  <c r="E381" i="3"/>
  <c r="G491" i="3"/>
  <c r="N554" i="3"/>
  <c r="E470" i="3"/>
  <c r="J400" i="3"/>
  <c r="K297" i="3"/>
  <c r="G470" i="3"/>
  <c r="I168" i="3"/>
  <c r="B681" i="3"/>
  <c r="D600" i="3"/>
  <c r="N720" i="3"/>
  <c r="I760" i="3"/>
  <c r="E727" i="3"/>
  <c r="H573" i="3"/>
  <c r="B555" i="3"/>
  <c r="C745" i="3"/>
  <c r="I714" i="3"/>
  <c r="N608" i="3"/>
  <c r="A603" i="3"/>
  <c r="F681" i="3"/>
  <c r="J591" i="3"/>
  <c r="B662" i="3"/>
  <c r="O585" i="3"/>
  <c r="E664" i="3"/>
  <c r="E538" i="3"/>
  <c r="A645" i="3"/>
  <c r="C589" i="3"/>
  <c r="K623" i="3"/>
  <c r="L632" i="3"/>
  <c r="D653" i="3"/>
  <c r="H604" i="3"/>
  <c r="B390" i="3"/>
  <c r="E556" i="3"/>
  <c r="F550" i="3"/>
  <c r="L621" i="3"/>
  <c r="A529" i="3"/>
  <c r="J681" i="3"/>
  <c r="J490" i="3"/>
  <c r="B570" i="3"/>
  <c r="I372" i="3"/>
  <c r="L599" i="3"/>
  <c r="D567" i="3"/>
  <c r="H481" i="3"/>
  <c r="B580" i="3"/>
  <c r="E633" i="3"/>
  <c r="L684" i="3"/>
  <c r="G624" i="3"/>
  <c r="N501" i="3"/>
  <c r="A462" i="3"/>
  <c r="C602" i="3"/>
  <c r="M582" i="3"/>
  <c r="M595" i="3"/>
  <c r="G565" i="3"/>
  <c r="O549" i="3"/>
  <c r="O570" i="3"/>
  <c r="O376" i="3"/>
  <c r="A664" i="3"/>
  <c r="N516" i="3"/>
  <c r="J672" i="3"/>
  <c r="I495" i="3"/>
  <c r="E594" i="3"/>
  <c r="F593" i="3"/>
  <c r="A366" i="3"/>
  <c r="G425" i="3"/>
  <c r="D581" i="3"/>
  <c r="O399" i="3"/>
  <c r="K508" i="3"/>
  <c r="E339" i="3"/>
  <c r="F487" i="3"/>
  <c r="A441" i="3"/>
  <c r="F145" i="3"/>
  <c r="J566" i="3"/>
  <c r="I578" i="3"/>
  <c r="C541" i="3"/>
  <c r="C525" i="3"/>
  <c r="M702" i="3"/>
  <c r="D533" i="3"/>
  <c r="G501" i="3"/>
  <c r="I499" i="3"/>
  <c r="O539" i="3"/>
  <c r="L498" i="3"/>
  <c r="N564" i="3"/>
  <c r="A614" i="3"/>
  <c r="K513" i="3"/>
  <c r="D575" i="3"/>
  <c r="D535" i="3"/>
  <c r="F424" i="3"/>
  <c r="A475" i="3"/>
  <c r="J549" i="3"/>
  <c r="O602" i="3"/>
  <c r="E528" i="3"/>
  <c r="I564" i="3"/>
  <c r="N489" i="3"/>
  <c r="B586" i="3"/>
  <c r="G389" i="3"/>
  <c r="K361" i="3"/>
  <c r="H611" i="3"/>
  <c r="M424" i="3"/>
  <c r="C526" i="3"/>
  <c r="H403" i="3"/>
  <c r="N478" i="3"/>
  <c r="K310" i="3"/>
  <c r="O278" i="3"/>
  <c r="C234" i="3"/>
  <c r="D573" i="3"/>
  <c r="C696" i="3"/>
  <c r="C658" i="3"/>
  <c r="B641" i="3"/>
  <c r="J517" i="3"/>
  <c r="L500" i="3"/>
  <c r="N498" i="3"/>
  <c r="L349" i="3"/>
  <c r="K566" i="3"/>
  <c r="M483" i="3"/>
  <c r="F545" i="3"/>
  <c r="J581" i="3"/>
  <c r="O506" i="3"/>
  <c r="C603" i="3"/>
  <c r="H406" i="3"/>
  <c r="L378" i="3"/>
  <c r="F481" i="3"/>
  <c r="K534" i="3"/>
  <c r="D596" i="3"/>
  <c r="E496" i="3"/>
  <c r="M557" i="3"/>
  <c r="N836" i="3"/>
  <c r="L958" i="3"/>
  <c r="C912" i="3"/>
  <c r="E892" i="3"/>
  <c r="O889" i="3"/>
  <c r="A797" i="3"/>
  <c r="O823" i="3"/>
  <c r="J872" i="3"/>
  <c r="J825" i="3"/>
  <c r="G835" i="3"/>
  <c r="J819" i="3"/>
  <c r="H842" i="3"/>
  <c r="C916" i="3"/>
  <c r="L860" i="3"/>
  <c r="A796" i="3"/>
  <c r="L846" i="3"/>
  <c r="O802" i="3"/>
  <c r="F796" i="3"/>
  <c r="I700" i="3"/>
  <c r="F762" i="3"/>
  <c r="H659" i="3"/>
  <c r="C799" i="3"/>
  <c r="A807" i="3"/>
  <c r="G796" i="3"/>
  <c r="A887" i="3"/>
  <c r="D723" i="3"/>
  <c r="N823" i="3"/>
  <c r="O906" i="3"/>
  <c r="D870" i="3"/>
  <c r="C803" i="3"/>
  <c r="K790" i="3"/>
  <c r="K759" i="3"/>
  <c r="F825" i="3"/>
  <c r="O768" i="3"/>
  <c r="D802" i="3"/>
  <c r="M846" i="3"/>
  <c r="D819" i="3"/>
  <c r="E920" i="3"/>
  <c r="J788" i="3"/>
  <c r="O862" i="3"/>
  <c r="N838" i="3"/>
  <c r="J878" i="3"/>
  <c r="B830" i="3"/>
  <c r="E869" i="3"/>
  <c r="K876" i="3"/>
  <c r="L819" i="3"/>
  <c r="A876" i="3"/>
  <c r="M829" i="3"/>
  <c r="N755" i="3"/>
  <c r="O876" i="3"/>
  <c r="K815" i="3"/>
  <c r="L868" i="3"/>
  <c r="I818" i="3"/>
  <c r="B786" i="3"/>
  <c r="N765" i="3"/>
  <c r="B867" i="3"/>
  <c r="J874" i="3"/>
  <c r="N805" i="3"/>
  <c r="D885" i="3"/>
  <c r="N884" i="3"/>
  <c r="L884" i="3"/>
  <c r="C868" i="3"/>
  <c r="D800" i="3"/>
  <c r="O764" i="3"/>
  <c r="H812" i="3"/>
  <c r="D786" i="3"/>
  <c r="A817" i="3"/>
  <c r="E818" i="3"/>
  <c r="O634" i="3"/>
  <c r="M755" i="3"/>
  <c r="K770" i="3"/>
  <c r="O864" i="3"/>
  <c r="I824" i="3"/>
  <c r="K851" i="3"/>
  <c r="D811" i="3"/>
  <c r="H723" i="3"/>
  <c r="L809" i="3"/>
  <c r="L811" i="3"/>
  <c r="K794" i="3"/>
  <c r="O741" i="3"/>
  <c r="L714" i="3"/>
  <c r="C705" i="3"/>
  <c r="C734" i="3"/>
  <c r="C797" i="3"/>
  <c r="I878" i="3"/>
  <c r="E819" i="3"/>
  <c r="M709" i="3"/>
  <c r="A742" i="3"/>
  <c r="O724" i="3"/>
  <c r="J715" i="3"/>
  <c r="G777" i="3"/>
  <c r="N716" i="3"/>
  <c r="E808" i="3"/>
  <c r="N700" i="3"/>
  <c r="O746" i="3"/>
  <c r="K725" i="3"/>
  <c r="M719" i="3"/>
  <c r="M771" i="3"/>
  <c r="L754" i="3"/>
  <c r="J886" i="3"/>
  <c r="F779" i="3"/>
  <c r="C813" i="3"/>
  <c r="D822" i="3"/>
  <c r="N821" i="3"/>
  <c r="K784" i="3"/>
  <c r="G658" i="3"/>
  <c r="N723" i="3"/>
  <c r="J780" i="3"/>
  <c r="O695" i="3"/>
  <c r="J879" i="3"/>
  <c r="N820" i="3"/>
  <c r="A649" i="3"/>
  <c r="F784" i="3"/>
  <c r="O730" i="3"/>
  <c r="M792" i="3"/>
  <c r="B775" i="3"/>
  <c r="J710" i="3"/>
  <c r="K484" i="3"/>
  <c r="F635" i="3"/>
  <c r="H787" i="3"/>
  <c r="F899" i="3"/>
  <c r="D578" i="3"/>
  <c r="M734" i="3"/>
  <c r="I811" i="3"/>
  <c r="J634" i="3"/>
  <c r="I693" i="3"/>
  <c r="F664" i="3"/>
  <c r="K736" i="3"/>
  <c r="B759" i="3"/>
  <c r="O754" i="3"/>
  <c r="F749" i="3"/>
  <c r="D857" i="3"/>
  <c r="I722" i="3"/>
  <c r="C750" i="3"/>
  <c r="F689" i="3"/>
  <c r="C840" i="3"/>
  <c r="J709" i="3"/>
  <c r="B730" i="3"/>
  <c r="C802" i="3"/>
  <c r="E734" i="3"/>
  <c r="O504" i="3"/>
  <c r="C716" i="3"/>
  <c r="H804" i="3"/>
  <c r="B781" i="3"/>
  <c r="B648" i="3"/>
  <c r="C521" i="3"/>
  <c r="B631" i="3"/>
  <c r="G747" i="3"/>
  <c r="I779" i="3"/>
  <c r="N636" i="3"/>
  <c r="J887" i="3"/>
  <c r="E624" i="3"/>
  <c r="O868" i="3"/>
  <c r="L609" i="3"/>
  <c r="B719" i="3"/>
  <c r="L537" i="3"/>
  <c r="B608" i="3"/>
  <c r="K721" i="3"/>
  <c r="I615" i="3"/>
  <c r="L688" i="3"/>
  <c r="H744" i="3"/>
  <c r="I673" i="3"/>
  <c r="J813" i="3"/>
  <c r="H656" i="3"/>
  <c r="O766" i="3"/>
  <c r="A798" i="3"/>
  <c r="O796" i="3"/>
  <c r="M767" i="3"/>
  <c r="D714" i="3"/>
  <c r="J712" i="3"/>
  <c r="A813" i="3"/>
  <c r="F727" i="3"/>
  <c r="G681" i="3"/>
  <c r="D666" i="3"/>
  <c r="G664" i="3"/>
  <c r="D649" i="3"/>
  <c r="I651" i="3"/>
  <c r="D806" i="3"/>
  <c r="D590" i="3"/>
  <c r="M772" i="3"/>
  <c r="J699" i="3"/>
  <c r="B834" i="3"/>
  <c r="H686" i="3"/>
  <c r="F723" i="3"/>
  <c r="H453" i="3"/>
  <c r="C609" i="3"/>
  <c r="I606" i="3"/>
  <c r="A693" i="3"/>
  <c r="G612" i="3"/>
  <c r="M677" i="3"/>
  <c r="M562" i="3"/>
  <c r="L660" i="3"/>
  <c r="L545" i="3"/>
  <c r="G751" i="3"/>
  <c r="G668" i="3"/>
  <c r="C775" i="3"/>
  <c r="N786" i="3"/>
  <c r="C744" i="3"/>
  <c r="C819" i="3"/>
  <c r="F714" i="3"/>
  <c r="N725" i="3"/>
  <c r="A709" i="3"/>
  <c r="C727" i="3"/>
  <c r="A644" i="3"/>
  <c r="C694" i="3"/>
  <c r="G621" i="3"/>
  <c r="F745" i="3"/>
  <c r="F738" i="3"/>
  <c r="J750" i="3"/>
  <c r="M704" i="3"/>
  <c r="H730" i="3"/>
  <c r="B751" i="3"/>
  <c r="C735" i="3"/>
  <c r="A734" i="3"/>
  <c r="B718" i="3"/>
  <c r="D647" i="3"/>
  <c r="O627" i="3"/>
  <c r="K625" i="3"/>
  <c r="K532" i="3"/>
  <c r="J613" i="3"/>
  <c r="M685" i="3"/>
  <c r="L799" i="3"/>
  <c r="C620" i="3"/>
  <c r="B625" i="3"/>
  <c r="K647" i="3"/>
  <c r="H632" i="3"/>
  <c r="J630" i="3"/>
  <c r="F683" i="3"/>
  <c r="N530" i="3"/>
  <c r="I509" i="3"/>
  <c r="F471" i="3"/>
  <c r="C384" i="3"/>
  <c r="C586" i="3"/>
  <c r="J701" i="3"/>
  <c r="L614" i="3"/>
  <c r="L591" i="3"/>
  <c r="N667" i="3"/>
  <c r="G652" i="3"/>
  <c r="M697" i="3"/>
  <c r="N544" i="3"/>
  <c r="G648" i="3"/>
  <c r="J589" i="3"/>
  <c r="F631" i="3"/>
  <c r="I572" i="3"/>
  <c r="D551" i="3"/>
  <c r="M512" i="3"/>
  <c r="A465" i="3"/>
  <c r="O491" i="3"/>
  <c r="H674" i="3"/>
  <c r="B636" i="3"/>
  <c r="M532" i="3"/>
  <c r="O687" i="3"/>
  <c r="J617" i="3"/>
  <c r="C656" i="3"/>
  <c r="I627" i="3"/>
  <c r="D678" i="3"/>
  <c r="K588" i="3"/>
  <c r="F591" i="3"/>
  <c r="B654" i="3"/>
  <c r="K667" i="3"/>
  <c r="F503" i="3"/>
  <c r="E574" i="3"/>
  <c r="A637" i="3"/>
  <c r="I633" i="3"/>
  <c r="E486" i="3"/>
  <c r="C537" i="3"/>
  <c r="C601" i="3"/>
  <c r="I511" i="3"/>
  <c r="N556" i="3"/>
  <c r="F609" i="3"/>
  <c r="F569" i="3"/>
  <c r="H458" i="3"/>
  <c r="L430" i="3"/>
  <c r="C514" i="3"/>
  <c r="H567" i="3"/>
  <c r="M492" i="3"/>
  <c r="B529" i="3"/>
  <c r="J590" i="3"/>
  <c r="N471" i="3"/>
  <c r="F604" i="3"/>
  <c r="E591" i="3"/>
  <c r="H533" i="3"/>
  <c r="D505" i="3"/>
  <c r="C488" i="3"/>
  <c r="C642" i="3"/>
  <c r="G634" i="3"/>
  <c r="F543" i="3"/>
  <c r="M504" i="3"/>
  <c r="C681" i="3"/>
  <c r="C524" i="3"/>
  <c r="G680" i="3"/>
  <c r="K555" i="3"/>
  <c r="B664" i="3"/>
  <c r="B507" i="3"/>
  <c r="B659" i="3"/>
  <c r="J538" i="3"/>
  <c r="C464" i="3"/>
  <c r="E517" i="3"/>
  <c r="M442" i="3"/>
  <c r="B479" i="3"/>
  <c r="G404" i="3"/>
  <c r="J544" i="3"/>
  <c r="O558" i="3"/>
  <c r="I409" i="3"/>
  <c r="C481" i="3"/>
  <c r="E539" i="3"/>
  <c r="A596" i="3"/>
  <c r="B496" i="3"/>
  <c r="J592" i="3"/>
  <c r="G450" i="3"/>
  <c r="N789" i="3"/>
  <c r="B758" i="3"/>
  <c r="B791" i="3"/>
  <c r="B637" i="3"/>
  <c r="D695" i="3"/>
  <c r="N619" i="3"/>
  <c r="D557" i="3"/>
  <c r="C660" i="3"/>
  <c r="D734" i="3"/>
  <c r="K671" i="3"/>
  <c r="F606" i="3"/>
  <c r="N675" i="3"/>
  <c r="B587" i="3"/>
  <c r="E654" i="3"/>
  <c r="A521" i="3"/>
  <c r="M658" i="3"/>
  <c r="A570" i="3"/>
  <c r="D637" i="3"/>
  <c r="O503" i="3"/>
  <c r="H429" i="3"/>
  <c r="J482" i="3"/>
  <c r="C408" i="3"/>
  <c r="G444" i="3"/>
  <c r="F542" i="3"/>
  <c r="K261" i="3"/>
  <c r="O348" i="3"/>
  <c r="F583" i="3"/>
  <c r="K712" i="3"/>
  <c r="O544" i="3"/>
  <c r="B627" i="3"/>
  <c r="I506" i="3"/>
  <c r="E652" i="3"/>
  <c r="E462" i="3"/>
  <c r="J676" i="3"/>
  <c r="M715" i="3"/>
  <c r="J693" i="3"/>
  <c r="A745" i="3"/>
  <c r="L641" i="3"/>
  <c r="M620" i="3"/>
  <c r="M742" i="3"/>
  <c r="M730" i="3"/>
  <c r="H575" i="3"/>
  <c r="B535" i="3"/>
  <c r="N676" i="3"/>
  <c r="E653" i="3"/>
  <c r="M591" i="3"/>
  <c r="A518" i="3"/>
  <c r="M659" i="3"/>
  <c r="O652" i="3"/>
  <c r="L713" i="3"/>
  <c r="M635" i="3"/>
  <c r="H689" i="3"/>
  <c r="O580" i="3"/>
  <c r="I653" i="3"/>
  <c r="L466" i="3"/>
  <c r="F458" i="3"/>
  <c r="N528" i="3"/>
  <c r="G482" i="3"/>
  <c r="N687" i="3"/>
  <c r="E597" i="3"/>
  <c r="D677" i="3"/>
  <c r="N558" i="3"/>
  <c r="G570" i="3"/>
  <c r="M440" i="3"/>
  <c r="M714" i="3"/>
  <c r="H628" i="3"/>
  <c r="B671" i="3"/>
  <c r="O622" i="3"/>
  <c r="G766" i="3"/>
  <c r="O726" i="3"/>
  <c r="E554" i="3"/>
  <c r="H588" i="3"/>
  <c r="L569" i="3"/>
  <c r="G496" i="3"/>
  <c r="B583" i="3"/>
  <c r="M645" i="3"/>
  <c r="H624" i="3"/>
  <c r="L620" i="3"/>
  <c r="A566" i="3"/>
  <c r="L628" i="3"/>
  <c r="F675" i="3"/>
  <c r="I654" i="3"/>
  <c r="F428" i="3"/>
  <c r="C685" i="3"/>
  <c r="K553" i="3"/>
  <c r="A676" i="3"/>
  <c r="A507" i="3"/>
  <c r="A611" i="3"/>
  <c r="B252" i="3"/>
  <c r="O479" i="3"/>
  <c r="O583" i="3"/>
  <c r="L689" i="3"/>
  <c r="J562" i="3"/>
  <c r="M653" i="3"/>
  <c r="D524" i="3"/>
  <c r="K518" i="3"/>
  <c r="L354" i="3"/>
  <c r="L633" i="3"/>
  <c r="G626" i="3"/>
  <c r="B692" i="3"/>
  <c r="B721" i="3"/>
  <c r="C643" i="3"/>
  <c r="I592" i="3"/>
  <c r="N691" i="3"/>
  <c r="D709" i="3"/>
  <c r="A658" i="3"/>
  <c r="O750" i="3"/>
  <c r="F709" i="3"/>
  <c r="M654" i="3"/>
  <c r="O640" i="3"/>
  <c r="M716" i="3"/>
  <c r="E692" i="3"/>
  <c r="H633" i="3"/>
  <c r="M497" i="3"/>
  <c r="F680" i="3"/>
  <c r="K476" i="3"/>
  <c r="O641" i="3"/>
  <c r="E438" i="3"/>
  <c r="B617" i="3"/>
  <c r="L448" i="3"/>
  <c r="D547" i="3"/>
  <c r="B527" i="3"/>
  <c r="E562" i="3"/>
  <c r="H501" i="3"/>
  <c r="N523" i="3"/>
  <c r="E599" i="3"/>
  <c r="I447" i="3"/>
  <c r="D902" i="3"/>
  <c r="J921" i="3"/>
  <c r="O825" i="3"/>
  <c r="J830" i="3"/>
  <c r="H859" i="3"/>
  <c r="H710" i="3"/>
  <c r="J826" i="3"/>
  <c r="J866" i="3"/>
  <c r="A865" i="3"/>
  <c r="G832" i="3"/>
  <c r="I867" i="3"/>
  <c r="K920" i="3"/>
  <c r="O846" i="3"/>
  <c r="K834" i="3"/>
  <c r="I807" i="3"/>
  <c r="N770" i="3"/>
  <c r="D873" i="3"/>
  <c r="F764" i="3"/>
  <c r="N731" i="3"/>
  <c r="O647" i="3"/>
  <c r="E809" i="3"/>
  <c r="B698" i="3"/>
  <c r="M706" i="3"/>
  <c r="F719" i="3"/>
  <c r="N764" i="3"/>
  <c r="J824" i="3"/>
  <c r="L719" i="3"/>
  <c r="I755" i="3"/>
  <c r="G770" i="3"/>
  <c r="L723" i="3"/>
  <c r="A657" i="3"/>
  <c r="C605" i="3"/>
  <c r="N743" i="3"/>
  <c r="F810" i="3"/>
  <c r="H827" i="3"/>
  <c r="O748" i="3"/>
  <c r="G480" i="3"/>
  <c r="D717" i="3"/>
  <c r="A689" i="3"/>
  <c r="N811" i="3"/>
  <c r="I792" i="3"/>
  <c r="O885" i="3"/>
  <c r="G806" i="3"/>
  <c r="I542" i="3"/>
  <c r="E672" i="3"/>
  <c r="M656" i="3"/>
  <c r="K727" i="3"/>
  <c r="F711" i="3"/>
  <c r="E642" i="3"/>
  <c r="J718" i="3"/>
  <c r="J735" i="3"/>
  <c r="H665" i="3"/>
  <c r="B777" i="3"/>
  <c r="N552" i="3"/>
  <c r="F743" i="3"/>
  <c r="K635" i="3"/>
  <c r="I590" i="3"/>
  <c r="B534" i="3"/>
  <c r="F589" i="3"/>
  <c r="H638" i="3"/>
  <c r="C633" i="3"/>
  <c r="D462" i="3"/>
  <c r="M726" i="3"/>
  <c r="L680" i="3"/>
  <c r="L648" i="3"/>
  <c r="K631" i="3"/>
  <c r="E483" i="3"/>
  <c r="D399" i="3"/>
  <c r="I674" i="3"/>
  <c r="A373" i="3"/>
  <c r="M768" i="3"/>
  <c r="F671" i="3"/>
  <c r="D654" i="3"/>
  <c r="C637" i="3"/>
  <c r="O513" i="3"/>
  <c r="E484" i="3"/>
  <c r="H497" i="3"/>
  <c r="G761" i="3"/>
  <c r="I804" i="3"/>
  <c r="H609" i="3"/>
  <c r="M695" i="3"/>
  <c r="D830" i="3"/>
  <c r="H848" i="3"/>
  <c r="F936" i="3"/>
  <c r="J854" i="3"/>
  <c r="L825" i="3"/>
  <c r="H814" i="3"/>
  <c r="E927" i="3"/>
  <c r="D766" i="3"/>
  <c r="I874" i="3"/>
  <c r="N844" i="3"/>
  <c r="G901" i="3"/>
  <c r="C890" i="3"/>
  <c r="N822" i="3"/>
  <c r="O799" i="3"/>
  <c r="I922" i="3"/>
  <c r="N803" i="3"/>
  <c r="J814" i="3"/>
  <c r="B807" i="3"/>
  <c r="A781" i="3"/>
  <c r="I763" i="3"/>
  <c r="M775" i="3"/>
  <c r="B669" i="3"/>
  <c r="O731" i="3"/>
  <c r="A710" i="3"/>
  <c r="J882" i="3"/>
  <c r="I801" i="3"/>
  <c r="N702" i="3"/>
  <c r="B800" i="3"/>
  <c r="H748" i="3"/>
  <c r="O690" i="3"/>
  <c r="K745" i="3"/>
  <c r="I550" i="3"/>
  <c r="J737" i="3"/>
  <c r="A830" i="3"/>
  <c r="E607" i="3"/>
  <c r="E490" i="3"/>
  <c r="J648" i="3"/>
  <c r="A590" i="3"/>
  <c r="A714" i="3"/>
  <c r="L697" i="3"/>
  <c r="K824" i="3"/>
  <c r="M729" i="3"/>
  <c r="B695" i="3"/>
  <c r="C693" i="3"/>
  <c r="M784" i="3"/>
  <c r="A550" i="3"/>
  <c r="L815" i="3"/>
  <c r="J745" i="3"/>
  <c r="I723" i="3"/>
  <c r="F528" i="3"/>
  <c r="D699" i="3"/>
  <c r="L746" i="3"/>
  <c r="J753" i="3"/>
  <c r="B576" i="3"/>
  <c r="K681" i="3"/>
  <c r="F650" i="3"/>
  <c r="J684" i="3"/>
  <c r="M569" i="3"/>
  <c r="O601" i="3"/>
  <c r="B523" i="3"/>
  <c r="M600" i="3"/>
  <c r="B582" i="3"/>
  <c r="I625" i="3"/>
  <c r="C649" i="3"/>
  <c r="M570" i="3"/>
  <c r="L553" i="3"/>
  <c r="M544" i="3"/>
  <c r="H591" i="3"/>
  <c r="G632" i="3"/>
  <c r="D539" i="3"/>
  <c r="B647" i="3"/>
  <c r="B538" i="3"/>
  <c r="O452" i="3"/>
  <c r="N435" i="3"/>
  <c r="N560" i="3"/>
  <c r="A498" i="3"/>
  <c r="H574" i="3"/>
  <c r="H702" i="3"/>
  <c r="N779" i="3"/>
  <c r="L497" i="3"/>
  <c r="H660" i="3"/>
  <c r="F626" i="3"/>
  <c r="A643" i="3"/>
  <c r="J480" i="3"/>
  <c r="F629" i="3"/>
  <c r="G787" i="3"/>
  <c r="N682" i="3"/>
  <c r="L529" i="3"/>
  <c r="K512" i="3"/>
  <c r="H498" i="3"/>
  <c r="O574" i="3"/>
  <c r="K515" i="3"/>
  <c r="C456" i="3"/>
  <c r="C654" i="3"/>
  <c r="K665" i="3"/>
  <c r="E632" i="3"/>
  <c r="H549" i="3"/>
  <c r="G532" i="3"/>
  <c r="I486" i="3"/>
  <c r="A563" i="3"/>
  <c r="G530" i="3"/>
  <c r="H711" i="3"/>
  <c r="E678" i="3"/>
  <c r="K652" i="3"/>
  <c r="J635" i="3"/>
  <c r="N613" i="3"/>
  <c r="K556" i="3"/>
  <c r="F444" i="3"/>
  <c r="M523" i="3"/>
  <c r="C531" i="3"/>
  <c r="I774" i="3"/>
  <c r="N773" i="3"/>
  <c r="G605" i="3"/>
  <c r="J687" i="3"/>
  <c r="H728" i="3"/>
  <c r="G564" i="3"/>
  <c r="G711" i="3"/>
  <c r="C568" i="3"/>
  <c r="J527" i="3"/>
  <c r="L582" i="3"/>
  <c r="E569" i="3"/>
  <c r="N495" i="3"/>
  <c r="N671" i="3"/>
  <c r="O624" i="3"/>
  <c r="E668" i="3"/>
  <c r="G598" i="3"/>
  <c r="J686" i="3"/>
  <c r="C928" i="3"/>
  <c r="D856" i="3"/>
  <c r="L885" i="3"/>
  <c r="I868" i="3"/>
  <c r="D832" i="3"/>
  <c r="B760" i="3"/>
  <c r="D767" i="3"/>
  <c r="C795" i="3"/>
  <c r="H727" i="3"/>
  <c r="F801" i="3"/>
  <c r="H879" i="3"/>
  <c r="K847" i="3"/>
  <c r="A875" i="3"/>
  <c r="A948" i="3"/>
  <c r="A864" i="3"/>
  <c r="B793" i="3"/>
  <c r="I759" i="3"/>
  <c r="N784" i="3"/>
  <c r="D751" i="3"/>
  <c r="F736" i="3"/>
  <c r="K664" i="3"/>
  <c r="O714" i="3"/>
  <c r="M732" i="3"/>
  <c r="A665" i="3"/>
  <c r="C738" i="3"/>
  <c r="A720" i="3"/>
  <c r="A715" i="3"/>
  <c r="J761" i="3"/>
  <c r="H718" i="3"/>
  <c r="B620" i="3"/>
  <c r="L745" i="3"/>
  <c r="N600" i="3"/>
  <c r="H734" i="3"/>
  <c r="J760" i="3"/>
  <c r="G812" i="3"/>
  <c r="I750" i="3"/>
  <c r="H541" i="3"/>
  <c r="M672" i="3"/>
  <c r="O572" i="3"/>
  <c r="D771" i="3"/>
  <c r="M682" i="3"/>
  <c r="D796" i="3"/>
  <c r="B661" i="3"/>
  <c r="H671" i="3"/>
  <c r="B689" i="3"/>
  <c r="C758" i="3"/>
  <c r="L807" i="3"/>
  <c r="I699" i="3"/>
  <c r="H803" i="3"/>
  <c r="D739" i="3"/>
  <c r="I732" i="3"/>
  <c r="H555" i="3"/>
  <c r="J714" i="3"/>
  <c r="G737" i="3"/>
  <c r="E763" i="3"/>
  <c r="I639" i="3"/>
  <c r="O632" i="3"/>
  <c r="F624" i="3"/>
  <c r="L393" i="3"/>
  <c r="C577" i="3"/>
  <c r="A506" i="3"/>
  <c r="B541" i="3"/>
  <c r="F522" i="3"/>
  <c r="O693" i="3"/>
  <c r="A586" i="3"/>
  <c r="O568" i="3"/>
  <c r="C566" i="3"/>
  <c r="B509" i="3"/>
  <c r="N520" i="3"/>
  <c r="D536" i="3"/>
  <c r="N817" i="3"/>
  <c r="C724" i="3"/>
  <c r="M518" i="3"/>
  <c r="L501" i="3"/>
  <c r="I414" i="3"/>
  <c r="M370" i="3"/>
  <c r="N612" i="3"/>
  <c r="A394" i="3"/>
  <c r="B591" i="3"/>
  <c r="M589" i="3"/>
  <c r="C717" i="3"/>
  <c r="B700" i="3"/>
  <c r="N655" i="3"/>
  <c r="D604" i="3"/>
  <c r="L667" i="3"/>
  <c r="E534" i="3"/>
  <c r="A752" i="3"/>
  <c r="N536" i="3"/>
  <c r="C624" i="3"/>
  <c r="E675" i="3"/>
  <c r="H613" i="3"/>
  <c r="J351" i="3"/>
  <c r="F494" i="3"/>
  <c r="C422" i="3"/>
  <c r="E768" i="3"/>
  <c r="G675" i="3"/>
  <c r="H640" i="3"/>
  <c r="G623" i="3"/>
  <c r="F531" i="3"/>
  <c r="I539" i="3"/>
  <c r="M568" i="3"/>
  <c r="O551" i="3"/>
  <c r="I494" i="3"/>
  <c r="J683" i="3"/>
  <c r="M638" i="3"/>
  <c r="N672" i="3"/>
  <c r="B595" i="3"/>
  <c r="E529" i="3"/>
  <c r="A423" i="3"/>
  <c r="J284" i="3"/>
  <c r="J498" i="3"/>
  <c r="O790" i="3"/>
  <c r="E674" i="3"/>
  <c r="C671" i="3"/>
  <c r="C711" i="3"/>
  <c r="C707" i="3"/>
  <c r="B694" i="3"/>
  <c r="B690" i="3"/>
  <c r="L567" i="3"/>
  <c r="G546" i="3"/>
  <c r="A508" i="3"/>
  <c r="H390" i="3"/>
  <c r="A549" i="3"/>
  <c r="K527" i="3"/>
  <c r="E489" i="3"/>
  <c r="N365" i="3"/>
  <c r="J711" i="3"/>
  <c r="E904" i="3"/>
  <c r="J877" i="3"/>
  <c r="F875" i="3"/>
  <c r="F859" i="3"/>
  <c r="N646" i="3"/>
  <c r="A703" i="3"/>
  <c r="B708" i="3"/>
  <c r="N848" i="3"/>
  <c r="G786" i="3"/>
  <c r="I638" i="3"/>
  <c r="J809" i="3"/>
  <c r="D686" i="3"/>
  <c r="M698" i="3"/>
  <c r="L814" i="3"/>
  <c r="M578" i="3"/>
  <c r="E667" i="3"/>
  <c r="B435" i="3"/>
  <c r="D560" i="3"/>
  <c r="M675" i="3"/>
  <c r="I648" i="3"/>
  <c r="L644" i="3"/>
  <c r="B546" i="3"/>
  <c r="F391" i="3"/>
  <c r="L718" i="3"/>
  <c r="F620" i="3"/>
  <c r="A542" i="3"/>
  <c r="H653" i="3"/>
  <c r="L673" i="3"/>
  <c r="K682" i="3"/>
  <c r="H586" i="3"/>
  <c r="C494" i="3"/>
  <c r="B614" i="3"/>
  <c r="N632" i="3"/>
  <c r="M628" i="3"/>
  <c r="E459" i="3"/>
  <c r="C726" i="3"/>
  <c r="B741" i="3"/>
  <c r="F596" i="3"/>
  <c r="E579" i="3"/>
  <c r="A601" i="3"/>
  <c r="E541" i="3"/>
  <c r="B665" i="3"/>
  <c r="N607" i="3"/>
  <c r="C806" i="3"/>
  <c r="L661" i="3"/>
  <c r="C653" i="3"/>
  <c r="I422" i="3"/>
  <c r="E685" i="3"/>
  <c r="I671" i="3"/>
  <c r="O508" i="3"/>
  <c r="B514" i="3"/>
  <c r="K654" i="3"/>
  <c r="C576" i="3"/>
  <c r="N695" i="3"/>
  <c r="O428" i="3"/>
  <c r="G356" i="3"/>
  <c r="N468" i="3"/>
  <c r="A144" i="3"/>
  <c r="F729" i="3"/>
  <c r="J797" i="3"/>
  <c r="L493" i="3"/>
  <c r="E596" i="3"/>
  <c r="G497" i="3"/>
  <c r="E612" i="3"/>
  <c r="N573" i="3"/>
  <c r="B596" i="3"/>
  <c r="E548" i="3"/>
  <c r="O526" i="3"/>
  <c r="I488" i="3"/>
  <c r="K604" i="3"/>
  <c r="A572" i="3"/>
  <c r="K486" i="3"/>
  <c r="D472" i="3"/>
  <c r="J277" i="3"/>
  <c r="H805" i="3"/>
  <c r="H763" i="3"/>
  <c r="G615" i="3"/>
  <c r="J459" i="3"/>
  <c r="F565" i="3"/>
  <c r="A544" i="3"/>
  <c r="J505" i="3"/>
  <c r="G670" i="3"/>
  <c r="A480" i="3"/>
  <c r="N594" i="3"/>
  <c r="H556" i="3"/>
  <c r="B589" i="3"/>
  <c r="F435" i="3"/>
  <c r="A350" i="3"/>
  <c r="O403" i="3"/>
  <c r="F209" i="3"/>
  <c r="H462" i="3"/>
  <c r="B782" i="3"/>
  <c r="D553" i="3"/>
  <c r="N662" i="3"/>
  <c r="A470" i="3"/>
  <c r="L586" i="3"/>
  <c r="K384" i="3"/>
  <c r="K569" i="3"/>
  <c r="N548" i="3"/>
  <c r="F520" i="3"/>
  <c r="O481" i="3"/>
  <c r="G393" i="3"/>
  <c r="L562" i="3"/>
  <c r="N532" i="3"/>
  <c r="E491" i="3"/>
  <c r="I459" i="3"/>
  <c r="O531" i="3"/>
  <c r="D593" i="3"/>
  <c r="K581" i="3"/>
  <c r="J556" i="3"/>
  <c r="H393" i="3"/>
  <c r="G657" i="3"/>
  <c r="A619" i="3"/>
  <c r="J513" i="3"/>
  <c r="L230" i="3"/>
  <c r="M644" i="3"/>
  <c r="O608" i="3"/>
  <c r="H564" i="3"/>
  <c r="K413" i="3"/>
  <c r="M476" i="3"/>
  <c r="H455" i="3"/>
  <c r="A374" i="3"/>
  <c r="J627" i="3"/>
  <c r="F793" i="3"/>
  <c r="B483" i="3"/>
  <c r="J585" i="3"/>
  <c r="J628" i="3"/>
  <c r="O662" i="3"/>
  <c r="O499" i="3"/>
  <c r="K535" i="3"/>
  <c r="A616" i="3"/>
  <c r="C580" i="3"/>
  <c r="M414" i="3"/>
  <c r="I450" i="3"/>
  <c r="A378" i="3"/>
  <c r="K356" i="3"/>
  <c r="B311" i="3"/>
  <c r="H372" i="3"/>
  <c r="B723" i="3"/>
  <c r="C762" i="3"/>
  <c r="K603" i="3"/>
  <c r="O448" i="3"/>
  <c r="B633" i="3"/>
  <c r="D597" i="3"/>
  <c r="N431" i="3"/>
  <c r="J467" i="3"/>
  <c r="E550" i="3"/>
  <c r="N511" i="3"/>
  <c r="H518" i="3"/>
  <c r="E382" i="3"/>
  <c r="I443" i="3"/>
  <c r="D422" i="3"/>
  <c r="M242" i="3"/>
  <c r="K305" i="3"/>
  <c r="B727" i="3"/>
  <c r="N692" i="3"/>
  <c r="I682" i="3"/>
  <c r="M665" i="3"/>
  <c r="K597" i="3"/>
  <c r="B624" i="3"/>
  <c r="J580" i="3"/>
  <c r="L679" i="3"/>
  <c r="G566" i="3"/>
  <c r="B545" i="3"/>
  <c r="K506" i="3"/>
  <c r="M383" i="3"/>
  <c r="J447" i="3"/>
  <c r="E426" i="3"/>
  <c r="N387" i="3"/>
  <c r="N353" i="3"/>
  <c r="K698" i="3"/>
  <c r="B524" i="3"/>
  <c r="K677" i="3"/>
  <c r="B447" i="3"/>
  <c r="D465" i="3"/>
  <c r="B615" i="3"/>
  <c r="L575" i="3"/>
  <c r="I279" i="3"/>
  <c r="C550" i="3"/>
  <c r="M528" i="3"/>
  <c r="G490" i="3"/>
  <c r="H361" i="3"/>
  <c r="D246" i="3"/>
  <c r="I418" i="3"/>
  <c r="L399" i="3"/>
  <c r="O467" i="3"/>
  <c r="L481" i="3"/>
  <c r="E611" i="3"/>
  <c r="O392" i="3"/>
  <c r="O665" i="3"/>
  <c r="F585" i="3"/>
  <c r="O546" i="3"/>
  <c r="B365" i="3"/>
  <c r="B526" i="3"/>
  <c r="A500" i="3"/>
  <c r="M597" i="3"/>
  <c r="M413" i="3"/>
  <c r="O440" i="3"/>
  <c r="G368" i="3"/>
  <c r="B347" i="3"/>
  <c r="J430" i="3"/>
  <c r="H231" i="3"/>
  <c r="F544" i="3"/>
  <c r="G492" i="3"/>
  <c r="E560" i="3"/>
  <c r="G587" i="3"/>
  <c r="B517" i="3"/>
  <c r="H616" i="3"/>
  <c r="N430" i="3"/>
  <c r="A458" i="3"/>
  <c r="O567" i="3"/>
  <c r="I529" i="3"/>
  <c r="M517" i="3"/>
  <c r="N553" i="3"/>
  <c r="J396" i="3"/>
  <c r="I356" i="3"/>
  <c r="J448" i="3"/>
  <c r="I533" i="3"/>
  <c r="A492" i="3"/>
  <c r="O480" i="3"/>
  <c r="K630" i="3"/>
  <c r="M622" i="3"/>
  <c r="N563" i="3"/>
  <c r="N539" i="3"/>
  <c r="M643" i="3"/>
  <c r="G571" i="3"/>
  <c r="J697" i="3"/>
  <c r="D643" i="3"/>
  <c r="B486" i="3"/>
  <c r="L744" i="3"/>
  <c r="J611" i="3"/>
  <c r="D469" i="3"/>
  <c r="M583" i="3"/>
  <c r="M526" i="3"/>
  <c r="H409" i="3"/>
  <c r="M647" i="3"/>
  <c r="D461" i="3"/>
  <c r="B336" i="3"/>
  <c r="D650" i="3"/>
  <c r="C493" i="3"/>
  <c r="E702" i="3"/>
  <c r="O593" i="3"/>
  <c r="M538" i="3"/>
  <c r="E533" i="3"/>
  <c r="E715" i="3"/>
  <c r="G618" i="3"/>
  <c r="M683" i="3"/>
  <c r="N614" i="3"/>
  <c r="H397" i="3"/>
  <c r="D552" i="3"/>
  <c r="D656" i="3"/>
  <c r="A545" i="3"/>
  <c r="I478" i="3"/>
  <c r="E536" i="3"/>
  <c r="O559" i="3"/>
  <c r="E455" i="3"/>
  <c r="K621" i="3"/>
  <c r="N459" i="3"/>
  <c r="D393" i="3"/>
  <c r="M501" i="3"/>
  <c r="A491" i="3"/>
  <c r="K421" i="3"/>
  <c r="B493" i="3"/>
  <c r="C388" i="3"/>
  <c r="C462" i="3"/>
  <c r="E281" i="3"/>
  <c r="B210" i="3"/>
  <c r="H666" i="3"/>
  <c r="G724" i="3"/>
  <c r="O400" i="3"/>
  <c r="K524" i="3"/>
  <c r="N674" i="3"/>
  <c r="D463" i="3"/>
  <c r="L674" i="3"/>
  <c r="O476" i="3"/>
  <c r="L473" i="3"/>
  <c r="E501" i="3"/>
  <c r="N420" i="3"/>
  <c r="C448" i="3"/>
  <c r="C662" i="3"/>
  <c r="J391" i="3"/>
  <c r="G388" i="3"/>
  <c r="C416" i="3"/>
  <c r="F490" i="3"/>
  <c r="I461" i="3"/>
  <c r="E458" i="3"/>
  <c r="G559" i="3"/>
  <c r="G407" i="3"/>
  <c r="F450" i="3"/>
  <c r="A278" i="3"/>
  <c r="D376" i="3"/>
  <c r="I531" i="3"/>
  <c r="M652" i="3"/>
  <c r="D572" i="3"/>
  <c r="H550" i="3"/>
  <c r="D613" i="3"/>
  <c r="H392" i="3"/>
  <c r="D679" i="3"/>
  <c r="K408" i="3"/>
  <c r="H405" i="3"/>
  <c r="D433" i="3"/>
  <c r="J558" i="3"/>
  <c r="N379" i="3"/>
  <c r="G596" i="3"/>
  <c r="C457" i="3"/>
  <c r="O453" i="3"/>
  <c r="N347" i="3"/>
  <c r="J525" i="3"/>
  <c r="E393" i="3"/>
  <c r="A390" i="3"/>
  <c r="M596" i="3"/>
  <c r="F272" i="3"/>
  <c r="B382" i="3"/>
  <c r="L209" i="3"/>
  <c r="C299" i="3"/>
  <c r="J678" i="3"/>
  <c r="F536" i="3"/>
  <c r="G554" i="3"/>
  <c r="C598" i="3"/>
  <c r="A682" i="3"/>
  <c r="L208" i="3"/>
  <c r="I543" i="3"/>
  <c r="L459" i="3"/>
  <c r="N407" i="3"/>
  <c r="M251" i="3"/>
  <c r="K473" i="3"/>
  <c r="K423" i="3"/>
  <c r="L542" i="3"/>
  <c r="C305" i="3"/>
  <c r="J437" i="3"/>
  <c r="L468" i="3"/>
  <c r="H532" i="3"/>
  <c r="E268" i="3"/>
  <c r="F682" i="3"/>
  <c r="C423" i="3"/>
  <c r="M423" i="3"/>
  <c r="L250" i="3"/>
  <c r="L515" i="3"/>
  <c r="H254" i="3"/>
  <c r="E402" i="3"/>
  <c r="I595" i="3"/>
  <c r="O597" i="3"/>
  <c r="L524" i="3"/>
  <c r="F561" i="3"/>
  <c r="J450" i="3"/>
  <c r="L604" i="3"/>
  <c r="O253" i="3"/>
  <c r="G386" i="3"/>
  <c r="F366" i="3"/>
  <c r="E481" i="3"/>
  <c r="B217" i="3"/>
  <c r="C587" i="3"/>
  <c r="G362" i="3"/>
  <c r="M231" i="3"/>
  <c r="K455" i="3"/>
  <c r="I375" i="3"/>
  <c r="K198" i="3"/>
  <c r="B467" i="3"/>
  <c r="D346" i="3"/>
  <c r="M349" i="3"/>
  <c r="C442" i="3"/>
  <c r="J444" i="3"/>
  <c r="I318" i="3"/>
  <c r="O236" i="3"/>
  <c r="F470" i="3"/>
  <c r="M296" i="3"/>
  <c r="A292" i="3"/>
  <c r="K241" i="3"/>
  <c r="E677" i="3"/>
  <c r="F464" i="3"/>
  <c r="M435" i="3"/>
  <c r="K529" i="3"/>
  <c r="E223" i="3"/>
  <c r="K397" i="3"/>
  <c r="G306" i="3"/>
  <c r="B367" i="3"/>
  <c r="N466" i="3"/>
  <c r="F568" i="3"/>
  <c r="I445" i="3"/>
  <c r="N386" i="3"/>
  <c r="F372" i="3"/>
  <c r="D328" i="3"/>
  <c r="G283" i="3"/>
  <c r="B612" i="3"/>
  <c r="N538" i="3"/>
  <c r="E665" i="3"/>
  <c r="I517" i="3"/>
  <c r="A319" i="3"/>
  <c r="A387" i="3"/>
  <c r="N173" i="3"/>
  <c r="B129" i="3"/>
  <c r="F537" i="3"/>
  <c r="C522" i="3"/>
  <c r="D588" i="3"/>
  <c r="M500" i="3"/>
  <c r="K217" i="3"/>
  <c r="D302" i="3"/>
  <c r="L293" i="3"/>
  <c r="O248" i="3"/>
  <c r="M94" i="3"/>
  <c r="F426" i="3"/>
  <c r="A272" i="3"/>
  <c r="D227" i="3"/>
  <c r="G29" i="3"/>
  <c r="D394" i="3"/>
  <c r="M586" i="3"/>
  <c r="N436" i="3"/>
  <c r="I611" i="3"/>
  <c r="M646" i="3"/>
  <c r="J646" i="3"/>
  <c r="K629" i="3"/>
  <c r="D236" i="3"/>
  <c r="I466" i="3"/>
  <c r="N77" i="3"/>
  <c r="J360" i="3"/>
  <c r="K380" i="3"/>
  <c r="K429" i="3"/>
  <c r="D316" i="3"/>
  <c r="H459" i="3"/>
  <c r="N336" i="3"/>
  <c r="L336" i="3"/>
  <c r="M80" i="3"/>
  <c r="H304" i="3"/>
  <c r="H732" i="3"/>
  <c r="O540" i="3"/>
  <c r="H644" i="3"/>
  <c r="I586" i="3"/>
  <c r="I514" i="3"/>
  <c r="K502" i="3"/>
  <c r="O576" i="3"/>
  <c r="A214" i="3"/>
  <c r="E347" i="3"/>
  <c r="J491" i="3"/>
  <c r="D322" i="3"/>
  <c r="H606" i="3"/>
  <c r="L372" i="3"/>
  <c r="E128" i="3"/>
  <c r="I549" i="3"/>
  <c r="K290" i="3"/>
  <c r="J361" i="3"/>
  <c r="C595" i="3"/>
  <c r="K430" i="3"/>
  <c r="M573" i="3"/>
  <c r="K475" i="3"/>
  <c r="C247" i="3"/>
  <c r="J468" i="3"/>
  <c r="K272" i="3"/>
  <c r="G345" i="3"/>
  <c r="G578" i="3"/>
  <c r="H414" i="3"/>
  <c r="B557" i="3"/>
  <c r="L462" i="3"/>
  <c r="K230" i="3"/>
  <c r="B379" i="3"/>
  <c r="O255" i="3"/>
  <c r="J666" i="3"/>
  <c r="L546" i="3"/>
  <c r="C675" i="3"/>
  <c r="J501" i="3"/>
  <c r="L657" i="3"/>
  <c r="H552" i="3"/>
  <c r="J594" i="3"/>
  <c r="E460" i="3"/>
  <c r="N382" i="3"/>
  <c r="O543" i="3"/>
  <c r="H379" i="3"/>
  <c r="J522" i="3"/>
  <c r="E373" i="3"/>
  <c r="C332" i="3"/>
  <c r="J392" i="3"/>
  <c r="H221" i="3"/>
  <c r="L418" i="3"/>
  <c r="B528" i="3"/>
  <c r="N224" i="3"/>
  <c r="N504" i="3"/>
  <c r="L347" i="3"/>
  <c r="K314" i="3"/>
  <c r="D372" i="3"/>
  <c r="O339" i="3"/>
  <c r="E275" i="3"/>
  <c r="H373" i="3"/>
  <c r="H345" i="3"/>
  <c r="C352" i="3"/>
  <c r="O369" i="3"/>
  <c r="B161" i="3"/>
  <c r="J357" i="3"/>
  <c r="H323" i="3"/>
  <c r="B253" i="3"/>
  <c r="A13" i="3"/>
  <c r="H381" i="3"/>
  <c r="D301" i="3"/>
  <c r="D179" i="3"/>
  <c r="D85" i="3"/>
  <c r="I100" i="3"/>
  <c r="H754" i="3"/>
  <c r="H690" i="3"/>
  <c r="M723" i="3"/>
  <c r="D619" i="3"/>
  <c r="G702" i="3"/>
  <c r="N537" i="3"/>
  <c r="L574" i="3"/>
  <c r="E353" i="3"/>
  <c r="L299" i="3"/>
  <c r="J625" i="3"/>
  <c r="E457" i="3"/>
  <c r="M606" i="3"/>
  <c r="L384" i="3"/>
  <c r="D265" i="3"/>
  <c r="F445" i="3"/>
  <c r="O293" i="3"/>
  <c r="H362" i="3"/>
  <c r="H595" i="3"/>
  <c r="B444" i="3"/>
  <c r="C574" i="3"/>
  <c r="D397" i="3"/>
  <c r="L247" i="3"/>
  <c r="C396" i="3"/>
  <c r="A273" i="3"/>
  <c r="B316" i="3"/>
  <c r="K593" i="3"/>
  <c r="B288" i="3"/>
  <c r="O577" i="3"/>
  <c r="K237" i="3"/>
  <c r="C94" i="3"/>
  <c r="G515" i="3"/>
  <c r="I256" i="3"/>
  <c r="B322" i="3"/>
  <c r="G155" i="3"/>
  <c r="G405" i="3"/>
  <c r="E234" i="3"/>
  <c r="E112" i="3"/>
  <c r="E143" i="3"/>
  <c r="E346" i="3"/>
  <c r="B715" i="3"/>
  <c r="K601" i="3"/>
  <c r="E622" i="3"/>
  <c r="A472" i="3"/>
  <c r="N677" i="3"/>
  <c r="O615" i="3"/>
  <c r="N559" i="3"/>
  <c r="I196" i="3"/>
  <c r="D527" i="3"/>
  <c r="G315" i="3"/>
  <c r="H510" i="3"/>
  <c r="O298" i="3"/>
  <c r="F233" i="3"/>
  <c r="F441" i="3"/>
  <c r="O596" i="3"/>
  <c r="C480" i="3"/>
  <c r="K650" i="3"/>
  <c r="D517" i="3"/>
  <c r="N567" i="3"/>
  <c r="A567" i="3"/>
  <c r="F423" i="3"/>
  <c r="J461" i="3"/>
  <c r="F472" i="3"/>
  <c r="D612" i="3"/>
  <c r="L447" i="3"/>
  <c r="N590" i="3"/>
  <c r="L375" i="3"/>
  <c r="D264" i="3"/>
  <c r="O368" i="3"/>
  <c r="L289" i="3"/>
  <c r="B224" i="3"/>
  <c r="B456" i="3"/>
  <c r="C293" i="3"/>
  <c r="L434" i="3"/>
  <c r="F437" i="3"/>
  <c r="N935" i="3"/>
  <c r="K822" i="3"/>
  <c r="G779" i="3"/>
  <c r="H780" i="3"/>
  <c r="K807" i="3"/>
  <c r="K747" i="3"/>
  <c r="G731" i="3"/>
  <c r="H678" i="3"/>
  <c r="K684" i="3"/>
  <c r="F730" i="3"/>
  <c r="K785" i="3"/>
  <c r="D655" i="3"/>
  <c r="G703" i="3"/>
  <c r="K875" i="3"/>
  <c r="L662" i="3"/>
  <c r="H579" i="3"/>
  <c r="D522" i="3"/>
  <c r="C636" i="3"/>
  <c r="L658" i="3"/>
  <c r="A503" i="3"/>
  <c r="K627" i="3"/>
  <c r="K507" i="3"/>
  <c r="H526" i="3"/>
  <c r="F572" i="3"/>
  <c r="G628" i="3"/>
  <c r="E681" i="3"/>
  <c r="J586" i="3"/>
  <c r="G713" i="3"/>
  <c r="E586" i="3"/>
  <c r="C684" i="3"/>
  <c r="O591" i="3"/>
  <c r="L639" i="3"/>
  <c r="G508" i="3"/>
  <c r="A466" i="3"/>
  <c r="B553" i="3"/>
  <c r="N724" i="3"/>
  <c r="E693" i="3"/>
  <c r="C723" i="3"/>
  <c r="B706" i="3"/>
  <c r="F707" i="3"/>
  <c r="L535" i="3"/>
  <c r="K645" i="3"/>
  <c r="A517" i="3"/>
  <c r="E645" i="3"/>
  <c r="O716" i="3"/>
  <c r="I503" i="3"/>
  <c r="L433" i="3"/>
  <c r="D545" i="3"/>
  <c r="M522" i="3"/>
  <c r="H430" i="3"/>
  <c r="F411" i="3"/>
  <c r="O609" i="3"/>
  <c r="G708" i="3"/>
  <c r="I483" i="3"/>
  <c r="B500" i="3"/>
  <c r="L563" i="3"/>
  <c r="G542" i="3"/>
  <c r="A247" i="3"/>
  <c r="E712" i="3"/>
  <c r="I661" i="3"/>
  <c r="L565" i="3"/>
  <c r="O564" i="3"/>
  <c r="D636" i="3"/>
  <c r="L618" i="3"/>
  <c r="H469" i="3"/>
  <c r="O420" i="3"/>
  <c r="D521" i="3"/>
  <c r="I698" i="3"/>
  <c r="I536" i="3"/>
  <c r="F573" i="3"/>
  <c r="G500" i="3"/>
  <c r="E617" i="3"/>
  <c r="D218" i="3"/>
  <c r="K352" i="3"/>
  <c r="F771" i="3"/>
  <c r="M599" i="3"/>
  <c r="G643" i="3"/>
  <c r="N624" i="3"/>
  <c r="I574" i="3"/>
  <c r="B572" i="3"/>
  <c r="M604" i="3"/>
  <c r="K594" i="3"/>
  <c r="H649" i="3"/>
  <c r="M636" i="3"/>
  <c r="N399" i="3"/>
  <c r="K504" i="3"/>
  <c r="G704" i="3"/>
  <c r="I687" i="3"/>
  <c r="D283" i="3"/>
  <c r="L451" i="3"/>
  <c r="L505" i="3"/>
  <c r="E767" i="3"/>
  <c r="C648" i="3"/>
  <c r="G631" i="3"/>
  <c r="F644" i="3"/>
  <c r="N690" i="3"/>
  <c r="E627" i="3"/>
  <c r="O736" i="3"/>
  <c r="B431" i="3"/>
  <c r="L409" i="3"/>
  <c r="F371" i="3"/>
  <c r="C387" i="3"/>
  <c r="E584" i="3"/>
  <c r="O562" i="3"/>
  <c r="I524" i="3"/>
  <c r="F228" i="3"/>
  <c r="E719" i="3"/>
  <c r="G529" i="3"/>
  <c r="C498" i="3"/>
  <c r="E567" i="3"/>
  <c r="B475" i="3"/>
  <c r="N578" i="3"/>
  <c r="H540" i="3"/>
  <c r="B417" i="3"/>
  <c r="N514" i="3"/>
  <c r="I493" i="3"/>
  <c r="F455" i="3"/>
  <c r="M465" i="3"/>
  <c r="L383" i="3"/>
  <c r="H463" i="3"/>
  <c r="D274" i="3"/>
  <c r="H339" i="3"/>
  <c r="C630" i="3"/>
  <c r="B757" i="3"/>
  <c r="K313" i="3"/>
  <c r="J424" i="3"/>
  <c r="B550" i="3"/>
  <c r="K511" i="3"/>
  <c r="B452" i="3"/>
  <c r="A437" i="3"/>
  <c r="O464" i="3"/>
  <c r="I426" i="3"/>
  <c r="C417" i="3"/>
  <c r="K351" i="3"/>
  <c r="B505" i="3"/>
  <c r="L483" i="3"/>
  <c r="B268" i="3"/>
  <c r="N231" i="3"/>
  <c r="M800" i="3"/>
  <c r="F684" i="3"/>
  <c r="D439" i="3"/>
  <c r="D512" i="3"/>
  <c r="M481" i="3"/>
  <c r="J443" i="3"/>
  <c r="G449" i="3"/>
  <c r="L368" i="3"/>
  <c r="K396" i="3"/>
  <c r="G533" i="3"/>
  <c r="N348" i="3"/>
  <c r="F509" i="3"/>
  <c r="A573" i="3"/>
  <c r="K551" i="3"/>
  <c r="C449" i="3"/>
  <c r="N375" i="3"/>
  <c r="J705" i="3"/>
  <c r="C628" i="3"/>
  <c r="I736" i="3"/>
  <c r="I684" i="3"/>
  <c r="F592" i="3"/>
  <c r="O642" i="3"/>
  <c r="E575" i="3"/>
  <c r="D577" i="3"/>
  <c r="L677" i="3"/>
  <c r="G656" i="3"/>
  <c r="A618" i="3"/>
  <c r="H370" i="3"/>
  <c r="C515" i="3"/>
  <c r="M493" i="3"/>
  <c r="J455" i="3"/>
  <c r="F355" i="3"/>
  <c r="N583" i="3"/>
  <c r="I644" i="3"/>
  <c r="M662" i="3"/>
  <c r="D500" i="3"/>
  <c r="O581" i="3"/>
  <c r="D554" i="3"/>
  <c r="E507" i="3"/>
  <c r="M358" i="3"/>
  <c r="K481" i="3"/>
  <c r="I596" i="3"/>
  <c r="C558" i="3"/>
  <c r="I362" i="3"/>
  <c r="L246" i="3"/>
  <c r="L541" i="3"/>
  <c r="B413" i="3"/>
  <c r="O213" i="3"/>
  <c r="G654" i="3"/>
  <c r="I554" i="3"/>
  <c r="D365" i="3"/>
  <c r="N533" i="3"/>
  <c r="J512" i="3"/>
  <c r="G610" i="3"/>
  <c r="H442" i="3"/>
  <c r="M584" i="3"/>
  <c r="H563" i="3"/>
  <c r="B525" i="3"/>
  <c r="I407" i="3"/>
  <c r="N264" i="3"/>
  <c r="A271" i="3"/>
  <c r="E467" i="3"/>
  <c r="F498" i="3"/>
  <c r="I379" i="3"/>
  <c r="C505" i="3"/>
  <c r="O538" i="3"/>
  <c r="A412" i="3"/>
  <c r="H484" i="3"/>
  <c r="I580" i="3"/>
  <c r="C542" i="3"/>
  <c r="D430" i="3"/>
  <c r="I516" i="3"/>
  <c r="D495" i="3"/>
  <c r="A593" i="3"/>
  <c r="I345" i="3"/>
  <c r="N580" i="3"/>
  <c r="M474" i="3"/>
  <c r="O433" i="3"/>
  <c r="E608" i="3"/>
  <c r="J410" i="3"/>
  <c r="I553" i="3"/>
  <c r="E499" i="3"/>
  <c r="D640" i="3"/>
  <c r="N617" i="3"/>
  <c r="J679" i="3"/>
  <c r="A574" i="3"/>
  <c r="A559" i="3"/>
  <c r="D683" i="3"/>
  <c r="G593" i="3"/>
  <c r="B632" i="3"/>
  <c r="G600" i="3"/>
  <c r="F576" i="3"/>
  <c r="A615" i="3"/>
  <c r="O614" i="3"/>
  <c r="H601" i="3"/>
  <c r="G553" i="3"/>
  <c r="J523" i="3"/>
  <c r="L397" i="3"/>
  <c r="D570" i="3"/>
  <c r="M559" i="3"/>
  <c r="G429" i="3"/>
  <c r="M618" i="3"/>
  <c r="O489" i="3"/>
  <c r="D608" i="3"/>
  <c r="B455" i="3"/>
  <c r="I430" i="3"/>
  <c r="M690" i="3"/>
  <c r="E698" i="3"/>
  <c r="J537" i="3"/>
  <c r="K420" i="3"/>
  <c r="N496" i="3"/>
  <c r="M395" i="3"/>
  <c r="H483" i="3"/>
  <c r="E442" i="3"/>
  <c r="M541" i="3"/>
  <c r="M466" i="3"/>
  <c r="E485" i="3"/>
  <c r="D516" i="3"/>
  <c r="F534" i="3"/>
  <c r="H534" i="3"/>
  <c r="K456" i="3"/>
  <c r="I571" i="3"/>
  <c r="I552" i="3"/>
  <c r="L395" i="3"/>
  <c r="B354" i="3"/>
  <c r="G485" i="3"/>
  <c r="N409" i="3"/>
  <c r="M241" i="3"/>
  <c r="G778" i="3"/>
  <c r="M551" i="3"/>
  <c r="A418" i="3"/>
  <c r="D498" i="3"/>
  <c r="H467" i="3"/>
  <c r="H636" i="3"/>
  <c r="J395" i="3"/>
  <c r="G551" i="3"/>
  <c r="H647" i="3"/>
  <c r="C553" i="3"/>
  <c r="I398" i="3"/>
  <c r="K582" i="3"/>
  <c r="E519" i="3"/>
  <c r="E466" i="3"/>
  <c r="M617" i="3"/>
  <c r="L595" i="3"/>
  <c r="E487" i="3"/>
  <c r="F497" i="3"/>
  <c r="B542" i="3"/>
  <c r="E287" i="3"/>
  <c r="K539" i="3"/>
  <c r="I382" i="3"/>
  <c r="O435" i="3"/>
  <c r="I238" i="3"/>
  <c r="B783" i="3"/>
  <c r="G740" i="3"/>
  <c r="E589" i="3"/>
  <c r="I497" i="3"/>
  <c r="O329" i="3"/>
  <c r="M574" i="3"/>
  <c r="O498" i="3"/>
  <c r="C483" i="3"/>
  <c r="H513" i="3"/>
  <c r="M612" i="3"/>
  <c r="F504" i="3"/>
  <c r="G514" i="3"/>
  <c r="D587" i="3"/>
  <c r="A398" i="3"/>
  <c r="M637" i="3"/>
  <c r="D497" i="3"/>
  <c r="D555" i="3"/>
  <c r="E565" i="3"/>
  <c r="A474" i="3"/>
  <c r="A219" i="3"/>
  <c r="J471" i="3"/>
  <c r="E399" i="3"/>
  <c r="I435" i="3"/>
  <c r="G242" i="3"/>
  <c r="O446" i="3"/>
  <c r="I518" i="3"/>
  <c r="A511" i="3"/>
  <c r="G526" i="3"/>
  <c r="F577" i="3"/>
  <c r="N664" i="3"/>
  <c r="H305" i="3"/>
  <c r="D621" i="3"/>
  <c r="J441" i="3"/>
  <c r="F541" i="3"/>
  <c r="I265" i="3"/>
  <c r="H468" i="3"/>
  <c r="B283" i="3"/>
  <c r="L610" i="3"/>
  <c r="J528" i="3"/>
  <c r="D381" i="3"/>
  <c r="D111" i="3"/>
  <c r="B313" i="3"/>
  <c r="J265" i="3"/>
  <c r="A594" i="3"/>
  <c r="A405" i="3"/>
  <c r="H500" i="3"/>
  <c r="B231" i="3"/>
  <c r="E299" i="3"/>
  <c r="A112" i="3"/>
  <c r="F476" i="3"/>
  <c r="I710" i="3"/>
  <c r="H584" i="3"/>
  <c r="C502" i="3"/>
  <c r="A540" i="3"/>
  <c r="N438" i="3"/>
  <c r="J552" i="3"/>
  <c r="B594" i="3"/>
  <c r="M463" i="3"/>
  <c r="N333" i="3"/>
  <c r="N261" i="3"/>
  <c r="G214" i="3"/>
  <c r="N526" i="3"/>
  <c r="B423" i="3"/>
  <c r="L359" i="3"/>
  <c r="N841" i="3"/>
  <c r="E814" i="3"/>
  <c r="F822" i="3"/>
  <c r="A713" i="3"/>
  <c r="O770" i="3"/>
  <c r="L716" i="3"/>
  <c r="H700" i="3"/>
  <c r="K800" i="3"/>
  <c r="L829" i="3"/>
  <c r="J695" i="3"/>
  <c r="K673" i="3"/>
  <c r="E635" i="3"/>
  <c r="N753" i="3"/>
  <c r="B604" i="3"/>
  <c r="C432" i="3"/>
  <c r="L560" i="3"/>
  <c r="J504" i="3"/>
  <c r="F778" i="3"/>
  <c r="F540" i="3"/>
  <c r="L690" i="3"/>
  <c r="N741" i="3"/>
  <c r="J389" i="3"/>
  <c r="G363" i="3"/>
  <c r="N654" i="3"/>
  <c r="O658" i="3"/>
  <c r="N411" i="3"/>
  <c r="L666" i="3"/>
  <c r="N579" i="3"/>
  <c r="G614" i="3"/>
  <c r="G233" i="3"/>
  <c r="J507" i="3"/>
  <c r="A650" i="3"/>
  <c r="M615" i="3"/>
  <c r="I501" i="3"/>
  <c r="C434" i="3"/>
  <c r="K702" i="3"/>
  <c r="C729" i="3"/>
  <c r="G674" i="3"/>
  <c r="K608" i="3"/>
  <c r="K579" i="3"/>
  <c r="M371" i="3"/>
  <c r="L643" i="3"/>
  <c r="H580" i="3"/>
  <c r="C679" i="3"/>
  <c r="K644" i="3"/>
  <c r="B482" i="3"/>
  <c r="C389" i="3"/>
  <c r="C441" i="3"/>
  <c r="B548" i="3"/>
  <c r="D286" i="3"/>
  <c r="I515" i="3"/>
  <c r="D494" i="3"/>
  <c r="A592" i="3"/>
  <c r="F337" i="3"/>
  <c r="D258" i="3"/>
  <c r="E327" i="3"/>
  <c r="J348" i="3"/>
  <c r="J474" i="3"/>
  <c r="J661" i="3"/>
  <c r="G762" i="3"/>
  <c r="B411" i="3"/>
  <c r="E451" i="3"/>
  <c r="O561" i="3"/>
  <c r="F512" i="3"/>
  <c r="C591" i="3"/>
  <c r="O461" i="3"/>
  <c r="J601" i="3"/>
  <c r="D563" i="3"/>
  <c r="M505" i="3"/>
  <c r="A355" i="3"/>
  <c r="C418" i="3"/>
  <c r="M396" i="3"/>
  <c r="H516" i="3"/>
  <c r="M232" i="3"/>
  <c r="D675" i="3"/>
  <c r="A747" i="3"/>
  <c r="N457" i="3"/>
  <c r="K431" i="3"/>
  <c r="H482" i="3"/>
  <c r="E580" i="3"/>
  <c r="N522" i="3"/>
  <c r="B372" i="3"/>
  <c r="F533" i="3"/>
  <c r="O494" i="3"/>
  <c r="L437" i="3"/>
  <c r="G422" i="3"/>
  <c r="N349" i="3"/>
  <c r="J462" i="3"/>
  <c r="J436" i="3"/>
  <c r="L606" i="3"/>
  <c r="A729" i="3"/>
  <c r="B815" i="3"/>
  <c r="G620" i="3"/>
  <c r="E671" i="3"/>
  <c r="E680" i="3"/>
  <c r="K658" i="3"/>
  <c r="D663" i="3"/>
  <c r="J641" i="3"/>
  <c r="D603" i="3"/>
  <c r="L706" i="3"/>
  <c r="A683" i="3"/>
  <c r="I519" i="3"/>
  <c r="A673" i="3"/>
  <c r="I655" i="3"/>
  <c r="F502" i="3"/>
  <c r="H617" i="3"/>
  <c r="K722" i="3"/>
  <c r="J479" i="3"/>
  <c r="K663" i="3"/>
  <c r="N657" i="3"/>
  <c r="C588" i="3"/>
  <c r="L570" i="3"/>
  <c r="D503" i="3"/>
  <c r="K589" i="3"/>
  <c r="O677" i="3"/>
  <c r="J599" i="3"/>
  <c r="I608" i="3"/>
  <c r="N642" i="3"/>
  <c r="E638" i="3"/>
  <c r="L686" i="3"/>
  <c r="J282" i="3"/>
  <c r="A731" i="3"/>
  <c r="L725" i="3"/>
  <c r="I616" i="3"/>
  <c r="N715" i="3"/>
  <c r="A648" i="3"/>
  <c r="K626" i="3"/>
  <c r="M590" i="3"/>
  <c r="G563" i="3"/>
  <c r="D565" i="3"/>
  <c r="N543" i="3"/>
  <c r="H505" i="3"/>
  <c r="E478" i="3"/>
  <c r="B450" i="3"/>
  <c r="G390" i="3"/>
  <c r="M431" i="3"/>
  <c r="E417" i="3"/>
  <c r="J708" i="3"/>
  <c r="I796" i="3"/>
  <c r="A641" i="3"/>
  <c r="C650" i="3"/>
  <c r="E582" i="3"/>
  <c r="O560" i="3"/>
  <c r="I522" i="3"/>
  <c r="C495" i="3"/>
  <c r="O496" i="3"/>
  <c r="M611" i="3"/>
  <c r="G573" i="3"/>
  <c r="A410" i="3"/>
  <c r="M381" i="3"/>
  <c r="D456" i="3"/>
  <c r="O413" i="3"/>
  <c r="A349" i="3"/>
  <c r="M529" i="3"/>
  <c r="B789" i="3"/>
  <c r="O738" i="3"/>
  <c r="I487" i="3"/>
  <c r="H654" i="3"/>
  <c r="G645" i="3"/>
  <c r="B559" i="3"/>
  <c r="F628" i="3"/>
  <c r="O524" i="3"/>
  <c r="J543" i="3"/>
  <c r="L598" i="3"/>
  <c r="O680" i="3"/>
  <c r="G477" i="3"/>
  <c r="J623" i="3"/>
  <c r="G653" i="3"/>
  <c r="F518" i="3"/>
  <c r="M496" i="3"/>
  <c r="K683" i="3"/>
  <c r="L701" i="3"/>
  <c r="O617" i="3"/>
  <c r="F387" i="3"/>
  <c r="O584" i="3"/>
  <c r="I546" i="3"/>
  <c r="C585" i="3"/>
  <c r="L512" i="3"/>
  <c r="J499" i="3"/>
  <c r="G597" i="3"/>
  <c r="N484" i="3"/>
  <c r="J427" i="3"/>
  <c r="C529" i="3"/>
  <c r="K505" i="3"/>
  <c r="C459" i="3"/>
  <c r="D493" i="3"/>
  <c r="D509" i="3"/>
  <c r="L594" i="3"/>
  <c r="B561" i="3"/>
  <c r="A532" i="3"/>
  <c r="K510" i="3"/>
  <c r="L508" i="3"/>
  <c r="O696" i="3"/>
  <c r="N582" i="3"/>
  <c r="I561" i="3"/>
  <c r="A576" i="3"/>
  <c r="H569" i="3"/>
  <c r="M536" i="3"/>
  <c r="K587" i="3"/>
  <c r="H400" i="3"/>
  <c r="E276" i="3"/>
  <c r="N487" i="3"/>
  <c r="I526" i="3"/>
  <c r="C579" i="3"/>
  <c r="G424" i="3"/>
  <c r="O599" i="3"/>
  <c r="J578" i="3"/>
  <c r="B508" i="3"/>
  <c r="D635" i="3"/>
  <c r="J514" i="3"/>
  <c r="E493" i="3"/>
  <c r="F439" i="3"/>
  <c r="O474" i="3"/>
  <c r="B429" i="3"/>
  <c r="C400" i="3"/>
  <c r="I378" i="3"/>
  <c r="E469" i="3"/>
  <c r="G265" i="3"/>
  <c r="I535" i="3"/>
  <c r="L720" i="3"/>
  <c r="A652" i="3"/>
  <c r="J729" i="3"/>
  <c r="K548" i="3"/>
  <c r="F563" i="3"/>
  <c r="O692" i="3"/>
  <c r="J652" i="3"/>
  <c r="B588" i="3"/>
  <c r="H565" i="3"/>
  <c r="I635" i="3"/>
  <c r="A571" i="3"/>
  <c r="O532" i="3"/>
  <c r="C548" i="3"/>
  <c r="N447" i="3"/>
  <c r="G627" i="3"/>
  <c r="G488" i="3"/>
  <c r="B400" i="3"/>
  <c r="H625" i="3"/>
  <c r="H514" i="3"/>
  <c r="J604" i="3"/>
  <c r="N641" i="3"/>
  <c r="O590" i="3"/>
  <c r="H375" i="3"/>
  <c r="B463" i="3"/>
  <c r="B747" i="3"/>
  <c r="J620" i="3"/>
  <c r="K554" i="3"/>
  <c r="E516" i="3"/>
  <c r="M520" i="3"/>
  <c r="G537" i="3"/>
  <c r="F566" i="3"/>
  <c r="L516" i="3"/>
  <c r="B643" i="3"/>
  <c r="J506" i="3"/>
  <c r="M295" i="3"/>
  <c r="L514" i="3"/>
  <c r="A481" i="3"/>
  <c r="J431" i="3"/>
  <c r="F613" i="3"/>
  <c r="H421" i="3"/>
  <c r="H210" i="3"/>
  <c r="J565" i="3"/>
  <c r="H473" i="3"/>
  <c r="M347" i="3"/>
  <c r="O607" i="3"/>
  <c r="I275" i="3"/>
  <c r="G376" i="3"/>
  <c r="K750" i="3"/>
  <c r="C503" i="3"/>
  <c r="K634" i="3"/>
  <c r="M563" i="3"/>
  <c r="E492" i="3"/>
  <c r="H542" i="3"/>
  <c r="B498" i="3"/>
  <c r="O511" i="3"/>
  <c r="F636" i="3"/>
  <c r="I438" i="3"/>
  <c r="H355" i="3"/>
  <c r="L479" i="3"/>
  <c r="O412" i="3"/>
  <c r="M426" i="3"/>
  <c r="L623" i="3"/>
  <c r="D353" i="3"/>
  <c r="D404" i="3"/>
  <c r="J530" i="3"/>
  <c r="I508" i="3"/>
  <c r="I396" i="3"/>
  <c r="O436" i="3"/>
  <c r="C344" i="3"/>
  <c r="K409" i="3"/>
  <c r="E259" i="3"/>
  <c r="D795" i="3"/>
  <c r="G538" i="3"/>
  <c r="C659" i="3"/>
  <c r="N550" i="3"/>
  <c r="J355" i="3"/>
  <c r="E722" i="3"/>
  <c r="A430" i="3"/>
  <c r="N443" i="3"/>
  <c r="M640" i="3"/>
  <c r="E370" i="3"/>
  <c r="E421" i="3"/>
  <c r="K547" i="3"/>
  <c r="H478" i="3"/>
  <c r="I358" i="3"/>
  <c r="A558" i="3"/>
  <c r="N576" i="3"/>
  <c r="G337" i="3"/>
  <c r="I462" i="3"/>
  <c r="H554" i="3"/>
  <c r="F462" i="3"/>
  <c r="D550" i="3"/>
  <c r="E407" i="3"/>
  <c r="B477" i="3"/>
  <c r="K210" i="3"/>
  <c r="I749" i="3"/>
  <c r="G562" i="3"/>
  <c r="F556" i="3"/>
  <c r="D583" i="3"/>
  <c r="J524" i="3"/>
  <c r="G483" i="3"/>
  <c r="C300" i="3"/>
  <c r="D429" i="3"/>
  <c r="I588" i="3"/>
  <c r="G438" i="3"/>
  <c r="B226" i="3"/>
  <c r="N327" i="3"/>
  <c r="C333" i="3"/>
  <c r="O458" i="3"/>
  <c r="A588" i="3"/>
  <c r="O305" i="3"/>
  <c r="E205" i="3"/>
  <c r="G310" i="3"/>
  <c r="J453" i="3"/>
  <c r="H466" i="3"/>
  <c r="O664" i="3"/>
  <c r="K249" i="3"/>
  <c r="D191" i="3"/>
  <c r="M156" i="3"/>
  <c r="J720" i="3"/>
  <c r="L495" i="3"/>
  <c r="B610" i="3"/>
  <c r="B622" i="3"/>
  <c r="K497" i="3"/>
  <c r="L470" i="3"/>
  <c r="N208" i="3"/>
  <c r="L407" i="3"/>
  <c r="G519" i="3"/>
  <c r="L374" i="3"/>
  <c r="J293" i="3"/>
  <c r="D259" i="3"/>
  <c r="G427" i="3"/>
  <c r="C253" i="3"/>
  <c r="D540" i="3"/>
  <c r="J340" i="3"/>
  <c r="N300" i="3"/>
  <c r="A407" i="3"/>
  <c r="M412" i="3"/>
  <c r="C371" i="3"/>
  <c r="B568" i="3"/>
  <c r="A444" i="3"/>
  <c r="N258" i="3"/>
  <c r="H224" i="3"/>
  <c r="H253" i="3"/>
  <c r="N408" i="3"/>
  <c r="A307" i="3"/>
  <c r="H316" i="3"/>
  <c r="K329" i="3"/>
  <c r="G94" i="3"/>
  <c r="E588" i="3"/>
  <c r="D474" i="3"/>
  <c r="J308" i="3"/>
  <c r="N488" i="3"/>
  <c r="E419" i="3"/>
  <c r="O423" i="3"/>
  <c r="J452" i="3"/>
  <c r="D611" i="3"/>
  <c r="M475" i="3"/>
  <c r="N589" i="3"/>
  <c r="I413" i="3"/>
  <c r="H263" i="3"/>
  <c r="H322" i="3"/>
  <c r="L288" i="3"/>
  <c r="C347" i="3"/>
  <c r="H457" i="3"/>
  <c r="L520" i="3"/>
  <c r="C436" i="3"/>
  <c r="H366" i="3"/>
  <c r="C429" i="3"/>
  <c r="E436" i="3"/>
  <c r="G134" i="3"/>
  <c r="J466" i="3"/>
  <c r="L576" i="3"/>
  <c r="A504" i="3"/>
  <c r="G555" i="3"/>
  <c r="A223" i="3"/>
  <c r="L228" i="3"/>
  <c r="G421" i="3"/>
  <c r="E254" i="3"/>
  <c r="H183" i="3"/>
  <c r="H89" i="3"/>
  <c r="G395" i="3"/>
  <c r="I232" i="3"/>
  <c r="N246" i="3"/>
  <c r="K94" i="3"/>
  <c r="L235" i="3"/>
  <c r="L631" i="3"/>
  <c r="H592" i="3"/>
  <c r="H530" i="3"/>
  <c r="E443" i="3"/>
  <c r="F663" i="3"/>
  <c r="K213" i="3"/>
  <c r="K487" i="3"/>
  <c r="G454" i="3"/>
  <c r="O381" i="3"/>
  <c r="M235" i="3"/>
  <c r="A451" i="3"/>
  <c r="F362" i="3"/>
  <c r="K33" i="3"/>
  <c r="I444" i="3"/>
  <c r="A161" i="3"/>
  <c r="E163" i="3"/>
  <c r="H342" i="3"/>
  <c r="O343" i="3"/>
  <c r="D615" i="3"/>
  <c r="K598" i="3"/>
  <c r="A627" i="3"/>
  <c r="I659" i="3"/>
  <c r="O655" i="3"/>
  <c r="O646" i="3"/>
  <c r="J555" i="3"/>
  <c r="N343" i="3"/>
  <c r="M558" i="3"/>
  <c r="A476" i="3"/>
  <c r="K609" i="3"/>
  <c r="K454" i="3"/>
  <c r="A396" i="3"/>
  <c r="M88" i="3"/>
  <c r="C330" i="3"/>
  <c r="F285" i="3"/>
  <c r="N508" i="3"/>
  <c r="G321" i="3"/>
  <c r="L559" i="3"/>
  <c r="B300" i="3"/>
  <c r="G241" i="3"/>
  <c r="G344" i="3"/>
  <c r="C312" i="3"/>
  <c r="F267" i="3"/>
  <c r="G549" i="3"/>
  <c r="G439" i="3"/>
  <c r="B593" i="3"/>
  <c r="B418" i="3"/>
  <c r="G359" i="3"/>
  <c r="C327" i="3"/>
  <c r="G295" i="3"/>
  <c r="J250" i="3"/>
  <c r="M602" i="3"/>
  <c r="O437" i="3"/>
  <c r="L636" i="3"/>
  <c r="B480" i="3"/>
  <c r="F619" i="3"/>
  <c r="O530" i="3"/>
  <c r="E573" i="3"/>
  <c r="L242" i="3"/>
  <c r="H576" i="3"/>
  <c r="D270" i="3"/>
  <c r="C491" i="3"/>
  <c r="N248" i="3"/>
  <c r="G364" i="3"/>
  <c r="K367" i="3"/>
  <c r="O260" i="3"/>
  <c r="C216" i="3"/>
  <c r="K571" i="3"/>
  <c r="A384" i="3"/>
  <c r="F486" i="3"/>
  <c r="K362" i="3"/>
  <c r="B438" i="3"/>
  <c r="C380" i="3"/>
  <c r="H243" i="3"/>
  <c r="J334" i="3"/>
  <c r="F653" i="3"/>
  <c r="M367" i="3"/>
  <c r="I570" i="3"/>
  <c r="H346" i="3"/>
  <c r="H423" i="3"/>
  <c r="J220" i="3"/>
  <c r="N89" i="3"/>
  <c r="C318" i="3"/>
  <c r="F18" i="3"/>
  <c r="F390" i="3"/>
  <c r="K340" i="3"/>
  <c r="N295" i="3"/>
  <c r="I90" i="3"/>
  <c r="L421" i="3"/>
  <c r="J22" i="3"/>
  <c r="N740" i="3"/>
  <c r="O548" i="3"/>
  <c r="M701" i="3"/>
  <c r="J557" i="3"/>
  <c r="O684" i="3"/>
  <c r="C523" i="3"/>
  <c r="K509" i="3"/>
  <c r="A205" i="3"/>
  <c r="L364" i="3"/>
  <c r="H426" i="3"/>
  <c r="C439" i="3"/>
  <c r="E358" i="3"/>
  <c r="N396" i="3"/>
  <c r="L225" i="3"/>
  <c r="G333" i="3"/>
  <c r="J288" i="3"/>
  <c r="B472" i="3"/>
  <c r="E861" i="3"/>
  <c r="I871" i="3"/>
  <c r="D775" i="3"/>
  <c r="D740" i="3"/>
  <c r="O679" i="3"/>
  <c r="I686" i="3"/>
  <c r="K412" i="3"/>
  <c r="O623" i="3"/>
  <c r="H515" i="3"/>
  <c r="N363" i="3"/>
  <c r="N588" i="3"/>
  <c r="A680" i="3"/>
  <c r="C626" i="3"/>
  <c r="I267" i="3"/>
  <c r="B359" i="3"/>
  <c r="O391" i="3"/>
  <c r="M394" i="3"/>
  <c r="B434" i="3"/>
  <c r="L348" i="3"/>
  <c r="D395" i="3"/>
  <c r="C530" i="3"/>
  <c r="M365" i="3"/>
  <c r="O281" i="3"/>
  <c r="O533" i="3"/>
  <c r="A626" i="3"/>
  <c r="K564" i="3"/>
  <c r="E480" i="3"/>
  <c r="L461" i="3"/>
  <c r="K493" i="3"/>
  <c r="G513" i="3"/>
  <c r="E564" i="3"/>
  <c r="M708" i="3"/>
  <c r="L496" i="3"/>
  <c r="J411" i="3"/>
  <c r="E605" i="3"/>
  <c r="G686" i="3"/>
  <c r="K428" i="3"/>
  <c r="E515" i="3"/>
  <c r="H506" i="3"/>
  <c r="C348" i="3"/>
  <c r="C512" i="3"/>
  <c r="G685" i="3"/>
  <c r="O550" i="3"/>
  <c r="L460" i="3"/>
  <c r="K521" i="3"/>
  <c r="N464" i="3"/>
  <c r="N440" i="3"/>
  <c r="F612" i="3"/>
  <c r="K672" i="3"/>
  <c r="L561" i="3"/>
  <c r="J576" i="3"/>
  <c r="A607" i="3"/>
  <c r="C560" i="3"/>
  <c r="G561" i="3"/>
  <c r="K372" i="3"/>
  <c r="N281" i="3"/>
  <c r="O673" i="3"/>
  <c r="E647" i="3"/>
  <c r="N714" i="3"/>
  <c r="B563" i="3"/>
  <c r="A702" i="3"/>
  <c r="A235" i="3"/>
  <c r="N603" i="3"/>
  <c r="J463" i="3"/>
  <c r="L423" i="3"/>
  <c r="O495" i="3"/>
  <c r="M398" i="3"/>
  <c r="I427" i="3"/>
  <c r="C513" i="3"/>
  <c r="D409" i="3"/>
  <c r="K443" i="3"/>
  <c r="O545" i="3"/>
  <c r="B397" i="3"/>
  <c r="D233" i="3"/>
  <c r="H512" i="3"/>
  <c r="A515" i="3"/>
  <c r="G375" i="3"/>
  <c r="I560" i="3"/>
  <c r="N462" i="3"/>
  <c r="M305" i="3"/>
  <c r="N561" i="3"/>
  <c r="M331" i="3"/>
  <c r="A429" i="3"/>
  <c r="O378" i="3"/>
  <c r="M521" i="3"/>
  <c r="M259" i="3"/>
  <c r="C677" i="3"/>
  <c r="F351" i="3"/>
  <c r="G222" i="3"/>
  <c r="B464" i="3"/>
  <c r="A204" i="3"/>
  <c r="N364" i="3"/>
  <c r="J292" i="3"/>
  <c r="N323" i="3"/>
  <c r="A457" i="3"/>
  <c r="F19" i="3"/>
  <c r="I771" i="3"/>
  <c r="K376" i="3"/>
  <c r="O388" i="3"/>
  <c r="B141" i="3"/>
  <c r="I565" i="3"/>
  <c r="D544" i="3"/>
  <c r="K226" i="3"/>
  <c r="C426" i="3"/>
  <c r="M366" i="3"/>
  <c r="O457" i="3"/>
  <c r="K208" i="3"/>
  <c r="I271" i="3"/>
  <c r="B395" i="3"/>
  <c r="L373" i="3"/>
  <c r="C328" i="3"/>
  <c r="I389" i="3"/>
  <c r="F154" i="3"/>
  <c r="N229" i="3"/>
  <c r="D142" i="3"/>
  <c r="M362" i="3"/>
  <c r="L608" i="3"/>
  <c r="G523" i="3"/>
  <c r="F669" i="3"/>
  <c r="A450" i="3"/>
  <c r="B383" i="3"/>
  <c r="O98" i="3"/>
  <c r="F290" i="3"/>
  <c r="I344" i="3"/>
  <c r="K600" i="3"/>
  <c r="H489" i="3"/>
  <c r="A527" i="3"/>
  <c r="K469" i="3"/>
  <c r="C484" i="3"/>
  <c r="B520" i="3"/>
  <c r="M368" i="3"/>
  <c r="H327" i="3"/>
  <c r="H587" i="3"/>
  <c r="I540" i="3"/>
  <c r="N389" i="3"/>
  <c r="H309" i="3"/>
  <c r="L603" i="3"/>
  <c r="G518" i="3"/>
  <c r="H454" i="3"/>
  <c r="L292" i="3"/>
  <c r="G461" i="3"/>
  <c r="C507" i="3"/>
  <c r="A422" i="3"/>
  <c r="H330" i="3"/>
  <c r="B485" i="3"/>
  <c r="F574" i="3"/>
  <c r="L472" i="3"/>
  <c r="F212" i="3"/>
  <c r="H602" i="3"/>
  <c r="C581" i="3"/>
  <c r="F317" i="3"/>
  <c r="F384" i="3"/>
  <c r="G590" i="3"/>
  <c r="M564" i="3"/>
  <c r="I303" i="3"/>
  <c r="D348" i="3"/>
  <c r="A97" i="3"/>
  <c r="M441" i="3"/>
  <c r="B291" i="3"/>
  <c r="E17" i="3"/>
  <c r="B547" i="3"/>
  <c r="I436" i="3"/>
  <c r="D351" i="3"/>
  <c r="B305" i="3"/>
  <c r="O555" i="3"/>
  <c r="J534" i="3"/>
  <c r="J412" i="3"/>
  <c r="C146" i="3"/>
  <c r="H456" i="3"/>
  <c r="K586" i="3"/>
  <c r="C363" i="3"/>
  <c r="B345" i="3"/>
  <c r="M309" i="3"/>
  <c r="H331" i="3"/>
  <c r="N441" i="3"/>
  <c r="L519" i="3"/>
  <c r="I348" i="3"/>
  <c r="L327" i="3"/>
  <c r="F293" i="3"/>
  <c r="G319" i="3"/>
  <c r="N418" i="3"/>
  <c r="I263" i="3"/>
  <c r="B101" i="3"/>
  <c r="C393" i="3"/>
  <c r="I520" i="3"/>
  <c r="O586" i="3"/>
  <c r="B652" i="3"/>
  <c r="M679" i="3"/>
  <c r="J638" i="3"/>
  <c r="I538" i="3"/>
  <c r="N429" i="3"/>
  <c r="K461" i="3"/>
  <c r="C489" i="3"/>
  <c r="B478" i="3"/>
  <c r="H300" i="3"/>
  <c r="C608" i="3"/>
  <c r="J533" i="3"/>
  <c r="F346" i="3"/>
  <c r="H529" i="3"/>
  <c r="H314" i="3"/>
  <c r="C402" i="3"/>
  <c r="D405" i="3"/>
  <c r="G466" i="3"/>
  <c r="O487" i="3"/>
  <c r="H258" i="3"/>
  <c r="B476" i="3"/>
  <c r="B287" i="3"/>
  <c r="E587" i="3"/>
  <c r="M311" i="3"/>
  <c r="H527" i="3"/>
  <c r="E372" i="3"/>
  <c r="M516" i="3"/>
  <c r="L311" i="3"/>
  <c r="O266" i="3"/>
  <c r="A579" i="3"/>
  <c r="G453" i="3"/>
  <c r="D632" i="3"/>
  <c r="L414" i="3"/>
  <c r="B356" i="3"/>
  <c r="C358" i="3"/>
  <c r="C158" i="3"/>
  <c r="F113" i="3"/>
  <c r="I665" i="3"/>
  <c r="O447" i="3"/>
  <c r="F513" i="3"/>
  <c r="C446" i="3"/>
  <c r="D564" i="3"/>
  <c r="M360" i="3"/>
  <c r="A401" i="3"/>
  <c r="J101" i="3"/>
  <c r="L503" i="3"/>
  <c r="B401" i="3"/>
  <c r="J554" i="3"/>
  <c r="L379" i="3"/>
  <c r="C455" i="3"/>
  <c r="G448" i="3"/>
  <c r="I260" i="3"/>
  <c r="L215" i="3"/>
  <c r="O468" i="3"/>
  <c r="C607" i="3"/>
  <c r="J383" i="3"/>
  <c r="M585" i="3"/>
  <c r="M439" i="3"/>
  <c r="J212" i="3"/>
  <c r="I242" i="3"/>
  <c r="F197" i="3"/>
  <c r="B502" i="3"/>
  <c r="H364" i="3"/>
  <c r="O416" i="3"/>
  <c r="C343" i="3"/>
  <c r="O285" i="3"/>
  <c r="E437" i="3"/>
  <c r="M225" i="3"/>
  <c r="D317" i="3"/>
  <c r="B163" i="3"/>
  <c r="N381" i="3"/>
  <c r="L200" i="3"/>
  <c r="H295" i="3"/>
  <c r="H25" i="3"/>
  <c r="F324" i="3"/>
  <c r="L28" i="3"/>
  <c r="H490" i="3"/>
  <c r="D559" i="3"/>
  <c r="O671" i="3"/>
  <c r="F582" i="3"/>
  <c r="G637" i="3"/>
  <c r="A497" i="3"/>
  <c r="F403" i="3"/>
  <c r="I315" i="3"/>
  <c r="I406" i="3"/>
  <c r="I473" i="3"/>
  <c r="A455" i="3"/>
  <c r="D452" i="3"/>
  <c r="I393" i="3"/>
  <c r="F225" i="3"/>
  <c r="I329" i="3"/>
  <c r="L284" i="3"/>
  <c r="B511" i="3"/>
  <c r="L353" i="3"/>
  <c r="A698" i="3"/>
  <c r="N444" i="3"/>
  <c r="C373" i="3"/>
  <c r="G426" i="3"/>
  <c r="C859" i="3"/>
  <c r="E730" i="3"/>
  <c r="F491" i="3"/>
  <c r="D489" i="3"/>
  <c r="L579" i="3"/>
  <c r="J716" i="3"/>
  <c r="J639" i="3"/>
  <c r="C544" i="3"/>
  <c r="G428" i="3"/>
  <c r="M571" i="3"/>
  <c r="L552" i="3"/>
  <c r="K541" i="3"/>
  <c r="K692" i="3"/>
  <c r="E471" i="3"/>
  <c r="D631" i="3"/>
  <c r="I587" i="3"/>
  <c r="L640" i="3"/>
  <c r="K277" i="3"/>
  <c r="N625" i="3"/>
  <c r="M657" i="3"/>
  <c r="G640" i="3"/>
  <c r="G209" i="3"/>
  <c r="D792" i="3"/>
  <c r="D712" i="3"/>
  <c r="E526" i="3"/>
  <c r="L533" i="3"/>
  <c r="K618" i="3"/>
  <c r="D672" i="3"/>
  <c r="D629" i="3"/>
  <c r="L491" i="3"/>
  <c r="K782" i="3"/>
  <c r="J475" i="3"/>
  <c r="E390" i="3"/>
  <c r="O519" i="3"/>
  <c r="A555" i="3"/>
  <c r="F407" i="3"/>
  <c r="O493" i="3"/>
  <c r="J535" i="3"/>
  <c r="I645" i="3"/>
  <c r="B640" i="3"/>
  <c r="C663" i="3"/>
  <c r="H568" i="3"/>
  <c r="H701" i="3"/>
  <c r="B499" i="3"/>
  <c r="M539" i="3"/>
  <c r="G357" i="3"/>
  <c r="J571" i="3"/>
  <c r="A660" i="3"/>
  <c r="K480" i="3"/>
  <c r="A547" i="3"/>
  <c r="A556" i="3"/>
  <c r="M514" i="3"/>
  <c r="I677" i="3"/>
  <c r="G493" i="3"/>
  <c r="O394" i="3"/>
  <c r="K719" i="3"/>
  <c r="H740" i="3"/>
  <c r="E620" i="3"/>
  <c r="L506" i="3"/>
  <c r="A531" i="3"/>
  <c r="E362" i="3"/>
  <c r="M577" i="3"/>
  <c r="D580" i="3"/>
  <c r="N377" i="3"/>
  <c r="M511" i="3"/>
  <c r="M464" i="3"/>
  <c r="D624" i="3"/>
  <c r="E640" i="3"/>
  <c r="A513" i="3"/>
  <c r="G560" i="3"/>
  <c r="I385" i="3"/>
  <c r="O265" i="3"/>
  <c r="N618" i="3"/>
  <c r="C614" i="3"/>
  <c r="O444" i="3"/>
  <c r="B560" i="3"/>
  <c r="L318" i="3"/>
  <c r="F379" i="3"/>
  <c r="K549" i="3"/>
  <c r="E577" i="3"/>
  <c r="B668" i="3"/>
  <c r="I490" i="3"/>
  <c r="I477" i="3"/>
  <c r="K572" i="3"/>
  <c r="F419" i="3"/>
  <c r="A464" i="3"/>
  <c r="F524" i="3"/>
  <c r="D508" i="3"/>
  <c r="B315" i="3"/>
  <c r="D412" i="3"/>
  <c r="G456" i="3"/>
  <c r="F298" i="3"/>
  <c r="H398" i="3"/>
  <c r="B202" i="3"/>
  <c r="A14" i="3"/>
  <c r="D660" i="3"/>
  <c r="N593" i="3"/>
  <c r="E649" i="3"/>
  <c r="B301" i="3"/>
  <c r="K368" i="3"/>
  <c r="M459" i="3"/>
  <c r="C309" i="3"/>
  <c r="K470" i="3"/>
  <c r="D440" i="3"/>
  <c r="O317" i="3"/>
  <c r="B537" i="3"/>
  <c r="I288" i="3"/>
  <c r="J425" i="3"/>
  <c r="E404" i="3"/>
  <c r="B412" i="3"/>
  <c r="C378" i="3"/>
  <c r="B494" i="3"/>
  <c r="I249" i="3"/>
  <c r="B241" i="3"/>
  <c r="A516" i="3"/>
  <c r="K349" i="3"/>
  <c r="A400" i="3"/>
  <c r="C377" i="3"/>
  <c r="N469" i="3"/>
  <c r="I299" i="3"/>
  <c r="E411" i="3"/>
  <c r="A397" i="3"/>
  <c r="I164" i="3"/>
  <c r="H445" i="3"/>
  <c r="D445" i="3"/>
  <c r="N359" i="3"/>
  <c r="K498" i="3"/>
  <c r="O509" i="3"/>
  <c r="J488" i="3"/>
  <c r="A425" i="3"/>
  <c r="A288" i="3"/>
  <c r="D492" i="3"/>
  <c r="B471" i="3"/>
  <c r="G350" i="3"/>
  <c r="A270" i="3"/>
  <c r="K611" i="3"/>
  <c r="F590" i="3"/>
  <c r="L358" i="3"/>
  <c r="E253" i="3"/>
  <c r="M480" i="3"/>
  <c r="F473" i="3"/>
  <c r="A388" i="3"/>
  <c r="J264" i="3"/>
  <c r="D441" i="3"/>
  <c r="N419" i="3"/>
  <c r="E433" i="3"/>
  <c r="B355" i="3"/>
  <c r="I480" i="3"/>
  <c r="G595" i="3"/>
  <c r="N277" i="3"/>
  <c r="J372" i="3"/>
  <c r="M580" i="3"/>
  <c r="H559" i="3"/>
  <c r="B264" i="3"/>
  <c r="O337" i="3"/>
  <c r="F226" i="3"/>
  <c r="H436" i="3"/>
  <c r="B150" i="3"/>
  <c r="L675" i="3"/>
  <c r="D486" i="3"/>
  <c r="I502" i="3"/>
  <c r="L412" i="3"/>
  <c r="D364" i="3"/>
  <c r="M537" i="3"/>
  <c r="I383" i="3"/>
  <c r="F453" i="3"/>
  <c r="C349" i="3"/>
  <c r="J347" i="3"/>
  <c r="G607" i="3"/>
  <c r="H376" i="3"/>
  <c r="B304" i="3"/>
  <c r="F270" i="3"/>
  <c r="E551" i="3"/>
  <c r="H385" i="3"/>
  <c r="K590" i="3"/>
  <c r="N361" i="3"/>
  <c r="O451" i="3"/>
  <c r="N253" i="3"/>
  <c r="L160" i="3"/>
  <c r="B392" i="3"/>
  <c r="D242" i="3"/>
  <c r="J148" i="3"/>
  <c r="M200" i="3"/>
  <c r="I694" i="3"/>
  <c r="J643" i="3"/>
  <c r="E500" i="3"/>
  <c r="G641" i="3"/>
  <c r="O214" i="3"/>
  <c r="B376" i="3"/>
  <c r="E363" i="3"/>
  <c r="O340" i="3"/>
  <c r="M601" i="3"/>
  <c r="A228" i="3"/>
  <c r="A461" i="3"/>
  <c r="C570" i="3"/>
  <c r="L554" i="3"/>
  <c r="A581" i="3"/>
  <c r="K558" i="3"/>
  <c r="J486" i="3"/>
  <c r="B446" i="3"/>
  <c r="H502" i="3"/>
  <c r="E448" i="3"/>
  <c r="C317" i="3"/>
  <c r="O406" i="3"/>
  <c r="G465" i="3"/>
  <c r="G284" i="3"/>
  <c r="O534" i="3"/>
  <c r="K293" i="3"/>
  <c r="O430" i="3"/>
  <c r="F252" i="3"/>
  <c r="C427" i="3"/>
  <c r="E247" i="3"/>
  <c r="F429" i="3"/>
  <c r="K416" i="3"/>
  <c r="M429" i="3"/>
  <c r="I551" i="3"/>
  <c r="H408" i="3"/>
  <c r="F370" i="3"/>
  <c r="I412" i="3"/>
  <c r="K350" i="3"/>
  <c r="F706" i="3"/>
  <c r="O380" i="3"/>
  <c r="G498" i="3"/>
  <c r="N574" i="3"/>
  <c r="E549" i="3"/>
  <c r="I489" i="3"/>
  <c r="C610" i="3"/>
  <c r="E344" i="3"/>
  <c r="E96" i="3"/>
  <c r="F483" i="3"/>
  <c r="J260" i="3"/>
  <c r="D598" i="3"/>
  <c r="E239" i="3"/>
  <c r="H335" i="3"/>
  <c r="O375" i="3"/>
  <c r="H418" i="3"/>
  <c r="C421" i="3"/>
  <c r="M676" i="3"/>
  <c r="G374" i="3"/>
  <c r="H655" i="3"/>
  <c r="B353" i="3"/>
  <c r="G316" i="3"/>
  <c r="N360" i="3"/>
  <c r="K343" i="3"/>
  <c r="I223" i="3"/>
  <c r="F655" i="3"/>
  <c r="D358" i="3"/>
  <c r="A634" i="3"/>
  <c r="I472" i="3"/>
  <c r="K299" i="3"/>
  <c r="E343" i="3"/>
  <c r="C463" i="3"/>
  <c r="A343" i="3"/>
  <c r="G227" i="3"/>
  <c r="F562" i="3"/>
  <c r="H303" i="3"/>
  <c r="M317" i="3"/>
  <c r="C151" i="3"/>
  <c r="I104" i="3"/>
  <c r="C240" i="3"/>
  <c r="J609" i="3"/>
  <c r="K325" i="3"/>
  <c r="A471" i="3"/>
  <c r="G445" i="3"/>
  <c r="G525" i="3"/>
  <c r="H326" i="3"/>
  <c r="K457" i="3"/>
  <c r="M303" i="3"/>
  <c r="K465" i="3"/>
  <c r="L381" i="3"/>
  <c r="L518" i="3"/>
  <c r="N472" i="3"/>
  <c r="E231" i="3"/>
  <c r="C321" i="3"/>
  <c r="N326" i="3"/>
  <c r="B282" i="3"/>
  <c r="M450" i="3"/>
  <c r="N446" i="3"/>
  <c r="N403" i="3"/>
  <c r="I425" i="3"/>
  <c r="G387" i="3"/>
  <c r="J429" i="3"/>
  <c r="M384" i="3"/>
  <c r="C277" i="3"/>
  <c r="F553" i="3"/>
  <c r="E432" i="3"/>
  <c r="G506" i="3"/>
  <c r="O410" i="3"/>
  <c r="M372" i="3"/>
  <c r="G413" i="3"/>
  <c r="G292" i="3"/>
  <c r="I380" i="3"/>
  <c r="E168" i="3"/>
  <c r="L388" i="3"/>
  <c r="G469" i="3"/>
  <c r="O390" i="3"/>
  <c r="L223" i="3"/>
  <c r="A436" i="3"/>
  <c r="H635" i="3"/>
  <c r="F320" i="3"/>
  <c r="G550" i="3"/>
  <c r="M454" i="3"/>
  <c r="E601" i="3"/>
  <c r="H369" i="3"/>
  <c r="G297" i="3"/>
  <c r="O450" i="3"/>
  <c r="E508" i="3"/>
  <c r="F296" i="3"/>
  <c r="F400" i="3"/>
  <c r="F414" i="3"/>
  <c r="M253" i="3"/>
  <c r="M472" i="3"/>
  <c r="B317" i="3"/>
  <c r="D379" i="3"/>
  <c r="N169" i="3"/>
  <c r="E703" i="3"/>
  <c r="F579" i="3"/>
  <c r="A514" i="3"/>
  <c r="H590" i="3"/>
  <c r="J560" i="3"/>
  <c r="D490" i="3"/>
  <c r="A315" i="3"/>
  <c r="K345" i="3"/>
  <c r="H301" i="3"/>
  <c r="A552" i="3"/>
  <c r="N328" i="3"/>
  <c r="K530" i="3"/>
  <c r="I307" i="3"/>
  <c r="G269" i="3"/>
  <c r="D444" i="3"/>
  <c r="G281" i="3"/>
  <c r="I448" i="3"/>
  <c r="F672" i="3"/>
  <c r="K442" i="3"/>
  <c r="A651" i="3"/>
  <c r="F421" i="3"/>
  <c r="H248" i="3"/>
  <c r="I439" i="3"/>
  <c r="O411" i="3"/>
  <c r="M291" i="3"/>
  <c r="K655" i="3"/>
  <c r="D434" i="3"/>
  <c r="F634" i="3"/>
  <c r="C405" i="3"/>
  <c r="A232" i="3"/>
  <c r="A275" i="3"/>
  <c r="F397" i="3"/>
  <c r="K737" i="3"/>
  <c r="B440" i="3"/>
  <c r="K531" i="3"/>
  <c r="G507" i="3"/>
  <c r="I446" i="3"/>
  <c r="J610" i="3"/>
  <c r="H535" i="3"/>
  <c r="H402" i="3"/>
  <c r="O94" i="3"/>
  <c r="C621" i="3"/>
  <c r="H391" i="3"/>
  <c r="I672" i="3"/>
  <c r="C370" i="3"/>
  <c r="H333" i="3"/>
  <c r="O377" i="3"/>
  <c r="L360" i="3"/>
  <c r="D377" i="3"/>
  <c r="O529" i="3"/>
  <c r="N236" i="3"/>
  <c r="D506" i="3"/>
  <c r="E540" i="3"/>
  <c r="A316" i="3"/>
  <c r="G464" i="3"/>
  <c r="E341" i="3"/>
  <c r="C451" i="3"/>
  <c r="L525" i="3"/>
  <c r="N354" i="3"/>
  <c r="G504" i="3"/>
  <c r="D375" i="3"/>
  <c r="G162" i="3"/>
  <c r="K583" i="3"/>
  <c r="M324" i="3"/>
  <c r="G254" i="3"/>
  <c r="C90" i="3"/>
  <c r="E423" i="3"/>
  <c r="I302" i="3"/>
  <c r="I180" i="3"/>
  <c r="B79" i="3"/>
  <c r="G447" i="3"/>
  <c r="L800" i="3"/>
  <c r="N718" i="3"/>
  <c r="N566" i="3"/>
  <c r="E514" i="3"/>
  <c r="K488" i="3"/>
  <c r="D701" i="3"/>
  <c r="L405" i="3"/>
  <c r="K466" i="3"/>
  <c r="G302" i="3"/>
  <c r="L484" i="3"/>
  <c r="O463" i="3"/>
  <c r="A438" i="3"/>
  <c r="J442" i="3"/>
  <c r="H404" i="3"/>
  <c r="K446" i="3"/>
  <c r="O418" i="3"/>
  <c r="E311" i="3"/>
  <c r="L672" i="3"/>
  <c r="F468" i="3"/>
  <c r="G651" i="3"/>
  <c r="K425" i="3"/>
  <c r="B249" i="3"/>
  <c r="B292" i="3"/>
  <c r="G414" i="3"/>
  <c r="N426" i="3"/>
  <c r="H517" i="3"/>
  <c r="L294" i="3"/>
  <c r="C496" i="3"/>
  <c r="G273" i="3"/>
  <c r="E235" i="3"/>
  <c r="B410" i="3"/>
  <c r="C213" i="3"/>
  <c r="E412" i="3"/>
  <c r="E296" i="3"/>
  <c r="M222" i="3"/>
  <c r="H657" i="3"/>
  <c r="O297" i="3"/>
  <c r="N542" i="3"/>
  <c r="L203" i="3"/>
  <c r="D161" i="3"/>
  <c r="K322" i="3"/>
  <c r="F141" i="3"/>
  <c r="H474" i="3"/>
  <c r="I217" i="3"/>
  <c r="C232" i="3"/>
  <c r="N541" i="3"/>
  <c r="L326" i="3"/>
  <c r="N648" i="3"/>
  <c r="I440" i="3"/>
  <c r="C440" i="3"/>
  <c r="O429" i="3"/>
  <c r="G320" i="3"/>
  <c r="N397" i="3"/>
  <c r="H247" i="3"/>
  <c r="C236" i="3"/>
  <c r="K200" i="3"/>
  <c r="K215" i="3"/>
  <c r="I205" i="3"/>
  <c r="N325" i="3"/>
  <c r="B281" i="3"/>
  <c r="G139" i="3"/>
  <c r="O648" i="3"/>
  <c r="J457" i="3"/>
  <c r="F570" i="3"/>
  <c r="A303" i="3"/>
  <c r="G503" i="3"/>
  <c r="A421" i="3"/>
  <c r="D115" i="3"/>
  <c r="J328" i="3"/>
  <c r="M314" i="3"/>
  <c r="C235" i="3"/>
  <c r="G132" i="3"/>
  <c r="J283" i="3"/>
  <c r="E137" i="3"/>
  <c r="J257" i="3"/>
  <c r="M212" i="3"/>
  <c r="F485" i="3"/>
  <c r="D374" i="3"/>
  <c r="K402" i="3"/>
  <c r="M353" i="3"/>
  <c r="B248" i="3"/>
  <c r="E473" i="3"/>
  <c r="B366" i="3"/>
  <c r="E79" i="3"/>
  <c r="E233" i="3"/>
  <c r="H153" i="3"/>
  <c r="A162" i="3"/>
  <c r="C194" i="3"/>
  <c r="O210" i="3"/>
  <c r="B441" i="3"/>
  <c r="K289" i="3"/>
  <c r="F301" i="3"/>
  <c r="G8" i="3"/>
  <c r="B256" i="3"/>
  <c r="C68" i="3"/>
  <c r="F448" i="3"/>
  <c r="C193" i="3"/>
  <c r="G379" i="3"/>
  <c r="N237" i="3"/>
  <c r="A329" i="3"/>
  <c r="D11" i="3"/>
  <c r="N374" i="3"/>
  <c r="O151" i="3"/>
  <c r="C342" i="3"/>
  <c r="H244" i="3"/>
  <c r="G579" i="3"/>
  <c r="I320" i="3"/>
  <c r="N334" i="3"/>
  <c r="D168" i="3"/>
  <c r="K138" i="3"/>
  <c r="L281" i="3"/>
  <c r="F466" i="3"/>
  <c r="O179" i="3"/>
  <c r="O427" i="3"/>
  <c r="I141" i="3"/>
  <c r="O344" i="3"/>
  <c r="G67" i="3"/>
  <c r="C30" i="3"/>
  <c r="C88" i="3"/>
  <c r="L91" i="3"/>
  <c r="K78" i="3"/>
  <c r="I132" i="3"/>
  <c r="B334" i="3"/>
  <c r="E320" i="3"/>
  <c r="D27" i="3"/>
  <c r="F425" i="3"/>
  <c r="E376" i="3"/>
  <c r="J268" i="3"/>
  <c r="N126" i="3"/>
  <c r="G336" i="3"/>
  <c r="J299" i="3"/>
  <c r="C339" i="3"/>
  <c r="H172" i="3"/>
  <c r="O425" i="3"/>
  <c r="F251" i="3"/>
  <c r="F129" i="3"/>
  <c r="F160" i="3"/>
  <c r="B244" i="3"/>
  <c r="G264" i="3"/>
  <c r="C190" i="3"/>
  <c r="I38" i="3"/>
  <c r="L151" i="3"/>
  <c r="K8" i="3"/>
  <c r="N205" i="3"/>
  <c r="D101" i="3"/>
  <c r="H158" i="3"/>
  <c r="D34" i="3"/>
  <c r="K434" i="3"/>
  <c r="M148" i="3"/>
  <c r="E396" i="3"/>
  <c r="G110" i="3"/>
  <c r="F310" i="3"/>
  <c r="O143" i="3"/>
  <c r="H268" i="3"/>
  <c r="L333" i="3"/>
  <c r="F319" i="3"/>
  <c r="H277" i="3"/>
  <c r="B357" i="3"/>
  <c r="M373" i="3"/>
  <c r="K405" i="3"/>
  <c r="C326" i="3"/>
  <c r="C338" i="3"/>
  <c r="K162" i="3"/>
  <c r="N270" i="3"/>
  <c r="D104" i="3"/>
  <c r="D354" i="3"/>
  <c r="K182" i="3"/>
  <c r="D335" i="3"/>
  <c r="B92" i="3"/>
  <c r="F413" i="3"/>
  <c r="H127" i="3"/>
  <c r="L398" i="3"/>
  <c r="B237" i="3"/>
  <c r="A526" i="3"/>
  <c r="B157" i="3"/>
  <c r="H259" i="3"/>
  <c r="G318" i="3"/>
  <c r="D178" i="3"/>
  <c r="G324" i="3"/>
  <c r="C147" i="3"/>
  <c r="L351" i="3"/>
  <c r="D396" i="3"/>
  <c r="A452" i="3"/>
  <c r="A399" i="3"/>
  <c r="N252" i="3"/>
  <c r="J378" i="3"/>
  <c r="F361" i="3"/>
  <c r="A364" i="3"/>
  <c r="C345" i="3"/>
  <c r="G143" i="3"/>
  <c r="B442" i="3"/>
  <c r="L92" i="3"/>
  <c r="O37" i="3"/>
  <c r="H115" i="3"/>
  <c r="G7" i="3"/>
  <c r="I467" i="3"/>
  <c r="E322" i="3"/>
  <c r="E440" i="3"/>
  <c r="I452" i="3"/>
  <c r="K395" i="3"/>
  <c r="G378" i="3"/>
  <c r="E375" i="3"/>
  <c r="M223" i="3"/>
  <c r="H226" i="3"/>
  <c r="F343" i="3"/>
  <c r="A100" i="3"/>
  <c r="G446" i="3"/>
  <c r="L783" i="3"/>
  <c r="M623" i="3"/>
  <c r="I733" i="3"/>
  <c r="A620" i="3"/>
  <c r="O619" i="3"/>
  <c r="H645" i="3"/>
  <c r="O556" i="3"/>
  <c r="H525" i="3"/>
  <c r="J685" i="3"/>
  <c r="N670" i="3"/>
  <c r="L534" i="3"/>
  <c r="G484" i="3"/>
  <c r="M673" i="3"/>
  <c r="M327" i="3"/>
  <c r="D661" i="3"/>
  <c r="D685" i="3"/>
  <c r="E670" i="3"/>
  <c r="F256" i="3"/>
  <c r="K565" i="3"/>
  <c r="G619" i="3"/>
  <c r="D670" i="3"/>
  <c r="C360" i="3"/>
  <c r="M816" i="3"/>
  <c r="M598" i="3"/>
  <c r="G581" i="3"/>
  <c r="F495" i="3"/>
  <c r="J707" i="3"/>
  <c r="A621" i="3"/>
  <c r="A659" i="3"/>
  <c r="J606" i="3"/>
  <c r="B512" i="3"/>
  <c r="D437" i="3"/>
  <c r="N524" i="3"/>
  <c r="E374" i="3"/>
  <c r="G511" i="3"/>
  <c r="M547" i="3"/>
  <c r="O592" i="3"/>
  <c r="E395" i="3"/>
  <c r="E679" i="3"/>
  <c r="B699" i="3"/>
  <c r="L624" i="3"/>
  <c r="B530" i="3"/>
  <c r="H627" i="3"/>
  <c r="N596" i="3"/>
  <c r="J496" i="3"/>
  <c r="L471" i="3"/>
  <c r="M494" i="3"/>
  <c r="E434" i="3"/>
  <c r="F501" i="3"/>
  <c r="B77" i="3"/>
  <c r="I617" i="3"/>
  <c r="J569" i="3"/>
  <c r="O541" i="3"/>
  <c r="H389" i="3"/>
  <c r="L681" i="3"/>
  <c r="I657" i="3"/>
  <c r="F637" i="3"/>
  <c r="I394" i="3"/>
  <c r="F479" i="3"/>
  <c r="F532" i="3"/>
  <c r="F732" i="3"/>
  <c r="F405" i="3"/>
  <c r="E581" i="3"/>
  <c r="C565" i="3"/>
  <c r="H472" i="3"/>
  <c r="D334" i="3"/>
  <c r="L651" i="3"/>
  <c r="E441" i="3"/>
  <c r="O535" i="3"/>
  <c r="O497" i="3"/>
  <c r="F358" i="3"/>
  <c r="A213" i="3"/>
  <c r="D676" i="3"/>
  <c r="F530" i="3"/>
  <c r="J399" i="3"/>
  <c r="N565" i="3"/>
  <c r="I291" i="3"/>
  <c r="O280" i="3"/>
  <c r="B428" i="3"/>
  <c r="M471" i="3"/>
  <c r="D349" i="3"/>
  <c r="I402" i="3"/>
  <c r="J273" i="3"/>
  <c r="L362" i="3"/>
  <c r="G416" i="3"/>
  <c r="J213" i="3"/>
  <c r="M461" i="3"/>
  <c r="B381" i="3"/>
  <c r="D362" i="3"/>
  <c r="I541" i="3"/>
  <c r="M488" i="3"/>
  <c r="L218" i="3"/>
  <c r="O156" i="3"/>
  <c r="C302" i="3"/>
  <c r="G335" i="3"/>
  <c r="J597" i="3"/>
  <c r="O557" i="3"/>
  <c r="N631" i="3"/>
  <c r="B368" i="3"/>
  <c r="D466" i="3"/>
  <c r="I485" i="3"/>
  <c r="M359" i="3"/>
  <c r="K347" i="3"/>
  <c r="B422" i="3"/>
  <c r="M379" i="3"/>
  <c r="F316" i="3"/>
  <c r="C467" i="3"/>
  <c r="H407" i="3"/>
  <c r="N448" i="3"/>
  <c r="F434" i="3"/>
  <c r="K300" i="3"/>
  <c r="K274" i="3"/>
  <c r="D88" i="3"/>
  <c r="G255" i="3"/>
  <c r="G558" i="3"/>
  <c r="C583" i="3"/>
  <c r="B388" i="3"/>
  <c r="K122" i="3"/>
  <c r="I241" i="3"/>
  <c r="B225" i="3"/>
  <c r="M432" i="3"/>
  <c r="J230" i="3"/>
  <c r="G309" i="3"/>
  <c r="H496" i="3"/>
  <c r="B600" i="3"/>
  <c r="G402" i="3"/>
  <c r="C304" i="3"/>
  <c r="J419" i="3"/>
  <c r="E398" i="3"/>
  <c r="M364" i="3"/>
  <c r="K282" i="3"/>
  <c r="F449" i="3"/>
  <c r="A428" i="3"/>
  <c r="O441" i="3"/>
  <c r="K414" i="3"/>
  <c r="E447" i="3"/>
  <c r="M411" i="3"/>
  <c r="A287" i="3"/>
  <c r="F539" i="3"/>
  <c r="E532" i="3"/>
  <c r="I481" i="3"/>
  <c r="F557" i="3"/>
  <c r="G237" i="3"/>
  <c r="C398" i="3"/>
  <c r="M376" i="3"/>
  <c r="E379" i="3"/>
  <c r="F446" i="3"/>
  <c r="I243" i="3"/>
  <c r="D222" i="3"/>
  <c r="N358" i="3"/>
  <c r="B361" i="3"/>
  <c r="I361" i="3"/>
  <c r="K341" i="3"/>
  <c r="F478" i="3"/>
  <c r="B380" i="3"/>
  <c r="H365" i="3"/>
  <c r="K321" i="3"/>
  <c r="J298" i="3"/>
  <c r="L735" i="3"/>
  <c r="A584" i="3"/>
  <c r="F600" i="3"/>
  <c r="G391" i="3"/>
  <c r="G574" i="3"/>
  <c r="A595" i="3"/>
  <c r="D378" i="3"/>
  <c r="O190" i="3"/>
  <c r="N540" i="3"/>
  <c r="C445" i="3"/>
  <c r="C435" i="3"/>
  <c r="J333" i="3"/>
  <c r="L298" i="3"/>
  <c r="K267" i="3"/>
  <c r="B605" i="3"/>
  <c r="F367" i="3"/>
  <c r="I420" i="3"/>
  <c r="J434" i="3"/>
  <c r="L416" i="3"/>
  <c r="D251" i="3"/>
  <c r="L29" i="3"/>
  <c r="L386" i="3"/>
  <c r="O228" i="3"/>
  <c r="L95" i="3"/>
  <c r="H399" i="3"/>
  <c r="O685" i="3"/>
  <c r="A629" i="3"/>
  <c r="I544" i="3"/>
  <c r="H639" i="3"/>
  <c r="N230" i="3"/>
  <c r="J481" i="3"/>
  <c r="N505" i="3"/>
  <c r="N476" i="3"/>
  <c r="F447" i="3"/>
  <c r="E430" i="3"/>
  <c r="G772" i="3"/>
  <c r="L583" i="3"/>
  <c r="G616" i="3"/>
  <c r="D482" i="3"/>
  <c r="H262" i="3"/>
  <c r="A402" i="3"/>
  <c r="L440" i="3"/>
  <c r="E509" i="3"/>
  <c r="M491" i="3"/>
  <c r="B445" i="3"/>
  <c r="H367" i="3"/>
  <c r="D329" i="3"/>
  <c r="M448" i="3"/>
  <c r="J529" i="3"/>
  <c r="A487" i="3"/>
  <c r="H290" i="3"/>
  <c r="N109" i="3"/>
  <c r="H440" i="3"/>
  <c r="E272" i="3"/>
  <c r="L343" i="3"/>
  <c r="L441" i="3"/>
  <c r="C411" i="3"/>
  <c r="G420" i="3"/>
  <c r="B375" i="3"/>
  <c r="L229" i="3"/>
  <c r="N425" i="3"/>
  <c r="K118" i="3"/>
  <c r="M535" i="3"/>
  <c r="C538" i="3"/>
  <c r="L551" i="3"/>
  <c r="N534" i="3"/>
  <c r="J602" i="3"/>
  <c r="L449" i="3"/>
  <c r="F422" i="3"/>
  <c r="B310" i="3"/>
  <c r="C241" i="3"/>
  <c r="A551" i="3"/>
  <c r="O241" i="3"/>
  <c r="H522" i="3"/>
  <c r="B369" i="3"/>
  <c r="A332" i="3"/>
  <c r="E389" i="3"/>
  <c r="B221" i="3"/>
  <c r="G415" i="3"/>
  <c r="E786" i="3"/>
  <c r="A692" i="3"/>
  <c r="H682" i="3"/>
  <c r="B581" i="3"/>
  <c r="G567" i="3"/>
  <c r="I620" i="3"/>
  <c r="M607" i="3"/>
  <c r="D667" i="3"/>
  <c r="A538" i="3"/>
  <c r="D514" i="3"/>
  <c r="G649" i="3"/>
  <c r="D582" i="3"/>
  <c r="G635" i="3"/>
  <c r="O502" i="3"/>
  <c r="G625" i="3"/>
  <c r="G358" i="3"/>
  <c r="C407" i="3"/>
  <c r="A393" i="3"/>
  <c r="H558" i="3"/>
  <c r="D424" i="3"/>
  <c r="F340" i="3"/>
  <c r="D326" i="3"/>
  <c r="L450" i="3"/>
  <c r="C695" i="3"/>
  <c r="G505" i="3"/>
  <c r="A519" i="3"/>
  <c r="J574" i="3"/>
  <c r="L646" i="3"/>
  <c r="C634" i="3"/>
  <c r="O279" i="3"/>
  <c r="K639" i="3"/>
  <c r="M519" i="3"/>
  <c r="B451" i="3"/>
  <c r="K276" i="3"/>
  <c r="A578" i="3"/>
  <c r="C519" i="3"/>
  <c r="C486" i="3"/>
  <c r="A208" i="3"/>
  <c r="E614" i="3"/>
  <c r="A623" i="3"/>
  <c r="G534" i="3"/>
  <c r="J415" i="3"/>
  <c r="F602" i="3"/>
  <c r="H603" i="3"/>
  <c r="C518" i="3"/>
  <c r="N105" i="3"/>
  <c r="F597" i="3"/>
  <c r="E598" i="3"/>
  <c r="O512" i="3"/>
  <c r="H239" i="3"/>
  <c r="K460" i="3"/>
  <c r="A530" i="3"/>
  <c r="F492" i="3"/>
  <c r="D373" i="3"/>
  <c r="J700" i="3"/>
  <c r="O649" i="3"/>
  <c r="D630" i="3"/>
  <c r="A562" i="3"/>
  <c r="H433" i="3"/>
  <c r="I537" i="3"/>
  <c r="M503" i="3"/>
  <c r="H470" i="3"/>
  <c r="K542" i="3"/>
  <c r="N494" i="3"/>
  <c r="J426" i="3"/>
  <c r="A424" i="3"/>
  <c r="H697" i="3"/>
  <c r="M655" i="3"/>
  <c r="N470" i="3"/>
  <c r="N427" i="3"/>
  <c r="A561" i="3"/>
  <c r="A391" i="3"/>
  <c r="L635" i="3"/>
  <c r="I594" i="3"/>
  <c r="J402" i="3"/>
  <c r="J359" i="3"/>
  <c r="L492" i="3"/>
  <c r="K437" i="3"/>
  <c r="M608" i="3"/>
  <c r="D367" i="3"/>
  <c r="A369" i="3"/>
  <c r="G589" i="3"/>
  <c r="B332" i="3"/>
  <c r="K365" i="3"/>
  <c r="O432" i="3"/>
  <c r="D543" i="3"/>
  <c r="E409" i="3"/>
  <c r="I505" i="3"/>
  <c r="N243" i="3"/>
  <c r="C510" i="3"/>
  <c r="D479" i="3"/>
  <c r="C227" i="3"/>
  <c r="J151" i="3"/>
  <c r="B473" i="3"/>
  <c r="L99" i="3"/>
  <c r="L361" i="3"/>
  <c r="C425" i="3"/>
  <c r="K474" i="3"/>
  <c r="F687" i="3"/>
  <c r="H668" i="3"/>
  <c r="C266" i="3"/>
  <c r="H431" i="3"/>
  <c r="B611" i="3"/>
  <c r="L589" i="3"/>
  <c r="C248" i="3"/>
  <c r="N276" i="3"/>
  <c r="E655" i="3"/>
  <c r="O633" i="3"/>
  <c r="G231" i="3"/>
  <c r="N394" i="3"/>
  <c r="F295" i="3"/>
  <c r="D235" i="3"/>
  <c r="N82" i="3"/>
  <c r="M648" i="3"/>
  <c r="O510" i="3"/>
  <c r="M561" i="3"/>
  <c r="O681" i="3"/>
  <c r="C535" i="3"/>
  <c r="G468" i="3"/>
  <c r="C251" i="3"/>
  <c r="F166" i="3"/>
  <c r="F128" i="3"/>
  <c r="M627" i="3"/>
  <c r="N527" i="3"/>
  <c r="L578" i="3"/>
  <c r="B406" i="3"/>
  <c r="C229" i="3"/>
  <c r="H401" i="3"/>
  <c r="K382" i="3"/>
  <c r="N450" i="3"/>
  <c r="D576" i="3"/>
  <c r="D431" i="3"/>
  <c r="B228" i="3"/>
  <c r="E431" i="3"/>
  <c r="L467" i="3"/>
  <c r="A415" i="3"/>
  <c r="B346" i="3"/>
  <c r="K281" i="3"/>
  <c r="F617" i="3"/>
  <c r="I545" i="3"/>
  <c r="G460" i="3"/>
  <c r="O397" i="3"/>
  <c r="A525" i="3"/>
  <c r="A380" i="3"/>
  <c r="G348" i="3"/>
  <c r="O373" i="3"/>
  <c r="I419" i="3"/>
  <c r="G225" i="3"/>
  <c r="L536" i="3"/>
  <c r="N371" i="3"/>
  <c r="I354" i="3"/>
  <c r="G343" i="3"/>
  <c r="A520" i="3"/>
  <c r="B426" i="3"/>
  <c r="F102" i="3"/>
  <c r="D347" i="3"/>
  <c r="G296" i="3"/>
  <c r="F257" i="3"/>
  <c r="F489" i="3"/>
  <c r="E359" i="3"/>
  <c r="J409" i="3"/>
  <c r="H395" i="3"/>
  <c r="I474" i="3"/>
  <c r="D453" i="3"/>
  <c r="G229" i="3"/>
  <c r="H151" i="3"/>
  <c r="I492" i="3"/>
  <c r="L526" i="3"/>
  <c r="L438" i="3"/>
  <c r="N392" i="3"/>
  <c r="H312" i="3"/>
  <c r="A265" i="3"/>
  <c r="A612" i="3"/>
  <c r="G594" i="3"/>
  <c r="C364" i="3"/>
  <c r="L356" i="3"/>
  <c r="A296" i="3"/>
  <c r="I248" i="3"/>
  <c r="D167" i="3"/>
  <c r="L273" i="3"/>
  <c r="O471" i="3"/>
  <c r="K222" i="3"/>
  <c r="F756" i="3"/>
  <c r="H543" i="3"/>
  <c r="I658" i="3"/>
  <c r="H626" i="3"/>
  <c r="C551" i="3"/>
  <c r="A389" i="3"/>
  <c r="K225" i="3"/>
  <c r="C478" i="3"/>
  <c r="M219" i="3"/>
  <c r="D324" i="3"/>
  <c r="C307" i="3"/>
  <c r="K622" i="3"/>
  <c r="A524" i="3"/>
  <c r="M507" i="3"/>
  <c r="B597" i="3"/>
  <c r="K495" i="3"/>
  <c r="A468" i="3"/>
  <c r="E593" i="3"/>
  <c r="H338" i="3"/>
  <c r="K574" i="3"/>
  <c r="C245" i="3"/>
  <c r="L224" i="3"/>
  <c r="I326" i="3"/>
  <c r="C437" i="3"/>
  <c r="E452" i="3"/>
  <c r="D513" i="3"/>
  <c r="A605" i="3"/>
  <c r="N212" i="3"/>
  <c r="C325" i="3"/>
  <c r="I235" i="3"/>
  <c r="M422" i="3"/>
  <c r="N512" i="3"/>
  <c r="K411" i="3"/>
  <c r="I491" i="3"/>
  <c r="B348" i="3"/>
  <c r="F332" i="3"/>
  <c r="I428" i="3"/>
  <c r="A473" i="3"/>
  <c r="J682" i="3"/>
  <c r="C534" i="3"/>
  <c r="E613" i="3"/>
  <c r="I575" i="3"/>
  <c r="O527" i="3"/>
  <c r="K491" i="3"/>
  <c r="M524" i="3"/>
  <c r="F278" i="3"/>
  <c r="K453" i="3"/>
  <c r="J497" i="3"/>
  <c r="H242" i="3"/>
  <c r="H612" i="3"/>
  <c r="M553" i="3"/>
  <c r="O294" i="3"/>
  <c r="L222" i="3"/>
  <c r="L406" i="3"/>
  <c r="O415" i="3"/>
  <c r="K477" i="3"/>
  <c r="E356" i="3"/>
  <c r="F456" i="3"/>
  <c r="C477" i="3"/>
  <c r="O276" i="3"/>
  <c r="C383" i="3"/>
  <c r="M339" i="3"/>
  <c r="F401" i="3"/>
  <c r="F463" i="3"/>
  <c r="L475" i="3"/>
  <c r="A442" i="3"/>
  <c r="F383" i="3"/>
  <c r="D260" i="3"/>
  <c r="I368" i="3"/>
  <c r="M457" i="3"/>
  <c r="L232" i="3"/>
  <c r="B89" i="3"/>
  <c r="K209" i="3"/>
  <c r="I525" i="3"/>
  <c r="L313" i="3"/>
  <c r="M508" i="3"/>
  <c r="A297" i="3"/>
  <c r="L157" i="3"/>
  <c r="C315" i="3"/>
  <c r="D99" i="3"/>
  <c r="F515" i="3"/>
  <c r="J577" i="3"/>
  <c r="N491" i="3"/>
  <c r="K212" i="3"/>
  <c r="I612" i="3"/>
  <c r="D591" i="3"/>
  <c r="M264" i="3"/>
  <c r="B290" i="3"/>
  <c r="M458" i="3"/>
  <c r="H437" i="3"/>
  <c r="M246" i="3"/>
  <c r="D175" i="3"/>
  <c r="J478" i="3"/>
  <c r="F475" i="3"/>
  <c r="H491" i="3"/>
  <c r="I441" i="3"/>
  <c r="G467" i="3"/>
  <c r="B295" i="3"/>
  <c r="M184" i="3"/>
  <c r="D295" i="3"/>
  <c r="F273" i="3"/>
  <c r="D248" i="3"/>
  <c r="L221" i="3"/>
  <c r="J847" i="3"/>
  <c r="K494" i="3"/>
  <c r="A512" i="3"/>
  <c r="O547" i="3"/>
  <c r="G452" i="3"/>
  <c r="L469" i="3"/>
  <c r="D83" i="3"/>
  <c r="K418" i="3"/>
  <c r="N432" i="3"/>
  <c r="I321" i="3"/>
  <c r="B205" i="3"/>
  <c r="A75" i="3"/>
  <c r="N332" i="3"/>
  <c r="H546" i="3"/>
  <c r="N500" i="3"/>
  <c r="O528" i="3"/>
  <c r="A482" i="3"/>
  <c r="I475" i="3"/>
  <c r="F404" i="3"/>
  <c r="H444" i="3"/>
  <c r="K546" i="3"/>
  <c r="E571" i="3"/>
  <c r="O462" i="3"/>
  <c r="O229" i="3"/>
  <c r="M328" i="3"/>
  <c r="J349" i="3"/>
  <c r="C412" i="3"/>
  <c r="E520" i="3"/>
  <c r="B240" i="3"/>
  <c r="A209" i="3"/>
  <c r="M310" i="3"/>
  <c r="B469" i="3"/>
  <c r="G531" i="3"/>
  <c r="J553" i="3"/>
  <c r="J366" i="3"/>
  <c r="H328" i="3"/>
  <c r="B294" i="3"/>
  <c r="J637" i="3"/>
  <c r="K595" i="3"/>
  <c r="J546" i="3"/>
  <c r="K499" i="3"/>
  <c r="D417" i="3"/>
  <c r="L394" i="3"/>
  <c r="H432" i="3"/>
  <c r="O360" i="3"/>
  <c r="N451" i="3"/>
  <c r="M350" i="3"/>
  <c r="A294" i="3"/>
  <c r="J259" i="3"/>
  <c r="G417" i="3"/>
  <c r="K390" i="3"/>
  <c r="F451" i="3"/>
  <c r="G431" i="3"/>
  <c r="I276" i="3"/>
  <c r="C242" i="3"/>
  <c r="E263" i="3"/>
  <c r="H374" i="3"/>
  <c r="F535" i="3"/>
  <c r="M416" i="3"/>
  <c r="O122" i="3"/>
  <c r="I88" i="3"/>
  <c r="L251" i="3"/>
  <c r="I150" i="3"/>
  <c r="F339" i="3"/>
  <c r="F169" i="3"/>
  <c r="O12" i="3"/>
  <c r="E101" i="3"/>
  <c r="D485" i="3"/>
  <c r="O582" i="3"/>
  <c r="G479" i="3"/>
  <c r="B564" i="3"/>
  <c r="J394" i="3"/>
  <c r="L307" i="3"/>
  <c r="N475" i="3"/>
  <c r="M445" i="3"/>
  <c r="A479" i="3"/>
  <c r="N263" i="3"/>
  <c r="C361" i="3"/>
  <c r="H147" i="3"/>
  <c r="C594" i="3"/>
  <c r="B432" i="3"/>
  <c r="H428" i="3"/>
  <c r="G246" i="3"/>
  <c r="F461" i="3"/>
  <c r="F266" i="3"/>
  <c r="A439" i="3"/>
  <c r="J276" i="3"/>
  <c r="N413" i="3"/>
  <c r="M92" i="3"/>
  <c r="A291" i="3"/>
  <c r="N249" i="3"/>
  <c r="L390" i="3"/>
  <c r="G630" i="3"/>
  <c r="I496" i="3"/>
  <c r="K427" i="3"/>
  <c r="H86" i="3"/>
  <c r="L252" i="3"/>
  <c r="E306" i="3"/>
  <c r="A257" i="3"/>
  <c r="A255" i="3"/>
  <c r="E405" i="3"/>
  <c r="E261" i="3"/>
  <c r="I363" i="3"/>
  <c r="B236" i="3"/>
  <c r="M226" i="3"/>
  <c r="H471" i="3"/>
  <c r="D20" i="3"/>
  <c r="D103" i="3"/>
  <c r="B235" i="3"/>
  <c r="I360" i="3"/>
  <c r="G286" i="3"/>
  <c r="B298" i="3"/>
  <c r="O401" i="3"/>
  <c r="A124" i="3"/>
  <c r="D360" i="3"/>
  <c r="O366" i="3"/>
  <c r="G226" i="3"/>
  <c r="O333" i="3"/>
  <c r="B218" i="3"/>
  <c r="D100" i="3"/>
  <c r="G166" i="3"/>
  <c r="L400" i="3"/>
  <c r="C218" i="3"/>
  <c r="M229" i="3"/>
  <c r="C476" i="3"/>
  <c r="N280" i="3"/>
  <c r="A140" i="3"/>
  <c r="E439" i="3"/>
  <c r="F321" i="3"/>
  <c r="L272" i="3"/>
  <c r="N453" i="3"/>
  <c r="D136" i="3"/>
  <c r="I48" i="3"/>
  <c r="B449" i="3"/>
  <c r="F284" i="3"/>
  <c r="O220" i="3"/>
  <c r="O203" i="3"/>
  <c r="C161" i="3"/>
  <c r="I266" i="3"/>
  <c r="C460" i="3"/>
  <c r="F334" i="3"/>
  <c r="O167" i="3"/>
  <c r="L308" i="3"/>
  <c r="N251" i="3"/>
  <c r="C180" i="3"/>
  <c r="K346" i="3"/>
  <c r="D315" i="3"/>
  <c r="I42" i="3"/>
  <c r="F133" i="3"/>
  <c r="A85" i="3"/>
  <c r="O320" i="3"/>
  <c r="C313" i="3"/>
  <c r="H266" i="3"/>
  <c r="A126" i="3"/>
  <c r="L81" i="3"/>
  <c r="F114" i="3"/>
  <c r="B211" i="3"/>
  <c r="C381" i="3"/>
  <c r="A129" i="3"/>
  <c r="H176" i="3"/>
  <c r="K438" i="3"/>
  <c r="I364" i="3"/>
  <c r="D48" i="3"/>
  <c r="A445" i="3"/>
  <c r="D311" i="3"/>
  <c r="M46" i="3"/>
  <c r="M403" i="3"/>
  <c r="A246" i="3"/>
  <c r="M112" i="3"/>
  <c r="J433" i="3"/>
  <c r="I460" i="3"/>
  <c r="N104" i="3"/>
  <c r="I308" i="3"/>
  <c r="K410" i="3"/>
  <c r="B128" i="3"/>
  <c r="J20" i="3"/>
  <c r="E21" i="3"/>
  <c r="C287" i="3"/>
  <c r="B414" i="3"/>
  <c r="M469" i="3"/>
  <c r="K207" i="3"/>
  <c r="C479" i="3"/>
  <c r="E328" i="3"/>
  <c r="B191" i="3"/>
  <c r="G370" i="3"/>
  <c r="B362" i="3"/>
  <c r="H53" i="3"/>
  <c r="O309" i="3"/>
  <c r="O242" i="3"/>
  <c r="L50" i="3"/>
  <c r="J216" i="3"/>
  <c r="F177" i="3"/>
  <c r="B178" i="3"/>
  <c r="C431" i="3"/>
  <c r="E355" i="3"/>
  <c r="G149" i="3"/>
  <c r="E661" i="3"/>
  <c r="O275" i="3"/>
  <c r="L306" i="3"/>
  <c r="F244" i="3"/>
  <c r="F307" i="3"/>
  <c r="H387" i="3"/>
  <c r="O74" i="3"/>
  <c r="O374" i="3"/>
  <c r="F368" i="3"/>
  <c r="N581" i="3"/>
  <c r="D414" i="3"/>
  <c r="J438" i="3"/>
  <c r="D164" i="3"/>
  <c r="M336" i="3"/>
  <c r="O261" i="3"/>
  <c r="F237" i="3"/>
  <c r="M218" i="3"/>
  <c r="O324" i="3"/>
  <c r="H163" i="3"/>
  <c r="I233" i="3"/>
  <c r="K337" i="3"/>
  <c r="B651" i="3"/>
  <c r="J358" i="3"/>
  <c r="E300" i="3"/>
  <c r="O226" i="3"/>
  <c r="L456" i="3"/>
  <c r="A440" i="3"/>
  <c r="M77" i="3"/>
  <c r="F302" i="3"/>
  <c r="C150" i="3"/>
  <c r="K369" i="3"/>
  <c r="L454" i="3"/>
  <c r="C354" i="3"/>
  <c r="J398" i="3"/>
  <c r="H371" i="3"/>
  <c r="M470" i="3"/>
  <c r="B433" i="3"/>
  <c r="B590" i="3"/>
  <c r="A358" i="3"/>
  <c r="L90" i="3"/>
  <c r="G271" i="3"/>
  <c r="K232" i="3"/>
  <c r="F167" i="3"/>
  <c r="J256" i="3"/>
  <c r="O141" i="3"/>
  <c r="N316" i="3"/>
  <c r="J322" i="3"/>
  <c r="M277" i="3"/>
  <c r="G211" i="3"/>
  <c r="B68" i="3"/>
  <c r="H72" i="3"/>
  <c r="E111" i="3"/>
  <c r="J126" i="3"/>
  <c r="M283" i="3"/>
  <c r="J239" i="3"/>
  <c r="G194" i="3"/>
  <c r="H114" i="3"/>
  <c r="M391" i="3"/>
  <c r="E305" i="3"/>
  <c r="E414" i="3"/>
  <c r="I41" i="3"/>
  <c r="H214" i="3"/>
  <c r="D220" i="3"/>
  <c r="G381" i="3"/>
  <c r="B181" i="3"/>
  <c r="G270" i="3"/>
  <c r="G135" i="3"/>
  <c r="F253" i="3"/>
  <c r="O108" i="3"/>
  <c r="G403" i="3"/>
  <c r="A203" i="3"/>
  <c r="B246" i="3"/>
  <c r="C132" i="3"/>
  <c r="B17" i="3"/>
  <c r="F1" i="3"/>
  <c r="L104" i="3"/>
  <c r="I131" i="3"/>
  <c r="O386" i="3"/>
  <c r="A185" i="3"/>
  <c r="K435" i="3"/>
  <c r="L118" i="3"/>
  <c r="B461" i="3"/>
  <c r="N306" i="3"/>
  <c r="B262" i="3"/>
  <c r="O192" i="3"/>
  <c r="O356" i="3"/>
  <c r="O92" i="3"/>
  <c r="G369" i="3"/>
  <c r="F185" i="3"/>
  <c r="M405" i="3"/>
  <c r="B341" i="3"/>
  <c r="A408" i="3"/>
  <c r="M240" i="3"/>
  <c r="H246" i="3"/>
  <c r="I125" i="3"/>
  <c r="I212" i="3"/>
  <c r="A111" i="3"/>
  <c r="L155" i="3"/>
  <c r="N315" i="3"/>
  <c r="J420" i="3"/>
  <c r="E337" i="3"/>
  <c r="F155" i="3"/>
  <c r="K191" i="3"/>
  <c r="H16" i="3"/>
  <c r="H80" i="3"/>
  <c r="E367" i="3"/>
  <c r="O172" i="3"/>
  <c r="O314" i="3"/>
  <c r="I70" i="3"/>
  <c r="G249" i="3"/>
  <c r="B127" i="3"/>
  <c r="J456" i="3"/>
  <c r="H52" i="3"/>
  <c r="J458" i="3"/>
  <c r="J238" i="3"/>
  <c r="A330" i="3"/>
  <c r="K124" i="3"/>
  <c r="B558" i="3"/>
  <c r="N88" i="3"/>
  <c r="O472" i="3"/>
  <c r="B117" i="3"/>
  <c r="A339" i="3"/>
  <c r="F477" i="3"/>
  <c r="M473" i="3"/>
  <c r="H308" i="3"/>
  <c r="F452" i="3"/>
  <c r="A190" i="3"/>
  <c r="E294" i="3"/>
  <c r="M81" i="3"/>
  <c r="B619" i="3"/>
  <c r="N370" i="3"/>
  <c r="L457" i="3"/>
  <c r="E164" i="3"/>
  <c r="O157" i="3"/>
  <c r="E304" i="3"/>
  <c r="D64" i="3"/>
  <c r="O249" i="3"/>
  <c r="D216" i="3"/>
  <c r="M230" i="3"/>
  <c r="E544" i="3"/>
  <c r="H332" i="3"/>
  <c r="I390" i="3"/>
  <c r="C178" i="3"/>
  <c r="M509" i="3"/>
  <c r="A298" i="3"/>
  <c r="A301" i="3"/>
  <c r="O277" i="3"/>
  <c r="D91" i="3"/>
  <c r="H119" i="3"/>
  <c r="N369" i="3"/>
  <c r="N139" i="3"/>
  <c r="E476" i="3"/>
  <c r="I324" i="3"/>
  <c r="L279" i="3"/>
  <c r="E2" i="3"/>
  <c r="J407" i="3"/>
  <c r="D195" i="3"/>
  <c r="N525" i="3"/>
  <c r="B314" i="3"/>
  <c r="C509" i="3"/>
  <c r="J297" i="3"/>
  <c r="G232" i="3"/>
  <c r="F342" i="3"/>
  <c r="K99" i="3"/>
  <c r="I246" i="3"/>
  <c r="F232" i="3"/>
  <c r="B204" i="3"/>
  <c r="F431" i="3"/>
  <c r="E256" i="3"/>
  <c r="H211" i="3"/>
  <c r="C337" i="3"/>
  <c r="C668" i="3"/>
  <c r="D363" i="3"/>
  <c r="H521" i="3"/>
  <c r="J208" i="3"/>
  <c r="G638" i="3"/>
  <c r="B328" i="3"/>
  <c r="J294" i="3"/>
  <c r="K370" i="3"/>
  <c r="M84" i="3"/>
  <c r="F90" i="3"/>
  <c r="L236" i="3"/>
  <c r="E206" i="3"/>
  <c r="L455" i="3"/>
  <c r="I148" i="3"/>
  <c r="A300" i="3"/>
  <c r="O274" i="3"/>
  <c r="C267" i="3"/>
  <c r="M193" i="3"/>
  <c r="A318" i="3"/>
  <c r="C134" i="3"/>
  <c r="J354" i="3"/>
  <c r="M375" i="3"/>
  <c r="M356" i="3"/>
  <c r="I325" i="3"/>
  <c r="H298" i="3"/>
  <c r="B106" i="3"/>
  <c r="I270" i="3"/>
  <c r="K168" i="3"/>
  <c r="F353" i="3"/>
  <c r="D319" i="3"/>
  <c r="I333" i="3"/>
  <c r="B31" i="3"/>
  <c r="M275" i="3"/>
  <c r="O188" i="3"/>
  <c r="L325" i="3"/>
  <c r="O160" i="3"/>
  <c r="F287" i="3"/>
  <c r="J139" i="3"/>
  <c r="O237" i="3"/>
  <c r="I204" i="3"/>
  <c r="D29" i="3"/>
  <c r="F104" i="3"/>
  <c r="N293" i="3"/>
  <c r="F205" i="3"/>
  <c r="B93" i="3"/>
  <c r="N186" i="3"/>
  <c r="M280" i="3"/>
  <c r="M329" i="3"/>
  <c r="I528" i="3"/>
  <c r="J272" i="3"/>
  <c r="E284" i="3"/>
  <c r="A120" i="3"/>
  <c r="L309" i="3"/>
  <c r="L93" i="3"/>
  <c r="M337" i="3"/>
  <c r="F35" i="3"/>
  <c r="M415" i="3"/>
  <c r="A250" i="3"/>
  <c r="A128" i="3"/>
  <c r="H166" i="3"/>
  <c r="D271" i="3"/>
  <c r="E193" i="3"/>
  <c r="C395" i="3"/>
  <c r="L127" i="3"/>
  <c r="M319" i="3"/>
  <c r="G106" i="3"/>
  <c r="B232" i="3"/>
  <c r="E264" i="3"/>
  <c r="J32" i="3"/>
  <c r="H7" i="3"/>
  <c r="O291" i="3"/>
  <c r="F82" i="3"/>
  <c r="I253" i="3"/>
  <c r="M190" i="3"/>
  <c r="K307" i="3"/>
  <c r="B137" i="3"/>
  <c r="A229" i="3"/>
  <c r="A589" i="3"/>
  <c r="N368" i="3"/>
  <c r="N344" i="3"/>
  <c r="B220" i="3"/>
  <c r="K463" i="3"/>
  <c r="H156" i="3"/>
  <c r="A256" i="3"/>
  <c r="L482" i="3"/>
  <c r="A353" i="3"/>
  <c r="C269" i="3"/>
  <c r="M408" i="3"/>
  <c r="J509" i="3"/>
  <c r="E488" i="3"/>
  <c r="E435" i="3"/>
  <c r="G287" i="3"/>
  <c r="C533" i="3"/>
  <c r="J508" i="3"/>
  <c r="O347" i="3"/>
  <c r="L135" i="3"/>
  <c r="C559" i="3"/>
  <c r="F304" i="3"/>
  <c r="L556" i="3"/>
  <c r="A211" i="3"/>
  <c r="M326" i="3"/>
  <c r="J255" i="3"/>
  <c r="J173" i="3"/>
  <c r="G499" i="3"/>
  <c r="N233" i="3"/>
  <c r="B229" i="3"/>
  <c r="D455" i="3"/>
  <c r="E690" i="3"/>
  <c r="A427" i="3"/>
  <c r="I573" i="3"/>
  <c r="J526" i="3"/>
  <c r="G409" i="3"/>
  <c r="M575" i="3"/>
  <c r="H560" i="3"/>
  <c r="H230" i="3"/>
  <c r="G522" i="3"/>
  <c r="H92" i="3"/>
  <c r="J165" i="3"/>
  <c r="K393" i="3"/>
  <c r="E444" i="3"/>
  <c r="I706" i="3"/>
  <c r="A484" i="3"/>
  <c r="J540" i="3"/>
  <c r="E531" i="3"/>
  <c r="M447" i="3"/>
  <c r="C174" i="3"/>
  <c r="D454" i="3"/>
  <c r="F469" i="3"/>
  <c r="M451" i="3"/>
  <c r="N485" i="3"/>
  <c r="K357" i="3"/>
  <c r="F289" i="3"/>
  <c r="C350" i="3"/>
  <c r="N549" i="3"/>
  <c r="H572" i="3"/>
  <c r="O465" i="3"/>
  <c r="F336" i="3"/>
  <c r="F271" i="3"/>
  <c r="J469" i="3"/>
  <c r="L432" i="3"/>
  <c r="L555" i="3"/>
  <c r="J451" i="3"/>
  <c r="L439" i="3"/>
  <c r="J254" i="3"/>
  <c r="E676" i="3"/>
  <c r="L630" i="3"/>
  <c r="J362" i="3"/>
  <c r="D425" i="3"/>
  <c r="D438" i="3"/>
  <c r="O269" i="3"/>
  <c r="A433" i="3"/>
  <c r="A488" i="3"/>
  <c r="E521" i="3"/>
  <c r="H377" i="3"/>
  <c r="O233" i="3"/>
  <c r="C220" i="3"/>
  <c r="C611" i="3"/>
  <c r="B468" i="3"/>
  <c r="H539" i="3"/>
  <c r="L444" i="3"/>
  <c r="K383" i="3"/>
  <c r="J338" i="3"/>
  <c r="M263" i="3"/>
  <c r="L453" i="3"/>
  <c r="I523" i="3"/>
  <c r="C430" i="3"/>
  <c r="L411" i="3"/>
  <c r="C322" i="3"/>
  <c r="H95" i="3"/>
  <c r="N367" i="3"/>
  <c r="N299" i="3"/>
  <c r="G84" i="3"/>
  <c r="B338" i="3"/>
  <c r="I547" i="3"/>
  <c r="F611" i="3"/>
  <c r="B575" i="3"/>
  <c r="C528" i="3"/>
  <c r="H250" i="3"/>
  <c r="K610" i="3"/>
  <c r="M247" i="3"/>
  <c r="M555" i="3"/>
  <c r="A494" i="3"/>
  <c r="D238" i="3"/>
  <c r="A365" i="3"/>
  <c r="E192" i="3"/>
  <c r="H350" i="3"/>
  <c r="H548" i="3"/>
  <c r="K485" i="3"/>
  <c r="D392" i="3"/>
  <c r="J209" i="3"/>
  <c r="C311" i="3"/>
  <c r="J343" i="3"/>
  <c r="A536" i="3"/>
  <c r="O554" i="3"/>
  <c r="A416" i="3"/>
  <c r="B329" i="3"/>
  <c r="K294" i="3"/>
  <c r="L320" i="3"/>
  <c r="I373" i="3"/>
  <c r="D548" i="3"/>
  <c r="E464" i="3"/>
  <c r="H252" i="3"/>
  <c r="A331" i="3"/>
  <c r="O302" i="3"/>
  <c r="L201" i="3"/>
  <c r="F254" i="3"/>
  <c r="F496" i="3"/>
  <c r="L592" i="3"/>
  <c r="H216" i="3"/>
  <c r="N288" i="3"/>
  <c r="M531" i="3"/>
  <c r="J181" i="3"/>
  <c r="H135" i="3"/>
  <c r="J231" i="3"/>
  <c r="B303" i="3"/>
  <c r="A146" i="3"/>
  <c r="E545" i="3"/>
  <c r="L283" i="3"/>
  <c r="N586" i="3"/>
  <c r="M631" i="3"/>
  <c r="D79" i="3"/>
  <c r="G471" i="3"/>
  <c r="E418" i="3"/>
  <c r="I317" i="3"/>
  <c r="K339" i="3"/>
  <c r="O159" i="3"/>
  <c r="L217" i="3"/>
  <c r="L77" i="3"/>
  <c r="D477" i="3"/>
  <c r="H215" i="3"/>
  <c r="A277" i="3"/>
  <c r="H417" i="3"/>
  <c r="I391" i="3"/>
  <c r="D339" i="3"/>
  <c r="A443" i="3"/>
  <c r="J84" i="3"/>
  <c r="O227" i="3"/>
  <c r="H237" i="3"/>
  <c r="I376" i="3"/>
  <c r="E28" i="3"/>
  <c r="C329" i="3"/>
  <c r="N141" i="3"/>
  <c r="B134" i="3"/>
  <c r="J198" i="3"/>
  <c r="I161" i="3"/>
  <c r="D261" i="3"/>
  <c r="E361" i="3"/>
  <c r="K331" i="3"/>
  <c r="E157" i="3"/>
  <c r="G303" i="3"/>
  <c r="I166" i="3"/>
  <c r="M174" i="3"/>
  <c r="L226" i="3"/>
  <c r="I312" i="3"/>
  <c r="A180" i="3"/>
  <c r="C290" i="3"/>
  <c r="E307" i="3"/>
  <c r="A324" i="3"/>
  <c r="N287" i="3"/>
  <c r="M388" i="3"/>
  <c r="J331" i="3"/>
  <c r="A32" i="3"/>
  <c r="I14" i="3"/>
  <c r="D126" i="3"/>
  <c r="F365" i="3"/>
  <c r="D459" i="3"/>
  <c r="M165" i="3"/>
  <c r="C454" i="3"/>
  <c r="C126" i="3"/>
  <c r="N42" i="3"/>
  <c r="D330" i="3"/>
  <c r="C221" i="3"/>
  <c r="E184" i="3"/>
  <c r="M290" i="3"/>
  <c r="A372" i="3"/>
  <c r="L239" i="3"/>
  <c r="L271" i="3"/>
  <c r="A252" i="3"/>
  <c r="M254" i="3"/>
  <c r="M71" i="3"/>
  <c r="J211" i="3"/>
  <c r="F2" i="3"/>
  <c r="J127" i="3"/>
  <c r="B155" i="3"/>
  <c r="K107" i="3"/>
  <c r="B254" i="3"/>
  <c r="J332" i="3"/>
  <c r="O59" i="3"/>
  <c r="N362" i="3"/>
  <c r="O351" i="3"/>
  <c r="L185" i="3"/>
  <c r="K451" i="3"/>
  <c r="O330" i="3"/>
  <c r="C48" i="3"/>
  <c r="O326" i="3"/>
  <c r="H396" i="3"/>
  <c r="A116" i="3"/>
  <c r="I222" i="3"/>
  <c r="I369" i="3"/>
  <c r="G307" i="3"/>
  <c r="C271" i="3"/>
  <c r="E18" i="3"/>
  <c r="H598" i="3"/>
  <c r="L709" i="3"/>
  <c r="J373" i="3"/>
  <c r="C154" i="3"/>
  <c r="B250" i="3"/>
  <c r="M202" i="3"/>
  <c r="L119" i="3"/>
  <c r="N460" i="3"/>
  <c r="G603" i="3"/>
  <c r="J258" i="3"/>
  <c r="E357" i="3"/>
  <c r="A553" i="3"/>
  <c r="I351" i="3"/>
  <c r="D391" i="3"/>
  <c r="B98" i="3"/>
  <c r="E230" i="3"/>
  <c r="K234" i="3"/>
  <c r="H133" i="3"/>
  <c r="H285" i="3"/>
  <c r="E152" i="3"/>
  <c r="E523" i="3"/>
  <c r="H416" i="3"/>
  <c r="O353" i="3"/>
  <c r="G585" i="3"/>
  <c r="D350" i="3"/>
  <c r="O321" i="3"/>
  <c r="L296" i="3"/>
  <c r="L257" i="3"/>
  <c r="G354" i="3"/>
  <c r="K143" i="3"/>
  <c r="J350" i="3"/>
  <c r="K256" i="3"/>
  <c r="N211" i="3"/>
  <c r="F394" i="3"/>
  <c r="E553" i="3"/>
  <c r="O259" i="3"/>
  <c r="J603" i="3"/>
  <c r="J105" i="3"/>
  <c r="G489" i="3"/>
  <c r="H225" i="3"/>
  <c r="G85" i="3"/>
  <c r="O231" i="3"/>
  <c r="K91" i="3"/>
  <c r="D231" i="3"/>
  <c r="L274" i="3"/>
  <c r="A210" i="3"/>
  <c r="O408" i="3"/>
  <c r="M285" i="3"/>
  <c r="G300" i="3"/>
  <c r="O146" i="3"/>
  <c r="M269" i="3"/>
  <c r="A336" i="3"/>
  <c r="K320" i="3"/>
  <c r="M67" i="3"/>
  <c r="O357" i="3"/>
  <c r="O389" i="3"/>
  <c r="K403" i="3"/>
  <c r="C195" i="3"/>
  <c r="M340" i="3"/>
  <c r="O299" i="3"/>
  <c r="H271" i="3"/>
  <c r="D107" i="3"/>
  <c r="F440" i="3"/>
  <c r="J319" i="3"/>
  <c r="J197" i="3"/>
  <c r="C96" i="3"/>
  <c r="J381" i="3"/>
  <c r="L264" i="3"/>
  <c r="B327" i="3"/>
  <c r="J54" i="3"/>
  <c r="K288" i="3"/>
  <c r="A29" i="3"/>
  <c r="M342" i="3"/>
  <c r="H169" i="3"/>
  <c r="E94" i="3"/>
  <c r="E91" i="3"/>
  <c r="L286" i="3"/>
  <c r="J342" i="3"/>
  <c r="I433" i="3"/>
  <c r="F174" i="3"/>
  <c r="F264" i="3"/>
  <c r="G199" i="3"/>
  <c r="M287" i="3"/>
  <c r="C410" i="3"/>
  <c r="J422" i="3"/>
  <c r="E257" i="3"/>
  <c r="I437" i="3"/>
  <c r="J87" i="3"/>
  <c r="N201" i="3"/>
  <c r="G100" i="3"/>
  <c r="C419" i="3"/>
  <c r="O250" i="3"/>
  <c r="E265" i="3"/>
  <c r="L47" i="3"/>
  <c r="I272" i="3"/>
  <c r="K197" i="3"/>
  <c r="M188" i="3"/>
  <c r="K92" i="3"/>
  <c r="G150" i="3"/>
  <c r="M203" i="3"/>
  <c r="E429" i="3"/>
  <c r="E136" i="3"/>
  <c r="C33" i="3"/>
  <c r="E47" i="3"/>
  <c r="E293" i="3"/>
  <c r="N120" i="3"/>
  <c r="N254" i="3"/>
  <c r="E95" i="3"/>
  <c r="A309" i="3"/>
  <c r="F274" i="3"/>
  <c r="L371" i="3"/>
  <c r="L121" i="3"/>
  <c r="H420" i="3"/>
  <c r="C131" i="3"/>
  <c r="I219" i="3"/>
  <c r="O475" i="3"/>
  <c r="F354" i="3"/>
  <c r="D325" i="3"/>
  <c r="D299" i="3"/>
  <c r="I83" i="3"/>
  <c r="J133" i="3"/>
  <c r="J164" i="3"/>
  <c r="N350" i="3"/>
  <c r="J318" i="3"/>
  <c r="D333" i="3"/>
  <c r="K135" i="3"/>
  <c r="O271" i="3"/>
  <c r="M103" i="3"/>
  <c r="A413" i="3"/>
  <c r="L256" i="3"/>
  <c r="A299" i="3"/>
  <c r="C265" i="3"/>
  <c r="L227" i="3"/>
  <c r="L315" i="3"/>
  <c r="M208" i="3"/>
  <c r="I153" i="3"/>
  <c r="I277" i="3"/>
  <c r="G398" i="3"/>
  <c r="J353" i="3"/>
  <c r="A560" i="3"/>
  <c r="F380" i="3"/>
  <c r="L478" i="3"/>
  <c r="O359" i="3"/>
  <c r="K374" i="3"/>
  <c r="F345" i="3"/>
  <c r="H358" i="3"/>
  <c r="K295" i="3"/>
  <c r="H238" i="3"/>
  <c r="N85" i="3"/>
  <c r="K231" i="3"/>
  <c r="G399" i="3"/>
  <c r="N219" i="3"/>
  <c r="O439" i="3"/>
  <c r="N272" i="3"/>
  <c r="D443" i="3"/>
  <c r="F514" i="3"/>
  <c r="A377" i="3"/>
  <c r="L391" i="3"/>
  <c r="O361" i="3"/>
  <c r="C237" i="3"/>
  <c r="D345" i="3"/>
  <c r="C355" i="3"/>
  <c r="B227" i="3"/>
  <c r="N302" i="3"/>
  <c r="A89" i="3"/>
  <c r="F231" i="3"/>
  <c r="K354" i="3"/>
  <c r="D151" i="3"/>
  <c r="K371" i="3"/>
  <c r="O409" i="3"/>
  <c r="N373" i="3"/>
  <c r="D232" i="3"/>
  <c r="A371" i="3"/>
  <c r="D468" i="3"/>
  <c r="H443" i="3"/>
  <c r="C356" i="3"/>
  <c r="B470" i="3"/>
  <c r="A243" i="3"/>
  <c r="K253" i="3"/>
  <c r="H388" i="3"/>
  <c r="H302" i="3"/>
  <c r="B277" i="3"/>
  <c r="B234" i="3"/>
  <c r="N81" i="3"/>
  <c r="J352" i="3"/>
  <c r="K398" i="3"/>
  <c r="E149" i="3"/>
  <c r="C69" i="3"/>
  <c r="K344" i="3"/>
  <c r="K120" i="3"/>
  <c r="K150" i="3"/>
  <c r="K181" i="3"/>
  <c r="O367" i="3"/>
  <c r="K335" i="3"/>
  <c r="B214" i="3"/>
  <c r="M169" i="3"/>
  <c r="B306" i="3"/>
  <c r="G129" i="3"/>
  <c r="I262" i="3"/>
  <c r="A113" i="3"/>
  <c r="I417" i="3"/>
  <c r="G329" i="3"/>
  <c r="G314" i="3"/>
  <c r="B307" i="3"/>
  <c r="M292" i="3"/>
  <c r="N225" i="3"/>
  <c r="H209" i="3"/>
  <c r="C183" i="3"/>
  <c r="K170" i="3"/>
  <c r="M161" i="3"/>
  <c r="K216" i="3"/>
  <c r="L88" i="3"/>
  <c r="A109" i="3"/>
  <c r="M83" i="3"/>
  <c r="I313" i="3"/>
  <c r="F132" i="3"/>
  <c r="N338" i="3"/>
  <c r="A125" i="3"/>
  <c r="F218" i="3"/>
  <c r="F178" i="3"/>
  <c r="A432" i="3"/>
  <c r="C130" i="3"/>
  <c r="J281" i="3"/>
  <c r="B271" i="3"/>
  <c r="G304" i="3"/>
  <c r="C148" i="3"/>
  <c r="K318" i="3"/>
  <c r="F311" i="3"/>
  <c r="B430" i="3"/>
  <c r="E385" i="3"/>
  <c r="D245" i="3"/>
  <c r="N98" i="3"/>
  <c r="N290" i="3"/>
  <c r="E156" i="3"/>
  <c r="D196" i="3"/>
  <c r="E175" i="3"/>
  <c r="M157" i="3"/>
  <c r="N352" i="3"/>
  <c r="G206" i="3"/>
  <c r="H8" i="3"/>
  <c r="J18" i="3"/>
  <c r="C15" i="3"/>
  <c r="N311" i="3"/>
  <c r="M100" i="3"/>
  <c r="H273" i="3"/>
  <c r="H79" i="3"/>
  <c r="J327" i="3"/>
  <c r="L297" i="3"/>
  <c r="I338" i="3"/>
  <c r="D165" i="3"/>
  <c r="E286" i="3"/>
  <c r="N191" i="3"/>
  <c r="L363" i="3"/>
  <c r="E336" i="3"/>
  <c r="F213" i="3"/>
  <c r="B197" i="3"/>
  <c r="J227" i="3"/>
  <c r="J671" i="3"/>
  <c r="C571" i="3"/>
  <c r="N366" i="3"/>
  <c r="A226" i="3"/>
  <c r="N86" i="3"/>
  <c r="A239" i="3"/>
  <c r="J86" i="3"/>
  <c r="C450" i="3"/>
  <c r="G118" i="3"/>
  <c r="C207" i="3"/>
  <c r="E271" i="3"/>
  <c r="D556" i="3"/>
  <c r="C219" i="3"/>
  <c r="I576" i="3"/>
  <c r="J370" i="3"/>
  <c r="L385" i="3"/>
  <c r="H475" i="3"/>
  <c r="N406" i="3"/>
  <c r="A92" i="3"/>
  <c r="I423" i="3"/>
  <c r="C159" i="3"/>
  <c r="A236" i="3"/>
  <c r="H69" i="3"/>
  <c r="F347" i="3"/>
  <c r="C284" i="3"/>
  <c r="C162" i="3"/>
  <c r="L419" i="3"/>
  <c r="J593" i="3"/>
  <c r="L404" i="3"/>
  <c r="B459" i="3"/>
  <c r="N474" i="3"/>
  <c r="F578" i="3"/>
  <c r="C474" i="3"/>
  <c r="L410" i="3"/>
  <c r="D296" i="3"/>
  <c r="K317" i="3"/>
  <c r="E182" i="3"/>
  <c r="K303" i="3"/>
  <c r="B75" i="3"/>
  <c r="K381" i="3"/>
  <c r="N215" i="3"/>
  <c r="N93" i="3"/>
  <c r="O542" i="3"/>
  <c r="C331" i="3"/>
  <c r="D389" i="3"/>
  <c r="F393" i="3"/>
  <c r="H508" i="3"/>
  <c r="K296" i="3"/>
  <c r="L163" i="3"/>
  <c r="B274" i="3"/>
  <c r="K152" i="3"/>
  <c r="J109" i="3"/>
  <c r="E609" i="3"/>
  <c r="M135" i="3"/>
  <c r="I359" i="3"/>
  <c r="O323" i="3"/>
  <c r="C279" i="3"/>
  <c r="B78" i="3"/>
  <c r="A133" i="3"/>
  <c r="D223" i="3"/>
  <c r="G190" i="3"/>
  <c r="H267" i="3"/>
  <c r="C260" i="3"/>
  <c r="N378" i="3"/>
  <c r="I335" i="3"/>
  <c r="J193" i="3"/>
  <c r="C155" i="3"/>
  <c r="K324" i="3"/>
  <c r="B105" i="3"/>
  <c r="G35" i="3"/>
  <c r="H424" i="3"/>
  <c r="I221" i="3"/>
  <c r="O312" i="3"/>
  <c r="J107" i="3"/>
  <c r="M489" i="3"/>
  <c r="L56" i="3"/>
  <c r="K404" i="3"/>
  <c r="N193" i="3"/>
  <c r="N442" i="3"/>
  <c r="H155" i="3"/>
  <c r="I285" i="3"/>
  <c r="A338" i="3"/>
  <c r="C79" i="3"/>
  <c r="G2" i="3"/>
  <c r="J79" i="3"/>
  <c r="A84" i="3"/>
  <c r="C125" i="3"/>
  <c r="E221" i="3"/>
  <c r="J183" i="3"/>
  <c r="N197" i="3"/>
  <c r="K163" i="3"/>
  <c r="D308" i="3"/>
  <c r="G263" i="3"/>
  <c r="M186" i="3"/>
  <c r="M41" i="3"/>
  <c r="K447" i="3"/>
  <c r="H382" i="3"/>
  <c r="N301" i="3"/>
  <c r="K3" i="3"/>
  <c r="I471" i="3"/>
  <c r="N58" i="3"/>
  <c r="K184" i="3"/>
  <c r="B47" i="3"/>
  <c r="H162" i="3"/>
  <c r="B358" i="3"/>
  <c r="O311" i="3"/>
  <c r="M239" i="3"/>
  <c r="G478" i="3"/>
  <c r="A181" i="3"/>
  <c r="O300" i="3"/>
  <c r="J142" i="3"/>
  <c r="G247" i="3"/>
  <c r="O60" i="3"/>
  <c r="O8" i="3"/>
  <c r="H64" i="3"/>
  <c r="K22" i="3"/>
  <c r="A212" i="3"/>
  <c r="C64" i="3"/>
  <c r="H75" i="3"/>
  <c r="I179" i="3"/>
  <c r="N194" i="3"/>
  <c r="G116" i="3"/>
  <c r="N307" i="3"/>
  <c r="B263" i="3"/>
  <c r="L182" i="3"/>
  <c r="H26" i="3"/>
  <c r="N305" i="3"/>
  <c r="A335" i="3"/>
  <c r="M107" i="3"/>
  <c r="L282" i="3"/>
  <c r="H288" i="3"/>
  <c r="K243" i="3"/>
  <c r="L249" i="3"/>
  <c r="L408" i="3"/>
  <c r="G138" i="3"/>
  <c r="N324" i="3"/>
  <c r="L148" i="3"/>
  <c r="D230" i="3"/>
  <c r="E208" i="3"/>
  <c r="C110" i="3"/>
  <c r="G195" i="3"/>
  <c r="N12" i="3"/>
  <c r="L69" i="3"/>
  <c r="A4" i="3"/>
  <c r="L156" i="3"/>
  <c r="E236" i="3"/>
  <c r="F118" i="3"/>
  <c r="A80" i="3"/>
  <c r="M286" i="3"/>
  <c r="G248" i="3"/>
  <c r="N303" i="3"/>
  <c r="H193" i="3"/>
  <c r="B20" i="3"/>
  <c r="A195" i="3"/>
  <c r="J184" i="3"/>
  <c r="L427" i="3"/>
  <c r="D146" i="3"/>
  <c r="M425" i="3"/>
  <c r="K142" i="3"/>
  <c r="M39" i="3"/>
  <c r="C23" i="3"/>
  <c r="G24" i="3"/>
  <c r="H150" i="3"/>
  <c r="H359" i="3"/>
  <c r="B112" i="3"/>
  <c r="I357" i="3"/>
  <c r="I108" i="3"/>
  <c r="L22" i="3"/>
  <c r="B6" i="3"/>
  <c r="H62" i="3"/>
  <c r="F190" i="3"/>
  <c r="L26" i="3"/>
  <c r="G111" i="3"/>
  <c r="G9" i="3"/>
  <c r="O35" i="3"/>
  <c r="O153" i="3"/>
  <c r="N2" i="3"/>
  <c r="J50" i="3"/>
  <c r="J160" i="3"/>
  <c r="G117" i="3"/>
  <c r="I127" i="3"/>
  <c r="C168" i="3"/>
  <c r="K23" i="3"/>
  <c r="G92" i="3"/>
  <c r="L100" i="3"/>
  <c r="N372" i="3"/>
  <c r="F315" i="3"/>
  <c r="D247" i="3"/>
  <c r="M36" i="3"/>
  <c r="D114" i="3"/>
  <c r="I120" i="3"/>
  <c r="A191" i="3"/>
  <c r="C82" i="3"/>
  <c r="K169" i="3"/>
  <c r="D294" i="3"/>
  <c r="C102" i="3"/>
  <c r="H71" i="3"/>
  <c r="F17" i="3"/>
  <c r="G86" i="3"/>
  <c r="O173" i="3"/>
  <c r="B321" i="3"/>
  <c r="J152" i="3"/>
  <c r="O225" i="3"/>
  <c r="B85" i="3"/>
  <c r="G54" i="3"/>
  <c r="B37" i="3"/>
  <c r="A90" i="3"/>
  <c r="C17" i="3"/>
  <c r="L146" i="3"/>
  <c r="F143" i="3"/>
  <c r="M11" i="3"/>
  <c r="N183" i="3"/>
  <c r="I8" i="3"/>
  <c r="K194" i="3"/>
  <c r="I107" i="3"/>
  <c r="C89" i="3"/>
  <c r="G59" i="3"/>
  <c r="J163" i="3"/>
  <c r="L101" i="3"/>
  <c r="K53" i="3"/>
  <c r="B184" i="3"/>
  <c r="K286" i="3"/>
  <c r="A477" i="3"/>
  <c r="C511" i="3"/>
  <c r="D275" i="3"/>
  <c r="N292" i="3"/>
  <c r="F25" i="3"/>
  <c r="I257" i="3"/>
  <c r="D411" i="3"/>
  <c r="I231" i="3"/>
  <c r="G459" i="3"/>
  <c r="B374" i="3"/>
  <c r="D475" i="3"/>
  <c r="B337" i="3"/>
  <c r="J229" i="3"/>
  <c r="K250" i="3"/>
  <c r="N43" i="3"/>
  <c r="C264" i="3"/>
  <c r="H5" i="3"/>
  <c r="G208" i="3"/>
  <c r="E210" i="3"/>
  <c r="C35" i="3"/>
  <c r="J9" i="3"/>
  <c r="M86" i="3"/>
  <c r="F207" i="3"/>
  <c r="D467" i="3"/>
  <c r="C202" i="3"/>
  <c r="A352" i="3"/>
  <c r="M122" i="3"/>
  <c r="L499" i="3"/>
  <c r="H307" i="3"/>
  <c r="K262" i="3"/>
  <c r="K45" i="3"/>
  <c r="F359" i="3"/>
  <c r="A165" i="3"/>
  <c r="L370" i="3"/>
  <c r="I177" i="3"/>
  <c r="E408" i="3"/>
  <c r="D476" i="3"/>
  <c r="H234" i="3"/>
  <c r="M109" i="3"/>
  <c r="C268" i="3"/>
  <c r="H265" i="3"/>
  <c r="G401" i="3"/>
  <c r="E161" i="3"/>
  <c r="L263" i="3"/>
  <c r="H84" i="3"/>
  <c r="D211" i="3"/>
  <c r="N206" i="3"/>
  <c r="F44" i="3"/>
  <c r="J17" i="3"/>
  <c r="A151" i="3"/>
  <c r="N149" i="3"/>
  <c r="J233" i="3"/>
  <c r="H111" i="3"/>
  <c r="E316" i="3"/>
  <c r="O80" i="3"/>
  <c r="A175" i="3"/>
  <c r="N91" i="3"/>
  <c r="N54" i="3"/>
  <c r="O181" i="3"/>
  <c r="K69" i="3"/>
  <c r="J125" i="3"/>
  <c r="M307" i="3"/>
  <c r="D87" i="3"/>
  <c r="D285" i="3"/>
  <c r="L269" i="3"/>
  <c r="G176" i="3"/>
  <c r="H43" i="3"/>
  <c r="O177" i="3"/>
  <c r="H91" i="3"/>
  <c r="I239" i="3"/>
  <c r="J186" i="3"/>
  <c r="O216" i="3"/>
  <c r="J235" i="3"/>
  <c r="F159" i="3"/>
  <c r="M3" i="3"/>
  <c r="N160" i="3"/>
  <c r="E119" i="3"/>
  <c r="O204" i="3"/>
  <c r="D86" i="3"/>
  <c r="C133" i="3"/>
  <c r="F8" i="3"/>
  <c r="L19" i="3"/>
  <c r="H63" i="3"/>
  <c r="J61" i="3"/>
  <c r="E35" i="3"/>
  <c r="N76" i="3"/>
  <c r="D2" i="3"/>
  <c r="I29" i="3"/>
  <c r="M29" i="3"/>
  <c r="F27" i="3"/>
  <c r="N80" i="3"/>
  <c r="C258" i="3"/>
  <c r="N320" i="3"/>
  <c r="J174" i="3"/>
  <c r="N128" i="3"/>
  <c r="G46" i="3"/>
  <c r="B260" i="3"/>
  <c r="J93" i="3"/>
  <c r="D361" i="3"/>
  <c r="M205" i="3"/>
  <c r="B297" i="3"/>
  <c r="C230" i="3"/>
  <c r="C171" i="3"/>
  <c r="F71" i="3"/>
  <c r="E378" i="3"/>
  <c r="I76" i="3"/>
  <c r="J388" i="3"/>
  <c r="L188" i="3"/>
  <c r="O262" i="3"/>
  <c r="B213" i="3"/>
  <c r="H128" i="3"/>
  <c r="C41" i="3"/>
  <c r="O24" i="3"/>
  <c r="D30" i="3"/>
  <c r="G21" i="3"/>
  <c r="B27" i="3"/>
  <c r="H15" i="3"/>
  <c r="F171" i="3"/>
  <c r="O87" i="3"/>
  <c r="H41" i="3"/>
  <c r="K54" i="3"/>
  <c r="A166" i="3"/>
  <c r="I4" i="3"/>
  <c r="G308" i="3"/>
  <c r="H412" i="3"/>
  <c r="N269" i="3"/>
  <c r="N309" i="3"/>
  <c r="O145" i="3"/>
  <c r="D252" i="3"/>
  <c r="I342" i="3"/>
  <c r="G457" i="3"/>
  <c r="N341" i="3"/>
  <c r="O325" i="3"/>
  <c r="B443" i="3"/>
  <c r="I334" i="3"/>
  <c r="J274" i="3"/>
  <c r="N125" i="3"/>
  <c r="M192" i="3"/>
  <c r="E292" i="3"/>
  <c r="G154" i="3"/>
  <c r="K387" i="3"/>
  <c r="O336" i="3"/>
  <c r="B87" i="3"/>
  <c r="M183" i="3"/>
  <c r="A321" i="3"/>
  <c r="I32" i="3"/>
  <c r="C490" i="3"/>
  <c r="A123" i="3"/>
  <c r="A541" i="3"/>
  <c r="L57" i="3"/>
  <c r="I323" i="3"/>
  <c r="I306" i="3"/>
  <c r="L261" i="3"/>
  <c r="N188" i="3"/>
  <c r="A419" i="3"/>
  <c r="N27" i="3"/>
  <c r="B384" i="3"/>
  <c r="F182" i="3"/>
  <c r="L270" i="3"/>
  <c r="B393" i="3"/>
  <c r="I405" i="3"/>
  <c r="D240" i="3"/>
  <c r="E369" i="3"/>
  <c r="O185" i="3"/>
  <c r="E228" i="3"/>
  <c r="M189" i="3"/>
  <c r="K291" i="3"/>
  <c r="G151" i="3"/>
  <c r="K389" i="3"/>
  <c r="A200" i="3"/>
  <c r="E151" i="3"/>
  <c r="B63" i="3"/>
  <c r="K319" i="3"/>
  <c r="J73" i="3"/>
  <c r="L332" i="3"/>
  <c r="F34" i="3"/>
  <c r="B177" i="3"/>
  <c r="M145" i="3"/>
  <c r="G107" i="3"/>
  <c r="D504" i="3"/>
  <c r="K202" i="3"/>
  <c r="H487" i="3"/>
  <c r="I322" i="3"/>
  <c r="M300" i="3"/>
  <c r="O162" i="3"/>
  <c r="H681" i="3"/>
  <c r="D594" i="3"/>
  <c r="E650" i="3"/>
  <c r="K424" i="3"/>
  <c r="O345" i="3"/>
  <c r="D478" i="3"/>
  <c r="H465" i="3"/>
  <c r="D413" i="3"/>
  <c r="C359" i="3"/>
  <c r="D428" i="3"/>
  <c r="N216" i="3"/>
  <c r="O442" i="3"/>
  <c r="B373" i="3"/>
  <c r="M576" i="3"/>
  <c r="J413" i="3"/>
  <c r="A454" i="3"/>
  <c r="F224" i="3"/>
  <c r="H434" i="3"/>
  <c r="O252" i="3"/>
  <c r="K88" i="3"/>
  <c r="B402" i="3"/>
  <c r="O445" i="3"/>
  <c r="J13" i="3"/>
  <c r="G238" i="3"/>
  <c r="K675" i="3"/>
  <c r="B497" i="3"/>
  <c r="G521" i="3"/>
  <c r="N562" i="3"/>
  <c r="O257" i="3"/>
  <c r="H427" i="3"/>
  <c r="M363" i="3"/>
  <c r="E338" i="3"/>
  <c r="K221" i="3"/>
  <c r="C87" i="3"/>
  <c r="E160" i="3"/>
  <c r="J237" i="3"/>
  <c r="D163" i="3"/>
  <c r="D689" i="3"/>
  <c r="F567" i="3"/>
  <c r="B427" i="3"/>
  <c r="M579" i="3"/>
  <c r="F432" i="3"/>
  <c r="D282" i="3"/>
  <c r="F519" i="3"/>
  <c r="D310" i="3"/>
  <c r="K562" i="3"/>
  <c r="F389" i="3"/>
  <c r="I457" i="3"/>
  <c r="K269" i="3"/>
  <c r="J605" i="3"/>
  <c r="B521" i="3"/>
  <c r="M390" i="3"/>
  <c r="L234" i="3"/>
  <c r="I455" i="3"/>
  <c r="J406" i="3"/>
  <c r="L502" i="3"/>
  <c r="C413" i="3"/>
  <c r="B510" i="3"/>
  <c r="L352" i="3"/>
  <c r="F288" i="3"/>
  <c r="A392" i="3"/>
  <c r="D659" i="3"/>
  <c r="A585" i="3"/>
  <c r="O485" i="3"/>
  <c r="H461" i="3"/>
  <c r="B416" i="3"/>
  <c r="L139" i="3"/>
  <c r="A537" i="3"/>
  <c r="B606" i="3"/>
  <c r="G473" i="3"/>
  <c r="O473" i="3"/>
  <c r="O385" i="3"/>
  <c r="G355" i="3"/>
  <c r="H536" i="3"/>
  <c r="O449" i="3"/>
  <c r="F369" i="3"/>
  <c r="K333" i="3"/>
  <c r="I365" i="3"/>
  <c r="O335" i="3"/>
  <c r="C618" i="3"/>
  <c r="J435" i="3"/>
  <c r="C353" i="3"/>
  <c r="B437" i="3"/>
  <c r="O350" i="3"/>
  <c r="H319" i="3"/>
  <c r="H24" i="3"/>
  <c r="D357" i="3"/>
  <c r="D297" i="3"/>
  <c r="A164" i="3"/>
  <c r="G217" i="3"/>
  <c r="N615" i="3"/>
  <c r="K501" i="3"/>
  <c r="O364" i="3"/>
  <c r="I603" i="3"/>
  <c r="E394" i="3"/>
  <c r="E315" i="3"/>
  <c r="O456" i="3"/>
  <c r="G338" i="3"/>
  <c r="I454" i="3"/>
  <c r="D382" i="3"/>
  <c r="A359" i="3"/>
  <c r="M152" i="3"/>
  <c r="A351" i="3"/>
  <c r="M449" i="3"/>
  <c r="M572" i="3"/>
  <c r="K468" i="3"/>
  <c r="N473" i="3"/>
  <c r="K271" i="3"/>
  <c r="B420" i="3"/>
  <c r="D435" i="3"/>
  <c r="J572" i="3"/>
  <c r="O587" i="3"/>
  <c r="L584" i="3"/>
  <c r="D255" i="3"/>
  <c r="J301" i="3"/>
  <c r="G253" i="3"/>
  <c r="O355" i="3"/>
  <c r="M609" i="3"/>
  <c r="J440" i="3"/>
  <c r="I11" i="3"/>
  <c r="K146" i="3"/>
  <c r="J248" i="3"/>
  <c r="N214" i="3"/>
  <c r="K538" i="3"/>
  <c r="O383" i="3"/>
  <c r="N384" i="3"/>
  <c r="O106" i="3"/>
  <c r="L214" i="3"/>
  <c r="L120" i="3"/>
  <c r="A96" i="3"/>
  <c r="N461" i="3"/>
  <c r="E477" i="3"/>
  <c r="F210" i="3"/>
  <c r="J446" i="3"/>
  <c r="G278" i="3"/>
  <c r="A493" i="3"/>
  <c r="J380" i="3"/>
  <c r="I381" i="3"/>
  <c r="N242" i="3"/>
  <c r="J345" i="3"/>
  <c r="A159" i="3"/>
  <c r="D300" i="3"/>
  <c r="N376" i="3"/>
  <c r="C394" i="3"/>
  <c r="E278" i="3"/>
  <c r="F378" i="3"/>
  <c r="C210" i="3"/>
  <c r="H435" i="3"/>
  <c r="F294" i="3"/>
  <c r="D370" i="3"/>
  <c r="N398" i="3"/>
  <c r="N259" i="3"/>
  <c r="M392" i="3"/>
  <c r="N247" i="3"/>
  <c r="L96" i="3"/>
  <c r="G235" i="3"/>
  <c r="O208" i="3"/>
  <c r="K186" i="3"/>
  <c r="K298" i="3"/>
  <c r="N145" i="3"/>
  <c r="N221" i="3"/>
  <c r="K375" i="3"/>
  <c r="M187" i="3"/>
  <c r="I240" i="3"/>
  <c r="G215" i="3"/>
  <c r="B194" i="3"/>
  <c r="F323" i="3"/>
  <c r="D269" i="3"/>
  <c r="C106" i="3"/>
  <c r="E84" i="3"/>
  <c r="D332" i="3"/>
  <c r="B95" i="3"/>
  <c r="N62" i="3"/>
  <c r="B350" i="3"/>
  <c r="E319" i="3"/>
  <c r="I282" i="3"/>
  <c r="N227" i="3"/>
  <c r="B67" i="3"/>
  <c r="A199" i="3"/>
  <c r="D291" i="3"/>
  <c r="I341" i="3"/>
  <c r="G339" i="3"/>
  <c r="K219" i="3"/>
  <c r="F198" i="3"/>
  <c r="O170" i="3"/>
  <c r="O282" i="3"/>
  <c r="D256" i="3"/>
  <c r="O304" i="3"/>
  <c r="H336" i="3"/>
  <c r="F99" i="3"/>
  <c r="C288" i="3"/>
  <c r="C118" i="3"/>
  <c r="M401" i="3"/>
  <c r="G266" i="3"/>
  <c r="G207" i="3"/>
  <c r="O523" i="3"/>
  <c r="H68" i="3"/>
  <c r="J89" i="3"/>
  <c r="A131" i="3"/>
  <c r="G5" i="3"/>
  <c r="H452" i="3"/>
  <c r="A346" i="3"/>
  <c r="L248" i="3"/>
  <c r="E330" i="3"/>
  <c r="E273" i="3"/>
  <c r="B339" i="3"/>
  <c r="J287" i="3"/>
  <c r="B130" i="3"/>
  <c r="K102" i="3"/>
  <c r="K214" i="3"/>
  <c r="C324" i="3"/>
  <c r="A168" i="3"/>
  <c r="D268" i="3"/>
  <c r="I215" i="3"/>
  <c r="K478" i="3"/>
  <c r="G183" i="3"/>
  <c r="F482" i="3"/>
  <c r="M265" i="3"/>
  <c r="O232" i="3"/>
  <c r="E563" i="3"/>
  <c r="J408" i="3"/>
  <c r="G26" i="3"/>
  <c r="E297" i="3"/>
  <c r="K304" i="3"/>
  <c r="B340" i="3"/>
  <c r="O407" i="3"/>
  <c r="L231" i="3"/>
  <c r="B518" i="3"/>
  <c r="B272" i="3"/>
  <c r="J320" i="3"/>
  <c r="B506" i="3"/>
  <c r="O247" i="3"/>
  <c r="N385" i="3"/>
  <c r="B222" i="3"/>
  <c r="B146" i="3"/>
  <c r="G78" i="3"/>
  <c r="G360" i="3"/>
  <c r="M282" i="3"/>
  <c r="M199" i="3"/>
  <c r="L611" i="3"/>
  <c r="O477" i="3"/>
  <c r="L316" i="3"/>
  <c r="C700" i="3"/>
  <c r="B378" i="3"/>
  <c r="G385" i="3"/>
  <c r="G291" i="3"/>
  <c r="D241" i="3"/>
  <c r="G251" i="3"/>
  <c r="K12" i="3"/>
  <c r="A375" i="3"/>
  <c r="J363" i="3"/>
  <c r="M437" i="3"/>
  <c r="I237" i="3"/>
  <c r="E377" i="3"/>
  <c r="C215" i="3"/>
  <c r="H449" i="3"/>
  <c r="O334" i="3"/>
  <c r="L568" i="3"/>
  <c r="E180" i="3"/>
  <c r="K265" i="3"/>
  <c r="J226" i="3"/>
  <c r="O341" i="3"/>
  <c r="B149" i="3"/>
  <c r="C98" i="3"/>
  <c r="J136" i="3"/>
  <c r="I311" i="3"/>
  <c r="C283" i="3"/>
  <c r="I310" i="3"/>
  <c r="H194" i="3"/>
  <c r="C379" i="3"/>
  <c r="K332" i="3"/>
  <c r="O287" i="3"/>
  <c r="E121" i="3"/>
  <c r="E371" i="3"/>
  <c r="L199" i="3"/>
  <c r="C78" i="3"/>
  <c r="C109" i="3"/>
  <c r="K450" i="3"/>
  <c r="J161" i="3"/>
  <c r="M268" i="3"/>
  <c r="A254" i="3"/>
  <c r="C209" i="3"/>
  <c r="O316" i="3"/>
  <c r="G186" i="3"/>
  <c r="A308" i="3"/>
  <c r="K285" i="3"/>
  <c r="N97" i="3"/>
  <c r="M210" i="3"/>
  <c r="B323" i="3"/>
  <c r="A172" i="3"/>
  <c r="L301" i="3"/>
  <c r="I226" i="3"/>
  <c r="J70" i="3"/>
  <c r="K16" i="3"/>
  <c r="B32" i="3"/>
  <c r="I464" i="3"/>
  <c r="C10" i="3"/>
  <c r="D340" i="3"/>
  <c r="L150" i="3"/>
  <c r="G82" i="3"/>
  <c r="G113" i="3"/>
  <c r="C301" i="3"/>
  <c r="G267" i="3"/>
  <c r="A282" i="3"/>
  <c r="J187" i="3"/>
  <c r="L305" i="3"/>
  <c r="I37" i="3"/>
  <c r="K190" i="3"/>
  <c r="E312" i="3"/>
  <c r="H282" i="3"/>
  <c r="G380" i="3"/>
  <c r="C246" i="3"/>
  <c r="M238" i="3"/>
  <c r="D292" i="3"/>
  <c r="I293" i="3"/>
  <c r="B206" i="3"/>
  <c r="N114" i="3"/>
  <c r="D307" i="3"/>
  <c r="I93" i="3"/>
  <c r="L79" i="3"/>
  <c r="B147" i="3"/>
  <c r="D157" i="3"/>
  <c r="I160" i="3"/>
  <c r="D313" i="3"/>
  <c r="B238" i="3"/>
  <c r="M274" i="3"/>
  <c r="L216" i="3"/>
  <c r="O328" i="3"/>
  <c r="K204" i="3"/>
  <c r="N339" i="3"/>
  <c r="C63" i="3"/>
  <c r="D287" i="3"/>
  <c r="C47" i="3"/>
  <c r="N232" i="3"/>
  <c r="F335" i="3"/>
  <c r="L213" i="3"/>
  <c r="F119" i="3"/>
  <c r="M168" i="3"/>
  <c r="H21" i="3"/>
  <c r="G122" i="3"/>
  <c r="A244" i="3"/>
  <c r="F420" i="3"/>
  <c r="J465" i="3"/>
  <c r="M313" i="3"/>
  <c r="C170" i="3"/>
  <c r="N291" i="3"/>
  <c r="E225" i="3"/>
  <c r="D368" i="3"/>
  <c r="F564" i="3"/>
  <c r="K674" i="3"/>
  <c r="H524" i="3"/>
  <c r="G10" i="3"/>
  <c r="M213" i="3"/>
  <c r="D470" i="3"/>
  <c r="I69" i="3"/>
  <c r="K358" i="3"/>
  <c r="K255" i="3"/>
  <c r="N210" i="3"/>
  <c r="E212" i="3"/>
  <c r="O522" i="3"/>
  <c r="M221" i="3"/>
  <c r="D369" i="3"/>
  <c r="A201" i="3"/>
  <c r="H488" i="3"/>
  <c r="O186" i="3"/>
  <c r="F157" i="3"/>
  <c r="C233" i="3"/>
  <c r="E146" i="3"/>
  <c r="B172" i="3"/>
  <c r="G236" i="3"/>
  <c r="I134" i="3"/>
  <c r="E453" i="3"/>
  <c r="B285" i="3"/>
  <c r="G299" i="3"/>
  <c r="G311" i="3"/>
  <c r="E386" i="3"/>
  <c r="I84" i="3"/>
  <c r="I504" i="3"/>
  <c r="J339" i="3"/>
  <c r="M487" i="3"/>
  <c r="N322" i="3"/>
  <c r="B86" i="3"/>
  <c r="I297" i="3"/>
  <c r="O73" i="3"/>
  <c r="H82" i="3"/>
  <c r="L167" i="3"/>
  <c r="L198" i="3"/>
  <c r="A385" i="3"/>
  <c r="M216" i="3"/>
  <c r="C231" i="3"/>
  <c r="I621" i="3"/>
  <c r="M333" i="3"/>
  <c r="M542" i="3"/>
  <c r="H179" i="3"/>
  <c r="L659" i="3"/>
  <c r="F299" i="3"/>
  <c r="J170" i="3"/>
  <c r="H415" i="3"/>
  <c r="H228" i="3"/>
  <c r="M120" i="3"/>
  <c r="N445" i="3"/>
  <c r="G75" i="3"/>
  <c r="J477" i="3"/>
  <c r="A188" i="3"/>
  <c r="D143" i="3"/>
  <c r="E65" i="3"/>
  <c r="O272" i="3"/>
  <c r="I224" i="3"/>
  <c r="K327" i="3"/>
  <c r="H139" i="3"/>
  <c r="B261" i="3"/>
  <c r="M354" i="3"/>
  <c r="B364" i="3"/>
  <c r="N330" i="3"/>
  <c r="D187" i="3"/>
  <c r="A326" i="3"/>
  <c r="F242" i="3"/>
  <c r="A174" i="3"/>
  <c r="A340" i="3"/>
  <c r="J85" i="3"/>
  <c r="N313" i="3"/>
  <c r="G36" i="3"/>
  <c r="M417" i="3"/>
  <c r="N133" i="3"/>
  <c r="J312" i="3"/>
  <c r="G120" i="3"/>
  <c r="H438" i="3"/>
  <c r="A82" i="3"/>
  <c r="E428" i="3"/>
  <c r="F211" i="3"/>
  <c r="H1" i="3"/>
  <c r="E57" i="3"/>
  <c r="C19" i="3"/>
  <c r="D152" i="3"/>
  <c r="E189" i="3"/>
  <c r="J222" i="3"/>
  <c r="C122" i="3"/>
  <c r="C335" i="3"/>
  <c r="H191" i="3"/>
  <c r="B312" i="3"/>
  <c r="E267" i="3"/>
  <c r="F125" i="3"/>
  <c r="G180" i="3"/>
  <c r="L187" i="3"/>
  <c r="F170" i="3"/>
  <c r="K40" i="3"/>
  <c r="G289" i="3"/>
  <c r="H289" i="3"/>
  <c r="K244" i="3"/>
  <c r="M171" i="3"/>
  <c r="C401" i="3"/>
  <c r="O65" i="3"/>
  <c r="H451" i="3"/>
  <c r="N190" i="3"/>
  <c r="I304" i="3"/>
  <c r="H152" i="3"/>
  <c r="E148" i="3"/>
  <c r="B201" i="3"/>
  <c r="E142" i="3"/>
  <c r="A8" i="3"/>
  <c r="M143" i="3"/>
  <c r="K103" i="3"/>
  <c r="K363" i="3"/>
  <c r="G184" i="3"/>
  <c r="A409" i="3"/>
  <c r="H160" i="3"/>
  <c r="H197" i="3"/>
  <c r="E222" i="3"/>
  <c r="G187" i="3"/>
  <c r="N266" i="3"/>
  <c r="D123" i="3"/>
  <c r="M243" i="3"/>
  <c r="M332" i="3"/>
  <c r="J190" i="3"/>
  <c r="C112" i="3"/>
  <c r="L154" i="3"/>
  <c r="M649" i="3"/>
  <c r="K275" i="3"/>
  <c r="J335" i="3"/>
  <c r="L344" i="3"/>
  <c r="G256" i="3"/>
  <c r="K330" i="3"/>
  <c r="J278" i="3"/>
  <c r="M613" i="3"/>
  <c r="G221" i="3"/>
  <c r="B233" i="3"/>
  <c r="F525" i="3"/>
  <c r="G313" i="3"/>
  <c r="J371" i="3"/>
  <c r="J545" i="3"/>
  <c r="N490" i="3"/>
  <c r="F416" i="3"/>
  <c r="L321" i="3"/>
  <c r="I404" i="3"/>
  <c r="M248" i="3"/>
  <c r="L376" i="3"/>
  <c r="D139" i="3"/>
  <c r="E85" i="3"/>
  <c r="E209" i="3"/>
  <c r="D464" i="3"/>
  <c r="G419" i="3"/>
  <c r="F279" i="3"/>
  <c r="K388" i="3"/>
  <c r="J449" i="3"/>
  <c r="G418" i="3"/>
  <c r="G400" i="3"/>
  <c r="D402" i="3"/>
  <c r="K519" i="3"/>
  <c r="I116" i="3"/>
  <c r="E335" i="3"/>
  <c r="C316" i="3"/>
  <c r="M237" i="3"/>
  <c r="H204" i="3"/>
  <c r="I284" i="3"/>
  <c r="D277" i="3"/>
  <c r="O395" i="3"/>
  <c r="C351" i="3"/>
  <c r="K415" i="3"/>
  <c r="A379" i="3"/>
  <c r="D254" i="3"/>
  <c r="K452" i="3"/>
  <c r="A368" i="3"/>
  <c r="O571" i="3"/>
  <c r="M351" i="3"/>
  <c r="G158" i="3"/>
  <c r="J234" i="3"/>
  <c r="F147" i="3"/>
  <c r="G91" i="3"/>
  <c r="C217" i="3"/>
  <c r="O82" i="3"/>
  <c r="N304" i="3"/>
  <c r="D427" i="3"/>
  <c r="K439" i="3"/>
  <c r="L141" i="3"/>
  <c r="H353" i="3"/>
  <c r="A62" i="3"/>
  <c r="N351" i="3"/>
  <c r="G57" i="3"/>
  <c r="I340" i="3"/>
  <c r="E238" i="3"/>
  <c r="B193" i="3"/>
  <c r="J120" i="3"/>
  <c r="B466" i="3"/>
  <c r="E129" i="3"/>
  <c r="L380" i="3"/>
  <c r="B114" i="3"/>
  <c r="O338" i="3"/>
  <c r="N458" i="3"/>
  <c r="L338" i="3"/>
  <c r="C308" i="3"/>
  <c r="O230" i="3"/>
  <c r="G51" i="3"/>
  <c r="L329" i="3"/>
  <c r="M320" i="3"/>
  <c r="F291" i="3"/>
  <c r="G282" i="3"/>
  <c r="F349" i="3"/>
  <c r="A197" i="3"/>
  <c r="A83" i="3"/>
  <c r="I202" i="3"/>
  <c r="F318" i="3"/>
  <c r="O5" i="3"/>
  <c r="F377" i="3"/>
  <c r="F45" i="3"/>
  <c r="D342" i="3"/>
  <c r="N124" i="3"/>
  <c r="M299" i="3"/>
  <c r="I305" i="3"/>
  <c r="L260" i="3"/>
  <c r="C272" i="3"/>
  <c r="N177" i="3"/>
  <c r="B289" i="3"/>
  <c r="E72" i="3"/>
  <c r="J145" i="3"/>
  <c r="L130" i="3"/>
  <c r="G260" i="3"/>
  <c r="G212" i="3"/>
  <c r="O239" i="3"/>
  <c r="N449" i="3"/>
  <c r="E132" i="3"/>
  <c r="D344" i="3"/>
  <c r="N331" i="3"/>
  <c r="E269" i="3"/>
  <c r="A328" i="3"/>
  <c r="N107" i="3"/>
  <c r="J289" i="3"/>
  <c r="D206" i="3"/>
  <c r="D204" i="3"/>
  <c r="J45" i="3"/>
  <c r="K119" i="3"/>
  <c r="E48" i="3"/>
  <c r="J295" i="3"/>
  <c r="J215" i="3"/>
  <c r="K273" i="3"/>
  <c r="K203" i="3"/>
  <c r="J321" i="3"/>
  <c r="N63" i="3"/>
  <c r="G433" i="3"/>
  <c r="D305" i="3"/>
  <c r="C406" i="3"/>
  <c r="N129" i="3"/>
  <c r="L337" i="3"/>
  <c r="I300" i="3"/>
  <c r="J240" i="3"/>
  <c r="H175" i="3"/>
  <c r="M374" i="3"/>
  <c r="K251" i="3"/>
  <c r="E266" i="3"/>
  <c r="G164" i="3"/>
  <c r="E274" i="3"/>
  <c r="F265" i="3"/>
  <c r="G327" i="3"/>
  <c r="H146" i="3"/>
  <c r="A289" i="3"/>
  <c r="J116" i="3"/>
  <c r="D343" i="3"/>
  <c r="I133" i="3"/>
  <c r="I162" i="3"/>
  <c r="K180" i="3"/>
  <c r="E424" i="3"/>
  <c r="B286" i="3"/>
  <c r="H347" i="3"/>
  <c r="K247" i="3"/>
  <c r="D314" i="3"/>
  <c r="O306" i="3"/>
  <c r="J285" i="3"/>
  <c r="N162" i="3"/>
  <c r="O67" i="3"/>
  <c r="F151" i="3"/>
  <c r="O212" i="3"/>
  <c r="E179" i="3"/>
  <c r="G224" i="3"/>
  <c r="N140" i="3"/>
  <c r="I278" i="3"/>
  <c r="J269" i="3"/>
  <c r="H189" i="3"/>
  <c r="I59" i="3"/>
  <c r="E144" i="3"/>
  <c r="C145" i="3"/>
  <c r="N189" i="3"/>
  <c r="L106" i="3"/>
  <c r="G293" i="3"/>
  <c r="H235" i="3"/>
  <c r="G172" i="3"/>
  <c r="K50" i="3"/>
  <c r="J8" i="3"/>
  <c r="H65" i="3"/>
  <c r="E22" i="3"/>
  <c r="G32" i="3"/>
  <c r="E202" i="3"/>
  <c r="E24" i="3"/>
  <c r="I126" i="3"/>
  <c r="K179" i="3"/>
  <c r="D38" i="3"/>
  <c r="B44" i="3"/>
  <c r="H164" i="3"/>
  <c r="B45" i="3"/>
  <c r="O45" i="3"/>
  <c r="M68" i="3"/>
  <c r="K42" i="3"/>
  <c r="D35" i="3"/>
  <c r="C275" i="3"/>
  <c r="E329" i="3"/>
  <c r="O64" i="3"/>
  <c r="I1" i="3"/>
  <c r="J71" i="3"/>
  <c r="F277" i="3"/>
  <c r="L80" i="3"/>
  <c r="O238" i="3"/>
  <c r="J178" i="3"/>
  <c r="A145" i="3"/>
  <c r="O112" i="3"/>
  <c r="B123" i="3"/>
  <c r="I157" i="3"/>
  <c r="D243" i="3"/>
  <c r="C187" i="3"/>
  <c r="L340" i="3"/>
  <c r="H144" i="3"/>
  <c r="N110" i="3"/>
  <c r="N95" i="3"/>
  <c r="A106" i="3"/>
  <c r="E89" i="3"/>
  <c r="G12" i="3"/>
  <c r="K65" i="3"/>
  <c r="H34" i="3"/>
  <c r="E4" i="3"/>
  <c r="N135" i="3"/>
  <c r="K32" i="3"/>
  <c r="L85" i="3"/>
  <c r="J115" i="3"/>
  <c r="G39" i="3"/>
  <c r="O56" i="3"/>
  <c r="L45" i="3"/>
  <c r="A57" i="3"/>
  <c r="B7" i="3"/>
  <c r="O27" i="3"/>
  <c r="D46" i="3"/>
  <c r="A94" i="3"/>
  <c r="I172" i="3"/>
  <c r="E252" i="3"/>
  <c r="F137" i="3"/>
  <c r="A206" i="3"/>
  <c r="N34" i="3"/>
  <c r="E117" i="3"/>
  <c r="K206" i="3"/>
  <c r="E237" i="3"/>
  <c r="H167" i="3"/>
  <c r="G250" i="3"/>
  <c r="M361" i="3"/>
  <c r="I176" i="3"/>
  <c r="I290" i="3"/>
  <c r="K326" i="3"/>
  <c r="A20" i="3"/>
  <c r="E288" i="3"/>
  <c r="A24" i="3"/>
  <c r="N202" i="3"/>
  <c r="G165" i="3"/>
  <c r="D90" i="3"/>
  <c r="N21" i="3"/>
  <c r="D432" i="3"/>
  <c r="K75" i="3"/>
  <c r="D131" i="3"/>
  <c r="M196" i="3"/>
  <c r="O318" i="3"/>
  <c r="G202" i="3"/>
  <c r="N422" i="3"/>
  <c r="L238" i="3"/>
  <c r="B425" i="3"/>
  <c r="N257" i="3"/>
  <c r="B335" i="3"/>
  <c r="K159" i="3"/>
  <c r="M338" i="3"/>
  <c r="K131" i="3"/>
  <c r="J421" i="3"/>
  <c r="G114" i="3"/>
  <c r="N265" i="3"/>
  <c r="M25" i="3"/>
  <c r="N410" i="3"/>
  <c r="H124" i="3"/>
  <c r="B326" i="3"/>
  <c r="H116" i="3"/>
  <c r="K287" i="3"/>
  <c r="M73" i="3"/>
  <c r="M341" i="3"/>
  <c r="K280" i="3"/>
  <c r="O23" i="3"/>
  <c r="K176" i="3"/>
  <c r="C297" i="3"/>
  <c r="F78" i="3"/>
  <c r="L258" i="3"/>
  <c r="N171" i="3"/>
  <c r="B173" i="3"/>
  <c r="B166" i="3"/>
  <c r="L144" i="3"/>
  <c r="B46" i="3"/>
  <c r="B13" i="3"/>
  <c r="G169" i="3"/>
  <c r="H261" i="3"/>
  <c r="I252" i="3"/>
  <c r="B208" i="3"/>
  <c r="C214" i="3"/>
  <c r="C415" i="3"/>
  <c r="L128" i="3"/>
  <c r="N50" i="3"/>
  <c r="D117" i="3"/>
  <c r="C225" i="3"/>
  <c r="G218" i="3"/>
  <c r="F348" i="3"/>
  <c r="O315" i="3"/>
  <c r="A381" i="3"/>
  <c r="J94" i="3"/>
  <c r="M33" i="3"/>
  <c r="B83" i="3"/>
  <c r="M35" i="3"/>
  <c r="O38" i="3"/>
  <c r="I81" i="3"/>
  <c r="E70" i="3"/>
  <c r="K63" i="3"/>
  <c r="B96" i="3"/>
  <c r="H61" i="3"/>
  <c r="A115" i="3"/>
  <c r="F188" i="3"/>
  <c r="M15" i="3"/>
  <c r="J112" i="3"/>
  <c r="D109" i="3"/>
  <c r="D58" i="3"/>
  <c r="B57" i="3"/>
  <c r="J162" i="3"/>
  <c r="I9" i="3"/>
  <c r="H272" i="3"/>
  <c r="C310" i="3"/>
  <c r="G175" i="3"/>
  <c r="B80" i="3"/>
  <c r="M142" i="3"/>
  <c r="O127" i="3"/>
  <c r="C141" i="3"/>
  <c r="I89" i="3"/>
  <c r="G443" i="3"/>
  <c r="C138" i="3"/>
  <c r="N47" i="3"/>
  <c r="A58" i="3"/>
  <c r="I54" i="3"/>
  <c r="M93" i="3"/>
  <c r="B124" i="3"/>
  <c r="O322" i="3"/>
  <c r="I349" i="3"/>
  <c r="A104" i="3"/>
  <c r="M30" i="3"/>
  <c r="O40" i="3"/>
  <c r="H37" i="3"/>
  <c r="H100" i="3"/>
  <c r="J76" i="3"/>
  <c r="B171" i="3"/>
  <c r="G34" i="3"/>
  <c r="M70" i="3"/>
  <c r="L72" i="3"/>
  <c r="K20" i="3"/>
  <c r="B103" i="3"/>
  <c r="D89" i="3"/>
  <c r="G280" i="3"/>
  <c r="J188" i="3"/>
  <c r="H299" i="3"/>
  <c r="J249" i="3"/>
  <c r="A127" i="3"/>
  <c r="G234" i="3"/>
  <c r="L46" i="3"/>
  <c r="E226" i="3"/>
  <c r="G334" i="3"/>
  <c r="K336" i="3"/>
  <c r="H352" i="3"/>
  <c r="H249" i="3"/>
  <c r="H223" i="3"/>
  <c r="M133" i="3"/>
  <c r="H293" i="3"/>
  <c r="F325" i="3"/>
  <c r="N156" i="3"/>
  <c r="O286" i="3"/>
  <c r="I135" i="3"/>
  <c r="M443" i="3"/>
  <c r="I201" i="3"/>
  <c r="F37" i="3"/>
  <c r="F162" i="3"/>
  <c r="O292" i="3"/>
  <c r="E342" i="3"/>
  <c r="D234" i="3"/>
  <c r="K117" i="3"/>
  <c r="C282" i="3"/>
  <c r="G330" i="3"/>
  <c r="A431" i="3"/>
  <c r="K407" i="3"/>
  <c r="I287" i="3"/>
  <c r="O256" i="3"/>
  <c r="E298" i="3"/>
  <c r="I22" i="3"/>
  <c r="N198" i="3"/>
  <c r="F96" i="3"/>
  <c r="B284" i="3"/>
  <c r="F250" i="3"/>
  <c r="O264" i="3"/>
  <c r="I170" i="3"/>
  <c r="J271" i="3"/>
  <c r="D16" i="3"/>
  <c r="L324" i="3"/>
  <c r="O268" i="3"/>
  <c r="F286" i="3"/>
  <c r="F243" i="3"/>
  <c r="J369" i="3"/>
  <c r="E133" i="3"/>
  <c r="L31" i="3"/>
  <c r="M179" i="3"/>
  <c r="A156" i="3"/>
  <c r="D17" i="3"/>
  <c r="J117" i="3"/>
  <c r="A51" i="3"/>
  <c r="L171" i="3"/>
  <c r="N383" i="3"/>
  <c r="K334" i="3"/>
  <c r="G152" i="3"/>
  <c r="D77" i="3"/>
  <c r="B42" i="3"/>
  <c r="B398" i="3"/>
  <c r="K111" i="3"/>
  <c r="K359" i="3"/>
  <c r="E73" i="3"/>
  <c r="N275" i="3"/>
  <c r="H20" i="3"/>
  <c r="O49" i="3"/>
  <c r="E135" i="3"/>
  <c r="O363" i="3"/>
  <c r="I77" i="3"/>
  <c r="A327" i="3"/>
  <c r="B138" i="3"/>
  <c r="L241" i="3"/>
  <c r="H73" i="3"/>
  <c r="O1" i="3"/>
  <c r="B84" i="3"/>
  <c r="A147" i="3"/>
  <c r="C100" i="3"/>
  <c r="K74" i="3"/>
  <c r="F200" i="3"/>
  <c r="M8" i="3"/>
  <c r="B23" i="3"/>
  <c r="L3" i="3"/>
  <c r="C62" i="3"/>
  <c r="A63" i="3"/>
  <c r="L62" i="3"/>
  <c r="L59" i="3"/>
  <c r="O13" i="3"/>
  <c r="L158" i="3"/>
  <c r="E110" i="3"/>
  <c r="J108" i="3"/>
  <c r="I72" i="3"/>
  <c r="M113" i="3"/>
  <c r="C32" i="3"/>
  <c r="O113" i="3"/>
  <c r="I110" i="3"/>
  <c r="D4" i="3"/>
  <c r="B121" i="3"/>
  <c r="I295" i="3"/>
  <c r="K82" i="3"/>
  <c r="N506" i="3"/>
  <c r="A61" i="3"/>
  <c r="L132" i="3"/>
  <c r="O47" i="3"/>
  <c r="L125" i="3"/>
  <c r="O86" i="3"/>
  <c r="E227" i="3"/>
  <c r="B182" i="3"/>
  <c r="M438" i="3"/>
  <c r="N26" i="3"/>
  <c r="J98" i="3"/>
  <c r="M13" i="3"/>
  <c r="K108" i="3"/>
  <c r="J80" i="3"/>
  <c r="D7" i="3"/>
  <c r="H32" i="3"/>
  <c r="O31" i="3"/>
  <c r="J75" i="3"/>
  <c r="D1" i="3"/>
  <c r="F6" i="3"/>
  <c r="E123" i="3"/>
  <c r="C24" i="3"/>
  <c r="A45" i="3"/>
  <c r="E63" i="3"/>
  <c r="D183" i="3"/>
  <c r="O246" i="3"/>
  <c r="E93" i="3"/>
  <c r="D507" i="3"/>
  <c r="N159" i="3"/>
  <c r="J367" i="3"/>
  <c r="E200" i="3"/>
  <c r="A334" i="3"/>
  <c r="E324" i="3"/>
  <c r="B4" i="3"/>
  <c r="D221" i="3"/>
  <c r="I103" i="3"/>
  <c r="H201" i="3"/>
  <c r="C397" i="3"/>
  <c r="A193" i="3"/>
  <c r="A456" i="3"/>
  <c r="K171" i="3"/>
  <c r="M228" i="3"/>
  <c r="O331" i="3"/>
  <c r="F94" i="3"/>
  <c r="A137" i="3"/>
  <c r="J291" i="3"/>
  <c r="F202" i="3"/>
  <c r="O206" i="3"/>
  <c r="M123" i="3"/>
  <c r="A160" i="3"/>
  <c r="H329" i="3"/>
  <c r="D528" i="3"/>
  <c r="F269" i="3"/>
  <c r="K283" i="3"/>
  <c r="A117" i="3"/>
  <c r="F309" i="3"/>
  <c r="H171" i="3"/>
  <c r="H337" i="3"/>
  <c r="D144" i="3"/>
  <c r="O414" i="3"/>
  <c r="B113" i="3"/>
  <c r="I264" i="3"/>
  <c r="K248" i="3"/>
  <c r="E270" i="3"/>
  <c r="B131" i="3"/>
  <c r="I352" i="3"/>
  <c r="L124" i="3"/>
  <c r="D448" i="3"/>
  <c r="G103" i="3"/>
  <c r="D228" i="3"/>
  <c r="K263" i="3"/>
  <c r="A150" i="3"/>
  <c r="E167" i="3"/>
  <c r="K154" i="3"/>
  <c r="C208" i="3"/>
  <c r="E116" i="3"/>
  <c r="L186" i="3"/>
  <c r="A361" i="3"/>
  <c r="F360" i="3"/>
  <c r="A360" i="3"/>
  <c r="H187" i="3"/>
  <c r="C12" i="3"/>
  <c r="C55" i="3"/>
  <c r="M258" i="3"/>
  <c r="O11" i="3"/>
  <c r="G220" i="3"/>
  <c r="J55" i="3"/>
  <c r="I274" i="3"/>
  <c r="F135" i="3"/>
  <c r="J192" i="3"/>
  <c r="G64" i="3"/>
  <c r="K224" i="3"/>
  <c r="N59" i="3"/>
  <c r="N185" i="3"/>
  <c r="E34" i="3"/>
  <c r="G240" i="3"/>
  <c r="E118" i="3"/>
  <c r="H450" i="3"/>
  <c r="M400" i="3"/>
  <c r="E291" i="3"/>
  <c r="C252" i="3"/>
  <c r="C298" i="3"/>
  <c r="A78" i="3"/>
  <c r="L401" i="3"/>
  <c r="J375" i="3"/>
  <c r="B424" i="3"/>
  <c r="B394" i="3"/>
  <c r="D366" i="3"/>
  <c r="E479" i="3"/>
  <c r="D380" i="3"/>
  <c r="M315" i="3"/>
  <c r="N439" i="3"/>
  <c r="L428" i="3"/>
  <c r="C365" i="3"/>
  <c r="K462" i="3"/>
  <c r="G130" i="3"/>
  <c r="B578" i="3"/>
  <c r="C414" i="3"/>
  <c r="A283" i="3"/>
  <c r="B230" i="3"/>
  <c r="B408" i="3"/>
  <c r="E250" i="3"/>
  <c r="F83" i="3"/>
  <c r="F248" i="3"/>
  <c r="I228" i="3"/>
  <c r="A7" i="3"/>
  <c r="B258" i="3"/>
  <c r="E475" i="3"/>
  <c r="O611" i="3"/>
  <c r="H439" i="3"/>
  <c r="D488" i="3"/>
  <c r="E406" i="3"/>
  <c r="B385" i="3"/>
  <c r="C539" i="3"/>
  <c r="L543" i="3"/>
  <c r="H348" i="3"/>
  <c r="D410" i="3"/>
  <c r="F80" i="3"/>
  <c r="N155" i="3"/>
  <c r="F385" i="3"/>
  <c r="J464" i="3"/>
  <c r="K492" i="3"/>
  <c r="F399" i="3"/>
  <c r="G586" i="3"/>
  <c r="O387" i="3"/>
  <c r="M306" i="3"/>
  <c r="C473" i="3"/>
  <c r="L310" i="3"/>
  <c r="A448" i="3"/>
  <c r="O126" i="3"/>
  <c r="M357" i="3"/>
  <c r="A284" i="3"/>
  <c r="M593" i="3"/>
  <c r="I424" i="3"/>
  <c r="N517" i="3"/>
  <c r="M245" i="3"/>
  <c r="G451" i="3"/>
  <c r="A266" i="3"/>
  <c r="B577" i="3"/>
  <c r="F408" i="3"/>
  <c r="G411" i="3"/>
  <c r="F229" i="3"/>
  <c r="M436" i="3"/>
  <c r="E249" i="3"/>
  <c r="I593" i="3"/>
  <c r="F510" i="3"/>
  <c r="L389" i="3"/>
  <c r="L278" i="3"/>
  <c r="F586" i="3"/>
  <c r="E100" i="3"/>
  <c r="J542" i="3"/>
  <c r="F373" i="3"/>
  <c r="N602" i="3"/>
  <c r="M330" i="3"/>
  <c r="D400" i="3"/>
  <c r="M214" i="3"/>
  <c r="M560" i="3"/>
  <c r="M525" i="3"/>
  <c r="L446" i="3"/>
  <c r="M255" i="3"/>
  <c r="M244" i="3"/>
  <c r="E333" i="3"/>
  <c r="B552" i="3"/>
  <c r="D338" i="3"/>
  <c r="G432" i="3"/>
  <c r="D359" i="3"/>
  <c r="A231" i="3"/>
  <c r="M316" i="3"/>
  <c r="N235" i="3"/>
  <c r="A342" i="3"/>
  <c r="G474" i="3"/>
  <c r="O290" i="3"/>
  <c r="J106" i="3"/>
  <c r="H597" i="3"/>
  <c r="L613" i="3"/>
  <c r="M335" i="3"/>
  <c r="J503" i="3"/>
  <c r="M495" i="3"/>
  <c r="G394" i="3"/>
  <c r="I614" i="3"/>
  <c r="E445" i="3"/>
  <c r="I527" i="3"/>
  <c r="D390" i="3"/>
  <c r="A460" i="3"/>
  <c r="D407" i="3"/>
  <c r="J432" i="3"/>
  <c r="K441" i="3"/>
  <c r="C527" i="3"/>
  <c r="M369" i="3"/>
  <c r="G305" i="3"/>
  <c r="B409" i="3"/>
  <c r="B504" i="3"/>
  <c r="B276" i="3"/>
  <c r="G510" i="3"/>
  <c r="D355" i="3"/>
  <c r="G423" i="3"/>
  <c r="N337" i="3"/>
  <c r="J23" i="3"/>
  <c r="F161" i="3"/>
  <c r="F640" i="3"/>
  <c r="K309" i="3"/>
  <c r="O158" i="3"/>
  <c r="K195" i="3"/>
  <c r="K73" i="3"/>
  <c r="E243" i="3"/>
  <c r="D212" i="3"/>
  <c r="E380" i="3"/>
  <c r="A293" i="3"/>
  <c r="E636" i="3"/>
  <c r="I336" i="3"/>
  <c r="J232" i="3"/>
  <c r="B110" i="3"/>
  <c r="K90" i="3"/>
  <c r="C157" i="3"/>
  <c r="B330" i="3"/>
  <c r="K140" i="3"/>
  <c r="D323" i="3"/>
  <c r="L300" i="3"/>
  <c r="N238" i="3"/>
  <c r="K355" i="3"/>
  <c r="A485" i="3"/>
  <c r="E334" i="3"/>
  <c r="K445" i="3"/>
  <c r="K153" i="3"/>
  <c r="N294" i="3"/>
  <c r="D39" i="3"/>
  <c r="O443" i="3"/>
  <c r="N204" i="3"/>
  <c r="O254" i="3"/>
  <c r="H232" i="3"/>
  <c r="E497" i="3"/>
  <c r="N357" i="3"/>
  <c r="D447" i="3"/>
  <c r="J460" i="3"/>
  <c r="L322" i="3"/>
  <c r="A267" i="3"/>
  <c r="M158" i="3"/>
  <c r="A114" i="3"/>
  <c r="E216" i="3"/>
  <c r="B404" i="3"/>
  <c r="D147" i="3"/>
  <c r="G142" i="3"/>
  <c r="G193" i="3"/>
  <c r="J205" i="3"/>
  <c r="F149" i="3"/>
  <c r="D120" i="3"/>
  <c r="A337" i="3"/>
  <c r="L212" i="3"/>
  <c r="B108" i="3"/>
  <c r="H168" i="3"/>
  <c r="M249" i="3"/>
  <c r="D403" i="3"/>
  <c r="N317" i="3"/>
  <c r="I173" i="3"/>
  <c r="C391" i="3"/>
  <c r="E195" i="3"/>
  <c r="E326" i="3"/>
  <c r="E302" i="3"/>
  <c r="K302" i="3"/>
  <c r="F131" i="3"/>
  <c r="A72" i="3"/>
  <c r="B55" i="3"/>
  <c r="N310" i="3"/>
  <c r="M389" i="3"/>
  <c r="L195" i="3"/>
  <c r="A217" i="3"/>
  <c r="F409" i="3"/>
  <c r="H131" i="3"/>
  <c r="D132" i="3"/>
  <c r="B386" i="3"/>
  <c r="J158" i="3"/>
  <c r="M177" i="3"/>
  <c r="C409" i="3"/>
  <c r="H310" i="3"/>
  <c r="K165" i="3"/>
  <c r="H269" i="3"/>
  <c r="C163" i="3"/>
  <c r="D110" i="3"/>
  <c r="B265" i="3"/>
  <c r="H233" i="3"/>
  <c r="G133" i="3"/>
  <c r="H47" i="3"/>
  <c r="L61" i="3"/>
  <c r="H292" i="3"/>
  <c r="O234" i="3"/>
  <c r="F86" i="3"/>
  <c r="E125" i="3"/>
  <c r="I388" i="3"/>
  <c r="L192" i="3"/>
  <c r="O284" i="3"/>
  <c r="M271" i="3"/>
  <c r="K338" i="3"/>
  <c r="L331" i="3"/>
  <c r="J377" i="3"/>
  <c r="O103" i="3"/>
  <c r="I109" i="3"/>
  <c r="I476" i="3"/>
  <c r="O466" i="3"/>
  <c r="G97" i="3"/>
  <c r="B269" i="3"/>
  <c r="N94" i="3"/>
  <c r="O110" i="3"/>
  <c r="F632" i="3"/>
  <c r="D388" i="3"/>
  <c r="C458" i="3"/>
  <c r="E232" i="3"/>
  <c r="B74" i="3"/>
  <c r="C374" i="3"/>
  <c r="E80" i="3"/>
  <c r="E345" i="3"/>
  <c r="K377" i="3"/>
  <c r="F488" i="3"/>
  <c r="F382" i="3"/>
  <c r="L476" i="3"/>
  <c r="B319" i="3"/>
  <c r="F430" i="3"/>
  <c r="H199" i="3"/>
  <c r="A323" i="3"/>
  <c r="J206" i="3"/>
  <c r="N456" i="3"/>
  <c r="C280" i="3"/>
  <c r="I434" i="3"/>
  <c r="F374" i="3"/>
  <c r="G672" i="3"/>
  <c r="C346" i="3"/>
  <c r="J341" i="3"/>
  <c r="F105" i="3"/>
  <c r="O438" i="3"/>
  <c r="B153" i="3"/>
  <c r="F93" i="3"/>
  <c r="A305" i="3"/>
  <c r="F138" i="3"/>
  <c r="F388" i="3"/>
  <c r="D217" i="3"/>
  <c r="D95" i="3"/>
  <c r="G502" i="3"/>
  <c r="B320" i="3"/>
  <c r="K613" i="3"/>
  <c r="D471" i="3"/>
  <c r="K400" i="3"/>
  <c r="F412" i="3"/>
  <c r="A320" i="3"/>
  <c r="F260" i="3"/>
  <c r="A238" i="3"/>
  <c r="O354" i="3"/>
  <c r="J196" i="3"/>
  <c r="F215" i="3"/>
  <c r="M197" i="3"/>
  <c r="E325" i="3"/>
  <c r="H280" i="3"/>
  <c r="N203" i="3"/>
  <c r="N273" i="3"/>
  <c r="L426" i="3"/>
  <c r="E197" i="3"/>
  <c r="J368" i="3"/>
  <c r="O111" i="3"/>
  <c r="E314" i="3"/>
  <c r="G145" i="3"/>
  <c r="M279" i="3"/>
  <c r="I87" i="3"/>
  <c r="G259" i="3"/>
  <c r="M404" i="3"/>
  <c r="E310" i="3"/>
  <c r="J245" i="3"/>
  <c r="C438" i="3"/>
  <c r="L290" i="3"/>
  <c r="F28" i="3"/>
  <c r="B349" i="3"/>
  <c r="F327" i="3"/>
  <c r="J470" i="3"/>
  <c r="A242" i="3"/>
  <c r="E313" i="3"/>
  <c r="J300" i="3"/>
  <c r="D244" i="3"/>
  <c r="D148" i="3"/>
  <c r="L392" i="3"/>
  <c r="F410" i="3"/>
  <c r="C250" i="3"/>
  <c r="N78" i="3"/>
  <c r="K378" i="3"/>
  <c r="K401" i="3"/>
  <c r="H317" i="3"/>
  <c r="C278" i="3"/>
  <c r="F392" i="3"/>
  <c r="F357" i="3"/>
  <c r="C223" i="3"/>
  <c r="G442" i="3"/>
  <c r="G261" i="3"/>
  <c r="B363" i="3"/>
  <c r="L452" i="3"/>
  <c r="B474" i="3"/>
  <c r="L267" i="3"/>
  <c r="K292" i="3"/>
  <c r="A105" i="3"/>
  <c r="E400" i="3"/>
  <c r="L382" i="3"/>
  <c r="O372" i="3"/>
  <c r="M407" i="3"/>
  <c r="A230" i="3"/>
  <c r="L415" i="3"/>
  <c r="L16" i="3"/>
  <c r="G331" i="3"/>
  <c r="L262" i="3"/>
  <c r="O296" i="3"/>
  <c r="H596" i="3"/>
  <c r="A216" i="3"/>
  <c r="G272" i="3"/>
  <c r="N519" i="3"/>
  <c r="N318" i="3"/>
  <c r="H207" i="3"/>
  <c r="E140" i="3"/>
  <c r="B216" i="3"/>
  <c r="N380" i="3"/>
  <c r="H360" i="3"/>
  <c r="N345" i="3"/>
  <c r="I97" i="3"/>
  <c r="L8" i="3"/>
  <c r="A76" i="3"/>
  <c r="C465" i="3"/>
  <c r="J304" i="3"/>
  <c r="I377" i="3"/>
  <c r="C357" i="3"/>
  <c r="F208" i="3"/>
  <c r="I147" i="3"/>
  <c r="I101" i="3"/>
  <c r="O211" i="3"/>
  <c r="K373" i="3"/>
  <c r="F236" i="3"/>
  <c r="G325" i="3"/>
  <c r="N433" i="3"/>
  <c r="K417" i="3"/>
  <c r="L357" i="3"/>
  <c r="F276" i="3"/>
  <c r="E88" i="3"/>
  <c r="E351" i="3"/>
  <c r="K279" i="3"/>
  <c r="O199" i="3"/>
  <c r="J286" i="3"/>
  <c r="J364" i="3"/>
  <c r="M76" i="3"/>
  <c r="L304" i="3"/>
  <c r="G119" i="3"/>
  <c r="E364" i="3"/>
  <c r="H313" i="3"/>
  <c r="H291" i="3"/>
  <c r="D199" i="3"/>
  <c r="M160" i="3"/>
  <c r="H343" i="3"/>
  <c r="N84" i="3"/>
  <c r="D312" i="3"/>
  <c r="I337" i="3"/>
  <c r="B81" i="3"/>
  <c r="H294" i="3"/>
  <c r="J279" i="3"/>
  <c r="N111" i="3"/>
  <c r="A184" i="3"/>
  <c r="D337" i="3"/>
  <c r="J129" i="3"/>
  <c r="N298" i="3"/>
  <c r="E317" i="3"/>
  <c r="M234" i="3"/>
  <c r="N424" i="3"/>
  <c r="I370" i="3"/>
  <c r="F203" i="3"/>
  <c r="J91" i="3"/>
  <c r="J74" i="3"/>
  <c r="A132" i="3"/>
  <c r="F201" i="3"/>
  <c r="L265" i="3"/>
  <c r="M256" i="3"/>
  <c r="D180" i="3"/>
  <c r="I129" i="3"/>
  <c r="F246" i="3"/>
  <c r="L24" i="3"/>
  <c r="D81" i="3"/>
  <c r="J418" i="3"/>
  <c r="F417" i="3"/>
  <c r="B135" i="3"/>
  <c r="M155" i="3"/>
  <c r="D158" i="3"/>
  <c r="O398" i="3"/>
  <c r="A279" i="3"/>
  <c r="K59" i="3"/>
  <c r="F66" i="3"/>
  <c r="A149" i="3"/>
  <c r="K127" i="3"/>
  <c r="D181" i="3"/>
  <c r="H297" i="3"/>
  <c r="O131" i="3"/>
  <c r="J110" i="3"/>
  <c r="C164" i="3"/>
  <c r="D229" i="3"/>
  <c r="I28" i="3"/>
  <c r="O7" i="3"/>
  <c r="H44" i="3"/>
  <c r="K13" i="3"/>
  <c r="L68" i="3"/>
  <c r="G144" i="3"/>
  <c r="D94" i="3"/>
  <c r="F306" i="3"/>
  <c r="H112" i="3"/>
  <c r="E147" i="3"/>
  <c r="K264" i="3"/>
  <c r="B223" i="3"/>
  <c r="A269" i="3"/>
  <c r="N187" i="3"/>
  <c r="F227" i="3"/>
  <c r="I188" i="3"/>
  <c r="N234" i="3"/>
  <c r="J119" i="3"/>
  <c r="G69" i="3"/>
  <c r="F36" i="3"/>
  <c r="A67" i="3"/>
  <c r="F187" i="3"/>
  <c r="O155" i="3"/>
  <c r="A68" i="3"/>
  <c r="H81" i="3"/>
  <c r="L153" i="3"/>
  <c r="G312" i="3"/>
  <c r="J146" i="3"/>
  <c r="K155" i="3"/>
  <c r="J58" i="3"/>
  <c r="N79" i="3"/>
  <c r="H318" i="3"/>
  <c r="A88" i="3"/>
  <c r="I451" i="3"/>
  <c r="C273" i="3"/>
  <c r="L64" i="3"/>
  <c r="I26" i="3"/>
  <c r="D341" i="3"/>
  <c r="A260" i="3"/>
  <c r="F329" i="3"/>
  <c r="A227" i="3"/>
  <c r="N255" i="3"/>
  <c r="J310" i="3"/>
  <c r="C475" i="3"/>
  <c r="B109" i="3"/>
  <c r="A251" i="3"/>
  <c r="M399" i="3"/>
  <c r="O431" i="3"/>
  <c r="H411" i="3"/>
  <c r="A70" i="3"/>
  <c r="H30" i="3"/>
  <c r="C375" i="3"/>
  <c r="C575" i="3"/>
  <c r="I136" i="3"/>
  <c r="O32" i="3"/>
  <c r="D80" i="3"/>
  <c r="O76" i="3"/>
  <c r="C285" i="3"/>
  <c r="J42" i="3"/>
  <c r="E49" i="3"/>
  <c r="F192" i="3"/>
  <c r="L474" i="3"/>
  <c r="I25" i="3"/>
  <c r="D32" i="3"/>
  <c r="O161" i="3"/>
  <c r="O3" i="3"/>
  <c r="C26" i="3"/>
  <c r="B3" i="3"/>
  <c r="J44" i="3"/>
  <c r="E60" i="3"/>
  <c r="O139" i="3"/>
  <c r="N118" i="3"/>
  <c r="L25" i="3"/>
  <c r="D57" i="3"/>
  <c r="O251" i="3"/>
  <c r="I213" i="3"/>
  <c r="D193" i="3"/>
  <c r="A79" i="3"/>
  <c r="M217" i="3"/>
  <c r="J315" i="3"/>
  <c r="B159" i="3"/>
  <c r="L12" i="3"/>
  <c r="C18" i="3"/>
  <c r="N53" i="3"/>
  <c r="G74" i="3"/>
  <c r="L48" i="3"/>
  <c r="L196" i="3"/>
  <c r="G173" i="3"/>
  <c r="L111" i="3"/>
  <c r="F109" i="3"/>
  <c r="I198" i="3"/>
  <c r="D113" i="3"/>
  <c r="C103" i="3"/>
  <c r="A91" i="3"/>
  <c r="F55" i="3"/>
  <c r="O16" i="3"/>
  <c r="J207" i="3"/>
  <c r="H66" i="3"/>
  <c r="C80" i="3"/>
  <c r="K86" i="3"/>
  <c r="J337" i="3"/>
  <c r="C447" i="3"/>
  <c r="E262" i="3"/>
  <c r="A325" i="3"/>
  <c r="K101" i="3"/>
  <c r="M289" i="3"/>
  <c r="N175" i="3"/>
  <c r="E191" i="3"/>
  <c r="J194" i="3"/>
  <c r="C320" i="3"/>
  <c r="F338" i="3"/>
  <c r="K70" i="3"/>
  <c r="B76" i="3"/>
  <c r="K39" i="3"/>
  <c r="E99" i="3"/>
  <c r="D97" i="3"/>
  <c r="F56" i="3"/>
  <c r="F53" i="3"/>
  <c r="A258" i="3"/>
  <c r="F165" i="3"/>
  <c r="I268" i="3"/>
  <c r="I195" i="3"/>
  <c r="M37" i="3"/>
  <c r="N24" i="3"/>
  <c r="N223" i="3"/>
  <c r="B97" i="3"/>
  <c r="H251" i="3"/>
  <c r="G161" i="3"/>
  <c r="L20" i="3"/>
  <c r="C46" i="3"/>
  <c r="N148" i="3"/>
  <c r="C16" i="3"/>
  <c r="J6" i="3"/>
  <c r="K10" i="3"/>
  <c r="H134" i="3"/>
  <c r="O9" i="3"/>
  <c r="N18" i="3"/>
  <c r="H109" i="3"/>
  <c r="H196" i="3"/>
  <c r="I143" i="3"/>
  <c r="F130" i="3"/>
  <c r="E82" i="3"/>
  <c r="B436" i="3"/>
  <c r="M58" i="3"/>
  <c r="M60" i="3"/>
  <c r="A263" i="3"/>
  <c r="J221" i="3"/>
  <c r="F77" i="3"/>
  <c r="O138" i="3"/>
  <c r="F106" i="3"/>
  <c r="J96" i="3"/>
  <c r="N228" i="3"/>
  <c r="H340" i="3"/>
  <c r="L176" i="3"/>
  <c r="M104" i="3"/>
  <c r="O135" i="3"/>
  <c r="I79" i="3"/>
  <c r="L78" i="3"/>
  <c r="I44" i="3"/>
  <c r="N33" i="3"/>
  <c r="K34" i="3"/>
  <c r="F140" i="3"/>
  <c r="F76" i="3"/>
  <c r="D67" i="3"/>
  <c r="J15" i="3"/>
  <c r="E170" i="3"/>
  <c r="G171" i="3"/>
  <c r="I289" i="3"/>
  <c r="E127" i="3"/>
  <c r="E162" i="3"/>
  <c r="N220" i="3"/>
  <c r="H203" i="3"/>
  <c r="B102" i="3"/>
  <c r="I347" i="3"/>
  <c r="D98" i="3"/>
  <c r="O313" i="3"/>
  <c r="N319" i="3"/>
  <c r="M288" i="3"/>
  <c r="D284" i="3"/>
  <c r="O124" i="3"/>
  <c r="N23" i="3"/>
  <c r="I75" i="3"/>
  <c r="C3" i="3"/>
  <c r="J201" i="3"/>
  <c r="C119" i="3"/>
  <c r="O128" i="3"/>
  <c r="I429" i="3"/>
  <c r="A264" i="3"/>
  <c r="I63" i="3"/>
  <c r="A304" i="3"/>
  <c r="G127" i="3"/>
  <c r="L312" i="3"/>
  <c r="A295" i="3"/>
  <c r="L107" i="3"/>
  <c r="O102" i="3"/>
  <c r="J153" i="3"/>
  <c r="M444" i="3"/>
  <c r="O182" i="3"/>
  <c r="D288" i="3"/>
  <c r="K467" i="3"/>
  <c r="A155" i="3"/>
  <c r="M27" i="3"/>
  <c r="E9" i="3"/>
  <c r="O332" i="3"/>
  <c r="B273" i="3"/>
  <c r="H222" i="3"/>
  <c r="N143" i="3"/>
  <c r="F364" i="3"/>
  <c r="N56" i="3"/>
  <c r="E52" i="3"/>
  <c r="C142" i="3"/>
  <c r="E524" i="3"/>
  <c r="L134" i="3"/>
  <c r="N157" i="3"/>
  <c r="C165" i="3"/>
  <c r="I39" i="3"/>
  <c r="A108" i="3"/>
  <c r="D592" i="3"/>
  <c r="J100" i="3"/>
  <c r="L123" i="3"/>
  <c r="B148" i="3"/>
  <c r="K144" i="3"/>
  <c r="F38" i="3"/>
  <c r="I23" i="3"/>
  <c r="E203" i="3"/>
  <c r="N45" i="3"/>
  <c r="O41" i="3"/>
  <c r="I174" i="3"/>
  <c r="N13" i="3"/>
  <c r="H141" i="3"/>
  <c r="H205" i="3"/>
  <c r="K30" i="3"/>
  <c r="B174" i="3"/>
  <c r="F194" i="3"/>
  <c r="E8" i="3"/>
  <c r="D18" i="3"/>
  <c r="L44" i="3"/>
  <c r="J57" i="3"/>
  <c r="M267" i="3"/>
  <c r="J218" i="3"/>
  <c r="D119" i="3"/>
  <c r="B16" i="3"/>
  <c r="I68" i="3"/>
  <c r="N121" i="3"/>
  <c r="K61" i="3"/>
  <c r="H83" i="3"/>
  <c r="F57" i="3"/>
  <c r="J137" i="3"/>
  <c r="I199" i="3"/>
  <c r="F124" i="3"/>
  <c r="F21" i="3"/>
  <c r="L87" i="3"/>
  <c r="C70" i="3"/>
  <c r="G322" i="3"/>
  <c r="C6" i="3"/>
  <c r="H103" i="3"/>
  <c r="H182" i="3"/>
  <c r="E107" i="3"/>
  <c r="O34" i="3"/>
  <c r="N25" i="3"/>
  <c r="L1" i="3"/>
  <c r="C72" i="3"/>
  <c r="L6" i="3"/>
  <c r="C137" i="3"/>
  <c r="M14" i="3"/>
  <c r="G63" i="3"/>
  <c r="H190" i="3"/>
  <c r="F158" i="3"/>
  <c r="C120" i="3"/>
  <c r="A198" i="3"/>
  <c r="K1" i="3"/>
  <c r="J37" i="3"/>
  <c r="O148" i="3"/>
  <c r="G25" i="3"/>
  <c r="E207" i="3"/>
  <c r="L193" i="3"/>
  <c r="D173" i="3"/>
  <c r="E33" i="3"/>
  <c r="A314" i="3"/>
  <c r="N314" i="3"/>
  <c r="D201" i="3"/>
  <c r="G188" i="3"/>
  <c r="B257" i="3"/>
  <c r="I209" i="3"/>
  <c r="K218" i="3"/>
  <c r="A286" i="3"/>
  <c r="N437" i="3"/>
  <c r="G167" i="3"/>
  <c r="D3" i="3"/>
  <c r="L149" i="3"/>
  <c r="O222" i="3"/>
  <c r="I294" i="3"/>
  <c r="H320" i="3"/>
  <c r="J263" i="3"/>
  <c r="L403" i="3"/>
  <c r="F150" i="3"/>
  <c r="J12" i="3"/>
  <c r="I98" i="3"/>
  <c r="D154" i="3"/>
  <c r="K43" i="3"/>
  <c r="H78" i="3"/>
  <c r="I207" i="3"/>
  <c r="A16" i="3"/>
  <c r="I111" i="3"/>
  <c r="F13" i="3"/>
  <c r="K149" i="3"/>
  <c r="E41" i="3"/>
  <c r="G70" i="3"/>
  <c r="K64" i="3"/>
  <c r="F108" i="3"/>
  <c r="O165" i="3"/>
  <c r="M40" i="3"/>
  <c r="M115" i="3"/>
  <c r="A39" i="3"/>
  <c r="K254" i="3"/>
  <c r="E169" i="3"/>
  <c r="A118" i="3"/>
  <c r="D156" i="3"/>
  <c r="L138" i="3"/>
  <c r="F258" i="3"/>
  <c r="M456" i="3"/>
  <c r="O219" i="3"/>
  <c r="I401" i="3"/>
  <c r="J199" i="3"/>
  <c r="M61" i="3"/>
  <c r="C66" i="3"/>
  <c r="J182" i="3"/>
  <c r="D224" i="3"/>
  <c r="F454" i="3"/>
  <c r="A322" i="3"/>
  <c r="L334" i="3"/>
  <c r="H165" i="3"/>
  <c r="K27" i="3"/>
  <c r="B49" i="3"/>
  <c r="H148" i="3"/>
  <c r="K84" i="3"/>
  <c r="J36" i="3"/>
  <c r="A167" i="3"/>
  <c r="G77" i="3"/>
  <c r="H6" i="3"/>
  <c r="D186" i="3"/>
  <c r="M28" i="3"/>
  <c r="D63" i="3"/>
  <c r="C85" i="3"/>
  <c r="N123" i="3"/>
  <c r="B54" i="3"/>
  <c r="N116" i="3"/>
  <c r="F79" i="3"/>
  <c r="J168" i="3"/>
  <c r="L178" i="3"/>
  <c r="E30" i="3"/>
  <c r="J66" i="3"/>
  <c r="A48" i="3"/>
  <c r="J130" i="3"/>
  <c r="N196" i="3"/>
  <c r="N39" i="3"/>
  <c r="O178" i="3"/>
  <c r="E449" i="3"/>
  <c r="O140" i="3"/>
  <c r="J62" i="3"/>
  <c r="C76" i="3"/>
  <c r="M420" i="3"/>
  <c r="N158" i="3"/>
  <c r="G382" i="3"/>
  <c r="I137" i="3"/>
  <c r="H296" i="3"/>
  <c r="M297" i="3"/>
  <c r="C184" i="3"/>
  <c r="D137" i="3"/>
  <c r="K386" i="3"/>
  <c r="M141" i="3"/>
  <c r="E348" i="3"/>
  <c r="H120" i="3"/>
  <c r="F262" i="3"/>
  <c r="L280" i="3"/>
  <c r="B167" i="3"/>
  <c r="A86" i="3"/>
  <c r="N28" i="3"/>
  <c r="D128" i="3"/>
  <c r="J25" i="3"/>
  <c r="D6" i="3"/>
  <c r="O196" i="3"/>
  <c r="N66" i="3"/>
  <c r="M146" i="3"/>
  <c r="E122" i="3"/>
  <c r="E23" i="3"/>
  <c r="K80" i="3"/>
  <c r="I16" i="3"/>
  <c r="G121" i="3"/>
  <c r="J40" i="3"/>
  <c r="N87" i="3"/>
  <c r="O62" i="3"/>
  <c r="E36" i="3"/>
  <c r="O17" i="3"/>
  <c r="E38" i="3"/>
  <c r="O52" i="3"/>
  <c r="H106" i="3"/>
  <c r="D10" i="3"/>
  <c r="I182" i="3"/>
  <c r="I283" i="3"/>
  <c r="C144" i="3"/>
  <c r="N414" i="3"/>
  <c r="L205" i="3"/>
  <c r="O100" i="3"/>
  <c r="M117" i="3"/>
  <c r="K121" i="3"/>
  <c r="G148" i="3"/>
  <c r="E215" i="3"/>
  <c r="A110" i="3"/>
  <c r="J346" i="3"/>
  <c r="J171" i="3"/>
  <c r="N83" i="3"/>
  <c r="K83" i="3"/>
  <c r="J104" i="3"/>
  <c r="J19" i="3"/>
  <c r="C156" i="3"/>
  <c r="K41" i="3"/>
  <c r="A99" i="3"/>
  <c r="I145" i="3"/>
  <c r="K9" i="3"/>
  <c r="E77" i="3"/>
  <c r="E32" i="3"/>
  <c r="N29" i="3"/>
  <c r="H55" i="3"/>
  <c r="H38" i="3"/>
  <c r="M89" i="3"/>
  <c r="M182" i="3"/>
  <c r="G3" i="3"/>
  <c r="L175" i="3"/>
  <c r="A1" i="3"/>
  <c r="L30" i="3"/>
  <c r="D202" i="3"/>
  <c r="L112" i="3"/>
  <c r="L367" i="3"/>
  <c r="F74" i="3"/>
  <c r="B247" i="3"/>
  <c r="M63" i="3"/>
  <c r="A47" i="3"/>
  <c r="F30" i="3"/>
  <c r="J28" i="3"/>
  <c r="J78" i="3"/>
  <c r="E365" i="3"/>
  <c r="D140" i="3"/>
  <c r="G178" i="3"/>
  <c r="A36" i="3"/>
  <c r="O29" i="3"/>
  <c r="E13" i="3"/>
  <c r="B53" i="3"/>
  <c r="D192" i="3"/>
  <c r="M105" i="3"/>
  <c r="B126" i="3"/>
  <c r="M59" i="3"/>
  <c r="C43" i="3"/>
  <c r="F75" i="3"/>
  <c r="B10" i="3"/>
  <c r="C181" i="3"/>
  <c r="G168" i="3"/>
  <c r="G105" i="3"/>
  <c r="A102" i="3"/>
  <c r="F175" i="3"/>
  <c r="G125" i="3"/>
  <c r="J99" i="3"/>
  <c r="G115" i="3"/>
  <c r="F235" i="3"/>
  <c r="O215" i="3"/>
  <c r="D116" i="3"/>
  <c r="B25" i="3"/>
  <c r="J128" i="3"/>
  <c r="M257" i="3"/>
  <c r="B195" i="3"/>
  <c r="G219" i="3"/>
  <c r="L173" i="3"/>
  <c r="I273" i="3"/>
  <c r="B239" i="3"/>
  <c r="F63" i="3"/>
  <c r="F91" i="3"/>
  <c r="K223" i="3"/>
  <c r="A178" i="3"/>
  <c r="H321" i="3"/>
  <c r="K156" i="3"/>
  <c r="G239" i="3"/>
  <c r="A222" i="3"/>
  <c r="E46" i="3"/>
  <c r="J172" i="3"/>
  <c r="C111" i="3"/>
  <c r="I146" i="3"/>
  <c r="M150" i="3"/>
  <c r="C42" i="3"/>
  <c r="J2" i="3"/>
  <c r="B38" i="3"/>
  <c r="F73" i="3"/>
  <c r="O55" i="3"/>
  <c r="J111" i="3"/>
  <c r="B29" i="3"/>
  <c r="L11" i="3"/>
  <c r="C188" i="3"/>
  <c r="E75" i="3"/>
  <c r="D44" i="3"/>
  <c r="J157" i="3"/>
  <c r="M302" i="3"/>
  <c r="H202" i="3"/>
  <c r="I115" i="3"/>
  <c r="E463" i="3"/>
  <c r="L14" i="3"/>
  <c r="D127" i="3"/>
  <c r="E44" i="3"/>
  <c r="H279" i="3"/>
  <c r="J141" i="3"/>
  <c r="G40" i="3"/>
  <c r="A52" i="3"/>
  <c r="N401" i="3"/>
  <c r="G62" i="3"/>
  <c r="E332" i="3"/>
  <c r="L152" i="3"/>
  <c r="F245" i="3"/>
  <c r="H107" i="3"/>
  <c r="E6" i="3"/>
  <c r="F12" i="3"/>
  <c r="A74" i="3"/>
  <c r="H126" i="3"/>
  <c r="E83" i="3"/>
  <c r="G93" i="3"/>
  <c r="A66" i="3"/>
  <c r="A19" i="3"/>
  <c r="K2" i="3"/>
  <c r="O109" i="3"/>
  <c r="M55" i="3"/>
  <c r="A73" i="3"/>
  <c r="I52" i="3"/>
  <c r="O36" i="3"/>
  <c r="L36" i="3"/>
  <c r="H138" i="3"/>
  <c r="I34" i="3"/>
  <c r="B88" i="3"/>
  <c r="H195" i="3"/>
  <c r="J313" i="3"/>
  <c r="J246" i="3"/>
  <c r="O132" i="3"/>
  <c r="B116" i="3"/>
  <c r="H256" i="3"/>
  <c r="I230" i="3"/>
  <c r="C289" i="3"/>
  <c r="D209" i="3"/>
  <c r="G435" i="3"/>
  <c r="C99" i="3"/>
  <c r="C97" i="3"/>
  <c r="H94" i="3"/>
  <c r="D306" i="3"/>
  <c r="H213" i="3"/>
  <c r="I415" i="3"/>
  <c r="L191" i="3"/>
  <c r="E401" i="3"/>
  <c r="B82" i="3"/>
  <c r="I57" i="3"/>
  <c r="E45" i="3"/>
  <c r="O85" i="3"/>
  <c r="J159" i="3"/>
  <c r="D12" i="3"/>
  <c r="E139" i="3"/>
  <c r="E74" i="3"/>
  <c r="H54" i="3"/>
  <c r="B18" i="3"/>
  <c r="O28" i="3"/>
  <c r="I46" i="3"/>
  <c r="F22" i="3"/>
  <c r="J68" i="3"/>
  <c r="E51" i="3"/>
  <c r="K97" i="3"/>
  <c r="E56" i="3"/>
  <c r="I49" i="3"/>
  <c r="C5" i="3"/>
  <c r="C39" i="3"/>
  <c r="F68" i="3"/>
  <c r="O193" i="3"/>
  <c r="A37" i="3"/>
  <c r="K85" i="3"/>
  <c r="H56" i="3"/>
  <c r="D166" i="3"/>
  <c r="O119" i="3"/>
  <c r="F103" i="3"/>
  <c r="H9" i="3"/>
  <c r="K79" i="3"/>
  <c r="D169" i="3"/>
  <c r="O83" i="3"/>
  <c r="N150" i="3"/>
  <c r="O50" i="3"/>
  <c r="N172" i="3"/>
  <c r="L37" i="3"/>
  <c r="L5" i="3"/>
  <c r="F183" i="3"/>
  <c r="N278" i="3"/>
  <c r="O183" i="3"/>
  <c r="G285" i="3"/>
  <c r="B331" i="3"/>
  <c r="L244" i="3"/>
  <c r="C139" i="3"/>
  <c r="K4" i="3"/>
  <c r="C27" i="3"/>
  <c r="D61" i="3"/>
  <c r="C36" i="3"/>
  <c r="C101" i="3"/>
  <c r="K93" i="3"/>
  <c r="F42" i="3"/>
  <c r="M304" i="3"/>
  <c r="G49" i="3"/>
  <c r="N32" i="3"/>
  <c r="K66" i="3"/>
  <c r="C4" i="3"/>
  <c r="K157" i="3"/>
  <c r="G13" i="3"/>
  <c r="G163" i="3"/>
  <c r="D42" i="3"/>
  <c r="J140" i="3"/>
  <c r="O54" i="3"/>
  <c r="H40" i="3"/>
  <c r="H170" i="3"/>
  <c r="G137" i="3"/>
  <c r="K164" i="3"/>
  <c r="J131" i="3"/>
  <c r="L67" i="3"/>
  <c r="N30" i="3"/>
  <c r="L147" i="3"/>
  <c r="N8" i="3"/>
  <c r="M261" i="3"/>
  <c r="G223" i="3"/>
  <c r="J417" i="3"/>
  <c r="C117" i="3"/>
  <c r="K227" i="3"/>
  <c r="H325" i="3"/>
  <c r="H383" i="3"/>
  <c r="B100" i="3"/>
  <c r="J26" i="3"/>
  <c r="M19" i="3"/>
  <c r="O129" i="3"/>
  <c r="D56" i="3"/>
  <c r="C124" i="3"/>
  <c r="N180" i="3"/>
  <c r="A49" i="3"/>
  <c r="F23" i="3"/>
  <c r="E3" i="3"/>
  <c r="G53" i="3"/>
  <c r="E285" i="3"/>
  <c r="H200" i="3"/>
  <c r="I112" i="3"/>
  <c r="H101" i="3"/>
  <c r="E114" i="3"/>
  <c r="H137" i="3"/>
  <c r="B293" i="3"/>
  <c r="L204" i="3"/>
  <c r="J262" i="3"/>
  <c r="L105" i="3"/>
  <c r="L63" i="3"/>
  <c r="F116" i="3"/>
  <c r="O207" i="3"/>
  <c r="C91" i="3"/>
  <c r="M137" i="3"/>
  <c r="H136" i="3"/>
  <c r="I330" i="3"/>
  <c r="O169" i="3"/>
  <c r="F146" i="3"/>
  <c r="C228" i="3"/>
  <c r="C466" i="3"/>
  <c r="J236" i="3"/>
  <c r="J376" i="3"/>
  <c r="H306" i="3"/>
  <c r="H241" i="3"/>
  <c r="E349" i="3"/>
  <c r="N416" i="3"/>
  <c r="H460" i="3"/>
  <c r="H240" i="3"/>
  <c r="D214" i="3"/>
  <c r="N240" i="3"/>
  <c r="M343" i="3"/>
  <c r="E104" i="3"/>
  <c r="G410" i="3"/>
  <c r="C199" i="3"/>
  <c r="D239" i="3"/>
  <c r="L116" i="3"/>
  <c r="C341" i="3"/>
  <c r="I128" i="3"/>
  <c r="K76" i="3"/>
  <c r="A31" i="3"/>
  <c r="I197" i="3"/>
  <c r="J169" i="3"/>
  <c r="B99" i="3"/>
  <c r="J390" i="3"/>
  <c r="D54" i="3"/>
  <c r="M281" i="3"/>
  <c r="G181" i="3"/>
  <c r="B179" i="3"/>
  <c r="D133" i="3"/>
  <c r="D197" i="3"/>
  <c r="F101" i="3"/>
  <c r="J59" i="3"/>
  <c r="I468" i="3"/>
  <c r="E387" i="3"/>
  <c r="G301" i="3"/>
  <c r="F303" i="3"/>
  <c r="M380" i="3"/>
  <c r="G230" i="3"/>
  <c r="L435" i="3"/>
  <c r="C281" i="3"/>
  <c r="C399" i="3"/>
  <c r="M136" i="3"/>
  <c r="A237" i="3"/>
  <c r="E1" i="3"/>
  <c r="J323" i="3"/>
  <c r="O205" i="3"/>
  <c r="D298" i="3"/>
  <c r="E277" i="3"/>
  <c r="M260" i="3"/>
  <c r="A341" i="3"/>
  <c r="K236" i="3"/>
  <c r="I6" i="3"/>
  <c r="F255" i="3"/>
  <c r="J405" i="3"/>
  <c r="H220" i="3"/>
  <c r="K199" i="3"/>
  <c r="J185" i="3"/>
  <c r="E229" i="3"/>
  <c r="G68" i="3"/>
  <c r="H130" i="3"/>
  <c r="H284" i="3"/>
  <c r="A274" i="3"/>
  <c r="K56" i="3"/>
  <c r="C262" i="3"/>
  <c r="N340" i="3"/>
  <c r="E188" i="3"/>
  <c r="J118" i="3"/>
  <c r="B30" i="3"/>
  <c r="E318" i="3"/>
  <c r="E102" i="3"/>
  <c r="M72" i="3"/>
  <c r="A196" i="3"/>
  <c r="K174" i="3"/>
  <c r="B333" i="3"/>
  <c r="J67" i="3"/>
  <c r="G191" i="3"/>
  <c r="J202" i="3"/>
  <c r="I192" i="3"/>
  <c r="L268" i="3"/>
  <c r="H181" i="3"/>
  <c r="E244" i="3"/>
  <c r="E251" i="3"/>
  <c r="F81" i="3"/>
  <c r="F331" i="3"/>
  <c r="B176" i="3"/>
  <c r="A169" i="3"/>
  <c r="L211" i="3"/>
  <c r="E309" i="3"/>
  <c r="H227" i="3"/>
  <c r="K77" i="3"/>
  <c r="N465" i="3"/>
  <c r="L402" i="3"/>
  <c r="E220" i="3"/>
  <c r="B460" i="3"/>
  <c r="G146" i="3"/>
  <c r="F312" i="3"/>
  <c r="E340" i="3"/>
  <c r="G277" i="3"/>
  <c r="C256" i="3"/>
  <c r="D423" i="3"/>
  <c r="C211" i="3"/>
  <c r="O308" i="3"/>
  <c r="N226" i="3"/>
  <c r="G11" i="3"/>
  <c r="F328" i="3"/>
  <c r="I251" i="3"/>
  <c r="D331" i="3"/>
  <c r="J454" i="3"/>
  <c r="M62" i="3"/>
  <c r="H257" i="3"/>
  <c r="B219" i="3"/>
  <c r="L431" i="3"/>
  <c r="E67" i="3"/>
  <c r="F223" i="3"/>
  <c r="I184" i="3"/>
  <c r="H363" i="3"/>
  <c r="D50" i="3"/>
  <c r="E158" i="3"/>
  <c r="I82" i="3"/>
  <c r="N7" i="3"/>
  <c r="F4" i="3"/>
  <c r="M175" i="3"/>
  <c r="K125" i="3"/>
  <c r="A170" i="3"/>
  <c r="N119" i="3"/>
  <c r="H108" i="3"/>
  <c r="D125" i="3"/>
  <c r="L126" i="3"/>
  <c r="D290" i="3"/>
  <c r="H287" i="3"/>
  <c r="A44" i="3"/>
  <c r="L164" i="3"/>
  <c r="O221" i="3"/>
  <c r="D219" i="3"/>
  <c r="O26" i="3"/>
  <c r="D124" i="3"/>
  <c r="O30" i="3"/>
  <c r="D66" i="3"/>
  <c r="B62" i="3"/>
  <c r="M38" i="3"/>
  <c r="C51" i="3"/>
  <c r="N99" i="3"/>
  <c r="J156" i="3"/>
  <c r="D257" i="3"/>
  <c r="J266" i="3"/>
  <c r="D207" i="3"/>
  <c r="B457" i="3"/>
  <c r="I346" i="3"/>
  <c r="B245" i="3"/>
  <c r="D171" i="3"/>
  <c r="G210" i="3"/>
  <c r="O307" i="3"/>
  <c r="C226" i="3"/>
  <c r="M24" i="3"/>
  <c r="G317" i="3"/>
  <c r="M344" i="3"/>
  <c r="F219" i="3"/>
  <c r="D436" i="3"/>
  <c r="F282" i="3"/>
  <c r="K306" i="3"/>
  <c r="C336" i="3"/>
  <c r="A420" i="3"/>
  <c r="C115" i="3"/>
  <c r="B296" i="3"/>
  <c r="M209" i="3"/>
  <c r="J307" i="3"/>
  <c r="I225" i="3"/>
  <c r="F9" i="3"/>
  <c r="C314" i="3"/>
  <c r="L275" i="3"/>
  <c r="N329" i="3"/>
  <c r="K312" i="3"/>
  <c r="C197" i="3"/>
  <c r="J397" i="3"/>
  <c r="N454" i="3"/>
  <c r="F300" i="3"/>
  <c r="K28" i="3"/>
  <c r="G463" i="3"/>
  <c r="J386" i="3"/>
  <c r="D266" i="3"/>
  <c r="L66" i="3"/>
  <c r="K19" i="3"/>
  <c r="H17" i="3"/>
  <c r="E54" i="3"/>
  <c r="E27" i="3"/>
  <c r="H50" i="3"/>
  <c r="L73" i="3"/>
  <c r="G31" i="3"/>
  <c r="M54" i="3"/>
  <c r="E120" i="3"/>
  <c r="C60" i="3"/>
  <c r="G1" i="3"/>
  <c r="O303" i="3"/>
  <c r="M284" i="3"/>
  <c r="C108" i="3"/>
  <c r="K109" i="3"/>
  <c r="K235" i="3"/>
  <c r="I216" i="3"/>
  <c r="B91" i="3"/>
  <c r="J92" i="3"/>
  <c r="B188" i="3"/>
  <c r="D93" i="3"/>
  <c r="N207" i="3"/>
  <c r="G101" i="3"/>
  <c r="N15" i="3"/>
  <c r="I200" i="3"/>
  <c r="A215" i="3"/>
  <c r="J290" i="3"/>
  <c r="J305" i="3"/>
  <c r="I169" i="3"/>
  <c r="O319" i="3"/>
  <c r="F134" i="3"/>
  <c r="A153" i="3"/>
  <c r="F110" i="3"/>
  <c r="M78" i="3"/>
  <c r="M101" i="3"/>
  <c r="G136" i="3"/>
  <c r="M42" i="3"/>
  <c r="G52" i="3"/>
  <c r="B267" i="3"/>
  <c r="I183" i="3"/>
  <c r="C58" i="3"/>
  <c r="K311" i="3"/>
  <c r="L387" i="3"/>
  <c r="N101" i="3"/>
  <c r="D293" i="3"/>
  <c r="F179" i="3"/>
  <c r="B458" i="3"/>
  <c r="A143" i="3"/>
  <c r="N200" i="3"/>
  <c r="L237" i="3"/>
  <c r="G216" i="3"/>
  <c r="M393" i="3"/>
  <c r="A98" i="3"/>
  <c r="N71" i="3"/>
  <c r="B73" i="3"/>
  <c r="K252" i="3"/>
  <c r="N244" i="3"/>
  <c r="I403" i="3"/>
  <c r="D190" i="3"/>
  <c r="B180" i="3"/>
  <c r="A194" i="3"/>
  <c r="I218" i="3"/>
  <c r="L210" i="3"/>
  <c r="O470" i="3"/>
  <c r="B156" i="3"/>
  <c r="A163" i="3"/>
  <c r="O176" i="3"/>
  <c r="G66" i="3"/>
  <c r="D52" i="3"/>
  <c r="F20" i="3"/>
  <c r="K177" i="3"/>
  <c r="L142" i="3"/>
  <c r="J195" i="3"/>
  <c r="G126" i="3"/>
  <c r="O136" i="3"/>
  <c r="I33" i="3"/>
  <c r="F65" i="3"/>
  <c r="J72" i="3"/>
  <c r="K353" i="3"/>
  <c r="J309" i="3"/>
  <c r="D43" i="3"/>
  <c r="D73" i="3"/>
  <c r="A280" i="3"/>
  <c r="E301" i="3"/>
  <c r="L137" i="3"/>
  <c r="L295" i="3"/>
  <c r="B43" i="3"/>
  <c r="A6" i="3"/>
  <c r="N245" i="3"/>
  <c r="A233" i="3"/>
  <c r="J103" i="3"/>
  <c r="J261" i="3"/>
  <c r="A26" i="3"/>
  <c r="A27" i="3"/>
  <c r="N14" i="3"/>
  <c r="O2" i="3"/>
  <c r="B132" i="3"/>
  <c r="J124" i="3"/>
  <c r="D68" i="3"/>
  <c r="I43" i="3"/>
  <c r="M118" i="3"/>
  <c r="K173" i="3"/>
  <c r="B170" i="3"/>
  <c r="L291" i="3"/>
  <c r="F189" i="3"/>
  <c r="J49" i="3"/>
  <c r="N267" i="3"/>
  <c r="N285" i="3"/>
  <c r="B325" i="3"/>
  <c r="I269" i="3"/>
  <c r="F181" i="3"/>
  <c r="M397" i="3"/>
  <c r="I353" i="3"/>
  <c r="A107" i="3"/>
  <c r="H283" i="3"/>
  <c r="M211" i="3"/>
  <c r="L13" i="3"/>
  <c r="B203" i="3"/>
  <c r="I281" i="3"/>
  <c r="I214" i="3"/>
  <c r="F85" i="3"/>
  <c r="F442" i="3"/>
  <c r="J123" i="3"/>
  <c r="M308" i="3"/>
  <c r="F261" i="3"/>
  <c r="M128" i="3"/>
  <c r="K323" i="3"/>
  <c r="G365" i="3"/>
  <c r="G174" i="3"/>
  <c r="I152" i="3"/>
  <c r="D267" i="3"/>
  <c r="F163" i="3"/>
  <c r="G197" i="3"/>
  <c r="I355" i="3"/>
  <c r="K482" i="3"/>
  <c r="N282" i="3"/>
  <c r="I208" i="3"/>
  <c r="K17" i="3"/>
  <c r="M134" i="3"/>
  <c r="D280" i="3"/>
  <c r="M97" i="3"/>
  <c r="M45" i="3"/>
  <c r="G458" i="3"/>
  <c r="D253" i="3"/>
  <c r="M176" i="3"/>
  <c r="B207" i="3"/>
  <c r="I17" i="3"/>
  <c r="H178" i="3"/>
  <c r="F268" i="3"/>
  <c r="J267" i="3"/>
  <c r="K201" i="3"/>
  <c r="A3" i="3"/>
  <c r="N64" i="3"/>
  <c r="F144" i="3"/>
  <c r="C334" i="3"/>
  <c r="I250" i="3"/>
  <c r="I167" i="3"/>
  <c r="B21" i="3"/>
  <c r="H22" i="3"/>
  <c r="N103" i="3"/>
  <c r="I130" i="3"/>
  <c r="F87" i="3"/>
  <c r="H97" i="3"/>
  <c r="F40" i="3"/>
  <c r="F52" i="3"/>
  <c r="J65" i="3"/>
  <c r="E19" i="3"/>
  <c r="J46" i="3"/>
  <c r="O63" i="3"/>
  <c r="G44" i="3"/>
  <c r="O97" i="3"/>
  <c r="E171" i="3"/>
  <c r="N4" i="3"/>
  <c r="I95" i="3"/>
  <c r="C92" i="3"/>
  <c r="M252" i="3"/>
  <c r="A363" i="3"/>
  <c r="A130" i="3"/>
  <c r="C140" i="3"/>
  <c r="E92" i="3"/>
  <c r="K278" i="3"/>
  <c r="K220" i="3"/>
  <c r="E240" i="3"/>
  <c r="O198" i="3"/>
  <c r="G294" i="3"/>
  <c r="L41" i="3"/>
  <c r="O58" i="3"/>
  <c r="C200" i="3"/>
  <c r="I244" i="3"/>
  <c r="D203" i="3"/>
  <c r="B342" i="3"/>
  <c r="N181" i="3"/>
  <c r="E260" i="3"/>
  <c r="K24" i="3"/>
  <c r="N41" i="3"/>
  <c r="N131" i="3"/>
  <c r="H77" i="3"/>
  <c r="M185" i="3"/>
  <c r="M159" i="3"/>
  <c r="C61" i="3"/>
  <c r="L71" i="3"/>
  <c r="B183" i="3"/>
  <c r="J21" i="3"/>
  <c r="M149" i="3"/>
  <c r="L53" i="3"/>
  <c r="E190" i="3"/>
  <c r="J3" i="3"/>
  <c r="F184" i="3"/>
  <c r="J204" i="3"/>
  <c r="C212" i="3"/>
  <c r="I171" i="3"/>
  <c r="A306" i="3"/>
  <c r="M34" i="3"/>
  <c r="E31" i="3"/>
  <c r="I254" i="3"/>
  <c r="A192" i="3"/>
  <c r="N68" i="3"/>
  <c r="M6" i="3"/>
  <c r="F3" i="3"/>
  <c r="L276" i="3"/>
  <c r="L84" i="3"/>
  <c r="F238" i="3"/>
  <c r="C192" i="3"/>
  <c r="A276" i="3"/>
  <c r="C177" i="3"/>
  <c r="E187" i="3"/>
  <c r="K136" i="3"/>
  <c r="J242" i="3"/>
  <c r="G196" i="3"/>
  <c r="G340" i="3"/>
  <c r="A370" i="3"/>
  <c r="N241" i="3"/>
  <c r="B160" i="3"/>
  <c r="D170" i="3"/>
  <c r="I102" i="3"/>
  <c r="F16" i="3"/>
  <c r="D92" i="3"/>
  <c r="K38" i="3"/>
  <c r="N52" i="3"/>
  <c r="B200" i="3"/>
  <c r="I19" i="3"/>
  <c r="O149" i="3"/>
  <c r="D28" i="3"/>
  <c r="J48" i="3"/>
  <c r="N60" i="3"/>
  <c r="H192" i="3"/>
  <c r="A15" i="3"/>
  <c r="A11" i="3"/>
  <c r="D33" i="3"/>
  <c r="G50" i="3"/>
  <c r="L285" i="3"/>
  <c r="F247" i="3"/>
  <c r="C127" i="3"/>
  <c r="E68" i="3"/>
  <c r="K52" i="3"/>
  <c r="M20" i="3"/>
  <c r="A253" i="3"/>
  <c r="J302" i="3"/>
  <c r="J214" i="3"/>
  <c r="I332" i="3"/>
  <c r="E194" i="3"/>
  <c r="B104" i="3"/>
  <c r="K100" i="3"/>
  <c r="K48" i="3"/>
  <c r="N218" i="3"/>
  <c r="F234" i="3"/>
  <c r="K316" i="3"/>
  <c r="M468" i="3"/>
  <c r="C160" i="3"/>
  <c r="A87" i="3"/>
  <c r="J83" i="3"/>
  <c r="J31" i="3"/>
  <c r="D62" i="3"/>
  <c r="N10" i="3"/>
  <c r="C29" i="3"/>
  <c r="C185" i="3"/>
  <c r="H113" i="3"/>
  <c r="L202" i="3"/>
  <c r="G80" i="3"/>
  <c r="E173" i="3"/>
  <c r="B48" i="3"/>
  <c r="L177" i="3"/>
  <c r="A2" i="3"/>
  <c r="O42" i="3"/>
  <c r="O51" i="3"/>
  <c r="E40" i="3"/>
  <c r="M23" i="3"/>
  <c r="C81" i="3"/>
  <c r="C21" i="3"/>
  <c r="I51" i="3"/>
  <c r="F69" i="3"/>
  <c r="E145" i="3"/>
  <c r="N167" i="3"/>
  <c r="B389" i="3"/>
  <c r="D309" i="3"/>
  <c r="E186" i="3"/>
  <c r="B19" i="3"/>
  <c r="A207" i="3"/>
  <c r="O258" i="3"/>
  <c r="E392" i="3"/>
  <c r="I220" i="3"/>
  <c r="N404" i="3"/>
  <c r="C135" i="3"/>
  <c r="M51" i="3"/>
  <c r="O61" i="3"/>
  <c r="N48" i="3"/>
  <c r="M224" i="3"/>
  <c r="L254" i="3"/>
  <c r="F322" i="3"/>
  <c r="E472" i="3"/>
  <c r="A101" i="3"/>
  <c r="L34" i="3"/>
  <c r="N44" i="3"/>
  <c r="O66" i="3"/>
  <c r="O152" i="3"/>
  <c r="L49" i="3"/>
  <c r="M102" i="3"/>
  <c r="M166" i="3"/>
  <c r="I2" i="3"/>
  <c r="B139" i="3"/>
  <c r="J24" i="3"/>
  <c r="M49" i="3"/>
  <c r="G153" i="3"/>
  <c r="H140" i="3"/>
  <c r="F120" i="3"/>
  <c r="O120" i="3"/>
  <c r="J147" i="3"/>
  <c r="G104" i="3"/>
  <c r="I114" i="3"/>
  <c r="A40" i="3"/>
  <c r="D176" i="3"/>
  <c r="L172" i="3"/>
  <c r="N69" i="3"/>
  <c r="M21" i="3"/>
  <c r="O133" i="3"/>
  <c r="D177" i="3"/>
  <c r="N405" i="3"/>
  <c r="M138" i="3"/>
  <c r="K246" i="3"/>
  <c r="G200" i="3"/>
  <c r="D51" i="3"/>
  <c r="J35" i="3"/>
  <c r="A173" i="3"/>
  <c r="B143" i="3"/>
  <c r="K471" i="3"/>
  <c r="K104" i="3"/>
  <c r="F314" i="3"/>
  <c r="E166" i="3"/>
  <c r="C34" i="3"/>
  <c r="I18" i="3"/>
  <c r="N138" i="3"/>
  <c r="M198" i="3"/>
  <c r="J155" i="3"/>
  <c r="L165" i="3"/>
  <c r="A64" i="3"/>
  <c r="G48" i="3"/>
  <c r="D5" i="3"/>
  <c r="F15" i="3"/>
  <c r="M31" i="3"/>
  <c r="C75" i="3"/>
  <c r="N40" i="3"/>
  <c r="L4" i="3"/>
  <c r="G201" i="3"/>
  <c r="G112" i="3"/>
  <c r="I211" i="3"/>
  <c r="F148" i="3"/>
  <c r="C73" i="3"/>
  <c r="O48" i="3"/>
  <c r="L259" i="3"/>
  <c r="C189" i="3"/>
  <c r="F221" i="3"/>
  <c r="I163" i="3"/>
  <c r="H275" i="3"/>
  <c r="N5" i="3"/>
  <c r="K196" i="3"/>
  <c r="A56" i="3"/>
  <c r="J225" i="3"/>
  <c r="M167" i="3"/>
  <c r="C323" i="3"/>
  <c r="O137" i="3"/>
  <c r="F241" i="3"/>
  <c r="K167" i="3"/>
  <c r="J179" i="3"/>
  <c r="M121" i="3"/>
  <c r="H12" i="3"/>
  <c r="C52" i="3"/>
  <c r="E10" i="3"/>
  <c r="M65" i="3"/>
  <c r="A77" i="3"/>
  <c r="F95" i="3"/>
  <c r="L133" i="3"/>
  <c r="K183" i="3"/>
  <c r="B52" i="3"/>
  <c r="F62" i="3"/>
  <c r="N1" i="3"/>
  <c r="O89" i="3"/>
  <c r="D24" i="3"/>
  <c r="D19" i="3"/>
  <c r="J47" i="3"/>
  <c r="C59" i="3"/>
  <c r="I416" i="3"/>
  <c r="J330" i="3"/>
  <c r="O125" i="3"/>
  <c r="B136" i="3"/>
  <c r="L166" i="3"/>
  <c r="L277" i="3"/>
  <c r="L83" i="3"/>
  <c r="F239" i="3"/>
  <c r="O195" i="3"/>
  <c r="A302" i="3"/>
  <c r="A157" i="3"/>
  <c r="E177" i="3"/>
  <c r="O104" i="3"/>
  <c r="J243" i="3"/>
  <c r="D200" i="3"/>
  <c r="M204" i="3"/>
  <c r="N178" i="3"/>
  <c r="M250" i="3"/>
  <c r="N122" i="3"/>
  <c r="C143" i="3"/>
  <c r="B152" i="3"/>
  <c r="G73" i="3"/>
  <c r="C28" i="3"/>
  <c r="E25" i="3"/>
  <c r="K193" i="3"/>
  <c r="E12" i="3"/>
  <c r="N144" i="3"/>
  <c r="J102" i="3"/>
  <c r="E26" i="3"/>
  <c r="N61" i="3"/>
  <c r="C169" i="3"/>
  <c r="M17" i="3"/>
  <c r="O20" i="3"/>
  <c r="O39" i="3"/>
  <c r="L159" i="3"/>
  <c r="E217" i="3"/>
  <c r="H184" i="3"/>
  <c r="E20" i="3"/>
  <c r="O200" i="3"/>
  <c r="G258" i="3"/>
  <c r="L184" i="3"/>
  <c r="A220" i="3"/>
  <c r="B142" i="3"/>
  <c r="C274" i="3"/>
  <c r="E131" i="3"/>
  <c r="B58" i="3"/>
  <c r="L18" i="3"/>
  <c r="E224" i="3"/>
  <c r="J150" i="3"/>
  <c r="M321" i="3"/>
  <c r="O107" i="3"/>
  <c r="A240" i="3"/>
  <c r="J311" i="3"/>
  <c r="A41" i="3"/>
  <c r="I113" i="3"/>
  <c r="I12" i="3"/>
  <c r="C14" i="3"/>
  <c r="D96" i="3"/>
  <c r="O10" i="3"/>
  <c r="N70" i="3"/>
  <c r="G108" i="3"/>
  <c r="K68" i="3"/>
  <c r="D122" i="3"/>
  <c r="N179" i="3"/>
  <c r="K15" i="3"/>
  <c r="L129" i="3"/>
  <c r="I203" i="3"/>
  <c r="K46" i="3"/>
  <c r="A179" i="3"/>
  <c r="N170" i="3"/>
  <c r="I71" i="3"/>
  <c r="M273" i="3"/>
  <c r="O327" i="3"/>
  <c r="K105" i="3"/>
  <c r="L10" i="3"/>
  <c r="L35" i="3"/>
  <c r="D273" i="3"/>
  <c r="D145" i="3"/>
  <c r="H229" i="3"/>
  <c r="J550" i="3"/>
  <c r="G275" i="3"/>
  <c r="N108" i="3"/>
  <c r="A119" i="3"/>
  <c r="J132" i="3"/>
  <c r="L233" i="3"/>
  <c r="C128" i="3"/>
  <c r="O194" i="3"/>
  <c r="B371" i="3"/>
  <c r="E241" i="3"/>
  <c r="M91" i="3"/>
  <c r="O101" i="3"/>
  <c r="H98" i="3"/>
  <c r="I20" i="3"/>
  <c r="M114" i="3"/>
  <c r="N49" i="3"/>
  <c r="L206" i="3"/>
  <c r="M131" i="3"/>
  <c r="K6" i="3"/>
  <c r="K81" i="3"/>
  <c r="J41" i="3"/>
  <c r="E109" i="3"/>
  <c r="B65" i="3"/>
  <c r="K192" i="3"/>
  <c r="C13" i="3"/>
  <c r="D15" i="3"/>
  <c r="C54" i="3"/>
  <c r="H10" i="3"/>
  <c r="B94" i="3"/>
  <c r="H58" i="3"/>
  <c r="E43" i="3"/>
  <c r="A12" i="3"/>
  <c r="B70" i="3"/>
  <c r="E465" i="3"/>
  <c r="N222" i="3"/>
  <c r="N75" i="3"/>
  <c r="O223" i="3"/>
  <c r="B189" i="3"/>
  <c r="N130" i="3"/>
  <c r="I62" i="3"/>
  <c r="J223" i="3"/>
  <c r="J325" i="3"/>
  <c r="F195" i="3"/>
  <c r="E213" i="3"/>
  <c r="I395" i="3"/>
  <c r="D225" i="3"/>
  <c r="F308" i="3"/>
  <c r="I156" i="3"/>
  <c r="L600" i="3"/>
  <c r="J16" i="3"/>
  <c r="A187" i="3"/>
  <c r="B255" i="3"/>
  <c r="B115" i="3"/>
  <c r="K137" i="3"/>
  <c r="F54" i="3"/>
  <c r="N239" i="3"/>
  <c r="L180" i="3"/>
  <c r="G71" i="3"/>
  <c r="M428" i="3"/>
  <c r="E255" i="3"/>
  <c r="E352" i="3"/>
  <c r="O78" i="3"/>
  <c r="N597" i="3"/>
  <c r="D108" i="3"/>
  <c r="D383" i="3"/>
  <c r="M278" i="3"/>
  <c r="D480" i="3"/>
  <c r="N152" i="3"/>
  <c r="K245" i="3"/>
  <c r="I210" i="3"/>
  <c r="D546" i="3"/>
  <c r="G95" i="3"/>
  <c r="H99" i="3"/>
  <c r="B299" i="3"/>
  <c r="D281" i="3"/>
  <c r="N297" i="3"/>
  <c r="M215" i="3"/>
  <c r="K134" i="3"/>
  <c r="F457" i="3"/>
  <c r="G23" i="3"/>
  <c r="N342" i="3"/>
  <c r="N391" i="3"/>
  <c r="E98" i="3"/>
  <c r="H18" i="3"/>
  <c r="N174" i="3"/>
  <c r="N283" i="3"/>
  <c r="B302" i="3"/>
  <c r="F127" i="3"/>
  <c r="A333" i="3"/>
  <c r="G268" i="3"/>
  <c r="I298" i="3"/>
  <c r="A249" i="3"/>
  <c r="C166" i="3"/>
  <c r="M233" i="3"/>
  <c r="B72" i="3"/>
  <c r="F89" i="3"/>
  <c r="H315" i="3"/>
  <c r="M126" i="3"/>
  <c r="G170" i="3"/>
  <c r="L109" i="3"/>
  <c r="F153" i="3"/>
  <c r="D74" i="3"/>
  <c r="H51" i="3"/>
  <c r="H161" i="3"/>
  <c r="F10" i="3"/>
  <c r="O166" i="3"/>
  <c r="B50" i="3"/>
  <c r="K139" i="3"/>
  <c r="O15" i="3"/>
  <c r="I105" i="3"/>
  <c r="J191" i="3"/>
  <c r="D41" i="3"/>
  <c r="F92" i="3"/>
  <c r="G131" i="3"/>
  <c r="K391" i="3"/>
  <c r="O295" i="3"/>
  <c r="A95" i="3"/>
  <c r="C196" i="3"/>
  <c r="M164" i="3"/>
  <c r="B196" i="3"/>
  <c r="D172" i="3"/>
  <c r="A268" i="3"/>
  <c r="I86" i="3"/>
  <c r="H464" i="3"/>
  <c r="C294" i="3"/>
  <c r="I96" i="3"/>
  <c r="L70" i="3"/>
  <c r="F217" i="3"/>
  <c r="I314" i="3"/>
  <c r="I140" i="3"/>
  <c r="G37" i="3"/>
  <c r="H123" i="3"/>
  <c r="K58" i="3"/>
  <c r="C74" i="3"/>
  <c r="D69" i="3"/>
  <c r="M75" i="3"/>
  <c r="K158" i="3"/>
  <c r="K113" i="3"/>
  <c r="D84" i="3"/>
  <c r="H132" i="3"/>
  <c r="J317" i="3"/>
  <c r="F98" i="3"/>
  <c r="O19" i="3"/>
  <c r="O91" i="3"/>
  <c r="G6" i="3"/>
  <c r="I469" i="3"/>
  <c r="C244" i="3"/>
  <c r="B209" i="3"/>
  <c r="L76" i="3"/>
  <c r="O88" i="3"/>
  <c r="O202" i="3"/>
  <c r="A447" i="3"/>
  <c r="F305" i="3"/>
  <c r="I432" i="3"/>
  <c r="O154" i="3"/>
  <c r="H341" i="3"/>
  <c r="C153" i="3"/>
  <c r="G274" i="3"/>
  <c r="A310" i="3"/>
  <c r="J56" i="3"/>
  <c r="H378" i="3"/>
  <c r="D159" i="3"/>
  <c r="N164" i="3"/>
  <c r="E420" i="3"/>
  <c r="B125" i="3"/>
  <c r="M147" i="3"/>
  <c r="L23" i="3"/>
  <c r="N192" i="3"/>
  <c r="J144" i="3"/>
  <c r="N134" i="3"/>
  <c r="F100" i="3"/>
  <c r="N184" i="3"/>
  <c r="I3" i="3"/>
  <c r="C176" i="3"/>
  <c r="A248" i="3"/>
  <c r="M111" i="3"/>
  <c r="A142" i="3"/>
  <c r="K315" i="3"/>
  <c r="L94" i="3"/>
  <c r="C113" i="3"/>
  <c r="N55" i="3"/>
  <c r="H74" i="3"/>
  <c r="K132" i="3"/>
  <c r="E159" i="3"/>
  <c r="F222" i="3"/>
  <c r="D226" i="3"/>
  <c r="H349" i="3"/>
  <c r="F199" i="3"/>
  <c r="D278" i="3"/>
  <c r="B198" i="3"/>
  <c r="G20" i="3"/>
  <c r="J393" i="3"/>
  <c r="M334" i="3"/>
  <c r="K266" i="3"/>
  <c r="K348" i="3"/>
  <c r="H511" i="3"/>
  <c r="E37" i="3"/>
  <c r="E153" i="3"/>
  <c r="G430" i="3"/>
  <c r="N182" i="3"/>
  <c r="M16" i="3"/>
  <c r="J121" i="3"/>
  <c r="B15" i="3"/>
  <c r="E198" i="3"/>
  <c r="G252" i="3"/>
  <c r="B140" i="3"/>
  <c r="N279" i="3"/>
  <c r="L161" i="3"/>
  <c r="N271" i="3"/>
  <c r="L245" i="3"/>
  <c r="K37" i="3"/>
  <c r="L145" i="3"/>
  <c r="A59" i="3"/>
  <c r="D118" i="3"/>
  <c r="I31" i="3"/>
  <c r="I64" i="3"/>
  <c r="C175" i="3"/>
  <c r="M181" i="3"/>
  <c r="N65" i="3"/>
  <c r="M139" i="3"/>
  <c r="K328" i="3"/>
  <c r="E138" i="3"/>
  <c r="B251" i="3"/>
  <c r="H264" i="3"/>
  <c r="O142" i="3"/>
  <c r="H118" i="3"/>
  <c r="G182" i="3"/>
  <c r="G332" i="3"/>
  <c r="M108" i="3"/>
  <c r="E69" i="3"/>
  <c r="M99" i="3"/>
  <c r="I151" i="3"/>
  <c r="K161" i="3"/>
  <c r="I56" i="3"/>
  <c r="H23" i="3"/>
  <c r="O21" i="3"/>
  <c r="K31" i="3"/>
  <c r="G79" i="3"/>
  <c r="F156" i="3"/>
  <c r="D36" i="3"/>
  <c r="K284" i="3"/>
  <c r="O4" i="3"/>
  <c r="B56" i="3"/>
  <c r="I124" i="3"/>
  <c r="C86" i="3"/>
  <c r="K268" i="3"/>
  <c r="N72" i="3"/>
  <c r="G90" i="3"/>
  <c r="I185" i="3"/>
  <c r="I234" i="3"/>
  <c r="L40" i="3"/>
  <c r="C1" i="3"/>
  <c r="J10" i="3"/>
  <c r="D198" i="3"/>
  <c r="H122" i="3"/>
  <c r="G192" i="3"/>
  <c r="K116" i="3"/>
  <c r="K72" i="3"/>
  <c r="F84" i="3"/>
  <c r="O209" i="3"/>
  <c r="N136" i="3"/>
  <c r="N22" i="3"/>
  <c r="J90" i="3"/>
  <c r="O379" i="3"/>
  <c r="C296" i="3"/>
  <c r="N115" i="3"/>
  <c r="D384" i="3"/>
  <c r="M345" i="3"/>
  <c r="A262" i="3"/>
  <c r="M98" i="3"/>
  <c r="B33" i="3"/>
  <c r="B8" i="3"/>
  <c r="H85" i="3"/>
  <c r="M7" i="3"/>
  <c r="A69" i="3"/>
  <c r="L110" i="3"/>
  <c r="F64" i="3"/>
  <c r="A135" i="3"/>
  <c r="C37" i="3"/>
  <c r="C107" i="3"/>
  <c r="E14" i="3"/>
  <c r="M195" i="3"/>
  <c r="L197" i="3"/>
  <c r="O18" i="3"/>
  <c r="L2" i="3"/>
  <c r="I85" i="3"/>
  <c r="H218" i="3"/>
  <c r="E415" i="3"/>
  <c r="M276" i="3"/>
  <c r="B60" i="3"/>
  <c r="N428" i="3"/>
  <c r="A347" i="3"/>
  <c r="K242" i="3"/>
  <c r="A43" i="3"/>
  <c r="B151" i="3"/>
  <c r="M207" i="3"/>
  <c r="N73" i="3"/>
  <c r="J69" i="3"/>
  <c r="M53" i="3"/>
  <c r="J51" i="3"/>
  <c r="M162" i="3"/>
  <c r="A38" i="3"/>
  <c r="F152" i="3"/>
  <c r="E308" i="3"/>
  <c r="G30" i="3"/>
  <c r="B279" i="3"/>
  <c r="K240" i="3"/>
  <c r="M294" i="3"/>
  <c r="M50" i="3"/>
  <c r="O244" i="3"/>
  <c r="C206" i="3"/>
  <c r="K260" i="3"/>
  <c r="B11" i="3"/>
  <c r="M85" i="3"/>
  <c r="N163" i="3"/>
  <c r="J63" i="3"/>
  <c r="N112" i="3"/>
  <c r="D9" i="3"/>
  <c r="D174" i="3"/>
  <c r="L174" i="3"/>
  <c r="B421" i="3"/>
  <c r="D70" i="3"/>
  <c r="O189" i="3"/>
  <c r="M352" i="3"/>
  <c r="C152" i="3"/>
  <c r="F14" i="3"/>
  <c r="E154" i="3"/>
  <c r="H14" i="3"/>
  <c r="B28" i="3"/>
  <c r="E50" i="3"/>
  <c r="K25" i="3"/>
  <c r="F39" i="3"/>
  <c r="O175" i="3"/>
  <c r="N165" i="3"/>
  <c r="D134" i="3"/>
  <c r="D352" i="3"/>
  <c r="D60" i="3"/>
  <c r="B133" i="3"/>
  <c r="H324" i="3"/>
  <c r="J167" i="3"/>
  <c r="A30" i="3"/>
  <c r="H422" i="3"/>
  <c r="E199" i="3"/>
  <c r="E204" i="3"/>
  <c r="L328" i="3"/>
  <c r="O118" i="3"/>
  <c r="K567" i="3"/>
  <c r="M387" i="3"/>
  <c r="E425" i="3"/>
  <c r="K5" i="3"/>
  <c r="F350" i="3"/>
  <c r="A136" i="3"/>
  <c r="H260" i="3"/>
  <c r="D184" i="3"/>
  <c r="J428" i="3"/>
  <c r="H384" i="3"/>
  <c r="B598" i="3"/>
  <c r="H236" i="3"/>
  <c r="O358" i="3"/>
  <c r="F292" i="3"/>
  <c r="M409" i="3"/>
  <c r="H276" i="3"/>
  <c r="C261" i="3"/>
  <c r="N417" i="3"/>
  <c r="N308" i="3"/>
  <c r="D208" i="3"/>
  <c r="D398" i="3"/>
  <c r="O371" i="3"/>
  <c r="E165" i="3"/>
  <c r="C114" i="3"/>
  <c r="L302" i="3"/>
  <c r="A459" i="3"/>
  <c r="F330" i="3"/>
  <c r="G367" i="3"/>
  <c r="I371" i="3"/>
  <c r="N213" i="3"/>
  <c r="J210" i="3"/>
  <c r="L82" i="3"/>
  <c r="A449" i="3"/>
  <c r="M124" i="3"/>
  <c r="G377" i="3"/>
  <c r="H270" i="3"/>
  <c r="N356" i="3"/>
  <c r="N346" i="3"/>
  <c r="O422" i="3"/>
  <c r="A313" i="3"/>
  <c r="N127" i="3"/>
  <c r="I261" i="3"/>
  <c r="F341" i="3"/>
  <c r="E185" i="3"/>
  <c r="M801" i="3"/>
  <c r="F220" i="3"/>
  <c r="H159" i="3"/>
  <c r="O283" i="3"/>
  <c r="N260" i="3"/>
  <c r="B396" i="3"/>
  <c r="I247" i="3"/>
  <c r="D460" i="3"/>
  <c r="K233" i="3"/>
  <c r="F97" i="3"/>
  <c r="M151" i="3"/>
  <c r="O79" i="3"/>
  <c r="L424" i="3"/>
  <c r="E391" i="3"/>
  <c r="E360" i="3"/>
  <c r="J385" i="3"/>
  <c r="G437" i="3"/>
  <c r="I301" i="3"/>
  <c r="D23" i="3"/>
  <c r="D279" i="3"/>
  <c r="H356" i="3"/>
  <c r="O434" i="3"/>
  <c r="F280" i="3"/>
  <c r="F398" i="3"/>
  <c r="O342" i="3"/>
  <c r="D249" i="3"/>
  <c r="C276" i="3"/>
  <c r="N209" i="3"/>
  <c r="N421" i="3"/>
  <c r="J200" i="3"/>
  <c r="M32" i="3"/>
  <c r="H42" i="3"/>
  <c r="G198" i="3"/>
  <c r="E115" i="3"/>
  <c r="N90" i="3"/>
  <c r="G243" i="3"/>
  <c r="I453" i="3"/>
  <c r="C167" i="3"/>
  <c r="O224" i="3"/>
  <c r="B111" i="3"/>
  <c r="K422" i="3"/>
  <c r="L74" i="3"/>
  <c r="G81" i="3"/>
  <c r="J77" i="3"/>
  <c r="F275" i="3"/>
  <c r="I119" i="3"/>
  <c r="B266" i="3"/>
  <c r="M125" i="3"/>
  <c r="H46" i="3"/>
  <c r="O121" i="3"/>
  <c r="A81" i="3"/>
  <c r="I118" i="3"/>
  <c r="L170" i="3"/>
  <c r="A177" i="3"/>
  <c r="F186" i="3"/>
  <c r="O147" i="3"/>
  <c r="E66" i="3"/>
  <c r="D53" i="3"/>
  <c r="B165" i="3"/>
  <c r="L420" i="3"/>
  <c r="J217" i="3"/>
  <c r="L422" i="3"/>
  <c r="D135" i="3"/>
  <c r="H354" i="3"/>
  <c r="M180" i="3"/>
  <c r="C291" i="3"/>
  <c r="L169" i="3"/>
  <c r="L143" i="3"/>
  <c r="G159" i="3"/>
  <c r="J82" i="3"/>
  <c r="G14" i="3"/>
  <c r="O6" i="3"/>
  <c r="B162" i="3"/>
  <c r="K123" i="3"/>
  <c r="E172" i="3"/>
  <c r="F193" i="3"/>
  <c r="M69" i="3"/>
  <c r="M140" i="3"/>
  <c r="G102" i="3"/>
  <c r="A148" i="3"/>
  <c r="F191" i="3"/>
  <c r="K106" i="3"/>
  <c r="M201" i="3"/>
  <c r="N113" i="3"/>
  <c r="E174" i="3"/>
  <c r="C7" i="3"/>
  <c r="I30" i="3"/>
  <c r="C204" i="3"/>
  <c r="A154" i="3"/>
  <c r="O33" i="3"/>
  <c r="M4" i="3"/>
  <c r="M1" i="3"/>
  <c r="E42" i="3"/>
  <c r="A285" i="3"/>
  <c r="I74" i="3"/>
  <c r="M262" i="3"/>
  <c r="H87" i="3"/>
  <c r="C390" i="3"/>
  <c r="D121" i="3"/>
  <c r="K228" i="3"/>
  <c r="G326" i="3"/>
  <c r="O455" i="3"/>
  <c r="C104" i="3"/>
  <c r="M12" i="3"/>
  <c r="D26" i="3"/>
  <c r="A134" i="3"/>
  <c r="L190" i="3"/>
  <c r="G179" i="3"/>
  <c r="O184" i="3"/>
  <c r="C50" i="3"/>
  <c r="M48" i="3"/>
  <c r="K126" i="3"/>
  <c r="O99" i="3"/>
  <c r="F51" i="3"/>
  <c r="M298" i="3"/>
  <c r="C198" i="3"/>
  <c r="B243" i="3"/>
  <c r="A121" i="3"/>
  <c r="D49" i="3"/>
  <c r="M10" i="3"/>
  <c r="O72" i="3"/>
  <c r="M191" i="3"/>
  <c r="C292" i="3"/>
  <c r="M227" i="3"/>
  <c r="L207" i="3"/>
  <c r="J316" i="3"/>
  <c r="D263" i="3"/>
  <c r="F326" i="3"/>
  <c r="F142" i="3"/>
  <c r="N153" i="3"/>
  <c r="C31" i="3"/>
  <c r="M270" i="3"/>
  <c r="O171" i="3"/>
  <c r="C95" i="3"/>
  <c r="F61" i="3"/>
  <c r="I123" i="3"/>
  <c r="D155" i="3"/>
  <c r="M116" i="3"/>
  <c r="C93" i="3"/>
  <c r="C182" i="3"/>
  <c r="O14" i="3"/>
  <c r="O130" i="3"/>
  <c r="I92" i="3"/>
  <c r="B275" i="3"/>
  <c r="L52" i="3"/>
  <c r="M96" i="3"/>
  <c r="O191" i="3"/>
  <c r="O240" i="3"/>
  <c r="K35" i="3"/>
  <c r="C9" i="3"/>
  <c r="L136" i="3"/>
  <c r="I65" i="3"/>
  <c r="G15" i="3"/>
  <c r="H157" i="3"/>
  <c r="G124" i="3"/>
  <c r="D59" i="3"/>
  <c r="D160" i="3"/>
  <c r="D76" i="3"/>
  <c r="L51" i="3"/>
  <c r="A356" i="3"/>
  <c r="E413" i="3"/>
  <c r="B280" i="3"/>
  <c r="C56" i="3"/>
  <c r="M421" i="3"/>
  <c r="A345" i="3"/>
  <c r="O245" i="3"/>
  <c r="B39" i="3"/>
  <c r="H96" i="3"/>
  <c r="J143" i="3"/>
  <c r="O68" i="3"/>
  <c r="G65" i="3"/>
  <c r="B120" i="3"/>
  <c r="F46" i="3"/>
  <c r="I106" i="3"/>
  <c r="L255" i="3"/>
  <c r="J247" i="3"/>
  <c r="E124" i="3"/>
  <c r="O114" i="3"/>
  <c r="J314" i="3"/>
  <c r="H149" i="3"/>
  <c r="J416" i="3"/>
  <c r="N286" i="3"/>
  <c r="N9" i="3"/>
  <c r="B90" i="3"/>
  <c r="E201" i="3"/>
  <c r="B259" i="3"/>
  <c r="G328" i="3"/>
  <c r="F402" i="3"/>
  <c r="O115" i="3"/>
  <c r="F173" i="3"/>
  <c r="O426" i="3"/>
  <c r="A245" i="3"/>
  <c r="H386" i="3"/>
  <c r="C554" i="3"/>
  <c r="B308" i="3"/>
  <c r="J149" i="3"/>
  <c r="N37" i="3"/>
  <c r="N147" i="3"/>
  <c r="N455" i="3"/>
  <c r="H476" i="3"/>
  <c r="L253" i="3"/>
  <c r="I53" i="3"/>
  <c r="M178" i="3"/>
  <c r="M206" i="3"/>
  <c r="N289" i="3"/>
  <c r="J219" i="3"/>
  <c r="F386" i="3"/>
  <c r="E246" i="3"/>
  <c r="M47" i="3"/>
  <c r="J52" i="3"/>
  <c r="M272" i="3"/>
  <c r="B185" i="3"/>
  <c r="I319" i="3"/>
  <c r="J177" i="3"/>
  <c r="B69" i="3"/>
  <c r="I35" i="3"/>
  <c r="H33" i="3"/>
  <c r="L98" i="3"/>
  <c r="K67" i="3"/>
  <c r="G83" i="3"/>
  <c r="B5" i="3"/>
  <c r="D185" i="3"/>
  <c r="G27" i="3"/>
  <c r="F59" i="3"/>
  <c r="K62" i="3"/>
  <c r="K51" i="3"/>
  <c r="H110" i="3"/>
  <c r="H255" i="3"/>
  <c r="O93" i="3"/>
  <c r="G141" i="3"/>
  <c r="H31" i="3"/>
  <c r="L115" i="3"/>
  <c r="J224" i="3"/>
  <c r="D336" i="3"/>
  <c r="K55" i="3"/>
  <c r="O187" i="3"/>
  <c r="I117" i="3"/>
  <c r="J81" i="3"/>
  <c r="L323" i="3"/>
  <c r="C319" i="3"/>
  <c r="I21" i="3"/>
  <c r="M153" i="3"/>
  <c r="I178" i="3"/>
  <c r="E55" i="3"/>
  <c r="A5" i="3"/>
  <c r="N46" i="3"/>
  <c r="G109" i="3"/>
  <c r="A202" i="3"/>
  <c r="K87" i="3"/>
  <c r="O70" i="3"/>
  <c r="I27" i="3"/>
  <c r="M355" i="3"/>
  <c r="E105" i="3"/>
  <c r="L464" i="3"/>
  <c r="K14" i="3"/>
  <c r="I309" i="3"/>
  <c r="G276" i="3"/>
  <c r="M172" i="3"/>
  <c r="I60" i="3"/>
  <c r="A176" i="3"/>
  <c r="J270" i="3"/>
  <c r="D327" i="3"/>
  <c r="J303" i="3"/>
  <c r="H281" i="3"/>
  <c r="G203" i="3"/>
  <c r="H206" i="3"/>
  <c r="B35" i="3"/>
  <c r="O174" i="3"/>
  <c r="D129" i="3"/>
  <c r="C129" i="3"/>
  <c r="A218" i="3"/>
  <c r="H188" i="3"/>
  <c r="C306" i="3"/>
  <c r="A281" i="3"/>
  <c r="F176" i="3"/>
  <c r="A34" i="3"/>
  <c r="B318" i="3"/>
  <c r="G361" i="3"/>
  <c r="I255" i="3"/>
  <c r="E108" i="3"/>
  <c r="H394" i="3"/>
  <c r="B192" i="3"/>
  <c r="J326" i="3"/>
  <c r="D303" i="3"/>
  <c r="I144" i="3"/>
  <c r="I193" i="3"/>
  <c r="D138" i="3"/>
  <c r="G45" i="3"/>
  <c r="H311" i="3"/>
  <c r="A357" i="3"/>
  <c r="F259" i="3"/>
  <c r="C179" i="3"/>
  <c r="F180" i="3"/>
  <c r="L303" i="3"/>
  <c r="N74" i="3"/>
  <c r="I58" i="3"/>
  <c r="C173" i="3"/>
  <c r="L103" i="3"/>
  <c r="I411" i="3"/>
  <c r="F196" i="3"/>
  <c r="L54" i="3"/>
  <c r="G55" i="3"/>
  <c r="A139" i="3"/>
  <c r="C203" i="3"/>
  <c r="O478" i="3"/>
  <c r="D162" i="3"/>
  <c r="I175" i="3"/>
  <c r="D13" i="3"/>
  <c r="K21" i="3"/>
  <c r="D105" i="3"/>
  <c r="G18" i="3"/>
  <c r="M2" i="3"/>
  <c r="G205" i="3"/>
  <c r="G38" i="3"/>
  <c r="K129" i="3"/>
  <c r="E126" i="3"/>
  <c r="C20" i="3"/>
  <c r="D37" i="3"/>
  <c r="K18" i="3"/>
  <c r="A18" i="3"/>
  <c r="G33" i="3"/>
  <c r="F126" i="3"/>
  <c r="L55" i="3"/>
  <c r="D21" i="3"/>
  <c r="A55" i="3"/>
  <c r="M173" i="3"/>
  <c r="B61" i="3"/>
  <c r="H45" i="3"/>
  <c r="O22" i="3"/>
  <c r="O43" i="3"/>
  <c r="J387" i="3"/>
  <c r="I5" i="3"/>
  <c r="D408" i="3"/>
  <c r="C67" i="3"/>
  <c r="N96" i="3"/>
  <c r="H93" i="3"/>
  <c r="K60" i="3"/>
  <c r="M9" i="3"/>
  <c r="C453" i="3"/>
  <c r="O44" i="3"/>
  <c r="G341" i="3"/>
  <c r="A33" i="3"/>
  <c r="M79" i="3"/>
  <c r="G76" i="3"/>
  <c r="J43" i="3"/>
  <c r="L27" i="3"/>
  <c r="O117" i="3"/>
  <c r="G58" i="3"/>
  <c r="K151" i="3"/>
  <c r="E106" i="3"/>
  <c r="J33" i="3"/>
  <c r="K205" i="3"/>
  <c r="M5" i="3"/>
  <c r="O123" i="3"/>
  <c r="L189" i="3"/>
  <c r="N199" i="3"/>
  <c r="L60" i="3"/>
  <c r="G22" i="3"/>
  <c r="O53" i="3"/>
  <c r="D22" i="3"/>
  <c r="J336" i="3"/>
  <c r="K36" i="3"/>
  <c r="L58" i="3"/>
  <c r="N168" i="3"/>
  <c r="O163" i="3"/>
  <c r="G189" i="3"/>
  <c r="A186" i="3"/>
  <c r="H60" i="3"/>
  <c r="E59" i="3"/>
  <c r="J445" i="3"/>
  <c r="N20" i="3"/>
  <c r="I286" i="3"/>
  <c r="K270" i="3"/>
  <c r="M64" i="3"/>
  <c r="F32" i="3"/>
  <c r="A182" i="3"/>
  <c r="C25" i="3"/>
  <c r="C443" i="3"/>
  <c r="B186" i="3"/>
  <c r="E218" i="3"/>
  <c r="I236" i="3"/>
  <c r="L15" i="3"/>
  <c r="E15" i="3"/>
  <c r="O164" i="3"/>
  <c r="F123" i="3"/>
  <c r="H11" i="3"/>
  <c r="E90" i="3"/>
  <c r="H125" i="3"/>
  <c r="C45" i="3"/>
  <c r="F67" i="3"/>
  <c r="B12" i="3"/>
  <c r="L42" i="3"/>
  <c r="B26" i="3"/>
  <c r="G56" i="3"/>
  <c r="I66" i="3"/>
  <c r="B164" i="3"/>
  <c r="E134" i="3"/>
  <c r="F88" i="3"/>
  <c r="O84" i="3"/>
  <c r="L266" i="3"/>
  <c r="D210" i="3"/>
  <c r="G99" i="3"/>
  <c r="H145" i="3"/>
  <c r="H129" i="3"/>
  <c r="I400" i="3"/>
  <c r="K114" i="3"/>
  <c r="C362" i="3"/>
  <c r="E76" i="3"/>
  <c r="D276" i="3"/>
  <c r="F112" i="3"/>
  <c r="E64" i="3"/>
  <c r="I190" i="3"/>
  <c r="G366" i="3"/>
  <c r="I80" i="3"/>
  <c r="B462" i="3"/>
  <c r="K175" i="3"/>
  <c r="B242" i="3"/>
  <c r="L86" i="3"/>
  <c r="D47" i="3"/>
  <c r="F139" i="3"/>
  <c r="M82" i="3"/>
  <c r="E97" i="3"/>
  <c r="I139" i="3"/>
  <c r="C136" i="3"/>
  <c r="J4" i="3"/>
  <c r="H186" i="3"/>
  <c r="C2" i="3"/>
  <c r="O57" i="3"/>
  <c r="B59" i="3"/>
  <c r="G60" i="3"/>
  <c r="I55" i="3"/>
  <c r="N38" i="3"/>
  <c r="I94" i="3"/>
  <c r="D71" i="3"/>
  <c r="N176" i="3"/>
  <c r="C40" i="3"/>
  <c r="F164" i="3"/>
  <c r="B107" i="3"/>
  <c r="G160" i="3"/>
  <c r="K160" i="3"/>
  <c r="E5" i="3"/>
  <c r="J11" i="3"/>
  <c r="E248" i="3"/>
  <c r="M26" i="3"/>
  <c r="B64" i="3"/>
  <c r="G47" i="3"/>
  <c r="J5" i="3"/>
  <c r="J253" i="3"/>
  <c r="K166" i="3"/>
  <c r="D215" i="3"/>
  <c r="L314" i="3"/>
  <c r="M129" i="3"/>
  <c r="F172" i="3"/>
  <c r="O168" i="3"/>
  <c r="G43" i="3"/>
  <c r="H219" i="3"/>
  <c r="G98" i="3"/>
  <c r="A317" i="3"/>
  <c r="C470" i="3"/>
  <c r="K95" i="3"/>
  <c r="E155" i="3"/>
  <c r="N151" i="3"/>
  <c r="F26" i="3"/>
  <c r="E58" i="3"/>
  <c r="C77" i="3"/>
  <c r="D25" i="3"/>
  <c r="D189" i="3"/>
  <c r="L181" i="3"/>
  <c r="I138" i="3"/>
  <c r="K148" i="3"/>
  <c r="N31" i="3"/>
  <c r="C38" i="3"/>
  <c r="B154" i="3"/>
  <c r="A65" i="3"/>
  <c r="L38" i="3"/>
  <c r="G156" i="3"/>
  <c r="H35" i="3"/>
  <c r="N19" i="3"/>
  <c r="A367" i="3"/>
  <c r="M382" i="3"/>
  <c r="E258" i="3"/>
  <c r="N6" i="3"/>
  <c r="I142" i="3"/>
  <c r="C259" i="3"/>
  <c r="I99" i="3"/>
  <c r="L220" i="3"/>
  <c r="K71" i="3"/>
  <c r="N274" i="3"/>
  <c r="J203" i="3"/>
  <c r="G128" i="3"/>
  <c r="E78" i="3"/>
  <c r="A225" i="3"/>
  <c r="D78" i="3"/>
  <c r="M322" i="3"/>
  <c r="F50" i="3"/>
  <c r="L240" i="3"/>
  <c r="I186" i="3"/>
  <c r="F111" i="3"/>
  <c r="H142" i="3"/>
  <c r="L17" i="3"/>
  <c r="F7" i="3"/>
  <c r="D14" i="3"/>
  <c r="B71" i="3"/>
  <c r="D141" i="3"/>
  <c r="A25" i="3"/>
  <c r="O197" i="3"/>
  <c r="I194" i="3"/>
  <c r="H57" i="3"/>
  <c r="J27" i="3"/>
  <c r="A42" i="3"/>
  <c r="C22" i="3"/>
  <c r="K172" i="3"/>
  <c r="F352" i="3"/>
  <c r="K308" i="3"/>
  <c r="J60" i="3"/>
  <c r="L7" i="3"/>
  <c r="M127" i="3"/>
  <c r="G279" i="3"/>
  <c r="E289" i="3"/>
  <c r="A241" i="3"/>
  <c r="O267" i="3"/>
  <c r="C295" i="3"/>
  <c r="M106" i="3"/>
  <c r="I45" i="3"/>
  <c r="G157" i="3"/>
  <c r="E245" i="3"/>
  <c r="D272" i="3"/>
  <c r="B343" i="3"/>
  <c r="N250" i="3"/>
  <c r="A261" i="3"/>
  <c r="C205" i="3"/>
  <c r="H28" i="3"/>
  <c r="D106" i="3"/>
  <c r="B24" i="3"/>
  <c r="N102" i="3"/>
  <c r="B122" i="3"/>
  <c r="F70" i="3"/>
  <c r="F58" i="3"/>
  <c r="C49" i="3"/>
  <c r="D8" i="3"/>
  <c r="I159" i="3"/>
  <c r="A183" i="3"/>
  <c r="N57" i="3"/>
  <c r="N132" i="3"/>
  <c r="I50" i="3"/>
  <c r="E11" i="3"/>
  <c r="M43" i="3"/>
  <c r="K147" i="3"/>
  <c r="L287" i="3"/>
  <c r="F249" i="3"/>
  <c r="D304" i="3"/>
  <c r="I181" i="3"/>
  <c r="J53" i="3"/>
  <c r="M130" i="3"/>
  <c r="K188" i="3"/>
  <c r="N296" i="3"/>
  <c r="E150" i="3"/>
  <c r="O273" i="3"/>
  <c r="E290" i="3"/>
  <c r="N35" i="3"/>
  <c r="G89" i="3"/>
  <c r="J88" i="3"/>
  <c r="I154" i="3"/>
  <c r="J228" i="3"/>
  <c r="C116" i="3"/>
  <c r="A411" i="3"/>
  <c r="H245" i="3"/>
  <c r="M18" i="3"/>
  <c r="F72" i="3"/>
  <c r="E53" i="3"/>
  <c r="K44" i="3"/>
  <c r="M22" i="3"/>
  <c r="K49" i="3"/>
  <c r="D45" i="3"/>
  <c r="D102" i="3"/>
  <c r="A158" i="3"/>
  <c r="C71" i="3"/>
  <c r="B168" i="3"/>
  <c r="G96" i="3"/>
  <c r="K185" i="3"/>
  <c r="J134" i="3"/>
  <c r="L21" i="3"/>
  <c r="B34" i="3"/>
  <c r="J374" i="3"/>
  <c r="H334" i="3"/>
  <c r="D194" i="3"/>
  <c r="F204" i="3"/>
  <c r="M170" i="3"/>
  <c r="B278" i="3"/>
  <c r="A152" i="3"/>
  <c r="K239" i="3"/>
  <c r="K130" i="3"/>
  <c r="M293" i="3"/>
  <c r="E7" i="3"/>
  <c r="A35" i="3"/>
  <c r="I61" i="3"/>
  <c r="O243" i="3"/>
  <c r="O134" i="3"/>
  <c r="L341" i="3"/>
  <c r="J113" i="3"/>
  <c r="K259" i="3"/>
  <c r="J29" i="3"/>
  <c r="H59" i="3"/>
  <c r="M66" i="3"/>
  <c r="K141" i="3"/>
  <c r="I191" i="3"/>
  <c r="I91" i="3"/>
  <c r="B190" i="3"/>
  <c r="H3" i="3"/>
  <c r="L97" i="3"/>
  <c r="I15" i="3"/>
  <c r="I155" i="3"/>
  <c r="K57" i="3"/>
  <c r="A122" i="3"/>
  <c r="I7" i="3"/>
  <c r="G72" i="3"/>
  <c r="F136" i="3"/>
  <c r="D72" i="3"/>
  <c r="E103" i="3"/>
  <c r="L9" i="3"/>
  <c r="M74" i="3"/>
  <c r="J114" i="3"/>
  <c r="C121" i="3"/>
  <c r="L117" i="3"/>
  <c r="L65" i="3"/>
  <c r="M266" i="3"/>
  <c r="H447" i="3"/>
  <c r="C224" i="3"/>
  <c r="C286" i="3"/>
  <c r="B270" i="3"/>
  <c r="G147" i="3"/>
  <c r="I36" i="3"/>
  <c r="L113" i="3"/>
  <c r="G228" i="3"/>
  <c r="B377" i="3"/>
  <c r="J189" i="3"/>
  <c r="N217" i="3"/>
  <c r="O235" i="3"/>
  <c r="E113" i="3"/>
  <c r="H19" i="3"/>
  <c r="K96" i="3"/>
  <c r="I187" i="3"/>
  <c r="H143" i="3"/>
  <c r="H154" i="3"/>
  <c r="K145" i="3"/>
  <c r="F49" i="3"/>
  <c r="E71" i="3"/>
  <c r="E16" i="3"/>
  <c r="O46" i="3"/>
  <c r="F31" i="3"/>
  <c r="F60" i="3"/>
  <c r="H70" i="3"/>
  <c r="M95" i="3"/>
  <c r="D130" i="3"/>
  <c r="B22" i="3"/>
  <c r="C149" i="3"/>
  <c r="L114" i="3"/>
  <c r="F24" i="3"/>
  <c r="J175" i="3"/>
  <c r="N284" i="3"/>
  <c r="L140" i="3"/>
  <c r="N195" i="3"/>
  <c r="M452" i="3"/>
  <c r="G290" i="3"/>
  <c r="O77" i="3"/>
  <c r="E178" i="3"/>
  <c r="F381" i="3"/>
  <c r="C222" i="3"/>
  <c r="N686" i="3"/>
  <c r="G371" i="3"/>
  <c r="G494" i="3"/>
  <c r="E280" i="3"/>
  <c r="A426" i="3"/>
  <c r="K570" i="3"/>
  <c r="A376" i="3"/>
  <c r="J135" i="3"/>
  <c r="H180" i="3"/>
  <c r="B309" i="3"/>
  <c r="I206" i="3"/>
  <c r="A189" i="3"/>
  <c r="F313" i="3"/>
  <c r="D320" i="3"/>
  <c r="A93" i="3"/>
  <c r="J472" i="3"/>
  <c r="J329" i="3"/>
  <c r="C468" i="3"/>
  <c r="M154" i="3"/>
  <c r="O75" i="3"/>
  <c r="I577" i="3"/>
  <c r="B407" i="3"/>
  <c r="B14" i="3"/>
  <c r="D356" i="3"/>
  <c r="K616" i="3"/>
  <c r="K599" i="3"/>
  <c r="D112" i="3"/>
  <c r="K229" i="3"/>
  <c r="J521" i="3"/>
  <c r="C487" i="3"/>
  <c r="K7" i="3"/>
  <c r="D318" i="3"/>
  <c r="F230" i="3"/>
  <c r="J356" i="3"/>
  <c r="E219" i="3"/>
  <c r="C270" i="3"/>
  <c r="E196" i="3"/>
  <c r="D446" i="3"/>
  <c r="C367" i="3"/>
  <c r="I292" i="3"/>
  <c r="K257" i="3"/>
  <c r="F283" i="3"/>
  <c r="B344" i="3"/>
  <c r="F115" i="3"/>
  <c r="M220" i="3"/>
  <c r="G323" i="3"/>
  <c r="B175" i="3"/>
  <c r="E130" i="3"/>
  <c r="I189" i="3"/>
  <c r="G177" i="3"/>
  <c r="H102" i="3"/>
  <c r="L108" i="3"/>
  <c r="C255" i="3"/>
  <c r="A171" i="3"/>
  <c r="K110" i="3"/>
  <c r="A234" i="3"/>
  <c r="G16" i="3"/>
  <c r="H105" i="3"/>
  <c r="A21" i="3"/>
  <c r="G88" i="3"/>
  <c r="F43" i="3"/>
  <c r="E81" i="3"/>
  <c r="C65" i="3"/>
  <c r="D31" i="3"/>
  <c r="N146" i="3"/>
  <c r="J166" i="3"/>
  <c r="K11" i="3"/>
  <c r="G28" i="3"/>
  <c r="B51" i="3"/>
  <c r="F11" i="3"/>
  <c r="I158" i="3"/>
  <c r="C8" i="3"/>
  <c r="E61" i="3"/>
  <c r="D153" i="3"/>
  <c r="E331" i="3"/>
  <c r="O459" i="3"/>
  <c r="M323" i="3"/>
  <c r="C186" i="3"/>
  <c r="J7" i="3"/>
  <c r="D65" i="3"/>
  <c r="H117" i="3"/>
  <c r="K29" i="3"/>
  <c r="E181" i="3"/>
  <c r="C239" i="3"/>
  <c r="N117" i="3"/>
  <c r="M52" i="3"/>
  <c r="K238" i="3"/>
  <c r="I258" i="3"/>
  <c r="N3" i="3"/>
  <c r="N161" i="3"/>
  <c r="G298" i="3"/>
  <c r="M144" i="3"/>
  <c r="F281" i="3"/>
  <c r="E87" i="3"/>
  <c r="B66" i="3"/>
  <c r="N166" i="3"/>
  <c r="A141" i="3"/>
  <c r="M87" i="3"/>
  <c r="J122" i="3"/>
  <c r="M132" i="3"/>
  <c r="H88" i="3"/>
  <c r="K98" i="3"/>
  <c r="A53" i="3"/>
  <c r="B158" i="3"/>
  <c r="H39" i="3"/>
  <c r="O263" i="3"/>
  <c r="O90" i="3"/>
  <c r="B215" i="3"/>
  <c r="C123" i="3"/>
  <c r="J306" i="3"/>
  <c r="E176" i="3"/>
  <c r="O218" i="3"/>
  <c r="B145" i="3"/>
  <c r="K187" i="3"/>
  <c r="I245" i="3"/>
  <c r="H208" i="3"/>
  <c r="A344" i="3"/>
  <c r="M312" i="3"/>
  <c r="I328" i="3"/>
  <c r="D182" i="3"/>
  <c r="E283" i="3"/>
  <c r="E214" i="3"/>
  <c r="A71" i="3"/>
  <c r="C249" i="3"/>
  <c r="L179" i="3"/>
  <c r="N36" i="3"/>
  <c r="N17" i="3"/>
  <c r="F33" i="3"/>
  <c r="N100" i="3"/>
  <c r="B187" i="3"/>
  <c r="M119" i="3"/>
  <c r="D55" i="3"/>
  <c r="A28" i="3"/>
  <c r="C84" i="3"/>
  <c r="A138" i="3"/>
  <c r="J241" i="3"/>
  <c r="G4" i="3"/>
  <c r="M56" i="3"/>
  <c r="I343" i="3"/>
  <c r="E39" i="3"/>
  <c r="L39" i="3"/>
  <c r="G61" i="3"/>
  <c r="H27" i="3"/>
  <c r="O116" i="3"/>
  <c r="C201" i="3"/>
  <c r="L317" i="3"/>
  <c r="O150" i="3"/>
  <c r="N142" i="3"/>
  <c r="K89" i="3"/>
  <c r="F333" i="3"/>
  <c r="N321" i="3"/>
  <c r="H278" i="3"/>
  <c r="A22" i="3"/>
  <c r="E86" i="3"/>
  <c r="O96" i="3"/>
  <c r="A469" i="3"/>
  <c r="F122" i="3"/>
  <c r="B144" i="3"/>
  <c r="N154" i="3"/>
  <c r="D250" i="3"/>
  <c r="J275" i="3"/>
  <c r="E321" i="3"/>
  <c r="A404" i="3"/>
  <c r="O25" i="3"/>
  <c r="D82" i="3"/>
  <c r="H76" i="3"/>
  <c r="I122" i="3"/>
  <c r="D40" i="3"/>
  <c r="O288" i="3"/>
  <c r="H36" i="3"/>
  <c r="L183" i="3"/>
  <c r="O105" i="3"/>
  <c r="G19" i="3"/>
  <c r="N92" i="3"/>
  <c r="J95" i="3"/>
  <c r="I67" i="3"/>
  <c r="G17" i="3"/>
  <c r="H48" i="3"/>
  <c r="O71" i="3"/>
  <c r="G140" i="3"/>
  <c r="F107" i="3"/>
  <c r="C303" i="3"/>
  <c r="G123" i="3"/>
  <c r="J38" i="3"/>
  <c r="B1" i="3"/>
  <c r="D289" i="3"/>
  <c r="L43" i="3"/>
  <c r="H4" i="3"/>
  <c r="J39" i="3"/>
  <c r="G244" i="3"/>
  <c r="K26" i="3"/>
  <c r="L194" i="3"/>
  <c r="B9" i="3"/>
  <c r="A50" i="3"/>
  <c r="N51" i="3"/>
  <c r="F48" i="3"/>
  <c r="A103" i="3"/>
  <c r="E29" i="3"/>
  <c r="N137" i="3"/>
  <c r="J14" i="3"/>
  <c r="M90" i="3"/>
  <c r="I296" i="3"/>
  <c r="A224" i="3"/>
  <c r="J252" i="3"/>
  <c r="G185" i="3"/>
  <c r="G262" i="3"/>
  <c r="M325" i="3"/>
  <c r="F363" i="3"/>
  <c r="F168" i="3"/>
  <c r="F29" i="3"/>
  <c r="I40" i="3"/>
  <c r="H185" i="3"/>
  <c r="B119" i="3"/>
  <c r="J176" i="3"/>
  <c r="I149" i="3"/>
  <c r="C11" i="3"/>
  <c r="M57" i="3"/>
  <c r="O310" i="3"/>
  <c r="N67" i="3"/>
  <c r="F418" i="3"/>
  <c r="L339" i="3"/>
  <c r="I229" i="3"/>
  <c r="O81" i="3"/>
  <c r="I73" i="3"/>
  <c r="L319" i="3"/>
  <c r="H212" i="3"/>
  <c r="L32" i="3"/>
  <c r="L162" i="3"/>
  <c r="K128" i="3"/>
  <c r="I78" i="3"/>
  <c r="L168" i="3"/>
  <c r="D205" i="3"/>
  <c r="M44" i="3"/>
  <c r="B36" i="3"/>
  <c r="B40" i="3"/>
  <c r="D420" i="3"/>
  <c r="C53" i="3"/>
  <c r="J251" i="3"/>
  <c r="D213" i="3"/>
  <c r="O201" i="3"/>
  <c r="L122" i="3"/>
  <c r="H217" i="3"/>
  <c r="K178" i="3"/>
  <c r="J180" i="3"/>
  <c r="B2" i="3"/>
  <c r="A46" i="3"/>
  <c r="G204" i="3"/>
  <c r="D188" i="3"/>
  <c r="A54" i="3"/>
  <c r="K189" i="3"/>
  <c r="C105" i="3"/>
  <c r="K112" i="3"/>
  <c r="C254" i="3"/>
  <c r="C191" i="3"/>
  <c r="H2" i="3"/>
  <c r="A221" i="3"/>
  <c r="N335" i="3"/>
  <c r="L102" i="3"/>
  <c r="E62" i="3"/>
  <c r="C340" i="3"/>
  <c r="M318" i="3"/>
  <c r="L33" i="3"/>
  <c r="D150" i="3"/>
  <c r="H173" i="3"/>
  <c r="H13" i="3"/>
  <c r="M163" i="3"/>
  <c r="O180" i="3"/>
  <c r="K47" i="3"/>
  <c r="B118" i="3"/>
  <c r="D418" i="3"/>
  <c r="C57" i="3"/>
  <c r="O349" i="3"/>
  <c r="A23" i="3"/>
  <c r="N106" i="3"/>
  <c r="I10" i="3"/>
  <c r="F263" i="3"/>
  <c r="H67" i="3"/>
  <c r="A9" i="3"/>
  <c r="H49" i="3"/>
  <c r="J154" i="3"/>
  <c r="N11" i="3"/>
  <c r="C263" i="3"/>
  <c r="O144" i="3"/>
  <c r="J138" i="3"/>
  <c r="C44" i="3"/>
  <c r="D149" i="3"/>
  <c r="M110" i="3"/>
  <c r="H104" i="3"/>
  <c r="A10" i="3"/>
  <c r="A17" i="3"/>
  <c r="B41" i="3"/>
  <c r="M194" i="3"/>
  <c r="A60" i="3"/>
  <c r="N16" i="3"/>
  <c r="H90" i="3"/>
  <c r="F121" i="3"/>
  <c r="G41" i="3"/>
  <c r="B199" i="3"/>
  <c r="G434" i="3"/>
  <c r="I399" i="3"/>
  <c r="J30" i="3"/>
  <c r="J64" i="3"/>
  <c r="C366" i="3"/>
  <c r="C372" i="3"/>
  <c r="I13" i="3"/>
  <c r="I47" i="3"/>
  <c r="J34" i="3"/>
  <c r="H174" i="3"/>
  <c r="D75" i="3"/>
  <c r="C172" i="3"/>
  <c r="H121" i="3"/>
  <c r="O69" i="3"/>
  <c r="K115" i="3"/>
  <c r="B169" i="3"/>
  <c r="K133" i="3"/>
  <c r="E141" i="3"/>
  <c r="I121" i="3"/>
  <c r="C83" i="3"/>
  <c r="L131" i="3"/>
  <c r="G42" i="3"/>
  <c r="G87" i="3"/>
  <c r="I316" i="3"/>
  <c r="J97" i="3"/>
  <c r="I165" i="3"/>
  <c r="F5" i="3"/>
  <c r="F41" i="3"/>
  <c r="H198" i="3"/>
  <c r="E183" i="3"/>
  <c r="F47" i="3"/>
  <c r="H177" i="3"/>
  <c r="I24" i="3"/>
  <c r="J1" i="3"/>
  <c r="H29" i="3"/>
  <c r="L89" i="3"/>
  <c r="C123" i="9" l="1"/>
  <c r="I123" i="9" s="1"/>
  <c r="C122" i="9"/>
  <c r="D122" i="9" s="1"/>
  <c r="C121" i="9"/>
  <c r="J121" i="9" s="1"/>
  <c r="C120" i="9"/>
  <c r="C119" i="9"/>
  <c r="I119" i="9" s="1"/>
  <c r="C118" i="9"/>
  <c r="C117" i="9"/>
  <c r="C91" i="9"/>
  <c r="C92" i="9"/>
  <c r="C68" i="9"/>
  <c r="C88" i="9"/>
  <c r="C75" i="9"/>
  <c r="C93" i="9"/>
  <c r="C116" i="9"/>
  <c r="C102" i="9"/>
  <c r="C108" i="9"/>
  <c r="C110" i="9"/>
  <c r="C76" i="9"/>
  <c r="C72" i="9"/>
  <c r="C79" i="9"/>
  <c r="C82" i="9"/>
  <c r="C113" i="9"/>
  <c r="C98" i="9"/>
  <c r="C81" i="9"/>
  <c r="C89" i="9"/>
  <c r="C94" i="9"/>
  <c r="C74" i="9"/>
  <c r="C73" i="9"/>
  <c r="C101" i="9"/>
  <c r="C105" i="9"/>
  <c r="C103" i="9"/>
  <c r="C87" i="9"/>
  <c r="C70" i="9"/>
  <c r="C109" i="9"/>
  <c r="C99" i="9"/>
  <c r="C77" i="9"/>
  <c r="C111" i="9"/>
  <c r="C106" i="9"/>
  <c r="C84" i="9"/>
  <c r="C66" i="9"/>
  <c r="C115" i="9"/>
  <c r="C69" i="9"/>
  <c r="C78" i="9"/>
  <c r="C112" i="9"/>
  <c r="C67" i="9"/>
  <c r="C97" i="9"/>
  <c r="C71" i="9"/>
  <c r="C90" i="9"/>
  <c r="C100" i="9"/>
  <c r="C107" i="9"/>
  <c r="C96" i="9"/>
  <c r="C86" i="9"/>
  <c r="C104" i="9"/>
  <c r="C80" i="9"/>
  <c r="C83" i="9"/>
  <c r="C114" i="9"/>
  <c r="C85" i="9"/>
  <c r="C95" i="9"/>
  <c r="B11" i="7"/>
  <c r="R2" i="3"/>
  <c r="S2" i="3" s="1"/>
  <c r="H123" i="9" l="1"/>
  <c r="D123" i="9"/>
  <c r="J123" i="9"/>
  <c r="E123" i="9"/>
  <c r="K123" i="9"/>
  <c r="F123" i="9"/>
  <c r="G123" i="9"/>
  <c r="K122" i="9"/>
  <c r="H122" i="9"/>
  <c r="J122" i="9"/>
  <c r="E122" i="9"/>
  <c r="I122" i="9"/>
  <c r="F122" i="9"/>
  <c r="G122" i="9"/>
  <c r="E121" i="9"/>
  <c r="G121" i="9"/>
  <c r="D121" i="9"/>
  <c r="I121" i="9"/>
  <c r="F121" i="9"/>
  <c r="K121" i="9"/>
  <c r="H121" i="9"/>
  <c r="I120" i="9"/>
  <c r="F120" i="9"/>
  <c r="E120" i="9"/>
  <c r="D120" i="9"/>
  <c r="G120" i="9"/>
  <c r="K120" i="9"/>
  <c r="J120" i="9"/>
  <c r="H120" i="9"/>
  <c r="G119" i="9"/>
  <c r="F119" i="9"/>
  <c r="E119" i="9"/>
  <c r="J119" i="9"/>
  <c r="H119" i="9"/>
  <c r="K119" i="9"/>
  <c r="D119" i="9"/>
  <c r="H116" i="9"/>
  <c r="E116" i="9"/>
  <c r="I116" i="9"/>
  <c r="F116" i="9"/>
  <c r="G116" i="9"/>
  <c r="K116" i="9"/>
  <c r="J116" i="9"/>
  <c r="D116" i="9"/>
  <c r="R591" i="3"/>
  <c r="S591" i="3" s="1"/>
  <c r="R982" i="3"/>
  <c r="S982" i="3" s="1"/>
  <c r="R943" i="3"/>
  <c r="S943" i="3" s="1"/>
  <c r="R528" i="3"/>
  <c r="S528" i="3" s="1"/>
  <c r="R770" i="3"/>
  <c r="S770" i="3" s="1"/>
  <c r="R521" i="3"/>
  <c r="S521" i="3" s="1"/>
  <c r="R580" i="3"/>
  <c r="S580" i="3" s="1"/>
  <c r="R850" i="3"/>
  <c r="S850" i="3" s="1"/>
  <c r="R793" i="3"/>
  <c r="S793" i="3" s="1"/>
  <c r="P552" i="3"/>
  <c r="Q552" i="3" s="1"/>
  <c r="P567" i="3"/>
  <c r="Q567" i="3" s="1"/>
  <c r="R773" i="3"/>
  <c r="S773" i="3" s="1"/>
  <c r="P762" i="3"/>
  <c r="Q762" i="3" s="1"/>
  <c r="P321" i="3"/>
  <c r="Q321" i="3" s="1"/>
  <c r="P844" i="3"/>
  <c r="Q844" i="3" s="1"/>
  <c r="R429" i="3"/>
  <c r="S429" i="3" s="1"/>
  <c r="P338" i="3"/>
  <c r="Q338" i="3" s="1"/>
  <c r="R608" i="3"/>
  <c r="S608" i="3" s="1"/>
  <c r="P606" i="3"/>
  <c r="Q606" i="3" s="1"/>
  <c r="P921" i="3"/>
  <c r="Q921" i="3" s="1"/>
  <c r="R855" i="3"/>
  <c r="S855" i="3" s="1"/>
  <c r="R996" i="3"/>
  <c r="S996" i="3" s="1"/>
  <c r="P632" i="3"/>
  <c r="Q632" i="3" s="1"/>
  <c r="R716" i="3"/>
  <c r="S716" i="3" s="1"/>
  <c r="R962" i="3"/>
  <c r="S962" i="3" s="1"/>
  <c r="P477" i="3"/>
  <c r="Q477" i="3" s="1"/>
  <c r="P817" i="3"/>
  <c r="Q817" i="3" s="1"/>
  <c r="R786" i="3"/>
  <c r="S786" i="3" s="1"/>
  <c r="P978" i="3"/>
  <c r="Q978" i="3" s="1"/>
  <c r="R815" i="3"/>
  <c r="S815" i="3" s="1"/>
  <c r="P973" i="3"/>
  <c r="Q973" i="3" s="1"/>
  <c r="P503" i="3"/>
  <c r="Q503" i="3" s="1"/>
  <c r="P779" i="3"/>
  <c r="Q779" i="3" s="1"/>
  <c r="P936" i="3"/>
  <c r="Q936" i="3" s="1"/>
  <c r="R570" i="3"/>
  <c r="S570" i="3" s="1"/>
  <c r="P925" i="3"/>
  <c r="Q925" i="3" s="1"/>
  <c r="P994" i="3"/>
  <c r="Q994" i="3" s="1"/>
  <c r="P943" i="3"/>
  <c r="Q943" i="3" s="1"/>
  <c r="R781" i="3"/>
  <c r="S781" i="3" s="1"/>
  <c r="R814" i="3"/>
  <c r="S814" i="3" s="1"/>
  <c r="P846" i="3"/>
  <c r="Q846" i="3" s="1"/>
  <c r="P999" i="3"/>
  <c r="Q999" i="3" s="1"/>
  <c r="P972" i="3"/>
  <c r="Q972" i="3" s="1"/>
  <c r="P755" i="3"/>
  <c r="Q755" i="3" s="1"/>
  <c r="P991" i="3"/>
  <c r="Q991" i="3" s="1"/>
  <c r="P135" i="3"/>
  <c r="Q135" i="3" s="1"/>
  <c r="P869" i="3"/>
  <c r="Q869" i="3" s="1"/>
  <c r="P859" i="3"/>
  <c r="Q859" i="3" s="1"/>
  <c r="R532" i="3"/>
  <c r="S532" i="3" s="1"/>
  <c r="P754" i="3"/>
  <c r="Q754" i="3" s="1"/>
  <c r="R925" i="3"/>
  <c r="S925" i="3" s="1"/>
  <c r="R524" i="3"/>
  <c r="S524" i="3" s="1"/>
  <c r="R531" i="3"/>
  <c r="S531" i="3" s="1"/>
  <c r="R974" i="3"/>
  <c r="S974" i="3" s="1"/>
  <c r="R941" i="3"/>
  <c r="S941" i="3" s="1"/>
  <c r="R795" i="3"/>
  <c r="S795" i="3" s="1"/>
  <c r="R559" i="3"/>
  <c r="S559" i="3" s="1"/>
  <c r="P569" i="3"/>
  <c r="Q569" i="3" s="1"/>
  <c r="R687" i="3"/>
  <c r="S687" i="3" s="1"/>
  <c r="R661" i="3"/>
  <c r="S661" i="3" s="1"/>
  <c r="R112" i="3"/>
  <c r="S112" i="3" s="1"/>
  <c r="R970" i="3"/>
  <c r="S970" i="3" s="1"/>
  <c r="P484" i="3"/>
  <c r="Q484" i="3" s="1"/>
  <c r="R804" i="3"/>
  <c r="S804" i="3" s="1"/>
  <c r="R525" i="3"/>
  <c r="S525" i="3" s="1"/>
  <c r="P505" i="3"/>
  <c r="Q505" i="3" s="1"/>
  <c r="R711" i="3"/>
  <c r="S711" i="3" s="1"/>
  <c r="R497" i="3"/>
  <c r="S497" i="3" s="1"/>
  <c r="R820" i="3"/>
  <c r="S820" i="3" s="1"/>
  <c r="R598" i="3"/>
  <c r="S598" i="3" s="1"/>
  <c r="R811" i="3"/>
  <c r="S811" i="3" s="1"/>
  <c r="R835" i="3"/>
  <c r="S835" i="3" s="1"/>
  <c r="R587" i="3"/>
  <c r="S587" i="3" s="1"/>
  <c r="R923" i="3"/>
  <c r="S923" i="3" s="1"/>
  <c r="P888" i="3"/>
  <c r="Q888" i="3" s="1"/>
  <c r="P897" i="3"/>
  <c r="Q897" i="3" s="1"/>
  <c r="P607" i="3"/>
  <c r="Q607" i="3" s="1"/>
  <c r="P726" i="3"/>
  <c r="Q726" i="3" s="1"/>
  <c r="R596" i="3"/>
  <c r="S596" i="3" s="1"/>
  <c r="R555" i="3"/>
  <c r="S555" i="3" s="1"/>
  <c r="R574" i="3"/>
  <c r="S574" i="3" s="1"/>
  <c r="R572" i="3"/>
  <c r="S572" i="3" s="1"/>
  <c r="P823" i="3"/>
  <c r="Q823" i="3" s="1"/>
  <c r="R499" i="3"/>
  <c r="S499" i="3" s="1"/>
  <c r="P656" i="3"/>
  <c r="Q656" i="3" s="1"/>
  <c r="P838" i="3"/>
  <c r="Q838" i="3" s="1"/>
  <c r="R960" i="3"/>
  <c r="S960" i="3" s="1"/>
  <c r="P938" i="3"/>
  <c r="Q938" i="3" s="1"/>
  <c r="P730" i="3"/>
  <c r="Q730" i="3" s="1"/>
  <c r="R225" i="3"/>
  <c r="S225" i="3" s="1"/>
  <c r="R964" i="3"/>
  <c r="S964" i="3" s="1"/>
  <c r="P792" i="3"/>
  <c r="Q792" i="3" s="1"/>
  <c r="P549" i="3"/>
  <c r="Q549" i="3" s="1"/>
  <c r="R443" i="3"/>
  <c r="S443" i="3" s="1"/>
  <c r="P985" i="3"/>
  <c r="Q985" i="3" s="1"/>
  <c r="P584" i="3"/>
  <c r="Q584" i="3" s="1"/>
  <c r="P589" i="3"/>
  <c r="Q589" i="3" s="1"/>
  <c r="P894" i="3"/>
  <c r="Q894" i="3" s="1"/>
  <c r="R590" i="3"/>
  <c r="S590" i="3" s="1"/>
  <c r="R946" i="3"/>
  <c r="S946" i="3" s="1"/>
  <c r="R595" i="3"/>
  <c r="S595" i="3" s="1"/>
  <c r="R663" i="3"/>
  <c r="S663" i="3" s="1"/>
  <c r="R702" i="3"/>
  <c r="S702" i="3" s="1"/>
  <c r="R582" i="3"/>
  <c r="S582" i="3" s="1"/>
  <c r="R926" i="3"/>
  <c r="S926" i="3" s="1"/>
  <c r="P341" i="3"/>
  <c r="Q341" i="3" s="1"/>
  <c r="R806" i="3"/>
  <c r="S806" i="3" s="1"/>
  <c r="P451" i="3"/>
  <c r="Q451" i="3" s="1"/>
  <c r="P952" i="3"/>
  <c r="Q952" i="3" s="1"/>
  <c r="R496" i="3"/>
  <c r="S496" i="3" s="1"/>
  <c r="P945" i="3"/>
  <c r="Q945" i="3" s="1"/>
  <c r="P629" i="3"/>
  <c r="Q629" i="3" s="1"/>
  <c r="P226" i="3"/>
  <c r="Q226" i="3" s="1"/>
  <c r="P986" i="3"/>
  <c r="Q986" i="3" s="1"/>
  <c r="P886" i="3"/>
  <c r="Q886" i="3" s="1"/>
  <c r="P593" i="3"/>
  <c r="Q593" i="3" s="1"/>
  <c r="P333" i="3"/>
  <c r="Q333" i="3" s="1"/>
  <c r="P671" i="3"/>
  <c r="Q671" i="3" s="1"/>
  <c r="R754" i="3"/>
  <c r="S754" i="3" s="1"/>
  <c r="R937" i="3"/>
  <c r="S937" i="3" s="1"/>
  <c r="P309" i="3"/>
  <c r="Q309" i="3" s="1"/>
  <c r="R738" i="3"/>
  <c r="S738" i="3" s="1"/>
  <c r="R995" i="3"/>
  <c r="S995" i="3" s="1"/>
  <c r="P879" i="3"/>
  <c r="Q879" i="3" s="1"/>
  <c r="P708" i="3"/>
  <c r="Q708" i="3" s="1"/>
  <c r="P700" i="3"/>
  <c r="Q700" i="3" s="1"/>
  <c r="R873" i="3"/>
  <c r="S873" i="3" s="1"/>
  <c r="P861" i="3"/>
  <c r="Q861" i="3" s="1"/>
  <c r="R642" i="3"/>
  <c r="S642" i="3" s="1"/>
  <c r="P862" i="3"/>
  <c r="Q862" i="3" s="1"/>
  <c r="R731" i="3"/>
  <c r="S731" i="3" s="1"/>
  <c r="R987" i="3"/>
  <c r="S987" i="3" s="1"/>
  <c r="R825" i="3"/>
  <c r="S825" i="3" s="1"/>
  <c r="R680" i="3"/>
  <c r="S680" i="3" s="1"/>
  <c r="P427" i="3"/>
  <c r="Q427" i="3" s="1"/>
  <c r="R897" i="3"/>
  <c r="S897" i="3" s="1"/>
  <c r="P679" i="3"/>
  <c r="Q679" i="3" s="1"/>
  <c r="P815" i="3"/>
  <c r="Q815" i="3" s="1"/>
  <c r="R557" i="3"/>
  <c r="S557" i="3" s="1"/>
  <c r="R622" i="3"/>
  <c r="S622" i="3" s="1"/>
  <c r="R589" i="3"/>
  <c r="S589" i="3" s="1"/>
  <c r="R765" i="3"/>
  <c r="S765" i="3" s="1"/>
  <c r="R877" i="3"/>
  <c r="S877" i="3" s="1"/>
  <c r="P664" i="3"/>
  <c r="Q664" i="3" s="1"/>
  <c r="R862" i="3"/>
  <c r="S862" i="3" s="1"/>
  <c r="P979" i="3"/>
  <c r="Q979" i="3" s="1"/>
  <c r="R691" i="3"/>
  <c r="S691" i="3" s="1"/>
  <c r="R864" i="3"/>
  <c r="S864" i="3" s="1"/>
  <c r="R618" i="3"/>
  <c r="S618" i="3" s="1"/>
  <c r="P780" i="3"/>
  <c r="Q780" i="3" s="1"/>
  <c r="P800" i="3"/>
  <c r="Q800" i="3" s="1"/>
  <c r="R993" i="3"/>
  <c r="S993" i="3" s="1"/>
  <c r="R841" i="3"/>
  <c r="S841" i="3" s="1"/>
  <c r="P703" i="3"/>
  <c r="Q703" i="3" s="1"/>
  <c r="P537" i="3"/>
  <c r="Q537" i="3" s="1"/>
  <c r="R830" i="3"/>
  <c r="S830" i="3" s="1"/>
  <c r="P942" i="3"/>
  <c r="Q942" i="3" s="1"/>
  <c r="R977" i="3"/>
  <c r="S977" i="3" s="1"/>
  <c r="P595" i="3"/>
  <c r="Q595" i="3" s="1"/>
  <c r="P624" i="3"/>
  <c r="Q624" i="3" s="1"/>
  <c r="R802" i="3"/>
  <c r="S802" i="3" s="1"/>
  <c r="R629" i="3"/>
  <c r="S629" i="3" s="1"/>
  <c r="R821" i="3"/>
  <c r="S821" i="3" s="1"/>
  <c r="R805" i="3"/>
  <c r="S805" i="3" s="1"/>
  <c r="R758" i="3"/>
  <c r="S758" i="3" s="1"/>
  <c r="P688" i="3"/>
  <c r="Q688" i="3" s="1"/>
  <c r="P825" i="3"/>
  <c r="Q825" i="3" s="1"/>
  <c r="R415" i="3"/>
  <c r="S415" i="3" s="1"/>
  <c r="R556" i="3"/>
  <c r="S556" i="3" s="1"/>
  <c r="P587" i="3"/>
  <c r="Q587" i="3" s="1"/>
  <c r="R662" i="3"/>
  <c r="S662" i="3" s="1"/>
  <c r="P428" i="3"/>
  <c r="Q428" i="3" s="1"/>
  <c r="R626" i="3"/>
  <c r="S626" i="3" s="1"/>
  <c r="P704" i="3"/>
  <c r="Q704" i="3" s="1"/>
  <c r="P669" i="3"/>
  <c r="Q669" i="3" s="1"/>
  <c r="P668" i="3"/>
  <c r="Q668" i="3" s="1"/>
  <c r="R797" i="3"/>
  <c r="S797" i="3" s="1"/>
  <c r="R655" i="3"/>
  <c r="S655" i="3" s="1"/>
  <c r="P824" i="3"/>
  <c r="Q824" i="3" s="1"/>
  <c r="P622" i="3"/>
  <c r="Q622" i="3" s="1"/>
  <c r="P839" i="3"/>
  <c r="Q839" i="3" s="1"/>
  <c r="R604" i="3"/>
  <c r="S604" i="3" s="1"/>
  <c r="P445" i="3"/>
  <c r="Q445" i="3" s="1"/>
  <c r="P988" i="3"/>
  <c r="Q988" i="3" s="1"/>
  <c r="P969" i="3"/>
  <c r="Q969" i="3" s="1"/>
  <c r="P874" i="3"/>
  <c r="Q874" i="3" s="1"/>
  <c r="R998" i="3"/>
  <c r="S998" i="3" s="1"/>
  <c r="P393" i="3"/>
  <c r="Q393" i="3" s="1"/>
  <c r="R505" i="3"/>
  <c r="S505" i="3" s="1"/>
  <c r="R563" i="3"/>
  <c r="S563" i="3" s="1"/>
  <c r="P968" i="3"/>
  <c r="Q968" i="3" s="1"/>
  <c r="P929" i="3"/>
  <c r="Q929" i="3" s="1"/>
  <c r="P997" i="3"/>
  <c r="Q997" i="3" s="1"/>
  <c r="P510" i="3"/>
  <c r="Q510" i="3" s="1"/>
  <c r="P765" i="3"/>
  <c r="Q765" i="3" s="1"/>
  <c r="R747" i="3"/>
  <c r="S747" i="3" s="1"/>
  <c r="P281" i="3"/>
  <c r="Q281" i="3" s="1"/>
  <c r="R437" i="3"/>
  <c r="S437" i="3" s="1"/>
  <c r="R771" i="3"/>
  <c r="S771" i="3" s="1"/>
  <c r="P740" i="3"/>
  <c r="Q740" i="3" s="1"/>
  <c r="P746" i="3"/>
  <c r="Q746" i="3" s="1"/>
  <c r="R723" i="3"/>
  <c r="S723" i="3" s="1"/>
  <c r="P212" i="3"/>
  <c r="Q212" i="3" s="1"/>
  <c r="P971" i="3"/>
  <c r="Q971" i="3" s="1"/>
  <c r="R584" i="3"/>
  <c r="S584" i="3" s="1"/>
  <c r="R696" i="3"/>
  <c r="S696" i="3" s="1"/>
  <c r="R688" i="3"/>
  <c r="S688" i="3" s="1"/>
  <c r="R695" i="3"/>
  <c r="S695" i="3" s="1"/>
  <c r="R634" i="3"/>
  <c r="S634" i="3" s="1"/>
  <c r="R831" i="3"/>
  <c r="S831" i="3" s="1"/>
  <c r="P716" i="3"/>
  <c r="Q716" i="3" s="1"/>
  <c r="R674" i="3"/>
  <c r="S674" i="3" s="1"/>
  <c r="R988" i="3"/>
  <c r="S988" i="3" s="1"/>
  <c r="R918" i="3"/>
  <c r="S918" i="3" s="1"/>
  <c r="R592" i="3"/>
  <c r="S592" i="3" s="1"/>
  <c r="P819" i="3"/>
  <c r="Q819" i="3" s="1"/>
  <c r="R769" i="3"/>
  <c r="S769" i="3" s="1"/>
  <c r="P605" i="3"/>
  <c r="Q605" i="3" s="1"/>
  <c r="P816" i="3"/>
  <c r="Q816" i="3" s="1"/>
  <c r="P798" i="3"/>
  <c r="Q798" i="3" s="1"/>
  <c r="P796" i="3"/>
  <c r="Q796" i="3" s="1"/>
  <c r="R509" i="3"/>
  <c r="S509" i="3" s="1"/>
  <c r="R978" i="3"/>
  <c r="S978" i="3" s="1"/>
  <c r="R643" i="3"/>
  <c r="S643" i="3" s="1"/>
  <c r="R597" i="3"/>
  <c r="S597" i="3" s="1"/>
  <c r="P644" i="3"/>
  <c r="Q644" i="3" s="1"/>
  <c r="R552" i="3"/>
  <c r="S552" i="3" s="1"/>
  <c r="P684" i="3"/>
  <c r="Q684" i="3" s="1"/>
  <c r="P429" i="3"/>
  <c r="Q429" i="3" s="1"/>
  <c r="R742" i="3"/>
  <c r="S742" i="3" s="1"/>
  <c r="P294" i="3"/>
  <c r="Q294" i="3" s="1"/>
  <c r="P967" i="3"/>
  <c r="Q967" i="3" s="1"/>
  <c r="P342" i="3"/>
  <c r="Q342" i="3" s="1"/>
  <c r="R959" i="3"/>
  <c r="S959" i="3" s="1"/>
  <c r="P455" i="3"/>
  <c r="Q455" i="3" s="1"/>
  <c r="P933" i="3"/>
  <c r="Q933" i="3" s="1"/>
  <c r="R947" i="3"/>
  <c r="S947" i="3" s="1"/>
  <c r="P784" i="3"/>
  <c r="Q784" i="3" s="1"/>
  <c r="P959" i="3"/>
  <c r="Q959" i="3" s="1"/>
  <c r="R571" i="3"/>
  <c r="S571" i="3" s="1"/>
  <c r="P981" i="3"/>
  <c r="Q981" i="3" s="1"/>
  <c r="R523" i="3"/>
  <c r="S523" i="3" s="1"/>
  <c r="P745" i="3"/>
  <c r="Q745" i="3" s="1"/>
  <c r="R639" i="3"/>
  <c r="S639" i="3" s="1"/>
  <c r="P561" i="3"/>
  <c r="Q561" i="3" s="1"/>
  <c r="P452" i="3"/>
  <c r="Q452" i="3" s="1"/>
  <c r="R730" i="3"/>
  <c r="S730" i="3" s="1"/>
  <c r="P531" i="3"/>
  <c r="Q531" i="3" s="1"/>
  <c r="R989" i="3"/>
  <c r="S989" i="3" s="1"/>
  <c r="P840" i="3"/>
  <c r="Q840" i="3" s="1"/>
  <c r="R453" i="3"/>
  <c r="S453" i="3" s="1"/>
  <c r="P538" i="3"/>
  <c r="Q538" i="3" s="1"/>
  <c r="P628" i="3"/>
  <c r="Q628" i="3" s="1"/>
  <c r="P875" i="3"/>
  <c r="Q875" i="3" s="1"/>
  <c r="R961" i="3"/>
  <c r="S961" i="3" s="1"/>
  <c r="R778" i="3"/>
  <c r="S778" i="3" s="1"/>
  <c r="P751" i="3"/>
  <c r="Q751" i="3" s="1"/>
  <c r="P904" i="3"/>
  <c r="Q904" i="3" s="1"/>
  <c r="R827" i="3"/>
  <c r="S827" i="3" s="1"/>
  <c r="R852" i="3"/>
  <c r="S852" i="3" s="1"/>
  <c r="R944" i="3"/>
  <c r="S944" i="3" s="1"/>
  <c r="P609" i="3"/>
  <c r="Q609" i="3" s="1"/>
  <c r="P883" i="3"/>
  <c r="Q883" i="3" s="1"/>
  <c r="P901" i="3"/>
  <c r="Q901" i="3" s="1"/>
  <c r="R632" i="3"/>
  <c r="S632" i="3" s="1"/>
  <c r="P975" i="3"/>
  <c r="Q975" i="3" s="1"/>
  <c r="R938" i="3"/>
  <c r="S938" i="3" s="1"/>
  <c r="R861" i="3"/>
  <c r="S861" i="3" s="1"/>
  <c r="R884" i="3"/>
  <c r="S884" i="3" s="1"/>
  <c r="C5" i="9"/>
  <c r="C15" i="9"/>
  <c r="C26" i="9"/>
  <c r="C49" i="9"/>
  <c r="C20" i="9"/>
  <c r="C24" i="9"/>
  <c r="C17" i="9"/>
  <c r="C48" i="9"/>
  <c r="C27" i="9"/>
  <c r="C19" i="9"/>
  <c r="C13" i="9"/>
  <c r="C34" i="9"/>
  <c r="C40" i="9"/>
  <c r="C65" i="9"/>
  <c r="C8" i="9"/>
  <c r="C51" i="9"/>
  <c r="C39" i="9"/>
  <c r="C10" i="9"/>
  <c r="C62" i="9"/>
  <c r="C16" i="9"/>
  <c r="C3" i="9"/>
  <c r="C7" i="9"/>
  <c r="C33" i="9"/>
  <c r="C55" i="9"/>
  <c r="C56" i="9"/>
  <c r="C36" i="9"/>
  <c r="C41" i="9"/>
  <c r="C63" i="9"/>
  <c r="C28" i="9"/>
  <c r="C43" i="9"/>
  <c r="C37" i="9"/>
  <c r="C47" i="9"/>
  <c r="C58" i="9"/>
  <c r="C14" i="9"/>
  <c r="C18" i="9"/>
  <c r="C9" i="9"/>
  <c r="C54" i="9"/>
  <c r="C53" i="9"/>
  <c r="C11" i="9"/>
  <c r="C52" i="9"/>
  <c r="C31" i="9"/>
  <c r="C6" i="9"/>
  <c r="C57" i="9"/>
  <c r="C30" i="9"/>
  <c r="C22" i="9"/>
  <c r="C29" i="9"/>
  <c r="C44" i="9"/>
  <c r="C21" i="9"/>
  <c r="C12" i="9"/>
  <c r="C61" i="9"/>
  <c r="C59" i="9"/>
  <c r="C23" i="9"/>
  <c r="C25" i="9"/>
  <c r="C4" i="9"/>
  <c r="C45" i="9"/>
  <c r="C35" i="9"/>
  <c r="C60" i="9"/>
  <c r="C50" i="9"/>
  <c r="C32" i="9"/>
  <c r="C42" i="9"/>
  <c r="C38" i="9"/>
  <c r="C46" i="9"/>
  <c r="C64" i="9"/>
  <c r="R935" i="3"/>
  <c r="S935" i="3" s="1"/>
  <c r="R905" i="3"/>
  <c r="S905" i="3" s="1"/>
  <c r="P706" i="3"/>
  <c r="Q706" i="3" s="1"/>
  <c r="P951" i="3"/>
  <c r="Q951" i="3" s="1"/>
  <c r="P744" i="3"/>
  <c r="Q744" i="3" s="1"/>
  <c r="P750" i="3"/>
  <c r="Q750" i="3" s="1"/>
  <c r="R725" i="3"/>
  <c r="S725" i="3" s="1"/>
  <c r="P821" i="3"/>
  <c r="Q821" i="3" s="1"/>
  <c r="R843" i="3"/>
  <c r="S843" i="3" s="1"/>
  <c r="P544" i="3"/>
  <c r="Q544" i="3" s="1"/>
  <c r="P769" i="3"/>
  <c r="Q769" i="3" s="1"/>
  <c r="P182" i="3"/>
  <c r="Q182" i="3" s="1"/>
  <c r="R610" i="3"/>
  <c r="S610" i="3" s="1"/>
  <c r="R816" i="3"/>
  <c r="S816" i="3" s="1"/>
  <c r="P814" i="3"/>
  <c r="Q814" i="3" s="1"/>
  <c r="P580" i="3"/>
  <c r="Q580" i="3" s="1"/>
  <c r="R776" i="3"/>
  <c r="S776" i="3" s="1"/>
  <c r="P870" i="3"/>
  <c r="Q870" i="3" s="1"/>
  <c r="R323" i="3"/>
  <c r="S323" i="3" s="1"/>
  <c r="P404" i="3"/>
  <c r="Q404" i="3" s="1"/>
  <c r="P773" i="3"/>
  <c r="Q773" i="3" s="1"/>
  <c r="R616" i="3"/>
  <c r="S616" i="3" s="1"/>
  <c r="P678" i="3"/>
  <c r="Q678" i="3" s="1"/>
  <c r="R866" i="3"/>
  <c r="S866" i="3" s="1"/>
  <c r="P725" i="3"/>
  <c r="Q725" i="3" s="1"/>
  <c r="P542" i="3"/>
  <c r="Q542" i="3" s="1"/>
  <c r="P946" i="3"/>
  <c r="Q946" i="3" s="1"/>
  <c r="R567" i="3"/>
  <c r="S567" i="3" s="1"/>
  <c r="R826" i="3"/>
  <c r="S826" i="3" s="1"/>
  <c r="R714" i="3"/>
  <c r="S714" i="3" s="1"/>
  <c r="P810" i="3"/>
  <c r="Q810" i="3" s="1"/>
  <c r="P931" i="3"/>
  <c r="Q931" i="3" s="1"/>
  <c r="R404" i="3"/>
  <c r="S404" i="3" s="1"/>
  <c r="P770" i="3"/>
  <c r="Q770" i="3" s="1"/>
  <c r="P576" i="3"/>
  <c r="Q576" i="3" s="1"/>
  <c r="R712" i="3"/>
  <c r="S712" i="3" s="1"/>
  <c r="P586" i="3"/>
  <c r="Q586" i="3" s="1"/>
  <c r="R475" i="3"/>
  <c r="S475" i="3" s="1"/>
  <c r="P246" i="3"/>
  <c r="Q246" i="3" s="1"/>
  <c r="P987" i="3"/>
  <c r="Q987" i="3" s="1"/>
  <c r="R783" i="3"/>
  <c r="S783" i="3" s="1"/>
  <c r="R823" i="3"/>
  <c r="S823" i="3" s="1"/>
  <c r="P563" i="3"/>
  <c r="Q563" i="3" s="1"/>
  <c r="P887" i="3"/>
  <c r="Q887" i="3" s="1"/>
  <c r="P947" i="3"/>
  <c r="Q947" i="3" s="1"/>
  <c r="R791" i="3"/>
  <c r="S791" i="3" s="1"/>
  <c r="R990" i="3"/>
  <c r="S990" i="3" s="1"/>
  <c r="R878" i="3"/>
  <c r="S878" i="3" s="1"/>
  <c r="P774" i="3"/>
  <c r="Q774" i="3" s="1"/>
  <c r="R930" i="3"/>
  <c r="S930" i="3" s="1"/>
  <c r="P876" i="3"/>
  <c r="Q876" i="3" s="1"/>
  <c r="R579" i="3"/>
  <c r="S579" i="3" s="1"/>
  <c r="R874" i="3"/>
  <c r="S874" i="3" s="1"/>
  <c r="R798" i="3"/>
  <c r="S798" i="3" s="1"/>
  <c r="R260" i="3"/>
  <c r="S260" i="3" s="1"/>
  <c r="P924" i="3"/>
  <c r="Q924" i="3" s="1"/>
  <c r="P835" i="3"/>
  <c r="Q835" i="3" s="1"/>
  <c r="P667" i="3"/>
  <c r="Q667" i="3" s="1"/>
  <c r="R86" i="3"/>
  <c r="S86" i="3" s="1"/>
  <c r="R762" i="3"/>
  <c r="S762" i="3" s="1"/>
  <c r="P599" i="3"/>
  <c r="Q599" i="3" s="1"/>
  <c r="R654" i="3"/>
  <c r="S654" i="3" s="1"/>
  <c r="P480" i="3"/>
  <c r="Q480" i="3" s="1"/>
  <c r="P852" i="3"/>
  <c r="Q852" i="3" s="1"/>
  <c r="P728" i="3"/>
  <c r="Q728" i="3" s="1"/>
  <c r="R657" i="3"/>
  <c r="S657" i="3" s="1"/>
  <c r="R984" i="3"/>
  <c r="S984" i="3" s="1"/>
  <c r="R940" i="3"/>
  <c r="S940" i="3" s="1"/>
  <c r="R644" i="3"/>
  <c r="S644" i="3" s="1"/>
  <c r="P663" i="3"/>
  <c r="Q663" i="3" s="1"/>
  <c r="P896" i="3"/>
  <c r="Q896" i="3" s="1"/>
  <c r="P923" i="3"/>
  <c r="Q923" i="3" s="1"/>
  <c r="P536" i="3"/>
  <c r="Q536" i="3" s="1"/>
  <c r="P913" i="3"/>
  <c r="Q913" i="3" s="1"/>
  <c r="R957" i="3"/>
  <c r="S957" i="3" s="1"/>
  <c r="P719" i="3"/>
  <c r="Q719" i="3" s="1"/>
  <c r="R358" i="3"/>
  <c r="S358" i="3" s="1"/>
  <c r="P677" i="3"/>
  <c r="Q677" i="3" s="1"/>
  <c r="P749" i="3"/>
  <c r="Q749" i="3" s="1"/>
  <c r="R527" i="3"/>
  <c r="S527" i="3" s="1"/>
  <c r="P829" i="3"/>
  <c r="Q829" i="3" s="1"/>
  <c r="R881" i="3"/>
  <c r="S881" i="3" s="1"/>
  <c r="P865" i="3"/>
  <c r="Q865" i="3" s="1"/>
  <c r="R489" i="3"/>
  <c r="S489" i="3" s="1"/>
  <c r="P409" i="3"/>
  <c r="Q409" i="3" s="1"/>
  <c r="R837" i="3"/>
  <c r="S837" i="3" s="1"/>
  <c r="P581" i="3"/>
  <c r="Q581" i="3" s="1"/>
  <c r="R901" i="3"/>
  <c r="S901" i="3" s="1"/>
  <c r="P368" i="3"/>
  <c r="Q368" i="3" s="1"/>
  <c r="P855" i="3"/>
  <c r="Q855" i="3" s="1"/>
  <c r="R836" i="3"/>
  <c r="S836" i="3" s="1"/>
  <c r="P710" i="3"/>
  <c r="Q710" i="3" s="1"/>
  <c r="R721" i="3"/>
  <c r="S721" i="3" s="1"/>
  <c r="P732" i="3"/>
  <c r="Q732" i="3" s="1"/>
  <c r="P940" i="3"/>
  <c r="Q940" i="3" s="1"/>
  <c r="R435" i="3"/>
  <c r="S435" i="3" s="1"/>
  <c r="P616" i="3"/>
  <c r="Q616" i="3" s="1"/>
  <c r="R779" i="3"/>
  <c r="S779" i="3" s="1"/>
  <c r="R924" i="3"/>
  <c r="S924" i="3" s="1"/>
  <c r="P922" i="3"/>
  <c r="Q922" i="3" s="1"/>
  <c r="R274" i="3"/>
  <c r="S274" i="3" s="1"/>
  <c r="R659" i="3"/>
  <c r="S659" i="3" s="1"/>
  <c r="R640" i="3"/>
  <c r="S640" i="3" s="1"/>
  <c r="P964" i="3"/>
  <c r="Q964" i="3" s="1"/>
  <c r="P848" i="3"/>
  <c r="Q848" i="3" s="1"/>
  <c r="R917" i="3"/>
  <c r="S917" i="3" s="1"/>
  <c r="R575" i="3"/>
  <c r="S575" i="3" s="1"/>
  <c r="P682" i="3"/>
  <c r="Q682" i="3" s="1"/>
  <c r="P970" i="3"/>
  <c r="Q970" i="3" s="1"/>
  <c r="R882" i="3"/>
  <c r="S882" i="3" s="1"/>
  <c r="R743" i="3"/>
  <c r="S743" i="3" s="1"/>
  <c r="P308" i="3"/>
  <c r="Q308" i="3" s="1"/>
  <c r="R502" i="3"/>
  <c r="S502" i="3" s="1"/>
  <c r="R906" i="3"/>
  <c r="S906" i="3" s="1"/>
  <c r="R316" i="3"/>
  <c r="S316" i="3" s="1"/>
  <c r="R810" i="3"/>
  <c r="S810" i="3" s="1"/>
  <c r="R347" i="3"/>
  <c r="S347" i="3" s="1"/>
  <c r="P756" i="3"/>
  <c r="Q756" i="3" s="1"/>
  <c r="R755" i="3"/>
  <c r="S755" i="3" s="1"/>
  <c r="R844" i="3"/>
  <c r="S844" i="3" s="1"/>
  <c r="R96" i="3"/>
  <c r="S96" i="3" s="1"/>
  <c r="R269" i="3"/>
  <c r="S269" i="3" s="1"/>
  <c r="P966" i="3"/>
  <c r="Q966" i="3" s="1"/>
  <c r="R636" i="3"/>
  <c r="S636" i="3" s="1"/>
  <c r="R847" i="3"/>
  <c r="S847" i="3" s="1"/>
  <c r="R614" i="3"/>
  <c r="S614" i="3" s="1"/>
  <c r="P446" i="3"/>
  <c r="Q446" i="3" s="1"/>
  <c r="R492" i="3"/>
  <c r="S492" i="3" s="1"/>
  <c r="R672" i="3"/>
  <c r="S672" i="3" s="1"/>
  <c r="R883" i="3"/>
  <c r="S883" i="3" s="1"/>
  <c r="R713" i="3"/>
  <c r="S713" i="3" s="1"/>
  <c r="R912" i="3"/>
  <c r="S912" i="3" s="1"/>
  <c r="R588" i="3"/>
  <c r="S588" i="3" s="1"/>
  <c r="P766" i="3"/>
  <c r="Q766" i="3" s="1"/>
  <c r="P558" i="3"/>
  <c r="Q558" i="3" s="1"/>
  <c r="P915" i="3"/>
  <c r="Q915" i="3" s="1"/>
  <c r="P758" i="3"/>
  <c r="Q758" i="3" s="1"/>
  <c r="P910" i="3"/>
  <c r="Q910" i="3" s="1"/>
  <c r="P303" i="3"/>
  <c r="Q303" i="3" s="1"/>
  <c r="R894" i="3"/>
  <c r="S894" i="3" s="1"/>
  <c r="R958" i="3"/>
  <c r="S958" i="3" s="1"/>
  <c r="P804" i="3"/>
  <c r="Q804" i="3" s="1"/>
  <c r="R641" i="3"/>
  <c r="S641" i="3" s="1"/>
  <c r="P681" i="3"/>
  <c r="Q681" i="3" s="1"/>
  <c r="P506" i="3"/>
  <c r="Q506" i="3" s="1"/>
  <c r="P866" i="3"/>
  <c r="Q866" i="3" s="1"/>
  <c r="P980" i="3"/>
  <c r="Q980" i="3" s="1"/>
  <c r="P867" i="3"/>
  <c r="Q867" i="3" s="1"/>
  <c r="P733" i="3"/>
  <c r="Q733" i="3" s="1"/>
  <c r="R675" i="3"/>
  <c r="S675" i="3" s="1"/>
  <c r="P858" i="3"/>
  <c r="Q858" i="3" s="1"/>
  <c r="R540" i="3"/>
  <c r="S540" i="3" s="1"/>
  <c r="P673" i="3"/>
  <c r="Q673" i="3" s="1"/>
  <c r="P935" i="3"/>
  <c r="Q935" i="3" s="1"/>
  <c r="P747" i="3"/>
  <c r="Q747" i="3" s="1"/>
  <c r="P903" i="3"/>
  <c r="Q903" i="3" s="1"/>
  <c r="R666" i="3"/>
  <c r="S666" i="3" s="1"/>
  <c r="R367" i="3"/>
  <c r="S367" i="3" s="1"/>
  <c r="P856" i="3"/>
  <c r="Q856" i="3" s="1"/>
  <c r="P687" i="3"/>
  <c r="Q687" i="3" s="1"/>
  <c r="R698" i="3"/>
  <c r="S698" i="3" s="1"/>
  <c r="R790" i="3"/>
  <c r="S790" i="3" s="1"/>
  <c r="R789" i="3"/>
  <c r="S789" i="3" s="1"/>
  <c r="R892" i="3"/>
  <c r="S892" i="3" s="1"/>
  <c r="R560" i="3"/>
  <c r="S560" i="3" s="1"/>
  <c r="R890" i="3"/>
  <c r="S890" i="3" s="1"/>
  <c r="R869" i="3"/>
  <c r="S869" i="3" s="1"/>
  <c r="P957" i="3"/>
  <c r="Q957" i="3" s="1"/>
  <c r="P714" i="3"/>
  <c r="Q714" i="3" s="1"/>
  <c r="P864" i="3"/>
  <c r="Q864" i="3" s="1"/>
  <c r="P939" i="3"/>
  <c r="Q939" i="3" s="1"/>
  <c r="R679" i="3"/>
  <c r="S679" i="3" s="1"/>
  <c r="R907" i="3"/>
  <c r="S907" i="3" s="1"/>
  <c r="P993" i="3"/>
  <c r="Q993" i="3" s="1"/>
  <c r="P828" i="3"/>
  <c r="Q828" i="3" s="1"/>
  <c r="P276" i="3"/>
  <c r="Q276" i="3" s="1"/>
  <c r="P492" i="3"/>
  <c r="Q492" i="3" s="1"/>
  <c r="R514" i="3"/>
  <c r="S514" i="3" s="1"/>
  <c r="R859" i="3"/>
  <c r="S859" i="3" s="1"/>
  <c r="P955" i="3"/>
  <c r="Q955" i="3" s="1"/>
  <c r="P930" i="3"/>
  <c r="Q930" i="3" s="1"/>
  <c r="R896" i="3"/>
  <c r="S896" i="3" s="1"/>
  <c r="P781" i="3"/>
  <c r="Q781" i="3" s="1"/>
  <c r="P911" i="3"/>
  <c r="Q911" i="3" s="1"/>
  <c r="R975" i="3"/>
  <c r="S975" i="3" s="1"/>
  <c r="R707" i="3"/>
  <c r="S707" i="3" s="1"/>
  <c r="P778" i="3"/>
  <c r="Q778" i="3" s="1"/>
  <c r="R750" i="3"/>
  <c r="S750" i="3" s="1"/>
  <c r="P992" i="3"/>
  <c r="Q992" i="3" s="1"/>
  <c r="R979" i="3"/>
  <c r="S979" i="3" s="1"/>
  <c r="P834" i="3"/>
  <c r="Q834" i="3" s="1"/>
  <c r="R627" i="3"/>
  <c r="S627" i="3" s="1"/>
  <c r="P998" i="3"/>
  <c r="Q998" i="3" s="1"/>
  <c r="P612" i="3"/>
  <c r="Q612" i="3" s="1"/>
  <c r="P857" i="3"/>
  <c r="Q857" i="3" s="1"/>
  <c r="R756" i="3"/>
  <c r="S756" i="3" s="1"/>
  <c r="R817" i="3"/>
  <c r="S817" i="3" s="1"/>
  <c r="R774" i="3"/>
  <c r="S774" i="3" s="1"/>
  <c r="P900" i="3"/>
  <c r="Q900" i="3" s="1"/>
  <c r="R768" i="3"/>
  <c r="S768" i="3" s="1"/>
  <c r="P891" i="3"/>
  <c r="Q891" i="3" s="1"/>
  <c r="R493" i="3"/>
  <c r="S493" i="3" s="1"/>
  <c r="P662" i="3"/>
  <c r="Q662" i="3" s="1"/>
  <c r="R565" i="3"/>
  <c r="S565" i="3" s="1"/>
  <c r="P889" i="3"/>
  <c r="Q889" i="3" s="1"/>
  <c r="P674" i="3"/>
  <c r="Q674" i="3" s="1"/>
  <c r="P974" i="3"/>
  <c r="Q974" i="3" s="1"/>
  <c r="P535" i="3"/>
  <c r="Q535" i="3" s="1"/>
  <c r="R927" i="3"/>
  <c r="S927" i="3" s="1"/>
  <c r="R624" i="3"/>
  <c r="S624" i="3" s="1"/>
  <c r="R997" i="3"/>
  <c r="S997" i="3" s="1"/>
  <c r="R741" i="3"/>
  <c r="S741" i="3" s="1"/>
  <c r="R986" i="3"/>
  <c r="S986" i="3" s="1"/>
  <c r="R381" i="3"/>
  <c r="S381" i="3" s="1"/>
  <c r="P483" i="3"/>
  <c r="Q483" i="3" s="1"/>
  <c r="P813" i="3"/>
  <c r="Q813" i="3" s="1"/>
  <c r="R538" i="3"/>
  <c r="S538" i="3" s="1"/>
  <c r="P801" i="3"/>
  <c r="Q801" i="3" s="1"/>
  <c r="R955" i="3"/>
  <c r="S955" i="3" s="1"/>
  <c r="P965" i="3"/>
  <c r="Q965" i="3" s="1"/>
  <c r="R671" i="3"/>
  <c r="S671" i="3" s="1"/>
  <c r="R605" i="3"/>
  <c r="S605" i="3" s="1"/>
  <c r="R729" i="3"/>
  <c r="S729" i="3" s="1"/>
  <c r="R857" i="3"/>
  <c r="S857" i="3" s="1"/>
  <c r="R809" i="3"/>
  <c r="S809" i="3" s="1"/>
  <c r="R951" i="3"/>
  <c r="S951" i="3" s="1"/>
  <c r="P693" i="3"/>
  <c r="Q693" i="3" s="1"/>
  <c r="P791" i="3"/>
  <c r="Q791" i="3" s="1"/>
  <c r="R846" i="3"/>
  <c r="S846" i="3" s="1"/>
  <c r="P918" i="3"/>
  <c r="Q918" i="3" s="1"/>
  <c r="R780" i="3"/>
  <c r="S780" i="3" s="1"/>
  <c r="P482" i="3"/>
  <c r="Q482" i="3" s="1"/>
  <c r="P579" i="3"/>
  <c r="Q579" i="3" s="1"/>
  <c r="P577" i="3"/>
  <c r="Q577" i="3" s="1"/>
  <c r="P937" i="3"/>
  <c r="Q937" i="3" s="1"/>
  <c r="P666" i="3"/>
  <c r="Q666" i="3" s="1"/>
  <c r="P727" i="3"/>
  <c r="Q727" i="3" s="1"/>
  <c r="P845" i="3"/>
  <c r="Q845" i="3" s="1"/>
  <c r="P767" i="3"/>
  <c r="Q767" i="3" s="1"/>
  <c r="R511" i="3"/>
  <c r="S511" i="3" s="1"/>
  <c r="P786" i="3"/>
  <c r="Q786" i="3" s="1"/>
  <c r="R578" i="3"/>
  <c r="S578" i="3" s="1"/>
  <c r="P528" i="3"/>
  <c r="Q528" i="3" s="1"/>
  <c r="P768" i="3"/>
  <c r="Q768" i="3" s="1"/>
  <c r="R25" i="3"/>
  <c r="S25" i="3" s="1"/>
  <c r="R545" i="3"/>
  <c r="S545" i="3" s="1"/>
  <c r="P826" i="3"/>
  <c r="Q826" i="3" s="1"/>
  <c r="P880" i="3"/>
  <c r="Q880" i="3" s="1"/>
  <c r="R312" i="3"/>
  <c r="S312" i="3" s="1"/>
  <c r="R886" i="3"/>
  <c r="S886" i="3" s="1"/>
  <c r="P948" i="3"/>
  <c r="Q948" i="3" s="1"/>
  <c r="R752" i="3"/>
  <c r="S752" i="3" s="1"/>
  <c r="P711" i="3"/>
  <c r="Q711" i="3" s="1"/>
  <c r="P301" i="3"/>
  <c r="Q301" i="3" s="1"/>
  <c r="P818" i="3"/>
  <c r="Q818" i="3" s="1"/>
  <c r="R832" i="3"/>
  <c r="S832" i="3" s="1"/>
  <c r="R425" i="3"/>
  <c r="S425" i="3" s="1"/>
  <c r="R516" i="3"/>
  <c r="S516" i="3" s="1"/>
  <c r="P771" i="3"/>
  <c r="Q771" i="3" s="1"/>
  <c r="P783" i="3"/>
  <c r="Q783" i="3" s="1"/>
  <c r="R79" i="3"/>
  <c r="S79" i="3" s="1"/>
  <c r="R787" i="3"/>
  <c r="S787" i="3" s="1"/>
  <c r="P439" i="3"/>
  <c r="Q439" i="3" s="1"/>
  <c r="P820" i="3"/>
  <c r="Q820" i="3" s="1"/>
  <c r="R928" i="3"/>
  <c r="S928" i="3" s="1"/>
  <c r="P574" i="3"/>
  <c r="Q574" i="3" s="1"/>
  <c r="R448" i="3"/>
  <c r="S448" i="3" s="1"/>
  <c r="R936" i="3"/>
  <c r="S936" i="3" s="1"/>
  <c r="P523" i="3"/>
  <c r="Q523" i="3" s="1"/>
  <c r="R694" i="3"/>
  <c r="S694" i="3" s="1"/>
  <c r="P759" i="3"/>
  <c r="Q759" i="3" s="1"/>
  <c r="R248" i="3"/>
  <c r="S248" i="3" s="1"/>
  <c r="P619" i="3"/>
  <c r="Q619" i="3" s="1"/>
  <c r="R343" i="3"/>
  <c r="S343" i="3" s="1"/>
  <c r="P963" i="3"/>
  <c r="Q963" i="3" s="1"/>
  <c r="P989" i="3"/>
  <c r="Q989" i="3" s="1"/>
  <c r="P514" i="3"/>
  <c r="Q514" i="3" s="1"/>
  <c r="P902" i="3"/>
  <c r="Q902" i="3" s="1"/>
  <c r="P442" i="3"/>
  <c r="Q442" i="3" s="1"/>
  <c r="R530" i="3"/>
  <c r="S530" i="3" s="1"/>
  <c r="R630" i="3"/>
  <c r="S630" i="3" s="1"/>
  <c r="R969" i="3"/>
  <c r="S969" i="3" s="1"/>
  <c r="R933" i="3"/>
  <c r="S933" i="3" s="1"/>
  <c r="P670" i="3"/>
  <c r="Q670" i="3" s="1"/>
  <c r="R822" i="3"/>
  <c r="S822" i="3" s="1"/>
  <c r="R535" i="3"/>
  <c r="S535" i="3" s="1"/>
  <c r="R800" i="3"/>
  <c r="S800" i="3" s="1"/>
  <c r="P645" i="3"/>
  <c r="Q645" i="3" s="1"/>
  <c r="R107" i="3"/>
  <c r="S107" i="3" s="1"/>
  <c r="P630" i="3"/>
  <c r="Q630" i="3" s="1"/>
  <c r="R633" i="3"/>
  <c r="S633" i="3" s="1"/>
  <c r="P919" i="3"/>
  <c r="Q919" i="3" s="1"/>
  <c r="P906" i="3"/>
  <c r="Q906" i="3" s="1"/>
  <c r="R678" i="3"/>
  <c r="S678" i="3" s="1"/>
  <c r="R351" i="3"/>
  <c r="S351" i="3" s="1"/>
  <c r="R561" i="3"/>
  <c r="S561" i="3" s="1"/>
  <c r="P361" i="3"/>
  <c r="Q361" i="3" s="1"/>
  <c r="R332" i="3"/>
  <c r="S332" i="3" s="1"/>
  <c r="P802" i="3"/>
  <c r="Q802" i="3" s="1"/>
  <c r="R446" i="3"/>
  <c r="S446" i="3" s="1"/>
  <c r="P240" i="3"/>
  <c r="Q240" i="3" s="1"/>
  <c r="P892" i="3"/>
  <c r="Q892" i="3" s="1"/>
  <c r="P742" i="3"/>
  <c r="Q742" i="3" s="1"/>
  <c r="P292" i="3"/>
  <c r="Q292" i="3" s="1"/>
  <c r="P391" i="3"/>
  <c r="Q391" i="3" s="1"/>
  <c r="R160" i="3"/>
  <c r="S160" i="3" s="1"/>
  <c r="P836" i="3"/>
  <c r="Q836" i="3" s="1"/>
  <c r="P715" i="3"/>
  <c r="Q715" i="3" s="1"/>
  <c r="P401" i="3"/>
  <c r="Q401" i="3" s="1"/>
  <c r="R968" i="3"/>
  <c r="S968" i="3" s="1"/>
  <c r="P250" i="3"/>
  <c r="Q250" i="3" s="1"/>
  <c r="P885" i="3"/>
  <c r="Q885" i="3" s="1"/>
  <c r="R464" i="3"/>
  <c r="S464" i="3" s="1"/>
  <c r="R377" i="3"/>
  <c r="S377" i="3" s="1"/>
  <c r="P14" i="3"/>
  <c r="Q14" i="3" s="1"/>
  <c r="R305" i="3"/>
  <c r="S305" i="3" s="1"/>
  <c r="P507" i="3"/>
  <c r="Q507" i="3" s="1"/>
  <c r="P89" i="3"/>
  <c r="Q89" i="3" s="1"/>
  <c r="R382" i="3"/>
  <c r="S382" i="3" s="1"/>
  <c r="P661" i="3"/>
  <c r="Q661" i="3" s="1"/>
  <c r="P806" i="3"/>
  <c r="Q806" i="3" s="1"/>
  <c r="P782" i="3"/>
  <c r="Q782" i="3" s="1"/>
  <c r="R932" i="3"/>
  <c r="S932" i="3" s="1"/>
  <c r="P249" i="3"/>
  <c r="Q249" i="3" s="1"/>
  <c r="P890" i="3"/>
  <c r="Q890" i="3" s="1"/>
  <c r="P717" i="3"/>
  <c r="Q717" i="3" s="1"/>
  <c r="P40" i="3"/>
  <c r="Q40" i="3" s="1"/>
  <c r="R495" i="3"/>
  <c r="S495" i="3" s="1"/>
  <c r="P594" i="3"/>
  <c r="Q594" i="3" s="1"/>
  <c r="P643" i="3"/>
  <c r="Q643" i="3" s="1"/>
  <c r="R740" i="3"/>
  <c r="S740" i="3" s="1"/>
  <c r="P871" i="3"/>
  <c r="Q871" i="3" s="1"/>
  <c r="P315" i="3"/>
  <c r="Q315" i="3" s="1"/>
  <c r="R290" i="3"/>
  <c r="S290" i="3" s="1"/>
  <c r="R73" i="3"/>
  <c r="S73" i="3" s="1"/>
  <c r="P499" i="3"/>
  <c r="Q499" i="3" s="1"/>
  <c r="R267" i="3"/>
  <c r="S267" i="3" s="1"/>
  <c r="R972" i="3"/>
  <c r="S972" i="3" s="1"/>
  <c r="R536" i="3"/>
  <c r="S536" i="3" s="1"/>
  <c r="R275" i="3"/>
  <c r="S275" i="3" s="1"/>
  <c r="R459" i="3"/>
  <c r="S459" i="3" s="1"/>
  <c r="R612" i="3"/>
  <c r="S612" i="3" s="1"/>
  <c r="R295" i="3"/>
  <c r="S295" i="3" s="1"/>
  <c r="P215" i="3"/>
  <c r="Q215" i="3" s="1"/>
  <c r="R833" i="3"/>
  <c r="S833" i="3" s="1"/>
  <c r="R120" i="3"/>
  <c r="S120" i="3" s="1"/>
  <c r="R229" i="3"/>
  <c r="S229" i="3" s="1"/>
  <c r="R908" i="3"/>
  <c r="S908" i="3" s="1"/>
  <c r="R775" i="3"/>
  <c r="S775" i="3" s="1"/>
  <c r="R669" i="3"/>
  <c r="S669" i="3" s="1"/>
  <c r="P695" i="3"/>
  <c r="Q695" i="3" s="1"/>
  <c r="P83" i="3"/>
  <c r="Q83" i="3" s="1"/>
  <c r="R131" i="3"/>
  <c r="S131" i="3" s="1"/>
  <c r="R299" i="3"/>
  <c r="S299" i="3" s="1"/>
  <c r="R155" i="3"/>
  <c r="S155" i="3" s="1"/>
  <c r="R293" i="3"/>
  <c r="S293" i="3" s="1"/>
  <c r="P578" i="3"/>
  <c r="Q578" i="3" s="1"/>
  <c r="R484" i="3"/>
  <c r="S484" i="3" s="1"/>
  <c r="P305" i="3"/>
  <c r="Q305" i="3" s="1"/>
  <c r="P565" i="3"/>
  <c r="Q565" i="3" s="1"/>
  <c r="R337" i="3"/>
  <c r="S337" i="3" s="1"/>
  <c r="R135" i="3"/>
  <c r="S135" i="3" s="1"/>
  <c r="P556" i="3"/>
  <c r="Q556" i="3" s="1"/>
  <c r="P954" i="3"/>
  <c r="Q954" i="3" s="1"/>
  <c r="R418" i="3"/>
  <c r="S418" i="3" s="1"/>
  <c r="P104" i="3"/>
  <c r="Q104" i="3" s="1"/>
  <c r="P729" i="3"/>
  <c r="Q729" i="3" s="1"/>
  <c r="R410" i="3"/>
  <c r="S410" i="3" s="1"/>
  <c r="P157" i="3"/>
  <c r="Q157" i="3" s="1"/>
  <c r="R485" i="3"/>
  <c r="S485" i="3" s="1"/>
  <c r="P224" i="3"/>
  <c r="Q224" i="3" s="1"/>
  <c r="P450" i="3"/>
  <c r="Q450" i="3" s="1"/>
  <c r="R173" i="3"/>
  <c r="S173" i="3" s="1"/>
  <c r="R441" i="3"/>
  <c r="S441" i="3" s="1"/>
  <c r="R471" i="3"/>
  <c r="S471" i="3" s="1"/>
  <c r="P196" i="3"/>
  <c r="Q196" i="3" s="1"/>
  <c r="R849" i="3"/>
  <c r="S849" i="3" s="1"/>
  <c r="R693" i="3"/>
  <c r="S693" i="3" s="1"/>
  <c r="P256" i="3"/>
  <c r="Q256" i="3" s="1"/>
  <c r="R889" i="3"/>
  <c r="S889" i="3" s="1"/>
  <c r="P357" i="3"/>
  <c r="Q357" i="3" s="1"/>
  <c r="R537" i="3"/>
  <c r="S537" i="3" s="1"/>
  <c r="R414" i="3"/>
  <c r="S414" i="3" s="1"/>
  <c r="P288" i="3"/>
  <c r="Q288" i="3" s="1"/>
  <c r="P119" i="3"/>
  <c r="Q119" i="3" s="1"/>
  <c r="P863" i="3"/>
  <c r="Q863" i="3" s="1"/>
  <c r="R125" i="3"/>
  <c r="S125" i="3" s="1"/>
  <c r="R973" i="3"/>
  <c r="S973" i="3" s="1"/>
  <c r="P920" i="3"/>
  <c r="Q920" i="3" s="1"/>
  <c r="R498" i="3"/>
  <c r="S498" i="3" s="1"/>
  <c r="P854" i="3"/>
  <c r="Q854" i="3" s="1"/>
  <c r="P285" i="3"/>
  <c r="Q285" i="3" s="1"/>
  <c r="R812" i="3"/>
  <c r="S812" i="3" s="1"/>
  <c r="P694" i="3"/>
  <c r="Q694" i="3" s="1"/>
  <c r="R513" i="3"/>
  <c r="S513" i="3" s="1"/>
  <c r="P734" i="3"/>
  <c r="Q734" i="3" s="1"/>
  <c r="P689" i="3"/>
  <c r="Q689" i="3" s="1"/>
  <c r="R733" i="3"/>
  <c r="S733" i="3" s="1"/>
  <c r="P191" i="3"/>
  <c r="Q191" i="3" s="1"/>
  <c r="R520" i="3"/>
  <c r="S520" i="3" s="1"/>
  <c r="P131" i="3"/>
  <c r="Q131" i="3" s="1"/>
  <c r="R280" i="3"/>
  <c r="S280" i="3" s="1"/>
  <c r="P683" i="3"/>
  <c r="Q683" i="3" s="1"/>
  <c r="R116" i="3"/>
  <c r="S116" i="3" s="1"/>
  <c r="P378" i="3"/>
  <c r="Q378" i="3" s="1"/>
  <c r="P403" i="3"/>
  <c r="Q403" i="3" s="1"/>
  <c r="P406" i="3"/>
  <c r="Q406" i="3" s="1"/>
  <c r="P982" i="3"/>
  <c r="Q982" i="3" s="1"/>
  <c r="P604" i="3"/>
  <c r="Q604" i="3" s="1"/>
  <c r="R703" i="3"/>
  <c r="S703" i="3" s="1"/>
  <c r="P491" i="3"/>
  <c r="Q491" i="3" s="1"/>
  <c r="R432" i="3"/>
  <c r="S432" i="3" s="1"/>
  <c r="P148" i="3"/>
  <c r="Q148" i="3" s="1"/>
  <c r="R466" i="3"/>
  <c r="S466" i="3" s="1"/>
  <c r="P444" i="3"/>
  <c r="Q444" i="3" s="1"/>
  <c r="R104" i="3"/>
  <c r="S104" i="3" s="1"/>
  <c r="P398" i="3"/>
  <c r="Q398" i="3" s="1"/>
  <c r="P785" i="3"/>
  <c r="Q785" i="3" s="1"/>
  <c r="R476" i="3"/>
  <c r="S476" i="3" s="1"/>
  <c r="P423" i="3"/>
  <c r="Q423" i="3" s="1"/>
  <c r="R221" i="3"/>
  <c r="S221" i="3" s="1"/>
  <c r="P274" i="3"/>
  <c r="Q274" i="3" s="1"/>
  <c r="P279" i="3"/>
  <c r="Q279" i="3" s="1"/>
  <c r="R445" i="3"/>
  <c r="S445" i="3" s="1"/>
  <c r="R328" i="3"/>
  <c r="S328" i="3" s="1"/>
  <c r="P618" i="3"/>
  <c r="Q618" i="3" s="1"/>
  <c r="P266" i="3"/>
  <c r="Q266" i="3" s="1"/>
  <c r="P173" i="3"/>
  <c r="Q173" i="3" s="1"/>
  <c r="R585" i="3"/>
  <c r="S585" i="3" s="1"/>
  <c r="P93" i="3"/>
  <c r="Q93" i="3" s="1"/>
  <c r="P332" i="3"/>
  <c r="Q332" i="3" s="1"/>
  <c r="R206" i="3"/>
  <c r="S206" i="3" s="1"/>
  <c r="R434" i="3"/>
  <c r="S434" i="3" s="1"/>
  <c r="R276" i="3"/>
  <c r="S276" i="3" s="1"/>
  <c r="R900" i="3"/>
  <c r="S900" i="3" s="1"/>
  <c r="P473" i="3"/>
  <c r="Q473" i="3" s="1"/>
  <c r="R705" i="3"/>
  <c r="S705" i="3" s="1"/>
  <c r="R217" i="3"/>
  <c r="S217" i="3" s="1"/>
  <c r="P793" i="3"/>
  <c r="Q793" i="3" s="1"/>
  <c r="P34" i="3"/>
  <c r="Q34" i="3" s="1"/>
  <c r="P430" i="3"/>
  <c r="Q430" i="3" s="1"/>
  <c r="P457" i="3"/>
  <c r="Q457" i="3" s="1"/>
  <c r="R123" i="3"/>
  <c r="S123" i="3" s="1"/>
  <c r="R748" i="3"/>
  <c r="S748" i="3" s="1"/>
  <c r="R452" i="3"/>
  <c r="S452" i="3" s="1"/>
  <c r="R208" i="3"/>
  <c r="S208" i="3" s="1"/>
  <c r="R548" i="3"/>
  <c r="S548" i="3" s="1"/>
  <c r="R648" i="3"/>
  <c r="S648" i="3" s="1"/>
  <c r="P680" i="3"/>
  <c r="Q680" i="3" s="1"/>
  <c r="P410" i="3"/>
  <c r="Q410" i="3" s="1"/>
  <c r="P718" i="3"/>
  <c r="Q718" i="3" s="1"/>
  <c r="P190" i="3"/>
  <c r="Q190" i="3" s="1"/>
  <c r="P238" i="3"/>
  <c r="Q238" i="3" s="1"/>
  <c r="R134" i="3"/>
  <c r="S134" i="3" s="1"/>
  <c r="R879" i="3"/>
  <c r="S879" i="3" s="1"/>
  <c r="R147" i="3"/>
  <c r="S147" i="3" s="1"/>
  <c r="R268" i="3"/>
  <c r="S268" i="3" s="1"/>
  <c r="R197" i="3"/>
  <c r="S197" i="3" s="1"/>
  <c r="R271" i="3"/>
  <c r="S271" i="3" s="1"/>
  <c r="R430" i="3"/>
  <c r="S430" i="3" s="1"/>
  <c r="P257" i="3"/>
  <c r="Q257" i="3" s="1"/>
  <c r="R133" i="3"/>
  <c r="S133" i="3" s="1"/>
  <c r="P383" i="3"/>
  <c r="Q383" i="3" s="1"/>
  <c r="R184" i="3"/>
  <c r="S184" i="3" s="1"/>
  <c r="R122" i="3"/>
  <c r="S122" i="3" s="1"/>
  <c r="R980" i="3"/>
  <c r="S980" i="3" s="1"/>
  <c r="P443" i="3"/>
  <c r="Q443" i="3" s="1"/>
  <c r="P394" i="3"/>
  <c r="Q394" i="3" s="1"/>
  <c r="P349" i="3"/>
  <c r="Q349" i="3" s="1"/>
  <c r="R158" i="3"/>
  <c r="S158" i="3" s="1"/>
  <c r="R469" i="3"/>
  <c r="S469" i="3" s="1"/>
  <c r="R237" i="3"/>
  <c r="S237" i="3" s="1"/>
  <c r="R494" i="3"/>
  <c r="S494" i="3" s="1"/>
  <c r="P487" i="3"/>
  <c r="Q487" i="3" s="1"/>
  <c r="R405" i="3"/>
  <c r="S405" i="3" s="1"/>
  <c r="R106" i="3"/>
  <c r="S106" i="3" s="1"/>
  <c r="R813" i="3"/>
  <c r="S813" i="3" s="1"/>
  <c r="P916" i="3"/>
  <c r="Q916" i="3" s="1"/>
  <c r="R753" i="3"/>
  <c r="S753" i="3" s="1"/>
  <c r="R379" i="3"/>
  <c r="S379" i="3" s="1"/>
  <c r="R824" i="3"/>
  <c r="S824" i="3" s="1"/>
  <c r="P522" i="3"/>
  <c r="Q522" i="3" s="1"/>
  <c r="P807" i="3"/>
  <c r="Q807" i="3" s="1"/>
  <c r="P417" i="3"/>
  <c r="Q417" i="3" s="1"/>
  <c r="R739" i="3"/>
  <c r="S739" i="3" s="1"/>
  <c r="P941" i="3"/>
  <c r="Q941" i="3" s="1"/>
  <c r="P961" i="3"/>
  <c r="Q961" i="3" s="1"/>
  <c r="R240" i="3"/>
  <c r="S240" i="3" s="1"/>
  <c r="P608" i="3"/>
  <c r="Q608" i="3" s="1"/>
  <c r="P805" i="3"/>
  <c r="Q805" i="3" s="1"/>
  <c r="R728" i="3"/>
  <c r="S728" i="3" s="1"/>
  <c r="P422" i="3"/>
  <c r="Q422" i="3" s="1"/>
  <c r="R916" i="3"/>
  <c r="S916" i="3" s="1"/>
  <c r="R599" i="3"/>
  <c r="S599" i="3" s="1"/>
  <c r="R872" i="3"/>
  <c r="S872" i="3" s="1"/>
  <c r="R751" i="3"/>
  <c r="S751" i="3" s="1"/>
  <c r="P984" i="3"/>
  <c r="Q984" i="3" s="1"/>
  <c r="R192" i="3"/>
  <c r="S192" i="3" s="1"/>
  <c r="P652" i="3"/>
  <c r="Q652" i="3" s="1"/>
  <c r="R868" i="3"/>
  <c r="S868" i="3" s="1"/>
  <c r="P649" i="3"/>
  <c r="Q649" i="3" s="1"/>
  <c r="P696" i="3"/>
  <c r="Q696" i="3" s="1"/>
  <c r="R939" i="3"/>
  <c r="S939" i="3" s="1"/>
  <c r="P516" i="3"/>
  <c r="Q516" i="3" s="1"/>
  <c r="P611" i="3"/>
  <c r="Q611" i="3" s="1"/>
  <c r="P601" i="3"/>
  <c r="Q601" i="3" s="1"/>
  <c r="R180" i="3"/>
  <c r="S180" i="3" s="1"/>
  <c r="P350" i="3"/>
  <c r="Q350" i="3" s="1"/>
  <c r="P639" i="3"/>
  <c r="Q639" i="3" s="1"/>
  <c r="R807" i="3"/>
  <c r="S807" i="3" s="1"/>
  <c r="R954" i="3"/>
  <c r="S954" i="3" s="1"/>
  <c r="P512" i="3"/>
  <c r="Q512" i="3" s="1"/>
  <c r="R142" i="3"/>
  <c r="S142" i="3" s="1"/>
  <c r="R994" i="3"/>
  <c r="S994" i="3" s="1"/>
  <c r="R709" i="3"/>
  <c r="S709" i="3" s="1"/>
  <c r="R895" i="3"/>
  <c r="S895" i="3" s="1"/>
  <c r="P712" i="3"/>
  <c r="Q712" i="3" s="1"/>
  <c r="P738" i="3"/>
  <c r="Q738" i="3" s="1"/>
  <c r="P353" i="3"/>
  <c r="Q353" i="3" s="1"/>
  <c r="P415" i="3"/>
  <c r="Q415" i="3" s="1"/>
  <c r="R767" i="3"/>
  <c r="S767" i="3" s="1"/>
  <c r="P707" i="3"/>
  <c r="Q707" i="3" s="1"/>
  <c r="P464" i="3"/>
  <c r="Q464" i="3" s="1"/>
  <c r="R736" i="3"/>
  <c r="S736" i="3" s="1"/>
  <c r="R985" i="3"/>
  <c r="S985" i="3" s="1"/>
  <c r="R898" i="3"/>
  <c r="S898" i="3" s="1"/>
  <c r="P841" i="3"/>
  <c r="Q841" i="3" s="1"/>
  <c r="R891" i="3"/>
  <c r="S891" i="3" s="1"/>
  <c r="R252" i="3"/>
  <c r="S252" i="3" s="1"/>
  <c r="R365" i="3"/>
  <c r="S365" i="3" s="1"/>
  <c r="R834" i="3"/>
  <c r="S834" i="3" s="1"/>
  <c r="P550" i="3"/>
  <c r="Q550" i="3" s="1"/>
  <c r="R919" i="3"/>
  <c r="S919" i="3" s="1"/>
  <c r="R794" i="3"/>
  <c r="S794" i="3" s="1"/>
  <c r="R577" i="3"/>
  <c r="S577" i="3" s="1"/>
  <c r="P603" i="3"/>
  <c r="Q603" i="3" s="1"/>
  <c r="P548" i="3"/>
  <c r="Q548" i="3" s="1"/>
  <c r="P610" i="3"/>
  <c r="Q610" i="3" s="1"/>
  <c r="R670" i="3"/>
  <c r="S670" i="3" s="1"/>
  <c r="P811" i="3"/>
  <c r="Q811" i="3" s="1"/>
  <c r="R903" i="3"/>
  <c r="S903" i="3" s="1"/>
  <c r="P655" i="3"/>
  <c r="Q655" i="3" s="1"/>
  <c r="R727" i="3"/>
  <c r="S727" i="3" s="1"/>
  <c r="P735" i="3"/>
  <c r="Q735" i="3" s="1"/>
  <c r="P990" i="3"/>
  <c r="Q990" i="3" s="1"/>
  <c r="R490" i="3"/>
  <c r="S490" i="3" s="1"/>
  <c r="R700" i="3"/>
  <c r="S700" i="3" s="1"/>
  <c r="P420" i="3"/>
  <c r="Q420" i="3" s="1"/>
  <c r="R638" i="3"/>
  <c r="S638" i="3" s="1"/>
  <c r="P343" i="3"/>
  <c r="Q343" i="3" s="1"/>
  <c r="P547" i="3"/>
  <c r="Q547" i="3" s="1"/>
  <c r="P790" i="3"/>
  <c r="Q790" i="3" s="1"/>
  <c r="R956" i="3"/>
  <c r="S956" i="3" s="1"/>
  <c r="P808" i="3"/>
  <c r="Q808" i="3" s="1"/>
  <c r="P402" i="3"/>
  <c r="Q402" i="3" s="1"/>
  <c r="P847" i="3"/>
  <c r="Q847" i="3" s="1"/>
  <c r="R803" i="3"/>
  <c r="S803" i="3" s="1"/>
  <c r="P626" i="3"/>
  <c r="Q626" i="3" s="1"/>
  <c r="R965" i="3"/>
  <c r="S965" i="3" s="1"/>
  <c r="P803" i="3"/>
  <c r="Q803" i="3" s="1"/>
  <c r="P311" i="3"/>
  <c r="Q311" i="3" s="1"/>
  <c r="P465" i="3"/>
  <c r="Q465" i="3" s="1"/>
  <c r="R613" i="3"/>
  <c r="S613" i="3" s="1"/>
  <c r="R263" i="3"/>
  <c r="S263" i="3" s="1"/>
  <c r="P853" i="3"/>
  <c r="Q853" i="3" s="1"/>
  <c r="P843" i="3"/>
  <c r="Q843" i="3" s="1"/>
  <c r="R141" i="3"/>
  <c r="S141" i="3" s="1"/>
  <c r="R503" i="3"/>
  <c r="S503" i="3" s="1"/>
  <c r="R848" i="3"/>
  <c r="S848" i="3" s="1"/>
  <c r="P699" i="3"/>
  <c r="Q699" i="3" s="1"/>
  <c r="R419" i="3"/>
  <c r="S419" i="3" s="1"/>
  <c r="P362" i="3"/>
  <c r="Q362" i="3" s="1"/>
  <c r="P213" i="3"/>
  <c r="Q213" i="3" s="1"/>
  <c r="P123" i="3"/>
  <c r="Q123" i="3" s="1"/>
  <c r="P248" i="3"/>
  <c r="Q248" i="3" s="1"/>
  <c r="P159" i="3"/>
  <c r="Q159" i="3" s="1"/>
  <c r="R749" i="3"/>
  <c r="S749" i="3" s="1"/>
  <c r="P389" i="3"/>
  <c r="Q389" i="3" s="1"/>
  <c r="R500" i="3"/>
  <c r="S500" i="3" s="1"/>
  <c r="R407" i="3"/>
  <c r="S407" i="3" s="1"/>
  <c r="R910" i="3"/>
  <c r="S910" i="3" s="1"/>
  <c r="R594" i="3"/>
  <c r="S594" i="3" s="1"/>
  <c r="R387" i="3"/>
  <c r="S387" i="3" s="1"/>
  <c r="P497" i="3"/>
  <c r="Q497" i="3" s="1"/>
  <c r="P631" i="3"/>
  <c r="Q631" i="3" s="1"/>
  <c r="R801" i="3"/>
  <c r="S801" i="3" s="1"/>
  <c r="P155" i="3"/>
  <c r="Q155" i="3" s="1"/>
  <c r="R981" i="3"/>
  <c r="S981" i="3" s="1"/>
  <c r="R257" i="3"/>
  <c r="S257" i="3" s="1"/>
  <c r="P908" i="3"/>
  <c r="Q908" i="3" s="1"/>
  <c r="R472" i="3"/>
  <c r="S472" i="3" s="1"/>
  <c r="R562" i="3"/>
  <c r="S562" i="3" s="1"/>
  <c r="R777" i="3"/>
  <c r="S777" i="3" s="1"/>
  <c r="R413" i="3"/>
  <c r="S413" i="3" s="1"/>
  <c r="R360" i="3"/>
  <c r="S360" i="3" s="1"/>
  <c r="R819" i="3"/>
  <c r="S819" i="3" s="1"/>
  <c r="R976" i="3"/>
  <c r="S976" i="3" s="1"/>
  <c r="P396" i="3"/>
  <c r="Q396" i="3" s="1"/>
  <c r="P737" i="3"/>
  <c r="Q737" i="3" s="1"/>
  <c r="P192" i="3"/>
  <c r="Q192" i="3" s="1"/>
  <c r="R971" i="3"/>
  <c r="S971" i="3" s="1"/>
  <c r="R829" i="3"/>
  <c r="S829" i="3" s="1"/>
  <c r="R264" i="3"/>
  <c r="S264" i="3" s="1"/>
  <c r="P107" i="3"/>
  <c r="Q107" i="3" s="1"/>
  <c r="R393" i="3"/>
  <c r="S393" i="3" s="1"/>
  <c r="R732" i="3"/>
  <c r="S732" i="3" s="1"/>
  <c r="P354" i="3"/>
  <c r="Q354" i="3" s="1"/>
  <c r="P554" i="3"/>
  <c r="Q554" i="3" s="1"/>
  <c r="R325" i="3"/>
  <c r="S325" i="3" s="1"/>
  <c r="P470" i="3"/>
  <c r="Q470" i="3" s="1"/>
  <c r="R942" i="3"/>
  <c r="S942" i="3" s="1"/>
  <c r="R921" i="3"/>
  <c r="S921" i="3" s="1"/>
  <c r="P899" i="3"/>
  <c r="Q899" i="3" s="1"/>
  <c r="R553" i="3"/>
  <c r="S553" i="3" s="1"/>
  <c r="P448" i="3"/>
  <c r="Q448" i="3" s="1"/>
  <c r="R899" i="3"/>
  <c r="S899" i="3" s="1"/>
  <c r="R934" i="3"/>
  <c r="S934" i="3" s="1"/>
  <c r="P388" i="3"/>
  <c r="Q388" i="3" s="1"/>
  <c r="R438" i="3"/>
  <c r="S438" i="3" s="1"/>
  <c r="P832" i="3"/>
  <c r="Q832" i="3" s="1"/>
  <c r="R676" i="3"/>
  <c r="S676" i="3" s="1"/>
  <c r="P995" i="3"/>
  <c r="Q995" i="3" s="1"/>
  <c r="P697" i="3"/>
  <c r="Q697" i="3" s="1"/>
  <c r="P201" i="3"/>
  <c r="Q201" i="3" s="1"/>
  <c r="P757" i="3"/>
  <c r="Q757" i="3" s="1"/>
  <c r="P760" i="3"/>
  <c r="Q760" i="3" s="1"/>
  <c r="P621" i="3"/>
  <c r="Q621" i="3" s="1"/>
  <c r="P654" i="3"/>
  <c r="Q654" i="3" s="1"/>
  <c r="R911" i="3"/>
  <c r="S911" i="3" s="1"/>
  <c r="P949" i="3"/>
  <c r="Q949" i="3" s="1"/>
  <c r="P702" i="3"/>
  <c r="Q702" i="3" s="1"/>
  <c r="R717" i="3"/>
  <c r="S717" i="3" s="1"/>
  <c r="R170" i="3"/>
  <c r="S170" i="3" s="1"/>
  <c r="R416" i="3"/>
  <c r="S416" i="3" s="1"/>
  <c r="P493" i="3"/>
  <c r="Q493" i="3" s="1"/>
  <c r="R617" i="3"/>
  <c r="S617" i="3" s="1"/>
  <c r="P478" i="3"/>
  <c r="Q478" i="3" s="1"/>
  <c r="P526" i="3"/>
  <c r="Q526" i="3" s="1"/>
  <c r="P326" i="3"/>
  <c r="Q326" i="3" s="1"/>
  <c r="P882" i="3"/>
  <c r="Q882" i="3" s="1"/>
  <c r="R667" i="3"/>
  <c r="S667" i="3" s="1"/>
  <c r="R482" i="3"/>
  <c r="S482" i="3" s="1"/>
  <c r="P134" i="3"/>
  <c r="Q134" i="3" s="1"/>
  <c r="R176" i="3"/>
  <c r="S176" i="3" s="1"/>
  <c r="P545" i="3"/>
  <c r="Q545" i="3" s="1"/>
  <c r="R992" i="3"/>
  <c r="S992" i="3" s="1"/>
  <c r="P263" i="3"/>
  <c r="Q263" i="3" s="1"/>
  <c r="P907" i="3"/>
  <c r="Q907" i="3" s="1"/>
  <c r="P878" i="3"/>
  <c r="Q878" i="3" s="1"/>
  <c r="P568" i="3"/>
  <c r="Q568" i="3" s="1"/>
  <c r="R650" i="3"/>
  <c r="S650" i="3" s="1"/>
  <c r="P596" i="3"/>
  <c r="Q596" i="3" s="1"/>
  <c r="R875" i="3"/>
  <c r="S875" i="3" s="1"/>
  <c r="R175" i="3"/>
  <c r="S175" i="3" s="1"/>
  <c r="R785" i="3"/>
  <c r="S785" i="3" s="1"/>
  <c r="P376" i="3"/>
  <c r="Q376" i="3" s="1"/>
  <c r="P764" i="3"/>
  <c r="Q764" i="3" s="1"/>
  <c r="R288" i="3"/>
  <c r="S288" i="3" s="1"/>
  <c r="P49" i="3"/>
  <c r="Q49" i="3" s="1"/>
  <c r="R390" i="3"/>
  <c r="S390" i="3" s="1"/>
  <c r="P178" i="3"/>
  <c r="Q178" i="3" s="1"/>
  <c r="P316" i="3"/>
  <c r="Q316" i="3" s="1"/>
  <c r="R480" i="3"/>
  <c r="S480" i="3" s="1"/>
  <c r="R686" i="3"/>
  <c r="S686" i="3" s="1"/>
  <c r="R371" i="3"/>
  <c r="S371" i="3" s="1"/>
  <c r="R967" i="3"/>
  <c r="S967" i="3" s="1"/>
  <c r="P399" i="3"/>
  <c r="Q399" i="3" s="1"/>
  <c r="R625" i="3"/>
  <c r="S625" i="3" s="1"/>
  <c r="P613" i="3"/>
  <c r="Q613" i="3" s="1"/>
  <c r="R174" i="3"/>
  <c r="S174" i="3" s="1"/>
  <c r="R660" i="3"/>
  <c r="S660" i="3" s="1"/>
  <c r="P525" i="3"/>
  <c r="Q525" i="3" s="1"/>
  <c r="P348" i="3"/>
  <c r="Q348" i="3" s="1"/>
  <c r="R699" i="3"/>
  <c r="S699" i="3" s="1"/>
  <c r="R281" i="3"/>
  <c r="S281" i="3" s="1"/>
  <c r="P504" i="3"/>
  <c r="Q504" i="3" s="1"/>
  <c r="P509" i="3"/>
  <c r="Q509" i="3" s="1"/>
  <c r="R399" i="3"/>
  <c r="S399" i="3" s="1"/>
  <c r="R945" i="3"/>
  <c r="S945" i="3" s="1"/>
  <c r="R35" i="3"/>
  <c r="S35" i="3" s="1"/>
  <c r="P566" i="3"/>
  <c r="Q566" i="3" s="1"/>
  <c r="R421" i="3"/>
  <c r="S421" i="3" s="1"/>
  <c r="P267" i="3"/>
  <c r="Q267" i="3" s="1"/>
  <c r="P777" i="3"/>
  <c r="Q777" i="3" s="1"/>
  <c r="P327" i="3"/>
  <c r="Q327" i="3" s="1"/>
  <c r="R619" i="3"/>
  <c r="S619" i="3" s="1"/>
  <c r="P490" i="3"/>
  <c r="Q490" i="3" s="1"/>
  <c r="R129" i="3"/>
  <c r="S129" i="3" s="1"/>
  <c r="R177" i="3"/>
  <c r="S177" i="3" s="1"/>
  <c r="P137" i="3"/>
  <c r="Q137" i="3" s="1"/>
  <c r="P532" i="3"/>
  <c r="Q532" i="3" s="1"/>
  <c r="R609" i="3"/>
  <c r="S609" i="3" s="1"/>
  <c r="P304" i="3"/>
  <c r="Q304" i="3" s="1"/>
  <c r="R159" i="3"/>
  <c r="S159" i="3" s="1"/>
  <c r="P280" i="3"/>
  <c r="Q280" i="3" s="1"/>
  <c r="P794" i="3"/>
  <c r="Q794" i="3" s="1"/>
  <c r="P564" i="3"/>
  <c r="Q564" i="3" s="1"/>
  <c r="P461" i="3"/>
  <c r="Q461" i="3" s="1"/>
  <c r="P953" i="3"/>
  <c r="Q953" i="3" s="1"/>
  <c r="R853" i="3"/>
  <c r="S853" i="3" s="1"/>
  <c r="R876" i="3"/>
  <c r="S876" i="3" s="1"/>
  <c r="R196" i="3"/>
  <c r="S196" i="3" s="1"/>
  <c r="R194" i="3"/>
  <c r="S194" i="3" s="1"/>
  <c r="P264" i="3"/>
  <c r="Q264" i="3" s="1"/>
  <c r="P170" i="3"/>
  <c r="Q170" i="3" s="1"/>
  <c r="R213" i="3"/>
  <c r="S213" i="3" s="1"/>
  <c r="P724" i="3"/>
  <c r="Q724" i="3" s="1"/>
  <c r="P414" i="3"/>
  <c r="Q414" i="3" s="1"/>
  <c r="R763" i="3"/>
  <c r="S763" i="3" s="1"/>
  <c r="R631" i="3"/>
  <c r="S631" i="3" s="1"/>
  <c r="P158" i="3"/>
  <c r="Q158" i="3" s="1"/>
  <c r="R314" i="3"/>
  <c r="S314" i="3" s="1"/>
  <c r="P602" i="3"/>
  <c r="Q602" i="3" s="1"/>
  <c r="P397" i="3"/>
  <c r="Q397" i="3" s="1"/>
  <c r="P555" i="3"/>
  <c r="Q555" i="3" s="1"/>
  <c r="R222" i="3"/>
  <c r="S222" i="3" s="1"/>
  <c r="R442" i="3"/>
  <c r="S442" i="3" s="1"/>
  <c r="R782" i="3"/>
  <c r="S782" i="3" s="1"/>
  <c r="P527" i="3"/>
  <c r="Q527" i="3" s="1"/>
  <c r="P79" i="3"/>
  <c r="Q79" i="3" s="1"/>
  <c r="R156" i="3"/>
  <c r="S156" i="3" s="1"/>
  <c r="R922" i="3"/>
  <c r="S922" i="3" s="1"/>
  <c r="P471" i="3"/>
  <c r="Q471" i="3" s="1"/>
  <c r="R510" i="3"/>
  <c r="S510" i="3" s="1"/>
  <c r="P405" i="3"/>
  <c r="Q405" i="3" s="1"/>
  <c r="R249" i="3"/>
  <c r="S249" i="3" s="1"/>
  <c r="R285" i="3"/>
  <c r="S285" i="3" s="1"/>
  <c r="P462" i="3"/>
  <c r="Q462" i="3" s="1"/>
  <c r="R342" i="3"/>
  <c r="S342" i="3" s="1"/>
  <c r="R136" i="3"/>
  <c r="S136" i="3" s="1"/>
  <c r="P364" i="3"/>
  <c r="Q364" i="3" s="1"/>
  <c r="P197" i="3"/>
  <c r="Q197" i="3" s="1"/>
  <c r="R412" i="3"/>
  <c r="S412" i="3" s="1"/>
  <c r="P424" i="3"/>
  <c r="Q424" i="3" s="1"/>
  <c r="P222" i="3"/>
  <c r="Q222" i="3" s="1"/>
  <c r="P559" i="3"/>
  <c r="Q559" i="3" s="1"/>
  <c r="P520" i="3"/>
  <c r="Q520" i="3" s="1"/>
  <c r="R409" i="3"/>
  <c r="S409" i="3" s="1"/>
  <c r="P787" i="3"/>
  <c r="Q787" i="3" s="1"/>
  <c r="R273" i="3"/>
  <c r="S273" i="3" s="1"/>
  <c r="P638" i="3"/>
  <c r="Q638" i="3" s="1"/>
  <c r="P161" i="3"/>
  <c r="Q161" i="3" s="1"/>
  <c r="R885" i="3"/>
  <c r="S885" i="3" s="1"/>
  <c r="R477" i="3"/>
  <c r="S477" i="3" s="1"/>
  <c r="R29" i="3"/>
  <c r="S29" i="3" s="1"/>
  <c r="P35" i="3"/>
  <c r="Q35" i="3" s="1"/>
  <c r="P347" i="3"/>
  <c r="Q347" i="3" s="1"/>
  <c r="P572" i="3"/>
  <c r="Q572" i="3" s="1"/>
  <c r="P329" i="3"/>
  <c r="Q329" i="3" s="1"/>
  <c r="P289" i="3"/>
  <c r="Q289" i="3" s="1"/>
  <c r="P187" i="3"/>
  <c r="Q187" i="3" s="1"/>
  <c r="P720" i="3"/>
  <c r="Q720" i="3" s="1"/>
  <c r="P385" i="3"/>
  <c r="Q385" i="3" s="1"/>
  <c r="R586" i="3"/>
  <c r="S586" i="3" s="1"/>
  <c r="P775" i="3"/>
  <c r="Q775" i="3" s="1"/>
  <c r="R656" i="3"/>
  <c r="S656" i="3" s="1"/>
  <c r="R392" i="3"/>
  <c r="S392" i="3" s="1"/>
  <c r="P849" i="3"/>
  <c r="Q849" i="3" s="1"/>
  <c r="R501" i="3"/>
  <c r="S501" i="3" s="1"/>
  <c r="P637" i="3"/>
  <c r="Q637" i="3" s="1"/>
  <c r="P905" i="3"/>
  <c r="Q905" i="3" s="1"/>
  <c r="P436" i="3"/>
  <c r="Q436" i="3" s="1"/>
  <c r="R602" i="3"/>
  <c r="S602" i="3" s="1"/>
  <c r="R558" i="3"/>
  <c r="S558" i="3" s="1"/>
  <c r="R772" i="3"/>
  <c r="S772" i="3" s="1"/>
  <c r="R522" i="3"/>
  <c r="S522" i="3" s="1"/>
  <c r="R339" i="3"/>
  <c r="S339" i="3" s="1"/>
  <c r="P789" i="3"/>
  <c r="Q789" i="3" s="1"/>
  <c r="R508" i="3"/>
  <c r="S508" i="3" s="1"/>
  <c r="P521" i="3"/>
  <c r="Q521" i="3" s="1"/>
  <c r="P434" i="3"/>
  <c r="Q434" i="3" s="1"/>
  <c r="R451" i="3"/>
  <c r="S451" i="3" s="1"/>
  <c r="R665" i="3"/>
  <c r="S665" i="3" s="1"/>
  <c r="P208" i="3"/>
  <c r="Q208" i="3" s="1"/>
  <c r="P459" i="3"/>
  <c r="Q459" i="3" s="1"/>
  <c r="P585" i="3"/>
  <c r="Q585" i="3" s="1"/>
  <c r="R645" i="3"/>
  <c r="S645" i="3" s="1"/>
  <c r="R547" i="3"/>
  <c r="S547" i="3" s="1"/>
  <c r="R199" i="3"/>
  <c r="S199" i="3" s="1"/>
  <c r="R444" i="3"/>
  <c r="S444" i="3" s="1"/>
  <c r="P898" i="3"/>
  <c r="Q898" i="3" s="1"/>
  <c r="R117" i="3"/>
  <c r="S117" i="3" s="1"/>
  <c r="R182" i="3"/>
  <c r="S182" i="3" s="1"/>
  <c r="P641" i="3"/>
  <c r="Q641" i="3" s="1"/>
  <c r="P320" i="3"/>
  <c r="Q320" i="3" s="1"/>
  <c r="R796" i="3"/>
  <c r="S796" i="3" s="1"/>
  <c r="P268" i="3"/>
  <c r="Q268" i="3" s="1"/>
  <c r="R517" i="3"/>
  <c r="S517" i="3" s="1"/>
  <c r="P150" i="3"/>
  <c r="Q150" i="3" s="1"/>
  <c r="P776" i="3"/>
  <c r="Q776" i="3" s="1"/>
  <c r="R388" i="3"/>
  <c r="S388" i="3" s="1"/>
  <c r="R920" i="3"/>
  <c r="S920" i="3" s="1"/>
  <c r="P842" i="3"/>
  <c r="Q842" i="3" s="1"/>
  <c r="R361" i="3"/>
  <c r="S361" i="3" s="1"/>
  <c r="R315" i="3"/>
  <c r="S315" i="3" s="1"/>
  <c r="R543" i="3"/>
  <c r="S543" i="3" s="1"/>
  <c r="R799" i="3"/>
  <c r="S799" i="3" s="1"/>
  <c r="P469" i="3"/>
  <c r="Q469" i="3" s="1"/>
  <c r="P325" i="3"/>
  <c r="Q325" i="3" s="1"/>
  <c r="P468" i="3"/>
  <c r="Q468" i="3" s="1"/>
  <c r="P983" i="3"/>
  <c r="Q983" i="3" s="1"/>
  <c r="P627" i="3"/>
  <c r="Q627" i="3" s="1"/>
  <c r="R839" i="3"/>
  <c r="S839" i="3" s="1"/>
  <c r="R581" i="3"/>
  <c r="S581" i="3" s="1"/>
  <c r="R735" i="3"/>
  <c r="S735" i="3" s="1"/>
  <c r="R611" i="3"/>
  <c r="S611" i="3" s="1"/>
  <c r="R353" i="3"/>
  <c r="S353" i="3" s="1"/>
  <c r="R282" i="3"/>
  <c r="S282" i="3" s="1"/>
  <c r="R335" i="3"/>
  <c r="S335" i="3" s="1"/>
  <c r="R468" i="3"/>
  <c r="S468" i="3" s="1"/>
  <c r="P297" i="3"/>
  <c r="Q297" i="3" s="1"/>
  <c r="P33" i="3"/>
  <c r="Q33" i="3" s="1"/>
  <c r="R880" i="3"/>
  <c r="S880" i="3" s="1"/>
  <c r="R302" i="3"/>
  <c r="S302" i="3" s="1"/>
  <c r="R483" i="3"/>
  <c r="S483" i="3" s="1"/>
  <c r="P833" i="3"/>
  <c r="Q833" i="3" s="1"/>
  <c r="R81" i="3"/>
  <c r="S81" i="3" s="1"/>
  <c r="R428" i="3"/>
  <c r="S428" i="3" s="1"/>
  <c r="P234" i="3"/>
  <c r="Q234" i="3" s="1"/>
  <c r="P515" i="3"/>
  <c r="Q515" i="3" s="1"/>
  <c r="P598" i="3"/>
  <c r="Q598" i="3" s="1"/>
  <c r="P932" i="3"/>
  <c r="Q932" i="3" s="1"/>
  <c r="P635" i="3"/>
  <c r="Q635" i="3" s="1"/>
  <c r="R860" i="3"/>
  <c r="S860" i="3" s="1"/>
  <c r="P449" i="3"/>
  <c r="Q449" i="3" s="1"/>
  <c r="P310" i="3"/>
  <c r="Q310" i="3" s="1"/>
  <c r="R628" i="3"/>
  <c r="S628" i="3" s="1"/>
  <c r="P625" i="3"/>
  <c r="Q625" i="3" s="1"/>
  <c r="R54" i="3"/>
  <c r="S54" i="3" s="1"/>
  <c r="P860" i="3"/>
  <c r="Q860" i="3" s="1"/>
  <c r="R865" i="3"/>
  <c r="S865" i="3" s="1"/>
  <c r="R677" i="3"/>
  <c r="S677" i="3" s="1"/>
  <c r="R183" i="3"/>
  <c r="S183" i="3" s="1"/>
  <c r="R69" i="3"/>
  <c r="S69" i="3" s="1"/>
  <c r="R427" i="3"/>
  <c r="S427" i="3" s="1"/>
  <c r="P419" i="3"/>
  <c r="Q419" i="3" s="1"/>
  <c r="P884" i="3"/>
  <c r="Q884" i="3" s="1"/>
  <c r="P592" i="3"/>
  <c r="Q592" i="3" s="1"/>
  <c r="P437" i="3"/>
  <c r="Q437" i="3" s="1"/>
  <c r="P914" i="3"/>
  <c r="Q914" i="3" s="1"/>
  <c r="P475" i="3"/>
  <c r="Q475" i="3" s="1"/>
  <c r="R566" i="3"/>
  <c r="S566" i="3" s="1"/>
  <c r="R706" i="3"/>
  <c r="S706" i="3" s="1"/>
  <c r="R473" i="3"/>
  <c r="S473" i="3" s="1"/>
  <c r="P345" i="3"/>
  <c r="Q345" i="3" s="1"/>
  <c r="R539" i="3"/>
  <c r="S539" i="3" s="1"/>
  <c r="R8" i="3"/>
  <c r="S8" i="3" s="1"/>
  <c r="R144" i="3"/>
  <c r="S144" i="3" s="1"/>
  <c r="P384" i="3"/>
  <c r="Q384" i="3" s="1"/>
  <c r="R529" i="3"/>
  <c r="S529" i="3" s="1"/>
  <c r="R283" i="3"/>
  <c r="S283" i="3" s="1"/>
  <c r="R828" i="3"/>
  <c r="S828" i="3" s="1"/>
  <c r="R311" i="3"/>
  <c r="S311" i="3" s="1"/>
  <c r="P441" i="3"/>
  <c r="Q441" i="3" s="1"/>
  <c r="P881" i="3"/>
  <c r="Q881" i="3" s="1"/>
  <c r="P227" i="3"/>
  <c r="Q227" i="3" s="1"/>
  <c r="P850" i="3"/>
  <c r="Q850" i="3" s="1"/>
  <c r="R244" i="3"/>
  <c r="S244" i="3" s="1"/>
  <c r="P831" i="3"/>
  <c r="Q831" i="3" s="1"/>
  <c r="P822" i="3"/>
  <c r="Q822" i="3" s="1"/>
  <c r="P962" i="3"/>
  <c r="Q962" i="3" s="1"/>
  <c r="R42" i="3"/>
  <c r="S42" i="3" s="1"/>
  <c r="R953" i="3"/>
  <c r="S953" i="3" s="1"/>
  <c r="P180" i="3"/>
  <c r="Q180" i="3" s="1"/>
  <c r="P1000" i="3"/>
  <c r="Q1000" i="3" s="1"/>
  <c r="R546" i="3"/>
  <c r="S546" i="3" s="1"/>
  <c r="R391" i="3"/>
  <c r="S391" i="3" s="1"/>
  <c r="R840" i="3"/>
  <c r="S840" i="3" s="1"/>
  <c r="R450" i="3"/>
  <c r="S450" i="3" s="1"/>
  <c r="R983" i="3"/>
  <c r="S983" i="3" s="1"/>
  <c r="P698" i="3"/>
  <c r="Q698" i="3" s="1"/>
  <c r="R461" i="3"/>
  <c r="S461" i="3" s="1"/>
  <c r="P467" i="3"/>
  <c r="Q467" i="3" s="1"/>
  <c r="P723" i="3"/>
  <c r="Q723" i="3" s="1"/>
  <c r="R623" i="3"/>
  <c r="S623" i="3" s="1"/>
  <c r="P713" i="3"/>
  <c r="Q713" i="3" s="1"/>
  <c r="R893" i="3"/>
  <c r="S893" i="3" s="1"/>
  <c r="R424" i="3"/>
  <c r="S424" i="3" s="1"/>
  <c r="P340" i="3"/>
  <c r="Q340" i="3" s="1"/>
  <c r="R744" i="3"/>
  <c r="S744" i="3" s="1"/>
  <c r="P447" i="3"/>
  <c r="Q447" i="3" s="1"/>
  <c r="R243" i="3"/>
  <c r="S243" i="3" s="1"/>
  <c r="R858" i="3"/>
  <c r="S858" i="3" s="1"/>
  <c r="P615" i="3"/>
  <c r="Q615" i="3" s="1"/>
  <c r="P130" i="3"/>
  <c r="Q130" i="3" s="1"/>
  <c r="P534" i="3"/>
  <c r="Q534" i="3" s="1"/>
  <c r="P623" i="3"/>
  <c r="Q623" i="3" s="1"/>
  <c r="R683" i="3"/>
  <c r="S683" i="3" s="1"/>
  <c r="P62" i="3"/>
  <c r="Q62" i="3" s="1"/>
  <c r="P11" i="3"/>
  <c r="Q11" i="3" s="1"/>
  <c r="R506" i="3"/>
  <c r="S506" i="3" s="1"/>
  <c r="P546" i="3"/>
  <c r="Q546" i="3" s="1"/>
  <c r="R389" i="3"/>
  <c r="S389" i="3" s="1"/>
  <c r="R515" i="3"/>
  <c r="S515" i="3" s="1"/>
  <c r="R92" i="3"/>
  <c r="S92" i="3" s="1"/>
  <c r="P495" i="3"/>
  <c r="Q495" i="3" s="1"/>
  <c r="R259" i="3"/>
  <c r="S259" i="3" s="1"/>
  <c r="P247" i="3"/>
  <c r="Q247" i="3" s="1"/>
  <c r="P328" i="3"/>
  <c r="Q328" i="3" s="1"/>
  <c r="R44" i="3"/>
  <c r="S44" i="3" s="1"/>
  <c r="P370" i="3"/>
  <c r="Q370" i="3" s="1"/>
  <c r="R51" i="3"/>
  <c r="S51" i="3" s="1"/>
  <c r="R319" i="3"/>
  <c r="S319" i="3" s="1"/>
  <c r="P237" i="3"/>
  <c r="Q237" i="3" s="1"/>
  <c r="P337" i="3"/>
  <c r="Q337" i="3" s="1"/>
  <c r="P98" i="3"/>
  <c r="Q98" i="3" s="1"/>
  <c r="P282" i="3"/>
  <c r="Q282" i="3" s="1"/>
  <c r="R722" i="3"/>
  <c r="S722" i="3" s="1"/>
  <c r="P151" i="3"/>
  <c r="Q151" i="3" s="1"/>
  <c r="R620" i="3"/>
  <c r="S620" i="3" s="1"/>
  <c r="P837" i="3"/>
  <c r="Q837" i="3" s="1"/>
  <c r="R109" i="3"/>
  <c r="S109" i="3" s="1"/>
  <c r="P511" i="3"/>
  <c r="Q511" i="3" s="1"/>
  <c r="P583" i="3"/>
  <c r="Q583" i="3" s="1"/>
  <c r="P392" i="3"/>
  <c r="Q392" i="3" s="1"/>
  <c r="P223" i="3"/>
  <c r="Q223" i="3" s="1"/>
  <c r="P188" i="3"/>
  <c r="Q188" i="3" s="1"/>
  <c r="R331" i="3"/>
  <c r="S331" i="3" s="1"/>
  <c r="R915" i="3"/>
  <c r="S915" i="3" s="1"/>
  <c r="R384" i="3"/>
  <c r="S384" i="3" s="1"/>
  <c r="R491" i="3"/>
  <c r="S491" i="3" s="1"/>
  <c r="P293" i="3"/>
  <c r="Q293" i="3" s="1"/>
  <c r="P440" i="3"/>
  <c r="Q440" i="3" s="1"/>
  <c r="R167" i="3"/>
  <c r="S167" i="3" s="1"/>
  <c r="R220" i="3"/>
  <c r="S220" i="3" s="1"/>
  <c r="P52" i="3"/>
  <c r="Q52" i="3" s="1"/>
  <c r="P976" i="3"/>
  <c r="Q976" i="3" s="1"/>
  <c r="R75" i="3"/>
  <c r="S75" i="3" s="1"/>
  <c r="R504" i="3"/>
  <c r="S504" i="3" s="1"/>
  <c r="R398" i="3"/>
  <c r="S398" i="3" s="1"/>
  <c r="P346" i="3"/>
  <c r="Q346" i="3" s="1"/>
  <c r="P481" i="3"/>
  <c r="Q481" i="3" s="1"/>
  <c r="P319" i="3"/>
  <c r="Q319" i="3" s="1"/>
  <c r="P154" i="3"/>
  <c r="Q154" i="3" s="1"/>
  <c r="P570" i="3"/>
  <c r="Q570" i="3" s="1"/>
  <c r="P573" i="3"/>
  <c r="Q573" i="3" s="1"/>
  <c r="P275" i="3"/>
  <c r="Q275" i="3" s="1"/>
  <c r="R600" i="3"/>
  <c r="S600" i="3" s="1"/>
  <c r="R362" i="3"/>
  <c r="S362" i="3" s="1"/>
  <c r="R673" i="3"/>
  <c r="S673" i="3" s="1"/>
  <c r="R326" i="3"/>
  <c r="S326" i="3" s="1"/>
  <c r="R603" i="3"/>
  <c r="S603" i="3" s="1"/>
  <c r="R233" i="3"/>
  <c r="S233" i="3" s="1"/>
  <c r="P486" i="3"/>
  <c r="Q486" i="3" s="1"/>
  <c r="R455" i="3"/>
  <c r="S455" i="3" s="1"/>
  <c r="R214" i="3"/>
  <c r="S214" i="3" s="1"/>
  <c r="P146" i="3"/>
  <c r="Q146" i="3" s="1"/>
  <c r="P331" i="3"/>
  <c r="Q331" i="3" s="1"/>
  <c r="P827" i="3"/>
  <c r="Q827" i="3" s="1"/>
  <c r="R888" i="3"/>
  <c r="S888" i="3" s="1"/>
  <c r="R422" i="3"/>
  <c r="S422" i="3" s="1"/>
  <c r="P701" i="3"/>
  <c r="Q701" i="3" s="1"/>
  <c r="P658" i="3"/>
  <c r="Q658" i="3" s="1"/>
  <c r="P125" i="3"/>
  <c r="Q125" i="3" s="1"/>
  <c r="R568" i="3"/>
  <c r="S568" i="3" s="1"/>
  <c r="R684" i="3"/>
  <c r="S684" i="3" s="1"/>
  <c r="R363" i="3"/>
  <c r="S363" i="3" s="1"/>
  <c r="R403" i="3"/>
  <c r="S403" i="3" s="1"/>
  <c r="R394" i="3"/>
  <c r="S394" i="3" s="1"/>
  <c r="R89" i="3"/>
  <c r="S89" i="3" s="1"/>
  <c r="R169" i="3"/>
  <c r="S169" i="3" s="1"/>
  <c r="P676" i="3"/>
  <c r="Q676" i="3" s="1"/>
  <c r="P685" i="3"/>
  <c r="Q685" i="3" s="1"/>
  <c r="R32" i="3"/>
  <c r="S32" i="3" s="1"/>
  <c r="R60" i="3"/>
  <c r="S60" i="3" s="1"/>
  <c r="R845" i="3"/>
  <c r="S845" i="3" s="1"/>
  <c r="P218" i="3"/>
  <c r="Q218" i="3" s="1"/>
  <c r="P530" i="3"/>
  <c r="Q530" i="3" s="1"/>
  <c r="R792" i="3"/>
  <c r="S792" i="3" s="1"/>
  <c r="R345" i="3"/>
  <c r="S345" i="3" s="1"/>
  <c r="R909" i="3"/>
  <c r="S909" i="3" s="1"/>
  <c r="R651" i="3"/>
  <c r="S651" i="3" s="1"/>
  <c r="P597" i="3"/>
  <c r="Q597" i="3" s="1"/>
  <c r="P220" i="3"/>
  <c r="Q220" i="3" s="1"/>
  <c r="R870" i="3"/>
  <c r="S870" i="3" s="1"/>
  <c r="R423" i="3"/>
  <c r="S423" i="3" s="1"/>
  <c r="P591" i="3"/>
  <c r="Q591" i="3" s="1"/>
  <c r="R1000" i="3"/>
  <c r="S1000" i="3" s="1"/>
  <c r="R931" i="3"/>
  <c r="S931" i="3" s="1"/>
  <c r="R668" i="3"/>
  <c r="S668" i="3" s="1"/>
  <c r="P500" i="3"/>
  <c r="Q500" i="3" s="1"/>
  <c r="P996" i="3"/>
  <c r="Q996" i="3" s="1"/>
  <c r="R871" i="3"/>
  <c r="S871" i="3" s="1"/>
  <c r="P917" i="3"/>
  <c r="Q917" i="3" s="1"/>
  <c r="R999" i="3"/>
  <c r="S999" i="3" s="1"/>
  <c r="P472" i="3"/>
  <c r="Q472" i="3" s="1"/>
  <c r="P812" i="3"/>
  <c r="Q812" i="3" s="1"/>
  <c r="R474" i="3"/>
  <c r="S474" i="3" s="1"/>
  <c r="R808" i="3"/>
  <c r="S808" i="3" s="1"/>
  <c r="R734" i="3"/>
  <c r="S734" i="3" s="1"/>
  <c r="P600" i="3"/>
  <c r="Q600" i="3" s="1"/>
  <c r="P895" i="3"/>
  <c r="Q895" i="3" s="1"/>
  <c r="R715" i="3"/>
  <c r="S715" i="3" s="1"/>
  <c r="R913" i="3"/>
  <c r="S913" i="3" s="1"/>
  <c r="P120" i="3"/>
  <c r="Q120" i="3" s="1"/>
  <c r="R842" i="3"/>
  <c r="S842" i="3" s="1"/>
  <c r="P412" i="3"/>
  <c r="Q412" i="3" s="1"/>
  <c r="R334" i="3"/>
  <c r="S334" i="3" s="1"/>
  <c r="P739" i="3"/>
  <c r="Q739" i="3" s="1"/>
  <c r="P743" i="3"/>
  <c r="Q743" i="3" s="1"/>
  <c r="R766" i="3"/>
  <c r="S766" i="3" s="1"/>
  <c r="P772" i="3"/>
  <c r="Q772" i="3" s="1"/>
  <c r="R460" i="3"/>
  <c r="S460" i="3" s="1"/>
  <c r="R270" i="3"/>
  <c r="S270" i="3" s="1"/>
  <c r="R760" i="3"/>
  <c r="S760" i="3" s="1"/>
  <c r="R904" i="3"/>
  <c r="S904" i="3" s="1"/>
  <c r="R487" i="3"/>
  <c r="S487" i="3" s="1"/>
  <c r="P502" i="3"/>
  <c r="Q502" i="3" s="1"/>
  <c r="R646" i="3"/>
  <c r="S646" i="3" s="1"/>
  <c r="R408" i="3"/>
  <c r="S408" i="3" s="1"/>
  <c r="R297" i="3"/>
  <c r="S297" i="3" s="1"/>
  <c r="P651" i="3"/>
  <c r="Q651" i="3" s="1"/>
  <c r="R950" i="3"/>
  <c r="S950" i="3" s="1"/>
  <c r="P909" i="3"/>
  <c r="Q909" i="3" s="1"/>
  <c r="R718" i="3"/>
  <c r="S718" i="3" s="1"/>
  <c r="R336" i="3"/>
  <c r="S336" i="3" s="1"/>
  <c r="P960" i="3"/>
  <c r="Q960" i="3" s="1"/>
  <c r="P640" i="3"/>
  <c r="Q640" i="3" s="1"/>
  <c r="P809" i="3"/>
  <c r="Q809" i="3" s="1"/>
  <c r="R966" i="3"/>
  <c r="S966" i="3" s="1"/>
  <c r="R682" i="3"/>
  <c r="S682" i="3" s="1"/>
  <c r="R701" i="3"/>
  <c r="S701" i="3" s="1"/>
  <c r="P877" i="3"/>
  <c r="Q877" i="3" s="1"/>
  <c r="P927" i="3"/>
  <c r="Q927" i="3" s="1"/>
  <c r="P799" i="3"/>
  <c r="Q799" i="3" s="1"/>
  <c r="R519" i="3"/>
  <c r="S519" i="3" s="1"/>
  <c r="R534" i="3"/>
  <c r="S534" i="3" s="1"/>
  <c r="R467" i="3"/>
  <c r="S467" i="3" s="1"/>
  <c r="R761" i="3"/>
  <c r="S761" i="3" s="1"/>
  <c r="P851" i="3"/>
  <c r="Q851" i="3" s="1"/>
  <c r="R488" i="3"/>
  <c r="S488" i="3" s="1"/>
  <c r="R100" i="3"/>
  <c r="S100" i="3" s="1"/>
  <c r="R564" i="3"/>
  <c r="S564" i="3" s="1"/>
  <c r="P830" i="3"/>
  <c r="Q830" i="3" s="1"/>
  <c r="R551" i="3"/>
  <c r="S551" i="3" s="1"/>
  <c r="R436" i="3"/>
  <c r="S436" i="3" s="1"/>
  <c r="R991" i="3"/>
  <c r="S991" i="3" s="1"/>
  <c r="P498" i="3"/>
  <c r="Q498" i="3" s="1"/>
  <c r="P721" i="3"/>
  <c r="Q721" i="3" s="1"/>
  <c r="P709" i="3"/>
  <c r="Q709" i="3" s="1"/>
  <c r="P513" i="3"/>
  <c r="Q513" i="3" s="1"/>
  <c r="R576" i="3"/>
  <c r="S576" i="3" s="1"/>
  <c r="P675" i="3"/>
  <c r="Q675" i="3" s="1"/>
  <c r="R854" i="3"/>
  <c r="S854" i="3" s="1"/>
  <c r="R573" i="3"/>
  <c r="S573" i="3" s="1"/>
  <c r="R272" i="3"/>
  <c r="S272" i="3" s="1"/>
  <c r="P66" i="3"/>
  <c r="Q66" i="3" s="1"/>
  <c r="R373" i="3"/>
  <c r="S373" i="3" s="1"/>
  <c r="P588" i="3"/>
  <c r="Q588" i="3" s="1"/>
  <c r="P82" i="3"/>
  <c r="Q82" i="3" s="1"/>
  <c r="R764" i="3"/>
  <c r="S764" i="3" s="1"/>
  <c r="R569" i="3"/>
  <c r="S569" i="3" s="1"/>
  <c r="R329" i="3"/>
  <c r="S329" i="3" s="1"/>
  <c r="P977" i="3"/>
  <c r="Q977" i="3" s="1"/>
  <c r="R94" i="3"/>
  <c r="S94" i="3" s="1"/>
  <c r="R420" i="3"/>
  <c r="S420" i="3" s="1"/>
  <c r="R139" i="3"/>
  <c r="S139" i="3" s="1"/>
  <c r="P868" i="3"/>
  <c r="Q868" i="3" s="1"/>
  <c r="P262" i="3"/>
  <c r="Q262" i="3" s="1"/>
  <c r="R87" i="3"/>
  <c r="S87" i="3" s="1"/>
  <c r="R449" i="3"/>
  <c r="S449" i="3" s="1"/>
  <c r="R279" i="3"/>
  <c r="S279" i="3" s="1"/>
  <c r="R380" i="3"/>
  <c r="S380" i="3" s="1"/>
  <c r="R757" i="3"/>
  <c r="S757" i="3" s="1"/>
  <c r="R759" i="3"/>
  <c r="S759" i="3" s="1"/>
  <c r="R479" i="3"/>
  <c r="S479" i="3" s="1"/>
  <c r="R887" i="3"/>
  <c r="S887" i="3" s="1"/>
  <c r="P660" i="3"/>
  <c r="Q660" i="3" s="1"/>
  <c r="P956" i="3"/>
  <c r="Q956" i="3" s="1"/>
  <c r="R606" i="3"/>
  <c r="S606" i="3" s="1"/>
  <c r="P893" i="3"/>
  <c r="Q893" i="3" s="1"/>
  <c r="R737" i="3"/>
  <c r="S737" i="3" s="1"/>
  <c r="R963" i="3"/>
  <c r="S963" i="3" s="1"/>
  <c r="P686" i="3"/>
  <c r="Q686" i="3" s="1"/>
  <c r="R463" i="3"/>
  <c r="S463" i="3" s="1"/>
  <c r="P620" i="3"/>
  <c r="Q620" i="3" s="1"/>
  <c r="R486" i="3"/>
  <c r="S486" i="3" s="1"/>
  <c r="R236" i="3"/>
  <c r="S236" i="3" s="1"/>
  <c r="R949" i="3"/>
  <c r="S949" i="3" s="1"/>
  <c r="P950" i="3"/>
  <c r="Q950" i="3" s="1"/>
  <c r="R929" i="3"/>
  <c r="S929" i="3" s="1"/>
  <c r="P692" i="3"/>
  <c r="Q692" i="3" s="1"/>
  <c r="P912" i="3"/>
  <c r="Q912" i="3" s="1"/>
  <c r="P489" i="3"/>
  <c r="Q489" i="3" s="1"/>
  <c r="R607" i="3"/>
  <c r="S607" i="3" s="1"/>
  <c r="R462" i="3"/>
  <c r="S462" i="3" s="1"/>
  <c r="P418" i="3"/>
  <c r="Q418" i="3" s="1"/>
  <c r="P633" i="3"/>
  <c r="Q633" i="3" s="1"/>
  <c r="P463" i="3"/>
  <c r="Q463" i="3" s="1"/>
  <c r="P518" i="3"/>
  <c r="Q518" i="3" s="1"/>
  <c r="R309" i="3"/>
  <c r="S309" i="3" s="1"/>
  <c r="R470" i="3"/>
  <c r="S470" i="3" s="1"/>
  <c r="P216" i="3"/>
  <c r="Q216" i="3" s="1"/>
  <c r="R704" i="3"/>
  <c r="S704" i="3" s="1"/>
  <c r="P753" i="3"/>
  <c r="Q753" i="3" s="1"/>
  <c r="P382" i="3"/>
  <c r="Q382" i="3" s="1"/>
  <c r="R724" i="3"/>
  <c r="S724" i="3" s="1"/>
  <c r="P731" i="3"/>
  <c r="Q731" i="3" s="1"/>
  <c r="P928" i="3"/>
  <c r="Q928" i="3" s="1"/>
  <c r="R851" i="3"/>
  <c r="S851" i="3" s="1"/>
  <c r="R324" i="3"/>
  <c r="S324" i="3" s="1"/>
  <c r="R256" i="3"/>
  <c r="S256" i="3" s="1"/>
  <c r="R481" i="3"/>
  <c r="S481" i="3" s="1"/>
  <c r="R205" i="3"/>
  <c r="S205" i="3" s="1"/>
  <c r="P456" i="3"/>
  <c r="Q456" i="3" s="1"/>
  <c r="P691" i="3"/>
  <c r="Q691" i="3" s="1"/>
  <c r="P788" i="3"/>
  <c r="Q788" i="3" s="1"/>
  <c r="P657" i="3"/>
  <c r="Q657" i="3" s="1"/>
  <c r="R726" i="3"/>
  <c r="S726" i="3" s="1"/>
  <c r="R338" i="3"/>
  <c r="S338" i="3" s="1"/>
  <c r="P571" i="3"/>
  <c r="Q571" i="3" s="1"/>
  <c r="P748" i="3"/>
  <c r="Q748" i="3" s="1"/>
  <c r="P646" i="3"/>
  <c r="Q646" i="3" s="1"/>
  <c r="P958" i="3"/>
  <c r="Q958" i="3" s="1"/>
  <c r="P186" i="3"/>
  <c r="Q186" i="3" s="1"/>
  <c r="P501" i="3"/>
  <c r="Q501" i="3" s="1"/>
  <c r="R121" i="3"/>
  <c r="S121" i="3" s="1"/>
  <c r="R863" i="3"/>
  <c r="S863" i="3" s="1"/>
  <c r="P761" i="3"/>
  <c r="Q761" i="3" s="1"/>
  <c r="P359" i="3"/>
  <c r="Q359" i="3" s="1"/>
  <c r="R376" i="3"/>
  <c r="S376" i="3" s="1"/>
  <c r="P355" i="3"/>
  <c r="Q355" i="3" s="1"/>
  <c r="R375" i="3"/>
  <c r="S375" i="3" s="1"/>
  <c r="R902" i="3"/>
  <c r="S902" i="3" s="1"/>
  <c r="P141" i="3"/>
  <c r="Q141" i="3" s="1"/>
  <c r="P336" i="3"/>
  <c r="Q336" i="3" s="1"/>
  <c r="R465" i="3"/>
  <c r="S465" i="3" s="1"/>
  <c r="R370" i="3"/>
  <c r="S370" i="3" s="1"/>
  <c r="P278" i="3"/>
  <c r="Q278" i="3" s="1"/>
  <c r="R710" i="3"/>
  <c r="S710" i="3" s="1"/>
  <c r="R190" i="3"/>
  <c r="S190" i="3" s="1"/>
  <c r="R253" i="3"/>
  <c r="S253" i="3" s="1"/>
  <c r="P421" i="3"/>
  <c r="Q421" i="3" s="1"/>
  <c r="P650" i="3"/>
  <c r="Q650" i="3" s="1"/>
  <c r="R369" i="3"/>
  <c r="S369" i="3" s="1"/>
  <c r="P557" i="3"/>
  <c r="Q557" i="3" s="1"/>
  <c r="R71" i="3"/>
  <c r="S71" i="3" s="1"/>
  <c r="P736" i="3"/>
  <c r="Q736" i="3" s="1"/>
  <c r="P752" i="3"/>
  <c r="Q752" i="3" s="1"/>
  <c r="R653" i="3"/>
  <c r="S653" i="3" s="1"/>
  <c r="P926" i="3"/>
  <c r="Q926" i="3" s="1"/>
  <c r="P277" i="3"/>
  <c r="Q277" i="3" s="1"/>
  <c r="P254" i="3"/>
  <c r="Q254" i="3" s="1"/>
  <c r="R518" i="3"/>
  <c r="S518" i="3" s="1"/>
  <c r="R621" i="3"/>
  <c r="S621" i="3" s="1"/>
  <c r="R440" i="3"/>
  <c r="S440" i="3" s="1"/>
  <c r="P149" i="3"/>
  <c r="Q149" i="3" s="1"/>
  <c r="P251" i="3"/>
  <c r="Q251" i="3" s="1"/>
  <c r="P543" i="3"/>
  <c r="Q543" i="3" s="1"/>
  <c r="R396" i="3"/>
  <c r="S396" i="3" s="1"/>
  <c r="R658" i="3"/>
  <c r="S658" i="3" s="1"/>
  <c r="R303" i="3"/>
  <c r="S303" i="3" s="1"/>
  <c r="R152" i="3"/>
  <c r="S152" i="3" s="1"/>
  <c r="R234" i="3"/>
  <c r="S234" i="3" s="1"/>
  <c r="R330" i="3"/>
  <c r="S330" i="3" s="1"/>
  <c r="R230" i="3"/>
  <c r="S230" i="3" s="1"/>
  <c r="P207" i="3"/>
  <c r="Q207" i="3" s="1"/>
  <c r="P431" i="3"/>
  <c r="Q431" i="3" s="1"/>
  <c r="R145" i="3"/>
  <c r="S145" i="3" s="1"/>
  <c r="R948" i="3"/>
  <c r="S948" i="3" s="1"/>
  <c r="R246" i="3"/>
  <c r="S246" i="3" s="1"/>
  <c r="R746" i="3"/>
  <c r="S746" i="3" s="1"/>
  <c r="R784" i="3"/>
  <c r="S784" i="3" s="1"/>
  <c r="P314" i="3"/>
  <c r="Q314" i="3" s="1"/>
  <c r="R74" i="3"/>
  <c r="S74" i="3" s="1"/>
  <c r="R368" i="3"/>
  <c r="S368" i="3" s="1"/>
  <c r="R226" i="3"/>
  <c r="S226" i="3" s="1"/>
  <c r="R349" i="3"/>
  <c r="S349" i="3" s="1"/>
  <c r="P488" i="3"/>
  <c r="Q488" i="3" s="1"/>
  <c r="P179" i="3"/>
  <c r="Q179" i="3" s="1"/>
  <c r="R238" i="3"/>
  <c r="S238" i="3" s="1"/>
  <c r="R13" i="3"/>
  <c r="S13" i="3" s="1"/>
  <c r="P339" i="3"/>
  <c r="Q339" i="3" s="1"/>
  <c r="P460" i="3"/>
  <c r="Q460" i="3" s="1"/>
  <c r="R255" i="3"/>
  <c r="S255" i="3" s="1"/>
  <c r="R788" i="3"/>
  <c r="S788" i="3" s="1"/>
  <c r="P39" i="3"/>
  <c r="Q39" i="3" s="1"/>
  <c r="R284" i="3"/>
  <c r="S284" i="3" s="1"/>
  <c r="P211" i="3"/>
  <c r="Q211" i="3" s="1"/>
  <c r="P219" i="3"/>
  <c r="Q219" i="3" s="1"/>
  <c r="R55" i="3"/>
  <c r="S55" i="3" s="1"/>
  <c r="R664" i="3"/>
  <c r="S664" i="3" s="1"/>
  <c r="R298" i="3"/>
  <c r="S298" i="3" s="1"/>
  <c r="P242" i="3"/>
  <c r="Q242" i="3" s="1"/>
  <c r="R549" i="3"/>
  <c r="S549" i="3" s="1"/>
  <c r="R838" i="3"/>
  <c r="S838" i="3" s="1"/>
  <c r="R647" i="3"/>
  <c r="S647" i="3" s="1"/>
  <c r="P206" i="3"/>
  <c r="Q206" i="3" s="1"/>
  <c r="R61" i="3"/>
  <c r="S61" i="3" s="1"/>
  <c r="P873" i="3"/>
  <c r="Q873" i="3" s="1"/>
  <c r="R286" i="3"/>
  <c r="S286" i="3" s="1"/>
  <c r="P386" i="3"/>
  <c r="Q386" i="3" s="1"/>
  <c r="P200" i="3"/>
  <c r="Q200" i="3" s="1"/>
  <c r="P112" i="3"/>
  <c r="Q112" i="3" s="1"/>
  <c r="P636" i="3"/>
  <c r="Q636" i="3" s="1"/>
  <c r="R171" i="3"/>
  <c r="S171" i="3" s="1"/>
  <c r="R426" i="3"/>
  <c r="S426" i="3" s="1"/>
  <c r="R867" i="3"/>
  <c r="S867" i="3" s="1"/>
  <c r="R118" i="3"/>
  <c r="S118" i="3" s="1"/>
  <c r="R681" i="3"/>
  <c r="S681" i="3" s="1"/>
  <c r="R289" i="3"/>
  <c r="S289" i="3" s="1"/>
  <c r="P374" i="3"/>
  <c r="Q374" i="3" s="1"/>
  <c r="R119" i="3"/>
  <c r="S119" i="3" s="1"/>
  <c r="R914" i="3"/>
  <c r="S914" i="3" s="1"/>
  <c r="P426" i="3"/>
  <c r="Q426" i="3" s="1"/>
  <c r="P85" i="3"/>
  <c r="Q85" i="3" s="1"/>
  <c r="P416" i="3"/>
  <c r="Q416" i="3" s="1"/>
  <c r="P283" i="3"/>
  <c r="Q283" i="3" s="1"/>
  <c r="P659" i="3"/>
  <c r="Q659" i="3" s="1"/>
  <c r="P81" i="3"/>
  <c r="Q81" i="3" s="1"/>
  <c r="R689" i="3"/>
  <c r="S689" i="3" s="1"/>
  <c r="R262" i="3"/>
  <c r="S262" i="3" s="1"/>
  <c r="R99" i="3"/>
  <c r="S99" i="3" s="1"/>
  <c r="P539" i="3"/>
  <c r="Q539" i="3" s="1"/>
  <c r="P91" i="3"/>
  <c r="Q91" i="3" s="1"/>
  <c r="R818" i="3"/>
  <c r="S818" i="3" s="1"/>
  <c r="R251" i="3"/>
  <c r="S251" i="3" s="1"/>
  <c r="R179" i="3"/>
  <c r="S179" i="3" s="1"/>
  <c r="P68" i="3"/>
  <c r="Q68" i="3" s="1"/>
  <c r="P934" i="3"/>
  <c r="Q934" i="3" s="1"/>
  <c r="R90" i="3"/>
  <c r="S90" i="3" s="1"/>
  <c r="R541" i="3"/>
  <c r="S541" i="3" s="1"/>
  <c r="R201" i="3"/>
  <c r="S201" i="3" s="1"/>
  <c r="P407" i="3"/>
  <c r="Q407" i="3" s="1"/>
  <c r="P258" i="3"/>
  <c r="Q258" i="3" s="1"/>
  <c r="R433" i="3"/>
  <c r="S433" i="3" s="1"/>
  <c r="P722" i="3"/>
  <c r="Q722" i="3" s="1"/>
  <c r="R856" i="3"/>
  <c r="S856" i="3" s="1"/>
  <c r="P77" i="3"/>
  <c r="Q77" i="3" s="1"/>
  <c r="P356" i="3"/>
  <c r="Q356" i="3" s="1"/>
  <c r="P269" i="3"/>
  <c r="Q269" i="3" s="1"/>
  <c r="R292" i="3"/>
  <c r="S292" i="3" s="1"/>
  <c r="P253" i="3"/>
  <c r="Q253" i="3" s="1"/>
  <c r="R153" i="3"/>
  <c r="S153" i="3" s="1"/>
  <c r="R232" i="3"/>
  <c r="S232" i="3" s="1"/>
  <c r="P171" i="3"/>
  <c r="Q171" i="3" s="1"/>
  <c r="P133" i="3"/>
  <c r="Q133" i="3" s="1"/>
  <c r="P205" i="3"/>
  <c r="Q205" i="3" s="1"/>
  <c r="P29" i="3"/>
  <c r="Q29" i="3" s="1"/>
  <c r="R652" i="3"/>
  <c r="S652" i="3" s="1"/>
  <c r="R601" i="3"/>
  <c r="S601" i="3" s="1"/>
  <c r="P306" i="3"/>
  <c r="Q306" i="3" s="1"/>
  <c r="R952" i="3"/>
  <c r="S952" i="3" s="1"/>
  <c r="P23" i="3"/>
  <c r="Q23" i="3" s="1"/>
  <c r="P533" i="3"/>
  <c r="Q533" i="3" s="1"/>
  <c r="P12" i="3"/>
  <c r="Q12" i="3" s="1"/>
  <c r="P142" i="3"/>
  <c r="Q142" i="3" s="1"/>
  <c r="R348" i="3"/>
  <c r="S348" i="3" s="1"/>
  <c r="P330" i="3"/>
  <c r="Q330" i="3" s="1"/>
  <c r="P225" i="3"/>
  <c r="Q225" i="3" s="1"/>
  <c r="P795" i="3"/>
  <c r="Q795" i="3" s="1"/>
  <c r="P117" i="3"/>
  <c r="Q117" i="3" s="1"/>
  <c r="P272" i="3"/>
  <c r="Q272" i="3" s="1"/>
  <c r="R21" i="3"/>
  <c r="S21" i="3" s="1"/>
  <c r="R187" i="3"/>
  <c r="S187" i="3" s="1"/>
  <c r="R57" i="3"/>
  <c r="S57" i="3" s="1"/>
  <c r="P41" i="3"/>
  <c r="Q41" i="3" s="1"/>
  <c r="P108" i="3"/>
  <c r="Q108" i="3" s="1"/>
  <c r="R231" i="3"/>
  <c r="S231" i="3" s="1"/>
  <c r="R258" i="3"/>
  <c r="S258" i="3" s="1"/>
  <c r="R294" i="3"/>
  <c r="S294" i="3" s="1"/>
  <c r="R313" i="3"/>
  <c r="S313" i="3" s="1"/>
  <c r="R37" i="3"/>
  <c r="S37" i="3" s="1"/>
  <c r="R385" i="3"/>
  <c r="S385" i="3" s="1"/>
  <c r="R20" i="3"/>
  <c r="S20" i="3" s="1"/>
  <c r="R58" i="3"/>
  <c r="S58" i="3" s="1"/>
  <c r="R544" i="3"/>
  <c r="S544" i="3" s="1"/>
  <c r="R68" i="3"/>
  <c r="S68" i="3" s="1"/>
  <c r="R165" i="3"/>
  <c r="S165" i="3" s="1"/>
  <c r="R59" i="3"/>
  <c r="S59" i="3" s="1"/>
  <c r="P365" i="3"/>
  <c r="Q365" i="3" s="1"/>
  <c r="P241" i="3"/>
  <c r="Q241" i="3" s="1"/>
  <c r="R166" i="3"/>
  <c r="S166" i="3" s="1"/>
  <c r="P231" i="3"/>
  <c r="Q231" i="3" s="1"/>
  <c r="R397" i="3"/>
  <c r="S397" i="3" s="1"/>
  <c r="R447" i="3"/>
  <c r="S447" i="3" s="1"/>
  <c r="P106" i="3"/>
  <c r="Q106" i="3" s="1"/>
  <c r="R56" i="3"/>
  <c r="S56" i="3" s="1"/>
  <c r="P50" i="3"/>
  <c r="Q50" i="3" s="1"/>
  <c r="R200" i="3"/>
  <c r="S200" i="3" s="1"/>
  <c r="R456" i="3"/>
  <c r="S456" i="3" s="1"/>
  <c r="P239" i="3"/>
  <c r="Q239" i="3" s="1"/>
  <c r="R685" i="3"/>
  <c r="S685" i="3" s="1"/>
  <c r="R163" i="3"/>
  <c r="S163" i="3" s="1"/>
  <c r="R19" i="3"/>
  <c r="S19" i="3" s="1"/>
  <c r="P27" i="3"/>
  <c r="Q27" i="3" s="1"/>
  <c r="P71" i="3"/>
  <c r="Q71" i="3" s="1"/>
  <c r="R93" i="3"/>
  <c r="S93" i="3" s="1"/>
  <c r="P189" i="3"/>
  <c r="Q189" i="3" s="1"/>
  <c r="R43" i="3"/>
  <c r="S43" i="3" s="1"/>
  <c r="P334" i="3"/>
  <c r="Q334" i="3" s="1"/>
  <c r="P198" i="3"/>
  <c r="Q198" i="3" s="1"/>
  <c r="P313" i="3"/>
  <c r="Q313" i="3" s="1"/>
  <c r="R67" i="3"/>
  <c r="S67" i="3" s="1"/>
  <c r="R12" i="3"/>
  <c r="S12" i="3" s="1"/>
  <c r="P185" i="3"/>
  <c r="Q185" i="3" s="1"/>
  <c r="P99" i="3"/>
  <c r="Q99" i="3" s="1"/>
  <c r="P665" i="3"/>
  <c r="Q665" i="3" s="1"/>
  <c r="R277" i="3"/>
  <c r="S277" i="3" s="1"/>
  <c r="R242" i="3"/>
  <c r="S242" i="3" s="1"/>
  <c r="P590" i="3"/>
  <c r="Q590" i="3" s="1"/>
  <c r="P122" i="3"/>
  <c r="Q122" i="3" s="1"/>
  <c r="P296" i="3"/>
  <c r="Q296" i="3" s="1"/>
  <c r="P132" i="3"/>
  <c r="Q132" i="3" s="1"/>
  <c r="R350" i="3"/>
  <c r="S350" i="3" s="1"/>
  <c r="R697" i="3"/>
  <c r="S697" i="3" s="1"/>
  <c r="R151" i="3"/>
  <c r="S151" i="3" s="1"/>
  <c r="R245" i="3"/>
  <c r="S245" i="3" s="1"/>
  <c r="P60" i="3"/>
  <c r="Q60" i="3" s="1"/>
  <c r="R308" i="3"/>
  <c r="S308" i="3" s="1"/>
  <c r="R3" i="3"/>
  <c r="S3" i="3" s="1"/>
  <c r="P172" i="3"/>
  <c r="Q172" i="3" s="1"/>
  <c r="P31" i="3"/>
  <c r="Q31" i="3" s="1"/>
  <c r="P529" i="3"/>
  <c r="Q529" i="3" s="1"/>
  <c r="P312" i="3"/>
  <c r="Q312" i="3" s="1"/>
  <c r="R6" i="3"/>
  <c r="S6" i="3" s="1"/>
  <c r="P124" i="3"/>
  <c r="Q124" i="3" s="1"/>
  <c r="P479" i="3"/>
  <c r="Q479" i="3" s="1"/>
  <c r="R507" i="3"/>
  <c r="S507" i="3" s="1"/>
  <c r="R47" i="3"/>
  <c r="S47" i="3" s="1"/>
  <c r="R161" i="3"/>
  <c r="S161" i="3" s="1"/>
  <c r="P22" i="3"/>
  <c r="Q22" i="3" s="1"/>
  <c r="P57" i="3"/>
  <c r="Q57" i="3" s="1"/>
  <c r="P61" i="3"/>
  <c r="Q61" i="3" s="1"/>
  <c r="P101" i="3"/>
  <c r="Q101" i="3" s="1"/>
  <c r="R210" i="3"/>
  <c r="S210" i="3" s="1"/>
  <c r="R542" i="3"/>
  <c r="S542" i="3" s="1"/>
  <c r="R46" i="3"/>
  <c r="S46" i="3" s="1"/>
  <c r="R9" i="3"/>
  <c r="S9" i="3" s="1"/>
  <c r="R198" i="3"/>
  <c r="S198" i="3" s="1"/>
  <c r="P7" i="3"/>
  <c r="Q7" i="3" s="1"/>
  <c r="R354" i="3"/>
  <c r="S354" i="3" s="1"/>
  <c r="P114" i="3"/>
  <c r="Q114" i="3" s="1"/>
  <c r="R193" i="3"/>
  <c r="S193" i="3" s="1"/>
  <c r="P15" i="3"/>
  <c r="Q15" i="3" s="1"/>
  <c r="R181" i="3"/>
  <c r="S181" i="3" s="1"/>
  <c r="P371" i="3"/>
  <c r="Q371" i="3" s="1"/>
  <c r="P379" i="3"/>
  <c r="Q379" i="3" s="1"/>
  <c r="P56" i="3"/>
  <c r="Q56" i="3" s="1"/>
  <c r="P8" i="3"/>
  <c r="Q8" i="3" s="1"/>
  <c r="P369" i="3"/>
  <c r="Q369" i="3" s="1"/>
  <c r="R111" i="3"/>
  <c r="S111" i="3" s="1"/>
  <c r="R28" i="3"/>
  <c r="S28" i="3" s="1"/>
  <c r="R140" i="3"/>
  <c r="S140" i="3" s="1"/>
  <c r="R346" i="3"/>
  <c r="S346" i="3" s="1"/>
  <c r="P95" i="3"/>
  <c r="Q95" i="3" s="1"/>
  <c r="R745" i="3"/>
  <c r="S745" i="3" s="1"/>
  <c r="R364" i="3"/>
  <c r="S364" i="3" s="1"/>
  <c r="R333" i="3"/>
  <c r="S333" i="3" s="1"/>
  <c r="R241" i="3"/>
  <c r="S241" i="3" s="1"/>
  <c r="R172" i="3"/>
  <c r="S172" i="3" s="1"/>
  <c r="R207" i="3"/>
  <c r="S207" i="3" s="1"/>
  <c r="P18" i="3"/>
  <c r="Q18" i="3" s="1"/>
  <c r="R327" i="3"/>
  <c r="S327" i="3" s="1"/>
  <c r="R228" i="3"/>
  <c r="S228" i="3" s="1"/>
  <c r="R593" i="3"/>
  <c r="S593" i="3" s="1"/>
  <c r="P64" i="3"/>
  <c r="Q64" i="3" s="1"/>
  <c r="P508" i="3"/>
  <c r="Q508" i="3" s="1"/>
  <c r="P551" i="3"/>
  <c r="Q551" i="3" s="1"/>
  <c r="R383" i="3"/>
  <c r="S383" i="3" s="1"/>
  <c r="P139" i="3"/>
  <c r="Q139" i="3" s="1"/>
  <c r="R218" i="3"/>
  <c r="S218" i="3" s="1"/>
  <c r="P36" i="3"/>
  <c r="Q36" i="3" s="1"/>
  <c r="P741" i="3"/>
  <c r="Q741" i="3" s="1"/>
  <c r="R411" i="3"/>
  <c r="S411" i="3" s="1"/>
  <c r="P265" i="3"/>
  <c r="Q265" i="3" s="1"/>
  <c r="P494" i="3"/>
  <c r="Q494" i="3" s="1"/>
  <c r="P221" i="3"/>
  <c r="Q221" i="3" s="1"/>
  <c r="R80" i="3"/>
  <c r="S80" i="3" s="1"/>
  <c r="P204" i="3"/>
  <c r="Q204" i="3" s="1"/>
  <c r="R378" i="3"/>
  <c r="S378" i="3" s="1"/>
  <c r="P582" i="3"/>
  <c r="Q582" i="3" s="1"/>
  <c r="R52" i="3"/>
  <c r="S52" i="3" s="1"/>
  <c r="P408" i="3"/>
  <c r="Q408" i="3" s="1"/>
  <c r="P648" i="3"/>
  <c r="Q648" i="3" s="1"/>
  <c r="R344" i="3"/>
  <c r="S344" i="3" s="1"/>
  <c r="P872" i="3"/>
  <c r="Q872" i="3" s="1"/>
  <c r="R254" i="3"/>
  <c r="S254" i="3" s="1"/>
  <c r="P425" i="3"/>
  <c r="Q425" i="3" s="1"/>
  <c r="R478" i="3"/>
  <c r="S478" i="3" s="1"/>
  <c r="R114" i="3"/>
  <c r="S114" i="3" s="1"/>
  <c r="P540" i="3"/>
  <c r="Q540" i="3" s="1"/>
  <c r="P21" i="3"/>
  <c r="Q21" i="3" s="1"/>
  <c r="R130" i="3"/>
  <c r="S130" i="3" s="1"/>
  <c r="R454" i="3"/>
  <c r="S454" i="3" s="1"/>
  <c r="P26" i="3"/>
  <c r="Q26" i="3" s="1"/>
  <c r="R98" i="3"/>
  <c r="S98" i="3" s="1"/>
  <c r="P647" i="3"/>
  <c r="Q647" i="3" s="1"/>
  <c r="P291" i="3"/>
  <c r="Q291" i="3" s="1"/>
  <c r="R533" i="3"/>
  <c r="S533" i="3" s="1"/>
  <c r="P360" i="3"/>
  <c r="Q360" i="3" s="1"/>
  <c r="P433" i="3"/>
  <c r="Q433" i="3" s="1"/>
  <c r="P25" i="3"/>
  <c r="Q25" i="3" s="1"/>
  <c r="R5" i="3"/>
  <c r="S5" i="3" s="1"/>
  <c r="R366" i="3"/>
  <c r="S366" i="3" s="1"/>
  <c r="R48" i="3"/>
  <c r="S48" i="3" s="1"/>
  <c r="P138" i="3"/>
  <c r="Q138" i="3" s="1"/>
  <c r="R247" i="3"/>
  <c r="S247" i="3" s="1"/>
  <c r="R188" i="3"/>
  <c r="S188" i="3" s="1"/>
  <c r="R16" i="3"/>
  <c r="S16" i="3" s="1"/>
  <c r="P413" i="3"/>
  <c r="Q413" i="3" s="1"/>
  <c r="P20" i="3"/>
  <c r="Q20" i="3" s="1"/>
  <c r="P232" i="3"/>
  <c r="Q232" i="3" s="1"/>
  <c r="P121" i="3"/>
  <c r="Q121" i="3" s="1"/>
  <c r="P203" i="3"/>
  <c r="Q203" i="3" s="1"/>
  <c r="R692" i="3"/>
  <c r="S692" i="3" s="1"/>
  <c r="P16" i="3"/>
  <c r="Q16" i="3" s="1"/>
  <c r="R386" i="3"/>
  <c r="S386" i="3" s="1"/>
  <c r="P177" i="3"/>
  <c r="Q177" i="3" s="1"/>
  <c r="P617" i="3"/>
  <c r="Q617" i="3" s="1"/>
  <c r="R359" i="3"/>
  <c r="S359" i="3" s="1"/>
  <c r="P653" i="3"/>
  <c r="Q653" i="3" s="1"/>
  <c r="P174" i="3"/>
  <c r="Q174" i="3" s="1"/>
  <c r="R317" i="3"/>
  <c r="S317" i="3" s="1"/>
  <c r="P54" i="3"/>
  <c r="Q54" i="3" s="1"/>
  <c r="R526" i="3"/>
  <c r="S526" i="3" s="1"/>
  <c r="R88" i="3"/>
  <c r="S88" i="3" s="1"/>
  <c r="P390" i="3"/>
  <c r="Q390" i="3" s="1"/>
  <c r="P144" i="3"/>
  <c r="Q144" i="3" s="1"/>
  <c r="P160" i="3"/>
  <c r="Q160" i="3" s="1"/>
  <c r="P298" i="3"/>
  <c r="Q298" i="3" s="1"/>
  <c r="R143" i="3"/>
  <c r="S143" i="3" s="1"/>
  <c r="P72" i="3"/>
  <c r="Q72" i="3" s="1"/>
  <c r="R224" i="3"/>
  <c r="S224" i="3" s="1"/>
  <c r="R265" i="3"/>
  <c r="S265" i="3" s="1"/>
  <c r="P375" i="3"/>
  <c r="Q375" i="3" s="1"/>
  <c r="P244" i="3"/>
  <c r="Q244" i="3" s="1"/>
  <c r="P3" i="3"/>
  <c r="Q3" i="3" s="1"/>
  <c r="R22" i="3"/>
  <c r="S22" i="3" s="1"/>
  <c r="R395" i="3"/>
  <c r="S395" i="3" s="1"/>
  <c r="P65" i="3"/>
  <c r="Q65" i="3" s="1"/>
  <c r="R374" i="3"/>
  <c r="S374" i="3" s="1"/>
  <c r="P55" i="3"/>
  <c r="Q55" i="3" s="1"/>
  <c r="P129" i="3"/>
  <c r="Q129" i="3" s="1"/>
  <c r="P87" i="3"/>
  <c r="Q87" i="3" s="1"/>
  <c r="R239" i="3"/>
  <c r="S239" i="3" s="1"/>
  <c r="R458" i="3"/>
  <c r="S458" i="3" s="1"/>
  <c r="P366" i="3"/>
  <c r="Q366" i="3" s="1"/>
  <c r="R340" i="3"/>
  <c r="S340" i="3" s="1"/>
  <c r="P24" i="3"/>
  <c r="Q24" i="3" s="1"/>
  <c r="R124" i="3"/>
  <c r="S124" i="3" s="1"/>
  <c r="P524" i="3"/>
  <c r="Q524" i="3" s="1"/>
  <c r="P181" i="3"/>
  <c r="Q181" i="3" s="1"/>
  <c r="P76" i="3"/>
  <c r="Q76" i="3" s="1"/>
  <c r="P381" i="3"/>
  <c r="Q381" i="3" s="1"/>
  <c r="P400" i="3"/>
  <c r="Q400" i="3" s="1"/>
  <c r="R36" i="3"/>
  <c r="S36" i="3" s="1"/>
  <c r="P96" i="3"/>
  <c r="Q96" i="3" s="1"/>
  <c r="P209" i="3"/>
  <c r="Q209" i="3" s="1"/>
  <c r="R157" i="3"/>
  <c r="S157" i="3" s="1"/>
  <c r="P763" i="3"/>
  <c r="Q763" i="3" s="1"/>
  <c r="R11" i="3"/>
  <c r="S11" i="3" s="1"/>
  <c r="R708" i="3"/>
  <c r="S708" i="3" s="1"/>
  <c r="P153" i="3"/>
  <c r="Q153" i="3" s="1"/>
  <c r="P705" i="3"/>
  <c r="Q705" i="3" s="1"/>
  <c r="P113" i="3"/>
  <c r="Q113" i="3" s="1"/>
  <c r="R322" i="3"/>
  <c r="S322" i="3" s="1"/>
  <c r="P59" i="3"/>
  <c r="Q59" i="3" s="1"/>
  <c r="P466" i="3"/>
  <c r="Q466" i="3" s="1"/>
  <c r="R186" i="3"/>
  <c r="S186" i="3" s="1"/>
  <c r="P373" i="3"/>
  <c r="Q373" i="3" s="1"/>
  <c r="R39" i="3"/>
  <c r="S39" i="3" s="1"/>
  <c r="R583" i="3"/>
  <c r="S583" i="3" s="1"/>
  <c r="P6" i="3"/>
  <c r="Q6" i="3" s="1"/>
  <c r="P80" i="3"/>
  <c r="Q80" i="3" s="1"/>
  <c r="R212" i="3"/>
  <c r="S212" i="3" s="1"/>
  <c r="P90" i="3"/>
  <c r="Q90" i="3" s="1"/>
  <c r="P210" i="3"/>
  <c r="Q210" i="3" s="1"/>
  <c r="R320" i="3"/>
  <c r="S320" i="3" s="1"/>
  <c r="P111" i="3"/>
  <c r="Q111" i="3" s="1"/>
  <c r="P136" i="3"/>
  <c r="Q136" i="3" s="1"/>
  <c r="P236" i="3"/>
  <c r="Q236" i="3" s="1"/>
  <c r="P519" i="3"/>
  <c r="Q519" i="3" s="1"/>
  <c r="P454" i="3"/>
  <c r="Q454" i="3" s="1"/>
  <c r="P44" i="3"/>
  <c r="Q44" i="3" s="1"/>
  <c r="P496" i="3"/>
  <c r="Q496" i="3" s="1"/>
  <c r="R457" i="3"/>
  <c r="S457" i="3" s="1"/>
  <c r="P411" i="3"/>
  <c r="Q411" i="3" s="1"/>
  <c r="P202" i="3"/>
  <c r="Q202" i="3" s="1"/>
  <c r="P562" i="3"/>
  <c r="Q562" i="3" s="1"/>
  <c r="R341" i="3"/>
  <c r="S341" i="3" s="1"/>
  <c r="P67" i="3"/>
  <c r="Q67" i="3" s="1"/>
  <c r="P17" i="3"/>
  <c r="Q17" i="3" s="1"/>
  <c r="P53" i="3"/>
  <c r="Q53" i="3" s="1"/>
  <c r="P156" i="3"/>
  <c r="Q156" i="3" s="1"/>
  <c r="R649" i="3"/>
  <c r="S649" i="3" s="1"/>
  <c r="P229" i="3"/>
  <c r="Q229" i="3" s="1"/>
  <c r="R137" i="3"/>
  <c r="S137" i="3" s="1"/>
  <c r="R85" i="3"/>
  <c r="S85" i="3" s="1"/>
  <c r="P797" i="3"/>
  <c r="Q797" i="3" s="1"/>
  <c r="R84" i="3"/>
  <c r="S84" i="3" s="1"/>
  <c r="P560" i="3"/>
  <c r="Q560" i="3" s="1"/>
  <c r="R439" i="3"/>
  <c r="S439" i="3" s="1"/>
  <c r="P634" i="3"/>
  <c r="Q634" i="3" s="1"/>
  <c r="R203" i="3"/>
  <c r="S203" i="3" s="1"/>
  <c r="P395" i="3"/>
  <c r="Q395" i="3" s="1"/>
  <c r="P145" i="3"/>
  <c r="Q145" i="3" s="1"/>
  <c r="P438" i="3"/>
  <c r="Q438" i="3" s="1"/>
  <c r="R83" i="3"/>
  <c r="S83" i="3" s="1"/>
  <c r="P69" i="3"/>
  <c r="Q69" i="3" s="1"/>
  <c r="R63" i="3"/>
  <c r="S63" i="3" s="1"/>
  <c r="R185" i="3"/>
  <c r="S185" i="3" s="1"/>
  <c r="P184" i="3"/>
  <c r="Q184" i="3" s="1"/>
  <c r="R62" i="3"/>
  <c r="S62" i="3" s="1"/>
  <c r="R40" i="3"/>
  <c r="S40" i="3" s="1"/>
  <c r="R719" i="3"/>
  <c r="S719" i="3" s="1"/>
  <c r="P690" i="3"/>
  <c r="Q690" i="3" s="1"/>
  <c r="R417" i="3"/>
  <c r="S417" i="3" s="1"/>
  <c r="R103" i="3"/>
  <c r="S103" i="3" s="1"/>
  <c r="R250" i="3"/>
  <c r="S250" i="3" s="1"/>
  <c r="R14" i="3"/>
  <c r="S14" i="3" s="1"/>
  <c r="P944" i="3"/>
  <c r="Q944" i="3" s="1"/>
  <c r="P115" i="3"/>
  <c r="Q115" i="3" s="1"/>
  <c r="P167" i="3"/>
  <c r="Q167" i="3" s="1"/>
  <c r="P175" i="3"/>
  <c r="Q175" i="3" s="1"/>
  <c r="R65" i="3"/>
  <c r="S65" i="3" s="1"/>
  <c r="P474" i="3"/>
  <c r="Q474" i="3" s="1"/>
  <c r="P10" i="3"/>
  <c r="Q10" i="3" s="1"/>
  <c r="R227" i="3"/>
  <c r="S227" i="3" s="1"/>
  <c r="P261" i="3"/>
  <c r="Q261" i="3" s="1"/>
  <c r="R102" i="3"/>
  <c r="S102" i="3" s="1"/>
  <c r="R306" i="3"/>
  <c r="S306" i="3" s="1"/>
  <c r="R33" i="3"/>
  <c r="S33" i="3" s="1"/>
  <c r="R91" i="3"/>
  <c r="S91" i="3" s="1"/>
  <c r="R18" i="3"/>
  <c r="S18" i="3" s="1"/>
  <c r="R209" i="3"/>
  <c r="S209" i="3" s="1"/>
  <c r="P9" i="3"/>
  <c r="Q9" i="3" s="1"/>
  <c r="P255" i="3"/>
  <c r="Q255" i="3" s="1"/>
  <c r="P377" i="3"/>
  <c r="Q377" i="3" s="1"/>
  <c r="R637" i="3"/>
  <c r="S637" i="3" s="1"/>
  <c r="P169" i="3"/>
  <c r="Q169" i="3" s="1"/>
  <c r="P575" i="3"/>
  <c r="Q575" i="3" s="1"/>
  <c r="P78" i="3"/>
  <c r="Q78" i="3" s="1"/>
  <c r="R82" i="3"/>
  <c r="S82" i="3" s="1"/>
  <c r="P363" i="3"/>
  <c r="Q363" i="3" s="1"/>
  <c r="P162" i="3"/>
  <c r="Q162" i="3" s="1"/>
  <c r="P100" i="3"/>
  <c r="Q100" i="3" s="1"/>
  <c r="R154" i="3"/>
  <c r="S154" i="3" s="1"/>
  <c r="P235" i="3"/>
  <c r="Q235" i="3" s="1"/>
  <c r="R266" i="3"/>
  <c r="S266" i="3" s="1"/>
  <c r="P233" i="3"/>
  <c r="Q233" i="3" s="1"/>
  <c r="R146" i="3"/>
  <c r="S146" i="3" s="1"/>
  <c r="P672" i="3"/>
  <c r="Q672" i="3" s="1"/>
  <c r="R223" i="3"/>
  <c r="S223" i="3" s="1"/>
  <c r="R113" i="3"/>
  <c r="S113" i="3" s="1"/>
  <c r="R178" i="3"/>
  <c r="S178" i="3" s="1"/>
  <c r="P176" i="3"/>
  <c r="Q176" i="3" s="1"/>
  <c r="P517" i="3"/>
  <c r="Q517" i="3" s="1"/>
  <c r="P642" i="3"/>
  <c r="Q642" i="3" s="1"/>
  <c r="P75" i="3"/>
  <c r="Q75" i="3" s="1"/>
  <c r="P476" i="3"/>
  <c r="Q476" i="3" s="1"/>
  <c r="R307" i="3"/>
  <c r="S307" i="3" s="1"/>
  <c r="P270" i="3"/>
  <c r="Q270" i="3" s="1"/>
  <c r="P163" i="3"/>
  <c r="Q163" i="3" s="1"/>
  <c r="R126" i="3"/>
  <c r="S126" i="3" s="1"/>
  <c r="P458" i="3"/>
  <c r="Q458" i="3" s="1"/>
  <c r="R76" i="3"/>
  <c r="S76" i="3" s="1"/>
  <c r="P228" i="3"/>
  <c r="Q228" i="3" s="1"/>
  <c r="R431" i="3"/>
  <c r="S431" i="3" s="1"/>
  <c r="R164" i="3"/>
  <c r="S164" i="3" s="1"/>
  <c r="R148" i="3"/>
  <c r="S148" i="3" s="1"/>
  <c r="P166" i="3"/>
  <c r="Q166" i="3" s="1"/>
  <c r="P37" i="3"/>
  <c r="Q37" i="3" s="1"/>
  <c r="R310" i="3"/>
  <c r="S310" i="3" s="1"/>
  <c r="R7" i="3"/>
  <c r="S7" i="3" s="1"/>
  <c r="P299" i="3"/>
  <c r="Q299" i="3" s="1"/>
  <c r="P432" i="3"/>
  <c r="Q432" i="3" s="1"/>
  <c r="P194" i="3"/>
  <c r="Q194" i="3" s="1"/>
  <c r="R132" i="3"/>
  <c r="S132" i="3" s="1"/>
  <c r="P28" i="3"/>
  <c r="Q28" i="3" s="1"/>
  <c r="R110" i="3"/>
  <c r="S110" i="3" s="1"/>
  <c r="P105" i="3"/>
  <c r="Q105" i="3" s="1"/>
  <c r="P147" i="3"/>
  <c r="Q147" i="3" s="1"/>
  <c r="R49" i="3"/>
  <c r="S49" i="3" s="1"/>
  <c r="P116" i="3"/>
  <c r="Q116" i="3" s="1"/>
  <c r="P32" i="3"/>
  <c r="Q32" i="3" s="1"/>
  <c r="P302" i="3"/>
  <c r="Q302" i="3" s="1"/>
  <c r="P165" i="3"/>
  <c r="Q165" i="3" s="1"/>
  <c r="P86" i="3"/>
  <c r="Q86" i="3" s="1"/>
  <c r="P295" i="3"/>
  <c r="Q295" i="3" s="1"/>
  <c r="R27" i="3"/>
  <c r="S27" i="3" s="1"/>
  <c r="P195" i="3"/>
  <c r="Q195" i="3" s="1"/>
  <c r="P13" i="3"/>
  <c r="Q13" i="3" s="1"/>
  <c r="R15" i="3"/>
  <c r="S15" i="3" s="1"/>
  <c r="P109" i="3"/>
  <c r="Q109" i="3" s="1"/>
  <c r="P217" i="3"/>
  <c r="Q217" i="3" s="1"/>
  <c r="P214" i="3"/>
  <c r="Q214" i="3" s="1"/>
  <c r="R372" i="3"/>
  <c r="S372" i="3" s="1"/>
  <c r="P128" i="3"/>
  <c r="Q128" i="3" s="1"/>
  <c r="P63" i="3"/>
  <c r="Q63" i="3" s="1"/>
  <c r="R168" i="3"/>
  <c r="S168" i="3" s="1"/>
  <c r="R401" i="3"/>
  <c r="S401" i="3" s="1"/>
  <c r="R720" i="3"/>
  <c r="S720" i="3" s="1"/>
  <c r="P300" i="3"/>
  <c r="Q300" i="3" s="1"/>
  <c r="P30" i="3"/>
  <c r="Q30" i="3" s="1"/>
  <c r="P541" i="3"/>
  <c r="Q541" i="3" s="1"/>
  <c r="P317" i="3"/>
  <c r="Q317" i="3" s="1"/>
  <c r="P352" i="3"/>
  <c r="Q352" i="3" s="1"/>
  <c r="R78" i="3"/>
  <c r="S78" i="3" s="1"/>
  <c r="R162" i="3"/>
  <c r="S162" i="3" s="1"/>
  <c r="P243" i="3"/>
  <c r="Q243" i="3" s="1"/>
  <c r="R72" i="3"/>
  <c r="S72" i="3" s="1"/>
  <c r="R26" i="3"/>
  <c r="S26" i="3" s="1"/>
  <c r="R31" i="3"/>
  <c r="S31" i="3" s="1"/>
  <c r="R149" i="3"/>
  <c r="S149" i="3" s="1"/>
  <c r="P380" i="3"/>
  <c r="Q380" i="3" s="1"/>
  <c r="R66" i="3"/>
  <c r="S66" i="3" s="1"/>
  <c r="P372" i="3"/>
  <c r="Q372" i="3" s="1"/>
  <c r="P5" i="3"/>
  <c r="Q5" i="3" s="1"/>
  <c r="R202" i="3"/>
  <c r="S202" i="3" s="1"/>
  <c r="P183" i="3"/>
  <c r="Q183" i="3" s="1"/>
  <c r="R211" i="3"/>
  <c r="S211" i="3" s="1"/>
  <c r="P102" i="3"/>
  <c r="Q102" i="3" s="1"/>
  <c r="P273" i="3"/>
  <c r="Q273" i="3" s="1"/>
  <c r="R50" i="3"/>
  <c r="S50" i="3" s="1"/>
  <c r="R690" i="3"/>
  <c r="S690" i="3" s="1"/>
  <c r="R301" i="3"/>
  <c r="S301" i="3" s="1"/>
  <c r="R10" i="3"/>
  <c r="S10" i="3" s="1"/>
  <c r="R127" i="3"/>
  <c r="S127" i="3" s="1"/>
  <c r="P48" i="3"/>
  <c r="Q48" i="3" s="1"/>
  <c r="P271" i="3"/>
  <c r="Q271" i="3" s="1"/>
  <c r="R321" i="3"/>
  <c r="S321" i="3" s="1"/>
  <c r="R23" i="3"/>
  <c r="S23" i="3" s="1"/>
  <c r="P193" i="3"/>
  <c r="Q193" i="3" s="1"/>
  <c r="P46" i="3"/>
  <c r="Q46" i="3" s="1"/>
  <c r="P70" i="3"/>
  <c r="Q70" i="3" s="1"/>
  <c r="R17" i="3"/>
  <c r="S17" i="3" s="1"/>
  <c r="R53" i="3"/>
  <c r="S53" i="3" s="1"/>
  <c r="P152" i="3"/>
  <c r="Q152" i="3" s="1"/>
  <c r="R215" i="3"/>
  <c r="S215" i="3" s="1"/>
  <c r="R108" i="3"/>
  <c r="S108" i="3" s="1"/>
  <c r="P97" i="3"/>
  <c r="Q97" i="3" s="1"/>
  <c r="R615" i="3"/>
  <c r="S615" i="3" s="1"/>
  <c r="P199" i="3"/>
  <c r="Q199" i="3" s="1"/>
  <c r="P88" i="3"/>
  <c r="Q88" i="3" s="1"/>
  <c r="P318" i="3"/>
  <c r="Q318" i="3" s="1"/>
  <c r="R101" i="3"/>
  <c r="S101" i="3" s="1"/>
  <c r="R189" i="3"/>
  <c r="S189" i="3" s="1"/>
  <c r="R352" i="3"/>
  <c r="S352" i="3" s="1"/>
  <c r="P74" i="3"/>
  <c r="Q74" i="3" s="1"/>
  <c r="P453" i="3"/>
  <c r="Q453" i="3" s="1"/>
  <c r="P335" i="3"/>
  <c r="Q335" i="3" s="1"/>
  <c r="P245" i="3"/>
  <c r="Q245" i="3" s="1"/>
  <c r="P168" i="3"/>
  <c r="Q168" i="3" s="1"/>
  <c r="R278" i="3"/>
  <c r="S278" i="3" s="1"/>
  <c r="R115" i="3"/>
  <c r="S115" i="3" s="1"/>
  <c r="P323" i="3"/>
  <c r="Q323" i="3" s="1"/>
  <c r="R261" i="3"/>
  <c r="S261" i="3" s="1"/>
  <c r="R554" i="3"/>
  <c r="S554" i="3" s="1"/>
  <c r="R357" i="3"/>
  <c r="S357" i="3" s="1"/>
  <c r="P287" i="3"/>
  <c r="Q287" i="3" s="1"/>
  <c r="R356" i="3"/>
  <c r="S356" i="3" s="1"/>
  <c r="P260" i="3"/>
  <c r="Q260" i="3" s="1"/>
  <c r="P324" i="3"/>
  <c r="Q324" i="3" s="1"/>
  <c r="R550" i="3"/>
  <c r="S550" i="3" s="1"/>
  <c r="R204" i="3"/>
  <c r="S204" i="3" s="1"/>
  <c r="R195" i="3"/>
  <c r="S195" i="3" s="1"/>
  <c r="P435" i="3"/>
  <c r="Q435" i="3" s="1"/>
  <c r="P284" i="3"/>
  <c r="Q284" i="3" s="1"/>
  <c r="P110" i="3"/>
  <c r="Q110" i="3" s="1"/>
  <c r="R304" i="3"/>
  <c r="S304" i="3" s="1"/>
  <c r="R216" i="3"/>
  <c r="S216" i="3" s="1"/>
  <c r="P103" i="3"/>
  <c r="Q103" i="3" s="1"/>
  <c r="R70" i="3"/>
  <c r="S70" i="3" s="1"/>
  <c r="P19" i="3"/>
  <c r="Q19" i="3" s="1"/>
  <c r="P351" i="3"/>
  <c r="Q351" i="3" s="1"/>
  <c r="P43" i="3"/>
  <c r="Q43" i="3" s="1"/>
  <c r="R219" i="3"/>
  <c r="S219" i="3" s="1"/>
  <c r="R400" i="3"/>
  <c r="S400" i="3" s="1"/>
  <c r="R406" i="3"/>
  <c r="S406" i="3" s="1"/>
  <c r="R34" i="3"/>
  <c r="S34" i="3" s="1"/>
  <c r="R77" i="3"/>
  <c r="S77" i="3" s="1"/>
  <c r="P307" i="3"/>
  <c r="Q307" i="3" s="1"/>
  <c r="P344" i="3"/>
  <c r="Q344" i="3" s="1"/>
  <c r="P45" i="3"/>
  <c r="Q45" i="3" s="1"/>
  <c r="R24" i="3"/>
  <c r="S24" i="3" s="1"/>
  <c r="P2" i="3"/>
  <c r="Q2" i="3" s="1"/>
  <c r="P230" i="3"/>
  <c r="Q230" i="3" s="1"/>
  <c r="R30" i="3"/>
  <c r="S30" i="3" s="1"/>
  <c r="P485" i="3"/>
  <c r="Q485" i="3" s="1"/>
  <c r="P4" i="3"/>
  <c r="Q4" i="3" s="1"/>
  <c r="P47" i="3"/>
  <c r="Q47" i="3" s="1"/>
  <c r="R296" i="3"/>
  <c r="S296" i="3" s="1"/>
  <c r="P367" i="3"/>
  <c r="Q367" i="3" s="1"/>
  <c r="R64" i="3"/>
  <c r="S64" i="3" s="1"/>
  <c r="R355" i="3"/>
  <c r="S355" i="3" s="1"/>
  <c r="R128" i="3"/>
  <c r="S128" i="3" s="1"/>
  <c r="P252" i="3"/>
  <c r="Q252" i="3" s="1"/>
  <c r="P290" i="3"/>
  <c r="Q290" i="3" s="1"/>
  <c r="P259" i="3"/>
  <c r="Q259" i="3" s="1"/>
  <c r="R45" i="3"/>
  <c r="S45" i="3" s="1"/>
  <c r="P58" i="3"/>
  <c r="Q58" i="3" s="1"/>
  <c r="R318" i="3"/>
  <c r="S318" i="3" s="1"/>
  <c r="R97" i="3"/>
  <c r="S97" i="3" s="1"/>
  <c r="P614" i="3"/>
  <c r="Q614" i="3" s="1"/>
  <c r="R635" i="3"/>
  <c r="S635" i="3" s="1"/>
  <c r="P553" i="3"/>
  <c r="Q553" i="3" s="1"/>
  <c r="P84" i="3"/>
  <c r="Q84" i="3" s="1"/>
  <c r="R4" i="3"/>
  <c r="S4" i="3" s="1"/>
  <c r="P73" i="3"/>
  <c r="Q73" i="3" s="1"/>
  <c r="R512" i="3"/>
  <c r="S512" i="3" s="1"/>
  <c r="R191" i="3"/>
  <c r="S191" i="3" s="1"/>
  <c r="R95" i="3"/>
  <c r="S95" i="3" s="1"/>
  <c r="P143" i="3"/>
  <c r="Q143" i="3" s="1"/>
  <c r="P126" i="3"/>
  <c r="Q126" i="3" s="1"/>
  <c r="P140" i="3"/>
  <c r="Q140" i="3" s="1"/>
  <c r="R150" i="3"/>
  <c r="S150" i="3" s="1"/>
  <c r="R291" i="3"/>
  <c r="S291" i="3" s="1"/>
  <c r="P286" i="3"/>
  <c r="Q286" i="3" s="1"/>
  <c r="R138" i="3"/>
  <c r="S138" i="3" s="1"/>
  <c r="P51" i="3"/>
  <c r="Q51" i="3" s="1"/>
  <c r="P127" i="3"/>
  <c r="Q127" i="3" s="1"/>
  <c r="P94" i="3"/>
  <c r="Q94" i="3" s="1"/>
  <c r="P118" i="3"/>
  <c r="Q118" i="3" s="1"/>
  <c r="P92" i="3"/>
  <c r="Q92" i="3" s="1"/>
  <c r="R235" i="3"/>
  <c r="S235" i="3" s="1"/>
  <c r="P38" i="3"/>
  <c r="Q38" i="3" s="1"/>
  <c r="P42" i="3"/>
  <c r="Q42" i="3" s="1"/>
  <c r="R41" i="3"/>
  <c r="S41" i="3" s="1"/>
  <c r="R300" i="3"/>
  <c r="S300" i="3" s="1"/>
  <c r="P164" i="3"/>
  <c r="Q164" i="3" s="1"/>
  <c r="P387" i="3"/>
  <c r="Q387" i="3" s="1"/>
  <c r="P358" i="3"/>
  <c r="Q358" i="3" s="1"/>
  <c r="R402" i="3"/>
  <c r="S402" i="3" s="1"/>
  <c r="R287" i="3"/>
  <c r="S287" i="3" s="1"/>
  <c r="P322" i="3"/>
  <c r="Q322" i="3" s="1"/>
  <c r="R105" i="3"/>
  <c r="S105" i="3" s="1"/>
  <c r="R38" i="3"/>
  <c r="S38" i="3" s="1"/>
  <c r="H115" i="9" l="1"/>
  <c r="D115" i="9"/>
  <c r="H117" i="9"/>
  <c r="D117" i="9"/>
  <c r="D114" i="9"/>
  <c r="H114" i="9"/>
  <c r="H113" i="9"/>
  <c r="D113" i="9"/>
  <c r="H112" i="9"/>
  <c r="D112" i="9"/>
  <c r="H118" i="9"/>
  <c r="D118" i="9"/>
  <c r="D111" i="9"/>
  <c r="H111" i="9"/>
  <c r="H110" i="9"/>
  <c r="D110" i="9"/>
  <c r="D109" i="9"/>
  <c r="H109" i="9"/>
  <c r="U41" i="6"/>
  <c r="U52" i="6"/>
  <c r="H102" i="9"/>
  <c r="D102" i="9"/>
  <c r="D107" i="9"/>
  <c r="H107" i="9"/>
  <c r="H104" i="9"/>
  <c r="D104" i="9"/>
  <c r="D86" i="9"/>
  <c r="H86" i="9"/>
  <c r="D108" i="9"/>
  <c r="H108" i="9"/>
  <c r="U37" i="6"/>
  <c r="D99" i="9"/>
  <c r="H99" i="9"/>
  <c r="D106" i="9"/>
  <c r="H106" i="9"/>
  <c r="D100" i="9"/>
  <c r="H100" i="9"/>
  <c r="D98" i="9"/>
  <c r="H98" i="9"/>
  <c r="D97" i="9"/>
  <c r="H97" i="9"/>
  <c r="U20" i="6"/>
  <c r="H85" i="9"/>
  <c r="D85" i="9"/>
  <c r="U51" i="6"/>
  <c r="U60" i="6"/>
  <c r="H92" i="9"/>
  <c r="D92" i="9"/>
  <c r="U6" i="6"/>
  <c r="U47" i="6"/>
  <c r="U55" i="6"/>
  <c r="U13" i="6"/>
  <c r="U26" i="6"/>
  <c r="U3" i="6"/>
  <c r="H87" i="9"/>
  <c r="D87" i="9"/>
  <c r="H105" i="9"/>
  <c r="H96" i="9"/>
  <c r="D96" i="9"/>
  <c r="D105" i="9"/>
  <c r="D78" i="9"/>
  <c r="H78" i="9"/>
  <c r="D101" i="9"/>
  <c r="H101" i="9"/>
  <c r="H71" i="9"/>
  <c r="D71" i="9"/>
  <c r="U19" i="6"/>
  <c r="D103" i="9"/>
  <c r="H103" i="9"/>
  <c r="D94" i="9"/>
  <c r="H94" i="9"/>
  <c r="H90" i="9"/>
  <c r="D90" i="9"/>
  <c r="U28" i="6"/>
  <c r="D93" i="9"/>
  <c r="H93" i="9"/>
  <c r="D91" i="9"/>
  <c r="H91" i="9"/>
  <c r="H3" i="9"/>
  <c r="U25" i="6"/>
  <c r="U8" i="6"/>
  <c r="U45" i="6"/>
  <c r="U44" i="6"/>
  <c r="U42" i="6"/>
  <c r="U31" i="6"/>
  <c r="D148" i="9"/>
  <c r="H148" i="9"/>
  <c r="D147" i="9"/>
  <c r="H147" i="9"/>
  <c r="H70" i="9"/>
  <c r="D70" i="9"/>
  <c r="D77" i="9"/>
  <c r="H77" i="9"/>
  <c r="D74" i="9"/>
  <c r="H74" i="9"/>
  <c r="D72" i="9"/>
  <c r="H72" i="9"/>
  <c r="D89" i="9"/>
  <c r="H89" i="9"/>
  <c r="H143" i="9"/>
  <c r="D143" i="9"/>
  <c r="H144" i="9"/>
  <c r="D144" i="9"/>
  <c r="H81" i="9"/>
  <c r="D81" i="9"/>
  <c r="U49" i="6"/>
  <c r="D82" i="9"/>
  <c r="H82" i="9"/>
  <c r="H80" i="9"/>
  <c r="D80" i="9"/>
  <c r="H83" i="9"/>
  <c r="D83" i="9"/>
  <c r="H66" i="9"/>
  <c r="D66" i="9"/>
  <c r="D76" i="9"/>
  <c r="H76" i="9"/>
  <c r="D145" i="9"/>
  <c r="H145" i="9"/>
  <c r="D88" i="9"/>
  <c r="H88" i="9"/>
  <c r="U53" i="6"/>
  <c r="U16" i="6"/>
  <c r="D146" i="9"/>
  <c r="H146" i="9"/>
  <c r="U40" i="6"/>
  <c r="D68" i="9"/>
  <c r="H68" i="9"/>
  <c r="D84" i="9"/>
  <c r="H84" i="9"/>
  <c r="H13" i="9"/>
  <c r="U21" i="6"/>
  <c r="U61" i="6"/>
  <c r="H73" i="9"/>
  <c r="D73" i="9"/>
  <c r="D79" i="9"/>
  <c r="H79" i="9"/>
  <c r="U56" i="6"/>
  <c r="U50" i="6"/>
  <c r="D95" i="9"/>
  <c r="H95" i="9"/>
  <c r="D69" i="9"/>
  <c r="H69" i="9"/>
  <c r="U38" i="6"/>
  <c r="D67" i="9"/>
  <c r="H67" i="9"/>
  <c r="H75" i="9"/>
  <c r="D75" i="9"/>
  <c r="U35" i="6"/>
  <c r="D149" i="9"/>
  <c r="D150" i="9"/>
  <c r="H150" i="9"/>
  <c r="H149" i="9"/>
  <c r="U39" i="6"/>
  <c r="U64" i="6"/>
  <c r="U23" i="6"/>
  <c r="U211" i="6"/>
  <c r="U795" i="6"/>
  <c r="U932" i="6"/>
  <c r="U676" i="6"/>
  <c r="U725" i="6"/>
  <c r="U886" i="6"/>
  <c r="U622" i="6"/>
  <c r="U599" i="6"/>
  <c r="U649" i="6"/>
  <c r="U338" i="6"/>
  <c r="U326" i="6"/>
  <c r="U185" i="6"/>
  <c r="U287" i="6"/>
  <c r="U807" i="6"/>
  <c r="U880" i="6"/>
  <c r="U865" i="6"/>
  <c r="U898" i="6"/>
  <c r="U570" i="6"/>
  <c r="U483" i="6"/>
  <c r="U533" i="6"/>
  <c r="U330" i="6"/>
  <c r="U204" i="6"/>
  <c r="U270" i="6"/>
  <c r="U171" i="6"/>
  <c r="U931" i="6"/>
  <c r="U813" i="6"/>
  <c r="U718" i="6"/>
  <c r="U632" i="6"/>
  <c r="U362" i="6"/>
  <c r="U152" i="6"/>
  <c r="U311" i="6"/>
  <c r="U920" i="6"/>
  <c r="U874" i="6"/>
  <c r="U509" i="6"/>
  <c r="U246" i="6"/>
  <c r="U62" i="6"/>
  <c r="U4" i="6"/>
  <c r="U731" i="6"/>
  <c r="U868" i="6"/>
  <c r="U917" i="6"/>
  <c r="U656" i="6"/>
  <c r="U822" i="6"/>
  <c r="U558" i="6"/>
  <c r="U471" i="6"/>
  <c r="U585" i="6"/>
  <c r="U387" i="6"/>
  <c r="U192" i="6"/>
  <c r="U121" i="6"/>
  <c r="U223" i="6"/>
  <c r="U743" i="6"/>
  <c r="U816" i="6"/>
  <c r="U737" i="6"/>
  <c r="U834" i="6"/>
  <c r="U506" i="6"/>
  <c r="U556" i="6"/>
  <c r="U469" i="6"/>
  <c r="U368" i="6"/>
  <c r="U325" i="6"/>
  <c r="U206" i="6"/>
  <c r="U76" i="6"/>
  <c r="U956" i="6"/>
  <c r="U749" i="6"/>
  <c r="U646" i="6"/>
  <c r="U568" i="6"/>
  <c r="U411" i="6"/>
  <c r="U84" i="6"/>
  <c r="U247" i="6"/>
  <c r="U856" i="6"/>
  <c r="U610" i="6"/>
  <c r="U375" i="6"/>
  <c r="U32" i="6"/>
  <c r="U291" i="6"/>
  <c r="U125" i="6"/>
  <c r="U132" i="6"/>
  <c r="U397" i="6"/>
  <c r="U342" i="6"/>
  <c r="U589" i="6"/>
  <c r="U612" i="6"/>
  <c r="U429" i="6"/>
  <c r="U698" i="6"/>
  <c r="U954" i="6"/>
  <c r="U793" i="6"/>
  <c r="U744" i="6"/>
  <c r="U1000" i="6"/>
  <c r="U863" i="6"/>
  <c r="U135" i="6"/>
  <c r="U170" i="6"/>
  <c r="U225" i="6"/>
  <c r="U232" i="6"/>
  <c r="U396" i="6"/>
  <c r="U425" i="6"/>
  <c r="U456" i="6"/>
  <c r="U511" i="6"/>
  <c r="U534" i="6"/>
  <c r="U798" i="6"/>
  <c r="U979" i="6"/>
  <c r="U893" i="6"/>
  <c r="U844" i="6"/>
  <c r="U707" i="6"/>
  <c r="U82" i="6"/>
  <c r="U251" i="6"/>
  <c r="U286" i="6"/>
  <c r="U88" i="6"/>
  <c r="U357" i="6"/>
  <c r="U415" i="6"/>
  <c r="U549" i="6"/>
  <c r="U572" i="6"/>
  <c r="U627" i="6"/>
  <c r="U650" i="6"/>
  <c r="U914" i="6"/>
  <c r="U753" i="6"/>
  <c r="U704" i="6"/>
  <c r="U960" i="6"/>
  <c r="U823" i="6"/>
  <c r="U80" i="6"/>
  <c r="U146" i="6"/>
  <c r="U201" i="6"/>
  <c r="U208" i="6"/>
  <c r="U372" i="6"/>
  <c r="U418" i="6"/>
  <c r="U665" i="6"/>
  <c r="U487" i="6"/>
  <c r="U510" i="6"/>
  <c r="U774" i="6"/>
  <c r="U973" i="6"/>
  <c r="U869" i="6"/>
  <c r="U820" i="6"/>
  <c r="U683" i="6"/>
  <c r="U583" i="6"/>
  <c r="U108" i="6"/>
  <c r="U150" i="6"/>
  <c r="U205" i="6"/>
  <c r="U212" i="6"/>
  <c r="U376" i="6"/>
  <c r="U422" i="6"/>
  <c r="U428" i="6"/>
  <c r="U491" i="6"/>
  <c r="U514" i="6"/>
  <c r="U778" i="6"/>
  <c r="U977" i="6"/>
  <c r="U873" i="6"/>
  <c r="U824" i="6"/>
  <c r="U687" i="6"/>
  <c r="U215" i="6"/>
  <c r="U250" i="6"/>
  <c r="U305" i="6"/>
  <c r="U312" i="6"/>
  <c r="U379" i="6"/>
  <c r="U134" i="6"/>
  <c r="U189" i="6"/>
  <c r="U196" i="6"/>
  <c r="U360" i="6"/>
  <c r="U406" i="6"/>
  <c r="U653" i="6"/>
  <c r="U475" i="6"/>
  <c r="U498" i="6"/>
  <c r="U762" i="6"/>
  <c r="U949" i="6"/>
  <c r="U857" i="6"/>
  <c r="U808" i="6"/>
  <c r="U671" i="6"/>
  <c r="U955" i="6"/>
  <c r="U199" i="6"/>
  <c r="U234" i="6"/>
  <c r="U289" i="6"/>
  <c r="U296" i="6"/>
  <c r="U363" i="6"/>
  <c r="U497" i="6"/>
  <c r="U520" i="6"/>
  <c r="U575" i="6"/>
  <c r="U598" i="6"/>
  <c r="U862" i="6"/>
  <c r="U701" i="6"/>
  <c r="U963" i="6"/>
  <c r="U908" i="6"/>
  <c r="U771" i="6"/>
  <c r="U89" i="6"/>
  <c r="U315" i="6"/>
  <c r="U149" i="6"/>
  <c r="U156" i="6"/>
  <c r="U421" i="6"/>
  <c r="U366" i="6"/>
  <c r="U613" i="6"/>
  <c r="U433" i="6"/>
  <c r="U458" i="6"/>
  <c r="U722" i="6"/>
  <c r="U978" i="6"/>
  <c r="U817" i="6"/>
  <c r="U768" i="6"/>
  <c r="U935" i="6"/>
  <c r="U887" i="6"/>
  <c r="U83" i="6"/>
  <c r="U175" i="6"/>
  <c r="U210" i="6"/>
  <c r="U265" i="6"/>
  <c r="U272" i="6"/>
  <c r="U339" i="6"/>
  <c r="U473" i="6"/>
  <c r="U496" i="6"/>
  <c r="U551" i="6"/>
  <c r="U574" i="6"/>
  <c r="U838" i="6"/>
  <c r="U677" i="6"/>
  <c r="U953" i="6"/>
  <c r="U884" i="6"/>
  <c r="U747" i="6"/>
  <c r="U87" i="6"/>
  <c r="U179" i="6"/>
  <c r="U214" i="6"/>
  <c r="U269" i="6"/>
  <c r="U276" i="6"/>
  <c r="U343" i="6"/>
  <c r="U477" i="6"/>
  <c r="U500" i="6"/>
  <c r="U555" i="6"/>
  <c r="U578" i="6"/>
  <c r="U842" i="6"/>
  <c r="U681" i="6"/>
  <c r="U961" i="6"/>
  <c r="U888" i="6"/>
  <c r="U751" i="6"/>
  <c r="U163" i="6"/>
  <c r="U198" i="6"/>
  <c r="U253" i="6"/>
  <c r="U260" i="6"/>
  <c r="U424" i="6"/>
  <c r="U461" i="6"/>
  <c r="U484" i="6"/>
  <c r="U539" i="6"/>
  <c r="U562" i="6"/>
  <c r="U826" i="6"/>
  <c r="U664" i="6"/>
  <c r="U921" i="6"/>
  <c r="U872" i="6"/>
  <c r="U735" i="6"/>
  <c r="U94" i="6"/>
  <c r="U263" i="6"/>
  <c r="U298" i="6"/>
  <c r="U100" i="6"/>
  <c r="U369" i="6"/>
  <c r="U427" i="6"/>
  <c r="U561" i="6"/>
  <c r="U584" i="6"/>
  <c r="U639" i="6"/>
  <c r="U670" i="6"/>
  <c r="U926" i="6"/>
  <c r="U765" i="6"/>
  <c r="U716" i="6"/>
  <c r="U972" i="6"/>
  <c r="U835" i="6"/>
  <c r="U123" i="6"/>
  <c r="U158" i="6"/>
  <c r="U213" i="6"/>
  <c r="U220" i="6"/>
  <c r="U384" i="6"/>
  <c r="U430" i="6"/>
  <c r="U444" i="6"/>
  <c r="U499" i="6"/>
  <c r="U522" i="6"/>
  <c r="U786" i="6"/>
  <c r="U997" i="6"/>
  <c r="U881" i="6"/>
  <c r="U832" i="6"/>
  <c r="U695" i="6"/>
  <c r="U239" i="6"/>
  <c r="U274" i="6"/>
  <c r="U329" i="6"/>
  <c r="U345" i="6"/>
  <c r="U403" i="6"/>
  <c r="U537" i="6"/>
  <c r="U560" i="6"/>
  <c r="U615" i="6"/>
  <c r="U638" i="6"/>
  <c r="U902" i="6"/>
  <c r="U741" i="6"/>
  <c r="U692" i="6"/>
  <c r="U948" i="6"/>
  <c r="U811" i="6"/>
  <c r="U74" i="6"/>
  <c r="U243" i="6"/>
  <c r="U278" i="6"/>
  <c r="U333" i="6"/>
  <c r="U349" i="6"/>
  <c r="U407" i="6"/>
  <c r="U541" i="6"/>
  <c r="U564" i="6"/>
  <c r="U619" i="6"/>
  <c r="U642" i="6"/>
  <c r="U906" i="6"/>
  <c r="U745" i="6"/>
  <c r="U696" i="6"/>
  <c r="U952" i="6"/>
  <c r="U815" i="6"/>
  <c r="U227" i="6"/>
  <c r="U262" i="6"/>
  <c r="U317" i="6"/>
  <c r="U334" i="6"/>
  <c r="U391" i="6"/>
  <c r="U525" i="6"/>
  <c r="U548" i="6"/>
  <c r="U603" i="6"/>
  <c r="U626" i="6"/>
  <c r="U890" i="6"/>
  <c r="U729" i="6"/>
  <c r="U680" i="6"/>
  <c r="U936" i="6"/>
  <c r="U799" i="6"/>
  <c r="U101" i="6"/>
  <c r="U327" i="6"/>
  <c r="U161" i="6"/>
  <c r="U168" i="6"/>
  <c r="U332" i="6"/>
  <c r="U378" i="6"/>
  <c r="U625" i="6"/>
  <c r="U447" i="6"/>
  <c r="U470" i="6"/>
  <c r="U734" i="6"/>
  <c r="U990" i="6"/>
  <c r="U829" i="6"/>
  <c r="U780" i="6"/>
  <c r="U975" i="6"/>
  <c r="U911" i="6"/>
  <c r="U95" i="6"/>
  <c r="U187" i="6"/>
  <c r="U222" i="6"/>
  <c r="U277" i="6"/>
  <c r="U284" i="6"/>
  <c r="U351" i="6"/>
  <c r="U485" i="6"/>
  <c r="U508" i="6"/>
  <c r="U563" i="6"/>
  <c r="U586" i="6"/>
  <c r="U850" i="6"/>
  <c r="U689" i="6"/>
  <c r="U981" i="6"/>
  <c r="U896" i="6"/>
  <c r="U759" i="6"/>
  <c r="U77" i="6"/>
  <c r="U303" i="6"/>
  <c r="U137" i="6"/>
  <c r="U144" i="6"/>
  <c r="U409" i="6"/>
  <c r="U354" i="6"/>
  <c r="U601" i="6"/>
  <c r="U624" i="6"/>
  <c r="U446" i="6"/>
  <c r="U710" i="6"/>
  <c r="U966" i="6"/>
  <c r="U805" i="6"/>
  <c r="U756" i="6"/>
  <c r="U907" i="6"/>
  <c r="U875" i="6"/>
  <c r="U81" i="6"/>
  <c r="U307" i="6"/>
  <c r="U141" i="6"/>
  <c r="U148" i="6"/>
  <c r="U413" i="6"/>
  <c r="U358" i="6"/>
  <c r="U605" i="6"/>
  <c r="U628" i="6"/>
  <c r="U450" i="6"/>
  <c r="U714" i="6"/>
  <c r="U970" i="6"/>
  <c r="U809" i="6"/>
  <c r="U760" i="6"/>
  <c r="U919" i="6"/>
  <c r="U879" i="6"/>
  <c r="U122" i="6"/>
  <c r="U241" i="6"/>
  <c r="U385" i="6"/>
  <c r="U394" i="6"/>
  <c r="U641" i="6"/>
  <c r="U463" i="6"/>
  <c r="U486" i="6"/>
  <c r="U750" i="6"/>
  <c r="U933" i="6"/>
  <c r="U845" i="6"/>
  <c r="U796" i="6"/>
  <c r="U652" i="6"/>
  <c r="U943" i="6"/>
  <c r="U111" i="6"/>
  <c r="U203" i="6"/>
  <c r="U238" i="6"/>
  <c r="U293" i="6"/>
  <c r="U300" i="6"/>
  <c r="U367" i="6"/>
  <c r="U501" i="6"/>
  <c r="U524" i="6"/>
  <c r="U579" i="6"/>
  <c r="U602" i="6"/>
  <c r="U866" i="6"/>
  <c r="U705" i="6"/>
  <c r="U995" i="6"/>
  <c r="U912" i="6"/>
  <c r="U775" i="6"/>
  <c r="U93" i="6"/>
  <c r="U319" i="6"/>
  <c r="U153" i="6"/>
  <c r="U160" i="6"/>
  <c r="U316" i="6"/>
  <c r="U370" i="6"/>
  <c r="U617" i="6"/>
  <c r="U440" i="6"/>
  <c r="U462" i="6"/>
  <c r="U726" i="6"/>
  <c r="U982" i="6"/>
  <c r="U821" i="6"/>
  <c r="U772" i="6"/>
  <c r="U939" i="6"/>
  <c r="U899" i="6"/>
  <c r="U102" i="6"/>
  <c r="U306" i="6"/>
  <c r="U377" i="6"/>
  <c r="U569" i="6"/>
  <c r="U542" i="6"/>
  <c r="U636" i="6"/>
  <c r="U852" i="6"/>
  <c r="U103" i="6"/>
  <c r="U195" i="6"/>
  <c r="U230" i="6"/>
  <c r="U285" i="6"/>
  <c r="U292" i="6"/>
  <c r="U359" i="6"/>
  <c r="U493" i="6"/>
  <c r="U516" i="6"/>
  <c r="U571" i="6"/>
  <c r="U594" i="6"/>
  <c r="U858" i="6"/>
  <c r="U697" i="6"/>
  <c r="U989" i="6"/>
  <c r="U904" i="6"/>
  <c r="U767" i="6"/>
  <c r="U117" i="6"/>
  <c r="U186" i="6"/>
  <c r="U120" i="6"/>
  <c r="U348" i="6"/>
  <c r="U449" i="6"/>
  <c r="U472" i="6"/>
  <c r="U527" i="6"/>
  <c r="U550" i="6"/>
  <c r="U814" i="6"/>
  <c r="U644" i="6"/>
  <c r="U909" i="6"/>
  <c r="U860" i="6"/>
  <c r="U723" i="6"/>
  <c r="U98" i="6"/>
  <c r="U267" i="6"/>
  <c r="U302" i="6"/>
  <c r="U104" i="6"/>
  <c r="U373" i="6"/>
  <c r="U431" i="6"/>
  <c r="U565" i="6"/>
  <c r="U588" i="6"/>
  <c r="U643" i="6"/>
  <c r="U674" i="6"/>
  <c r="U930" i="6"/>
  <c r="U769" i="6"/>
  <c r="U720" i="6"/>
  <c r="U976" i="6"/>
  <c r="U839" i="6"/>
  <c r="U127" i="6"/>
  <c r="U162" i="6"/>
  <c r="U217" i="6"/>
  <c r="U224" i="6"/>
  <c r="U388" i="6"/>
  <c r="U434" i="6"/>
  <c r="U448" i="6"/>
  <c r="U503" i="6"/>
  <c r="U526" i="6"/>
  <c r="U790" i="6"/>
  <c r="U959" i="6"/>
  <c r="U885" i="6"/>
  <c r="U836" i="6"/>
  <c r="U699" i="6"/>
  <c r="U645" i="6"/>
  <c r="U143" i="6"/>
  <c r="U233" i="6"/>
  <c r="U404" i="6"/>
  <c r="U464" i="6"/>
  <c r="U678" i="6"/>
  <c r="U773" i="6"/>
  <c r="U980" i="6"/>
  <c r="U90" i="6"/>
  <c r="U259" i="6"/>
  <c r="U294" i="6"/>
  <c r="U96" i="6"/>
  <c r="U365" i="6"/>
  <c r="U423" i="6"/>
  <c r="U557" i="6"/>
  <c r="U580" i="6"/>
  <c r="U635" i="6"/>
  <c r="U666" i="6"/>
  <c r="U922" i="6"/>
  <c r="U761" i="6"/>
  <c r="U712" i="6"/>
  <c r="U968" i="6"/>
  <c r="U831" i="6"/>
  <c r="U72" i="6"/>
  <c r="U138" i="6"/>
  <c r="U193" i="6"/>
  <c r="U200" i="6"/>
  <c r="U364" i="6"/>
  <c r="U410" i="6"/>
  <c r="U657" i="6"/>
  <c r="U479" i="6"/>
  <c r="U502" i="6"/>
  <c r="U766" i="6"/>
  <c r="U957" i="6"/>
  <c r="U861" i="6"/>
  <c r="U812" i="6"/>
  <c r="U675" i="6"/>
  <c r="U219" i="6"/>
  <c r="U254" i="6"/>
  <c r="U151" i="6"/>
  <c r="U314" i="6"/>
  <c r="U184" i="6"/>
  <c r="U412" i="6"/>
  <c r="U513" i="6"/>
  <c r="U536" i="6"/>
  <c r="U591" i="6"/>
  <c r="U614" i="6"/>
  <c r="U878" i="6"/>
  <c r="U717" i="6"/>
  <c r="U668" i="6"/>
  <c r="U924" i="6"/>
  <c r="U787" i="6"/>
  <c r="U105" i="6"/>
  <c r="U331" i="6"/>
  <c r="U165" i="6"/>
  <c r="U172" i="6"/>
  <c r="U336" i="6"/>
  <c r="U382" i="6"/>
  <c r="U629" i="6"/>
  <c r="U451" i="6"/>
  <c r="U474" i="6"/>
  <c r="U738" i="6"/>
  <c r="U994" i="6"/>
  <c r="U833" i="6"/>
  <c r="U784" i="6"/>
  <c r="U983" i="6"/>
  <c r="U915" i="6"/>
  <c r="U191" i="6"/>
  <c r="U226" i="6"/>
  <c r="U281" i="6"/>
  <c r="U288" i="6"/>
  <c r="U355" i="6"/>
  <c r="U489" i="6"/>
  <c r="U512" i="6"/>
  <c r="U567" i="6"/>
  <c r="U590" i="6"/>
  <c r="U854" i="6"/>
  <c r="U693" i="6"/>
  <c r="U985" i="6"/>
  <c r="U900" i="6"/>
  <c r="U763" i="6"/>
  <c r="U727" i="6"/>
  <c r="U271" i="6"/>
  <c r="U110" i="6"/>
  <c r="U435" i="6"/>
  <c r="U455" i="6"/>
  <c r="U806" i="6"/>
  <c r="U901" i="6"/>
  <c r="U715" i="6"/>
  <c r="U97" i="6"/>
  <c r="U323" i="6"/>
  <c r="U157" i="6"/>
  <c r="U164" i="6"/>
  <c r="U324" i="6"/>
  <c r="U374" i="6"/>
  <c r="U621" i="6"/>
  <c r="U443" i="6"/>
  <c r="U466" i="6"/>
  <c r="U730" i="6"/>
  <c r="U986" i="6"/>
  <c r="U825" i="6"/>
  <c r="U776" i="6"/>
  <c r="U967" i="6"/>
  <c r="U903" i="6"/>
  <c r="U75" i="6"/>
  <c r="U167" i="6"/>
  <c r="U202" i="6"/>
  <c r="U257" i="6"/>
  <c r="U264" i="6"/>
  <c r="U322" i="6"/>
  <c r="U465" i="6"/>
  <c r="U488" i="6"/>
  <c r="U543" i="6"/>
  <c r="U566" i="6"/>
  <c r="U830" i="6"/>
  <c r="U669" i="6"/>
  <c r="U929" i="6"/>
  <c r="U876" i="6"/>
  <c r="U739" i="6"/>
  <c r="U279" i="6"/>
  <c r="U177" i="6"/>
  <c r="U248" i="6"/>
  <c r="U320" i="6"/>
  <c r="U577" i="6"/>
  <c r="U600" i="6"/>
  <c r="U655" i="6"/>
  <c r="U686" i="6"/>
  <c r="U942" i="6"/>
  <c r="U781" i="6"/>
  <c r="U732" i="6"/>
  <c r="U988" i="6"/>
  <c r="U851" i="6"/>
  <c r="U139" i="6"/>
  <c r="U174" i="6"/>
  <c r="U229" i="6"/>
  <c r="U236" i="6"/>
  <c r="U400" i="6"/>
  <c r="U432" i="6"/>
  <c r="U460" i="6"/>
  <c r="U515" i="6"/>
  <c r="U538" i="6"/>
  <c r="U802" i="6"/>
  <c r="U987" i="6"/>
  <c r="U897" i="6"/>
  <c r="U848" i="6"/>
  <c r="U711" i="6"/>
  <c r="U86" i="6"/>
  <c r="U255" i="6"/>
  <c r="U290" i="6"/>
  <c r="U92" i="6"/>
  <c r="U361" i="6"/>
  <c r="U419" i="6"/>
  <c r="U553" i="6"/>
  <c r="U576" i="6"/>
  <c r="U631" i="6"/>
  <c r="U658" i="6"/>
  <c r="U918" i="6"/>
  <c r="U757" i="6"/>
  <c r="U708" i="6"/>
  <c r="U964" i="6"/>
  <c r="U827" i="6"/>
  <c r="U947" i="6"/>
  <c r="U178" i="6"/>
  <c r="U240" i="6"/>
  <c r="U441" i="6"/>
  <c r="U647" i="6"/>
  <c r="U934" i="6"/>
  <c r="U724" i="6"/>
  <c r="U843" i="6"/>
  <c r="U131" i="6"/>
  <c r="U166" i="6"/>
  <c r="U221" i="6"/>
  <c r="U228" i="6"/>
  <c r="U392" i="6"/>
  <c r="U438" i="6"/>
  <c r="U452" i="6"/>
  <c r="U507" i="6"/>
  <c r="U530" i="6"/>
  <c r="U794" i="6"/>
  <c r="U971" i="6"/>
  <c r="U889" i="6"/>
  <c r="U840" i="6"/>
  <c r="U703" i="6"/>
  <c r="U266" i="6"/>
  <c r="U337" i="6"/>
  <c r="U529" i="6"/>
  <c r="U607" i="6"/>
  <c r="U894" i="6"/>
  <c r="U684" i="6"/>
  <c r="U803" i="6"/>
  <c r="U155" i="6"/>
  <c r="U112" i="6"/>
  <c r="U124" i="6"/>
  <c r="U389" i="6"/>
  <c r="U328" i="6"/>
  <c r="U581" i="6"/>
  <c r="U467" i="6"/>
  <c r="U490" i="6"/>
  <c r="U754" i="6"/>
  <c r="U941" i="6"/>
  <c r="U849" i="6"/>
  <c r="U800" i="6"/>
  <c r="U660" i="6"/>
  <c r="U207" i="6"/>
  <c r="U297" i="6"/>
  <c r="U371" i="6"/>
  <c r="U528" i="6"/>
  <c r="U742" i="6"/>
  <c r="U837" i="6"/>
  <c r="U991" i="6"/>
  <c r="U129" i="6"/>
  <c r="U401" i="6"/>
  <c r="U593" i="6"/>
  <c r="U436" i="6"/>
  <c r="U958" i="6"/>
  <c r="U748" i="6"/>
  <c r="U867" i="6"/>
  <c r="U283" i="6"/>
  <c r="U181" i="6"/>
  <c r="U188" i="6"/>
  <c r="U352" i="6"/>
  <c r="U398" i="6"/>
  <c r="U476" i="6"/>
  <c r="U531" i="6"/>
  <c r="U554" i="6"/>
  <c r="U818" i="6"/>
  <c r="U648" i="6"/>
  <c r="U913" i="6"/>
  <c r="U864" i="6"/>
  <c r="U791" i="6"/>
  <c r="U335" i="6"/>
  <c r="U176" i="6"/>
  <c r="U386" i="6"/>
  <c r="U519" i="6"/>
  <c r="U870" i="6"/>
  <c r="U654" i="6"/>
  <c r="U779" i="6"/>
  <c r="U106" i="6"/>
  <c r="U275" i="6"/>
  <c r="U310" i="6"/>
  <c r="U118" i="6"/>
  <c r="U381" i="6"/>
  <c r="U439" i="6"/>
  <c r="U573" i="6"/>
  <c r="U596" i="6"/>
  <c r="U651" i="6"/>
  <c r="U682" i="6"/>
  <c r="U938" i="6"/>
  <c r="U777" i="6"/>
  <c r="U728" i="6"/>
  <c r="U984" i="6"/>
  <c r="U847" i="6"/>
  <c r="U116" i="6"/>
  <c r="U154" i="6"/>
  <c r="U209" i="6"/>
  <c r="U216" i="6"/>
  <c r="U380" i="6"/>
  <c r="U426" i="6"/>
  <c r="U437" i="6"/>
  <c r="U495" i="6"/>
  <c r="U518" i="6"/>
  <c r="U782" i="6"/>
  <c r="U993" i="6"/>
  <c r="U877" i="6"/>
  <c r="U828" i="6"/>
  <c r="U691" i="6"/>
  <c r="U231" i="6"/>
  <c r="U321" i="6"/>
  <c r="U395" i="6"/>
  <c r="U552" i="6"/>
  <c r="U630" i="6"/>
  <c r="U733" i="6"/>
  <c r="U940" i="6"/>
  <c r="U126" i="6"/>
  <c r="U245" i="6"/>
  <c r="U252" i="6"/>
  <c r="U416" i="6"/>
  <c r="U453" i="6"/>
  <c r="U540" i="6"/>
  <c r="U595" i="6"/>
  <c r="U618" i="6"/>
  <c r="U882" i="6"/>
  <c r="U721" i="6"/>
  <c r="U672" i="6"/>
  <c r="U928" i="6"/>
  <c r="U855" i="6"/>
  <c r="U115" i="6"/>
  <c r="U242" i="6"/>
  <c r="U304" i="6"/>
  <c r="U505" i="6"/>
  <c r="U478" i="6"/>
  <c r="U998" i="6"/>
  <c r="U788" i="6"/>
  <c r="U923" i="6"/>
  <c r="U113" i="6"/>
  <c r="U114" i="6"/>
  <c r="U173" i="6"/>
  <c r="U180" i="6"/>
  <c r="U344" i="6"/>
  <c r="U390" i="6"/>
  <c r="U637" i="6"/>
  <c r="U459" i="6"/>
  <c r="U482" i="6"/>
  <c r="U746" i="6"/>
  <c r="U925" i="6"/>
  <c r="U841" i="6"/>
  <c r="U792" i="6"/>
  <c r="U999" i="6"/>
  <c r="U927" i="6"/>
  <c r="U91" i="6"/>
  <c r="U183" i="6"/>
  <c r="U218" i="6"/>
  <c r="U273" i="6"/>
  <c r="U280" i="6"/>
  <c r="U347" i="6"/>
  <c r="U481" i="6"/>
  <c r="U504" i="6"/>
  <c r="U559" i="6"/>
  <c r="U582" i="6"/>
  <c r="U846" i="6"/>
  <c r="U685" i="6"/>
  <c r="U965" i="6"/>
  <c r="U892" i="6"/>
  <c r="U755" i="6"/>
  <c r="U73" i="6"/>
  <c r="U299" i="6"/>
  <c r="U133" i="6"/>
  <c r="U140" i="6"/>
  <c r="U405" i="6"/>
  <c r="U350" i="6"/>
  <c r="U597" i="6"/>
  <c r="U620" i="6"/>
  <c r="U442" i="6"/>
  <c r="U706" i="6"/>
  <c r="U962" i="6"/>
  <c r="U801" i="6"/>
  <c r="U752" i="6"/>
  <c r="U895" i="6"/>
  <c r="U871" i="6"/>
  <c r="U67" i="6"/>
  <c r="U159" i="6"/>
  <c r="U194" i="6"/>
  <c r="U249" i="6"/>
  <c r="U256" i="6"/>
  <c r="U420" i="6"/>
  <c r="U457" i="6"/>
  <c r="U480" i="6"/>
  <c r="U535" i="6"/>
  <c r="U295" i="6"/>
  <c r="U136" i="6"/>
  <c r="U346" i="6"/>
  <c r="U616" i="6"/>
  <c r="U702" i="6"/>
  <c r="U797" i="6"/>
  <c r="U891" i="6"/>
  <c r="U190" i="6"/>
  <c r="U309" i="6"/>
  <c r="U318" i="6"/>
  <c r="U383" i="6"/>
  <c r="U517" i="6"/>
  <c r="U604" i="6"/>
  <c r="U659" i="6"/>
  <c r="U690" i="6"/>
  <c r="U946" i="6"/>
  <c r="U785" i="6"/>
  <c r="U736" i="6"/>
  <c r="U992" i="6"/>
  <c r="U109" i="6"/>
  <c r="U169" i="6"/>
  <c r="U340" i="6"/>
  <c r="U633" i="6"/>
  <c r="U606" i="6"/>
  <c r="U709" i="6"/>
  <c r="U916" i="6"/>
  <c r="U147" i="6"/>
  <c r="U182" i="6"/>
  <c r="U237" i="6"/>
  <c r="U244" i="6"/>
  <c r="U408" i="6"/>
  <c r="U445" i="6"/>
  <c r="U468" i="6"/>
  <c r="U523" i="6"/>
  <c r="U546" i="6"/>
  <c r="U810" i="6"/>
  <c r="U640" i="6"/>
  <c r="U905" i="6"/>
  <c r="U592" i="6"/>
  <c r="U951" i="6"/>
  <c r="U667" i="6"/>
  <c r="U804" i="6"/>
  <c r="U853" i="6"/>
  <c r="U945" i="6"/>
  <c r="U758" i="6"/>
  <c r="U494" i="6"/>
  <c r="U608" i="6"/>
  <c r="U521" i="6"/>
  <c r="U356" i="6"/>
  <c r="U128" i="6"/>
  <c r="U258" i="6"/>
  <c r="U679" i="6"/>
  <c r="U688" i="6"/>
  <c r="U673" i="6"/>
  <c r="U770" i="6"/>
  <c r="U611" i="6"/>
  <c r="U492" i="6"/>
  <c r="U414" i="6"/>
  <c r="U341" i="6"/>
  <c r="U261" i="6"/>
  <c r="U142" i="6"/>
  <c r="U883" i="6"/>
  <c r="U764" i="6"/>
  <c r="U974" i="6"/>
  <c r="U454" i="6"/>
  <c r="U609" i="6"/>
  <c r="U417" i="6"/>
  <c r="U145" i="6"/>
  <c r="U85" i="6"/>
  <c r="U783" i="6"/>
  <c r="U662" i="6"/>
  <c r="U587" i="6"/>
  <c r="U308" i="6"/>
  <c r="U119" i="6"/>
  <c r="U36" i="6"/>
  <c r="U859" i="6"/>
  <c r="U996" i="6"/>
  <c r="U740" i="6"/>
  <c r="U789" i="6"/>
  <c r="U950" i="6"/>
  <c r="U694" i="6"/>
  <c r="U663" i="6"/>
  <c r="U544" i="6"/>
  <c r="U402" i="6"/>
  <c r="U393" i="6"/>
  <c r="U313" i="6"/>
  <c r="U130" i="6"/>
  <c r="U944" i="6"/>
  <c r="U937" i="6"/>
  <c r="U969" i="6"/>
  <c r="U634" i="6"/>
  <c r="U547" i="6"/>
  <c r="U661" i="6"/>
  <c r="U399" i="6"/>
  <c r="U268" i="6"/>
  <c r="U197" i="6"/>
  <c r="U235" i="6"/>
  <c r="U79" i="6"/>
  <c r="U819" i="6"/>
  <c r="U700" i="6"/>
  <c r="U910" i="6"/>
  <c r="U623" i="6"/>
  <c r="U545" i="6"/>
  <c r="U353" i="6"/>
  <c r="U282" i="6"/>
  <c r="U78" i="6"/>
  <c r="U719" i="6"/>
  <c r="U713" i="6"/>
  <c r="U532" i="6"/>
  <c r="U301" i="6"/>
  <c r="D46" i="9"/>
  <c r="F46" i="9" s="1"/>
  <c r="H46" i="9"/>
  <c r="K46" i="9" s="1"/>
  <c r="H38" i="9"/>
  <c r="J38" i="9" s="1"/>
  <c r="D38" i="9"/>
  <c r="E38" i="9" s="1"/>
  <c r="H35" i="9"/>
  <c r="K35" i="9" s="1"/>
  <c r="D35" i="9"/>
  <c r="F35" i="9" s="1"/>
  <c r="D4" i="9"/>
  <c r="G4" i="9" s="1"/>
  <c r="H4" i="9"/>
  <c r="K4" i="9" s="1"/>
  <c r="H21" i="9"/>
  <c r="K21" i="9" s="1"/>
  <c r="D21" i="9"/>
  <c r="G21" i="9" s="1"/>
  <c r="H44" i="9"/>
  <c r="K44" i="9" s="1"/>
  <c r="D44" i="9"/>
  <c r="E44" i="9" s="1"/>
  <c r="D22" i="9"/>
  <c r="G22" i="9" s="1"/>
  <c r="H22" i="9"/>
  <c r="I22" i="9" s="1"/>
  <c r="H31" i="9"/>
  <c r="I31" i="9" s="1"/>
  <c r="D31" i="9"/>
  <c r="E31" i="9" s="1"/>
  <c r="H11" i="9"/>
  <c r="I11" i="9" s="1"/>
  <c r="D11" i="9"/>
  <c r="E11" i="9" s="1"/>
  <c r="H18" i="9"/>
  <c r="I18" i="9" s="1"/>
  <c r="D18" i="9"/>
  <c r="F18" i="9" s="1"/>
  <c r="H43" i="9"/>
  <c r="I43" i="9" s="1"/>
  <c r="D43" i="9"/>
  <c r="F43" i="9" s="1"/>
  <c r="D63" i="9"/>
  <c r="F63" i="9" s="1"/>
  <c r="H63" i="9"/>
  <c r="J63" i="9" s="1"/>
  <c r="D7" i="9"/>
  <c r="F7" i="9" s="1"/>
  <c r="H7" i="9"/>
  <c r="I7" i="9" s="1"/>
  <c r="D3" i="9"/>
  <c r="E3" i="9" s="1"/>
  <c r="K3" i="9"/>
  <c r="J3" i="9"/>
  <c r="I3" i="9"/>
  <c r="H51" i="9"/>
  <c r="I51" i="9" s="1"/>
  <c r="D51" i="9"/>
  <c r="F51" i="9" s="1"/>
  <c r="D19" i="9"/>
  <c r="F19" i="9" s="1"/>
  <c r="H19" i="9"/>
  <c r="K19" i="9" s="1"/>
  <c r="D48" i="9"/>
  <c r="F48" i="9" s="1"/>
  <c r="H48" i="9"/>
  <c r="J48" i="9" s="1"/>
  <c r="D15" i="9"/>
  <c r="F15" i="9" s="1"/>
  <c r="H15" i="9"/>
  <c r="J15" i="9" s="1"/>
  <c r="H42" i="9"/>
  <c r="J42" i="9" s="1"/>
  <c r="D42" i="9"/>
  <c r="F42" i="9" s="1"/>
  <c r="H32" i="9"/>
  <c r="K32" i="9" s="1"/>
  <c r="D32" i="9"/>
  <c r="G32" i="9" s="1"/>
  <c r="D25" i="9"/>
  <c r="E25" i="9" s="1"/>
  <c r="H25" i="9"/>
  <c r="J25" i="9" s="1"/>
  <c r="H59" i="9"/>
  <c r="I59" i="9" s="1"/>
  <c r="D59" i="9"/>
  <c r="F59" i="9" s="1"/>
  <c r="H30" i="9"/>
  <c r="J30" i="9" s="1"/>
  <c r="D30" i="9"/>
  <c r="G30" i="9" s="1"/>
  <c r="D53" i="9"/>
  <c r="E53" i="9" s="1"/>
  <c r="H53" i="9"/>
  <c r="I53" i="9" s="1"/>
  <c r="D9" i="9"/>
  <c r="E9" i="9" s="1"/>
  <c r="H9" i="9"/>
  <c r="I9" i="9" s="1"/>
  <c r="D14" i="9"/>
  <c r="F14" i="9" s="1"/>
  <c r="H14" i="9"/>
  <c r="I14" i="9" s="1"/>
  <c r="D58" i="9"/>
  <c r="F58" i="9" s="1"/>
  <c r="H58" i="9"/>
  <c r="K58" i="9" s="1"/>
  <c r="H41" i="9"/>
  <c r="I41" i="9" s="1"/>
  <c r="D41" i="9"/>
  <c r="G41" i="9" s="1"/>
  <c r="D56" i="9"/>
  <c r="F56" i="9" s="1"/>
  <c r="E56" i="9"/>
  <c r="H56" i="9"/>
  <c r="J56" i="9" s="1"/>
  <c r="H16" i="9"/>
  <c r="K16" i="9" s="1"/>
  <c r="D16" i="9"/>
  <c r="F16" i="9" s="1"/>
  <c r="D8" i="9"/>
  <c r="G8" i="9" s="1"/>
  <c r="H8" i="9"/>
  <c r="K8" i="9" s="1"/>
  <c r="H27" i="9"/>
  <c r="J27" i="9" s="1"/>
  <c r="D27" i="9"/>
  <c r="F27" i="9" s="1"/>
  <c r="D17" i="9"/>
  <c r="E17" i="9" s="1"/>
  <c r="H17" i="9"/>
  <c r="I17" i="9" s="1"/>
  <c r="H5" i="9"/>
  <c r="K5" i="9" s="1"/>
  <c r="D5" i="9"/>
  <c r="G5" i="9" s="1"/>
  <c r="D64" i="9"/>
  <c r="F64" i="9" s="1"/>
  <c r="H64" i="9"/>
  <c r="I64" i="9" s="1"/>
  <c r="D50" i="9"/>
  <c r="F50" i="9" s="1"/>
  <c r="H50" i="9"/>
  <c r="K50" i="9" s="1"/>
  <c r="H23" i="9"/>
  <c r="J23" i="9" s="1"/>
  <c r="D23" i="9"/>
  <c r="G23" i="9" s="1"/>
  <c r="D61" i="9"/>
  <c r="F61" i="9" s="1"/>
  <c r="H61" i="9"/>
  <c r="I61" i="9" s="1"/>
  <c r="D57" i="9"/>
  <c r="G57" i="9" s="1"/>
  <c r="H57" i="9"/>
  <c r="K57" i="9" s="1"/>
  <c r="H54" i="9"/>
  <c r="K54" i="9" s="1"/>
  <c r="D54" i="9"/>
  <c r="F54" i="9" s="1"/>
  <c r="D47" i="9"/>
  <c r="F47" i="9" s="1"/>
  <c r="H47" i="9"/>
  <c r="K47" i="9" s="1"/>
  <c r="D36" i="9"/>
  <c r="F36" i="9" s="1"/>
  <c r="H36" i="9"/>
  <c r="K36" i="9" s="1"/>
  <c r="H55" i="9"/>
  <c r="K55" i="9" s="1"/>
  <c r="D55" i="9"/>
  <c r="E55" i="9" s="1"/>
  <c r="H62" i="9"/>
  <c r="I62" i="9" s="1"/>
  <c r="D62" i="9"/>
  <c r="E62" i="9" s="1"/>
  <c r="D39" i="9"/>
  <c r="E39" i="9" s="1"/>
  <c r="H39" i="9"/>
  <c r="I39" i="9" s="1"/>
  <c r="H65" i="9"/>
  <c r="K65" i="9" s="1"/>
  <c r="D65" i="9"/>
  <c r="E65" i="9" s="1"/>
  <c r="D34" i="9"/>
  <c r="G34" i="9" s="1"/>
  <c r="H34" i="9"/>
  <c r="K34" i="9" s="1"/>
  <c r="H24" i="9"/>
  <c r="K24" i="9" s="1"/>
  <c r="D24" i="9"/>
  <c r="F24" i="9" s="1"/>
  <c r="H49" i="9"/>
  <c r="J49" i="9" s="1"/>
  <c r="D49" i="9"/>
  <c r="F49" i="9" s="1"/>
  <c r="H60" i="9"/>
  <c r="I60" i="9" s="1"/>
  <c r="D60" i="9"/>
  <c r="G60" i="9" s="1"/>
  <c r="D45" i="9"/>
  <c r="G45" i="9" s="1"/>
  <c r="H45" i="9"/>
  <c r="I45" i="9" s="1"/>
  <c r="D12" i="9"/>
  <c r="F12" i="9" s="1"/>
  <c r="H12" i="9"/>
  <c r="I12" i="9" s="1"/>
  <c r="D29" i="9"/>
  <c r="F29" i="9" s="1"/>
  <c r="H29" i="9"/>
  <c r="J29" i="9" s="1"/>
  <c r="D6" i="9"/>
  <c r="F6" i="9" s="1"/>
  <c r="H6" i="9"/>
  <c r="K6" i="9" s="1"/>
  <c r="D52" i="9"/>
  <c r="E52" i="9" s="1"/>
  <c r="H52" i="9"/>
  <c r="K52" i="9" s="1"/>
  <c r="H37" i="9"/>
  <c r="J37" i="9" s="1"/>
  <c r="D37" i="9"/>
  <c r="E37" i="9" s="1"/>
  <c r="H28" i="9"/>
  <c r="K28" i="9" s="1"/>
  <c r="D28" i="9"/>
  <c r="G28" i="9" s="1"/>
  <c r="D33" i="9"/>
  <c r="F33" i="9" s="1"/>
  <c r="H33" i="9"/>
  <c r="K33" i="9" s="1"/>
  <c r="H10" i="9"/>
  <c r="J10" i="9" s="1"/>
  <c r="D10" i="9"/>
  <c r="G10" i="9" s="1"/>
  <c r="D40" i="9"/>
  <c r="G40" i="9" s="1"/>
  <c r="H40" i="9"/>
  <c r="J40" i="9" s="1"/>
  <c r="D13" i="9"/>
  <c r="G13" i="9" s="1"/>
  <c r="K13" i="9"/>
  <c r="I13" i="9"/>
  <c r="J13" i="9"/>
  <c r="H20" i="9"/>
  <c r="J20" i="9" s="1"/>
  <c r="D20" i="9"/>
  <c r="F20" i="9" s="1"/>
  <c r="D26" i="9"/>
  <c r="G26" i="9" s="1"/>
  <c r="H26" i="9"/>
  <c r="I26" i="9" s="1"/>
  <c r="U18" i="6"/>
  <c r="U7" i="6"/>
  <c r="U5" i="6"/>
  <c r="U24" i="6"/>
  <c r="U27" i="6"/>
  <c r="U48" i="6"/>
  <c r="U58" i="6"/>
  <c r="U46" i="6"/>
  <c r="U43" i="6"/>
  <c r="U33" i="6"/>
  <c r="U107" i="6"/>
  <c r="U99" i="6"/>
  <c r="U22" i="6"/>
  <c r="U14" i="6"/>
  <c r="U10" i="6"/>
  <c r="U15" i="6"/>
  <c r="U71" i="6"/>
  <c r="U12" i="6"/>
  <c r="U17" i="6"/>
  <c r="U65" i="6"/>
  <c r="U54" i="6"/>
  <c r="U11" i="6"/>
  <c r="U29" i="6"/>
  <c r="U63" i="6"/>
  <c r="U34" i="6"/>
  <c r="U57" i="6"/>
  <c r="U68" i="6"/>
  <c r="U70" i="6"/>
  <c r="U66" i="6"/>
  <c r="U30" i="6"/>
  <c r="U59" i="6"/>
  <c r="U9" i="6"/>
  <c r="U69" i="6"/>
  <c r="E118" i="9" l="1"/>
  <c r="G118" i="9"/>
  <c r="F118" i="9"/>
  <c r="E113" i="9"/>
  <c r="G113" i="9"/>
  <c r="F113" i="9"/>
  <c r="E117" i="9"/>
  <c r="G117" i="9"/>
  <c r="F117" i="9"/>
  <c r="I118" i="9"/>
  <c r="K118" i="9"/>
  <c r="J118" i="9"/>
  <c r="K113" i="9"/>
  <c r="I113" i="9"/>
  <c r="J113" i="9"/>
  <c r="K117" i="9"/>
  <c r="I117" i="9"/>
  <c r="J117" i="9"/>
  <c r="G112" i="9"/>
  <c r="F112" i="9"/>
  <c r="E112" i="9"/>
  <c r="I114" i="9"/>
  <c r="K114" i="9"/>
  <c r="J114" i="9"/>
  <c r="G115" i="9"/>
  <c r="E115" i="9"/>
  <c r="F115" i="9"/>
  <c r="I112" i="9"/>
  <c r="K112" i="9"/>
  <c r="J112" i="9"/>
  <c r="G114" i="9"/>
  <c r="F114" i="9"/>
  <c r="E114" i="9"/>
  <c r="J115" i="9"/>
  <c r="I115" i="9"/>
  <c r="K115" i="9"/>
  <c r="G9" i="7"/>
  <c r="F110" i="9"/>
  <c r="E110" i="9"/>
  <c r="G110" i="9"/>
  <c r="I110" i="9"/>
  <c r="K110" i="9"/>
  <c r="J110" i="9"/>
  <c r="I109" i="9"/>
  <c r="K109" i="9"/>
  <c r="J109" i="9"/>
  <c r="J111" i="9"/>
  <c r="K111" i="9"/>
  <c r="I111" i="9"/>
  <c r="E109" i="9"/>
  <c r="F109" i="9"/>
  <c r="G109" i="9"/>
  <c r="F111" i="9"/>
  <c r="E111" i="9"/>
  <c r="G111" i="9"/>
  <c r="I86" i="9"/>
  <c r="K86" i="9"/>
  <c r="J86" i="9"/>
  <c r="I107" i="9"/>
  <c r="J107" i="9"/>
  <c r="K107" i="9"/>
  <c r="F86" i="9"/>
  <c r="G86" i="9"/>
  <c r="E86" i="9"/>
  <c r="E107" i="9"/>
  <c r="G107" i="9"/>
  <c r="F107" i="9"/>
  <c r="J108" i="9"/>
  <c r="I108" i="9"/>
  <c r="K108" i="9"/>
  <c r="E104" i="9"/>
  <c r="G104" i="9"/>
  <c r="F104" i="9"/>
  <c r="F102" i="9"/>
  <c r="G102" i="9"/>
  <c r="E102" i="9"/>
  <c r="G108" i="9"/>
  <c r="F108" i="9"/>
  <c r="E108" i="9"/>
  <c r="J104" i="9"/>
  <c r="I104" i="9"/>
  <c r="K104" i="9"/>
  <c r="J102" i="9"/>
  <c r="K102" i="9"/>
  <c r="I102" i="9"/>
  <c r="F3" i="9"/>
  <c r="K99" i="9"/>
  <c r="J99" i="9"/>
  <c r="I99" i="9"/>
  <c r="G99" i="9"/>
  <c r="E99" i="9"/>
  <c r="F99" i="9"/>
  <c r="K97" i="9"/>
  <c r="I97" i="9"/>
  <c r="J97" i="9"/>
  <c r="J100" i="9"/>
  <c r="I100" i="9"/>
  <c r="K100" i="9"/>
  <c r="E97" i="9"/>
  <c r="G97" i="9"/>
  <c r="F97" i="9"/>
  <c r="G100" i="9"/>
  <c r="E100" i="9"/>
  <c r="F100" i="9"/>
  <c r="J51" i="9"/>
  <c r="J98" i="9"/>
  <c r="K98" i="9"/>
  <c r="I98" i="9"/>
  <c r="K106" i="9"/>
  <c r="I106" i="9"/>
  <c r="J106" i="9"/>
  <c r="F98" i="9"/>
  <c r="G98" i="9"/>
  <c r="E98" i="9"/>
  <c r="F106" i="9"/>
  <c r="G106" i="9"/>
  <c r="E106" i="9"/>
  <c r="G15" i="9"/>
  <c r="K51" i="9"/>
  <c r="E92" i="9"/>
  <c r="G92" i="9"/>
  <c r="F92" i="9"/>
  <c r="I92" i="9"/>
  <c r="K92" i="9"/>
  <c r="J92" i="9"/>
  <c r="F85" i="9"/>
  <c r="G85" i="9"/>
  <c r="E85" i="9"/>
  <c r="I85" i="9"/>
  <c r="K85" i="9"/>
  <c r="J85" i="9"/>
  <c r="G19" i="9"/>
  <c r="E19" i="9"/>
  <c r="K41" i="9"/>
  <c r="J41" i="9"/>
  <c r="K25" i="9"/>
  <c r="E8" i="9"/>
  <c r="I5" i="9"/>
  <c r="E18" i="9"/>
  <c r="G53" i="9"/>
  <c r="F28" i="9"/>
  <c r="E28" i="9"/>
  <c r="G55" i="9"/>
  <c r="G47" i="9"/>
  <c r="K18" i="9"/>
  <c r="K38" i="9"/>
  <c r="F91" i="9"/>
  <c r="E91" i="9"/>
  <c r="G91" i="9"/>
  <c r="E94" i="9"/>
  <c r="F94" i="9"/>
  <c r="G94" i="9"/>
  <c r="F71" i="9"/>
  <c r="G71" i="9"/>
  <c r="E71" i="9"/>
  <c r="K78" i="9"/>
  <c r="I78" i="9"/>
  <c r="J78" i="9"/>
  <c r="I96" i="9"/>
  <c r="J96" i="9"/>
  <c r="K96" i="9"/>
  <c r="E26" i="9"/>
  <c r="J33" i="9"/>
  <c r="J45" i="9"/>
  <c r="E34" i="9"/>
  <c r="J55" i="9"/>
  <c r="G27" i="9"/>
  <c r="I16" i="9"/>
  <c r="J9" i="9"/>
  <c r="I93" i="9"/>
  <c r="K93" i="9"/>
  <c r="J93" i="9"/>
  <c r="G90" i="9"/>
  <c r="F90" i="9"/>
  <c r="E90" i="9"/>
  <c r="K103" i="9"/>
  <c r="I103" i="9"/>
  <c r="J103" i="9"/>
  <c r="J71" i="9"/>
  <c r="K71" i="9"/>
  <c r="I71" i="9"/>
  <c r="F78" i="9"/>
  <c r="G78" i="9"/>
  <c r="E78" i="9"/>
  <c r="K105" i="9"/>
  <c r="I105" i="9"/>
  <c r="J105" i="9"/>
  <c r="F93" i="9"/>
  <c r="E93" i="9"/>
  <c r="G93" i="9"/>
  <c r="I90" i="9"/>
  <c r="J90" i="9"/>
  <c r="K90" i="9"/>
  <c r="E103" i="9"/>
  <c r="F103" i="9"/>
  <c r="G103" i="9"/>
  <c r="I101" i="9"/>
  <c r="J101" i="9"/>
  <c r="K101" i="9"/>
  <c r="G105" i="9"/>
  <c r="F105" i="9"/>
  <c r="E105" i="9"/>
  <c r="G87" i="9"/>
  <c r="E87" i="9"/>
  <c r="F87" i="9"/>
  <c r="I38" i="9"/>
  <c r="J91" i="9"/>
  <c r="K91" i="9"/>
  <c r="I91" i="9"/>
  <c r="J94" i="9"/>
  <c r="I94" i="9"/>
  <c r="K94" i="9"/>
  <c r="E101" i="9"/>
  <c r="F101" i="9"/>
  <c r="G101" i="9"/>
  <c r="E96" i="9"/>
  <c r="F96" i="9"/>
  <c r="G96" i="9"/>
  <c r="J87" i="9"/>
  <c r="K87" i="9"/>
  <c r="I87" i="9"/>
  <c r="I10" i="9"/>
  <c r="G37" i="9"/>
  <c r="J16" i="9"/>
  <c r="E41" i="9"/>
  <c r="J59" i="9"/>
  <c r="I25" i="9"/>
  <c r="I19" i="9"/>
  <c r="J43" i="9"/>
  <c r="G18" i="9"/>
  <c r="J11" i="9"/>
  <c r="F31" i="9"/>
  <c r="E5" i="9"/>
  <c r="I8" i="9"/>
  <c r="I56" i="9"/>
  <c r="K45" i="9"/>
  <c r="J19" i="9"/>
  <c r="G29" i="9"/>
  <c r="F55" i="9"/>
  <c r="F30" i="9"/>
  <c r="I42" i="9"/>
  <c r="G51" i="9"/>
  <c r="F11" i="9"/>
  <c r="K11" i="9"/>
  <c r="F22" i="9"/>
  <c r="G52" i="9"/>
  <c r="I28" i="9"/>
  <c r="J28" i="9"/>
  <c r="I20" i="9"/>
  <c r="J64" i="9"/>
  <c r="F5" i="9"/>
  <c r="G16" i="9"/>
  <c r="E30" i="9"/>
  <c r="E59" i="9"/>
  <c r="E42" i="9"/>
  <c r="I15" i="9"/>
  <c r="K15" i="9"/>
  <c r="G11" i="9"/>
  <c r="G31" i="9"/>
  <c r="G44" i="9"/>
  <c r="J35" i="9"/>
  <c r="I149" i="9"/>
  <c r="K149" i="9"/>
  <c r="J149" i="9"/>
  <c r="J67" i="9"/>
  <c r="I67" i="9"/>
  <c r="K67" i="9"/>
  <c r="F79" i="9"/>
  <c r="G79" i="9"/>
  <c r="E79" i="9"/>
  <c r="I68" i="9"/>
  <c r="K68" i="9"/>
  <c r="J68" i="9"/>
  <c r="E146" i="9"/>
  <c r="F146" i="9"/>
  <c r="G146" i="9"/>
  <c r="E88" i="9"/>
  <c r="F88" i="9"/>
  <c r="G88" i="9"/>
  <c r="F76" i="9"/>
  <c r="E76" i="9"/>
  <c r="G76" i="9"/>
  <c r="K83" i="9"/>
  <c r="J83" i="9"/>
  <c r="I83" i="9"/>
  <c r="I82" i="9"/>
  <c r="K82" i="9"/>
  <c r="J82" i="9"/>
  <c r="J81" i="9"/>
  <c r="I81" i="9"/>
  <c r="K81" i="9"/>
  <c r="K143" i="9"/>
  <c r="I143" i="9"/>
  <c r="J143" i="9"/>
  <c r="F89" i="9"/>
  <c r="G89" i="9"/>
  <c r="E89" i="9"/>
  <c r="F72" i="9"/>
  <c r="G72" i="9"/>
  <c r="E72" i="9"/>
  <c r="E77" i="9"/>
  <c r="G77" i="9"/>
  <c r="F77" i="9"/>
  <c r="I147" i="9"/>
  <c r="K147" i="9"/>
  <c r="J147" i="9"/>
  <c r="E45" i="9"/>
  <c r="I52" i="9"/>
  <c r="F52" i="9"/>
  <c r="I29" i="9"/>
  <c r="G12" i="9"/>
  <c r="J12" i="9"/>
  <c r="F45" i="9"/>
  <c r="F65" i="9"/>
  <c r="I65" i="9"/>
  <c r="I55" i="9"/>
  <c r="J36" i="9"/>
  <c r="E47" i="9"/>
  <c r="F26" i="9"/>
  <c r="J52" i="9"/>
  <c r="E29" i="9"/>
  <c r="E12" i="9"/>
  <c r="E60" i="9"/>
  <c r="J65" i="9"/>
  <c r="E36" i="9"/>
  <c r="I36" i="9"/>
  <c r="I23" i="9"/>
  <c r="E64" i="9"/>
  <c r="J5" i="9"/>
  <c r="E16" i="9"/>
  <c r="F41" i="9"/>
  <c r="I30" i="9"/>
  <c r="K30" i="9"/>
  <c r="G59" i="9"/>
  <c r="I32" i="9"/>
  <c r="G42" i="9"/>
  <c r="K42" i="9"/>
  <c r="E15" i="9"/>
  <c r="E51" i="9"/>
  <c r="J18" i="9"/>
  <c r="J31" i="9"/>
  <c r="K31" i="9"/>
  <c r="K22" i="9"/>
  <c r="F44" i="9"/>
  <c r="J44" i="9"/>
  <c r="J150" i="9"/>
  <c r="K150" i="9"/>
  <c r="I150" i="9"/>
  <c r="G67" i="9"/>
  <c r="F67" i="9"/>
  <c r="E67" i="9"/>
  <c r="K69" i="9"/>
  <c r="I69" i="9"/>
  <c r="J69" i="9"/>
  <c r="J95" i="9"/>
  <c r="K95" i="9"/>
  <c r="I95" i="9"/>
  <c r="G73" i="9"/>
  <c r="F73" i="9"/>
  <c r="E73" i="9"/>
  <c r="E68" i="9"/>
  <c r="G68" i="9"/>
  <c r="F68" i="9"/>
  <c r="K145" i="9"/>
  <c r="I145" i="9"/>
  <c r="J145" i="9"/>
  <c r="E66" i="9"/>
  <c r="F66" i="9"/>
  <c r="G66" i="9"/>
  <c r="F80" i="9"/>
  <c r="E80" i="9"/>
  <c r="G80" i="9"/>
  <c r="G82" i="9"/>
  <c r="E82" i="9"/>
  <c r="F82" i="9"/>
  <c r="F144" i="9"/>
  <c r="G144" i="9"/>
  <c r="E144" i="9"/>
  <c r="K74" i="9"/>
  <c r="I74" i="9"/>
  <c r="J74" i="9"/>
  <c r="G70" i="9"/>
  <c r="F70" i="9"/>
  <c r="E70" i="9"/>
  <c r="G147" i="9"/>
  <c r="E147" i="9"/>
  <c r="F147" i="9"/>
  <c r="K29" i="9"/>
  <c r="K12" i="9"/>
  <c r="F150" i="9"/>
  <c r="E150" i="9"/>
  <c r="G150" i="9"/>
  <c r="G75" i="9"/>
  <c r="F75" i="9"/>
  <c r="E75" i="9"/>
  <c r="E69" i="9"/>
  <c r="F69" i="9"/>
  <c r="G69" i="9"/>
  <c r="F95" i="9"/>
  <c r="E95" i="9"/>
  <c r="G95" i="9"/>
  <c r="J73" i="9"/>
  <c r="K73" i="9"/>
  <c r="I73" i="9"/>
  <c r="K84" i="9"/>
  <c r="J84" i="9"/>
  <c r="I84" i="9"/>
  <c r="G145" i="9"/>
  <c r="E145" i="9"/>
  <c r="F145" i="9"/>
  <c r="I66" i="9"/>
  <c r="J66" i="9"/>
  <c r="K66" i="9"/>
  <c r="I80" i="9"/>
  <c r="K80" i="9"/>
  <c r="J80" i="9"/>
  <c r="J144" i="9"/>
  <c r="I144" i="9"/>
  <c r="K144" i="9"/>
  <c r="F74" i="9"/>
  <c r="G74" i="9"/>
  <c r="E74" i="9"/>
  <c r="I70" i="9"/>
  <c r="J70" i="9"/>
  <c r="K70" i="9"/>
  <c r="K148" i="9"/>
  <c r="I148" i="9"/>
  <c r="J148" i="9"/>
  <c r="F60" i="9"/>
  <c r="E23" i="9"/>
  <c r="F9" i="9"/>
  <c r="E22" i="9"/>
  <c r="I44" i="9"/>
  <c r="G149" i="9"/>
  <c r="F149" i="9"/>
  <c r="E149" i="9"/>
  <c r="I75" i="9"/>
  <c r="J75" i="9"/>
  <c r="K75" i="9"/>
  <c r="K79" i="9"/>
  <c r="I79" i="9"/>
  <c r="J79" i="9"/>
  <c r="G84" i="9"/>
  <c r="E84" i="9"/>
  <c r="F84" i="9"/>
  <c r="K146" i="9"/>
  <c r="J146" i="9"/>
  <c r="I146" i="9"/>
  <c r="J88" i="9"/>
  <c r="I88" i="9"/>
  <c r="K88" i="9"/>
  <c r="J76" i="9"/>
  <c r="K76" i="9"/>
  <c r="I76" i="9"/>
  <c r="F83" i="9"/>
  <c r="G83" i="9"/>
  <c r="E83" i="9"/>
  <c r="G81" i="9"/>
  <c r="E81" i="9"/>
  <c r="F81" i="9"/>
  <c r="F143" i="9"/>
  <c r="G143" i="9"/>
  <c r="E143" i="9"/>
  <c r="J89" i="9"/>
  <c r="K89" i="9"/>
  <c r="I89" i="9"/>
  <c r="K72" i="9"/>
  <c r="J72" i="9"/>
  <c r="I72" i="9"/>
  <c r="K77" i="9"/>
  <c r="I77" i="9"/>
  <c r="J77" i="9"/>
  <c r="F148" i="9"/>
  <c r="E148" i="9"/>
  <c r="G148" i="9"/>
  <c r="E20" i="9"/>
  <c r="E10" i="9"/>
  <c r="J6" i="9"/>
  <c r="K49" i="9"/>
  <c r="J24" i="9"/>
  <c r="G65" i="9"/>
  <c r="E61" i="9"/>
  <c r="G61" i="9"/>
  <c r="I50" i="9"/>
  <c r="G64" i="9"/>
  <c r="J17" i="9"/>
  <c r="J8" i="9"/>
  <c r="G56" i="9"/>
  <c r="G9" i="9"/>
  <c r="F53" i="9"/>
  <c r="K59" i="9"/>
  <c r="E48" i="9"/>
  <c r="G7" i="9"/>
  <c r="E63" i="9"/>
  <c r="E21" i="9"/>
  <c r="F4" i="9"/>
  <c r="E46" i="9"/>
  <c r="G46" i="9"/>
  <c r="I33" i="9"/>
  <c r="I6" i="9"/>
  <c r="I49" i="9"/>
  <c r="F62" i="9"/>
  <c r="J61" i="9"/>
  <c r="K61" i="9"/>
  <c r="K64" i="9"/>
  <c r="K48" i="9"/>
  <c r="G63" i="9"/>
  <c r="E4" i="9"/>
  <c r="I35" i="9"/>
  <c r="G62" i="9"/>
  <c r="J50" i="9"/>
  <c r="K56" i="9"/>
  <c r="I48" i="9"/>
  <c r="J7" i="9"/>
  <c r="J22" i="9"/>
  <c r="I21" i="9"/>
  <c r="G35" i="9"/>
  <c r="I46" i="9"/>
  <c r="G20" i="9"/>
  <c r="F40" i="9"/>
  <c r="G49" i="9"/>
  <c r="I47" i="9"/>
  <c r="K26" i="9"/>
  <c r="I40" i="9"/>
  <c r="E40" i="9"/>
  <c r="J60" i="9"/>
  <c r="K60" i="9"/>
  <c r="G24" i="9"/>
  <c r="I24" i="9"/>
  <c r="J34" i="9"/>
  <c r="G39" i="9"/>
  <c r="J39" i="9"/>
  <c r="K62" i="9"/>
  <c r="G36" i="9"/>
  <c r="G54" i="9"/>
  <c r="J54" i="9"/>
  <c r="F57" i="9"/>
  <c r="I57" i="9"/>
  <c r="F23" i="9"/>
  <c r="E50" i="9"/>
  <c r="G50" i="9"/>
  <c r="K17" i="9"/>
  <c r="E27" i="9"/>
  <c r="F8" i="9"/>
  <c r="J58" i="9"/>
  <c r="E58" i="9"/>
  <c r="E14" i="9"/>
  <c r="K14" i="9"/>
  <c r="K9" i="9"/>
  <c r="J53" i="9"/>
  <c r="F25" i="9"/>
  <c r="J32" i="9"/>
  <c r="F32" i="9"/>
  <c r="G48" i="9"/>
  <c r="G3" i="9"/>
  <c r="K7" i="9"/>
  <c r="I63" i="9"/>
  <c r="G43" i="9"/>
  <c r="J21" i="9"/>
  <c r="F21" i="9"/>
  <c r="I4" i="9"/>
  <c r="E35" i="9"/>
  <c r="J46" i="9"/>
  <c r="J26" i="9"/>
  <c r="K10" i="9"/>
  <c r="F37" i="9"/>
  <c r="G6" i="9"/>
  <c r="K20" i="9"/>
  <c r="F10" i="9"/>
  <c r="G33" i="9"/>
  <c r="I37" i="9"/>
  <c r="K37" i="9"/>
  <c r="F13" i="9"/>
  <c r="K40" i="9"/>
  <c r="E6" i="9"/>
  <c r="E49" i="9"/>
  <c r="E24" i="9"/>
  <c r="F34" i="9"/>
  <c r="K39" i="9"/>
  <c r="J62" i="9"/>
  <c r="E54" i="9"/>
  <c r="I54" i="9"/>
  <c r="E57" i="9"/>
  <c r="K23" i="9"/>
  <c r="G17" i="9"/>
  <c r="I27" i="9"/>
  <c r="I58" i="9"/>
  <c r="G58" i="9"/>
  <c r="J14" i="9"/>
  <c r="G14" i="9"/>
  <c r="K53" i="9"/>
  <c r="G25" i="9"/>
  <c r="E32" i="9"/>
  <c r="E7" i="9"/>
  <c r="K63" i="9"/>
  <c r="K43" i="9"/>
  <c r="G38" i="9"/>
  <c r="E13" i="9"/>
  <c r="E33" i="9"/>
  <c r="I34" i="9"/>
  <c r="F39" i="9"/>
  <c r="J47" i="9"/>
  <c r="J57" i="9"/>
  <c r="F17" i="9"/>
  <c r="K27" i="9"/>
  <c r="E43" i="9"/>
  <c r="J4" i="9"/>
  <c r="F38" i="9"/>
  <c r="C3" i="6" a="1"/>
  <c r="I40" i="6" l="1"/>
  <c r="D21" i="6"/>
  <c r="J43" i="6"/>
  <c r="H7" i="6"/>
  <c r="G38" i="6"/>
  <c r="G4" i="6"/>
  <c r="E44" i="6"/>
  <c r="H31" i="6"/>
  <c r="H18" i="6"/>
  <c r="K63" i="6"/>
  <c r="F3" i="6"/>
  <c r="E19" i="6"/>
  <c r="H15" i="6"/>
  <c r="I32" i="6"/>
  <c r="K59" i="6"/>
  <c r="H53" i="6"/>
  <c r="H14" i="6"/>
  <c r="K56" i="6"/>
  <c r="I8" i="6"/>
  <c r="J17" i="6"/>
  <c r="I64" i="6"/>
  <c r="H38" i="6"/>
  <c r="E4" i="6"/>
  <c r="J44" i="6"/>
  <c r="I31" i="6"/>
  <c r="F18" i="6"/>
  <c r="D63" i="6"/>
  <c r="K3" i="6"/>
  <c r="H19" i="6"/>
  <c r="F15" i="6"/>
  <c r="E32" i="6"/>
  <c r="H59" i="6"/>
  <c r="D53" i="6"/>
  <c r="G14" i="6"/>
  <c r="E41" i="6"/>
  <c r="J16" i="6"/>
  <c r="F27" i="6"/>
  <c r="K5" i="6"/>
  <c r="I50" i="6"/>
  <c r="G61" i="6"/>
  <c r="F54" i="6"/>
  <c r="I36" i="6"/>
  <c r="E62" i="6"/>
  <c r="I65" i="6"/>
  <c r="H24" i="6"/>
  <c r="I60" i="6"/>
  <c r="E12" i="6"/>
  <c r="G6" i="6"/>
  <c r="F37" i="6"/>
  <c r="F33" i="6"/>
  <c r="J40" i="6"/>
  <c r="F26" i="6"/>
  <c r="F48" i="6"/>
  <c r="D32" i="6"/>
  <c r="G53" i="6"/>
  <c r="D41" i="6"/>
  <c r="D17" i="6"/>
  <c r="F61" i="6"/>
  <c r="J36" i="6"/>
  <c r="J34" i="6"/>
  <c r="J45" i="6"/>
  <c r="G52" i="6"/>
  <c r="J10" i="6"/>
  <c r="G26" i="6"/>
  <c r="K57" i="6"/>
  <c r="K55" i="6"/>
  <c r="H34" i="6"/>
  <c r="H12" i="6"/>
  <c r="J52" i="6"/>
  <c r="F10" i="6"/>
  <c r="K26" i="6"/>
  <c r="F38" i="6"/>
  <c r="H4" i="6"/>
  <c r="G44" i="6"/>
  <c r="F11" i="6"/>
  <c r="D43" i="6"/>
  <c r="G7" i="6"/>
  <c r="K51" i="6"/>
  <c r="I48" i="6"/>
  <c r="E42" i="6"/>
  <c r="F25" i="6"/>
  <c r="D30" i="6"/>
  <c r="H9" i="6"/>
  <c r="J58" i="6"/>
  <c r="H56" i="6"/>
  <c r="F8" i="6"/>
  <c r="H17" i="6"/>
  <c r="E64" i="6"/>
  <c r="K23" i="6"/>
  <c r="I54" i="6"/>
  <c r="K36" i="6"/>
  <c r="J62" i="6"/>
  <c r="H65" i="6"/>
  <c r="E24" i="6"/>
  <c r="H60" i="6"/>
  <c r="J12" i="6"/>
  <c r="D6" i="6"/>
  <c r="G37" i="6"/>
  <c r="E33" i="6"/>
  <c r="D40" i="6"/>
  <c r="I20" i="6"/>
  <c r="I3" i="6"/>
  <c r="J42" i="6"/>
  <c r="G30" i="6"/>
  <c r="K58" i="6"/>
  <c r="J8" i="6"/>
  <c r="H64" i="6"/>
  <c r="F57" i="6"/>
  <c r="J55" i="6"/>
  <c r="D34" i="6"/>
  <c r="I45" i="6"/>
  <c r="D52" i="6"/>
  <c r="G10" i="6"/>
  <c r="I26" i="6"/>
  <c r="H57" i="6"/>
  <c r="H62" i="6"/>
  <c r="J24" i="6"/>
  <c r="E45" i="6"/>
  <c r="K37" i="6"/>
  <c r="J67" i="6"/>
  <c r="G114" i="6"/>
  <c r="E107" i="6"/>
  <c r="H73" i="6"/>
  <c r="E182" i="6"/>
  <c r="F105" i="6"/>
  <c r="G172" i="6"/>
  <c r="D138" i="6"/>
  <c r="J209" i="6"/>
  <c r="F198" i="6"/>
  <c r="F119" i="6"/>
  <c r="H77" i="6"/>
  <c r="J234" i="6"/>
  <c r="F95" i="6"/>
  <c r="I232" i="6"/>
  <c r="F164" i="6"/>
  <c r="I301" i="6"/>
  <c r="F423" i="6"/>
  <c r="J157" i="6"/>
  <c r="H153" i="6"/>
  <c r="J321" i="6"/>
  <c r="C250" i="6"/>
  <c r="J89" i="6"/>
  <c r="G76" i="6"/>
  <c r="K100" i="6"/>
  <c r="D123" i="6"/>
  <c r="E246" i="6"/>
  <c r="J128" i="6"/>
  <c r="D85" i="6"/>
  <c r="E117" i="6"/>
  <c r="H148" i="6"/>
  <c r="J90" i="6"/>
  <c r="C192" i="6"/>
  <c r="C185" i="6"/>
  <c r="H108" i="6"/>
  <c r="D252" i="6"/>
  <c r="G308" i="6"/>
  <c r="I196" i="6"/>
  <c r="H373" i="6"/>
  <c r="F487" i="6"/>
  <c r="E179" i="6"/>
  <c r="C272" i="6"/>
  <c r="G219" i="6"/>
  <c r="D82" i="6"/>
  <c r="J68" i="6"/>
  <c r="G122" i="6"/>
  <c r="C102" i="6"/>
  <c r="G196" i="6"/>
  <c r="H117" i="6"/>
  <c r="D102" i="6"/>
  <c r="H159" i="6"/>
  <c r="K228" i="6"/>
  <c r="H212" i="6"/>
  <c r="D93" i="6"/>
  <c r="H128" i="6"/>
  <c r="P128" i="6" s="1"/>
  <c r="C249" i="6"/>
  <c r="H152" i="6"/>
  <c r="I258" i="6"/>
  <c r="J192" i="6"/>
  <c r="I320" i="6"/>
  <c r="H437" i="6"/>
  <c r="D203" i="6"/>
  <c r="E188" i="6"/>
  <c r="F87" i="6"/>
  <c r="D272" i="6"/>
  <c r="C106" i="6"/>
  <c r="K93" i="6"/>
  <c r="D145" i="6"/>
  <c r="D175" i="6"/>
  <c r="J85" i="6"/>
  <c r="D163" i="6"/>
  <c r="G120" i="6"/>
  <c r="G200" i="6"/>
  <c r="E191" i="6"/>
  <c r="E106" i="6"/>
  <c r="K248" i="6"/>
  <c r="I227" i="6"/>
  <c r="H243" i="6"/>
  <c r="G218" i="6"/>
  <c r="D150" i="6"/>
  <c r="E292" i="6"/>
  <c r="E416" i="6"/>
  <c r="F86" i="6"/>
  <c r="G107" i="6"/>
  <c r="I314" i="6"/>
  <c r="H221" i="6"/>
  <c r="I372" i="6"/>
  <c r="G486" i="6"/>
  <c r="J247" i="6"/>
  <c r="J311" i="6"/>
  <c r="J523" i="6"/>
  <c r="E341" i="6"/>
  <c r="C455" i="6"/>
  <c r="E202" i="6"/>
  <c r="J83" i="6"/>
  <c r="I400" i="6"/>
  <c r="D234" i="6"/>
  <c r="C383" i="6"/>
  <c r="J496" i="6"/>
  <c r="D320" i="6"/>
  <c r="D105" i="6"/>
  <c r="G239" i="6"/>
  <c r="D498" i="6"/>
  <c r="D411" i="6"/>
  <c r="F588" i="6"/>
  <c r="J204" i="6"/>
  <c r="F108" i="6"/>
  <c r="G319" i="6"/>
  <c r="I436" i="6"/>
  <c r="I167" i="6"/>
  <c r="K207" i="6"/>
  <c r="D445" i="6"/>
  <c r="H277" i="6"/>
  <c r="E405" i="6"/>
  <c r="C519" i="6"/>
  <c r="J215" i="6"/>
  <c r="G290" i="6"/>
  <c r="J515" i="6"/>
  <c r="E333" i="6"/>
  <c r="C447" i="6"/>
  <c r="I286" i="6"/>
  <c r="J138" i="6"/>
  <c r="J431" i="6"/>
  <c r="H398" i="6"/>
  <c r="F304" i="6"/>
  <c r="K537" i="6"/>
  <c r="F652" i="6"/>
  <c r="F77" i="6"/>
  <c r="E78" i="6"/>
  <c r="K386" i="6"/>
  <c r="I500" i="6"/>
  <c r="G280" i="6"/>
  <c r="H345" i="6"/>
  <c r="F103" i="6"/>
  <c r="G355" i="6"/>
  <c r="E469" i="6"/>
  <c r="G129" i="6"/>
  <c r="K175" i="6"/>
  <c r="D429" i="6"/>
  <c r="K266" i="6"/>
  <c r="E397" i="6"/>
  <c r="C97" i="6"/>
  <c r="E380" i="6"/>
  <c r="D238" i="6"/>
  <c r="I287" i="6"/>
  <c r="E521" i="6"/>
  <c r="H439" i="6"/>
  <c r="H602" i="6"/>
  <c r="I69" i="6"/>
  <c r="F123" i="6"/>
  <c r="D337" i="6"/>
  <c r="K450" i="6"/>
  <c r="H224" i="6"/>
  <c r="H139" i="6"/>
  <c r="P139" i="6" s="1"/>
  <c r="H473" i="6"/>
  <c r="H296" i="6"/>
  <c r="G419" i="6"/>
  <c r="E533" i="6"/>
  <c r="G264" i="6"/>
  <c r="F328" i="6"/>
  <c r="C530" i="6"/>
  <c r="G347" i="6"/>
  <c r="E461" i="6"/>
  <c r="D128" i="6"/>
  <c r="J254" i="6"/>
  <c r="I488" i="6"/>
  <c r="C427" i="6"/>
  <c r="C340" i="6"/>
  <c r="J552" i="6"/>
  <c r="H666" i="6"/>
  <c r="H91" i="6"/>
  <c r="G92" i="6"/>
  <c r="H106" i="6"/>
  <c r="G148" i="6"/>
  <c r="E115" i="6"/>
  <c r="F113" i="6"/>
  <c r="D118" i="6"/>
  <c r="K132" i="6"/>
  <c r="G157" i="6"/>
  <c r="D135" i="6"/>
  <c r="F213" i="6"/>
  <c r="C201" i="6"/>
  <c r="J125" i="6"/>
  <c r="J129" i="6"/>
  <c r="F317" i="6"/>
  <c r="E232" i="6"/>
  <c r="G382" i="6"/>
  <c r="E496" i="6"/>
  <c r="E211" i="6"/>
  <c r="C288" i="6"/>
  <c r="G67" i="6"/>
  <c r="D353" i="6"/>
  <c r="K466" i="6"/>
  <c r="C198" i="6"/>
  <c r="H278" i="6"/>
  <c r="F511" i="6"/>
  <c r="F327" i="6"/>
  <c r="H442" i="6"/>
  <c r="J120" i="6"/>
  <c r="I310" i="6"/>
  <c r="J375" i="6"/>
  <c r="F184" i="6"/>
  <c r="H370" i="6"/>
  <c r="F484" i="6"/>
  <c r="E134" i="6"/>
  <c r="G288" i="6"/>
  <c r="F137" i="6"/>
  <c r="E473" i="6"/>
  <c r="E386" i="6"/>
  <c r="K575" i="6"/>
  <c r="I689" i="6"/>
  <c r="C118" i="6"/>
  <c r="J111" i="6"/>
  <c r="K115" i="6"/>
  <c r="G97" i="6"/>
  <c r="D77" i="6"/>
  <c r="L77" i="6" s="1"/>
  <c r="C184" i="6"/>
  <c r="J109" i="6"/>
  <c r="E69" i="6"/>
  <c r="G152" i="6"/>
  <c r="I202" i="6"/>
  <c r="C193" i="6"/>
  <c r="G73" i="6"/>
  <c r="E88" i="6"/>
  <c r="H236" i="6"/>
  <c r="G248" i="6"/>
  <c r="C222" i="6"/>
  <c r="I153" i="6"/>
  <c r="H294" i="6"/>
  <c r="C418" i="6"/>
  <c r="D167" i="6"/>
  <c r="I160" i="6"/>
  <c r="H323" i="6"/>
  <c r="G254" i="6"/>
  <c r="I388" i="6"/>
  <c r="G502" i="6"/>
  <c r="E298" i="6"/>
  <c r="F363" i="6"/>
  <c r="G159" i="6"/>
  <c r="F364" i="6"/>
  <c r="D478" i="6"/>
  <c r="E171" i="6"/>
  <c r="G211" i="6"/>
  <c r="K446" i="6"/>
  <c r="J278" i="6"/>
  <c r="D406" i="6"/>
  <c r="C160" i="6"/>
  <c r="F387" i="6"/>
  <c r="G230" i="6"/>
  <c r="F311" i="6"/>
  <c r="J532" i="6"/>
  <c r="F457" i="6"/>
  <c r="G611" i="6"/>
  <c r="K99" i="6"/>
  <c r="I93" i="6"/>
  <c r="H79" i="6"/>
  <c r="E130" i="6"/>
  <c r="I89" i="6"/>
  <c r="F128" i="6"/>
  <c r="H219" i="6"/>
  <c r="C78" i="6"/>
  <c r="J115" i="6"/>
  <c r="I110" i="6"/>
  <c r="E250" i="6"/>
  <c r="H228" i="6"/>
  <c r="G137" i="6"/>
  <c r="F158" i="6"/>
  <c r="J137" i="6"/>
  <c r="H184" i="6"/>
  <c r="I274" i="6"/>
  <c r="J224" i="6"/>
  <c r="J339" i="6"/>
  <c r="H453" i="6"/>
  <c r="E104" i="6"/>
  <c r="G234" i="6"/>
  <c r="D166" i="6"/>
  <c r="K302" i="6"/>
  <c r="E424" i="6"/>
  <c r="K145" i="6"/>
  <c r="H186" i="6"/>
  <c r="G434" i="6"/>
  <c r="G270" i="6"/>
  <c r="K399" i="6"/>
  <c r="I513" i="6"/>
  <c r="G194" i="6"/>
  <c r="E276" i="6"/>
  <c r="G510" i="6"/>
  <c r="D326" i="6"/>
  <c r="I441" i="6"/>
  <c r="H217" i="6"/>
  <c r="C228" i="6"/>
  <c r="G410" i="6"/>
  <c r="K387" i="6"/>
  <c r="D290" i="6"/>
  <c r="G528" i="6"/>
  <c r="C647" i="6"/>
  <c r="G100" i="6"/>
  <c r="E94" i="6"/>
  <c r="H125" i="6"/>
  <c r="P125" i="6" s="1"/>
  <c r="H171" i="6"/>
  <c r="J139" i="6"/>
  <c r="J169" i="6"/>
  <c r="H71" i="6"/>
  <c r="C156" i="6"/>
  <c r="K124" i="6"/>
  <c r="H183" i="6"/>
  <c r="J178" i="6"/>
  <c r="I81" i="6"/>
  <c r="J241" i="6"/>
  <c r="F222" i="6"/>
  <c r="E210" i="6"/>
  <c r="H193" i="6"/>
  <c r="I107" i="6"/>
  <c r="I275" i="6"/>
  <c r="J403" i="6"/>
  <c r="I113" i="6"/>
  <c r="K253" i="6"/>
  <c r="F309" i="6"/>
  <c r="E200" i="6"/>
  <c r="G374" i="6"/>
  <c r="E488" i="6"/>
  <c r="J269" i="6"/>
  <c r="K334" i="6"/>
  <c r="I532" i="6"/>
  <c r="D350" i="6"/>
  <c r="K463" i="6"/>
  <c r="F249" i="6"/>
  <c r="H154" i="6"/>
  <c r="G418" i="6"/>
  <c r="J259" i="6"/>
  <c r="K391" i="6"/>
  <c r="I505" i="6"/>
  <c r="H329" i="6"/>
  <c r="G195" i="6"/>
  <c r="G273" i="6"/>
  <c r="D514" i="6"/>
  <c r="K428" i="6"/>
  <c r="E597" i="6"/>
  <c r="I85" i="6"/>
  <c r="G79" i="6"/>
  <c r="C79" i="6"/>
  <c r="E95" i="6"/>
  <c r="G228" i="6"/>
  <c r="F96" i="6"/>
  <c r="C83" i="6"/>
  <c r="K71" i="6"/>
  <c r="G119" i="6"/>
  <c r="I210" i="6"/>
  <c r="G142" i="6"/>
  <c r="E98" i="6"/>
  <c r="D67" i="6"/>
  <c r="H247" i="6"/>
  <c r="J226" i="6"/>
  <c r="D72" i="6"/>
  <c r="G149" i="6"/>
  <c r="K97" i="6"/>
  <c r="C181" i="6"/>
  <c r="K272" i="6"/>
  <c r="E221" i="6"/>
  <c r="C338" i="6"/>
  <c r="J451" i="6"/>
  <c r="F241" i="6"/>
  <c r="I216" i="6"/>
  <c r="F148" i="6"/>
  <c r="C291" i="6"/>
  <c r="K77" i="6"/>
  <c r="K104" i="6"/>
  <c r="K130" i="6"/>
  <c r="K160" i="6"/>
  <c r="C71" i="6"/>
  <c r="J142" i="6"/>
  <c r="H134" i="6"/>
  <c r="P134" i="6" s="1"/>
  <c r="F181" i="6"/>
  <c r="C177" i="6"/>
  <c r="J72" i="6"/>
  <c r="J229" i="6"/>
  <c r="G213" i="6"/>
  <c r="J205" i="6"/>
  <c r="C190" i="6"/>
  <c r="G94" i="6"/>
  <c r="E273" i="6"/>
  <c r="C402" i="6"/>
  <c r="G126" i="6"/>
  <c r="D236" i="6"/>
  <c r="G300" i="6"/>
  <c r="I164" i="6"/>
  <c r="G68" i="6"/>
  <c r="E97" i="6"/>
  <c r="F100" i="6"/>
  <c r="I133" i="6"/>
  <c r="K224" i="6"/>
  <c r="E92" i="6"/>
  <c r="D110" i="6"/>
  <c r="C114" i="6"/>
  <c r="G109" i="6"/>
  <c r="C241" i="6"/>
  <c r="E154" i="6"/>
  <c r="I163" i="6"/>
  <c r="K150" i="6"/>
  <c r="G209" i="6"/>
  <c r="D287" i="6"/>
  <c r="I249" i="6"/>
  <c r="E352" i="6"/>
  <c r="C466" i="6"/>
  <c r="E131" i="6"/>
  <c r="D245" i="6"/>
  <c r="J176" i="6"/>
  <c r="E89" i="6"/>
  <c r="K75" i="6"/>
  <c r="H129" i="6"/>
  <c r="P129" i="6" s="1"/>
  <c r="F112" i="6"/>
  <c r="H203" i="6"/>
  <c r="D133" i="6"/>
  <c r="I78" i="6"/>
  <c r="K168" i="6"/>
  <c r="E238" i="6"/>
  <c r="I219" i="6"/>
  <c r="K119" i="6"/>
  <c r="H140" i="6"/>
  <c r="P140" i="6" s="1"/>
  <c r="D256" i="6"/>
  <c r="J166" i="6"/>
  <c r="J265" i="6"/>
  <c r="C207" i="6"/>
  <c r="D330" i="6"/>
  <c r="I444" i="6"/>
  <c r="E222" i="6"/>
  <c r="G202" i="6"/>
  <c r="F126" i="6"/>
  <c r="H281" i="6"/>
  <c r="D401" i="6"/>
  <c r="G111" i="6"/>
  <c r="K308" i="6"/>
  <c r="C374" i="6"/>
  <c r="J180" i="6"/>
  <c r="I369" i="6"/>
  <c r="G483" i="6"/>
  <c r="H192" i="6"/>
  <c r="J232" i="6"/>
  <c r="H457" i="6"/>
  <c r="K285" i="6"/>
  <c r="G411" i="6"/>
  <c r="I151" i="6"/>
  <c r="D437" i="6"/>
  <c r="C275" i="6"/>
  <c r="H325" i="6"/>
  <c r="K539" i="6"/>
  <c r="C468" i="6"/>
  <c r="J616" i="6"/>
  <c r="K83" i="6"/>
  <c r="I77" i="6"/>
  <c r="F351" i="6"/>
  <c r="D465" i="6"/>
  <c r="K158" i="6"/>
  <c r="H253" i="6"/>
  <c r="C502" i="6"/>
  <c r="G315" i="6"/>
  <c r="I433" i="6"/>
  <c r="I70" i="6"/>
  <c r="K292" i="6"/>
  <c r="C358" i="6"/>
  <c r="J148" i="6"/>
  <c r="I361" i="6"/>
  <c r="G475" i="6"/>
  <c r="J248" i="6"/>
  <c r="H249" i="6"/>
  <c r="E524" i="6"/>
  <c r="G455" i="6"/>
  <c r="G368" i="6"/>
  <c r="C567" i="6"/>
  <c r="J680" i="6"/>
  <c r="J105" i="6"/>
  <c r="I106" i="6"/>
  <c r="F415" i="6"/>
  <c r="I206" i="6"/>
  <c r="C98" i="6"/>
  <c r="G402" i="6"/>
  <c r="I237" i="6"/>
  <c r="K383" i="6"/>
  <c r="I497" i="6"/>
  <c r="G249" i="6"/>
  <c r="F191" i="6"/>
  <c r="C486" i="6"/>
  <c r="J304" i="6"/>
  <c r="I425" i="6"/>
  <c r="C112" i="6"/>
  <c r="C494" i="6"/>
  <c r="G346" i="6"/>
  <c r="K355" i="6"/>
  <c r="D233" i="6"/>
  <c r="G496" i="6"/>
  <c r="C631" i="6"/>
  <c r="D98" i="6"/>
  <c r="K91" i="6"/>
  <c r="H365" i="6"/>
  <c r="F479" i="6"/>
  <c r="F219" i="6"/>
  <c r="J292" i="6"/>
  <c r="I516" i="6"/>
  <c r="D334" i="6"/>
  <c r="K447" i="6"/>
  <c r="D155" i="6"/>
  <c r="F321" i="6"/>
  <c r="G386" i="6"/>
  <c r="I205" i="6"/>
  <c r="K375" i="6"/>
  <c r="I489" i="6"/>
  <c r="D282" i="6"/>
  <c r="J309" i="6"/>
  <c r="H182" i="6"/>
  <c r="K483" i="6"/>
  <c r="K396" i="6"/>
  <c r="E581" i="6"/>
  <c r="K147" i="6"/>
  <c r="I95" i="6"/>
  <c r="E83" i="6"/>
  <c r="K146" i="6"/>
  <c r="K176" i="6"/>
  <c r="D91" i="6"/>
  <c r="F165" i="6"/>
  <c r="C141" i="6"/>
  <c r="F193" i="6"/>
  <c r="K185" i="6"/>
  <c r="J77" i="6"/>
  <c r="D251" i="6"/>
  <c r="G229" i="6"/>
  <c r="F229" i="6"/>
  <c r="J207" i="6"/>
  <c r="J136" i="6"/>
  <c r="D285" i="6"/>
  <c r="K410" i="6"/>
  <c r="K116" i="6"/>
  <c r="I122" i="6"/>
  <c r="G316" i="6"/>
  <c r="I228" i="6"/>
  <c r="H381" i="6"/>
  <c r="F495" i="6"/>
  <c r="C284" i="6"/>
  <c r="D349" i="6"/>
  <c r="D120" i="6"/>
  <c r="E357" i="6"/>
  <c r="C471" i="6"/>
  <c r="E141" i="6"/>
  <c r="C183" i="6"/>
  <c r="I432" i="6"/>
  <c r="E269" i="6"/>
  <c r="C399" i="6"/>
  <c r="G80" i="6"/>
  <c r="K358" i="6"/>
  <c r="J74" i="6"/>
  <c r="F292" i="6"/>
  <c r="G523" i="6"/>
  <c r="D443" i="6"/>
  <c r="F604" i="6"/>
  <c r="J92" i="6"/>
  <c r="H86" i="6"/>
  <c r="E93" i="6"/>
  <c r="C116" i="6"/>
  <c r="G75" i="6"/>
  <c r="E121" i="6"/>
  <c r="G212" i="6"/>
  <c r="I144" i="6"/>
  <c r="D84" i="6"/>
  <c r="F73" i="6"/>
  <c r="G240" i="6"/>
  <c r="G221" i="6"/>
  <c r="I91" i="6"/>
  <c r="E151" i="6"/>
  <c r="K109" i="6"/>
  <c r="F170" i="6"/>
  <c r="H267" i="6"/>
  <c r="H210" i="6"/>
  <c r="H332" i="6"/>
  <c r="G446" i="6"/>
  <c r="J245" i="6"/>
  <c r="E220" i="6"/>
  <c r="K151" i="6"/>
  <c r="G293" i="6"/>
  <c r="D417" i="6"/>
  <c r="G216" i="6"/>
  <c r="D158" i="6"/>
  <c r="E420" i="6"/>
  <c r="C261" i="6"/>
  <c r="J392" i="6"/>
  <c r="H506" i="6"/>
  <c r="D165" i="6"/>
  <c r="J256" i="6"/>
  <c r="F503" i="6"/>
  <c r="I316" i="6"/>
  <c r="H434" i="6"/>
  <c r="F155" i="6"/>
  <c r="F121" i="6"/>
  <c r="C382" i="6"/>
  <c r="I373" i="6"/>
  <c r="E271" i="6"/>
  <c r="E514" i="6"/>
  <c r="K639" i="6"/>
  <c r="F93" i="6"/>
  <c r="D87" i="6"/>
  <c r="F111" i="6"/>
  <c r="G164" i="6"/>
  <c r="G104" i="6"/>
  <c r="I126" i="6"/>
  <c r="C248" i="6"/>
  <c r="C131" i="6"/>
  <c r="H89" i="6"/>
  <c r="D122" i="6"/>
  <c r="J141" i="6"/>
  <c r="C257" i="6"/>
  <c r="E194" i="6"/>
  <c r="J186" i="6"/>
  <c r="C142" i="6"/>
  <c r="G241" i="6"/>
  <c r="D303" i="6"/>
  <c r="F175" i="6"/>
  <c r="E368" i="6"/>
  <c r="C482" i="6"/>
  <c r="J182" i="6"/>
  <c r="J273" i="6"/>
  <c r="C223" i="6"/>
  <c r="K338" i="6"/>
  <c r="I452" i="6"/>
  <c r="C73" i="6"/>
  <c r="I212" i="6"/>
  <c r="F491" i="6"/>
  <c r="F308" i="6"/>
  <c r="F428" i="6"/>
  <c r="C111" i="6"/>
  <c r="E282" i="6"/>
  <c r="F347" i="6"/>
  <c r="C113" i="6"/>
  <c r="F356" i="6"/>
  <c r="D470" i="6"/>
  <c r="E149" i="6"/>
  <c r="K206" i="6"/>
  <c r="H513" i="6"/>
  <c r="J444" i="6"/>
  <c r="J357" i="6"/>
  <c r="I561" i="6"/>
  <c r="G675" i="6"/>
  <c r="E99" i="6"/>
  <c r="J86" i="6"/>
  <c r="K94" i="6"/>
  <c r="D117" i="6"/>
  <c r="H105" i="6"/>
  <c r="E198" i="6"/>
  <c r="K122" i="6"/>
  <c r="C84" i="6"/>
  <c r="D171" i="6"/>
  <c r="L171" i="6" s="1"/>
  <c r="J221" i="6"/>
  <c r="E207" i="6"/>
  <c r="K102" i="6"/>
  <c r="D132" i="6"/>
  <c r="J250" i="6"/>
  <c r="C140" i="6"/>
  <c r="G250" i="6"/>
  <c r="D182" i="6"/>
  <c r="H313" i="6"/>
  <c r="E432" i="6"/>
  <c r="C208" i="6"/>
  <c r="J191" i="6"/>
  <c r="H101" i="6"/>
  <c r="G274" i="6"/>
  <c r="K402" i="6"/>
  <c r="H130" i="6"/>
  <c r="P130" i="6" s="1"/>
  <c r="I326" i="6"/>
  <c r="J391" i="6"/>
  <c r="F216" i="6"/>
  <c r="H378" i="6"/>
  <c r="F492" i="6"/>
  <c r="D228" i="6"/>
  <c r="I148" i="6"/>
  <c r="F475" i="6"/>
  <c r="I297" i="6"/>
  <c r="F420" i="6"/>
  <c r="K165" i="6"/>
  <c r="E444" i="6"/>
  <c r="G322" i="6"/>
  <c r="E345" i="6"/>
  <c r="G190" i="6"/>
  <c r="J485" i="6"/>
  <c r="I625" i="6"/>
  <c r="D79" i="6"/>
  <c r="K72" i="6"/>
  <c r="C108" i="6"/>
  <c r="E150" i="6"/>
  <c r="I82" i="6"/>
  <c r="F69" i="6"/>
  <c r="I86" i="6"/>
  <c r="D108" i="6"/>
  <c r="L108" i="6" s="1"/>
  <c r="D239" i="6"/>
  <c r="C119" i="6"/>
  <c r="K138" i="6"/>
  <c r="I88" i="6"/>
  <c r="G139" i="6"/>
  <c r="E255" i="6"/>
  <c r="I182" i="6"/>
  <c r="K177" i="6"/>
  <c r="E132" i="6"/>
  <c r="K237" i="6"/>
  <c r="F301" i="6"/>
  <c r="E168" i="6"/>
  <c r="G366" i="6"/>
  <c r="E480" i="6"/>
  <c r="C165" i="6"/>
  <c r="K264" i="6"/>
  <c r="E205" i="6"/>
  <c r="C75" i="6"/>
  <c r="H121" i="6"/>
  <c r="P121" i="6" s="1"/>
  <c r="F115" i="6"/>
  <c r="J87" i="6"/>
  <c r="F189" i="6"/>
  <c r="G89" i="6"/>
  <c r="G83" i="6"/>
  <c r="J149" i="6"/>
  <c r="D219" i="6"/>
  <c r="G205" i="6"/>
  <c r="K142" i="6"/>
  <c r="H112" i="6"/>
  <c r="K241" i="6"/>
  <c r="J134" i="6"/>
  <c r="K246" i="6"/>
  <c r="H178" i="6"/>
  <c r="E311" i="6"/>
  <c r="G430" i="6"/>
  <c r="G184" i="6"/>
  <c r="C174" i="6"/>
  <c r="K328" i="6"/>
  <c r="H262" i="6"/>
  <c r="K96" i="6"/>
  <c r="H83" i="6"/>
  <c r="I71" i="6"/>
  <c r="K136" i="6"/>
  <c r="F253" i="6"/>
  <c r="F70" i="6"/>
  <c r="J103" i="6"/>
  <c r="C124" i="6"/>
  <c r="I155" i="6"/>
  <c r="C128" i="6"/>
  <c r="F201" i="6"/>
  <c r="D192" i="6"/>
  <c r="I105" i="6"/>
  <c r="H115" i="6"/>
  <c r="H315" i="6"/>
  <c r="D225" i="6"/>
  <c r="I380" i="6"/>
  <c r="G494" i="6"/>
  <c r="G193" i="6"/>
  <c r="D279" i="6"/>
  <c r="I233" i="6"/>
  <c r="H75" i="6"/>
  <c r="F104" i="6"/>
  <c r="G72" i="6"/>
  <c r="C81" i="6"/>
  <c r="C232" i="6"/>
  <c r="D109" i="6"/>
  <c r="D129" i="6"/>
  <c r="I140" i="6"/>
  <c r="J126" i="6"/>
  <c r="D248" i="6"/>
  <c r="K172" i="6"/>
  <c r="J170" i="6"/>
  <c r="K84" i="6"/>
  <c r="I223" i="6"/>
  <c r="E294" i="6"/>
  <c r="E137" i="6"/>
  <c r="F359" i="6"/>
  <c r="D473" i="6"/>
  <c r="L473" i="6" s="1"/>
  <c r="J150" i="6"/>
  <c r="H257" i="6"/>
  <c r="C191" i="6"/>
  <c r="C310" i="6"/>
  <c r="H429" i="6"/>
  <c r="G136" i="6"/>
  <c r="G179" i="6"/>
  <c r="K430" i="6"/>
  <c r="D268" i="6"/>
  <c r="D398" i="6"/>
  <c r="K511" i="6"/>
  <c r="F187" i="6"/>
  <c r="G271" i="6"/>
  <c r="I508" i="6"/>
  <c r="J323" i="6"/>
  <c r="K439" i="6"/>
  <c r="D258" i="6"/>
  <c r="F209" i="6"/>
  <c r="F403" i="6"/>
  <c r="F384" i="6"/>
  <c r="G285" i="6"/>
  <c r="K524" i="6"/>
  <c r="E645" i="6"/>
  <c r="E70" i="6"/>
  <c r="D71" i="6"/>
  <c r="J379" i="6"/>
  <c r="H493" i="6"/>
  <c r="E266" i="6"/>
  <c r="J330" i="6"/>
  <c r="K530" i="6"/>
  <c r="F348" i="6"/>
  <c r="D462" i="6"/>
  <c r="C240" i="6"/>
  <c r="G147" i="6"/>
  <c r="K414" i="6"/>
  <c r="D257" i="6"/>
  <c r="D390" i="6"/>
  <c r="K503" i="6"/>
  <c r="J351" i="6"/>
  <c r="E181" i="6"/>
  <c r="I268" i="6"/>
  <c r="G511" i="6"/>
  <c r="F425" i="6"/>
  <c r="G595" i="6"/>
  <c r="I67" i="6"/>
  <c r="E116" i="6"/>
  <c r="C329" i="6"/>
  <c r="J443" i="6"/>
  <c r="D196" i="6"/>
  <c r="F236" i="6"/>
  <c r="F459" i="6"/>
  <c r="C287" i="6"/>
  <c r="F412" i="6"/>
  <c r="D526" i="6"/>
  <c r="E244" i="6"/>
  <c r="G309" i="6"/>
  <c r="K522" i="6"/>
  <c r="F340" i="6"/>
  <c r="D454" i="6"/>
  <c r="D315" i="6"/>
  <c r="L315" i="6" s="1"/>
  <c r="K197" i="6"/>
  <c r="E460" i="6"/>
  <c r="J412" i="6"/>
  <c r="F323" i="6"/>
  <c r="I545" i="6"/>
  <c r="G659" i="6"/>
  <c r="G84" i="6"/>
  <c r="F85" i="6"/>
  <c r="C394" i="6"/>
  <c r="F89" i="6"/>
  <c r="I294" i="6"/>
  <c r="J359" i="6"/>
  <c r="F152" i="6"/>
  <c r="H362" i="6"/>
  <c r="F476" i="6"/>
  <c r="D164" i="6"/>
  <c r="F204" i="6"/>
  <c r="F443" i="6"/>
  <c r="F276" i="6"/>
  <c r="F404" i="6"/>
  <c r="H223" i="6"/>
  <c r="I408" i="6"/>
  <c r="C202" i="6"/>
  <c r="H306" i="6"/>
  <c r="H530" i="6"/>
  <c r="J453" i="6"/>
  <c r="I609" i="6"/>
  <c r="J76" i="6"/>
  <c r="H70" i="6"/>
  <c r="E124" i="6"/>
  <c r="D114" i="6"/>
  <c r="F205" i="6"/>
  <c r="F135" i="6"/>
  <c r="I102" i="6"/>
  <c r="E77" i="6"/>
  <c r="D231" i="6"/>
  <c r="F214" i="6"/>
  <c r="F124" i="6"/>
  <c r="C143" i="6"/>
  <c r="K257" i="6"/>
  <c r="D156" i="6"/>
  <c r="G260" i="6"/>
  <c r="F196" i="6"/>
  <c r="C323" i="6"/>
  <c r="F439" i="6"/>
  <c r="D227" i="6"/>
  <c r="C206" i="6"/>
  <c r="G133" i="6"/>
  <c r="K283" i="6"/>
  <c r="C410" i="6"/>
  <c r="E178" i="6"/>
  <c r="G117" i="6"/>
  <c r="C406" i="6"/>
  <c r="J244" i="6"/>
  <c r="I385" i="6"/>
  <c r="G499" i="6"/>
  <c r="H256" i="6"/>
  <c r="H205" i="6"/>
  <c r="H489" i="6"/>
  <c r="E307" i="6"/>
  <c r="G427" i="6"/>
  <c r="J222" i="6"/>
  <c r="I472" i="6"/>
  <c r="H353" i="6"/>
  <c r="G359" i="6"/>
  <c r="F247" i="6"/>
  <c r="C500" i="6"/>
  <c r="J632" i="6"/>
  <c r="E86" i="6"/>
  <c r="C80" i="6"/>
  <c r="K85" i="6"/>
  <c r="F157" i="6"/>
  <c r="E90" i="6"/>
  <c r="G112" i="6"/>
  <c r="K240" i="6"/>
  <c r="I121" i="6"/>
  <c r="K70" i="6"/>
  <c r="H97" i="6"/>
  <c r="F130" i="6"/>
  <c r="K249" i="6"/>
  <c r="K184" i="6"/>
  <c r="I179" i="6"/>
  <c r="H103" i="6"/>
  <c r="E227" i="6"/>
  <c r="C296" i="6"/>
  <c r="I146" i="6"/>
  <c r="D361" i="6"/>
  <c r="K474" i="6"/>
  <c r="H168" i="6"/>
  <c r="I266" i="6"/>
  <c r="J208" i="6"/>
  <c r="F331" i="6"/>
  <c r="H445" i="6"/>
  <c r="I231" i="6"/>
  <c r="J155" i="6"/>
  <c r="D477" i="6"/>
  <c r="K298" i="6"/>
  <c r="E421" i="6"/>
  <c r="C535" i="6"/>
  <c r="C268" i="6"/>
  <c r="D333" i="6"/>
  <c r="J531" i="6"/>
  <c r="E349" i="6"/>
  <c r="C463" i="6"/>
  <c r="E322" i="6"/>
  <c r="E126" i="6"/>
  <c r="J495" i="6"/>
  <c r="H430" i="6"/>
  <c r="H343" i="6"/>
  <c r="H554" i="6"/>
  <c r="F668" i="6"/>
  <c r="C85" i="6"/>
  <c r="H72" i="6"/>
  <c r="I80" i="6"/>
  <c r="K192" i="6"/>
  <c r="I132" i="6"/>
  <c r="I162" i="6"/>
  <c r="C95" i="6"/>
  <c r="J145" i="6"/>
  <c r="D104" i="6"/>
  <c r="E174" i="6"/>
  <c r="I171" i="6"/>
  <c r="K166" i="6"/>
  <c r="G232" i="6"/>
  <c r="E215" i="6"/>
  <c r="H191" i="6"/>
  <c r="F179" i="6"/>
  <c r="H331" i="6"/>
  <c r="D266" i="6"/>
  <c r="I396" i="6"/>
  <c r="D137" i="6"/>
  <c r="I239" i="6"/>
  <c r="E302" i="6"/>
  <c r="J171" i="6"/>
  <c r="F367" i="6"/>
  <c r="D481" i="6"/>
  <c r="H254" i="6"/>
  <c r="H316" i="6"/>
  <c r="H525" i="6"/>
  <c r="C343" i="6"/>
  <c r="J456" i="6"/>
  <c r="H211" i="6"/>
  <c r="C110" i="6"/>
  <c r="E404" i="6"/>
  <c r="E241" i="6"/>
  <c r="J384" i="6"/>
  <c r="H498" i="6"/>
  <c r="I291" i="6"/>
  <c r="E135" i="6"/>
  <c r="I252" i="6"/>
  <c r="I501" i="6"/>
  <c r="I414" i="6"/>
  <c r="D590" i="6"/>
  <c r="H78" i="6"/>
  <c r="F72" i="6"/>
  <c r="C126" i="6"/>
  <c r="D130" i="6"/>
  <c r="L130" i="6" s="1"/>
  <c r="K103" i="6"/>
  <c r="G135" i="6"/>
  <c r="I226" i="6"/>
  <c r="I96" i="6"/>
  <c r="J131" i="6"/>
  <c r="J123" i="6"/>
  <c r="K82" i="6"/>
  <c r="I235" i="6"/>
  <c r="I158" i="6"/>
  <c r="G165" i="6"/>
  <c r="G154" i="6"/>
  <c r="J198" i="6"/>
  <c r="J281" i="6"/>
  <c r="C239" i="6"/>
  <c r="K346" i="6"/>
  <c r="I460" i="6"/>
  <c r="I137" i="6"/>
  <c r="I248" i="6"/>
  <c r="F180" i="6"/>
  <c r="F312" i="6"/>
  <c r="F431" i="6"/>
  <c r="J174" i="6"/>
  <c r="C215" i="6"/>
  <c r="I448" i="6"/>
  <c r="K279" i="6"/>
  <c r="C407" i="6"/>
  <c r="J520" i="6"/>
  <c r="K222" i="6"/>
  <c r="E295" i="6"/>
  <c r="H517" i="6"/>
  <c r="C335" i="6"/>
  <c r="J448" i="6"/>
  <c r="F265" i="6"/>
  <c r="E155" i="6"/>
  <c r="K438" i="6"/>
  <c r="D402" i="6"/>
  <c r="D309" i="6"/>
  <c r="E540" i="6"/>
  <c r="D654" i="6"/>
  <c r="H107" i="6"/>
  <c r="F101" i="6"/>
  <c r="G134" i="6"/>
  <c r="I178" i="6"/>
  <c r="D111" i="6"/>
  <c r="J97" i="6"/>
  <c r="G118" i="6"/>
  <c r="J153" i="6"/>
  <c r="I111" i="6"/>
  <c r="H127" i="6"/>
  <c r="P127" i="6" s="1"/>
  <c r="E125" i="6"/>
  <c r="I170" i="6"/>
  <c r="K169" i="6"/>
  <c r="F163" i="6"/>
  <c r="G220" i="6"/>
  <c r="F206" i="6"/>
  <c r="I186" i="6"/>
  <c r="J175" i="6"/>
  <c r="J329" i="6"/>
  <c r="J263" i="6"/>
  <c r="K394" i="6"/>
  <c r="D75" i="6"/>
  <c r="K221" i="6"/>
  <c r="F293" i="6"/>
  <c r="I130" i="6"/>
  <c r="G103" i="6"/>
  <c r="D90" i="6"/>
  <c r="D86" i="6"/>
  <c r="L86" i="6" s="1"/>
  <c r="H126" i="6"/>
  <c r="P126" i="6" s="1"/>
  <c r="J217" i="6"/>
  <c r="I72" i="6"/>
  <c r="E75" i="6"/>
  <c r="J101" i="6"/>
  <c r="C74" i="6"/>
  <c r="K233" i="6"/>
  <c r="G128" i="6"/>
  <c r="H156" i="6"/>
  <c r="H131" i="6"/>
  <c r="P131" i="6" s="1"/>
  <c r="E195" i="6"/>
  <c r="C280" i="6"/>
  <c r="G235" i="6"/>
  <c r="D345" i="6"/>
  <c r="L345" i="6" s="1"/>
  <c r="K458" i="6"/>
  <c r="I84" i="6"/>
  <c r="K230" i="6"/>
  <c r="H162" i="6"/>
  <c r="H300" i="6"/>
  <c r="D92" i="6"/>
  <c r="I79" i="6"/>
  <c r="C138" i="6"/>
  <c r="C168" i="6"/>
  <c r="H90" i="6"/>
  <c r="F153" i="6"/>
  <c r="G93" i="6"/>
  <c r="I190" i="6"/>
  <c r="D184" i="6"/>
  <c r="K67" i="6"/>
  <c r="H239" i="6"/>
  <c r="H220" i="6"/>
  <c r="G224" i="6"/>
  <c r="E204" i="6"/>
  <c r="K129" i="6"/>
  <c r="J282" i="6"/>
  <c r="D409" i="6"/>
  <c r="E100" i="6"/>
  <c r="F250" i="6"/>
  <c r="H307" i="6"/>
  <c r="D193" i="6"/>
  <c r="C104" i="6"/>
  <c r="I90" i="6"/>
  <c r="D100" i="6"/>
  <c r="F146" i="6"/>
  <c r="G86" i="6"/>
  <c r="K106" i="6"/>
  <c r="G115" i="6"/>
  <c r="H151" i="6"/>
  <c r="J162" i="6"/>
  <c r="D149" i="6"/>
  <c r="D211" i="6"/>
  <c r="E199" i="6"/>
  <c r="E162" i="6"/>
  <c r="D157" i="6"/>
  <c r="I322" i="6"/>
  <c r="F252" i="6"/>
  <c r="J387" i="6"/>
  <c r="H501" i="6"/>
  <c r="I207" i="6"/>
  <c r="E286" i="6"/>
  <c r="K247" i="6"/>
  <c r="E344" i="6"/>
  <c r="C458" i="6"/>
  <c r="C253" i="6"/>
  <c r="G198" i="6"/>
  <c r="J487" i="6"/>
  <c r="C306" i="6"/>
  <c r="H426" i="6"/>
  <c r="F540" i="6"/>
  <c r="I278" i="6"/>
  <c r="J343" i="6"/>
  <c r="D89" i="6"/>
  <c r="H354" i="6"/>
  <c r="F468" i="6"/>
  <c r="K191" i="6"/>
  <c r="I192" i="6"/>
  <c r="C510" i="6"/>
  <c r="E441" i="6"/>
  <c r="E354" i="6"/>
  <c r="K559" i="6"/>
  <c r="I673" i="6"/>
  <c r="I98" i="6"/>
  <c r="H99" i="6"/>
  <c r="E408" i="6"/>
  <c r="K164" i="6"/>
  <c r="D323" i="6"/>
  <c r="L323" i="6" s="1"/>
  <c r="E388" i="6"/>
  <c r="E209" i="6"/>
  <c r="J376" i="6"/>
  <c r="H490" i="6"/>
  <c r="C221" i="6"/>
  <c r="D127" i="6"/>
  <c r="J471" i="6"/>
  <c r="F295" i="6"/>
  <c r="H418" i="6"/>
  <c r="H208" i="6"/>
  <c r="H465" i="6"/>
  <c r="C313" i="6"/>
  <c r="I341" i="6"/>
  <c r="E176" i="6"/>
  <c r="E482" i="6"/>
  <c r="K623" i="6"/>
  <c r="C91" i="6"/>
  <c r="J84" i="6"/>
  <c r="G358" i="6"/>
  <c r="E472" i="6"/>
  <c r="K190" i="6"/>
  <c r="K273" i="6"/>
  <c r="H509" i="6"/>
  <c r="C325" i="6"/>
  <c r="J440" i="6"/>
  <c r="J95" i="6"/>
  <c r="D307" i="6"/>
  <c r="E372" i="6"/>
  <c r="E177" i="6"/>
  <c r="J368" i="6"/>
  <c r="H482" i="6"/>
  <c r="F223" i="6"/>
  <c r="F281" i="6"/>
  <c r="J108" i="6"/>
  <c r="I469" i="6"/>
  <c r="I382" i="6"/>
  <c r="D574" i="6"/>
  <c r="K687" i="6"/>
  <c r="G81" i="6"/>
  <c r="C69" i="6"/>
  <c r="G422" i="6"/>
  <c r="K244" i="6"/>
  <c r="C151" i="6"/>
  <c r="I416" i="6"/>
  <c r="H258" i="6"/>
  <c r="C391" i="6"/>
  <c r="J504" i="6"/>
  <c r="J151" i="6"/>
  <c r="E248" i="6"/>
  <c r="E500" i="6"/>
  <c r="F314" i="6"/>
  <c r="J432" i="6"/>
  <c r="F203" i="6"/>
  <c r="F116" i="6"/>
  <c r="K374" i="6"/>
  <c r="D370" i="6"/>
  <c r="L370" i="6" s="1"/>
  <c r="G266" i="6"/>
  <c r="I510" i="6"/>
  <c r="D638" i="6"/>
  <c r="E105" i="6"/>
  <c r="C99" i="6"/>
  <c r="C76" i="6"/>
  <c r="D88" i="6"/>
  <c r="J233" i="6"/>
  <c r="K111" i="6"/>
  <c r="D141" i="6"/>
  <c r="H145" i="6"/>
  <c r="F114" i="6"/>
  <c r="J242" i="6"/>
  <c r="H175" i="6"/>
  <c r="H172" i="6"/>
  <c r="D70" i="6"/>
  <c r="C213" i="6"/>
  <c r="K288" i="6"/>
  <c r="K81" i="6"/>
  <c r="C354" i="6"/>
  <c r="J467" i="6"/>
  <c r="F154" i="6"/>
  <c r="H259" i="6"/>
  <c r="H194" i="6"/>
  <c r="K321" i="6"/>
  <c r="G438" i="6"/>
  <c r="E203" i="6"/>
  <c r="G243" i="6"/>
  <c r="K462" i="6"/>
  <c r="G289" i="6"/>
  <c r="D414" i="6"/>
  <c r="K527" i="6"/>
  <c r="F251" i="6"/>
  <c r="D314" i="6"/>
  <c r="I524" i="6"/>
  <c r="D342" i="6"/>
  <c r="K455" i="6"/>
  <c r="J293" i="6"/>
  <c r="D212" i="6"/>
  <c r="F467" i="6"/>
  <c r="F416" i="6"/>
  <c r="D328" i="6"/>
  <c r="G547" i="6"/>
  <c r="E661" i="6"/>
  <c r="J70" i="6"/>
  <c r="G108" i="6"/>
  <c r="H141" i="6"/>
  <c r="P141" i="6" s="1"/>
  <c r="J185" i="6"/>
  <c r="C122" i="6"/>
  <c r="H155" i="6"/>
  <c r="F76" i="6"/>
  <c r="C132" i="6"/>
  <c r="G127" i="6"/>
  <c r="G156" i="6"/>
  <c r="H164" i="6"/>
  <c r="I152" i="6"/>
  <c r="I222" i="6"/>
  <c r="D208" i="6"/>
  <c r="L208" i="6" s="1"/>
  <c r="C172" i="6"/>
  <c r="E164" i="6"/>
  <c r="G324" i="6"/>
  <c r="C256" i="6"/>
  <c r="H389" i="6"/>
  <c r="I94" i="6"/>
  <c r="G225" i="6"/>
  <c r="D295" i="6"/>
  <c r="K141" i="6"/>
  <c r="E360" i="6"/>
  <c r="C474" i="6"/>
  <c r="G226" i="6"/>
  <c r="H297" i="6"/>
  <c r="G518" i="6"/>
  <c r="K335" i="6"/>
  <c r="I449" i="6"/>
  <c r="J173" i="6"/>
  <c r="K324" i="6"/>
  <c r="C390" i="6"/>
  <c r="J212" i="6"/>
  <c r="I377" i="6"/>
  <c r="G491" i="6"/>
  <c r="C251" i="6"/>
  <c r="K316" i="6"/>
  <c r="J196" i="6"/>
  <c r="G487" i="6"/>
  <c r="G400" i="6"/>
  <c r="C583" i="6"/>
  <c r="G71" i="6"/>
  <c r="D125" i="6"/>
  <c r="L125" i="6" s="1"/>
  <c r="K118" i="6"/>
  <c r="C123" i="6"/>
  <c r="H109" i="6"/>
  <c r="F91" i="6"/>
  <c r="D191" i="6"/>
  <c r="F98" i="6"/>
  <c r="K87" i="6"/>
  <c r="J161" i="6"/>
  <c r="C212" i="6"/>
  <c r="D200" i="6"/>
  <c r="E128" i="6"/>
  <c r="C117" i="6"/>
  <c r="I243" i="6"/>
  <c r="H110" i="6"/>
  <c r="E236" i="6"/>
  <c r="K167" i="6"/>
  <c r="D304" i="6"/>
  <c r="D425" i="6"/>
  <c r="K188" i="6"/>
  <c r="H177" i="6"/>
  <c r="I330" i="6"/>
  <c r="C265" i="6"/>
  <c r="J395" i="6"/>
  <c r="H96" i="6"/>
  <c r="G312" i="6"/>
  <c r="H377" i="6"/>
  <c r="K187" i="6"/>
  <c r="G371" i="6"/>
  <c r="E485" i="6"/>
  <c r="I199" i="6"/>
  <c r="K239" i="6"/>
  <c r="D461" i="6"/>
  <c r="E288" i="6"/>
  <c r="E413" i="6"/>
  <c r="E242" i="6"/>
  <c r="J415" i="6"/>
  <c r="H284" i="6"/>
  <c r="F330" i="6"/>
  <c r="E118" i="6"/>
  <c r="H471" i="6"/>
  <c r="H618" i="6"/>
  <c r="C72" i="6"/>
  <c r="J100" i="6"/>
  <c r="J93" i="6"/>
  <c r="I141" i="6"/>
  <c r="J78" i="6"/>
  <c r="E139" i="6"/>
  <c r="H93" i="6"/>
  <c r="E79" i="6"/>
  <c r="F107" i="6"/>
  <c r="J82" i="6"/>
  <c r="F150" i="6"/>
  <c r="C105" i="6"/>
  <c r="C204" i="6"/>
  <c r="K193" i="6"/>
  <c r="H118" i="6"/>
  <c r="P118" i="6" s="1"/>
  <c r="I255" i="6"/>
  <c r="E310" i="6"/>
  <c r="J203" i="6"/>
  <c r="F375" i="6"/>
  <c r="D489" i="6"/>
  <c r="L489" i="6" s="1"/>
  <c r="C197" i="6"/>
  <c r="K280" i="6"/>
  <c r="E237" i="6"/>
  <c r="C346" i="6"/>
  <c r="J459" i="6"/>
  <c r="H169" i="6"/>
  <c r="I259" i="6"/>
  <c r="E504" i="6"/>
  <c r="K317" i="6"/>
  <c r="G435" i="6"/>
  <c r="K108" i="6"/>
  <c r="G296" i="6"/>
  <c r="H361" i="6"/>
  <c r="K155" i="6"/>
  <c r="G363" i="6"/>
  <c r="E477" i="6"/>
  <c r="D206" i="6"/>
  <c r="C260" i="6"/>
  <c r="J527" i="6"/>
  <c r="C459" i="6"/>
  <c r="C372" i="6"/>
  <c r="J568" i="6"/>
  <c r="H682" i="6"/>
  <c r="J110" i="6"/>
  <c r="C101" i="6"/>
  <c r="K107" i="6"/>
  <c r="C200" i="6"/>
  <c r="F147" i="6"/>
  <c r="D107" i="6"/>
  <c r="C87" i="6"/>
  <c r="F233" i="6"/>
  <c r="D216" i="6"/>
  <c r="E109" i="6"/>
  <c r="C153" i="6"/>
  <c r="F117" i="6"/>
  <c r="K173" i="6"/>
  <c r="G276" i="6"/>
  <c r="H242" i="6"/>
  <c r="I348" i="6"/>
  <c r="G462" i="6"/>
  <c r="D116" i="6"/>
  <c r="C238" i="6"/>
  <c r="I169" i="6"/>
  <c r="E305" i="6"/>
  <c r="C426" i="6"/>
  <c r="G153" i="6"/>
  <c r="I193" i="6"/>
  <c r="E452" i="6"/>
  <c r="F282" i="6"/>
  <c r="J408" i="6"/>
  <c r="H522" i="6"/>
  <c r="C230" i="6"/>
  <c r="K299" i="6"/>
  <c r="F519" i="6"/>
  <c r="J336" i="6"/>
  <c r="H450" i="6"/>
  <c r="G272" i="6"/>
  <c r="D247" i="6"/>
  <c r="L247" i="6" s="1"/>
  <c r="H417" i="6"/>
  <c r="G391" i="6"/>
  <c r="K294" i="6"/>
  <c r="C532" i="6"/>
  <c r="J648" i="6"/>
  <c r="E102" i="6"/>
  <c r="K88" i="6"/>
  <c r="C93" i="6"/>
  <c r="C144" i="6"/>
  <c r="F79" i="6"/>
  <c r="J98" i="6"/>
  <c r="I100" i="6"/>
  <c r="E133" i="6"/>
  <c r="F75" i="6"/>
  <c r="J106" i="6"/>
  <c r="K133" i="6"/>
  <c r="I251" i="6"/>
  <c r="K196" i="6"/>
  <c r="H188" i="6"/>
  <c r="J71" i="6"/>
  <c r="C245" i="6"/>
  <c r="C312" i="6"/>
  <c r="F239" i="6"/>
  <c r="E384" i="6"/>
  <c r="C498" i="6"/>
  <c r="H200" i="6"/>
  <c r="I282" i="6"/>
  <c r="J240" i="6"/>
  <c r="J347" i="6"/>
  <c r="H461" i="6"/>
  <c r="I176" i="6"/>
  <c r="F283" i="6"/>
  <c r="D513" i="6"/>
  <c r="I329" i="6"/>
  <c r="F444" i="6"/>
  <c r="G77" i="6"/>
  <c r="E314" i="6"/>
  <c r="F379" i="6"/>
  <c r="G191" i="6"/>
  <c r="F372" i="6"/>
  <c r="D486" i="6"/>
  <c r="G166" i="6"/>
  <c r="D267" i="6"/>
  <c r="L267" i="6" s="1"/>
  <c r="F531" i="6"/>
  <c r="H462" i="6"/>
  <c r="H375" i="6"/>
  <c r="H570" i="6"/>
  <c r="F684" i="6"/>
  <c r="I112" i="6"/>
  <c r="F90" i="6"/>
  <c r="C70" i="6"/>
  <c r="G180" i="6"/>
  <c r="C100" i="6"/>
  <c r="E170" i="6"/>
  <c r="K76" i="6"/>
  <c r="E158" i="6"/>
  <c r="I75" i="6"/>
  <c r="G176" i="6"/>
  <c r="G173" i="6"/>
  <c r="H87" i="6"/>
  <c r="C244" i="6"/>
  <c r="D224" i="6"/>
  <c r="D215" i="6"/>
  <c r="F211" i="6"/>
  <c r="E157" i="6"/>
  <c r="C297" i="6"/>
  <c r="J419" i="6"/>
  <c r="H135" i="6"/>
  <c r="P135" i="6" s="1"/>
  <c r="H136" i="6"/>
  <c r="P136" i="6" s="1"/>
  <c r="E318" i="6"/>
  <c r="J235" i="6"/>
  <c r="F383" i="6"/>
  <c r="D497" i="6"/>
  <c r="H287" i="6"/>
  <c r="K366" i="6"/>
  <c r="H166" i="6"/>
  <c r="D366" i="6"/>
  <c r="K479" i="6"/>
  <c r="F178" i="6"/>
  <c r="H218" i="6"/>
  <c r="G450" i="6"/>
  <c r="D281" i="6"/>
  <c r="K407" i="6"/>
  <c r="F185" i="6"/>
  <c r="G394" i="6"/>
  <c r="F144" i="6"/>
  <c r="D297" i="6"/>
  <c r="I525" i="6"/>
  <c r="I446" i="6"/>
  <c r="D606" i="6"/>
  <c r="H94" i="6"/>
  <c r="F88" i="6"/>
  <c r="F68" i="6"/>
  <c r="J124" i="6"/>
  <c r="C216" i="6"/>
  <c r="E68" i="6"/>
  <c r="F221" i="6"/>
  <c r="H137" i="6"/>
  <c r="P137" i="6" s="1"/>
  <c r="G88" i="6"/>
  <c r="C164" i="6"/>
  <c r="C224" i="6"/>
  <c r="C209" i="6"/>
  <c r="E129" i="6"/>
  <c r="F145" i="6"/>
  <c r="G69" i="6"/>
  <c r="I159" i="6"/>
  <c r="F269" i="6"/>
  <c r="F228" i="6"/>
  <c r="H341" i="6"/>
  <c r="F455" i="6"/>
  <c r="I250" i="6"/>
  <c r="J223" i="6"/>
  <c r="G155" i="6"/>
  <c r="J295" i="6"/>
  <c r="K418" i="6"/>
  <c r="K98" i="6"/>
  <c r="E165" i="6"/>
  <c r="C438" i="6"/>
  <c r="J272" i="6"/>
  <c r="I401" i="6"/>
  <c r="G515" i="6"/>
  <c r="H201" i="6"/>
  <c r="C281" i="6"/>
  <c r="E512" i="6"/>
  <c r="H328" i="6"/>
  <c r="G443" i="6"/>
  <c r="J231" i="6"/>
  <c r="F169" i="6"/>
  <c r="D389" i="6"/>
  <c r="E377" i="6"/>
  <c r="K275" i="6"/>
  <c r="J517" i="6"/>
  <c r="I641" i="6"/>
  <c r="D95" i="6"/>
  <c r="J81" i="6"/>
  <c r="F97" i="6"/>
  <c r="J133" i="6"/>
  <c r="H251" i="6"/>
  <c r="K135" i="6"/>
  <c r="F99" i="6"/>
  <c r="G131" i="6"/>
  <c r="K153" i="6"/>
  <c r="K120" i="6"/>
  <c r="D199" i="6"/>
  <c r="F190" i="6"/>
  <c r="H68" i="6"/>
  <c r="F94" i="6"/>
  <c r="J313" i="6"/>
  <c r="C218" i="6"/>
  <c r="K378" i="6"/>
  <c r="I492" i="6"/>
  <c r="D204" i="6"/>
  <c r="G284" i="6"/>
  <c r="F244" i="6"/>
  <c r="H349" i="6"/>
  <c r="F463" i="6"/>
  <c r="I143" i="6"/>
  <c r="D241" i="6"/>
  <c r="G498" i="6"/>
  <c r="D313" i="6"/>
  <c r="K431" i="6"/>
  <c r="H74" i="6"/>
  <c r="F289" i="6"/>
  <c r="G354" i="6"/>
  <c r="I139" i="6"/>
  <c r="K359" i="6"/>
  <c r="I473" i="6"/>
  <c r="I177" i="6"/>
  <c r="G178" i="6"/>
  <c r="G506" i="6"/>
  <c r="I437" i="6"/>
  <c r="I350" i="6"/>
  <c r="D558" i="6"/>
  <c r="K671" i="6"/>
  <c r="E219" i="6"/>
  <c r="K470" i="6"/>
  <c r="D418" i="6"/>
  <c r="L418" i="6" s="1"/>
  <c r="G330" i="6"/>
  <c r="F548" i="6"/>
  <c r="D662" i="6"/>
  <c r="I318" i="6"/>
  <c r="C194" i="6"/>
  <c r="D626" i="6"/>
  <c r="J257" i="6"/>
  <c r="F417" i="6"/>
  <c r="I229" i="6"/>
  <c r="I542" i="6"/>
  <c r="G656" i="6"/>
  <c r="E770" i="6"/>
  <c r="H505" i="6"/>
  <c r="J349" i="6"/>
  <c r="G671" i="6"/>
  <c r="G513" i="6"/>
  <c r="H639" i="6"/>
  <c r="F753" i="6"/>
  <c r="G399" i="6"/>
  <c r="D567" i="6"/>
  <c r="I794" i="6"/>
  <c r="I410" i="6"/>
  <c r="D698" i="6"/>
  <c r="K849" i="6"/>
  <c r="H448" i="6"/>
  <c r="K720" i="6"/>
  <c r="C210" i="6"/>
  <c r="D628" i="6"/>
  <c r="I800" i="6"/>
  <c r="C937" i="6"/>
  <c r="H545" i="6"/>
  <c r="I745" i="6"/>
  <c r="J333" i="6"/>
  <c r="E598" i="6"/>
  <c r="J825" i="6"/>
  <c r="K472" i="6"/>
  <c r="K718" i="6"/>
  <c r="H870" i="6"/>
  <c r="E299" i="6"/>
  <c r="G650" i="6"/>
  <c r="I815" i="6"/>
  <c r="F357" i="6"/>
  <c r="E153" i="6"/>
  <c r="D796" i="6"/>
  <c r="H953" i="6"/>
  <c r="J505" i="6"/>
  <c r="K729" i="6"/>
  <c r="I136" i="6"/>
  <c r="J135" i="6"/>
  <c r="E123" i="6"/>
  <c r="F246" i="6"/>
  <c r="G168" i="6"/>
  <c r="C169" i="6"/>
  <c r="H161" i="6"/>
  <c r="D220" i="6"/>
  <c r="G292" i="6"/>
  <c r="H123" i="6"/>
  <c r="P123" i="6" s="1"/>
  <c r="H357" i="6"/>
  <c r="F471" i="6"/>
  <c r="G161" i="6"/>
  <c r="D263" i="6"/>
  <c r="I201" i="6"/>
  <c r="H326" i="6"/>
  <c r="C442" i="6"/>
  <c r="C189" i="6"/>
  <c r="E229" i="6"/>
  <c r="J455" i="6"/>
  <c r="I284" i="6"/>
  <c r="H410" i="6"/>
  <c r="F524" i="6"/>
  <c r="D237" i="6"/>
  <c r="I304" i="6"/>
  <c r="D521" i="6"/>
  <c r="H338" i="6"/>
  <c r="F452" i="6"/>
  <c r="H279" i="6"/>
  <c r="E108" i="6"/>
  <c r="I424" i="6"/>
  <c r="C395" i="6"/>
  <c r="I299" i="6"/>
  <c r="H535" i="6"/>
  <c r="H650" i="6"/>
  <c r="I150" i="6"/>
  <c r="H385" i="6"/>
  <c r="G375" i="6"/>
  <c r="H273" i="6"/>
  <c r="C516" i="6"/>
  <c r="J640" i="6"/>
  <c r="J366" i="6"/>
  <c r="F488" i="6"/>
  <c r="G583" i="6"/>
  <c r="J447" i="6"/>
  <c r="I331" i="6"/>
  <c r="H662" i="6"/>
  <c r="H504" i="6"/>
  <c r="D635" i="6"/>
  <c r="K748" i="6"/>
  <c r="K113" i="6"/>
  <c r="F215" i="6"/>
  <c r="J628" i="6"/>
  <c r="J470" i="6"/>
  <c r="E618" i="6"/>
  <c r="C732" i="6"/>
  <c r="C67" i="6"/>
  <c r="J510" i="6"/>
  <c r="C752" i="6"/>
  <c r="J322" i="6"/>
  <c r="E659" i="6"/>
  <c r="G821" i="6"/>
  <c r="E355" i="6"/>
  <c r="E678" i="6"/>
  <c r="H875" i="6"/>
  <c r="G585" i="6"/>
  <c r="E772" i="6"/>
  <c r="I915" i="6"/>
  <c r="I467" i="6"/>
  <c r="E717" i="6"/>
  <c r="F298" i="6"/>
  <c r="H555" i="6"/>
  <c r="D783" i="6"/>
  <c r="H387" i="6"/>
  <c r="F690" i="6"/>
  <c r="D842" i="6"/>
  <c r="D968" i="6"/>
  <c r="J607" i="6"/>
  <c r="E787" i="6"/>
  <c r="K824" i="6"/>
  <c r="D932" i="6"/>
  <c r="E739" i="6"/>
  <c r="E932" i="6"/>
  <c r="G420" i="6"/>
  <c r="G701" i="6"/>
  <c r="K92" i="6"/>
  <c r="K95" i="6"/>
  <c r="C236" i="6"/>
  <c r="C225" i="6"/>
  <c r="D134" i="6"/>
  <c r="I147" i="6"/>
  <c r="I83" i="6"/>
  <c r="G177" i="6"/>
  <c r="D271" i="6"/>
  <c r="I217" i="6"/>
  <c r="E336" i="6"/>
  <c r="C450" i="6"/>
  <c r="G236" i="6"/>
  <c r="F227" i="6"/>
  <c r="C159" i="6"/>
  <c r="D298" i="6"/>
  <c r="I420" i="6"/>
  <c r="D235" i="6"/>
  <c r="I142" i="6"/>
  <c r="D413" i="6"/>
  <c r="G255" i="6"/>
  <c r="E389" i="6"/>
  <c r="C503" i="6"/>
  <c r="F133" i="6"/>
  <c r="C234" i="6"/>
  <c r="I496" i="6"/>
  <c r="K311" i="6"/>
  <c r="C431" i="6"/>
  <c r="E251" i="6"/>
  <c r="K486" i="6"/>
  <c r="F339" i="6"/>
  <c r="F352" i="6"/>
  <c r="K218" i="6"/>
  <c r="K492" i="6"/>
  <c r="E629" i="6"/>
  <c r="D340" i="6"/>
  <c r="E289" i="6"/>
  <c r="I332" i="6"/>
  <c r="G132" i="6"/>
  <c r="F473" i="6"/>
  <c r="G619" i="6"/>
  <c r="D321" i="6"/>
  <c r="C403" i="6"/>
  <c r="J540" i="6"/>
  <c r="K268" i="6"/>
  <c r="D143" i="6"/>
  <c r="K619" i="6"/>
  <c r="K461" i="6"/>
  <c r="J613" i="6"/>
  <c r="H727" i="6"/>
  <c r="F841" i="6"/>
  <c r="I493" i="6"/>
  <c r="D586" i="6"/>
  <c r="D428" i="6"/>
  <c r="K596" i="6"/>
  <c r="I710" i="6"/>
  <c r="G824" i="6"/>
  <c r="G425" i="6"/>
  <c r="F709" i="6"/>
  <c r="F78" i="6"/>
  <c r="H616" i="6"/>
  <c r="C793" i="6"/>
  <c r="E585" i="6"/>
  <c r="H635" i="6"/>
  <c r="E854" i="6"/>
  <c r="J542" i="6"/>
  <c r="J743" i="6"/>
  <c r="F894" i="6"/>
  <c r="F382" i="6"/>
  <c r="J687" i="6"/>
  <c r="H840" i="6"/>
  <c r="I487" i="6"/>
  <c r="G740" i="6"/>
  <c r="K291" i="6"/>
  <c r="I647" i="6"/>
  <c r="I813" i="6"/>
  <c r="J946" i="6"/>
  <c r="D565" i="6"/>
  <c r="J758" i="6"/>
  <c r="E654" i="6"/>
  <c r="C889" i="6"/>
  <c r="C678" i="6"/>
  <c r="K910" i="6"/>
  <c r="D335" i="6"/>
  <c r="D664" i="6"/>
  <c r="I773" i="6"/>
  <c r="H147" i="6"/>
  <c r="H207" i="6"/>
  <c r="I203" i="6"/>
  <c r="G138" i="6"/>
  <c r="K105" i="6"/>
  <c r="D240" i="6"/>
  <c r="I127" i="6"/>
  <c r="F243" i="6"/>
  <c r="C175" i="6"/>
  <c r="J308" i="6"/>
  <c r="I428" i="6"/>
  <c r="H179" i="6"/>
  <c r="I184" i="6"/>
  <c r="D73" i="6"/>
  <c r="I269" i="6"/>
  <c r="F399" i="6"/>
  <c r="E76" i="6"/>
  <c r="F305" i="6"/>
  <c r="G370" i="6"/>
  <c r="I173" i="6"/>
  <c r="K367" i="6"/>
  <c r="I481" i="6"/>
  <c r="G185" i="6"/>
  <c r="I225" i="6"/>
  <c r="C454" i="6"/>
  <c r="G283" i="6"/>
  <c r="I409" i="6"/>
  <c r="G204" i="6"/>
  <c r="H401" i="6"/>
  <c r="H173" i="6"/>
  <c r="K301" i="6"/>
  <c r="F528" i="6"/>
  <c r="E450" i="6"/>
  <c r="K607" i="6"/>
  <c r="H285" i="6"/>
  <c r="H202" i="6"/>
  <c r="J275" i="6"/>
  <c r="C515" i="6"/>
  <c r="I430" i="6"/>
  <c r="D598" i="6"/>
  <c r="E264" i="6"/>
  <c r="H312" i="6"/>
  <c r="E458" i="6"/>
  <c r="C301" i="6"/>
  <c r="K475" i="6"/>
  <c r="E577" i="6"/>
  <c r="E419" i="6"/>
  <c r="G592" i="6"/>
  <c r="E706" i="6"/>
  <c r="C820" i="6"/>
  <c r="F408" i="6"/>
  <c r="G543" i="6"/>
  <c r="G385" i="6"/>
  <c r="H575" i="6"/>
  <c r="F689" i="6"/>
  <c r="D803" i="6"/>
  <c r="E258" i="6"/>
  <c r="I666" i="6"/>
  <c r="J869" i="6"/>
  <c r="K573" i="6"/>
  <c r="H764" i="6"/>
  <c r="D277" i="6"/>
  <c r="L277" i="6" s="1"/>
  <c r="K592" i="6"/>
  <c r="G820" i="6"/>
  <c r="E462" i="6"/>
  <c r="F715" i="6"/>
  <c r="C867" i="6"/>
  <c r="C285" i="6"/>
  <c r="D645" i="6"/>
  <c r="D812" i="6"/>
  <c r="F402" i="6"/>
  <c r="J697" i="6"/>
  <c r="F885" i="6"/>
  <c r="C605" i="6"/>
  <c r="E785" i="6"/>
  <c r="G925" i="6"/>
  <c r="J506" i="6"/>
  <c r="F730" i="6"/>
  <c r="C429" i="6"/>
  <c r="D794" i="6"/>
  <c r="I592" i="6"/>
  <c r="D889" i="6"/>
  <c r="I156" i="6"/>
  <c r="G621" i="6"/>
  <c r="J683" i="6"/>
  <c r="C544" i="6"/>
  <c r="G834" i="6"/>
  <c r="K622" i="6"/>
  <c r="D897" i="6"/>
  <c r="F262" i="6"/>
  <c r="H636" i="6"/>
  <c r="G726" i="6"/>
  <c r="J992" i="6"/>
  <c r="J901" i="6"/>
  <c r="C778" i="6"/>
  <c r="K985" i="6"/>
  <c r="I854" i="6"/>
  <c r="K941" i="6"/>
  <c r="E752" i="6"/>
  <c r="D937" i="6"/>
  <c r="C440" i="6"/>
  <c r="K707" i="6"/>
  <c r="I843" i="6"/>
  <c r="J659" i="6"/>
  <c r="I978" i="6"/>
  <c r="E966" i="6"/>
  <c r="K873" i="6"/>
  <c r="J959" i="6"/>
  <c r="E999" i="6"/>
  <c r="I188" i="6"/>
  <c r="K480" i="6"/>
  <c r="D734" i="6"/>
  <c r="C1000" i="6"/>
  <c r="K741" i="6"/>
  <c r="J780" i="6"/>
  <c r="C766" i="6"/>
  <c r="J563" i="6"/>
  <c r="F667" i="6"/>
  <c r="H766" i="6"/>
  <c r="I966" i="6"/>
  <c r="H176" i="6"/>
  <c r="H449" i="6"/>
  <c r="G407" i="6"/>
  <c r="E316" i="6"/>
  <c r="C543" i="6"/>
  <c r="J656" i="6"/>
  <c r="G210" i="6"/>
  <c r="D538" i="6"/>
  <c r="G615" i="6"/>
  <c r="C179" i="6"/>
  <c r="C396" i="6"/>
  <c r="E143" i="6"/>
  <c r="E536" i="6"/>
  <c r="D651" i="6"/>
  <c r="K764" i="6"/>
  <c r="H433" i="6"/>
  <c r="K326" i="6"/>
  <c r="J660" i="6"/>
  <c r="J502" i="6"/>
  <c r="E634" i="6"/>
  <c r="C748" i="6"/>
  <c r="J307" i="6"/>
  <c r="G556" i="6"/>
  <c r="C784" i="6"/>
  <c r="F389" i="6"/>
  <c r="C691" i="6"/>
  <c r="J842" i="6"/>
  <c r="E427" i="6"/>
  <c r="E710" i="6"/>
  <c r="F106" i="6"/>
  <c r="G617" i="6"/>
  <c r="H793" i="6"/>
  <c r="I931" i="6"/>
  <c r="I531" i="6"/>
  <c r="H738" i="6"/>
  <c r="F151" i="6"/>
  <c r="H587" i="6"/>
  <c r="D815" i="6"/>
  <c r="H451" i="6"/>
  <c r="J711" i="6"/>
  <c r="G863" i="6"/>
  <c r="J270" i="6"/>
  <c r="J639" i="6"/>
  <c r="H808" i="6"/>
  <c r="H245" i="6"/>
  <c r="D964" i="6"/>
  <c r="K781" i="6"/>
  <c r="E948" i="6"/>
  <c r="H830" i="6"/>
  <c r="E478" i="6"/>
  <c r="H301" i="6"/>
  <c r="E816" i="6"/>
  <c r="D961" i="6"/>
  <c r="J535" i="6"/>
  <c r="K739" i="6"/>
  <c r="G903" i="6"/>
  <c r="I772" i="6"/>
  <c r="K377" i="6"/>
  <c r="F735" i="6"/>
  <c r="G393" i="6"/>
  <c r="F782" i="6"/>
  <c r="J583" i="6"/>
  <c r="D886" i="6"/>
  <c r="H92" i="6"/>
  <c r="C617" i="6"/>
  <c r="C666" i="6"/>
  <c r="I979" i="6"/>
  <c r="F879" i="6"/>
  <c r="H704" i="6"/>
  <c r="F768" i="6"/>
  <c r="F526" i="6"/>
  <c r="K562" i="6"/>
  <c r="G956" i="6"/>
  <c r="F852" i="6"/>
  <c r="K907" i="6"/>
  <c r="G413" i="6"/>
  <c r="H938" i="6"/>
  <c r="E765" i="6"/>
  <c r="H832" i="6"/>
  <c r="G546" i="6"/>
  <c r="K852" i="6"/>
  <c r="E438" i="6"/>
  <c r="I705" i="6"/>
  <c r="E309" i="6"/>
  <c r="F159" i="6"/>
  <c r="G299" i="6"/>
  <c r="C527" i="6"/>
  <c r="G448" i="6"/>
  <c r="C607" i="6"/>
  <c r="K287" i="6"/>
  <c r="E353" i="6"/>
  <c r="J493" i="6"/>
  <c r="C77" i="6"/>
  <c r="C511" i="6"/>
  <c r="C595" i="6"/>
  <c r="C437" i="6"/>
  <c r="F601" i="6"/>
  <c r="D715" i="6"/>
  <c r="K828" i="6"/>
  <c r="K443" i="6"/>
  <c r="E561" i="6"/>
  <c r="E403" i="6"/>
  <c r="G584" i="6"/>
  <c r="E698" i="6"/>
  <c r="C812" i="6"/>
  <c r="I375" i="6"/>
  <c r="G684" i="6"/>
  <c r="I878" i="6"/>
  <c r="I591" i="6"/>
  <c r="F776" i="6"/>
  <c r="F433" i="6"/>
  <c r="I610" i="6"/>
  <c r="E838" i="6"/>
  <c r="J497" i="6"/>
  <c r="E727" i="6"/>
  <c r="K878" i="6"/>
  <c r="F332" i="6"/>
  <c r="K662" i="6"/>
  <c r="K823" i="6"/>
  <c r="K437" i="6"/>
  <c r="H715" i="6"/>
  <c r="F167" i="6"/>
  <c r="J622" i="6"/>
  <c r="D797" i="6"/>
  <c r="F934" i="6"/>
  <c r="D540" i="6"/>
  <c r="D742" i="6"/>
  <c r="I554" i="6"/>
  <c r="H841" i="6"/>
  <c r="E628" i="6"/>
  <c r="G898" i="6"/>
  <c r="G269" i="6"/>
  <c r="E639" i="6"/>
  <c r="H733" i="6"/>
  <c r="F865" i="6"/>
  <c r="E72" i="6"/>
  <c r="K123" i="6"/>
  <c r="J143" i="6"/>
  <c r="D69" i="6"/>
  <c r="I119" i="6"/>
  <c r="H244" i="6"/>
  <c r="D187" i="6"/>
  <c r="G181" i="6"/>
  <c r="I87" i="6"/>
  <c r="J230" i="6"/>
  <c r="K304" i="6"/>
  <c r="K210" i="6"/>
  <c r="D377" i="6"/>
  <c r="L377" i="6" s="1"/>
  <c r="K490" i="6"/>
  <c r="F186" i="6"/>
  <c r="H275" i="6"/>
  <c r="H226" i="6"/>
  <c r="I340" i="6"/>
  <c r="G454" i="6"/>
  <c r="D119" i="6"/>
  <c r="F264" i="6"/>
  <c r="C506" i="6"/>
  <c r="E320" i="6"/>
  <c r="E437" i="6"/>
  <c r="D121" i="6"/>
  <c r="C300" i="6"/>
  <c r="D365" i="6"/>
  <c r="L365" i="6" s="1"/>
  <c r="C163" i="6"/>
  <c r="E365" i="6"/>
  <c r="C479" i="6"/>
  <c r="F220" i="6"/>
  <c r="D221" i="6"/>
  <c r="L221" i="6" s="1"/>
  <c r="D517" i="6"/>
  <c r="L517" i="6" s="1"/>
  <c r="F448" i="6"/>
  <c r="F361" i="6"/>
  <c r="G563" i="6"/>
  <c r="E677" i="6"/>
  <c r="J102" i="6"/>
  <c r="D76" i="6"/>
  <c r="F143" i="6"/>
  <c r="F173" i="6"/>
  <c r="F81" i="6"/>
  <c r="G160" i="6"/>
  <c r="G99" i="6"/>
  <c r="K148" i="6"/>
  <c r="I129" i="6"/>
  <c r="F161" i="6"/>
  <c r="F166" i="6"/>
  <c r="G91" i="6"/>
  <c r="I234" i="6"/>
  <c r="C217" i="6"/>
  <c r="C196" i="6"/>
  <c r="D197" i="6"/>
  <c r="G141" i="6"/>
  <c r="G287" i="6"/>
  <c r="I412" i="6"/>
  <c r="G123" i="6"/>
  <c r="G257" i="6"/>
  <c r="D311" i="6"/>
  <c r="F207" i="6"/>
  <c r="E376" i="6"/>
  <c r="C490" i="6"/>
  <c r="F273" i="6"/>
  <c r="I352" i="6"/>
  <c r="F134" i="6"/>
  <c r="C359" i="6"/>
  <c r="J472" i="6"/>
  <c r="K149" i="6"/>
  <c r="D190" i="6"/>
  <c r="E436" i="6"/>
  <c r="I271" i="6"/>
  <c r="J400" i="6"/>
  <c r="C130" i="6"/>
  <c r="C366" i="6"/>
  <c r="I209" i="6"/>
  <c r="D278" i="6"/>
  <c r="L278" i="6" s="1"/>
  <c r="F516" i="6"/>
  <c r="G432" i="6"/>
  <c r="C599" i="6"/>
  <c r="G87" i="6"/>
  <c r="E81" i="6"/>
  <c r="J127" i="6"/>
  <c r="I117" i="6"/>
  <c r="K208" i="6"/>
  <c r="E140" i="6"/>
  <c r="E214" i="6"/>
  <c r="F127" i="6"/>
  <c r="J69" i="6"/>
  <c r="I154" i="6"/>
  <c r="I214" i="6"/>
  <c r="K201" i="6"/>
  <c r="I109" i="6"/>
  <c r="I135" i="6"/>
  <c r="H252" i="6"/>
  <c r="J144" i="6"/>
  <c r="E262" i="6"/>
  <c r="D214" i="6"/>
  <c r="G334" i="6"/>
  <c r="E448" i="6"/>
  <c r="H231" i="6"/>
  <c r="H209" i="6"/>
  <c r="D139" i="6"/>
  <c r="L139" i="6" s="1"/>
  <c r="F286" i="6"/>
  <c r="J411" i="6"/>
  <c r="J225" i="6"/>
  <c r="I131" i="6"/>
  <c r="J423" i="6"/>
  <c r="F263" i="6"/>
  <c r="H394" i="6"/>
  <c r="F508" i="6"/>
  <c r="D173" i="6"/>
  <c r="L173" i="6" s="1"/>
  <c r="C262" i="6"/>
  <c r="D505" i="6"/>
  <c r="C319" i="6"/>
  <c r="F436" i="6"/>
  <c r="K174" i="6"/>
  <c r="D99" i="6"/>
  <c r="I360" i="6"/>
  <c r="C363" i="6"/>
  <c r="G256" i="6"/>
  <c r="H503" i="6"/>
  <c r="H634" i="6"/>
  <c r="C88" i="6"/>
  <c r="I74" i="6"/>
  <c r="D83" i="6"/>
  <c r="H119" i="6"/>
  <c r="P119" i="6" s="1"/>
  <c r="G244" i="6"/>
  <c r="D126" i="6"/>
  <c r="J249" i="6"/>
  <c r="H114" i="6"/>
  <c r="C134" i="6"/>
  <c r="F131" i="6"/>
  <c r="J91" i="6"/>
  <c r="G237" i="6"/>
  <c r="J177" i="6"/>
  <c r="F174" i="6"/>
  <c r="J88" i="6"/>
  <c r="H216" i="6"/>
  <c r="J297" i="6"/>
  <c r="G182" i="6"/>
  <c r="C370" i="6"/>
  <c r="J483" i="6"/>
  <c r="D172" i="6"/>
  <c r="G268" i="6"/>
  <c r="F212" i="6"/>
  <c r="H333" i="6"/>
  <c r="F447" i="6"/>
  <c r="J238" i="6"/>
  <c r="K226" i="6"/>
  <c r="K494" i="6"/>
  <c r="J310" i="6"/>
  <c r="D430" i="6"/>
  <c r="F138" i="6"/>
  <c r="J285" i="6"/>
  <c r="K350" i="6"/>
  <c r="E127" i="6"/>
  <c r="D358" i="6"/>
  <c r="K471" i="6"/>
  <c r="G163" i="6"/>
  <c r="G162" i="6"/>
  <c r="K502" i="6"/>
  <c r="D434" i="6"/>
  <c r="D347" i="6"/>
  <c r="F556" i="6"/>
  <c r="D670" i="6"/>
  <c r="H88" i="6"/>
  <c r="E110" i="6"/>
  <c r="E136" i="6"/>
  <c r="E166" i="6"/>
  <c r="J104" i="6"/>
  <c r="D151" i="6"/>
  <c r="H84" i="6"/>
  <c r="D179" i="6"/>
  <c r="L179" i="6" s="1"/>
  <c r="F182" i="6"/>
  <c r="E101" i="6"/>
  <c r="K236" i="6"/>
  <c r="J218" i="6"/>
  <c r="C220" i="6"/>
  <c r="I200" i="6"/>
  <c r="J122" i="6"/>
  <c r="F280" i="6"/>
  <c r="F407" i="6"/>
  <c r="H81" i="6"/>
  <c r="D80" i="6"/>
  <c r="K312" i="6"/>
  <c r="G214" i="6"/>
  <c r="C378" i="6"/>
  <c r="J491" i="6"/>
  <c r="I262" i="6"/>
  <c r="C326" i="6"/>
  <c r="D529" i="6"/>
  <c r="H346" i="6"/>
  <c r="F460" i="6"/>
  <c r="I230" i="6"/>
  <c r="K137" i="6"/>
  <c r="F411" i="6"/>
  <c r="I253" i="6"/>
  <c r="F388" i="6"/>
  <c r="D502" i="6"/>
  <c r="H310" i="6"/>
  <c r="D331" i="6"/>
  <c r="L331" i="6" s="1"/>
  <c r="E225" i="6"/>
  <c r="H494" i="6"/>
  <c r="H407" i="6"/>
  <c r="H586" i="6"/>
  <c r="D162" i="6"/>
  <c r="C292" i="6"/>
  <c r="J146" i="6"/>
  <c r="C475" i="6"/>
  <c r="C388" i="6"/>
  <c r="J576" i="6"/>
  <c r="H690" i="6"/>
  <c r="I528" i="6"/>
  <c r="K372" i="6"/>
  <c r="C683" i="6"/>
  <c r="H390" i="6"/>
  <c r="D531" i="6"/>
  <c r="H376" i="6"/>
  <c r="D571" i="6"/>
  <c r="K684" i="6"/>
  <c r="I798" i="6"/>
  <c r="I319" i="6"/>
  <c r="H463" i="6"/>
  <c r="D308" i="6"/>
  <c r="E554" i="6"/>
  <c r="C668" i="6"/>
  <c r="J781" i="6"/>
  <c r="G538" i="6"/>
  <c r="C624" i="6"/>
  <c r="G848" i="6"/>
  <c r="G524" i="6"/>
  <c r="D736" i="6"/>
  <c r="H214" i="6"/>
  <c r="E550" i="6"/>
  <c r="J777" i="6"/>
  <c r="K376" i="6"/>
  <c r="C685" i="6"/>
  <c r="H838" i="6"/>
  <c r="G965" i="6"/>
  <c r="G602" i="6"/>
  <c r="I783" i="6"/>
  <c r="G663" i="6"/>
  <c r="D655" i="6"/>
  <c r="C864" i="6"/>
  <c r="F562" i="6"/>
  <c r="J756" i="6"/>
  <c r="D904" i="6"/>
  <c r="G421" i="6"/>
  <c r="K701" i="6"/>
  <c r="G426" i="6"/>
  <c r="E675" i="6"/>
  <c r="H476" i="6"/>
  <c r="I860" i="6"/>
  <c r="C982" i="6"/>
  <c r="J578" i="6"/>
  <c r="D488" i="6"/>
  <c r="E113" i="6"/>
  <c r="E114" i="6"/>
  <c r="C161" i="6"/>
  <c r="K144" i="6"/>
  <c r="G208" i="6"/>
  <c r="G197" i="6"/>
  <c r="K152" i="6"/>
  <c r="C150" i="6"/>
  <c r="K320" i="6"/>
  <c r="G246" i="6"/>
  <c r="C386" i="6"/>
  <c r="J499" i="6"/>
  <c r="F218" i="6"/>
  <c r="H291" i="6"/>
  <c r="G116" i="6"/>
  <c r="I356" i="6"/>
  <c r="G470" i="6"/>
  <c r="J183" i="6"/>
  <c r="D269" i="6"/>
  <c r="J507" i="6"/>
  <c r="H322" i="6"/>
  <c r="C439" i="6"/>
  <c r="E144" i="6"/>
  <c r="H303" i="6"/>
  <c r="I368" i="6"/>
  <c r="D170" i="6"/>
  <c r="C367" i="6"/>
  <c r="J480" i="6"/>
  <c r="H234" i="6"/>
  <c r="F235" i="6"/>
  <c r="I520" i="6"/>
  <c r="K451" i="6"/>
  <c r="K364" i="6"/>
  <c r="E565" i="6"/>
  <c r="C679" i="6"/>
  <c r="E148" i="6"/>
  <c r="F499" i="6"/>
  <c r="F432" i="6"/>
  <c r="F345" i="6"/>
  <c r="G555" i="6"/>
  <c r="E669" i="6"/>
  <c r="H237" i="6"/>
  <c r="F272" i="6"/>
  <c r="F640" i="6"/>
  <c r="K295" i="6"/>
  <c r="J445" i="6"/>
  <c r="F284" i="6"/>
  <c r="J549" i="6"/>
  <c r="H663" i="6"/>
  <c r="F777" i="6"/>
  <c r="C534" i="6"/>
  <c r="E378" i="6"/>
  <c r="I685" i="6"/>
  <c r="I527" i="6"/>
  <c r="I646" i="6"/>
  <c r="G760" i="6"/>
  <c r="F512" i="6"/>
  <c r="F581" i="6"/>
  <c r="K808" i="6"/>
  <c r="D439" i="6"/>
  <c r="L439" i="6" s="1"/>
  <c r="I707" i="6"/>
  <c r="F859" i="6"/>
  <c r="C477" i="6"/>
  <c r="D735" i="6"/>
  <c r="I277" i="6"/>
  <c r="F642" i="6"/>
  <c r="D810" i="6"/>
  <c r="D944" i="6"/>
  <c r="J559" i="6"/>
  <c r="E755" i="6"/>
  <c r="H447" i="6"/>
  <c r="G612" i="6"/>
  <c r="C840" i="6"/>
  <c r="F501" i="6"/>
  <c r="F728" i="6"/>
  <c r="D880" i="6"/>
  <c r="D336" i="6"/>
  <c r="I664" i="6"/>
  <c r="D825" i="6"/>
  <c r="D471" i="6"/>
  <c r="J296" i="6"/>
  <c r="C815" i="6"/>
  <c r="I960" i="6"/>
  <c r="E534" i="6"/>
  <c r="F739" i="6"/>
  <c r="C146" i="6"/>
  <c r="K78" i="6"/>
  <c r="C137" i="6"/>
  <c r="G253" i="6"/>
  <c r="C180" i="6"/>
  <c r="D176" i="6"/>
  <c r="I116" i="6"/>
  <c r="F234" i="6"/>
  <c r="H299" i="6"/>
  <c r="D161" i="6"/>
  <c r="I364" i="6"/>
  <c r="G478" i="6"/>
  <c r="I175" i="6"/>
  <c r="E270" i="6"/>
  <c r="K215" i="6"/>
  <c r="F335" i="6"/>
  <c r="D449" i="6"/>
  <c r="G217" i="6"/>
  <c r="K112" i="6"/>
  <c r="C470" i="6"/>
  <c r="D294" i="6"/>
  <c r="I417" i="6"/>
  <c r="G531" i="6"/>
  <c r="K260" i="6"/>
  <c r="I323" i="6"/>
  <c r="E528" i="6"/>
  <c r="I345" i="6"/>
  <c r="G459" i="6"/>
  <c r="C308" i="6"/>
  <c r="I183" i="6"/>
  <c r="D453" i="6"/>
  <c r="E409" i="6"/>
  <c r="H318" i="6"/>
  <c r="K543" i="6"/>
  <c r="I657" i="6"/>
  <c r="J237" i="6"/>
  <c r="C414" i="6"/>
  <c r="I389" i="6"/>
  <c r="H292" i="6"/>
  <c r="E530" i="6"/>
  <c r="K647" i="6"/>
  <c r="I138" i="6"/>
  <c r="H514" i="6"/>
  <c r="I597" i="6"/>
  <c r="E516" i="6"/>
  <c r="G360" i="6"/>
  <c r="J676" i="6"/>
  <c r="J518" i="6"/>
  <c r="E642" i="6"/>
  <c r="C756" i="6"/>
  <c r="G277" i="6"/>
  <c r="G279" i="6"/>
  <c r="C643" i="6"/>
  <c r="C485" i="6"/>
  <c r="F625" i="6"/>
  <c r="D739" i="6"/>
  <c r="H369" i="6"/>
  <c r="C538" i="6"/>
  <c r="E766" i="6"/>
  <c r="J353" i="6"/>
  <c r="G673" i="6"/>
  <c r="K830" i="6"/>
  <c r="I391" i="6"/>
  <c r="G692" i="6"/>
  <c r="I882" i="6"/>
  <c r="I599" i="6"/>
  <c r="I781" i="6"/>
  <c r="J922" i="6"/>
  <c r="D496" i="6"/>
  <c r="J726" i="6"/>
  <c r="J420" i="6"/>
  <c r="J569" i="6"/>
  <c r="F797" i="6"/>
  <c r="C416" i="6"/>
  <c r="K699" i="6"/>
  <c r="I851" i="6"/>
  <c r="F160" i="6"/>
  <c r="C622" i="6"/>
  <c r="I796" i="6"/>
  <c r="H863" i="6"/>
  <c r="F946" i="6"/>
  <c r="D758" i="6"/>
  <c r="F939" i="6"/>
  <c r="K448" i="6"/>
  <c r="K710" i="6"/>
  <c r="I103" i="6"/>
  <c r="C92" i="6"/>
  <c r="F245" i="6"/>
  <c r="D232" i="6"/>
  <c r="I118" i="6"/>
  <c r="J154" i="6"/>
  <c r="G124" i="6"/>
  <c r="I191" i="6"/>
  <c r="E278" i="6"/>
  <c r="K231" i="6"/>
  <c r="F343" i="6"/>
  <c r="D457" i="6"/>
  <c r="L457" i="6" s="1"/>
  <c r="D124" i="6"/>
  <c r="H241" i="6"/>
  <c r="E173" i="6"/>
  <c r="I307" i="6"/>
  <c r="J427" i="6"/>
  <c r="F122" i="6"/>
  <c r="F172" i="6"/>
  <c r="F427" i="6"/>
  <c r="I265" i="6"/>
  <c r="F396" i="6"/>
  <c r="D510" i="6"/>
  <c r="E180" i="6"/>
  <c r="J266" i="6"/>
  <c r="K506" i="6"/>
  <c r="G321" i="6"/>
  <c r="D438" i="6"/>
  <c r="D189" i="6"/>
  <c r="F139" i="6"/>
  <c r="J367" i="6"/>
  <c r="H366" i="6"/>
  <c r="I261" i="6"/>
  <c r="D507" i="6"/>
  <c r="F636" i="6"/>
  <c r="F354" i="6"/>
  <c r="E327" i="6"/>
  <c r="C347" i="6"/>
  <c r="H197" i="6"/>
  <c r="H487" i="6"/>
  <c r="H626" i="6"/>
  <c r="F338" i="6"/>
  <c r="G431" i="6"/>
  <c r="C555" i="6"/>
  <c r="E213" i="6"/>
  <c r="K254" i="6"/>
  <c r="D634" i="6"/>
  <c r="D476" i="6"/>
  <c r="K620" i="6"/>
  <c r="I734" i="6"/>
  <c r="J213" i="6"/>
  <c r="D518" i="6"/>
  <c r="F600" i="6"/>
  <c r="F442" i="6"/>
  <c r="C604" i="6"/>
  <c r="J717" i="6"/>
  <c r="H831" i="6"/>
  <c r="K453" i="6"/>
  <c r="H723" i="6"/>
  <c r="F231" i="6"/>
  <c r="J630" i="6"/>
  <c r="G802" i="6"/>
  <c r="D642" i="6"/>
  <c r="J649" i="6"/>
  <c r="F861" i="6"/>
  <c r="C557" i="6"/>
  <c r="E753" i="6"/>
  <c r="G901" i="6"/>
  <c r="J410" i="6"/>
  <c r="F698" i="6"/>
  <c r="E187" i="6"/>
  <c r="D516" i="6"/>
  <c r="I754" i="6"/>
  <c r="K329" i="6"/>
  <c r="K661" i="6"/>
  <c r="E823" i="6"/>
  <c r="K953" i="6"/>
  <c r="F579" i="6"/>
  <c r="E768" i="6"/>
  <c r="D711" i="6"/>
  <c r="I903" i="6"/>
  <c r="E701" i="6"/>
  <c r="C918" i="6"/>
  <c r="H363" i="6"/>
  <c r="F678" i="6"/>
  <c r="I792" i="6"/>
  <c r="H771" i="6"/>
  <c r="J918" i="6"/>
  <c r="G721" i="6"/>
  <c r="H925" i="6"/>
  <c r="J393" i="6"/>
  <c r="H692" i="6"/>
  <c r="J812" i="6"/>
  <c r="F567" i="6"/>
  <c r="I958" i="6"/>
  <c r="C920" i="6"/>
  <c r="E812" i="6"/>
  <c r="I543" i="6"/>
  <c r="C345" i="6"/>
  <c r="D828" i="6"/>
  <c r="H965" i="6"/>
  <c r="K545" i="6"/>
  <c r="K745" i="6"/>
  <c r="F912" i="6"/>
  <c r="H784" i="6"/>
  <c r="C449" i="6"/>
  <c r="D772" i="6"/>
  <c r="K456" i="6"/>
  <c r="I530" i="6"/>
  <c r="J766" i="6"/>
  <c r="F962" i="6"/>
  <c r="H721" i="6"/>
  <c r="C892" i="6"/>
  <c r="G907" i="6"/>
  <c r="E699" i="6"/>
  <c r="C762" i="6"/>
  <c r="E874" i="6"/>
  <c r="J904" i="6"/>
  <c r="E908" i="6"/>
  <c r="D954" i="6"/>
  <c r="I660" i="6"/>
  <c r="I270" i="6"/>
  <c r="D533" i="6"/>
  <c r="F464" i="6"/>
  <c r="F377" i="6"/>
  <c r="G571" i="6"/>
  <c r="E685" i="6"/>
  <c r="F507" i="6"/>
  <c r="H351" i="6"/>
  <c r="F672" i="6"/>
  <c r="E369" i="6"/>
  <c r="J509" i="6"/>
  <c r="H360" i="6"/>
  <c r="J565" i="6"/>
  <c r="H679" i="6"/>
  <c r="F793" i="6"/>
  <c r="E291" i="6"/>
  <c r="E442" i="6"/>
  <c r="I279" i="6"/>
  <c r="K548" i="6"/>
  <c r="I662" i="6"/>
  <c r="G776" i="6"/>
  <c r="I454" i="6"/>
  <c r="F613" i="6"/>
  <c r="K840" i="6"/>
  <c r="D503" i="6"/>
  <c r="C729" i="6"/>
  <c r="C398" i="6"/>
  <c r="E539" i="6"/>
  <c r="D767" i="6"/>
  <c r="H355" i="6"/>
  <c r="F674" i="6"/>
  <c r="G831" i="6"/>
  <c r="D960" i="6"/>
  <c r="J591" i="6"/>
  <c r="H776" i="6"/>
  <c r="J620" i="6"/>
  <c r="G644" i="6"/>
  <c r="I858" i="6"/>
  <c r="I551" i="6"/>
  <c r="I749" i="6"/>
  <c r="J898" i="6"/>
  <c r="D400" i="6"/>
  <c r="J694" i="6"/>
  <c r="G846" i="6"/>
  <c r="H632" i="6"/>
  <c r="K433" i="6"/>
  <c r="H853" i="6"/>
  <c r="I976" i="6"/>
  <c r="D355" i="6"/>
  <c r="I720" i="6"/>
  <c r="H536" i="6"/>
  <c r="J870" i="6"/>
  <c r="H989" i="6"/>
  <c r="K593" i="6"/>
  <c r="H573" i="6"/>
  <c r="F960" i="6"/>
  <c r="H848" i="6"/>
  <c r="H685" i="6"/>
  <c r="H947" i="6"/>
  <c r="F693" i="6"/>
  <c r="E899" i="6"/>
  <c r="F695" i="6"/>
  <c r="J915" i="6"/>
  <c r="I354" i="6"/>
  <c r="K673" i="6"/>
  <c r="J786" i="6"/>
  <c r="D440" i="6"/>
  <c r="D939" i="6"/>
  <c r="H877" i="6"/>
  <c r="D760" i="6"/>
  <c r="C869" i="6"/>
  <c r="F920" i="6"/>
  <c r="D792" i="6"/>
  <c r="J975" i="6"/>
  <c r="I276" i="6"/>
  <c r="J827" i="6"/>
  <c r="C874" i="6"/>
  <c r="H459" i="6"/>
  <c r="J847" i="6"/>
  <c r="F199" i="6"/>
  <c r="C941" i="6"/>
  <c r="F707" i="6"/>
  <c r="D878" i="6"/>
  <c r="E112" i="6"/>
  <c r="E364" i="6"/>
  <c r="J364" i="6"/>
  <c r="F259" i="6"/>
  <c r="F505" i="6"/>
  <c r="G635" i="6"/>
  <c r="D356" i="6"/>
  <c r="C467" i="6"/>
  <c r="J572" i="6"/>
  <c r="G362" i="6"/>
  <c r="E303" i="6"/>
  <c r="K651" i="6"/>
  <c r="K493" i="6"/>
  <c r="J629" i="6"/>
  <c r="H743" i="6"/>
  <c r="D253" i="6"/>
  <c r="L253" i="6" s="1"/>
  <c r="I99" i="6"/>
  <c r="D618" i="6"/>
  <c r="L618" i="6" s="1"/>
  <c r="D460" i="6"/>
  <c r="K612" i="6"/>
  <c r="I726" i="6"/>
  <c r="G840" i="6"/>
  <c r="G489" i="6"/>
  <c r="F741" i="6"/>
  <c r="F294" i="6"/>
  <c r="H648" i="6"/>
  <c r="F814" i="6"/>
  <c r="J267" i="6"/>
  <c r="H667" i="6"/>
  <c r="E870" i="6"/>
  <c r="J574" i="6"/>
  <c r="D765" i="6"/>
  <c r="F910" i="6"/>
  <c r="F446" i="6"/>
  <c r="D710" i="6"/>
  <c r="C518" i="6"/>
  <c r="K544" i="6"/>
  <c r="G772" i="6"/>
  <c r="E366" i="6"/>
  <c r="I679" i="6"/>
  <c r="C835" i="6"/>
  <c r="J962" i="6"/>
  <c r="D597" i="6"/>
  <c r="D780" i="6"/>
  <c r="E782" i="6"/>
  <c r="G921" i="6"/>
  <c r="C725" i="6"/>
  <c r="K926" i="6"/>
  <c r="D399" i="6"/>
  <c r="F694" i="6"/>
  <c r="H849" i="6"/>
  <c r="C565" i="6"/>
  <c r="J80" i="6"/>
  <c r="F136" i="6"/>
  <c r="F120" i="6"/>
  <c r="G140" i="6"/>
  <c r="E159" i="6"/>
  <c r="E156" i="6"/>
  <c r="F225" i="6"/>
  <c r="K209" i="6"/>
  <c r="F177" i="6"/>
  <c r="K182" i="6"/>
  <c r="I115" i="6"/>
  <c r="C278" i="6"/>
  <c r="H405" i="6"/>
  <c r="G146" i="6"/>
  <c r="E243" i="6"/>
  <c r="C304" i="6"/>
  <c r="K178" i="6"/>
  <c r="D369" i="6"/>
  <c r="K482" i="6"/>
  <c r="D259" i="6"/>
  <c r="L259" i="6" s="1"/>
  <c r="G338" i="6"/>
  <c r="G534" i="6"/>
  <c r="K351" i="6"/>
  <c r="I465" i="6"/>
  <c r="D81" i="6"/>
  <c r="I161" i="6"/>
  <c r="C422" i="6"/>
  <c r="D262" i="6"/>
  <c r="L262" i="6" s="1"/>
  <c r="I393" i="6"/>
  <c r="G507" i="6"/>
  <c r="H337" i="6"/>
  <c r="J152" i="6"/>
  <c r="E259" i="6"/>
  <c r="E505" i="6"/>
  <c r="E418" i="6"/>
  <c r="K591" i="6"/>
  <c r="F80" i="6"/>
  <c r="D74" i="6"/>
  <c r="L74" i="6" s="1"/>
  <c r="I120" i="6"/>
  <c r="F110" i="6"/>
  <c r="J201" i="6"/>
  <c r="G130" i="6"/>
  <c r="D207" i="6"/>
  <c r="J107" i="6"/>
  <c r="F92" i="6"/>
  <c r="H144" i="6"/>
  <c r="P144" i="6" s="1"/>
  <c r="K204" i="6"/>
  <c r="J194" i="6"/>
  <c r="G74" i="6"/>
  <c r="G121" i="6"/>
  <c r="G245" i="6"/>
  <c r="H120" i="6"/>
  <c r="P120" i="6" s="1"/>
  <c r="C254" i="6"/>
  <c r="K199" i="6"/>
  <c r="G325" i="6"/>
  <c r="D441" i="6"/>
  <c r="K212" i="6"/>
  <c r="F195" i="6"/>
  <c r="D112" i="6"/>
  <c r="J276" i="6"/>
  <c r="I404" i="6"/>
  <c r="C188" i="6"/>
  <c r="E330" i="6"/>
  <c r="H409" i="6"/>
  <c r="G251" i="6"/>
  <c r="G387" i="6"/>
  <c r="E501" i="6"/>
  <c r="G101" i="6"/>
  <c r="J219" i="6"/>
  <c r="D493" i="6"/>
  <c r="L493" i="6" s="1"/>
  <c r="H309" i="6"/>
  <c r="E429" i="6"/>
  <c r="C237" i="6"/>
  <c r="J479" i="6"/>
  <c r="K331" i="6"/>
  <c r="J348" i="6"/>
  <c r="I204" i="6"/>
  <c r="F489" i="6"/>
  <c r="G627" i="6"/>
  <c r="K80" i="6"/>
  <c r="F67" i="6"/>
  <c r="K68" i="6"/>
  <c r="F102" i="6"/>
  <c r="F237" i="6"/>
  <c r="J116" i="6"/>
  <c r="I242" i="6"/>
  <c r="D101" i="6"/>
  <c r="E120" i="6"/>
  <c r="F82" i="6"/>
  <c r="G252" i="6"/>
  <c r="F230" i="6"/>
  <c r="H163" i="6"/>
  <c r="E167" i="6"/>
  <c r="C158" i="6"/>
  <c r="F202" i="6"/>
  <c r="I290" i="6"/>
  <c r="C154" i="6"/>
  <c r="K362" i="6"/>
  <c r="I476" i="6"/>
  <c r="K157" i="6"/>
  <c r="F261" i="6"/>
  <c r="D198" i="6"/>
  <c r="E324" i="6"/>
  <c r="E440" i="6"/>
  <c r="F210" i="6"/>
  <c r="C170" i="6"/>
  <c r="I480" i="6"/>
  <c r="E301" i="6"/>
  <c r="C423" i="6"/>
  <c r="J536" i="6"/>
  <c r="H271" i="6"/>
  <c r="I336" i="6"/>
  <c r="H533" i="6"/>
  <c r="C351" i="6"/>
  <c r="J464" i="6"/>
  <c r="F329" i="6"/>
  <c r="F226" i="6"/>
  <c r="G474" i="6"/>
  <c r="K419" i="6"/>
  <c r="J332" i="6"/>
  <c r="E549" i="6"/>
  <c r="C663" i="6"/>
  <c r="F74" i="6"/>
  <c r="D103" i="6"/>
  <c r="I128" i="6"/>
  <c r="D159" i="6"/>
  <c r="L159" i="6" s="1"/>
  <c r="E85" i="6"/>
  <c r="K139" i="6"/>
  <c r="E67" i="6"/>
  <c r="J117" i="6"/>
  <c r="K110" i="6"/>
  <c r="H100" i="6"/>
  <c r="D152" i="6"/>
  <c r="L152" i="6" s="1"/>
  <c r="D140" i="6"/>
  <c r="L140" i="6" s="1"/>
  <c r="H215" i="6"/>
  <c r="J202" i="6"/>
  <c r="E142" i="6"/>
  <c r="I168" i="6"/>
  <c r="E326" i="6"/>
  <c r="H268" i="6"/>
  <c r="G398" i="6"/>
  <c r="C68" i="6"/>
  <c r="C229" i="6"/>
  <c r="K296" i="6"/>
  <c r="G150" i="6"/>
  <c r="C362" i="6"/>
  <c r="J475" i="6"/>
  <c r="H233" i="6"/>
  <c r="E321" i="6"/>
  <c r="F527" i="6"/>
  <c r="J344" i="6"/>
  <c r="H458" i="6"/>
  <c r="K220" i="6"/>
  <c r="H124" i="6"/>
  <c r="P124" i="6" s="1"/>
  <c r="J407" i="6"/>
  <c r="F248" i="6"/>
  <c r="H386" i="6"/>
  <c r="F500" i="6"/>
  <c r="D301" i="6"/>
  <c r="C324" i="6"/>
  <c r="C211" i="6"/>
  <c r="C491" i="6"/>
  <c r="C404" i="6"/>
  <c r="J584" i="6"/>
  <c r="E73" i="6"/>
  <c r="K126" i="6"/>
  <c r="H113" i="6"/>
  <c r="P113" i="6" s="1"/>
  <c r="G98" i="6"/>
  <c r="I194" i="6"/>
  <c r="D113" i="6"/>
  <c r="I97" i="6"/>
  <c r="K156" i="6"/>
  <c r="K216" i="6"/>
  <c r="J210" i="6"/>
  <c r="F83" i="6"/>
  <c r="C125" i="6"/>
  <c r="E247" i="6"/>
  <c r="C149" i="6"/>
  <c r="F256" i="6"/>
  <c r="E189" i="6"/>
  <c r="F318" i="6"/>
  <c r="J435" i="6"/>
  <c r="I198" i="6"/>
  <c r="K198" i="6"/>
  <c r="E119" i="6"/>
  <c r="E279" i="6"/>
  <c r="G406" i="6"/>
  <c r="E145" i="6"/>
  <c r="H319" i="6"/>
  <c r="I384" i="6"/>
  <c r="D202" i="6"/>
  <c r="L202" i="6" s="1"/>
  <c r="C375" i="6"/>
  <c r="J488" i="6"/>
  <c r="K213" i="6"/>
  <c r="C89" i="6"/>
  <c r="E468" i="6"/>
  <c r="C293" i="6"/>
  <c r="J416" i="6"/>
  <c r="C133" i="6"/>
  <c r="C430" i="6"/>
  <c r="H265" i="6"/>
  <c r="J320" i="6"/>
  <c r="I537" i="6"/>
  <c r="G464" i="6"/>
  <c r="C615" i="6"/>
  <c r="H304" i="6"/>
  <c r="C120" i="6"/>
  <c r="J294" i="6"/>
  <c r="J524" i="6"/>
  <c r="K444" i="6"/>
  <c r="E605" i="6"/>
  <c r="E283" i="6"/>
  <c r="D346" i="6"/>
  <c r="I486" i="6"/>
  <c r="G337" i="6"/>
  <c r="F504" i="6"/>
  <c r="G591" i="6"/>
  <c r="G433" i="6"/>
  <c r="H599" i="6"/>
  <c r="F713" i="6"/>
  <c r="D827" i="6"/>
  <c r="J436" i="6"/>
  <c r="I557" i="6"/>
  <c r="I399" i="6"/>
  <c r="I582" i="6"/>
  <c r="G696" i="6"/>
  <c r="E810" i="6"/>
  <c r="K365" i="6"/>
  <c r="K680" i="6"/>
  <c r="K876" i="6"/>
  <c r="D588" i="6"/>
  <c r="C774" i="6"/>
  <c r="K404" i="6"/>
  <c r="D607" i="6"/>
  <c r="I834" i="6"/>
  <c r="I490" i="6"/>
  <c r="J724" i="6"/>
  <c r="H876" i="6"/>
  <c r="K322" i="6"/>
  <c r="F659" i="6"/>
  <c r="H821" i="6"/>
  <c r="J430" i="6"/>
  <c r="C712" i="6"/>
  <c r="C136" i="6"/>
  <c r="E619" i="6"/>
  <c r="J794" i="6"/>
  <c r="H932" i="6"/>
  <c r="E535" i="6"/>
  <c r="J739" i="6"/>
  <c r="G540" i="6"/>
  <c r="D832" i="6"/>
  <c r="D621" i="6"/>
  <c r="I896" i="6"/>
  <c r="K259" i="6"/>
  <c r="I635" i="6"/>
  <c r="D724" i="6"/>
  <c r="D115" i="6"/>
  <c r="G188" i="6"/>
  <c r="G189" i="6"/>
  <c r="G96" i="6"/>
  <c r="I246" i="6"/>
  <c r="K225" i="6"/>
  <c r="I238" i="6"/>
  <c r="K214" i="6"/>
  <c r="E146" i="6"/>
  <c r="K289" i="6"/>
  <c r="G414" i="6"/>
  <c r="J132" i="6"/>
  <c r="D146" i="6"/>
  <c r="C320" i="6"/>
  <c r="K242" i="6"/>
  <c r="D385" i="6"/>
  <c r="K498" i="6"/>
  <c r="K276" i="6"/>
  <c r="C342" i="6"/>
  <c r="K74" i="6"/>
  <c r="I353" i="6"/>
  <c r="G467" i="6"/>
  <c r="G113" i="6"/>
  <c r="J168" i="6"/>
  <c r="H425" i="6"/>
  <c r="H264" i="6"/>
  <c r="G395" i="6"/>
  <c r="E509" i="6"/>
  <c r="I344" i="6"/>
  <c r="C167" i="6"/>
  <c r="K263" i="6"/>
  <c r="J508" i="6"/>
  <c r="J421" i="6"/>
  <c r="I593" i="6"/>
  <c r="E233" i="6"/>
  <c r="G320" i="6"/>
  <c r="K203" i="6"/>
  <c r="E489" i="6"/>
  <c r="E402" i="6"/>
  <c r="K583" i="6"/>
  <c r="E169" i="6"/>
  <c r="F200" i="6"/>
  <c r="F401" i="6"/>
  <c r="I165" i="6"/>
  <c r="C419" i="6"/>
  <c r="J548" i="6"/>
  <c r="J390" i="6"/>
  <c r="E578" i="6"/>
  <c r="C692" i="6"/>
  <c r="J805" i="6"/>
  <c r="G351" i="6"/>
  <c r="C492" i="6"/>
  <c r="J342" i="6"/>
  <c r="F561" i="6"/>
  <c r="D675" i="6"/>
  <c r="K788" i="6"/>
  <c r="K595" i="6"/>
  <c r="E638" i="6"/>
  <c r="H855" i="6"/>
  <c r="G545" i="6"/>
  <c r="H745" i="6"/>
  <c r="D378" i="6"/>
  <c r="G564" i="6"/>
  <c r="C792" i="6"/>
  <c r="F405" i="6"/>
  <c r="F696" i="6"/>
  <c r="D848" i="6"/>
  <c r="G78" i="6"/>
  <c r="I616" i="6"/>
  <c r="D793" i="6"/>
  <c r="J286" i="6"/>
  <c r="F669" i="6"/>
  <c r="D871" i="6"/>
  <c r="H576" i="6"/>
  <c r="F766" i="6"/>
  <c r="E911" i="6"/>
  <c r="K449" i="6"/>
  <c r="F711" i="6"/>
  <c r="H324" i="6"/>
  <c r="F718" i="6"/>
  <c r="G533" i="6"/>
  <c r="D870" i="6"/>
  <c r="D989" i="6"/>
  <c r="C593" i="6"/>
  <c r="C570" i="6"/>
  <c r="H122" i="6"/>
  <c r="P122" i="6" s="1"/>
  <c r="C147" i="6"/>
  <c r="D168" i="6"/>
  <c r="L168" i="6" s="1"/>
  <c r="J159" i="6"/>
  <c r="E218" i="6"/>
  <c r="H204" i="6"/>
  <c r="J181" i="6"/>
  <c r="E172" i="6"/>
  <c r="C328" i="6"/>
  <c r="G261" i="6"/>
  <c r="D393" i="6"/>
  <c r="H98" i="6"/>
  <c r="H232" i="6"/>
  <c r="I298" i="6"/>
  <c r="H157" i="6"/>
  <c r="J363" i="6"/>
  <c r="H477" i="6"/>
  <c r="E212" i="6"/>
  <c r="D288" i="6"/>
  <c r="K514" i="6"/>
  <c r="D332" i="6"/>
  <c r="D446" i="6"/>
  <c r="D131" i="6"/>
  <c r="J317" i="6"/>
  <c r="K382" i="6"/>
  <c r="H198" i="6"/>
  <c r="D374" i="6"/>
  <c r="K487" i="6"/>
  <c r="K194" i="6"/>
  <c r="E274" i="6"/>
  <c r="K534" i="6"/>
  <c r="D466" i="6"/>
  <c r="D379" i="6"/>
  <c r="F572" i="6"/>
  <c r="D686" i="6"/>
  <c r="C214" i="6"/>
  <c r="F515" i="6"/>
  <c r="H446" i="6"/>
  <c r="H359" i="6"/>
  <c r="H562" i="6"/>
  <c r="F676" i="6"/>
  <c r="J383" i="6"/>
  <c r="F310" i="6"/>
  <c r="H654" i="6"/>
  <c r="I333" i="6"/>
  <c r="E474" i="6"/>
  <c r="F322" i="6"/>
  <c r="K556" i="6"/>
  <c r="I670" i="6"/>
  <c r="G784" i="6"/>
  <c r="I221" i="6"/>
  <c r="I406" i="6"/>
  <c r="C187" i="6"/>
  <c r="J539" i="6"/>
  <c r="J653" i="6"/>
  <c r="H767" i="6"/>
  <c r="H305" i="6"/>
  <c r="H595" i="6"/>
  <c r="D823" i="6"/>
  <c r="H467" i="6"/>
  <c r="D717" i="6"/>
  <c r="J868" i="6"/>
  <c r="G505" i="6"/>
  <c r="F749" i="6"/>
  <c r="I315" i="6"/>
  <c r="H656" i="6"/>
  <c r="I819" i="6"/>
  <c r="E951" i="6"/>
  <c r="C574" i="6"/>
  <c r="I764" i="6"/>
  <c r="I549" i="6"/>
  <c r="I626" i="6"/>
  <c r="J849" i="6"/>
  <c r="J529" i="6"/>
  <c r="K737" i="6"/>
  <c r="H889" i="6"/>
  <c r="H364" i="6"/>
  <c r="K678" i="6"/>
  <c r="H834" i="6"/>
  <c r="G561" i="6"/>
  <c r="J362" i="6"/>
  <c r="C834" i="6"/>
  <c r="J967" i="6"/>
  <c r="F550" i="6"/>
  <c r="G199" i="6"/>
  <c r="J79" i="6"/>
  <c r="J112" i="6"/>
  <c r="H146" i="6"/>
  <c r="P146" i="6" s="1"/>
  <c r="H76" i="6"/>
  <c r="J189" i="6"/>
  <c r="E183" i="6"/>
  <c r="G90" i="6"/>
  <c r="H248" i="6"/>
  <c r="I306" i="6"/>
  <c r="H189" i="6"/>
  <c r="J371" i="6"/>
  <c r="H485" i="6"/>
  <c r="K189" i="6"/>
  <c r="F277" i="6"/>
  <c r="D230" i="6"/>
  <c r="G342" i="6"/>
  <c r="E456" i="6"/>
  <c r="K245" i="6"/>
  <c r="E184" i="6"/>
  <c r="E484" i="6"/>
  <c r="I303" i="6"/>
  <c r="J424" i="6"/>
  <c r="H538" i="6"/>
  <c r="D275" i="6"/>
  <c r="L275" i="6" s="1"/>
  <c r="E340" i="6"/>
  <c r="F535" i="6"/>
  <c r="J352" i="6"/>
  <c r="H466" i="6"/>
  <c r="K90" i="6"/>
  <c r="H240" i="6"/>
  <c r="H481" i="6"/>
  <c r="G423" i="6"/>
  <c r="G336" i="6"/>
  <c r="C551" i="6"/>
  <c r="J664" i="6"/>
  <c r="F162" i="6"/>
  <c r="G442" i="6"/>
  <c r="K403" i="6"/>
  <c r="G311" i="6"/>
  <c r="E541" i="6"/>
  <c r="C655" i="6"/>
  <c r="C139" i="6"/>
  <c r="I533" i="6"/>
  <c r="K611" i="6"/>
  <c r="H150" i="6"/>
  <c r="P150" i="6" s="1"/>
  <c r="K388" i="6"/>
  <c r="F71" i="6"/>
  <c r="C533" i="6"/>
  <c r="F649" i="6"/>
  <c r="D763" i="6"/>
  <c r="D405" i="6"/>
  <c r="L405" i="6" s="1"/>
  <c r="G317" i="6"/>
  <c r="E657" i="6"/>
  <c r="E499" i="6"/>
  <c r="G632" i="6"/>
  <c r="E746" i="6"/>
  <c r="K269" i="6"/>
  <c r="K552" i="6"/>
  <c r="G780" i="6"/>
  <c r="E382" i="6"/>
  <c r="I687" i="6"/>
  <c r="F840" i="6"/>
  <c r="D420" i="6"/>
  <c r="I706" i="6"/>
  <c r="J889" i="6"/>
  <c r="K613" i="6"/>
  <c r="E791" i="6"/>
  <c r="K929" i="6"/>
  <c r="H524" i="6"/>
  <c r="E736" i="6"/>
  <c r="H526" i="6"/>
  <c r="C584" i="6"/>
  <c r="H811" i="6"/>
  <c r="G444" i="6"/>
  <c r="G709" i="6"/>
  <c r="D861" i="6"/>
  <c r="E261" i="6"/>
  <c r="E636" i="6"/>
  <c r="D806" i="6"/>
  <c r="J121" i="6"/>
  <c r="H960" i="6"/>
  <c r="D777" i="6"/>
  <c r="G946" i="6"/>
  <c r="F477" i="6"/>
  <c r="F720" i="6"/>
  <c r="I811" i="6"/>
  <c r="G364" i="6"/>
  <c r="G167" i="6"/>
  <c r="E797" i="6"/>
  <c r="C954" i="6"/>
  <c r="H507" i="6"/>
  <c r="G730" i="6"/>
  <c r="I888" i="6"/>
  <c r="I753" i="6"/>
  <c r="I213" i="6"/>
  <c r="I540" i="6"/>
  <c r="J588" i="6"/>
  <c r="F744" i="6"/>
  <c r="F555" i="6"/>
  <c r="I876" i="6"/>
  <c r="C994" i="6"/>
  <c r="J602" i="6"/>
  <c r="D609" i="6"/>
  <c r="E969" i="6"/>
  <c r="F860" i="6"/>
  <c r="D472" i="6"/>
  <c r="F978" i="6"/>
  <c r="F287" i="6"/>
  <c r="D738" i="6"/>
  <c r="C842" i="6"/>
  <c r="G779" i="6"/>
  <c r="K870" i="6"/>
  <c r="I994" i="6"/>
  <c r="D910" i="6"/>
  <c r="C441" i="6"/>
  <c r="D625" i="6"/>
  <c r="H238" i="6"/>
  <c r="K632" i="6"/>
  <c r="H321" i="6"/>
  <c r="F599" i="6"/>
  <c r="F290" i="6"/>
  <c r="J216" i="6"/>
  <c r="H280" i="6"/>
  <c r="I517" i="6"/>
  <c r="E434" i="6"/>
  <c r="K599" i="6"/>
  <c r="C269" i="6"/>
  <c r="C322" i="6"/>
  <c r="F465" i="6"/>
  <c r="G310" i="6"/>
  <c r="C483" i="6"/>
  <c r="J580" i="6"/>
  <c r="J422" i="6"/>
  <c r="E594" i="6"/>
  <c r="C708" i="6"/>
  <c r="J821" i="6"/>
  <c r="G415" i="6"/>
  <c r="C547" i="6"/>
  <c r="C389" i="6"/>
  <c r="F577" i="6"/>
  <c r="D691" i="6"/>
  <c r="K804" i="6"/>
  <c r="E296" i="6"/>
  <c r="E670" i="6"/>
  <c r="H871" i="6"/>
  <c r="G577" i="6"/>
  <c r="K766" i="6"/>
  <c r="C315" i="6"/>
  <c r="G596" i="6"/>
  <c r="C824" i="6"/>
  <c r="F469" i="6"/>
  <c r="I717" i="6"/>
  <c r="G869" i="6"/>
  <c r="G294" i="6"/>
  <c r="I648" i="6"/>
  <c r="G814" i="6"/>
  <c r="G409" i="6"/>
  <c r="F701" i="6"/>
  <c r="D887" i="6"/>
  <c r="H608" i="6"/>
  <c r="I787" i="6"/>
  <c r="E927" i="6"/>
  <c r="K513" i="6"/>
  <c r="I732" i="6"/>
  <c r="G457" i="6"/>
  <c r="I803" i="6"/>
  <c r="J599" i="6"/>
  <c r="F891" i="6"/>
  <c r="D185" i="6"/>
  <c r="K600" i="6"/>
  <c r="E871" i="6"/>
  <c r="F651" i="6"/>
  <c r="E904" i="6"/>
  <c r="E300" i="6"/>
  <c r="J650" i="6"/>
  <c r="K755" i="6"/>
  <c r="D178" i="6"/>
  <c r="L178" i="6" s="1"/>
  <c r="C916" i="6"/>
  <c r="K815" i="6"/>
  <c r="H565" i="6"/>
  <c r="D883" i="6"/>
  <c r="D956" i="6"/>
  <c r="E771" i="6"/>
  <c r="E944" i="6"/>
  <c r="G468" i="6"/>
  <c r="G717" i="6"/>
  <c r="H862" i="6"/>
  <c r="D708" i="6"/>
  <c r="D988" i="6"/>
  <c r="E987" i="6"/>
  <c r="I236" i="6"/>
  <c r="E988" i="6"/>
  <c r="E447" i="6"/>
  <c r="G625" i="6"/>
  <c r="F566" i="6"/>
  <c r="H778" i="6"/>
  <c r="G755" i="6"/>
  <c r="K822" i="6"/>
  <c r="K923" i="6"/>
  <c r="H746" i="6"/>
  <c r="E922" i="6"/>
  <c r="C751" i="6"/>
  <c r="G842" i="6"/>
  <c r="H987" i="6"/>
  <c r="G233" i="6"/>
  <c r="C478" i="6"/>
  <c r="I421" i="6"/>
  <c r="I334" i="6"/>
  <c r="D550" i="6"/>
  <c r="K663" i="6"/>
  <c r="F140" i="6"/>
  <c r="G222" i="6"/>
  <c r="I629" i="6"/>
  <c r="G267" i="6"/>
  <c r="G424" i="6"/>
  <c r="C255" i="6"/>
  <c r="G544" i="6"/>
  <c r="E658" i="6"/>
  <c r="C772" i="6"/>
  <c r="I512" i="6"/>
  <c r="K356" i="6"/>
  <c r="C675" i="6"/>
  <c r="C517" i="6"/>
  <c r="F641" i="6"/>
  <c r="D755" i="6"/>
  <c r="K427" i="6"/>
  <c r="I570" i="6"/>
  <c r="E798" i="6"/>
  <c r="J417" i="6"/>
  <c r="H700" i="6"/>
  <c r="E852" i="6"/>
  <c r="I455" i="6"/>
  <c r="G724" i="6"/>
  <c r="G238" i="6"/>
  <c r="I631" i="6"/>
  <c r="C803" i="6"/>
  <c r="J938" i="6"/>
  <c r="D549" i="6"/>
  <c r="D748" i="6"/>
  <c r="E362" i="6"/>
  <c r="J601" i="6"/>
  <c r="F829" i="6"/>
  <c r="C480" i="6"/>
  <c r="E721" i="6"/>
  <c r="C873" i="6"/>
  <c r="I308" i="6"/>
  <c r="C654" i="6"/>
  <c r="C818" i="6"/>
  <c r="J385" i="6"/>
  <c r="D210" i="6"/>
  <c r="L210" i="6" s="1"/>
  <c r="J800" i="6"/>
  <c r="F955" i="6"/>
  <c r="K512" i="6"/>
  <c r="E732" i="6"/>
  <c r="D674" i="6"/>
  <c r="H758" i="6"/>
  <c r="K69" i="6"/>
  <c r="I73" i="6"/>
  <c r="F129" i="6"/>
  <c r="H195" i="6"/>
  <c r="I187" i="6"/>
  <c r="H133" i="6"/>
  <c r="P133" i="6" s="1"/>
  <c r="D97" i="6"/>
  <c r="L97" i="6" s="1"/>
  <c r="F238" i="6"/>
  <c r="K252" i="6"/>
  <c r="J239" i="6"/>
  <c r="I185" i="6"/>
  <c r="K315" i="6"/>
  <c r="C434" i="6"/>
  <c r="J193" i="6"/>
  <c r="D181" i="6"/>
  <c r="G332" i="6"/>
  <c r="F267" i="6"/>
  <c r="H397" i="6"/>
  <c r="H111" i="6"/>
  <c r="C316" i="6"/>
  <c r="F395" i="6"/>
  <c r="G223" i="6"/>
  <c r="F380" i="6"/>
  <c r="D494" i="6"/>
  <c r="E235" i="6"/>
  <c r="K162" i="6"/>
  <c r="K478" i="6"/>
  <c r="D300" i="6"/>
  <c r="L300" i="6" s="1"/>
  <c r="D422" i="6"/>
  <c r="D180" i="6"/>
  <c r="F451" i="6"/>
  <c r="C294" i="6"/>
  <c r="H334" i="6"/>
  <c r="J147" i="6"/>
  <c r="D475" i="6"/>
  <c r="F620" i="6"/>
  <c r="J73" i="6"/>
  <c r="H102" i="6"/>
  <c r="J96" i="6"/>
  <c r="K73" i="6"/>
  <c r="E230" i="6"/>
  <c r="D106" i="6"/>
  <c r="H235" i="6"/>
  <c r="G82" i="6"/>
  <c r="J94" i="6"/>
  <c r="E82" i="6"/>
  <c r="D243" i="6"/>
  <c r="L243" i="6" s="1"/>
  <c r="E223" i="6"/>
  <c r="G143" i="6"/>
  <c r="D160" i="6"/>
  <c r="H142" i="6"/>
  <c r="P142" i="6" s="1"/>
  <c r="D188" i="6"/>
  <c r="H283" i="6"/>
  <c r="I108" i="6"/>
  <c r="J355" i="6"/>
  <c r="H469" i="6"/>
  <c r="F142" i="6"/>
  <c r="E252" i="6"/>
  <c r="K183" i="6"/>
  <c r="J314" i="6"/>
  <c r="D433" i="6"/>
  <c r="L433" i="6" s="1"/>
  <c r="K181" i="6"/>
  <c r="D222" i="6"/>
  <c r="G466" i="6"/>
  <c r="J291" i="6"/>
  <c r="K415" i="6"/>
  <c r="I529" i="6"/>
  <c r="K256" i="6"/>
  <c r="K318" i="6"/>
  <c r="G526" i="6"/>
  <c r="K343" i="6"/>
  <c r="I457" i="6"/>
  <c r="K300" i="6"/>
  <c r="G169" i="6"/>
  <c r="C446" i="6"/>
  <c r="I405" i="6"/>
  <c r="K313" i="6"/>
  <c r="D542" i="6"/>
  <c r="K655" i="6"/>
  <c r="F109" i="6"/>
  <c r="C96" i="6"/>
  <c r="K114" i="6"/>
  <c r="C152" i="6"/>
  <c r="C107" i="6"/>
  <c r="E122" i="6"/>
  <c r="J118" i="6"/>
  <c r="K89" i="6"/>
  <c r="C94" i="6"/>
  <c r="C127" i="6"/>
  <c r="D144" i="6"/>
  <c r="J113" i="6"/>
  <c r="E206" i="6"/>
  <c r="I195" i="6"/>
  <c r="K127" i="6"/>
  <c r="F141" i="6"/>
  <c r="D319" i="6"/>
  <c r="C259" i="6"/>
  <c r="F391" i="6"/>
  <c r="K79" i="6"/>
  <c r="J214" i="6"/>
  <c r="J289" i="6"/>
  <c r="D96" i="6"/>
  <c r="K354" i="6"/>
  <c r="I468" i="6"/>
  <c r="D205" i="6"/>
  <c r="F302" i="6"/>
  <c r="E520" i="6"/>
  <c r="I337" i="6"/>
  <c r="G451" i="6"/>
  <c r="D183" i="6"/>
  <c r="L183" i="6" s="1"/>
  <c r="G328" i="6"/>
  <c r="H393" i="6"/>
  <c r="K219" i="6"/>
  <c r="G379" i="6"/>
  <c r="E493" i="6"/>
  <c r="E263" i="6"/>
  <c r="H295" i="6"/>
  <c r="D154" i="6"/>
  <c r="L154" i="6" s="1"/>
  <c r="J476" i="6"/>
  <c r="J389" i="6"/>
  <c r="I577" i="6"/>
  <c r="H85" i="6"/>
  <c r="J119" i="6"/>
  <c r="H104" i="6"/>
  <c r="E84" i="6"/>
  <c r="H187" i="6"/>
  <c r="H80" i="6"/>
  <c r="D78" i="6"/>
  <c r="H95" i="6"/>
  <c r="H167" i="6"/>
  <c r="G110" i="6"/>
  <c r="E186" i="6"/>
  <c r="H180" i="6"/>
  <c r="E91" i="6"/>
  <c r="J253" i="6"/>
  <c r="E231" i="6"/>
  <c r="E234" i="6"/>
  <c r="H225" i="6"/>
  <c r="G171" i="6"/>
  <c r="G306" i="6"/>
  <c r="K426" i="6"/>
  <c r="I174" i="6"/>
  <c r="C166" i="6"/>
  <c r="F325" i="6"/>
  <c r="I257" i="6"/>
  <c r="G390" i="6"/>
  <c r="K134" i="6"/>
  <c r="J301" i="6"/>
  <c r="D381" i="6"/>
  <c r="L381" i="6" s="1"/>
  <c r="C195" i="6"/>
  <c r="E373" i="6"/>
  <c r="C487" i="6"/>
  <c r="J206" i="6"/>
  <c r="C247" i="6"/>
  <c r="I464" i="6"/>
  <c r="H290" i="6"/>
  <c r="C415" i="6"/>
  <c r="C90" i="6"/>
  <c r="K422" i="6"/>
  <c r="F255" i="6"/>
  <c r="D316" i="6"/>
  <c r="G535" i="6"/>
  <c r="K460" i="6"/>
  <c r="E613" i="6"/>
  <c r="I101" i="6"/>
  <c r="G95" i="6"/>
  <c r="H82" i="6"/>
  <c r="K131" i="6"/>
  <c r="D223" i="6"/>
  <c r="K86" i="6"/>
  <c r="I124" i="6"/>
  <c r="K101" i="6"/>
  <c r="G102" i="6"/>
  <c r="E239" i="6"/>
  <c r="F149" i="6"/>
  <c r="K161" i="6"/>
  <c r="E147" i="6"/>
  <c r="K205" i="6"/>
  <c r="F285" i="6"/>
  <c r="D246" i="6"/>
  <c r="G350" i="6"/>
  <c r="E464" i="6"/>
  <c r="D147" i="6"/>
  <c r="D255" i="6"/>
  <c r="G187" i="6"/>
  <c r="D317" i="6"/>
  <c r="K434" i="6"/>
  <c r="H160" i="6"/>
  <c r="J200" i="6"/>
  <c r="H441" i="6"/>
  <c r="E275" i="6"/>
  <c r="G403" i="6"/>
  <c r="E517" i="6"/>
  <c r="I208" i="6"/>
  <c r="I285" i="6"/>
  <c r="C514" i="6"/>
  <c r="K330" i="6"/>
  <c r="E445" i="6"/>
  <c r="C246" i="6"/>
  <c r="E190" i="6"/>
  <c r="E396" i="6"/>
  <c r="J380" i="6"/>
  <c r="I280" i="6"/>
  <c r="F521" i="6"/>
  <c r="G643" i="6"/>
  <c r="C103" i="6"/>
  <c r="D357" i="6"/>
  <c r="E361" i="6"/>
  <c r="J252" i="6"/>
  <c r="J501" i="6"/>
  <c r="I633" i="6"/>
  <c r="H352" i="6"/>
  <c r="K459" i="6"/>
  <c r="E569" i="6"/>
  <c r="C334" i="6"/>
  <c r="I293" i="6"/>
  <c r="F648" i="6"/>
  <c r="F490" i="6"/>
  <c r="C628" i="6"/>
  <c r="J741" i="6"/>
  <c r="E196" i="6"/>
  <c r="E537" i="6"/>
  <c r="H614" i="6"/>
  <c r="H456" i="6"/>
  <c r="D611" i="6"/>
  <c r="K724" i="6"/>
  <c r="I838" i="6"/>
  <c r="F482" i="6"/>
  <c r="J737" i="6"/>
  <c r="J284" i="6"/>
  <c r="C645" i="6"/>
  <c r="K811" i="6"/>
  <c r="K179" i="6"/>
  <c r="C664" i="6"/>
  <c r="G868" i="6"/>
  <c r="E571" i="6"/>
  <c r="J762" i="6"/>
  <c r="H908" i="6"/>
  <c r="E439" i="6"/>
  <c r="J707" i="6"/>
  <c r="K454" i="6"/>
  <c r="F541" i="6"/>
  <c r="K768" i="6"/>
  <c r="D359" i="6"/>
  <c r="D676" i="6"/>
  <c r="I832" i="6"/>
  <c r="C961" i="6"/>
  <c r="H593" i="6"/>
  <c r="I777" i="6"/>
  <c r="C768" i="6"/>
  <c r="K917" i="6"/>
  <c r="E720" i="6"/>
  <c r="D925" i="6"/>
  <c r="C392" i="6"/>
  <c r="K691" i="6"/>
  <c r="E74" i="6"/>
  <c r="I166" i="6"/>
  <c r="E226" i="6"/>
  <c r="K217" i="6"/>
  <c r="C115" i="6"/>
  <c r="E138" i="6"/>
  <c r="F254" i="6"/>
  <c r="E163" i="6"/>
  <c r="C264" i="6"/>
  <c r="G203" i="6"/>
  <c r="J327" i="6"/>
  <c r="K442" i="6"/>
  <c r="F217" i="6"/>
  <c r="D213" i="6"/>
  <c r="K143" i="6"/>
  <c r="I288" i="6"/>
  <c r="H413" i="6"/>
  <c r="F197" i="6"/>
  <c r="H69" i="6"/>
  <c r="K398" i="6"/>
  <c r="H230" i="6"/>
  <c r="D382" i="6"/>
  <c r="K495" i="6"/>
  <c r="F242" i="6"/>
  <c r="D177" i="6"/>
  <c r="G482" i="6"/>
  <c r="G302" i="6"/>
  <c r="K423" i="6"/>
  <c r="F194" i="6"/>
  <c r="G458" i="6"/>
  <c r="G303" i="6"/>
  <c r="D338" i="6"/>
  <c r="C162" i="6"/>
  <c r="I478" i="6"/>
  <c r="D622" i="6"/>
  <c r="G323" i="6"/>
  <c r="I244" i="6"/>
  <c r="I313" i="6"/>
  <c r="D534" i="6"/>
  <c r="D459" i="6"/>
  <c r="F612" i="6"/>
  <c r="D302" i="6"/>
  <c r="H374" i="6"/>
  <c r="D515" i="6"/>
  <c r="C173" i="6"/>
  <c r="E525" i="6"/>
  <c r="I605" i="6"/>
  <c r="I447" i="6"/>
  <c r="I606" i="6"/>
  <c r="G720" i="6"/>
  <c r="E834" i="6"/>
  <c r="E465" i="6"/>
  <c r="K571" i="6"/>
  <c r="K413" i="6"/>
  <c r="J589" i="6"/>
  <c r="H703" i="6"/>
  <c r="F817" i="6"/>
  <c r="C397" i="6"/>
  <c r="D695" i="6"/>
  <c r="C884" i="6"/>
  <c r="F602" i="6"/>
  <c r="G783" i="6"/>
  <c r="I518" i="6"/>
  <c r="F621" i="6"/>
  <c r="D847" i="6"/>
  <c r="D519" i="6"/>
  <c r="F734" i="6"/>
  <c r="C886" i="6"/>
  <c r="K353" i="6"/>
  <c r="H673" i="6"/>
  <c r="C831" i="6"/>
  <c r="E459" i="6"/>
  <c r="E726" i="6"/>
  <c r="J251" i="6"/>
  <c r="G633" i="6"/>
  <c r="E804" i="6"/>
  <c r="I939" i="6"/>
  <c r="K550" i="6"/>
  <c r="E749" i="6"/>
  <c r="F597" i="6"/>
  <c r="C870" i="6"/>
  <c r="H649" i="6"/>
  <c r="J903" i="6"/>
  <c r="K297" i="6"/>
  <c r="K649" i="6"/>
  <c r="J754" i="6"/>
  <c r="I134" i="6"/>
  <c r="J197" i="6"/>
  <c r="H196" i="6"/>
  <c r="C109" i="6"/>
  <c r="I68" i="6"/>
  <c r="C233" i="6"/>
  <c r="J75" i="6"/>
  <c r="D229" i="6"/>
  <c r="J160" i="6"/>
  <c r="F299" i="6"/>
  <c r="H421" i="6"/>
  <c r="C148" i="6"/>
  <c r="G170" i="6"/>
  <c r="D327" i="6"/>
  <c r="E260" i="6"/>
  <c r="E392" i="6"/>
  <c r="D94" i="6"/>
  <c r="L94" i="6" s="1"/>
  <c r="D291" i="6"/>
  <c r="E356" i="6"/>
  <c r="G144" i="6"/>
  <c r="J360" i="6"/>
  <c r="H474" i="6"/>
  <c r="C157" i="6"/>
  <c r="E197" i="6"/>
  <c r="J439" i="6"/>
  <c r="C274" i="6"/>
  <c r="H402" i="6"/>
  <c r="I104" i="6"/>
  <c r="D373" i="6"/>
  <c r="L373" i="6" s="1"/>
  <c r="K223" i="6"/>
  <c r="K282" i="6"/>
  <c r="H518" i="6"/>
  <c r="C436" i="6"/>
  <c r="J600" i="6"/>
  <c r="H266" i="6"/>
  <c r="C145" i="6"/>
  <c r="E256" i="6"/>
  <c r="G503" i="6"/>
  <c r="G416" i="6"/>
  <c r="C591" i="6"/>
  <c r="D226" i="6"/>
  <c r="H274" i="6"/>
  <c r="J429" i="6"/>
  <c r="C263" i="6"/>
  <c r="G447" i="6"/>
  <c r="C563" i="6"/>
  <c r="C405" i="6"/>
  <c r="F585" i="6"/>
  <c r="D699" i="6"/>
  <c r="K812" i="6"/>
  <c r="K379" i="6"/>
  <c r="G520" i="6"/>
  <c r="G369" i="6"/>
  <c r="G568" i="6"/>
  <c r="E682" i="6"/>
  <c r="C796" i="6"/>
  <c r="J652" i="6"/>
  <c r="G652" i="6"/>
  <c r="I862" i="6"/>
  <c r="I559" i="6"/>
  <c r="C755" i="6"/>
  <c r="K491" i="6"/>
  <c r="I578" i="6"/>
  <c r="E806" i="6"/>
  <c r="J433" i="6"/>
  <c r="K705" i="6"/>
  <c r="H857" i="6"/>
  <c r="G231" i="6"/>
  <c r="K630" i="6"/>
  <c r="H802" i="6"/>
  <c r="C373" i="6"/>
  <c r="H683" i="6"/>
  <c r="E878" i="6"/>
  <c r="J590" i="6"/>
  <c r="J775" i="6"/>
  <c r="F918" i="6"/>
  <c r="F478" i="6"/>
  <c r="J720" i="6"/>
  <c r="K659" i="6"/>
  <c r="E756" i="6"/>
  <c r="E564" i="6"/>
  <c r="I879" i="6"/>
  <c r="E996" i="6"/>
  <c r="E607" i="6"/>
  <c r="K626" i="6"/>
  <c r="F132" i="6"/>
  <c r="J165" i="6"/>
  <c r="E175" i="6"/>
  <c r="D68" i="6"/>
  <c r="H227" i="6"/>
  <c r="I211" i="6"/>
  <c r="K200" i="6"/>
  <c r="G186" i="6"/>
  <c r="E80" i="6"/>
  <c r="K270" i="6"/>
  <c r="E400" i="6"/>
  <c r="G105" i="6"/>
  <c r="J246" i="6"/>
  <c r="J305" i="6"/>
  <c r="C186" i="6"/>
  <c r="K370" i="6"/>
  <c r="I484" i="6"/>
  <c r="I240" i="6"/>
  <c r="C307" i="6"/>
  <c r="C522" i="6"/>
  <c r="G339" i="6"/>
  <c r="E453" i="6"/>
  <c r="G192" i="6"/>
  <c r="C332" i="6"/>
  <c r="D397" i="6"/>
  <c r="C227" i="6"/>
  <c r="E381" i="6"/>
  <c r="C495" i="6"/>
  <c r="I272" i="6"/>
  <c r="I302" i="6"/>
  <c r="F168" i="6"/>
  <c r="F480" i="6"/>
  <c r="F393" i="6"/>
  <c r="G579" i="6"/>
  <c r="G125" i="6"/>
  <c r="H263" i="6"/>
  <c r="H529" i="6"/>
  <c r="J460" i="6"/>
  <c r="J373" i="6"/>
  <c r="I569" i="6"/>
  <c r="G683" i="6"/>
  <c r="H497" i="6"/>
  <c r="G344" i="6"/>
  <c r="J668" i="6"/>
  <c r="D362" i="6"/>
  <c r="L362" i="6" s="1"/>
  <c r="I502" i="6"/>
  <c r="G353" i="6"/>
  <c r="C564" i="6"/>
  <c r="J677" i="6"/>
  <c r="H791" i="6"/>
  <c r="I281" i="6"/>
  <c r="D435" i="6"/>
  <c r="D270" i="6"/>
  <c r="D547" i="6"/>
  <c r="K660" i="6"/>
  <c r="I774" i="6"/>
  <c r="E426" i="6"/>
  <c r="J609" i="6"/>
  <c r="F837" i="6"/>
  <c r="C496" i="6"/>
  <c r="H726" i="6"/>
  <c r="K267" i="6"/>
  <c r="K533" i="6"/>
  <c r="H763" i="6"/>
  <c r="G348" i="6"/>
  <c r="J670" i="6"/>
  <c r="D829" i="6"/>
  <c r="F958" i="6"/>
  <c r="E588" i="6"/>
  <c r="D774" i="6"/>
  <c r="H606" i="6"/>
  <c r="K640" i="6"/>
  <c r="K856" i="6"/>
  <c r="D548" i="6"/>
  <c r="F747" i="6"/>
  <c r="C897" i="6"/>
  <c r="C393" i="6"/>
  <c r="F692" i="6"/>
  <c r="D844" i="6"/>
  <c r="F618" i="6"/>
  <c r="I419" i="6"/>
  <c r="E851" i="6"/>
  <c r="K974" i="6"/>
  <c r="H564" i="6"/>
  <c r="F374" i="6"/>
  <c r="K510" i="6"/>
  <c r="J678" i="6"/>
  <c r="D480" i="6"/>
  <c r="E861" i="6"/>
  <c r="G982" i="6"/>
  <c r="I579" i="6"/>
  <c r="E495" i="6"/>
  <c r="D946" i="6"/>
  <c r="H829" i="6"/>
  <c r="I628" i="6"/>
  <c r="E894" i="6"/>
  <c r="G636" i="6"/>
  <c r="C883" i="6"/>
  <c r="D669" i="6"/>
  <c r="I908" i="6"/>
  <c r="K323" i="6"/>
  <c r="I659" i="6"/>
  <c r="J767" i="6"/>
  <c r="D324" i="6"/>
  <c r="K924" i="6"/>
  <c r="I839" i="6"/>
  <c r="J696" i="6"/>
  <c r="I812" i="6"/>
  <c r="K891" i="6"/>
  <c r="F806" i="6"/>
  <c r="F947" i="6"/>
  <c r="E986" i="6"/>
  <c r="K751" i="6"/>
  <c r="I711" i="6"/>
  <c r="K998" i="6"/>
  <c r="F982" i="6"/>
  <c r="K934" i="6"/>
  <c r="K881" i="6"/>
  <c r="J658" i="6"/>
  <c r="E840" i="6"/>
  <c r="K357" i="6"/>
  <c r="J335" i="6"/>
  <c r="H350" i="6"/>
  <c r="J211" i="6"/>
  <c r="D491" i="6"/>
  <c r="F628" i="6"/>
  <c r="K341" i="6"/>
  <c r="H438" i="6"/>
  <c r="H558" i="6"/>
  <c r="E152" i="6"/>
  <c r="E265" i="6"/>
  <c r="I637" i="6"/>
  <c r="I479" i="6"/>
  <c r="I622" i="6"/>
  <c r="G736" i="6"/>
  <c r="H143" i="6"/>
  <c r="P143" i="6" s="1"/>
  <c r="C523" i="6"/>
  <c r="K603" i="6"/>
  <c r="K445" i="6"/>
  <c r="J605" i="6"/>
  <c r="H719" i="6"/>
  <c r="F833" i="6"/>
  <c r="C461" i="6"/>
  <c r="D727" i="6"/>
  <c r="L727" i="6" s="1"/>
  <c r="H255" i="6"/>
  <c r="F634" i="6"/>
  <c r="J804" i="6"/>
  <c r="F656" i="6"/>
  <c r="F653" i="6"/>
  <c r="D863" i="6"/>
  <c r="H560" i="6"/>
  <c r="I755" i="6"/>
  <c r="E903" i="6"/>
  <c r="K417" i="6"/>
  <c r="I700" i="6"/>
  <c r="C276" i="6"/>
  <c r="E523" i="6"/>
  <c r="E758" i="6"/>
  <c r="J337" i="6"/>
  <c r="G665" i="6"/>
  <c r="H825" i="6"/>
  <c r="I955" i="6"/>
  <c r="K582" i="6"/>
  <c r="H770" i="6"/>
  <c r="F725" i="6"/>
  <c r="E907" i="6"/>
  <c r="C706" i="6"/>
  <c r="J919" i="6"/>
  <c r="I370" i="6"/>
  <c r="G828" i="6"/>
  <c r="C933" i="6"/>
  <c r="F740" i="6"/>
  <c r="I932" i="6"/>
  <c r="E422" i="6"/>
  <c r="C702" i="6"/>
  <c r="J831" i="6"/>
  <c r="E624" i="6"/>
  <c r="J972" i="6"/>
  <c r="G948" i="6"/>
  <c r="D850" i="6"/>
  <c r="H600" i="6"/>
  <c r="K401" i="6"/>
  <c r="C847" i="6"/>
  <c r="I972" i="6"/>
  <c r="D560" i="6"/>
  <c r="J338" i="6"/>
  <c r="H926" i="6"/>
  <c r="G803" i="6"/>
  <c r="G550" i="6"/>
  <c r="E824" i="6"/>
  <c r="H713" i="6"/>
  <c r="E591" i="6"/>
  <c r="D814" i="6"/>
  <c r="J426" i="6"/>
  <c r="H388" i="6"/>
  <c r="G920" i="6"/>
  <c r="I636" i="6"/>
  <c r="I808" i="6"/>
  <c r="F847" i="6"/>
  <c r="J582" i="6"/>
  <c r="F933" i="6"/>
  <c r="I936" i="6"/>
  <c r="D979" i="6"/>
  <c r="F176" i="6"/>
  <c r="D299" i="6"/>
  <c r="E161" i="6"/>
  <c r="H478" i="6"/>
  <c r="H391" i="6"/>
  <c r="H578" i="6"/>
  <c r="E111" i="6"/>
  <c r="H67" i="6"/>
  <c r="C380" i="6"/>
  <c r="H686" i="6"/>
  <c r="I397" i="6"/>
  <c r="F537" i="6"/>
  <c r="D380" i="6"/>
  <c r="K572" i="6"/>
  <c r="I686" i="6"/>
  <c r="G800" i="6"/>
  <c r="D329" i="6"/>
  <c r="I470" i="6"/>
  <c r="H317" i="6"/>
  <c r="C556" i="6"/>
  <c r="J669" i="6"/>
  <c r="H783" i="6"/>
  <c r="E553" i="6"/>
  <c r="H627" i="6"/>
  <c r="E850" i="6"/>
  <c r="H531" i="6"/>
  <c r="G738" i="6"/>
  <c r="F279" i="6"/>
  <c r="J553" i="6"/>
  <c r="F781" i="6"/>
  <c r="C384" i="6"/>
  <c r="H688" i="6"/>
  <c r="C841" i="6"/>
  <c r="E967" i="6"/>
  <c r="C606" i="6"/>
  <c r="C786" i="6"/>
  <c r="I677" i="6"/>
  <c r="I658" i="6"/>
  <c r="J865" i="6"/>
  <c r="K565" i="6"/>
  <c r="E759" i="6"/>
  <c r="K905" i="6"/>
  <c r="H428" i="6"/>
  <c r="E704" i="6"/>
  <c r="J288" i="6"/>
  <c r="G689" i="6"/>
  <c r="J490" i="6"/>
  <c r="C863" i="6"/>
  <c r="J983" i="6"/>
  <c r="F582" i="6"/>
  <c r="H516" i="6"/>
  <c r="J657" i="6"/>
  <c r="D890" i="6"/>
  <c r="E947" i="6"/>
  <c r="F759" i="6"/>
  <c r="J939" i="6"/>
  <c r="I450" i="6"/>
  <c r="G711" i="6"/>
  <c r="J850" i="6"/>
  <c r="D681" i="6"/>
  <c r="E982" i="6"/>
  <c r="G975" i="6"/>
  <c r="D888" i="6"/>
  <c r="G657" i="6"/>
  <c r="J458" i="6"/>
  <c r="I857" i="6"/>
  <c r="J979" i="6"/>
  <c r="F574" i="6"/>
  <c r="H452" i="6"/>
  <c r="J940" i="6"/>
  <c r="G822" i="6"/>
  <c r="F607" i="6"/>
  <c r="F876" i="6"/>
  <c r="E865" i="6"/>
  <c r="D648" i="6"/>
  <c r="L648" i="6" s="1"/>
  <c r="H880" i="6"/>
  <c r="E596" i="6"/>
  <c r="K690" i="6"/>
  <c r="K948" i="6"/>
  <c r="D786" i="6"/>
  <c r="I905" i="6"/>
  <c r="F929" i="6"/>
  <c r="F808" i="6"/>
  <c r="J912" i="6"/>
  <c r="D965" i="6"/>
  <c r="D998" i="6"/>
  <c r="G247" i="6"/>
  <c r="H327" i="6"/>
  <c r="D218" i="6"/>
  <c r="L218" i="6" s="1"/>
  <c r="J492" i="6"/>
  <c r="J405" i="6"/>
  <c r="I585" i="6"/>
  <c r="G183" i="6"/>
  <c r="J228" i="6"/>
  <c r="G408" i="6"/>
  <c r="D194" i="6"/>
  <c r="D426" i="6"/>
  <c r="L426" i="6" s="1"/>
  <c r="F552" i="6"/>
  <c r="F394" i="6"/>
  <c r="C580" i="6"/>
  <c r="J693" i="6"/>
  <c r="H807" i="6"/>
  <c r="H358" i="6"/>
  <c r="D499" i="6"/>
  <c r="K349" i="6"/>
  <c r="D563" i="6"/>
  <c r="K676" i="6"/>
  <c r="I790" i="6"/>
  <c r="D610" i="6"/>
  <c r="J641" i="6"/>
  <c r="F857" i="6"/>
  <c r="C549" i="6"/>
  <c r="K747" i="6"/>
  <c r="H406" i="6"/>
  <c r="C568" i="6"/>
  <c r="H795" i="6"/>
  <c r="G412" i="6"/>
  <c r="J698" i="6"/>
  <c r="G850" i="6"/>
  <c r="I145" i="6"/>
  <c r="E620" i="6"/>
  <c r="G795" i="6"/>
  <c r="I324" i="6"/>
  <c r="K672" i="6"/>
  <c r="K872" i="6"/>
  <c r="D580" i="6"/>
  <c r="I768" i="6"/>
  <c r="C913" i="6"/>
  <c r="C457" i="6"/>
  <c r="I713" i="6"/>
  <c r="G440" i="6"/>
  <c r="J727" i="6"/>
  <c r="K542" i="6"/>
  <c r="H872" i="6"/>
  <c r="K990" i="6"/>
  <c r="H596" i="6"/>
  <c r="E584" i="6"/>
  <c r="E160" i="6"/>
  <c r="G961" i="6"/>
  <c r="F778" i="6"/>
  <c r="K946" i="6"/>
  <c r="D479" i="6"/>
  <c r="C721" i="6"/>
  <c r="I869" i="6"/>
  <c r="F722" i="6"/>
  <c r="I991" i="6"/>
  <c r="F994" i="6"/>
  <c r="C499" i="6"/>
  <c r="G706" i="6"/>
  <c r="I515" i="6"/>
  <c r="E867" i="6"/>
  <c r="K986" i="6"/>
  <c r="H588" i="6"/>
  <c r="E552" i="6"/>
  <c r="C955" i="6"/>
  <c r="G841" i="6"/>
  <c r="E664" i="6"/>
  <c r="C928" i="6"/>
  <c r="F930" i="6"/>
  <c r="E700" i="6"/>
  <c r="C984" i="6"/>
  <c r="I703" i="6"/>
  <c r="C795" i="6"/>
  <c r="I975" i="6"/>
  <c r="C862" i="6"/>
  <c r="I977" i="6"/>
  <c r="F986" i="6"/>
  <c r="C909" i="6"/>
  <c r="H574" i="6"/>
  <c r="H993" i="6"/>
  <c r="C433" i="6"/>
  <c r="F271" i="6"/>
  <c r="K159" i="6"/>
  <c r="H261" i="6"/>
  <c r="C507" i="6"/>
  <c r="C420" i="6"/>
  <c r="J592" i="6"/>
  <c r="F240" i="6"/>
  <c r="D284" i="6"/>
  <c r="L284" i="6" s="1"/>
  <c r="K436" i="6"/>
  <c r="H272" i="6"/>
  <c r="H454" i="6"/>
  <c r="H566" i="6"/>
  <c r="H408" i="6"/>
  <c r="D587" i="6"/>
  <c r="L587" i="6" s="1"/>
  <c r="K700" i="6"/>
  <c r="I814" i="6"/>
  <c r="C387" i="6"/>
  <c r="H527" i="6"/>
  <c r="J374" i="6"/>
  <c r="E570" i="6"/>
  <c r="C684" i="6"/>
  <c r="J797" i="6"/>
  <c r="C667" i="6"/>
  <c r="C656" i="6"/>
  <c r="G864" i="6"/>
  <c r="E563" i="6"/>
  <c r="G757" i="6"/>
  <c r="J516" i="6"/>
  <c r="E582" i="6"/>
  <c r="J809" i="6"/>
  <c r="K440" i="6"/>
  <c r="E708" i="6"/>
  <c r="K859" i="6"/>
  <c r="K255" i="6"/>
  <c r="G634" i="6"/>
  <c r="C805" i="6"/>
  <c r="C381" i="6"/>
  <c r="D687" i="6"/>
  <c r="C880" i="6"/>
  <c r="F594" i="6"/>
  <c r="D778" i="6"/>
  <c r="D920" i="6"/>
  <c r="G485" i="6"/>
  <c r="E723" i="6"/>
  <c r="E277" i="6"/>
  <c r="I765" i="6"/>
  <c r="F571" i="6"/>
  <c r="C882" i="6"/>
  <c r="C998" i="6"/>
  <c r="J610" i="6"/>
  <c r="D641" i="6"/>
  <c r="G797" i="6"/>
  <c r="D261" i="6"/>
  <c r="C965" i="6"/>
  <c r="C783" i="6"/>
  <c r="I948" i="6"/>
  <c r="E486" i="6"/>
  <c r="F723" i="6"/>
  <c r="G874" i="6"/>
  <c r="J731" i="6"/>
  <c r="D994" i="6"/>
  <c r="D999" i="6"/>
  <c r="H286" i="6"/>
  <c r="K715" i="6"/>
  <c r="K529" i="6"/>
  <c r="H869" i="6"/>
  <c r="I988" i="6"/>
  <c r="D592" i="6"/>
  <c r="G566" i="6"/>
  <c r="H958" i="6"/>
  <c r="D846" i="6"/>
  <c r="G678" i="6"/>
  <c r="G940" i="6"/>
  <c r="H944" i="6"/>
  <c r="I709" i="6"/>
  <c r="E998" i="6"/>
  <c r="H722" i="6"/>
  <c r="C814" i="6"/>
  <c r="G980" i="6"/>
  <c r="C881" i="6"/>
  <c r="K991" i="6"/>
  <c r="G307" i="6"/>
  <c r="E923" i="6"/>
  <c r="F386" i="6"/>
  <c r="I1000" i="6"/>
  <c r="K489" i="6"/>
  <c r="D276" i="6"/>
  <c r="D174" i="6"/>
  <c r="F266" i="6"/>
  <c r="H510" i="6"/>
  <c r="H423" i="6"/>
  <c r="H594" i="6"/>
  <c r="E253" i="6"/>
  <c r="H293" i="6"/>
  <c r="C444" i="6"/>
  <c r="C282" i="6"/>
  <c r="I461" i="6"/>
  <c r="D570" i="6"/>
  <c r="L570" i="6" s="1"/>
  <c r="D412" i="6"/>
  <c r="K588" i="6"/>
  <c r="I702" i="6"/>
  <c r="G816" i="6"/>
  <c r="D394" i="6"/>
  <c r="I534" i="6"/>
  <c r="F378" i="6"/>
  <c r="C572" i="6"/>
  <c r="J685" i="6"/>
  <c r="H799" i="6"/>
  <c r="E681" i="6"/>
  <c r="H659" i="6"/>
  <c r="E866" i="6"/>
  <c r="J566" i="6"/>
  <c r="J759" i="6"/>
  <c r="K535" i="6"/>
  <c r="J585" i="6"/>
  <c r="F813" i="6"/>
  <c r="C448" i="6"/>
  <c r="H710" i="6"/>
  <c r="F862" i="6"/>
  <c r="C266" i="6"/>
  <c r="C638" i="6"/>
  <c r="F807" i="6"/>
  <c r="D388" i="6"/>
  <c r="I690" i="6"/>
  <c r="J881" i="6"/>
  <c r="K597" i="6"/>
  <c r="H780" i="6"/>
  <c r="K921" i="6"/>
  <c r="H492" i="6"/>
  <c r="H725" i="6"/>
  <c r="E371" i="6"/>
  <c r="E775" i="6"/>
  <c r="G578" i="6"/>
  <c r="F884" i="6"/>
  <c r="J999" i="6"/>
  <c r="F614" i="6"/>
  <c r="D568" i="6"/>
  <c r="E558" i="6"/>
  <c r="K843" i="6"/>
  <c r="C630" i="6"/>
  <c r="K898" i="6"/>
  <c r="J271" i="6"/>
  <c r="D640" i="6"/>
  <c r="K735" i="6"/>
  <c r="D995" i="6"/>
  <c r="F905" i="6"/>
  <c r="G787" i="6"/>
  <c r="K163" i="6"/>
  <c r="J861" i="6"/>
  <c r="G945" i="6"/>
  <c r="C757" i="6"/>
  <c r="K938" i="6"/>
  <c r="D447" i="6"/>
  <c r="F710" i="6"/>
  <c r="F848" i="6"/>
  <c r="C674" i="6"/>
  <c r="C981" i="6"/>
  <c r="C973" i="6"/>
  <c r="F883" i="6"/>
  <c r="K966" i="6"/>
  <c r="F257" i="6"/>
  <c r="H371" i="6"/>
  <c r="F509" i="6"/>
  <c r="D750" i="6"/>
  <c r="K457" i="6"/>
  <c r="E761" i="6"/>
  <c r="I837" i="6"/>
  <c r="F851" i="6"/>
  <c r="C701" i="6"/>
  <c r="D694" i="6"/>
  <c r="H785" i="6"/>
  <c r="F973" i="6"/>
  <c r="J190" i="6"/>
  <c r="I456" i="6"/>
  <c r="C411" i="6"/>
  <c r="C321" i="6"/>
  <c r="J544" i="6"/>
  <c r="H658" i="6"/>
  <c r="J261" i="6"/>
  <c r="F125" i="6"/>
  <c r="C619" i="6"/>
  <c r="G207" i="6"/>
  <c r="D403" i="6"/>
  <c r="J172" i="6"/>
  <c r="I538" i="6"/>
  <c r="K652" i="6"/>
  <c r="I766" i="6"/>
  <c r="C462" i="6"/>
  <c r="H335" i="6"/>
  <c r="F664" i="6"/>
  <c r="F506" i="6"/>
  <c r="C636" i="6"/>
  <c r="J749" i="6"/>
  <c r="H342" i="6"/>
  <c r="C560" i="6"/>
  <c r="H787" i="6"/>
  <c r="G396" i="6"/>
  <c r="G693" i="6"/>
  <c r="D845" i="6"/>
  <c r="F434" i="6"/>
  <c r="J713" i="6"/>
  <c r="D153" i="6"/>
  <c r="L153" i="6" s="1"/>
  <c r="C621" i="6"/>
  <c r="K795" i="6"/>
  <c r="G933" i="6"/>
  <c r="J537" i="6"/>
  <c r="C741" i="6"/>
  <c r="C258" i="6"/>
  <c r="D591" i="6"/>
  <c r="I818" i="6"/>
  <c r="I458" i="6"/>
  <c r="D714" i="6"/>
  <c r="K865" i="6"/>
  <c r="E280" i="6"/>
  <c r="F643" i="6"/>
  <c r="K810" i="6"/>
  <c r="H289" i="6"/>
  <c r="I967" i="6"/>
  <c r="H786" i="6"/>
  <c r="C950" i="6"/>
  <c r="H491" i="6"/>
  <c r="D725" i="6"/>
  <c r="L725" i="6" s="1"/>
  <c r="F835" i="6"/>
  <c r="I506" i="6"/>
  <c r="H320" i="6"/>
  <c r="C821" i="6"/>
  <c r="K962" i="6"/>
  <c r="H540" i="6"/>
  <c r="F742" i="6"/>
  <c r="C907" i="6"/>
  <c r="G777" i="6"/>
  <c r="F406" i="6"/>
  <c r="D753" i="6"/>
  <c r="K421" i="6"/>
  <c r="J791" i="6"/>
  <c r="K590" i="6"/>
  <c r="H888" i="6"/>
  <c r="H149" i="6"/>
  <c r="P149" i="6" s="1"/>
  <c r="H620" i="6"/>
  <c r="E680" i="6"/>
  <c r="D982" i="6"/>
  <c r="D884" i="6"/>
  <c r="G723" i="6"/>
  <c r="H846" i="6"/>
  <c r="I560" i="6"/>
  <c r="J619" i="6"/>
  <c r="E941" i="6"/>
  <c r="K861" i="6"/>
  <c r="C915" i="6"/>
  <c r="F470" i="6"/>
  <c r="I945" i="6"/>
  <c r="E803" i="6"/>
  <c r="G870" i="6"/>
  <c r="K574" i="6"/>
  <c r="F881" i="6"/>
  <c r="I466" i="6"/>
  <c r="I724" i="6"/>
  <c r="C314" i="6"/>
  <c r="J187" i="6"/>
  <c r="E304" i="6"/>
  <c r="E529" i="6"/>
  <c r="C452" i="6"/>
  <c r="J608" i="6"/>
  <c r="I292" i="6"/>
  <c r="F360" i="6"/>
  <c r="K500" i="6"/>
  <c r="C176" i="6"/>
  <c r="K515" i="6"/>
  <c r="H598" i="6"/>
  <c r="H440" i="6"/>
  <c r="D603" i="6"/>
  <c r="K716" i="6"/>
  <c r="I830" i="6"/>
  <c r="C451" i="6"/>
  <c r="J564" i="6"/>
  <c r="J406" i="6"/>
  <c r="E586" i="6"/>
  <c r="C700" i="6"/>
  <c r="J813" i="6"/>
  <c r="J382" i="6"/>
  <c r="C688" i="6"/>
  <c r="G880" i="6"/>
  <c r="E595" i="6"/>
  <c r="J778" i="6"/>
  <c r="J461" i="6"/>
  <c r="E614" i="6"/>
  <c r="J841" i="6"/>
  <c r="K504" i="6"/>
  <c r="H729" i="6"/>
  <c r="E881" i="6"/>
  <c r="I339" i="6"/>
  <c r="G666" i="6"/>
  <c r="F826" i="6"/>
  <c r="C445" i="6"/>
  <c r="D719" i="6"/>
  <c r="L719" i="6" s="1"/>
  <c r="J195" i="6"/>
  <c r="F626" i="6"/>
  <c r="G799" i="6"/>
  <c r="D936" i="6"/>
  <c r="J543" i="6"/>
  <c r="H744" i="6"/>
  <c r="K568" i="6"/>
  <c r="C851" i="6"/>
  <c r="F635" i="6"/>
  <c r="E900" i="6"/>
  <c r="K278" i="6"/>
  <c r="J642" i="6"/>
  <c r="G759" i="6"/>
  <c r="G872" i="6"/>
  <c r="J950" i="6"/>
  <c r="D764" i="6"/>
  <c r="H941" i="6"/>
  <c r="J457" i="6"/>
  <c r="K713" i="6"/>
  <c r="G855" i="6"/>
  <c r="K693" i="6"/>
  <c r="H984" i="6"/>
  <c r="D980" i="6"/>
  <c r="K305" i="6"/>
  <c r="I671" i="6"/>
  <c r="C473" i="6"/>
  <c r="D860" i="6"/>
  <c r="H981" i="6"/>
  <c r="K577" i="6"/>
  <c r="C481" i="6"/>
  <c r="F944" i="6"/>
  <c r="E827" i="6"/>
  <c r="H621" i="6"/>
  <c r="E888" i="6"/>
  <c r="H886" i="6"/>
  <c r="F662" i="6"/>
  <c r="H911" i="6"/>
  <c r="I624" i="6"/>
  <c r="J728" i="6"/>
  <c r="C956" i="6"/>
  <c r="D805" i="6"/>
  <c r="E925" i="6"/>
  <c r="H943" i="6"/>
  <c r="F846" i="6"/>
  <c r="E981" i="6"/>
  <c r="E972" i="6"/>
  <c r="H206" i="6"/>
  <c r="I256" i="6"/>
  <c r="I76" i="6"/>
  <c r="F232" i="6"/>
  <c r="F496" i="6"/>
  <c r="F409" i="6"/>
  <c r="G587" i="6"/>
  <c r="I197" i="6"/>
  <c r="I254" i="6"/>
  <c r="H415" i="6"/>
  <c r="H222" i="6"/>
  <c r="E433" i="6"/>
  <c r="K555" i="6"/>
  <c r="K397" i="6"/>
  <c r="J581" i="6"/>
  <c r="H695" i="6"/>
  <c r="F809" i="6"/>
  <c r="I365" i="6"/>
  <c r="E506" i="6"/>
  <c r="C357" i="6"/>
  <c r="K564" i="6"/>
  <c r="I678" i="6"/>
  <c r="G792" i="6"/>
  <c r="F624" i="6"/>
  <c r="F645" i="6"/>
  <c r="D859" i="6"/>
  <c r="H552" i="6"/>
  <c r="F750" i="6"/>
  <c r="C435" i="6"/>
  <c r="H571" i="6"/>
  <c r="D799" i="6"/>
  <c r="L799" i="6" s="1"/>
  <c r="H419" i="6"/>
  <c r="D701" i="6"/>
  <c r="J852" i="6"/>
  <c r="H174" i="6"/>
  <c r="J623" i="6"/>
  <c r="K797" i="6"/>
  <c r="D348" i="6"/>
  <c r="G676" i="6"/>
  <c r="I874" i="6"/>
  <c r="I583" i="6"/>
  <c r="C771" i="6"/>
  <c r="J914" i="6"/>
  <c r="D464" i="6"/>
  <c r="D716" i="6"/>
  <c r="D546" i="6"/>
  <c r="E737" i="6"/>
  <c r="C550" i="6"/>
  <c r="K874" i="6"/>
  <c r="I992" i="6"/>
  <c r="D600" i="6"/>
  <c r="H541" i="6"/>
  <c r="G572" i="6"/>
  <c r="G853" i="6"/>
  <c r="D637" i="6"/>
  <c r="I900" i="6"/>
  <c r="E281" i="6"/>
  <c r="I643" i="6"/>
  <c r="G745" i="6"/>
  <c r="G997" i="6"/>
  <c r="K908" i="6"/>
  <c r="C797" i="6"/>
  <c r="G365" i="6"/>
  <c r="K868" i="6"/>
  <c r="C949" i="6"/>
  <c r="I761" i="6"/>
  <c r="I940" i="6"/>
  <c r="E454" i="6"/>
  <c r="I712" i="6"/>
  <c r="D853" i="6"/>
  <c r="E688" i="6"/>
  <c r="G983" i="6"/>
  <c r="J977" i="6"/>
  <c r="F892" i="6"/>
  <c r="C974" i="6"/>
  <c r="G333" i="6"/>
  <c r="F485" i="6"/>
  <c r="C537" i="6"/>
  <c r="I759" i="6"/>
  <c r="C626" i="6"/>
  <c r="H782" i="6"/>
  <c r="I875" i="6"/>
  <c r="F932" i="6"/>
  <c r="K799" i="6"/>
  <c r="D713" i="6"/>
  <c r="H804" i="6"/>
  <c r="D978" i="6"/>
  <c r="C205" i="6"/>
  <c r="J463" i="6"/>
  <c r="H414" i="6"/>
  <c r="I325" i="6"/>
  <c r="H546" i="6"/>
  <c r="F660" i="6"/>
  <c r="E290" i="6"/>
  <c r="H165" i="6"/>
  <c r="H622" i="6"/>
  <c r="K235" i="6"/>
  <c r="E410" i="6"/>
  <c r="E201" i="6"/>
  <c r="K540" i="6"/>
  <c r="I654" i="6"/>
  <c r="G768" i="6"/>
  <c r="G490" i="6"/>
  <c r="I342" i="6"/>
  <c r="K667" i="6"/>
  <c r="K509" i="6"/>
  <c r="J637" i="6"/>
  <c r="H751" i="6"/>
  <c r="C371" i="6"/>
  <c r="H563" i="6"/>
  <c r="D791" i="6"/>
  <c r="L791" i="6" s="1"/>
  <c r="H403" i="6"/>
  <c r="J695" i="6"/>
  <c r="G847" i="6"/>
  <c r="G441" i="6"/>
  <c r="F717" i="6"/>
  <c r="H181" i="6"/>
  <c r="H624" i="6"/>
  <c r="F798" i="6"/>
  <c r="E935" i="6"/>
  <c r="C542" i="6"/>
  <c r="F743" i="6"/>
  <c r="D296" i="6"/>
  <c r="I594" i="6"/>
  <c r="E822" i="6"/>
  <c r="J465" i="6"/>
  <c r="H716" i="6"/>
  <c r="E868" i="6"/>
  <c r="I289" i="6"/>
  <c r="K646" i="6"/>
  <c r="E813" i="6"/>
  <c r="G327" i="6"/>
  <c r="E971" i="6"/>
  <c r="F791" i="6"/>
  <c r="J951" i="6"/>
  <c r="I498" i="6"/>
  <c r="G598" i="6"/>
  <c r="F629" i="6"/>
  <c r="I880" i="6"/>
  <c r="H665" i="6"/>
  <c r="J907" i="6"/>
  <c r="E319" i="6"/>
  <c r="K657" i="6"/>
  <c r="G765" i="6"/>
  <c r="D305" i="6"/>
  <c r="D923" i="6"/>
  <c r="K834" i="6"/>
  <c r="F679" i="6"/>
  <c r="D217" i="6"/>
  <c r="L217" i="6" s="1"/>
  <c r="E963" i="6"/>
  <c r="I780" i="6"/>
  <c r="J947" i="6"/>
  <c r="I482" i="6"/>
  <c r="D722" i="6"/>
  <c r="D872" i="6"/>
  <c r="C727" i="6"/>
  <c r="K992" i="6"/>
  <c r="J996" i="6"/>
  <c r="J414" i="6"/>
  <c r="J140" i="6"/>
  <c r="H549" i="6"/>
  <c r="C723" i="6"/>
  <c r="J594" i="6"/>
  <c r="H797" i="6"/>
  <c r="C810" i="6"/>
  <c r="H865" i="6"/>
  <c r="F952" i="6"/>
  <c r="J356" i="6"/>
  <c r="E185" i="6"/>
  <c r="C789" i="6"/>
  <c r="F880" i="6"/>
  <c r="C997" i="6"/>
  <c r="E87" i="6"/>
  <c r="E492" i="6"/>
  <c r="J428" i="6"/>
  <c r="J341" i="6"/>
  <c r="I553" i="6"/>
  <c r="G667" i="6"/>
  <c r="E103" i="6"/>
  <c r="K262" i="6"/>
  <c r="J636" i="6"/>
  <c r="G286" i="6"/>
  <c r="I438" i="6"/>
  <c r="K274" i="6"/>
  <c r="C548" i="6"/>
  <c r="J661" i="6"/>
  <c r="H775" i="6"/>
  <c r="K526" i="6"/>
  <c r="D371" i="6"/>
  <c r="L371" i="6" s="1"/>
  <c r="D682" i="6"/>
  <c r="L682" i="6" s="1"/>
  <c r="D524" i="6"/>
  <c r="K644" i="6"/>
  <c r="I758" i="6"/>
  <c r="J484" i="6"/>
  <c r="J577" i="6"/>
  <c r="F805" i="6"/>
  <c r="C432" i="6"/>
  <c r="E705" i="6"/>
  <c r="C857" i="6"/>
  <c r="K469" i="6"/>
  <c r="H731" i="6"/>
  <c r="E268" i="6"/>
  <c r="J638" i="6"/>
  <c r="J807" i="6"/>
  <c r="F942" i="6"/>
  <c r="E556" i="6"/>
  <c r="J752" i="6"/>
  <c r="D419" i="6"/>
  <c r="L419" i="6" s="1"/>
  <c r="K608" i="6"/>
  <c r="G836" i="6"/>
  <c r="E494" i="6"/>
  <c r="C726" i="6"/>
  <c r="I877" i="6"/>
  <c r="I327" i="6"/>
  <c r="D661" i="6"/>
  <c r="J822" i="6"/>
  <c r="I442" i="6"/>
  <c r="K277" i="6"/>
  <c r="F810" i="6"/>
  <c r="K958" i="6"/>
  <c r="D527" i="6"/>
  <c r="L527" i="6" s="1"/>
  <c r="C737" i="6"/>
  <c r="C859" i="6"/>
  <c r="G593" i="6"/>
  <c r="F366" i="6"/>
  <c r="E835" i="6"/>
  <c r="E968" i="6"/>
  <c r="E551" i="6"/>
  <c r="K227" i="6"/>
  <c r="I917" i="6"/>
  <c r="I791" i="6"/>
  <c r="I491" i="6"/>
  <c r="I788" i="6"/>
  <c r="E507" i="6"/>
  <c r="E820" i="6"/>
  <c r="E612" i="6"/>
  <c r="G894" i="6"/>
  <c r="K234" i="6"/>
  <c r="E631" i="6"/>
  <c r="E712" i="6"/>
  <c r="E989" i="6"/>
  <c r="G896" i="6"/>
  <c r="J763" i="6"/>
  <c r="J944" i="6"/>
  <c r="C646" i="6"/>
  <c r="F752" i="6"/>
  <c r="E576" i="6"/>
  <c r="F890" i="6"/>
  <c r="F936" i="6"/>
  <c r="H589" i="6"/>
  <c r="C967" i="6"/>
  <c r="E883" i="6"/>
  <c r="E974" i="6"/>
  <c r="F727" i="6"/>
  <c r="C540" i="6"/>
  <c r="C545" i="6"/>
  <c r="F764" i="6"/>
  <c r="E328" i="6"/>
  <c r="J260" i="6"/>
  <c r="G318" i="6"/>
  <c r="F536" i="6"/>
  <c r="I462" i="6"/>
  <c r="D614" i="6"/>
  <c r="K306" i="6"/>
  <c r="I381" i="6"/>
  <c r="E522" i="6"/>
  <c r="K229" i="6"/>
  <c r="D530" i="6"/>
  <c r="E609" i="6"/>
  <c r="E451" i="6"/>
  <c r="G608" i="6"/>
  <c r="E722" i="6"/>
  <c r="C836" i="6"/>
  <c r="F472" i="6"/>
  <c r="G575" i="6"/>
  <c r="G417" i="6"/>
  <c r="H591" i="6"/>
  <c r="F705" i="6"/>
  <c r="D819" i="6"/>
  <c r="D404" i="6"/>
  <c r="I698" i="6"/>
  <c r="J885" i="6"/>
  <c r="K605" i="6"/>
  <c r="K785" i="6"/>
  <c r="H542" i="6"/>
  <c r="K624" i="6"/>
  <c r="K848" i="6"/>
  <c r="E526" i="6"/>
  <c r="I736" i="6"/>
  <c r="F888" i="6"/>
  <c r="C361" i="6"/>
  <c r="D677" i="6"/>
  <c r="G833" i="6"/>
  <c r="F466" i="6"/>
  <c r="J729" i="6"/>
  <c r="G263" i="6"/>
  <c r="C637" i="6"/>
  <c r="H806" i="6"/>
  <c r="G941" i="6"/>
  <c r="G554" i="6"/>
  <c r="I751" i="6"/>
  <c r="H611" i="6"/>
  <c r="J874" i="6"/>
  <c r="I656" i="6"/>
  <c r="H905" i="6"/>
  <c r="F307" i="6"/>
  <c r="G653" i="6"/>
  <c r="H868" i="6"/>
  <c r="K621" i="6"/>
  <c r="E423" i="6"/>
  <c r="J851" i="6"/>
  <c r="F975" i="6"/>
  <c r="G565" i="6"/>
  <c r="G381" i="6"/>
  <c r="K931" i="6"/>
  <c r="H810" i="6"/>
  <c r="J571" i="6"/>
  <c r="E843" i="6"/>
  <c r="H579" i="6"/>
  <c r="D858" i="6"/>
  <c r="I640" i="6"/>
  <c r="H901" i="6"/>
  <c r="C286" i="6"/>
  <c r="G645" i="6"/>
  <c r="J748" i="6"/>
  <c r="I998" i="6"/>
  <c r="I910" i="6"/>
  <c r="I801" i="6"/>
  <c r="F422" i="6"/>
  <c r="J736" i="6"/>
  <c r="E828" i="6"/>
  <c r="E779" i="6"/>
  <c r="K918" i="6"/>
  <c r="J964" i="6"/>
  <c r="J328" i="6"/>
  <c r="I987" i="6"/>
  <c r="C942" i="6"/>
  <c r="J840" i="6"/>
  <c r="I873" i="6"/>
  <c r="C742" i="6"/>
  <c r="K601" i="6"/>
  <c r="F802" i="6"/>
  <c r="I343" i="6"/>
  <c r="J298" i="6"/>
  <c r="F336" i="6"/>
  <c r="K154" i="6"/>
  <c r="K476" i="6"/>
  <c r="E621" i="6"/>
  <c r="K325" i="6"/>
  <c r="D410" i="6"/>
  <c r="F544" i="6"/>
  <c r="F297" i="6"/>
  <c r="I172" i="6"/>
  <c r="G623" i="6"/>
  <c r="G465" i="6"/>
  <c r="H615" i="6"/>
  <c r="F729" i="6"/>
  <c r="D843" i="6"/>
  <c r="J500" i="6"/>
  <c r="I589" i="6"/>
  <c r="I431" i="6"/>
  <c r="I598" i="6"/>
  <c r="G712" i="6"/>
  <c r="E826" i="6"/>
  <c r="H432" i="6"/>
  <c r="K712" i="6"/>
  <c r="G145" i="6"/>
  <c r="D620" i="6"/>
  <c r="F795" i="6"/>
  <c r="G599" i="6"/>
  <c r="D639" i="6"/>
  <c r="L639" i="6" s="1"/>
  <c r="C856" i="6"/>
  <c r="F546" i="6"/>
  <c r="D746" i="6"/>
  <c r="D896" i="6"/>
  <c r="G389" i="6"/>
  <c r="E691" i="6"/>
  <c r="K842" i="6"/>
  <c r="J494" i="6"/>
  <c r="C744" i="6"/>
  <c r="G301" i="6"/>
  <c r="E651" i="6"/>
  <c r="D816" i="6"/>
  <c r="H948" i="6"/>
  <c r="I568" i="6"/>
  <c r="D761" i="6"/>
  <c r="G668" i="6"/>
  <c r="C893" i="6"/>
  <c r="D685" i="6"/>
  <c r="L685" i="6" s="1"/>
  <c r="I912" i="6"/>
  <c r="E342" i="6"/>
  <c r="I667" i="6"/>
  <c r="G778" i="6"/>
  <c r="E873" i="6"/>
  <c r="D636" i="6"/>
  <c r="L636" i="6" s="1"/>
  <c r="G437" i="6"/>
  <c r="D854" i="6"/>
  <c r="D977" i="6"/>
  <c r="C569" i="6"/>
  <c r="K409" i="6"/>
  <c r="G935" i="6"/>
  <c r="F815" i="6"/>
  <c r="C586" i="6"/>
  <c r="G857" i="6"/>
  <c r="J593" i="6"/>
  <c r="I867" i="6"/>
  <c r="J647" i="6"/>
  <c r="F903" i="6"/>
  <c r="G295" i="6"/>
  <c r="C649" i="6"/>
  <c r="H753" i="6"/>
  <c r="I92" i="6"/>
  <c r="E914" i="6"/>
  <c r="E811" i="6"/>
  <c r="C536" i="6"/>
  <c r="J755" i="6"/>
  <c r="E847" i="6"/>
  <c r="D919" i="6"/>
  <c r="C926" i="6"/>
  <c r="K971" i="6"/>
  <c r="J547" i="6"/>
  <c r="G992" i="6"/>
  <c r="E956" i="6"/>
  <c r="F917" i="6"/>
  <c r="E892" i="6"/>
  <c r="K779" i="6"/>
  <c r="D616" i="6"/>
  <c r="L616" i="6" s="1"/>
  <c r="J811" i="6"/>
  <c r="E347" i="6"/>
  <c r="E308" i="6"/>
  <c r="K339" i="6"/>
  <c r="D169" i="6"/>
  <c r="G480" i="6"/>
  <c r="C623" i="6"/>
  <c r="H330" i="6"/>
  <c r="E417" i="6"/>
  <c r="K547" i="6"/>
  <c r="J325" i="6"/>
  <c r="D201" i="6"/>
  <c r="L201" i="6" s="1"/>
  <c r="C627" i="6"/>
  <c r="C469" i="6"/>
  <c r="F617" i="6"/>
  <c r="D731" i="6"/>
  <c r="K844" i="6"/>
  <c r="K507" i="6"/>
  <c r="E593" i="6"/>
  <c r="E435" i="6"/>
  <c r="G600" i="6"/>
  <c r="E714" i="6"/>
  <c r="C828" i="6"/>
  <c r="I439" i="6"/>
  <c r="G716" i="6"/>
  <c r="G174" i="6"/>
  <c r="I623" i="6"/>
  <c r="I797" i="6"/>
  <c r="I613" i="6"/>
  <c r="I642" i="6"/>
  <c r="J857" i="6"/>
  <c r="K549" i="6"/>
  <c r="H748" i="6"/>
  <c r="K897" i="6"/>
  <c r="H396" i="6"/>
  <c r="H693" i="6"/>
  <c r="E845" i="6"/>
  <c r="K501" i="6"/>
  <c r="H747" i="6"/>
  <c r="K310" i="6"/>
  <c r="J654" i="6"/>
  <c r="G818" i="6"/>
  <c r="F950" i="6"/>
  <c r="E572" i="6"/>
  <c r="G763" i="6"/>
  <c r="I682" i="6"/>
  <c r="H896" i="6"/>
  <c r="J691" i="6"/>
  <c r="G914" i="6"/>
  <c r="F349" i="6"/>
  <c r="E671" i="6"/>
  <c r="J402" i="6"/>
  <c r="J785" i="6"/>
  <c r="F922" i="6"/>
  <c r="D726" i="6"/>
  <c r="L726" i="6" s="1"/>
  <c r="F927" i="6"/>
  <c r="K400" i="6"/>
  <c r="K694" i="6"/>
  <c r="H817" i="6"/>
  <c r="H581" i="6"/>
  <c r="E962" i="6"/>
  <c r="D927" i="6"/>
  <c r="I821" i="6"/>
  <c r="K557" i="6"/>
  <c r="E359" i="6"/>
  <c r="J832" i="6"/>
  <c r="F967" i="6"/>
  <c r="G549" i="6"/>
  <c r="C171" i="6"/>
  <c r="K915" i="6"/>
  <c r="E789" i="6"/>
  <c r="G477" i="6"/>
  <c r="K783" i="6"/>
  <c r="F554" i="6"/>
  <c r="H548" i="6"/>
  <c r="E776" i="6"/>
  <c r="I181" i="6"/>
  <c r="C731" i="6"/>
  <c r="D899" i="6"/>
  <c r="I969" i="6"/>
  <c r="D737" i="6"/>
  <c r="C781" i="6"/>
  <c r="H270" i="6"/>
  <c r="H954" i="6"/>
  <c r="F915" i="6"/>
  <c r="E961" i="6"/>
  <c r="D689" i="6"/>
  <c r="J277" i="6"/>
  <c r="C82" i="6"/>
  <c r="K467" i="6"/>
  <c r="K380" i="6"/>
  <c r="E573" i="6"/>
  <c r="C687" i="6"/>
  <c r="G514" i="6"/>
  <c r="I358" i="6"/>
  <c r="K675" i="6"/>
  <c r="F376" i="6"/>
  <c r="K516" i="6"/>
  <c r="I367" i="6"/>
  <c r="H567" i="6"/>
  <c r="F681" i="6"/>
  <c r="D795" i="6"/>
  <c r="I300" i="6"/>
  <c r="F449" i="6"/>
  <c r="D289" i="6"/>
  <c r="L289" i="6" s="1"/>
  <c r="I550" i="6"/>
  <c r="G664" i="6"/>
  <c r="E778" i="6"/>
  <c r="D483" i="6"/>
  <c r="K616" i="6"/>
  <c r="G844" i="6"/>
  <c r="E510" i="6"/>
  <c r="F731" i="6"/>
  <c r="J503" i="6"/>
  <c r="D543" i="6"/>
  <c r="I770" i="6"/>
  <c r="I362" i="6"/>
  <c r="K677" i="6"/>
  <c r="K833" i="6"/>
  <c r="K961" i="6"/>
  <c r="F595" i="6"/>
  <c r="K778" i="6"/>
  <c r="C635" i="6"/>
  <c r="C648" i="6"/>
  <c r="G860" i="6"/>
  <c r="E555" i="6"/>
  <c r="D752" i="6"/>
  <c r="H900" i="6"/>
  <c r="E407" i="6"/>
  <c r="D697" i="6"/>
  <c r="J848" i="6"/>
  <c r="J646" i="6"/>
  <c r="D448" i="6"/>
  <c r="K855" i="6"/>
  <c r="G978" i="6"/>
  <c r="I571" i="6"/>
  <c r="E431" i="6"/>
  <c r="K468" i="6"/>
  <c r="D730" i="6"/>
  <c r="I544" i="6"/>
  <c r="D873" i="6"/>
  <c r="F991" i="6"/>
  <c r="G597" i="6"/>
  <c r="J587" i="6"/>
  <c r="K963" i="6"/>
  <c r="E853" i="6"/>
  <c r="K290" i="6"/>
  <c r="J961" i="6"/>
  <c r="H707" i="6"/>
  <c r="J902" i="6"/>
  <c r="D700" i="6"/>
  <c r="H917" i="6"/>
  <c r="J361" i="6"/>
  <c r="G677" i="6"/>
  <c r="G791" i="6"/>
  <c r="H468" i="6"/>
  <c r="I942" i="6"/>
  <c r="C887" i="6"/>
  <c r="H769" i="6"/>
  <c r="G878" i="6"/>
  <c r="G927" i="6"/>
  <c r="H116" i="6"/>
  <c r="P116" i="6" s="1"/>
  <c r="K982" i="6"/>
  <c r="I347" i="6"/>
  <c r="J846" i="6"/>
  <c r="H899" i="6"/>
  <c r="G516" i="6"/>
  <c r="I885" i="6"/>
  <c r="D312" i="6"/>
  <c r="E955" i="6"/>
  <c r="J716" i="6"/>
  <c r="I887" i="6"/>
  <c r="C86" i="6"/>
  <c r="F371" i="6"/>
  <c r="F368" i="6"/>
  <c r="D264" i="6"/>
  <c r="L264" i="6" s="1"/>
  <c r="K508" i="6"/>
  <c r="E637" i="6"/>
  <c r="I359" i="6"/>
  <c r="D474" i="6"/>
  <c r="F576" i="6"/>
  <c r="K390" i="6"/>
  <c r="I312" i="6"/>
  <c r="G655" i="6"/>
  <c r="G497" i="6"/>
  <c r="H631" i="6"/>
  <c r="F745" i="6"/>
  <c r="D283" i="6"/>
  <c r="G158" i="6"/>
  <c r="I621" i="6"/>
  <c r="I463" i="6"/>
  <c r="I614" i="6"/>
  <c r="G728" i="6"/>
  <c r="E842" i="6"/>
  <c r="H496" i="6"/>
  <c r="K744" i="6"/>
  <c r="J303" i="6"/>
  <c r="D652" i="6"/>
  <c r="I816" i="6"/>
  <c r="I305" i="6"/>
  <c r="D671" i="6"/>
  <c r="C872" i="6"/>
  <c r="F578" i="6"/>
  <c r="G767" i="6"/>
  <c r="D912" i="6"/>
  <c r="G453" i="6"/>
  <c r="H712" i="6"/>
  <c r="I157" i="6"/>
  <c r="G548" i="6"/>
  <c r="C776" i="6"/>
  <c r="F373" i="6"/>
  <c r="E683" i="6"/>
  <c r="G837" i="6"/>
  <c r="H964" i="6"/>
  <c r="I600" i="6"/>
  <c r="G782" i="6"/>
  <c r="G796" i="6"/>
  <c r="C925" i="6"/>
  <c r="I729" i="6"/>
  <c r="I928" i="6"/>
  <c r="E406" i="6"/>
  <c r="I696" i="6"/>
  <c r="F854" i="6"/>
  <c r="E579" i="6"/>
  <c r="H380" i="6"/>
  <c r="K839" i="6"/>
  <c r="C970" i="6"/>
  <c r="J554" i="6"/>
  <c r="J283" i="6"/>
  <c r="E921" i="6"/>
  <c r="F796" i="6"/>
  <c r="D520" i="6"/>
  <c r="I807" i="6"/>
  <c r="I535" i="6"/>
  <c r="I829" i="6"/>
  <c r="F619" i="6"/>
  <c r="E896" i="6"/>
  <c r="E257" i="6"/>
  <c r="J634" i="6"/>
  <c r="I721" i="6"/>
  <c r="H991" i="6"/>
  <c r="C900" i="6"/>
  <c r="E773" i="6"/>
  <c r="G976" i="6"/>
  <c r="G674" i="6"/>
  <c r="F771" i="6"/>
  <c r="F551" i="6"/>
  <c r="H897" i="6"/>
  <c r="G943" i="6"/>
  <c r="C618" i="6"/>
  <c r="G973" i="6"/>
  <c r="F899" i="6"/>
  <c r="F192" i="6"/>
  <c r="E784" i="6"/>
  <c r="C597" i="6"/>
  <c r="E559" i="6"/>
  <c r="K773" i="6"/>
  <c r="C333" i="6"/>
  <c r="F270" i="6"/>
  <c r="E323" i="6"/>
  <c r="C539" i="6"/>
  <c r="E466" i="6"/>
  <c r="K615" i="6"/>
  <c r="I311" i="6"/>
  <c r="J388" i="6"/>
  <c r="F529" i="6"/>
  <c r="J167" i="6"/>
  <c r="H534" i="6"/>
  <c r="J612" i="6"/>
  <c r="J454" i="6"/>
  <c r="E610" i="6"/>
  <c r="C724" i="6"/>
  <c r="J837" i="6"/>
  <c r="G479" i="6"/>
  <c r="C579" i="6"/>
  <c r="C421" i="6"/>
  <c r="F593" i="6"/>
  <c r="D707" i="6"/>
  <c r="K820" i="6"/>
  <c r="E411" i="6"/>
  <c r="E702" i="6"/>
  <c r="H887" i="6"/>
  <c r="G609" i="6"/>
  <c r="E788" i="6"/>
  <c r="J556" i="6"/>
  <c r="G628" i="6"/>
  <c r="I850" i="6"/>
  <c r="F533" i="6"/>
  <c r="C739" i="6"/>
  <c r="J890" i="6"/>
  <c r="D368" i="6"/>
  <c r="I680" i="6"/>
  <c r="J835" i="6"/>
  <c r="G473" i="6"/>
  <c r="F733" i="6"/>
  <c r="C273" i="6"/>
  <c r="H640" i="6"/>
  <c r="C809" i="6"/>
  <c r="E943" i="6"/>
  <c r="C558" i="6"/>
  <c r="C754" i="6"/>
  <c r="J625" i="6"/>
  <c r="G879" i="6"/>
  <c r="J663" i="6"/>
  <c r="F907" i="6"/>
  <c r="J316" i="6"/>
  <c r="C657" i="6"/>
  <c r="C743" i="6"/>
  <c r="C800" i="6"/>
  <c r="K925" i="6"/>
  <c r="K730" i="6"/>
  <c r="D929" i="6"/>
  <c r="C408" i="6"/>
  <c r="E697" i="6"/>
  <c r="F822" i="6"/>
  <c r="J595" i="6"/>
  <c r="J965" i="6"/>
  <c r="E934" i="6"/>
  <c r="E831" i="6"/>
  <c r="D572" i="6"/>
  <c r="G373" i="6"/>
  <c r="H837" i="6"/>
  <c r="D969" i="6"/>
  <c r="C553" i="6"/>
  <c r="J264" i="6"/>
  <c r="G919" i="6"/>
  <c r="C794" i="6"/>
  <c r="K505" i="6"/>
  <c r="D798" i="6"/>
  <c r="E611" i="6"/>
  <c r="J562" i="6"/>
  <c r="I785" i="6"/>
  <c r="F306" i="6"/>
  <c r="H740" i="6"/>
  <c r="E906" i="6"/>
  <c r="G262" i="6"/>
  <c r="I763" i="6"/>
  <c r="G809" i="6"/>
  <c r="C400" i="6"/>
  <c r="F998" i="6"/>
  <c r="G922" i="6"/>
  <c r="F968" i="6"/>
  <c r="I443" i="6"/>
  <c r="K284" i="6"/>
  <c r="I123" i="6"/>
  <c r="G471" i="6"/>
  <c r="G384" i="6"/>
  <c r="C575" i="6"/>
  <c r="J688" i="6"/>
  <c r="H521" i="6"/>
  <c r="J365" i="6"/>
  <c r="G679" i="6"/>
  <c r="G383" i="6"/>
  <c r="C524" i="6"/>
  <c r="D372" i="6"/>
  <c r="F569" i="6"/>
  <c r="D683" i="6"/>
  <c r="L683" i="6" s="1"/>
  <c r="K796" i="6"/>
  <c r="D310" i="6"/>
  <c r="G456" i="6"/>
  <c r="H298" i="6"/>
  <c r="G552" i="6"/>
  <c r="E666" i="6"/>
  <c r="C780" i="6"/>
  <c r="H511" i="6"/>
  <c r="G620" i="6"/>
  <c r="I846" i="6"/>
  <c r="F517" i="6"/>
  <c r="I733" i="6"/>
  <c r="E532" i="6"/>
  <c r="I546" i="6"/>
  <c r="E774" i="6"/>
  <c r="J369" i="6"/>
  <c r="G681" i="6"/>
  <c r="E836" i="6"/>
  <c r="I963" i="6"/>
  <c r="K598" i="6"/>
  <c r="E781" i="6"/>
  <c r="E649" i="6"/>
  <c r="H651" i="6"/>
  <c r="E862" i="6"/>
  <c r="J558" i="6"/>
  <c r="G754" i="6"/>
  <c r="F902" i="6"/>
  <c r="F414" i="6"/>
  <c r="G699" i="6"/>
  <c r="K117" i="6"/>
  <c r="C661" i="6"/>
  <c r="F462" i="6"/>
  <c r="F858" i="6"/>
  <c r="E980" i="6"/>
  <c r="E575" i="6"/>
  <c r="E764" i="6"/>
  <c r="D851" i="6"/>
  <c r="D940" i="6"/>
  <c r="K749" i="6"/>
  <c r="E936" i="6"/>
  <c r="G436" i="6"/>
  <c r="J706" i="6"/>
  <c r="E841" i="6"/>
  <c r="I652" i="6"/>
  <c r="G977" i="6"/>
  <c r="I962" i="6"/>
  <c r="D869" i="6"/>
  <c r="C629" i="6"/>
  <c r="F430" i="6"/>
  <c r="C853" i="6"/>
  <c r="E976" i="6"/>
  <c r="E567" i="6"/>
  <c r="I395" i="6"/>
  <c r="I933" i="6"/>
  <c r="C813" i="6"/>
  <c r="K578" i="6"/>
  <c r="F850" i="6"/>
  <c r="G789" i="6"/>
  <c r="I619" i="6"/>
  <c r="D833" i="6"/>
  <c r="K538" i="6"/>
  <c r="D577" i="6"/>
  <c r="I934" i="6"/>
  <c r="E748" i="6"/>
  <c r="I853" i="6"/>
  <c r="J893" i="6"/>
  <c r="H732" i="6"/>
  <c r="G749" i="6"/>
  <c r="K950" i="6"/>
  <c r="H988" i="6"/>
  <c r="C219" i="6"/>
  <c r="F313" i="6"/>
  <c r="I189" i="6"/>
  <c r="I485" i="6"/>
  <c r="I398" i="6"/>
  <c r="D582" i="6"/>
  <c r="C155" i="6"/>
  <c r="K171" i="6"/>
  <c r="E394" i="6"/>
  <c r="H132" i="6"/>
  <c r="P132" i="6" s="1"/>
  <c r="K411" i="6"/>
  <c r="E545" i="6"/>
  <c r="E387" i="6"/>
  <c r="G576" i="6"/>
  <c r="E690" i="6"/>
  <c r="C804" i="6"/>
  <c r="F344" i="6"/>
  <c r="K484" i="6"/>
  <c r="I335" i="6"/>
  <c r="H559" i="6"/>
  <c r="F673" i="6"/>
  <c r="D787" i="6"/>
  <c r="I581" i="6"/>
  <c r="I634" i="6"/>
  <c r="J853" i="6"/>
  <c r="K541" i="6"/>
  <c r="E743" i="6"/>
  <c r="I349" i="6"/>
  <c r="K560" i="6"/>
  <c r="G788" i="6"/>
  <c r="E398" i="6"/>
  <c r="C694" i="6"/>
  <c r="I845" i="6"/>
  <c r="J970" i="6"/>
  <c r="D613" i="6"/>
  <c r="J790" i="6"/>
  <c r="J236" i="6"/>
  <c r="J665" i="6"/>
  <c r="F869" i="6"/>
  <c r="C573" i="6"/>
  <c r="K763" i="6"/>
  <c r="G909" i="6"/>
  <c r="J442" i="6"/>
  <c r="C709" i="6"/>
  <c r="I521" i="6"/>
  <c r="J708" i="6"/>
  <c r="E519" i="6"/>
  <c r="J867" i="6"/>
  <c r="F987" i="6"/>
  <c r="G589" i="6"/>
  <c r="J555" i="6"/>
  <c r="C566" i="6"/>
  <c r="E880" i="6"/>
  <c r="I996" i="6"/>
  <c r="D608" i="6"/>
  <c r="G630" i="6"/>
  <c r="J973" i="6"/>
  <c r="G867" i="6"/>
  <c r="G590" i="6"/>
  <c r="K987" i="6"/>
  <c r="E750" i="6"/>
  <c r="G913" i="6"/>
  <c r="F714" i="6"/>
  <c r="K922" i="6"/>
  <c r="D383" i="6"/>
  <c r="D688" i="6"/>
  <c r="L688" i="6" s="1"/>
  <c r="I805" i="6"/>
  <c r="C546" i="6"/>
  <c r="F953" i="6"/>
  <c r="F909" i="6"/>
  <c r="C798" i="6"/>
  <c r="K902" i="6"/>
  <c r="J948" i="6"/>
  <c r="E443" i="6"/>
  <c r="K170" i="6"/>
  <c r="F518" i="6"/>
  <c r="G900" i="6"/>
  <c r="J945" i="6"/>
  <c r="J626" i="6"/>
  <c r="F940" i="6"/>
  <c r="G669" i="6"/>
  <c r="G341" i="6"/>
  <c r="E745" i="6"/>
  <c r="J909" i="6"/>
  <c r="K180" i="6"/>
  <c r="I392" i="6"/>
  <c r="C379" i="6"/>
  <c r="F278" i="6"/>
  <c r="H519" i="6"/>
  <c r="H642" i="6"/>
  <c r="F370" i="6"/>
  <c r="G495" i="6"/>
  <c r="C587" i="6"/>
  <c r="E476" i="6"/>
  <c r="D339" i="6"/>
  <c r="D666" i="6"/>
  <c r="L666" i="6" s="1"/>
  <c r="D508" i="6"/>
  <c r="K636" i="6"/>
  <c r="I750" i="6"/>
  <c r="J184" i="6"/>
  <c r="J243" i="6"/>
  <c r="F632" i="6"/>
  <c r="F474" i="6"/>
  <c r="C620" i="6"/>
  <c r="J733" i="6"/>
  <c r="D244" i="6"/>
  <c r="K517" i="6"/>
  <c r="H755" i="6"/>
  <c r="E332" i="6"/>
  <c r="J662" i="6"/>
  <c r="J823" i="6"/>
  <c r="H368" i="6"/>
  <c r="J681" i="6"/>
  <c r="F877" i="6"/>
  <c r="C589" i="6"/>
  <c r="H774" i="6"/>
  <c r="G917" i="6"/>
  <c r="J474" i="6"/>
  <c r="I719" i="6"/>
  <c r="G335" i="6"/>
  <c r="D559" i="6"/>
  <c r="I786" i="6"/>
  <c r="I394" i="6"/>
  <c r="J692" i="6"/>
  <c r="H844" i="6"/>
  <c r="K969" i="6"/>
  <c r="F611" i="6"/>
  <c r="H789" i="6"/>
  <c r="D839" i="6"/>
  <c r="I935" i="6"/>
  <c r="K743" i="6"/>
  <c r="C934" i="6"/>
  <c r="H427" i="6"/>
  <c r="J703" i="6"/>
  <c r="D436" i="6"/>
  <c r="H796" i="6"/>
  <c r="G594" i="6"/>
  <c r="I889" i="6"/>
  <c r="J163" i="6"/>
  <c r="F622" i="6"/>
  <c r="F687" i="6"/>
  <c r="E983" i="6"/>
  <c r="G886" i="6"/>
  <c r="C733" i="6"/>
  <c r="K867" i="6"/>
  <c r="D807" i="6"/>
  <c r="I927" i="6"/>
  <c r="E733" i="6"/>
  <c r="C930" i="6"/>
  <c r="H411" i="6"/>
  <c r="G698" i="6"/>
  <c r="I824" i="6"/>
  <c r="K602" i="6"/>
  <c r="H967" i="6"/>
  <c r="J937" i="6"/>
  <c r="K835" i="6"/>
  <c r="F931" i="6"/>
  <c r="H975" i="6"/>
  <c r="E718" i="6"/>
  <c r="D367" i="6"/>
  <c r="C642" i="6"/>
  <c r="F957" i="6"/>
  <c r="E351" i="6"/>
  <c r="K742" i="6"/>
  <c r="H730" i="6"/>
  <c r="G887" i="6"/>
  <c r="H553" i="6"/>
  <c r="H605" i="6"/>
  <c r="E938" i="6"/>
  <c r="G70" i="6"/>
  <c r="D421" i="6"/>
  <c r="E393" i="6"/>
  <c r="E297" i="6"/>
  <c r="J533" i="6"/>
  <c r="I649" i="6"/>
  <c r="K232" i="6"/>
  <c r="G519" i="6"/>
  <c r="E601" i="6"/>
  <c r="F523" i="6"/>
  <c r="H367" i="6"/>
  <c r="F680" i="6"/>
  <c r="F522" i="6"/>
  <c r="C644" i="6"/>
  <c r="J757" i="6"/>
  <c r="F315" i="6"/>
  <c r="C289" i="6"/>
  <c r="H646" i="6"/>
  <c r="H488" i="6"/>
  <c r="D627" i="6"/>
  <c r="K740" i="6"/>
  <c r="F483" i="6"/>
  <c r="E542" i="6"/>
  <c r="J769" i="6"/>
  <c r="K360" i="6"/>
  <c r="C677" i="6"/>
  <c r="E833" i="6"/>
  <c r="J398" i="6"/>
  <c r="C696" i="6"/>
  <c r="G884" i="6"/>
  <c r="E603" i="6"/>
  <c r="D784" i="6"/>
  <c r="H924" i="6"/>
  <c r="E503" i="6"/>
  <c r="D729" i="6"/>
  <c r="E449" i="6"/>
  <c r="F573" i="6"/>
  <c r="K800" i="6"/>
  <c r="D423" i="6"/>
  <c r="L423" i="6" s="1"/>
  <c r="F702" i="6"/>
  <c r="C854" i="6"/>
  <c r="J188" i="6"/>
  <c r="H625" i="6"/>
  <c r="C799" i="6"/>
  <c r="I870" i="6"/>
  <c r="K949" i="6"/>
  <c r="K762" i="6"/>
  <c r="D941" i="6"/>
  <c r="L941" i="6" s="1"/>
  <c r="C456" i="6"/>
  <c r="E713" i="6"/>
  <c r="G484" i="6"/>
  <c r="H464" i="6"/>
  <c r="C806" i="6"/>
  <c r="H601" i="6"/>
  <c r="J891" i="6"/>
  <c r="E192" i="6"/>
  <c r="K625" i="6"/>
  <c r="C698" i="6"/>
  <c r="I985" i="6"/>
  <c r="D891" i="6"/>
  <c r="H749" i="6"/>
  <c r="F900" i="6"/>
  <c r="F821" i="6"/>
  <c r="E931" i="6"/>
  <c r="C738" i="6"/>
  <c r="J931" i="6"/>
  <c r="I418" i="6"/>
  <c r="J700" i="6"/>
  <c r="G829" i="6"/>
  <c r="D617" i="6"/>
  <c r="D971" i="6"/>
  <c r="K944" i="6"/>
  <c r="G845" i="6"/>
  <c r="G938" i="6"/>
  <c r="F980" i="6"/>
  <c r="D775" i="6"/>
  <c r="L775" i="6" s="1"/>
  <c r="H395" i="6"/>
  <c r="G670" i="6"/>
  <c r="H971" i="6"/>
  <c r="G493" i="6"/>
  <c r="C417" i="6"/>
  <c r="K885" i="6"/>
  <c r="C931" i="6"/>
  <c r="C582" i="6"/>
  <c r="G662" i="6"/>
  <c r="F945" i="6"/>
  <c r="K125" i="6"/>
  <c r="E428" i="6"/>
  <c r="J396" i="6"/>
  <c r="C302" i="6"/>
  <c r="I536" i="6"/>
  <c r="G651" i="6"/>
  <c r="J158" i="6"/>
  <c r="K523" i="6"/>
  <c r="J604" i="6"/>
  <c r="G530" i="6"/>
  <c r="I374" i="6"/>
  <c r="K683" i="6"/>
  <c r="K525" i="6"/>
  <c r="J645" i="6"/>
  <c r="H759" i="6"/>
  <c r="E348" i="6"/>
  <c r="G298" i="6"/>
  <c r="D650" i="6"/>
  <c r="L650" i="6" s="1"/>
  <c r="D492" i="6"/>
  <c r="L492" i="6" s="1"/>
  <c r="K628" i="6"/>
  <c r="I742" i="6"/>
  <c r="D525" i="6"/>
  <c r="L525" i="6" s="1"/>
  <c r="J545" i="6"/>
  <c r="F773" i="6"/>
  <c r="C368" i="6"/>
  <c r="H680" i="6"/>
  <c r="I835" i="6"/>
  <c r="K405" i="6"/>
  <c r="H699" i="6"/>
  <c r="E886" i="6"/>
  <c r="J606" i="6"/>
  <c r="G786" i="6"/>
  <c r="F926" i="6"/>
  <c r="F510" i="6"/>
  <c r="G731" i="6"/>
  <c r="I477" i="6"/>
  <c r="K576" i="6"/>
  <c r="G804" i="6"/>
  <c r="E430" i="6"/>
  <c r="I704" i="6"/>
  <c r="F856" i="6"/>
  <c r="E217" i="6"/>
  <c r="D629" i="6"/>
  <c r="G801" i="6"/>
  <c r="J877" i="6"/>
  <c r="G953" i="6"/>
  <c r="I767" i="6"/>
  <c r="K942" i="6"/>
  <c r="D463" i="6"/>
  <c r="L463" i="6" s="1"/>
  <c r="I715" i="6"/>
  <c r="F816" i="6"/>
  <c r="K392" i="6"/>
  <c r="F224" i="6"/>
  <c r="C802" i="6"/>
  <c r="J955" i="6"/>
  <c r="I514" i="6"/>
  <c r="J732" i="6"/>
  <c r="J892" i="6"/>
  <c r="G758" i="6"/>
  <c r="C279" i="6"/>
  <c r="H597" i="6"/>
  <c r="I645" i="6"/>
  <c r="K753" i="6"/>
  <c r="G562" i="6"/>
  <c r="C879" i="6"/>
  <c r="J995" i="6"/>
  <c r="F606" i="6"/>
  <c r="F623" i="6"/>
  <c r="H972" i="6"/>
  <c r="D865" i="6"/>
  <c r="C562" i="6"/>
  <c r="F984" i="6"/>
  <c r="I355" i="6"/>
  <c r="K140" i="6"/>
  <c r="C401" i="6"/>
  <c r="G798" i="6"/>
  <c r="D885" i="6"/>
  <c r="J114" i="6"/>
  <c r="E917" i="6"/>
  <c r="F603" i="6"/>
  <c r="J386" i="6"/>
  <c r="E325" i="6"/>
  <c r="J689" i="6"/>
  <c r="K352" i="6"/>
  <c r="J627" i="6"/>
  <c r="C295" i="6"/>
  <c r="C231" i="6"/>
  <c r="E285" i="6"/>
  <c r="K519" i="6"/>
  <c r="J437" i="6"/>
  <c r="I601" i="6"/>
  <c r="I273" i="6"/>
  <c r="G331" i="6"/>
  <c r="G472" i="6"/>
  <c r="K319" i="6"/>
  <c r="D490" i="6"/>
  <c r="F584" i="6"/>
  <c r="F426" i="6"/>
  <c r="C596" i="6"/>
  <c r="J709" i="6"/>
  <c r="H823" i="6"/>
  <c r="H422" i="6"/>
  <c r="H550" i="6"/>
  <c r="H392" i="6"/>
  <c r="D579" i="6"/>
  <c r="K692" i="6"/>
  <c r="I806" i="6"/>
  <c r="K333" i="6"/>
  <c r="J673" i="6"/>
  <c r="F873" i="6"/>
  <c r="C581" i="6"/>
  <c r="E769" i="6"/>
  <c r="C348" i="6"/>
  <c r="C600" i="6"/>
  <c r="H827" i="6"/>
  <c r="G476" i="6"/>
  <c r="D720" i="6"/>
  <c r="J871" i="6"/>
  <c r="K303" i="6"/>
  <c r="E652" i="6"/>
  <c r="J816" i="6"/>
  <c r="H416" i="6"/>
  <c r="K704" i="6"/>
  <c r="K888" i="6"/>
  <c r="D612" i="6"/>
  <c r="C790" i="6"/>
  <c r="C929" i="6"/>
  <c r="C521" i="6"/>
  <c r="C735" i="6"/>
  <c r="K485" i="6"/>
  <c r="D813" i="6"/>
  <c r="K606" i="6"/>
  <c r="D893" i="6"/>
  <c r="H213" i="6"/>
  <c r="H628" i="6"/>
  <c r="C625" i="6"/>
  <c r="D615" i="6"/>
  <c r="K875" i="6"/>
  <c r="G658" i="6"/>
  <c r="C906" i="6"/>
  <c r="I309" i="6"/>
  <c r="F654" i="6"/>
  <c r="I760" i="6"/>
  <c r="E267" i="6"/>
  <c r="H919" i="6"/>
  <c r="G825" i="6"/>
  <c r="G622" i="6"/>
  <c r="E890" i="6"/>
  <c r="I959" i="6"/>
  <c r="K775" i="6"/>
  <c r="C946" i="6"/>
  <c r="H475" i="6"/>
  <c r="J719" i="6"/>
  <c r="F867" i="6"/>
  <c r="H717" i="6"/>
  <c r="H990" i="6"/>
  <c r="C992" i="6"/>
  <c r="G631" i="6"/>
  <c r="F995" i="6"/>
  <c r="D504" i="6"/>
  <c r="L504" i="6" s="1"/>
  <c r="F682" i="6"/>
  <c r="H580" i="6"/>
  <c r="D788" i="6"/>
  <c r="H781" i="6"/>
  <c r="E844" i="6"/>
  <c r="D938" i="6"/>
  <c r="D837" i="6"/>
  <c r="C972" i="6"/>
  <c r="C770" i="6"/>
  <c r="G861" i="6"/>
  <c r="F992" i="6"/>
  <c r="I247" i="6"/>
  <c r="D485" i="6"/>
  <c r="E425" i="6"/>
  <c r="E338" i="6"/>
  <c r="K551" i="6"/>
  <c r="I665" i="6"/>
  <c r="C199" i="6"/>
  <c r="H250" i="6"/>
  <c r="E633" i="6"/>
  <c r="C277" i="6"/>
  <c r="H431" i="6"/>
  <c r="G265" i="6"/>
  <c r="E546" i="6"/>
  <c r="C660" i="6"/>
  <c r="J773" i="6"/>
  <c r="J519" i="6"/>
  <c r="C364" i="6"/>
  <c r="H678" i="6"/>
  <c r="H520" i="6"/>
  <c r="D643" i="6"/>
  <c r="K756" i="6"/>
  <c r="F456" i="6"/>
  <c r="E574" i="6"/>
  <c r="J801" i="6"/>
  <c r="K424" i="6"/>
  <c r="K702" i="6"/>
  <c r="H854" i="6"/>
  <c r="J462" i="6"/>
  <c r="C728" i="6"/>
  <c r="J258" i="6"/>
  <c r="E635" i="6"/>
  <c r="G805" i="6"/>
  <c r="H940" i="6"/>
  <c r="I552" i="6"/>
  <c r="G750" i="6"/>
  <c r="I390" i="6"/>
  <c r="F605" i="6"/>
  <c r="K832" i="6"/>
  <c r="D487" i="6"/>
  <c r="I723" i="6"/>
  <c r="F875" i="6"/>
  <c r="D318" i="6"/>
  <c r="L318" i="6" s="1"/>
  <c r="H657" i="6"/>
  <c r="F820" i="6"/>
  <c r="E414" i="6"/>
  <c r="K258" i="6"/>
  <c r="H805" i="6"/>
  <c r="D957" i="6"/>
  <c r="C520" i="6"/>
  <c r="H734" i="6"/>
  <c r="E315" i="6"/>
  <c r="D768" i="6"/>
  <c r="D573" i="6"/>
  <c r="L573" i="6" s="1"/>
  <c r="H882" i="6"/>
  <c r="G998" i="6"/>
  <c r="I611" i="6"/>
  <c r="I644" i="6"/>
  <c r="D976" i="6"/>
  <c r="E872" i="6"/>
  <c r="F647" i="6"/>
  <c r="J993" i="6"/>
  <c r="G764" i="6"/>
  <c r="C917" i="6"/>
  <c r="C719" i="6"/>
  <c r="I924" i="6"/>
  <c r="E390" i="6"/>
  <c r="F691" i="6"/>
  <c r="G810" i="6"/>
  <c r="E560" i="6"/>
  <c r="K956" i="6"/>
  <c r="G916" i="6"/>
  <c r="G807" i="6"/>
  <c r="C910" i="6"/>
  <c r="K955" i="6"/>
  <c r="H547" i="6"/>
  <c r="I264" i="6"/>
  <c r="I556" i="6"/>
  <c r="I914" i="6"/>
  <c r="C960" i="6"/>
  <c r="E655" i="6"/>
  <c r="J968" i="6"/>
  <c r="G733" i="6"/>
  <c r="F398" i="6"/>
  <c r="E331" i="6"/>
  <c r="K916" i="6"/>
  <c r="H199" i="6"/>
  <c r="J399" i="6"/>
  <c r="H382" i="6"/>
  <c r="C283" i="6"/>
  <c r="D523" i="6"/>
  <c r="F644" i="6"/>
  <c r="K373" i="6"/>
  <c r="H502" i="6"/>
  <c r="H590" i="6"/>
  <c r="D501" i="6"/>
  <c r="E346" i="6"/>
  <c r="I669" i="6"/>
  <c r="I511" i="6"/>
  <c r="I638" i="6"/>
  <c r="G752" i="6"/>
  <c r="I241" i="6"/>
  <c r="H260" i="6"/>
  <c r="K635" i="6"/>
  <c r="K477" i="6"/>
  <c r="J621" i="6"/>
  <c r="H735" i="6"/>
  <c r="G304" i="6"/>
  <c r="C525" i="6"/>
  <c r="D759" i="6"/>
  <c r="H339" i="6"/>
  <c r="F666" i="6"/>
  <c r="D826" i="6"/>
  <c r="G377" i="6"/>
  <c r="F685" i="6"/>
  <c r="D879" i="6"/>
  <c r="H592" i="6"/>
  <c r="C777" i="6"/>
  <c r="E919" i="6"/>
  <c r="K481" i="6"/>
  <c r="C722" i="6"/>
  <c r="K363" i="6"/>
  <c r="I562" i="6"/>
  <c r="E790" i="6"/>
  <c r="J401" i="6"/>
  <c r="E695" i="6"/>
  <c r="K846" i="6"/>
  <c r="I971" i="6"/>
  <c r="K614" i="6"/>
  <c r="K791" i="6"/>
  <c r="F849" i="6"/>
  <c r="E939" i="6"/>
  <c r="I748" i="6"/>
  <c r="J935" i="6"/>
  <c r="I434" i="6"/>
  <c r="D706" i="6"/>
  <c r="D821" i="6"/>
  <c r="F421" i="6"/>
  <c r="I263" i="6"/>
  <c r="J806" i="6"/>
  <c r="H957" i="6"/>
  <c r="J521" i="6"/>
  <c r="E735" i="6"/>
  <c r="F896" i="6"/>
  <c r="E763" i="6"/>
  <c r="C317" i="6"/>
  <c r="I668" i="6"/>
  <c r="F208" i="6"/>
  <c r="F763" i="6"/>
  <c r="H569" i="6"/>
  <c r="G881" i="6"/>
  <c r="H997" i="6"/>
  <c r="K609" i="6"/>
  <c r="H637" i="6"/>
  <c r="C975" i="6"/>
  <c r="K869" i="6"/>
  <c r="K618" i="6"/>
  <c r="E990" i="6"/>
  <c r="H412" i="6"/>
  <c r="D360" i="6"/>
  <c r="K951" i="6"/>
  <c r="G817" i="6"/>
  <c r="I893" i="6"/>
  <c r="H288" i="6"/>
  <c r="F924" i="6"/>
  <c r="E660" i="6"/>
  <c r="E728" i="6"/>
  <c r="D384" i="6"/>
  <c r="I746" i="6"/>
  <c r="F381" i="6"/>
  <c r="E656" i="6"/>
  <c r="J299" i="6"/>
  <c r="E245" i="6"/>
  <c r="C290" i="6"/>
  <c r="D522" i="6"/>
  <c r="L522" i="6" s="1"/>
  <c r="F441" i="6"/>
  <c r="G603" i="6"/>
  <c r="G278" i="6"/>
  <c r="C339" i="6"/>
  <c r="H479" i="6"/>
  <c r="G329" i="6"/>
  <c r="E497" i="6"/>
  <c r="K587" i="6"/>
  <c r="K429" i="6"/>
  <c r="J597" i="6"/>
  <c r="H711" i="6"/>
  <c r="F825" i="6"/>
  <c r="I429" i="6"/>
  <c r="D554" i="6"/>
  <c r="D396" i="6"/>
  <c r="K580" i="6"/>
  <c r="I694" i="6"/>
  <c r="G808" i="6"/>
  <c r="I351" i="6"/>
  <c r="F677" i="6"/>
  <c r="D875" i="6"/>
  <c r="H584" i="6"/>
  <c r="I771" i="6"/>
  <c r="G376" i="6"/>
  <c r="H603" i="6"/>
  <c r="D831" i="6"/>
  <c r="H483" i="6"/>
  <c r="G722" i="6"/>
  <c r="D874" i="6"/>
  <c r="G313" i="6"/>
  <c r="J655" i="6"/>
  <c r="E819" i="6"/>
  <c r="I423" i="6"/>
  <c r="G708" i="6"/>
  <c r="I890" i="6"/>
  <c r="I615" i="6"/>
  <c r="F792" i="6"/>
  <c r="J930" i="6"/>
  <c r="D528" i="6"/>
  <c r="G737" i="6"/>
  <c r="F514" i="6"/>
  <c r="H822" i="6"/>
  <c r="C614" i="6"/>
  <c r="K894" i="6"/>
  <c r="C242" i="6"/>
  <c r="D632" i="6"/>
  <c r="D840" i="6"/>
  <c r="L840" i="6" s="1"/>
  <c r="D535" i="6"/>
  <c r="K337" i="6"/>
  <c r="I825" i="6"/>
  <c r="I964" i="6"/>
  <c r="D544" i="6"/>
  <c r="I744" i="6"/>
  <c r="H910" i="6"/>
  <c r="D782" i="6"/>
  <c r="L782" i="6" s="1"/>
  <c r="J434" i="6"/>
  <c r="C765" i="6"/>
  <c r="F450" i="6"/>
  <c r="E801" i="6"/>
  <c r="C598" i="6"/>
  <c r="K890" i="6"/>
  <c r="C178" i="6"/>
  <c r="D624" i="6"/>
  <c r="E693" i="6"/>
  <c r="G984" i="6"/>
  <c r="J888" i="6"/>
  <c r="G742" i="6"/>
  <c r="H884" i="6"/>
  <c r="D589" i="6"/>
  <c r="I676" i="6"/>
  <c r="K919" i="6"/>
  <c r="F871" i="6"/>
  <c r="D922" i="6"/>
  <c r="E527" i="6"/>
  <c r="J952" i="6"/>
  <c r="D841" i="6"/>
  <c r="L841" i="6" s="1"/>
  <c r="E918" i="6"/>
  <c r="J631" i="6"/>
  <c r="H308" i="6"/>
  <c r="D495" i="6"/>
  <c r="I743" i="6"/>
  <c r="J318" i="6"/>
  <c r="E216" i="6"/>
  <c r="C309" i="6"/>
  <c r="K531" i="6"/>
  <c r="H455" i="6"/>
  <c r="H610" i="6"/>
  <c r="G297" i="6"/>
  <c r="G367" i="6"/>
  <c r="C508" i="6"/>
  <c r="C252" i="6"/>
  <c r="F520" i="6"/>
  <c r="D602" i="6"/>
  <c r="D444" i="6"/>
  <c r="K604" i="6"/>
  <c r="I718" i="6"/>
  <c r="G832" i="6"/>
  <c r="D458" i="6"/>
  <c r="F568" i="6"/>
  <c r="F410" i="6"/>
  <c r="C588" i="6"/>
  <c r="J701" i="6"/>
  <c r="H815" i="6"/>
  <c r="K389" i="6"/>
  <c r="H691" i="6"/>
  <c r="E882" i="6"/>
  <c r="J598" i="6"/>
  <c r="D781" i="6"/>
  <c r="E490" i="6"/>
  <c r="J617" i="6"/>
  <c r="F845" i="6"/>
  <c r="C512" i="6"/>
  <c r="K731" i="6"/>
  <c r="I883" i="6"/>
  <c r="J346" i="6"/>
  <c r="C670" i="6"/>
  <c r="I828" i="6"/>
  <c r="D452" i="6"/>
  <c r="I722" i="6"/>
  <c r="E224" i="6"/>
  <c r="K629" i="6"/>
  <c r="K801" i="6"/>
  <c r="K937" i="6"/>
  <c r="F547" i="6"/>
  <c r="K746" i="6"/>
  <c r="D583" i="6"/>
  <c r="H860" i="6"/>
  <c r="G642" i="6"/>
  <c r="C902" i="6"/>
  <c r="F288" i="6"/>
  <c r="F646" i="6"/>
  <c r="F655" i="6"/>
  <c r="J679" i="6"/>
  <c r="F911" i="6"/>
  <c r="K336" i="6"/>
  <c r="C665" i="6"/>
  <c r="K774" i="6"/>
  <c r="C369" i="6"/>
  <c r="E930" i="6"/>
  <c r="K853" i="6"/>
  <c r="E725" i="6"/>
  <c r="C318" i="6"/>
  <c r="F970" i="6"/>
  <c r="D790" i="6"/>
  <c r="F951" i="6"/>
  <c r="K496" i="6"/>
  <c r="K726" i="6"/>
  <c r="H881" i="6"/>
  <c r="C746" i="6"/>
  <c r="I997" i="6"/>
  <c r="H372" i="6"/>
  <c r="E590" i="6"/>
  <c r="D293" i="6"/>
  <c r="G606" i="6"/>
  <c r="K798" i="6"/>
  <c r="E623" i="6"/>
  <c r="H816" i="6"/>
  <c r="J859" i="6"/>
  <c r="E909" i="6"/>
  <c r="I982" i="6"/>
  <c r="H344" i="6"/>
  <c r="C682" i="6"/>
  <c r="K826" i="6"/>
  <c r="E897" i="6"/>
  <c r="G326" i="6"/>
  <c r="F171" i="6"/>
  <c r="I504" i="6"/>
  <c r="K435" i="6"/>
  <c r="K348" i="6"/>
  <c r="E557" i="6"/>
  <c r="C671" i="6"/>
  <c r="K286" i="6"/>
  <c r="K281" i="6"/>
  <c r="K643" i="6"/>
  <c r="G305" i="6"/>
  <c r="K452" i="6"/>
  <c r="K293" i="6"/>
  <c r="H551" i="6"/>
  <c r="F665" i="6"/>
  <c r="D779" i="6"/>
  <c r="J130" i="6"/>
  <c r="F385" i="6"/>
  <c r="E689" i="6"/>
  <c r="E531" i="6"/>
  <c r="G648" i="6"/>
  <c r="E762" i="6"/>
  <c r="C531" i="6"/>
  <c r="K584" i="6"/>
  <c r="G812" i="6"/>
  <c r="E446" i="6"/>
  <c r="C710" i="6"/>
  <c r="I861" i="6"/>
  <c r="D484" i="6"/>
  <c r="I738" i="6"/>
  <c r="E287" i="6"/>
  <c r="K645" i="6"/>
  <c r="H812" i="6"/>
  <c r="K945" i="6"/>
  <c r="F563" i="6"/>
  <c r="H757" i="6"/>
  <c r="C476" i="6"/>
  <c r="C616" i="6"/>
  <c r="H843" i="6"/>
  <c r="G508" i="6"/>
  <c r="J730" i="6"/>
  <c r="G882" i="6"/>
  <c r="E343" i="6"/>
  <c r="E668" i="6"/>
  <c r="G827" i="6"/>
  <c r="H499" i="6"/>
  <c r="J315" i="6"/>
  <c r="J819" i="6"/>
  <c r="G962" i="6"/>
  <c r="F539" i="6"/>
  <c r="I741" i="6"/>
  <c r="I714" i="6"/>
  <c r="H904" i="6"/>
  <c r="G702" i="6"/>
  <c r="G918" i="6"/>
  <c r="F365" i="6"/>
  <c r="E679" i="6"/>
  <c r="K793" i="6"/>
  <c r="J482" i="6"/>
  <c r="G944" i="6"/>
  <c r="H891" i="6"/>
  <c r="F774" i="6"/>
  <c r="H435" i="6"/>
  <c r="D273" i="6"/>
  <c r="L273" i="6" s="1"/>
  <c r="D809" i="6"/>
  <c r="G958" i="6"/>
  <c r="F525" i="6"/>
  <c r="F736" i="6"/>
  <c r="D898" i="6"/>
  <c r="H765" i="6"/>
  <c r="E335" i="6"/>
  <c r="G697" i="6"/>
  <c r="J817" i="6"/>
  <c r="K416" i="6"/>
  <c r="G710" i="6"/>
  <c r="G905" i="6"/>
  <c r="D680" i="6"/>
  <c r="L680" i="6" s="1"/>
  <c r="G854" i="6"/>
  <c r="D967" i="6"/>
  <c r="J978" i="6"/>
  <c r="H532" i="6"/>
  <c r="H675" i="6"/>
  <c r="H762" i="6"/>
  <c r="D876" i="6"/>
  <c r="I925" i="6"/>
  <c r="K546" i="6"/>
  <c r="E228" i="6"/>
  <c r="K518" i="6"/>
  <c r="D450" i="6"/>
  <c r="L450" i="6" s="1"/>
  <c r="D363" i="6"/>
  <c r="F564" i="6"/>
  <c r="D678" i="6"/>
  <c r="L678" i="6" s="1"/>
  <c r="E412" i="6"/>
  <c r="J319" i="6"/>
  <c r="D658" i="6"/>
  <c r="L658" i="6" s="1"/>
  <c r="J340" i="6"/>
  <c r="F481" i="6"/>
  <c r="J331" i="6"/>
  <c r="I558" i="6"/>
  <c r="G672" i="6"/>
  <c r="E786" i="6"/>
  <c r="D250" i="6"/>
  <c r="L250" i="6" s="1"/>
  <c r="J413" i="6"/>
  <c r="G215" i="6"/>
  <c r="J541" i="6"/>
  <c r="H655" i="6"/>
  <c r="F769" i="6"/>
  <c r="K340" i="6"/>
  <c r="D599" i="6"/>
  <c r="I826" i="6"/>
  <c r="I474" i="6"/>
  <c r="G719" i="6"/>
  <c r="D195" i="6"/>
  <c r="L195" i="6" s="1"/>
  <c r="H512" i="6"/>
  <c r="K752" i="6"/>
  <c r="D325" i="6"/>
  <c r="L325" i="6" s="1"/>
  <c r="D660" i="6"/>
  <c r="C822" i="6"/>
  <c r="C953" i="6"/>
  <c r="H577" i="6"/>
  <c r="C767" i="6"/>
  <c r="K563" i="6"/>
  <c r="E630" i="6"/>
  <c r="H851" i="6"/>
  <c r="G536" i="6"/>
  <c r="E740" i="6"/>
  <c r="I891" i="6"/>
  <c r="I371" i="6"/>
  <c r="G682" i="6"/>
  <c r="C837" i="6"/>
  <c r="I575" i="6"/>
  <c r="C377" i="6"/>
  <c r="J838" i="6"/>
  <c r="H969" i="6"/>
  <c r="K553" i="6"/>
  <c r="F274" i="6"/>
  <c r="J722" i="6"/>
  <c r="K728" i="6"/>
  <c r="D908" i="6"/>
  <c r="L908" i="6" s="1"/>
  <c r="E707" i="6"/>
  <c r="E920" i="6"/>
  <c r="G372" i="6"/>
  <c r="J682" i="6"/>
  <c r="H798" i="6"/>
  <c r="E511" i="6"/>
  <c r="C948" i="6"/>
  <c r="I898" i="6"/>
  <c r="J783" i="6"/>
  <c r="C464" i="6"/>
  <c r="D292" i="6"/>
  <c r="K813" i="6"/>
  <c r="E960" i="6"/>
  <c r="G532" i="6"/>
  <c r="J738" i="6"/>
  <c r="I901" i="6"/>
  <c r="F770" i="6"/>
  <c r="I363" i="6"/>
  <c r="D721" i="6"/>
  <c r="C860" i="6"/>
  <c r="F445" i="6"/>
  <c r="G729" i="6"/>
  <c r="I919" i="6"/>
  <c r="D693" i="6"/>
  <c r="K863" i="6"/>
  <c r="D983" i="6"/>
  <c r="G989" i="6"/>
  <c r="I620" i="6"/>
  <c r="G732" i="6"/>
  <c r="H890" i="6"/>
  <c r="H885" i="6"/>
  <c r="J932" i="6"/>
  <c r="F575" i="6"/>
  <c r="G242" i="6"/>
  <c r="G522" i="6"/>
  <c r="I453" i="6"/>
  <c r="I366" i="6"/>
  <c r="D566" i="6"/>
  <c r="L566" i="6" s="1"/>
  <c r="K679" i="6"/>
  <c r="I440" i="6"/>
  <c r="E329" i="6"/>
  <c r="I661" i="6"/>
  <c r="K347" i="6"/>
  <c r="G488" i="6"/>
  <c r="E339" i="6"/>
  <c r="G560" i="6"/>
  <c r="E674" i="6"/>
  <c r="C788" i="6"/>
  <c r="J262" i="6"/>
  <c r="K420" i="6"/>
  <c r="K243" i="6"/>
  <c r="H543" i="6"/>
  <c r="F657" i="6"/>
  <c r="D771" i="6"/>
  <c r="F369" i="6"/>
  <c r="I602" i="6"/>
  <c r="E830" i="6"/>
  <c r="J481" i="6"/>
  <c r="K721" i="6"/>
  <c r="C182" i="6"/>
  <c r="I519" i="6"/>
  <c r="G756" i="6"/>
  <c r="E334" i="6"/>
  <c r="I663" i="6"/>
  <c r="F824" i="6"/>
  <c r="J954" i="6"/>
  <c r="D581" i="6"/>
  <c r="G769" i="6"/>
  <c r="D578" i="6"/>
  <c r="L578" i="6" s="1"/>
  <c r="J633" i="6"/>
  <c r="F853" i="6"/>
  <c r="C541" i="6"/>
  <c r="H742" i="6"/>
  <c r="G893" i="6"/>
  <c r="J378" i="6"/>
  <c r="C686" i="6"/>
  <c r="F839" i="6"/>
  <c r="K589" i="6"/>
  <c r="E391" i="6"/>
  <c r="G843" i="6"/>
  <c r="F971" i="6"/>
  <c r="G557" i="6"/>
  <c r="E312" i="6"/>
  <c r="J326" i="6"/>
  <c r="E692" i="6"/>
  <c r="F494" i="6"/>
  <c r="I863" i="6"/>
  <c r="E984" i="6"/>
  <c r="E583" i="6"/>
  <c r="I523" i="6"/>
  <c r="I949" i="6"/>
  <c r="F834" i="6"/>
  <c r="K642" i="6"/>
  <c r="I906" i="6"/>
  <c r="I650" i="6"/>
  <c r="J887" i="6"/>
  <c r="E676" i="6"/>
  <c r="G910" i="6"/>
  <c r="F333" i="6"/>
  <c r="E663" i="6"/>
  <c r="H772" i="6"/>
  <c r="J354" i="6"/>
  <c r="G928" i="6"/>
  <c r="D849" i="6"/>
  <c r="L849" i="6" s="1"/>
  <c r="J715" i="6"/>
  <c r="I831" i="6"/>
  <c r="C899" i="6"/>
  <c r="G891" i="6"/>
  <c r="G954" i="6"/>
  <c r="C991" i="6"/>
  <c r="K770" i="6"/>
  <c r="I769" i="6"/>
  <c r="D274" i="6"/>
  <c r="L274" i="6" s="1"/>
  <c r="D665" i="6"/>
  <c r="D949" i="6"/>
  <c r="F898" i="6"/>
  <c r="C673" i="6"/>
  <c r="I849" i="6"/>
  <c r="G361" i="6"/>
  <c r="K342" i="6"/>
  <c r="D354" i="6"/>
  <c r="L354" i="6" s="1"/>
  <c r="C226" i="6"/>
  <c r="I494" i="6"/>
  <c r="D630" i="6"/>
  <c r="G345" i="6"/>
  <c r="I445" i="6"/>
  <c r="D562" i="6"/>
  <c r="G258" i="6"/>
  <c r="J274" i="6"/>
  <c r="E641" i="6"/>
  <c r="E483" i="6"/>
  <c r="G624" i="6"/>
  <c r="E738" i="6"/>
  <c r="G201" i="6"/>
  <c r="G527" i="6"/>
  <c r="G607" i="6"/>
  <c r="G449" i="6"/>
  <c r="H607" i="6"/>
  <c r="F721" i="6"/>
  <c r="D835" i="6"/>
  <c r="D468" i="6"/>
  <c r="I730" i="6"/>
  <c r="K265" i="6"/>
  <c r="K637" i="6"/>
  <c r="E807" i="6"/>
  <c r="H670" i="6"/>
  <c r="K656" i="6"/>
  <c r="K864" i="6"/>
  <c r="D564" i="6"/>
  <c r="L564" i="6" s="1"/>
  <c r="C758" i="6"/>
  <c r="C905" i="6"/>
  <c r="C425" i="6"/>
  <c r="C703" i="6"/>
  <c r="G227" i="6"/>
  <c r="F530" i="6"/>
  <c r="J761" i="6"/>
  <c r="K344" i="6"/>
  <c r="C669" i="6"/>
  <c r="K827" i="6"/>
  <c r="G957" i="6"/>
  <c r="G586" i="6"/>
  <c r="C773" i="6"/>
  <c r="H739" i="6"/>
  <c r="J910" i="6"/>
  <c r="J710" i="6"/>
  <c r="H921" i="6"/>
  <c r="J377" i="6"/>
  <c r="G685" i="6"/>
  <c r="I695" i="6"/>
  <c r="I842" i="6"/>
  <c r="H936" i="6"/>
  <c r="D745" i="6"/>
  <c r="G934" i="6"/>
  <c r="F429" i="6"/>
  <c r="F704" i="6"/>
  <c r="H836" i="6"/>
  <c r="G638" i="6"/>
  <c r="D975" i="6"/>
  <c r="H955" i="6"/>
  <c r="I859" i="6"/>
  <c r="J614" i="6"/>
  <c r="D416" i="6"/>
  <c r="L416" i="6" s="1"/>
  <c r="H850" i="6"/>
  <c r="G974" i="6"/>
  <c r="I563" i="6"/>
  <c r="E367" i="6"/>
  <c r="D930" i="6"/>
  <c r="E808" i="6"/>
  <c r="I564" i="6"/>
  <c r="G838" i="6"/>
  <c r="G751" i="6"/>
  <c r="G605" i="6"/>
  <c r="I823" i="6"/>
  <c r="I483" i="6"/>
  <c r="F502" i="6"/>
  <c r="H927" i="6"/>
  <c r="C711" i="6"/>
  <c r="C830" i="6"/>
  <c r="J875" i="6"/>
  <c r="I639" i="6"/>
  <c r="I379" i="6"/>
  <c r="J943" i="6"/>
  <c r="K983" i="6"/>
  <c r="H190" i="6"/>
  <c r="E306" i="6"/>
  <c r="G175" i="6"/>
  <c r="D482" i="6"/>
  <c r="D395" i="6"/>
  <c r="F580" i="6"/>
  <c r="H138" i="6"/>
  <c r="P138" i="6" s="1"/>
  <c r="D142" i="6"/>
  <c r="D387" i="6"/>
  <c r="D690" i="6"/>
  <c r="J404" i="6"/>
  <c r="I541" i="6"/>
  <c r="I383" i="6"/>
  <c r="I574" i="6"/>
  <c r="G688" i="6"/>
  <c r="E802" i="6"/>
  <c r="E337" i="6"/>
  <c r="J477" i="6"/>
  <c r="C327" i="6"/>
  <c r="J557" i="6"/>
  <c r="H671" i="6"/>
  <c r="F785" i="6"/>
  <c r="G567" i="6"/>
  <c r="D631" i="6"/>
  <c r="C852" i="6"/>
  <c r="H537" i="6"/>
  <c r="J740" i="6"/>
  <c r="E317" i="6"/>
  <c r="F557" i="6"/>
  <c r="K784" i="6"/>
  <c r="D391" i="6"/>
  <c r="I691" i="6"/>
  <c r="F843" i="6"/>
  <c r="C969" i="6"/>
  <c r="H609" i="6"/>
  <c r="F788" i="6"/>
  <c r="J99" i="6"/>
  <c r="E662" i="6"/>
  <c r="H867" i="6"/>
  <c r="G569" i="6"/>
  <c r="H761" i="6"/>
  <c r="I907" i="6"/>
  <c r="I435" i="6"/>
  <c r="H706" i="6"/>
  <c r="I413" i="6"/>
  <c r="F699" i="6"/>
  <c r="C505" i="6"/>
  <c r="G865" i="6"/>
  <c r="H985" i="6"/>
  <c r="K585" i="6"/>
  <c r="K681" i="6"/>
  <c r="C672" i="6"/>
  <c r="K893" i="6"/>
  <c r="K686" i="6"/>
  <c r="D913" i="6"/>
  <c r="C344" i="6"/>
  <c r="H668" i="6"/>
  <c r="I779" i="6"/>
  <c r="G397" i="6"/>
  <c r="J933" i="6"/>
  <c r="F863" i="6"/>
  <c r="E744" i="6"/>
  <c r="E350" i="6"/>
  <c r="D136" i="6"/>
  <c r="K794" i="6"/>
  <c r="D953" i="6"/>
  <c r="C504" i="6"/>
  <c r="E729" i="6"/>
  <c r="F886" i="6"/>
  <c r="F751" i="6"/>
  <c r="J156" i="6"/>
  <c r="F486" i="6"/>
  <c r="D647" i="6"/>
  <c r="C331" i="6"/>
  <c r="K634" i="6"/>
  <c r="J836" i="6"/>
  <c r="G637" i="6"/>
  <c r="C826" i="6"/>
  <c r="G883" i="6"/>
  <c r="C927" i="6"/>
  <c r="D992" i="6"/>
  <c r="I471" i="6"/>
  <c r="I756" i="6"/>
  <c r="K845" i="6"/>
  <c r="F904" i="6"/>
  <c r="C385" i="6"/>
  <c r="H185" i="6"/>
  <c r="E508" i="6"/>
  <c r="G439" i="6"/>
  <c r="G352" i="6"/>
  <c r="C559" i="6"/>
  <c r="J672" i="6"/>
  <c r="J324" i="6"/>
  <c r="F291" i="6"/>
  <c r="G647" i="6"/>
  <c r="K314" i="6"/>
  <c r="C460" i="6"/>
  <c r="F303" i="6"/>
  <c r="F553" i="6"/>
  <c r="D667" i="6"/>
  <c r="K780" i="6"/>
  <c r="J164" i="6"/>
  <c r="G392" i="6"/>
  <c r="F118" i="6"/>
  <c r="J534" i="6"/>
  <c r="E650" i="6"/>
  <c r="C764" i="6"/>
  <c r="J179" i="6"/>
  <c r="G588" i="6"/>
  <c r="C816" i="6"/>
  <c r="F453" i="6"/>
  <c r="F712" i="6"/>
  <c r="D864" i="6"/>
  <c r="E491" i="6"/>
  <c r="E742" i="6"/>
  <c r="I296" i="6"/>
  <c r="G649" i="6"/>
  <c r="K814" i="6"/>
  <c r="I947" i="6"/>
  <c r="K566" i="6"/>
  <c r="K759" i="6"/>
  <c r="G504" i="6"/>
  <c r="H619" i="6"/>
  <c r="E846" i="6"/>
  <c r="H515" i="6"/>
  <c r="D733" i="6"/>
  <c r="L733" i="6" s="1"/>
  <c r="J884" i="6"/>
  <c r="F350" i="6"/>
  <c r="J671" i="6"/>
  <c r="K829" i="6"/>
  <c r="C528" i="6"/>
  <c r="F334" i="6"/>
  <c r="H824" i="6"/>
  <c r="E964" i="6"/>
  <c r="E543" i="6"/>
  <c r="D744" i="6"/>
  <c r="L744" i="6" s="1"/>
  <c r="D442" i="6"/>
  <c r="L442" i="6" s="1"/>
  <c r="I701" i="6"/>
  <c r="H508" i="6"/>
  <c r="C866" i="6"/>
  <c r="C986" i="6"/>
  <c r="J586" i="6"/>
  <c r="D545" i="6"/>
  <c r="E953" i="6"/>
  <c r="C839" i="6"/>
  <c r="D657" i="6"/>
  <c r="K920" i="6"/>
  <c r="K664" i="6"/>
  <c r="D892" i="6"/>
  <c r="F683" i="6"/>
  <c r="E912" i="6"/>
  <c r="G340" i="6"/>
  <c r="J666" i="6"/>
  <c r="E777" i="6"/>
  <c r="E383" i="6"/>
  <c r="C932" i="6"/>
  <c r="H858" i="6"/>
  <c r="J734" i="6"/>
  <c r="C850" i="6"/>
  <c r="D906" i="6"/>
  <c r="K967" i="6"/>
  <c r="H961" i="6"/>
  <c r="I995" i="6"/>
  <c r="K789" i="6"/>
  <c r="H800" i="6"/>
  <c r="J345" i="6"/>
  <c r="C753" i="6"/>
  <c r="G970" i="6"/>
  <c r="H912" i="6"/>
  <c r="E687" i="6"/>
  <c r="E859" i="6"/>
  <c r="C365" i="6"/>
  <c r="C350" i="6"/>
  <c r="I357" i="6"/>
  <c r="E240" i="6"/>
  <c r="E498" i="6"/>
  <c r="K631" i="6"/>
  <c r="C349" i="6"/>
  <c r="J452" i="6"/>
  <c r="I565" i="6"/>
  <c r="F296" i="6"/>
  <c r="E284" i="6"/>
  <c r="J644" i="6"/>
  <c r="J486" i="6"/>
  <c r="E626" i="6"/>
  <c r="C740" i="6"/>
  <c r="F258" i="6"/>
  <c r="F532" i="6"/>
  <c r="C611" i="6"/>
  <c r="C453" i="6"/>
  <c r="F609" i="6"/>
  <c r="D723" i="6"/>
  <c r="L723" i="6" s="1"/>
  <c r="K836" i="6"/>
  <c r="E475" i="6"/>
  <c r="E734" i="6"/>
  <c r="F275" i="6"/>
  <c r="G641" i="6"/>
  <c r="H809" i="6"/>
  <c r="J684" i="6"/>
  <c r="G660" i="6"/>
  <c r="I866" i="6"/>
  <c r="I567" i="6"/>
  <c r="F760" i="6"/>
  <c r="J906" i="6"/>
  <c r="D432" i="6"/>
  <c r="L432" i="6" s="1"/>
  <c r="G705" i="6"/>
  <c r="D341" i="6"/>
  <c r="K536" i="6"/>
  <c r="F765" i="6"/>
  <c r="C352" i="6"/>
  <c r="H672" i="6"/>
  <c r="F830" i="6"/>
  <c r="E959" i="6"/>
  <c r="C590" i="6"/>
  <c r="F775" i="6"/>
  <c r="J753" i="6"/>
  <c r="F914" i="6"/>
  <c r="G715" i="6"/>
  <c r="F923" i="6"/>
  <c r="K384" i="6"/>
  <c r="C689" i="6"/>
  <c r="F560" i="6"/>
  <c r="I739" i="6"/>
  <c r="J551" i="6"/>
  <c r="G875" i="6"/>
  <c r="D993" i="6"/>
  <c r="L993" i="6" s="1"/>
  <c r="C601" i="6"/>
  <c r="C602" i="6"/>
  <c r="G967" i="6"/>
  <c r="C858" i="6"/>
  <c r="E415" i="6"/>
  <c r="J974" i="6"/>
  <c r="J721" i="6"/>
  <c r="F906" i="6"/>
  <c r="J704" i="6"/>
  <c r="F919" i="6"/>
  <c r="K368" i="6"/>
  <c r="C681" i="6"/>
  <c r="E796" i="6"/>
  <c r="C497" i="6"/>
  <c r="E946" i="6"/>
  <c r="D895" i="6"/>
  <c r="C779" i="6"/>
  <c r="K887" i="6"/>
  <c r="H934" i="6"/>
  <c r="H383" i="6"/>
  <c r="C990" i="6"/>
  <c r="H404" i="6"/>
  <c r="I865" i="6"/>
  <c r="H915" i="6"/>
  <c r="K569" i="6"/>
  <c r="K911" i="6"/>
  <c r="D431" i="6"/>
  <c r="G969" i="6"/>
  <c r="F726" i="6"/>
  <c r="H895" i="6"/>
  <c r="C135" i="6"/>
  <c r="G378" i="6"/>
  <c r="K371" i="6"/>
  <c r="J268" i="6"/>
  <c r="G512" i="6"/>
  <c r="C639" i="6"/>
  <c r="E363" i="6"/>
  <c r="E481" i="6"/>
  <c r="K579" i="6"/>
  <c r="F419" i="6"/>
  <c r="D322" i="6"/>
  <c r="L322" i="6" s="1"/>
  <c r="C659" i="6"/>
  <c r="C501" i="6"/>
  <c r="F633" i="6"/>
  <c r="D747" i="6"/>
  <c r="H311" i="6"/>
  <c r="K186" i="6"/>
  <c r="E625" i="6"/>
  <c r="E467" i="6"/>
  <c r="G616" i="6"/>
  <c r="E730" i="6"/>
  <c r="C844" i="6"/>
  <c r="I503" i="6"/>
  <c r="G748" i="6"/>
  <c r="E313" i="6"/>
  <c r="I655" i="6"/>
  <c r="C819" i="6"/>
  <c r="C341" i="6"/>
  <c r="I674" i="6"/>
  <c r="J873" i="6"/>
  <c r="K581" i="6"/>
  <c r="K769" i="6"/>
  <c r="K913" i="6"/>
  <c r="H460" i="6"/>
  <c r="K714" i="6"/>
  <c r="F260" i="6"/>
  <c r="C552" i="6"/>
  <c r="H779" i="6"/>
  <c r="G380" i="6"/>
  <c r="J686" i="6"/>
  <c r="J839" i="6"/>
  <c r="F966" i="6"/>
  <c r="E604" i="6"/>
  <c r="J784" i="6"/>
  <c r="I810" i="6"/>
  <c r="H928" i="6"/>
  <c r="G734" i="6"/>
  <c r="G930" i="6"/>
  <c r="F413" i="6"/>
  <c r="C699" i="6"/>
  <c r="E783" i="6"/>
  <c r="H879" i="6"/>
  <c r="E379" i="6"/>
  <c r="F954" i="6"/>
  <c r="J768" i="6"/>
  <c r="F943" i="6"/>
  <c r="K464" i="6"/>
  <c r="E716" i="6"/>
  <c r="E860" i="6"/>
  <c r="F703" i="6"/>
  <c r="C987" i="6"/>
  <c r="K984" i="6"/>
  <c r="C243" i="6"/>
  <c r="K685" i="6"/>
  <c r="E487" i="6"/>
  <c r="G862" i="6"/>
  <c r="F983" i="6"/>
  <c r="G581" i="6"/>
  <c r="G509" i="6"/>
  <c r="K947" i="6"/>
  <c r="K831" i="6"/>
  <c r="J635" i="6"/>
  <c r="F901" i="6"/>
  <c r="K901" i="6"/>
  <c r="H676" i="6"/>
  <c r="D947" i="6"/>
  <c r="D653" i="6"/>
  <c r="D757" i="6"/>
  <c r="L757" i="6" s="1"/>
  <c r="D963" i="6"/>
  <c r="D824" i="6"/>
  <c r="C943" i="6"/>
  <c r="J957" i="6"/>
  <c r="D877" i="6"/>
  <c r="L877" i="6" s="1"/>
  <c r="I708" i="6"/>
  <c r="F979" i="6"/>
  <c r="H314" i="6"/>
  <c r="K261" i="6"/>
  <c r="C121" i="6"/>
  <c r="H246" i="6"/>
  <c r="K499" i="6"/>
  <c r="K412" i="6"/>
  <c r="E589" i="6"/>
  <c r="K211" i="6"/>
  <c r="D265" i="6"/>
  <c r="L265" i="6" s="1"/>
  <c r="I422" i="6"/>
  <c r="K250" i="6"/>
  <c r="F440" i="6"/>
  <c r="G559" i="6"/>
  <c r="G401" i="6"/>
  <c r="H583" i="6"/>
  <c r="F697" i="6"/>
  <c r="D811" i="6"/>
  <c r="J372" i="6"/>
  <c r="F513" i="6"/>
  <c r="D364" i="6"/>
  <c r="I566" i="6"/>
  <c r="G680" i="6"/>
  <c r="E794" i="6"/>
  <c r="H638" i="6"/>
  <c r="K648" i="6"/>
  <c r="K860" i="6"/>
  <c r="D556" i="6"/>
  <c r="I752" i="6"/>
  <c r="G463" i="6"/>
  <c r="D575" i="6"/>
  <c r="I802" i="6"/>
  <c r="I426" i="6"/>
  <c r="G703" i="6"/>
  <c r="E855" i="6"/>
  <c r="C203" i="6"/>
  <c r="F627" i="6"/>
  <c r="E800" i="6"/>
  <c r="F362" i="6"/>
  <c r="C680" i="6"/>
  <c r="G876" i="6"/>
  <c r="E587" i="6"/>
  <c r="G773" i="6"/>
  <c r="H916" i="6"/>
  <c r="E471" i="6"/>
  <c r="G718" i="6"/>
  <c r="C603" i="6"/>
  <c r="J746" i="6"/>
  <c r="D557" i="6"/>
  <c r="E877" i="6"/>
  <c r="G994" i="6"/>
  <c r="C878" i="6"/>
  <c r="F650" i="6"/>
  <c r="I451" i="6"/>
  <c r="H856" i="6"/>
  <c r="K978" i="6"/>
  <c r="H572" i="6"/>
  <c r="F438" i="6"/>
  <c r="C939" i="6"/>
  <c r="D820" i="6"/>
  <c r="E600" i="6"/>
  <c r="E869" i="6"/>
  <c r="C608" i="6"/>
  <c r="H873" i="6"/>
  <c r="K654" i="6"/>
  <c r="D905" i="6"/>
  <c r="C305" i="6"/>
  <c r="H652" i="6"/>
  <c r="F758" i="6"/>
  <c r="C235" i="6"/>
  <c r="J917" i="6"/>
  <c r="I820" i="6"/>
  <c r="C594" i="6"/>
  <c r="J774" i="6"/>
  <c r="D866" i="6"/>
  <c r="E977" i="6"/>
  <c r="D933" i="6"/>
  <c r="J976" i="6"/>
  <c r="H661" i="6"/>
  <c r="E997" i="6"/>
  <c r="F963" i="6"/>
  <c r="I973" i="6"/>
  <c r="G906" i="6"/>
  <c r="K817" i="6"/>
  <c r="F630" i="6"/>
  <c r="E821" i="6"/>
  <c r="J350" i="6"/>
  <c r="I317" i="6"/>
  <c r="G343" i="6"/>
  <c r="F183" i="6"/>
  <c r="C484" i="6"/>
  <c r="J624" i="6"/>
  <c r="J334" i="6"/>
  <c r="F424" i="6"/>
  <c r="G551" i="6"/>
  <c r="F156" i="6"/>
  <c r="H229" i="6"/>
  <c r="H630" i="6"/>
  <c r="H472" i="6"/>
  <c r="D619" i="6"/>
  <c r="K732" i="6"/>
  <c r="I125" i="6"/>
  <c r="E513" i="6"/>
  <c r="J596" i="6"/>
  <c r="J438" i="6"/>
  <c r="E602" i="6"/>
  <c r="C716" i="6"/>
  <c r="J829" i="6"/>
  <c r="J446" i="6"/>
  <c r="C720" i="6"/>
  <c r="K202" i="6"/>
  <c r="E627" i="6"/>
  <c r="D800" i="6"/>
  <c r="L800" i="6" s="1"/>
  <c r="K627" i="6"/>
  <c r="E646" i="6"/>
  <c r="H859" i="6"/>
  <c r="G553" i="6"/>
  <c r="K750" i="6"/>
  <c r="I899" i="6"/>
  <c r="I403" i="6"/>
  <c r="K695" i="6"/>
  <c r="I847" i="6"/>
  <c r="C509" i="6"/>
  <c r="D751" i="6"/>
  <c r="L751" i="6" s="1"/>
  <c r="F320" i="6"/>
  <c r="F658" i="6"/>
  <c r="J820" i="6"/>
  <c r="D952" i="6"/>
  <c r="J575" i="6"/>
  <c r="K765" i="6"/>
  <c r="K696" i="6"/>
  <c r="D900" i="6"/>
  <c r="H696" i="6"/>
  <c r="E916" i="6"/>
  <c r="G356" i="6"/>
  <c r="J674" i="6"/>
  <c r="H708" i="6"/>
  <c r="E617" i="6"/>
  <c r="D749" i="6"/>
  <c r="K558" i="6"/>
  <c r="K877" i="6"/>
  <c r="K994" i="6"/>
  <c r="H604" i="6"/>
  <c r="E616" i="6"/>
  <c r="C971" i="6"/>
  <c r="J862" i="6"/>
  <c r="C529" i="6"/>
  <c r="J980" i="6"/>
  <c r="C736" i="6"/>
  <c r="K909" i="6"/>
  <c r="H709" i="6"/>
  <c r="D921" i="6"/>
  <c r="C376" i="6"/>
  <c r="H684" i="6"/>
  <c r="C801" i="6"/>
  <c r="G525" i="6"/>
  <c r="J949" i="6"/>
  <c r="E902" i="6"/>
  <c r="H788" i="6"/>
  <c r="J895" i="6"/>
  <c r="I941" i="6"/>
  <c r="F688" i="6"/>
  <c r="D997" i="6"/>
  <c r="L997" i="6" s="1"/>
  <c r="G461" i="6"/>
  <c r="I884" i="6"/>
  <c r="J929" i="6"/>
  <c r="F598" i="6"/>
  <c r="D926" i="6"/>
  <c r="L926" i="6" s="1"/>
  <c r="I555" i="6"/>
  <c r="F268" i="6"/>
  <c r="J735" i="6"/>
  <c r="I902" i="6"/>
  <c r="J220" i="6"/>
  <c r="E544" i="6"/>
  <c r="F748" i="6"/>
  <c r="D882" i="6"/>
  <c r="D991" i="6"/>
  <c r="E950" i="6"/>
  <c r="F1000" i="6"/>
  <c r="E709" i="6"/>
  <c r="H826" i="6"/>
  <c r="K996" i="6"/>
  <c r="G995" i="6"/>
  <c r="H970" i="6"/>
  <c r="K932" i="6"/>
  <c r="E901" i="6"/>
  <c r="G541" i="6"/>
  <c r="I897" i="6"/>
  <c r="C730" i="6"/>
  <c r="K841" i="6"/>
  <c r="H931" i="6"/>
  <c r="I572" i="6"/>
  <c r="I775" i="6"/>
  <c r="G727" i="6"/>
  <c r="I407" i="6"/>
  <c r="C787" i="6"/>
  <c r="F587" i="6"/>
  <c r="F887" i="6"/>
  <c r="K128" i="6"/>
  <c r="J618" i="6"/>
  <c r="D673" i="6"/>
  <c r="L673" i="6" s="1"/>
  <c r="K980" i="6"/>
  <c r="I881" i="6"/>
  <c r="C714" i="6"/>
  <c r="H820" i="6"/>
  <c r="K792" i="6"/>
  <c r="D924" i="6"/>
  <c r="H728" i="6"/>
  <c r="E928" i="6"/>
  <c r="G404" i="6"/>
  <c r="D696" i="6"/>
  <c r="K819" i="6"/>
  <c r="I588" i="6"/>
  <c r="C964" i="6"/>
  <c r="I930" i="6"/>
  <c r="G826" i="6"/>
  <c r="E924" i="6"/>
  <c r="D970" i="6"/>
  <c r="F661" i="6"/>
  <c r="I338" i="6"/>
  <c r="H613" i="6"/>
  <c r="D943" i="6"/>
  <c r="L943" i="6" s="1"/>
  <c r="G991" i="6"/>
  <c r="G714" i="6"/>
  <c r="I993" i="6"/>
  <c r="J799" i="6"/>
  <c r="D512" i="6"/>
  <c r="I548" i="6"/>
  <c r="D931" i="6"/>
  <c r="K393" i="6"/>
  <c r="G775" i="6"/>
  <c r="I852" i="6"/>
  <c r="E975" i="6"/>
  <c r="I596" i="6"/>
  <c r="H995" i="6"/>
  <c r="K722" i="6"/>
  <c r="D804" i="6"/>
  <c r="E926" i="6"/>
  <c r="D649" i="6"/>
  <c r="D966" i="6"/>
  <c r="D990" i="6"/>
  <c r="L990" i="6" s="1"/>
  <c r="H974" i="6"/>
  <c r="I929" i="6"/>
  <c r="I683" i="6"/>
  <c r="I974" i="6"/>
  <c r="H814" i="6"/>
  <c r="D934" i="6"/>
  <c r="H801" i="6"/>
  <c r="E780" i="6"/>
  <c r="G932" i="6"/>
  <c r="I603" i="6"/>
  <c r="K238" i="6"/>
  <c r="H664" i="6"/>
  <c r="K465" i="6"/>
  <c r="K858" i="6"/>
  <c r="I980" i="6"/>
  <c r="D576" i="6"/>
  <c r="J466" i="6"/>
  <c r="H942" i="6"/>
  <c r="J824" i="6"/>
  <c r="G614" i="6"/>
  <c r="D881" i="6"/>
  <c r="L881" i="6" s="1"/>
  <c r="E622" i="6"/>
  <c r="F878" i="6"/>
  <c r="C662" i="6"/>
  <c r="K906" i="6"/>
  <c r="G314" i="6"/>
  <c r="D656" i="6"/>
  <c r="L656" i="6" s="1"/>
  <c r="C763" i="6"/>
  <c r="D286" i="6"/>
  <c r="L286" i="6" s="1"/>
  <c r="F921" i="6"/>
  <c r="D830" i="6"/>
  <c r="K650" i="6"/>
  <c r="I793" i="6"/>
  <c r="J882" i="6"/>
  <c r="G713" i="6"/>
  <c r="E940" i="6"/>
  <c r="G981" i="6"/>
  <c r="J718" i="6"/>
  <c r="K1000" i="6"/>
  <c r="H977" i="6"/>
  <c r="H998" i="6"/>
  <c r="I920" i="6"/>
  <c r="J855" i="6"/>
  <c r="H644" i="6"/>
  <c r="J830" i="6"/>
  <c r="K821" i="6"/>
  <c r="G877" i="6"/>
  <c r="H939" i="6"/>
  <c r="G694" i="6"/>
  <c r="J856" i="6"/>
  <c r="F818" i="6"/>
  <c r="C855" i="6"/>
  <c r="C513" i="6"/>
  <c r="J981" i="6"/>
  <c r="J818" i="6"/>
  <c r="J643" i="6"/>
  <c r="I913" i="6"/>
  <c r="H842" i="6"/>
  <c r="G762" i="6"/>
  <c r="E957" i="6"/>
  <c r="C944" i="6"/>
  <c r="C989" i="6"/>
  <c r="H996" i="6"/>
  <c r="D702" i="6"/>
  <c r="J860" i="6"/>
  <c r="I981" i="6"/>
  <c r="C980" i="6"/>
  <c r="K825" i="6"/>
  <c r="J449" i="6"/>
  <c r="H282" i="6"/>
  <c r="G811" i="6"/>
  <c r="F959" i="6"/>
  <c r="K528" i="6"/>
  <c r="H737" i="6"/>
  <c r="K899" i="6"/>
  <c r="K767" i="6"/>
  <c r="G349" i="6"/>
  <c r="K706" i="6"/>
  <c r="J358" i="6"/>
  <c r="J772" i="6"/>
  <c r="I576" i="6"/>
  <c r="J883" i="6"/>
  <c r="F999" i="6"/>
  <c r="G613" i="6"/>
  <c r="J651" i="6"/>
  <c r="F977" i="6"/>
  <c r="H874" i="6"/>
  <c r="J675" i="6"/>
  <c r="F997" i="6"/>
  <c r="G469" i="6"/>
  <c r="K473" i="6"/>
  <c r="J936" i="6"/>
  <c r="F836" i="6"/>
  <c r="J900" i="6"/>
  <c r="H356" i="6"/>
  <c r="G931" i="6"/>
  <c r="F708" i="6"/>
  <c r="H794" i="6"/>
  <c r="K497" i="6"/>
  <c r="H803" i="6"/>
  <c r="J409" i="6"/>
  <c r="I684" i="6"/>
  <c r="C936" i="6"/>
  <c r="K981" i="6"/>
  <c r="D633" i="6"/>
  <c r="J795" i="6"/>
  <c r="G987" i="6"/>
  <c r="H930" i="6"/>
  <c r="G963" i="6"/>
  <c r="J925" i="6"/>
  <c r="D894" i="6"/>
  <c r="C488" i="6"/>
  <c r="J866" i="6"/>
  <c r="D692" i="6"/>
  <c r="D818" i="6"/>
  <c r="D903" i="6"/>
  <c r="K554" i="6"/>
  <c r="K968" i="6"/>
  <c r="E686" i="6"/>
  <c r="J394" i="6"/>
  <c r="I844" i="6"/>
  <c r="J971" i="6"/>
  <c r="F558" i="6"/>
  <c r="I321" i="6"/>
  <c r="J924" i="6"/>
  <c r="D801" i="6"/>
  <c r="F543" i="6"/>
  <c r="G819" i="6"/>
  <c r="D551" i="6"/>
  <c r="E839" i="6"/>
  <c r="G626" i="6"/>
  <c r="C898" i="6"/>
  <c r="C267" i="6"/>
  <c r="F638" i="6"/>
  <c r="E731" i="6"/>
  <c r="K993" i="6"/>
  <c r="H903" i="6"/>
  <c r="J782" i="6"/>
  <c r="E994" i="6"/>
  <c r="K698" i="6"/>
  <c r="F790" i="6"/>
  <c r="G947" i="6"/>
  <c r="I904" i="6"/>
  <c r="H950" i="6"/>
  <c r="G646" i="6"/>
  <c r="E978" i="6"/>
  <c r="H913" i="6"/>
  <c r="G654" i="6"/>
  <c r="D822" i="6"/>
  <c r="K653" i="6"/>
  <c r="G573" i="6"/>
  <c r="F783" i="6"/>
  <c r="H336" i="6"/>
  <c r="J279" i="6"/>
  <c r="K327" i="6"/>
  <c r="G85" i="6"/>
  <c r="J469" i="6"/>
  <c r="I617" i="6"/>
  <c r="F316" i="6"/>
  <c r="K395" i="6"/>
  <c r="D536" i="6"/>
  <c r="L536" i="6" s="1"/>
  <c r="I224" i="6"/>
  <c r="G539" i="6"/>
  <c r="F616" i="6"/>
  <c r="F458" i="6"/>
  <c r="C612" i="6"/>
  <c r="J725" i="6"/>
  <c r="H839" i="6"/>
  <c r="H486" i="6"/>
  <c r="H582" i="6"/>
  <c r="H424" i="6"/>
  <c r="D595" i="6"/>
  <c r="L595" i="6" s="1"/>
  <c r="K708" i="6"/>
  <c r="I822" i="6"/>
  <c r="F418" i="6"/>
  <c r="J705" i="6"/>
  <c r="F889" i="6"/>
  <c r="C613" i="6"/>
  <c r="H790" i="6"/>
  <c r="C571" i="6"/>
  <c r="C632" i="6"/>
  <c r="G852" i="6"/>
  <c r="J538" i="6"/>
  <c r="G741" i="6"/>
  <c r="H892" i="6"/>
  <c r="E375" i="6"/>
  <c r="E684" i="6"/>
  <c r="D838" i="6"/>
  <c r="L838" i="6" s="1"/>
  <c r="H480" i="6"/>
  <c r="K736" i="6"/>
  <c r="G282" i="6"/>
  <c r="D644" i="6"/>
  <c r="L644" i="6" s="1"/>
  <c r="F811" i="6"/>
  <c r="C945" i="6"/>
  <c r="H561" i="6"/>
  <c r="F756" i="6"/>
  <c r="C640" i="6"/>
  <c r="E884" i="6"/>
  <c r="K670" i="6"/>
  <c r="D909" i="6"/>
  <c r="F326" i="6"/>
  <c r="C493" i="6"/>
  <c r="G815" i="6"/>
  <c r="I608" i="6"/>
  <c r="H893" i="6"/>
  <c r="I220" i="6"/>
  <c r="G629" i="6"/>
  <c r="G707" i="6"/>
  <c r="C988" i="6"/>
  <c r="I894" i="6"/>
  <c r="C759" i="6"/>
  <c r="J928" i="6"/>
  <c r="H835" i="6"/>
  <c r="J934" i="6"/>
  <c r="J742" i="6"/>
  <c r="H933" i="6"/>
  <c r="J425" i="6"/>
  <c r="E703" i="6"/>
  <c r="D834" i="6"/>
  <c r="F631" i="6"/>
  <c r="K973" i="6"/>
  <c r="C952" i="6"/>
  <c r="K854" i="6"/>
  <c r="H945" i="6"/>
  <c r="C985" i="6"/>
  <c r="C832" i="6"/>
  <c r="C424" i="6"/>
  <c r="E696" i="6"/>
  <c r="F981" i="6"/>
  <c r="F615" i="6"/>
  <c r="E648" i="6"/>
  <c r="H963" i="6"/>
  <c r="E973" i="6"/>
  <c r="G610" i="6"/>
  <c r="K709" i="6"/>
  <c r="G952" i="6"/>
  <c r="D148" i="6"/>
  <c r="L148" i="6" s="1"/>
  <c r="F435" i="6"/>
  <c r="F400" i="6"/>
  <c r="J306" i="6"/>
  <c r="D539" i="6"/>
  <c r="E653" i="6"/>
  <c r="I215" i="6"/>
  <c r="J528" i="6"/>
  <c r="F608" i="6"/>
  <c r="E96" i="6"/>
  <c r="J381" i="6"/>
  <c r="G687" i="6"/>
  <c r="G529" i="6"/>
  <c r="H647" i="6"/>
  <c r="F761" i="6"/>
  <c r="I376" i="6"/>
  <c r="K307" i="6"/>
  <c r="I653" i="6"/>
  <c r="I495" i="6"/>
  <c r="I630" i="6"/>
  <c r="G744" i="6"/>
  <c r="D186" i="6"/>
  <c r="F549" i="6"/>
  <c r="K776" i="6"/>
  <c r="D375" i="6"/>
  <c r="D684" i="6"/>
  <c r="C838" i="6"/>
  <c r="C413" i="6"/>
  <c r="D703" i="6"/>
  <c r="L703" i="6" s="1"/>
  <c r="C888" i="6"/>
  <c r="F610" i="6"/>
  <c r="J788" i="6"/>
  <c r="D928" i="6"/>
  <c r="L928" i="6" s="1"/>
  <c r="G517" i="6"/>
  <c r="K733" i="6"/>
  <c r="D506" i="6"/>
  <c r="L506" i="6" s="1"/>
  <c r="G580" i="6"/>
  <c r="C808" i="6"/>
  <c r="F437" i="6"/>
  <c r="C707" i="6"/>
  <c r="J858" i="6"/>
  <c r="I245" i="6"/>
  <c r="I632" i="6"/>
  <c r="J803" i="6"/>
  <c r="K884" i="6"/>
  <c r="C957" i="6"/>
  <c r="F772" i="6"/>
  <c r="I944" i="6"/>
  <c r="E470" i="6"/>
  <c r="C718" i="6"/>
  <c r="I612" i="6"/>
  <c r="H643" i="6"/>
  <c r="G885" i="6"/>
  <c r="I672" i="6"/>
  <c r="H909" i="6"/>
  <c r="I328" i="6"/>
  <c r="G661" i="6"/>
  <c r="D770" i="6"/>
  <c r="H340" i="6"/>
  <c r="I926" i="6"/>
  <c r="F844" i="6"/>
  <c r="F706" i="6"/>
  <c r="D280" i="6"/>
  <c r="J966" i="6"/>
  <c r="G785" i="6"/>
  <c r="H949" i="6"/>
  <c r="J489" i="6"/>
  <c r="H724" i="6"/>
  <c r="J876" i="6"/>
  <c r="H736" i="6"/>
  <c r="E995" i="6"/>
  <c r="J1000" i="6"/>
  <c r="H528" i="6"/>
  <c r="D254" i="6"/>
  <c r="C578" i="6"/>
  <c r="C761" i="6"/>
  <c r="C609" i="6"/>
  <c r="C807" i="6"/>
  <c r="I833" i="6"/>
  <c r="E889" i="6"/>
  <c r="H966" i="6"/>
  <c r="F497" i="6"/>
  <c r="H539" i="6"/>
  <c r="K807" i="6"/>
  <c r="K889" i="6"/>
  <c r="D242" i="6"/>
  <c r="G899" i="6"/>
  <c r="J989" i="6"/>
  <c r="H701" i="6"/>
  <c r="K903" i="6"/>
  <c r="J814" i="6"/>
  <c r="D951" i="6"/>
  <c r="K972" i="6"/>
  <c r="K997" i="6"/>
  <c r="J815" i="6"/>
  <c r="I950" i="6"/>
  <c r="H907" i="6"/>
  <c r="K952" i="6"/>
  <c r="E249" i="6"/>
  <c r="I692" i="6"/>
  <c r="G959" i="6"/>
  <c r="J770" i="6"/>
  <c r="E949" i="6"/>
  <c r="G904" i="6"/>
  <c r="E857" i="6"/>
  <c r="I984" i="6"/>
  <c r="K771" i="6"/>
  <c r="H669" i="6"/>
  <c r="G700" i="6"/>
  <c r="C901" i="6"/>
  <c r="I697" i="6"/>
  <c r="I916" i="6"/>
  <c r="E358" i="6"/>
  <c r="I675" i="6"/>
  <c r="D789" i="6"/>
  <c r="F454" i="6"/>
  <c r="K940" i="6"/>
  <c r="F882" i="6"/>
  <c r="J764" i="6"/>
  <c r="D407" i="6"/>
  <c r="K251" i="6"/>
  <c r="F804" i="6"/>
  <c r="I956" i="6"/>
  <c r="E518" i="6"/>
  <c r="C734" i="6"/>
  <c r="H894" i="6"/>
  <c r="J760" i="6"/>
  <c r="C298" i="6"/>
  <c r="E640" i="6"/>
  <c r="K760" i="6"/>
  <c r="G388" i="6"/>
  <c r="G691" i="6"/>
  <c r="E891" i="6"/>
  <c r="K665" i="6"/>
  <c r="C845" i="6"/>
  <c r="K936" i="6"/>
  <c r="F964" i="6"/>
  <c r="J418" i="6"/>
  <c r="I618" i="6"/>
  <c r="I983" i="6"/>
  <c r="H866" i="6"/>
  <c r="H918" i="6"/>
  <c r="J498" i="6"/>
  <c r="K927" i="6"/>
  <c r="C871" i="6"/>
  <c r="F800" i="6"/>
  <c r="F988" i="6"/>
  <c r="G858" i="6"/>
  <c r="C875" i="6"/>
  <c r="C658" i="6"/>
  <c r="G774" i="6"/>
  <c r="D902" i="6"/>
  <c r="K995" i="6"/>
  <c r="G964" i="6"/>
  <c r="D408" i="6"/>
  <c r="L408" i="6" s="1"/>
  <c r="E747" i="6"/>
  <c r="H864" i="6"/>
  <c r="K361" i="6"/>
  <c r="E863" i="6"/>
  <c r="K975" i="6"/>
  <c r="C940" i="6"/>
  <c r="F908" i="6"/>
  <c r="D584" i="6"/>
  <c r="L584" i="6" s="1"/>
  <c r="C919" i="6"/>
  <c r="G746" i="6"/>
  <c r="G521" i="6"/>
  <c r="C825" i="6"/>
  <c r="J615" i="6"/>
  <c r="F895" i="6"/>
  <c r="D249" i="6"/>
  <c r="C633" i="6"/>
  <c r="C717" i="6"/>
  <c r="F990" i="6"/>
  <c r="E898" i="6"/>
  <c r="H768" i="6"/>
  <c r="J960" i="6"/>
  <c r="H847" i="6"/>
  <c r="F938" i="6"/>
  <c r="G747" i="6"/>
  <c r="F935" i="6"/>
  <c r="K432" i="6"/>
  <c r="H705" i="6"/>
  <c r="K838" i="6"/>
  <c r="H645" i="6"/>
  <c r="F976" i="6"/>
  <c r="D959" i="6"/>
  <c r="F864" i="6"/>
  <c r="I952" i="6"/>
  <c r="H994" i="6"/>
  <c r="D867" i="6"/>
  <c r="L867" i="6" s="1"/>
  <c r="G452" i="6"/>
  <c r="E715" i="6"/>
  <c r="J990" i="6"/>
  <c r="K703" i="6"/>
  <c r="F738" i="6"/>
  <c r="K521" i="6"/>
  <c r="I295" i="6"/>
  <c r="K638" i="6"/>
  <c r="I747" i="6"/>
  <c r="H959" i="6"/>
  <c r="I757" i="6"/>
  <c r="F870" i="6"/>
  <c r="E958" i="6"/>
  <c r="G686" i="6"/>
  <c r="H813" i="6"/>
  <c r="D740" i="6"/>
  <c r="C811" i="6"/>
  <c r="K896" i="6"/>
  <c r="G281" i="6"/>
  <c r="G790" i="6"/>
  <c r="G761" i="6"/>
  <c r="J750" i="6"/>
  <c r="H269" i="6"/>
  <c r="E965" i="6"/>
  <c r="J530" i="6"/>
  <c r="K904" i="6"/>
  <c r="G890" i="6"/>
  <c r="J997" i="6"/>
  <c r="E608" i="6"/>
  <c r="J879" i="6"/>
  <c r="K725" i="6"/>
  <c r="H660" i="6"/>
  <c r="E71" i="6"/>
  <c r="E711" i="6"/>
  <c r="J522" i="6"/>
  <c r="F868" i="6"/>
  <c r="J987" i="6"/>
  <c r="F590" i="6"/>
  <c r="F559" i="6"/>
  <c r="J956" i="6"/>
  <c r="J843" i="6"/>
  <c r="F671" i="6"/>
  <c r="D935" i="6"/>
  <c r="D679" i="6"/>
  <c r="L679" i="6" s="1"/>
  <c r="I895" i="6"/>
  <c r="G690" i="6"/>
  <c r="C914" i="6"/>
  <c r="H347" i="6"/>
  <c r="F670" i="6"/>
  <c r="C782" i="6"/>
  <c r="I411" i="6"/>
  <c r="H935" i="6"/>
  <c r="D868" i="6"/>
  <c r="L868" i="6" s="1"/>
  <c r="H750" i="6"/>
  <c r="G859" i="6"/>
  <c r="E913" i="6"/>
  <c r="H629" i="6"/>
  <c r="I968" i="6"/>
  <c r="G1000" i="6"/>
  <c r="J808" i="6"/>
  <c r="D836" i="6"/>
  <c r="I402" i="6"/>
  <c r="K809" i="6"/>
  <c r="J991" i="6"/>
  <c r="J926" i="6"/>
  <c r="K697" i="6"/>
  <c r="I868" i="6"/>
  <c r="G924" i="6"/>
  <c r="G955" i="6"/>
  <c r="G988" i="6"/>
  <c r="G794" i="6"/>
  <c r="G936" i="6"/>
  <c r="F893" i="6"/>
  <c r="I938" i="6"/>
  <c r="F639" i="6"/>
  <c r="D1000" i="6"/>
  <c r="E945" i="6"/>
  <c r="C465" i="6"/>
  <c r="D942" i="6"/>
  <c r="F897" i="6"/>
  <c r="F838" i="6"/>
  <c r="F746" i="6"/>
  <c r="H720" i="6"/>
  <c r="I990" i="6"/>
  <c r="J751" i="6"/>
  <c r="C829" i="6"/>
  <c r="H484" i="6"/>
  <c r="H777" i="6"/>
  <c r="E580" i="6"/>
  <c r="C885" i="6"/>
  <c r="E1000" i="6"/>
  <c r="E615" i="6"/>
  <c r="K658" i="6"/>
  <c r="H978" i="6"/>
  <c r="C877" i="6"/>
  <c r="C695" i="6"/>
  <c r="H999" i="6"/>
  <c r="I778" i="6"/>
  <c r="H920" i="6"/>
  <c r="J723" i="6"/>
  <c r="G926" i="6"/>
  <c r="F397" i="6"/>
  <c r="I693" i="6"/>
  <c r="E815" i="6"/>
  <c r="G574" i="6"/>
  <c r="G960" i="6"/>
  <c r="H923" i="6"/>
  <c r="C817" i="6"/>
  <c r="D917" i="6"/>
  <c r="C963" i="6"/>
  <c r="G604" i="6"/>
  <c r="H302" i="6"/>
  <c r="D585" i="6"/>
  <c r="K928" i="6"/>
  <c r="G972" i="6"/>
  <c r="G695" i="6"/>
  <c r="G979" i="6"/>
  <c r="F591" i="6"/>
  <c r="E455" i="6"/>
  <c r="G445" i="6"/>
  <c r="C924" i="6"/>
  <c r="I218" i="6"/>
  <c r="K406" i="6"/>
  <c r="D386" i="6"/>
  <c r="J287" i="6"/>
  <c r="I526" i="6"/>
  <c r="D646" i="6"/>
  <c r="F84" i="6"/>
  <c r="I509" i="6"/>
  <c r="D594" i="6"/>
  <c r="D509" i="6"/>
  <c r="L509" i="6" s="1"/>
  <c r="F353" i="6"/>
  <c r="E673" i="6"/>
  <c r="E515" i="6"/>
  <c r="G640" i="6"/>
  <c r="E754" i="6"/>
  <c r="D209" i="6"/>
  <c r="L209" i="6" s="1"/>
  <c r="C270" i="6"/>
  <c r="G639" i="6"/>
  <c r="G481" i="6"/>
  <c r="H623" i="6"/>
  <c r="F737" i="6"/>
  <c r="I180" i="6"/>
  <c r="D532" i="6"/>
  <c r="L532" i="6" s="1"/>
  <c r="I762" i="6"/>
  <c r="I346" i="6"/>
  <c r="K669" i="6"/>
  <c r="H828" i="6"/>
  <c r="H384" i="6"/>
  <c r="K688" i="6"/>
  <c r="K880" i="6"/>
  <c r="D596" i="6"/>
  <c r="F779" i="6"/>
  <c r="C921" i="6"/>
  <c r="C489" i="6"/>
  <c r="F724" i="6"/>
  <c r="F392" i="6"/>
  <c r="E566" i="6"/>
  <c r="J793" i="6"/>
  <c r="K408" i="6"/>
  <c r="H697" i="6"/>
  <c r="E849" i="6"/>
  <c r="K121" i="6"/>
  <c r="G618" i="6"/>
  <c r="F794" i="6"/>
  <c r="G856" i="6"/>
  <c r="J942" i="6"/>
  <c r="G753" i="6"/>
  <c r="H937" i="6"/>
  <c r="D705" i="6"/>
  <c r="D743" i="6"/>
  <c r="L743" i="6" s="1"/>
  <c r="I911" i="6"/>
  <c r="K711" i="6"/>
  <c r="C922" i="6"/>
  <c r="H379" i="6"/>
  <c r="F686" i="6"/>
  <c r="F803" i="6"/>
  <c r="F538" i="6"/>
  <c r="H951" i="6"/>
  <c r="J905" i="6"/>
  <c r="E793" i="6"/>
  <c r="G492" i="6"/>
  <c r="C311" i="6"/>
  <c r="H818" i="6"/>
  <c r="C962" i="6"/>
  <c r="E538" i="6"/>
  <c r="D741" i="6"/>
  <c r="E905" i="6"/>
  <c r="C775" i="6"/>
  <c r="D392" i="6"/>
  <c r="L392" i="6" s="1"/>
  <c r="J744" i="6"/>
  <c r="G888" i="6"/>
  <c r="J473" i="6"/>
  <c r="J747" i="6"/>
  <c r="K933" i="6"/>
  <c r="H702" i="6"/>
  <c r="G873" i="6"/>
  <c r="C995" i="6"/>
  <c r="F319" i="6"/>
  <c r="H677" i="6"/>
  <c r="F789" i="6"/>
  <c r="I921" i="6"/>
  <c r="C894" i="6"/>
  <c r="K939" i="6"/>
  <c r="J603" i="6"/>
  <c r="J255" i="6"/>
  <c r="C526" i="6"/>
  <c r="E457" i="6"/>
  <c r="E370" i="6"/>
  <c r="K567" i="6"/>
  <c r="I681" i="6"/>
  <c r="D469" i="6"/>
  <c r="L469" i="6" s="1"/>
  <c r="F337" i="6"/>
  <c r="E665" i="6"/>
  <c r="C355" i="6"/>
  <c r="H495" i="6"/>
  <c r="F346" i="6"/>
  <c r="E562" i="6"/>
  <c r="C676" i="6"/>
  <c r="J789" i="6"/>
  <c r="E272" i="6"/>
  <c r="C428" i="6"/>
  <c r="I260" i="6"/>
  <c r="F545" i="6"/>
  <c r="D659" i="6"/>
  <c r="K772" i="6"/>
  <c r="J397" i="6"/>
  <c r="E606" i="6"/>
  <c r="J833" i="6"/>
  <c r="K488" i="6"/>
  <c r="E724" i="6"/>
  <c r="K332" i="6"/>
  <c r="J526" i="6"/>
  <c r="C760" i="6"/>
  <c r="F341" i="6"/>
  <c r="E667" i="6"/>
  <c r="J826" i="6"/>
  <c r="H956" i="6"/>
  <c r="I584" i="6"/>
  <c r="J771" i="6"/>
  <c r="F592" i="6"/>
  <c r="F637" i="6"/>
  <c r="D855" i="6"/>
  <c r="L855" i="6" s="1"/>
  <c r="H544" i="6"/>
  <c r="C745" i="6"/>
  <c r="E895" i="6"/>
  <c r="K385" i="6"/>
  <c r="H689" i="6"/>
  <c r="I841" i="6"/>
  <c r="D604" i="6"/>
  <c r="G405" i="6"/>
  <c r="E848" i="6"/>
  <c r="D973" i="6"/>
  <c r="C561" i="6"/>
  <c r="K345" i="6"/>
  <c r="C769" i="6"/>
  <c r="E858" i="6"/>
  <c r="I943" i="6"/>
  <c r="H754" i="6"/>
  <c r="C938" i="6"/>
  <c r="H443" i="6"/>
  <c r="D709" i="6"/>
  <c r="C846" i="6"/>
  <c r="K666" i="6"/>
  <c r="K979" i="6"/>
  <c r="J969" i="6"/>
  <c r="H878" i="6"/>
  <c r="E643" i="6"/>
  <c r="H444" i="6"/>
  <c r="F855" i="6"/>
  <c r="C978" i="6"/>
  <c r="J570" i="6"/>
  <c r="D424" i="6"/>
  <c r="L424" i="6" s="1"/>
  <c r="E937" i="6"/>
  <c r="I817" i="6"/>
  <c r="D593" i="6"/>
  <c r="L593" i="6" s="1"/>
  <c r="D862" i="6"/>
  <c r="F827" i="6"/>
  <c r="K633" i="6"/>
  <c r="D852" i="6"/>
  <c r="J567" i="6"/>
  <c r="C634" i="6"/>
  <c r="J941" i="6"/>
  <c r="E767" i="6"/>
  <c r="K886" i="6"/>
  <c r="C908" i="6"/>
  <c r="G770" i="6"/>
  <c r="I827" i="6"/>
  <c r="C958" i="6"/>
  <c r="F993" i="6"/>
  <c r="J699" i="6"/>
  <c r="G999" i="6"/>
  <c r="J988" i="6"/>
  <c r="C951" i="6"/>
  <c r="K723" i="6"/>
  <c r="K271" i="6"/>
  <c r="H852" i="6"/>
  <c r="G971" i="6"/>
  <c r="C999" i="6"/>
  <c r="E825" i="6"/>
  <c r="E993" i="6"/>
  <c r="I871" i="6"/>
  <c r="D918" i="6"/>
  <c r="C968" i="6"/>
  <c r="H756" i="6"/>
  <c r="K900" i="6"/>
  <c r="E856" i="6"/>
  <c r="G908" i="6"/>
  <c r="G582" i="6"/>
  <c r="E991" i="6"/>
  <c r="G895" i="6"/>
  <c r="I872" i="6"/>
  <c r="K787" i="6"/>
  <c r="I886" i="6"/>
  <c r="K957" i="6"/>
  <c r="H773" i="6"/>
  <c r="D945" i="6"/>
  <c r="C472" i="6"/>
  <c r="H718" i="6"/>
  <c r="C865" i="6"/>
  <c r="J712" i="6"/>
  <c r="F989" i="6"/>
  <c r="I989" i="6"/>
  <c r="E385" i="6"/>
  <c r="C697" i="6"/>
  <c r="G501" i="6"/>
  <c r="J864" i="6"/>
  <c r="D985" i="6"/>
  <c r="C585" i="6"/>
  <c r="D537" i="6"/>
  <c r="G951" i="6"/>
  <c r="I836" i="6"/>
  <c r="C650" i="6"/>
  <c r="J913" i="6"/>
  <c r="D916" i="6"/>
  <c r="J690" i="6"/>
  <c r="G968" i="6"/>
  <c r="H681" i="6"/>
  <c r="D776" i="6"/>
  <c r="L776" i="6" s="1"/>
  <c r="E970" i="6"/>
  <c r="C843" i="6"/>
  <c r="H962" i="6"/>
  <c r="K976" i="6"/>
  <c r="J894" i="6"/>
  <c r="H470" i="6"/>
  <c r="G986" i="6"/>
  <c r="D376" i="6"/>
  <c r="L376" i="6" s="1"/>
  <c r="F799" i="6"/>
  <c r="D817" i="6"/>
  <c r="E399" i="6"/>
  <c r="C977" i="6"/>
  <c r="K761" i="6"/>
  <c r="D996" i="6"/>
  <c r="L996" i="6" s="1"/>
  <c r="H906" i="6"/>
  <c r="I804" i="6"/>
  <c r="G739" i="6"/>
  <c r="G939" i="6"/>
  <c r="K866" i="6"/>
  <c r="C976" i="6"/>
  <c r="J984" i="6"/>
  <c r="F583" i="6"/>
  <c r="G839" i="6"/>
  <c r="K964" i="6"/>
  <c r="J921" i="6"/>
  <c r="F965" i="6"/>
  <c r="H500" i="6"/>
  <c r="E760" i="6"/>
  <c r="K977" i="6"/>
  <c r="G813" i="6"/>
  <c r="H714" i="6"/>
  <c r="F757" i="6"/>
  <c r="E915" i="6"/>
  <c r="I716" i="6"/>
  <c r="J923" i="6"/>
  <c r="I386" i="6"/>
  <c r="K689" i="6"/>
  <c r="D808" i="6"/>
  <c r="L808" i="6" s="1"/>
  <c r="D553" i="6"/>
  <c r="L553" i="6" s="1"/>
  <c r="D955" i="6"/>
  <c r="K912" i="6"/>
  <c r="J802" i="6"/>
  <c r="K520" i="6"/>
  <c r="C330" i="6"/>
  <c r="F823" i="6"/>
  <c r="J963" i="6"/>
  <c r="F542" i="6"/>
  <c r="G743" i="6"/>
  <c r="J908" i="6"/>
  <c r="J779" i="6"/>
  <c r="H420" i="6"/>
  <c r="K757" i="6"/>
  <c r="D343" i="6"/>
  <c r="E502" i="6"/>
  <c r="E757" i="6"/>
  <c r="D948" i="6"/>
  <c r="D712" i="6"/>
  <c r="K882" i="6"/>
  <c r="J834" i="6"/>
  <c r="D601" i="6"/>
  <c r="K738" i="6"/>
  <c r="J845" i="6"/>
  <c r="K790" i="6"/>
  <c r="D901" i="6"/>
  <c r="L901" i="6" s="1"/>
  <c r="C947" i="6"/>
  <c r="E632" i="6"/>
  <c r="F956" i="6"/>
  <c r="I918" i="6"/>
  <c r="E876" i="6"/>
  <c r="E374" i="6"/>
  <c r="J828" i="6"/>
  <c r="J579" i="6"/>
  <c r="J796" i="6"/>
  <c r="J878" i="6"/>
  <c r="D987" i="6"/>
  <c r="H653" i="6"/>
  <c r="D344" i="6"/>
  <c r="L344" i="6" s="1"/>
  <c r="D754" i="6"/>
  <c r="C823" i="6"/>
  <c r="E942" i="6"/>
  <c r="K719" i="6"/>
  <c r="C911" i="6"/>
  <c r="J994" i="6"/>
  <c r="E979" i="6"/>
  <c r="K943" i="6"/>
  <c r="C705" i="6"/>
  <c r="D984" i="6"/>
  <c r="L984" i="6" s="1"/>
  <c r="I459" i="6"/>
  <c r="I586" i="6"/>
  <c r="K862" i="6"/>
  <c r="E644" i="6"/>
  <c r="G902" i="6"/>
  <c r="J290" i="6"/>
  <c r="E647" i="6"/>
  <c r="E751" i="6"/>
  <c r="K999" i="6"/>
  <c r="G912" i="6"/>
  <c r="G806" i="6"/>
  <c r="E479" i="6"/>
  <c r="C876" i="6"/>
  <c r="H952" i="6"/>
  <c r="G766" i="6"/>
  <c r="G942" i="6"/>
  <c r="F461" i="6"/>
  <c r="C715" i="6"/>
  <c r="K857" i="6"/>
  <c r="H698" i="6"/>
  <c r="J985" i="6"/>
  <c r="H982" i="6"/>
  <c r="H170" i="6"/>
  <c r="D981" i="6"/>
  <c r="F390" i="6"/>
  <c r="H568" i="6"/>
  <c r="D552" i="6"/>
  <c r="D769" i="6"/>
  <c r="F716" i="6"/>
  <c r="E799" i="6"/>
  <c r="H902" i="6"/>
  <c r="C993" i="6"/>
  <c r="F866" i="6"/>
  <c r="D732" i="6"/>
  <c r="L732" i="6" s="1"/>
  <c r="G823" i="6"/>
  <c r="J982" i="6"/>
  <c r="H833" i="6"/>
  <c r="I953" i="6"/>
  <c r="E893" i="6"/>
  <c r="K803" i="6"/>
  <c r="K960" i="6"/>
  <c r="K847" i="6"/>
  <c r="J896" i="6"/>
  <c r="J953" i="6"/>
  <c r="F732" i="6"/>
  <c r="E885" i="6"/>
  <c r="E837" i="6"/>
  <c r="G892" i="6"/>
  <c r="C554" i="6"/>
  <c r="H986" i="6"/>
  <c r="I856" i="6"/>
  <c r="F787" i="6"/>
  <c r="J920" i="6"/>
  <c r="H861" i="6"/>
  <c r="G781" i="6"/>
  <c r="D974" i="6"/>
  <c r="G985" i="6"/>
  <c r="G66" i="6"/>
  <c r="I66" i="6"/>
  <c r="C690" i="6"/>
  <c r="C861" i="6"/>
  <c r="F66" i="6"/>
  <c r="J66" i="6"/>
  <c r="H66" i="6"/>
  <c r="G897" i="6"/>
  <c r="C693" i="6"/>
  <c r="K914" i="6"/>
  <c r="D351" i="6"/>
  <c r="D672" i="6"/>
  <c r="F784" i="6"/>
  <c r="K425" i="6"/>
  <c r="F937" i="6"/>
  <c r="J872" i="6"/>
  <c r="F755" i="6"/>
  <c r="I378" i="6"/>
  <c r="K195" i="6"/>
  <c r="I799" i="6"/>
  <c r="K954" i="6"/>
  <c r="D511" i="6"/>
  <c r="L511" i="6" s="1"/>
  <c r="I731" i="6"/>
  <c r="C891" i="6"/>
  <c r="D756" i="6"/>
  <c r="D260" i="6"/>
  <c r="D569" i="6"/>
  <c r="L569" i="6" s="1"/>
  <c r="C704" i="6"/>
  <c r="C360" i="6"/>
  <c r="F663" i="6"/>
  <c r="F872" i="6"/>
  <c r="I651" i="6"/>
  <c r="G835" i="6"/>
  <c r="E910" i="6"/>
  <c r="H946" i="6"/>
  <c r="I149" i="6"/>
  <c r="J561" i="6"/>
  <c r="G889" i="6"/>
  <c r="D857" i="6"/>
  <c r="G911" i="6"/>
  <c r="K441" i="6"/>
  <c r="J199" i="6"/>
  <c r="J511" i="6"/>
  <c r="C443" i="6"/>
  <c r="C356" i="6"/>
  <c r="J560" i="6"/>
  <c r="H674" i="6"/>
  <c r="F355" i="6"/>
  <c r="J300" i="6"/>
  <c r="C651" i="6"/>
  <c r="F324" i="6"/>
  <c r="D467" i="6"/>
  <c r="L467" i="6" s="1"/>
  <c r="J312" i="6"/>
  <c r="D555" i="6"/>
  <c r="K668" i="6"/>
  <c r="I782" i="6"/>
  <c r="E193" i="6"/>
  <c r="H399" i="6"/>
  <c r="H158" i="6"/>
  <c r="G537" i="6"/>
  <c r="C652" i="6"/>
  <c r="J765" i="6"/>
  <c r="I267" i="6"/>
  <c r="C592" i="6"/>
  <c r="H819" i="6"/>
  <c r="G460" i="6"/>
  <c r="J714" i="6"/>
  <c r="G866" i="6"/>
  <c r="F498" i="6"/>
  <c r="J745" i="6"/>
  <c r="D306" i="6"/>
  <c r="L306" i="6" s="1"/>
  <c r="C653" i="6"/>
  <c r="E817" i="6"/>
  <c r="G949" i="6"/>
  <c r="G570" i="6"/>
  <c r="F762" i="6"/>
  <c r="K532" i="6"/>
  <c r="D623" i="6"/>
  <c r="L623" i="6" s="1"/>
  <c r="C848" i="6"/>
  <c r="I522" i="6"/>
  <c r="G735" i="6"/>
  <c r="E887" i="6"/>
  <c r="G357" i="6"/>
  <c r="F675" i="6"/>
  <c r="E832" i="6"/>
  <c r="E547" i="6"/>
  <c r="H348" i="6"/>
  <c r="E829" i="6"/>
  <c r="C966" i="6"/>
  <c r="D802" i="6"/>
  <c r="C299" i="6"/>
  <c r="H968" i="6"/>
  <c r="J787" i="6"/>
  <c r="G950" i="6"/>
  <c r="F493" i="6"/>
  <c r="I725" i="6"/>
  <c r="E879" i="6"/>
  <c r="E741" i="6"/>
  <c r="G996" i="6"/>
  <c r="K309" i="6"/>
  <c r="C412" i="6"/>
  <c r="G725" i="6"/>
  <c r="D541" i="6"/>
  <c r="L541" i="6" s="1"/>
  <c r="K871" i="6"/>
  <c r="G990" i="6"/>
  <c r="I595" i="6"/>
  <c r="I580" i="6"/>
  <c r="D962" i="6"/>
  <c r="K850" i="6"/>
  <c r="C129" i="6"/>
  <c r="I954" i="6"/>
  <c r="J958" i="6"/>
  <c r="E719" i="6"/>
  <c r="D456" i="6"/>
  <c r="H741" i="6"/>
  <c r="C833" i="6"/>
  <c r="E985" i="6"/>
  <c r="K895" i="6"/>
  <c r="H694" i="6"/>
  <c r="I427" i="6"/>
  <c r="G937" i="6"/>
  <c r="D500" i="6"/>
  <c r="J227" i="6"/>
  <c r="G542" i="6"/>
  <c r="J280" i="6"/>
  <c r="F188" i="6"/>
  <c r="C271" i="6"/>
  <c r="J512" i="6"/>
  <c r="D427" i="6"/>
  <c r="L427" i="6" s="1"/>
  <c r="F596" i="6"/>
  <c r="G259" i="6"/>
  <c r="C303" i="6"/>
  <c r="D451" i="6"/>
  <c r="L451" i="6" s="1"/>
  <c r="G291" i="6"/>
  <c r="J468" i="6"/>
  <c r="I573" i="6"/>
  <c r="I415" i="6"/>
  <c r="I590" i="6"/>
  <c r="G704" i="6"/>
  <c r="E818" i="6"/>
  <c r="E401" i="6"/>
  <c r="I539" i="6"/>
  <c r="K381" i="6"/>
  <c r="J573" i="6"/>
  <c r="H687" i="6"/>
  <c r="F801" i="6"/>
  <c r="G151" i="6"/>
  <c r="D663" i="6"/>
  <c r="L663" i="6" s="1"/>
  <c r="C868" i="6"/>
  <c r="F570" i="6"/>
  <c r="D762" i="6"/>
  <c r="L762" i="6" s="1"/>
  <c r="E208" i="6"/>
  <c r="F589" i="6"/>
  <c r="K816" i="6"/>
  <c r="D455" i="6"/>
  <c r="C713" i="6"/>
  <c r="I864" i="6"/>
  <c r="G275" i="6"/>
  <c r="H641" i="6"/>
  <c r="I809" i="6"/>
  <c r="E395" i="6"/>
  <c r="E694" i="6"/>
  <c r="H883" i="6"/>
  <c r="G601" i="6"/>
  <c r="K782" i="6"/>
  <c r="I923" i="6"/>
  <c r="I499" i="6"/>
  <c r="K727" i="6"/>
  <c r="H400" i="6"/>
  <c r="I784" i="6"/>
  <c r="H585" i="6"/>
  <c r="J886" i="6"/>
  <c r="I114" i="6"/>
  <c r="K617" i="6"/>
  <c r="J441" i="6"/>
  <c r="J844" i="6"/>
  <c r="J550" i="6"/>
  <c r="D352" i="6"/>
  <c r="G830" i="6"/>
  <c r="G966" i="6"/>
  <c r="I547" i="6"/>
  <c r="C747" i="6"/>
  <c r="D914" i="6"/>
  <c r="K786" i="6"/>
  <c r="E463" i="6"/>
  <c r="J776" i="6"/>
  <c r="J478" i="6"/>
  <c r="J810" i="6"/>
  <c r="D605" i="6"/>
  <c r="I892" i="6"/>
  <c r="G206" i="6"/>
  <c r="I627" i="6"/>
  <c r="J702" i="6"/>
  <c r="J986" i="6"/>
  <c r="K892" i="6"/>
  <c r="F754" i="6"/>
  <c r="H914" i="6"/>
  <c r="H617" i="6"/>
  <c r="F719" i="6"/>
  <c r="I909" i="6"/>
  <c r="J880" i="6"/>
  <c r="E929" i="6"/>
  <c r="D561" i="6"/>
  <c r="K959" i="6"/>
  <c r="E864" i="6"/>
  <c r="I946" i="6"/>
  <c r="I688" i="6"/>
  <c r="G428" i="6"/>
  <c r="H523" i="6"/>
  <c r="K754" i="6"/>
  <c r="D986" i="6"/>
  <c r="E672" i="6"/>
  <c r="D785" i="6"/>
  <c r="C912" i="6"/>
  <c r="E592" i="6"/>
  <c r="C895" i="6"/>
  <c r="F985" i="6"/>
  <c r="F961" i="6"/>
  <c r="H922" i="6"/>
  <c r="C641" i="6"/>
  <c r="I961" i="6"/>
  <c r="I795" i="6"/>
  <c r="F916" i="6"/>
  <c r="H992" i="6"/>
  <c r="K758" i="6"/>
  <c r="C904" i="6"/>
  <c r="G793" i="6"/>
  <c r="D856" i="6"/>
  <c r="F925" i="6"/>
  <c r="K586" i="6"/>
  <c r="K837" i="6"/>
  <c r="J546" i="6"/>
  <c r="J863" i="6"/>
  <c r="I607" i="6"/>
  <c r="C409" i="6"/>
  <c r="G849" i="6"/>
  <c r="H973" i="6"/>
  <c r="K561" i="6"/>
  <c r="C353" i="6"/>
  <c r="F928" i="6"/>
  <c r="K805" i="6"/>
  <c r="H557" i="6"/>
  <c r="F831" i="6"/>
  <c r="F565" i="6"/>
  <c r="I848" i="6"/>
  <c r="H633" i="6"/>
  <c r="J899" i="6"/>
  <c r="H276" i="6"/>
  <c r="K641" i="6"/>
  <c r="I740" i="6"/>
  <c r="F996" i="6"/>
  <c r="D907" i="6"/>
  <c r="L907" i="6" s="1"/>
  <c r="E792" i="6"/>
  <c r="F300" i="6"/>
  <c r="K717" i="6"/>
  <c r="E809" i="6"/>
  <c r="K988" i="6"/>
  <c r="J911" i="6"/>
  <c r="I957" i="6"/>
  <c r="K674" i="6"/>
  <c r="C983" i="6"/>
  <c r="J927" i="6"/>
  <c r="F786" i="6"/>
  <c r="J854" i="6"/>
  <c r="D704" i="6"/>
  <c r="I587" i="6"/>
  <c r="J792" i="6"/>
  <c r="K682" i="6"/>
  <c r="I789" i="6"/>
  <c r="K879" i="6"/>
  <c r="I986" i="6"/>
  <c r="G771" i="6"/>
  <c r="I737" i="6"/>
  <c r="J611" i="6"/>
  <c r="G993" i="6"/>
  <c r="D958" i="6"/>
  <c r="L958" i="6" s="1"/>
  <c r="E293" i="6"/>
  <c r="E805" i="6"/>
  <c r="G871" i="6"/>
  <c r="H983" i="6"/>
  <c r="J450" i="6"/>
  <c r="C849" i="6"/>
  <c r="J514" i="6"/>
  <c r="J897" i="6"/>
  <c r="K935" i="6"/>
  <c r="C979" i="6"/>
  <c r="K777" i="6"/>
  <c r="D915" i="6"/>
  <c r="L915" i="6" s="1"/>
  <c r="F949" i="6"/>
  <c r="K806" i="6"/>
  <c r="C336" i="6"/>
  <c r="D972" i="6"/>
  <c r="L972" i="6" s="1"/>
  <c r="H792" i="6"/>
  <c r="E952" i="6"/>
  <c r="G500" i="6"/>
  <c r="D728" i="6"/>
  <c r="K883" i="6"/>
  <c r="C749" i="6"/>
  <c r="J998" i="6"/>
  <c r="G429" i="6"/>
  <c r="J525" i="6"/>
  <c r="K734" i="6"/>
  <c r="E548" i="6"/>
  <c r="F874" i="6"/>
  <c r="E992" i="6"/>
  <c r="E599" i="6"/>
  <c r="K594" i="6"/>
  <c r="I965" i="6"/>
  <c r="I855" i="6"/>
  <c r="F358" i="6"/>
  <c r="I970" i="6"/>
  <c r="G106" i="6"/>
  <c r="I728" i="6"/>
  <c r="J667" i="6"/>
  <c r="H760" i="6"/>
  <c r="K851" i="6"/>
  <c r="K989" i="6"/>
  <c r="C903" i="6"/>
  <c r="I951" i="6"/>
  <c r="E568" i="6"/>
  <c r="K965" i="6"/>
  <c r="C576" i="6"/>
  <c r="I283" i="6"/>
  <c r="K570" i="6"/>
  <c r="E875" i="6"/>
  <c r="I922" i="6"/>
  <c r="K610" i="6"/>
  <c r="C996" i="6"/>
  <c r="J916" i="6"/>
  <c r="D950" i="6"/>
  <c r="C935" i="6"/>
  <c r="C890" i="6"/>
  <c r="F819" i="6"/>
  <c r="H1000" i="6"/>
  <c r="C337" i="6"/>
  <c r="I937" i="6"/>
  <c r="D718" i="6"/>
  <c r="K802" i="6"/>
  <c r="G923" i="6"/>
  <c r="J370" i="6"/>
  <c r="H976" i="6"/>
  <c r="G558" i="6"/>
  <c r="D766" i="6"/>
  <c r="C896" i="6"/>
  <c r="I475" i="6"/>
  <c r="F948" i="6"/>
  <c r="C750" i="6"/>
  <c r="E814" i="6"/>
  <c r="G929" i="6"/>
  <c r="I735" i="6"/>
  <c r="K930" i="6"/>
  <c r="D415" i="6"/>
  <c r="L415" i="6" s="1"/>
  <c r="I699" i="6"/>
  <c r="C827" i="6"/>
  <c r="C610" i="6"/>
  <c r="F969" i="6"/>
  <c r="F941" i="6"/>
  <c r="I840" i="6"/>
  <c r="F586" i="6"/>
  <c r="I387" i="6"/>
  <c r="F842" i="6"/>
  <c r="K970" i="6"/>
  <c r="H556" i="6"/>
  <c r="J302" i="6"/>
  <c r="C923" i="6"/>
  <c r="J798" i="6"/>
  <c r="F534" i="6"/>
  <c r="F812" i="6"/>
  <c r="D668" i="6"/>
  <c r="C577" i="6"/>
  <c r="E795" i="6"/>
  <c r="K369" i="6"/>
  <c r="E254" i="6"/>
  <c r="F913" i="6"/>
  <c r="I507" i="6"/>
  <c r="C785" i="6"/>
  <c r="F828" i="6"/>
  <c r="J513" i="6"/>
  <c r="H845" i="6"/>
  <c r="H929" i="6"/>
  <c r="F974" i="6"/>
  <c r="I604" i="6"/>
  <c r="H980" i="6"/>
  <c r="E954" i="6"/>
  <c r="G915" i="6"/>
  <c r="H612" i="6"/>
  <c r="E933" i="6"/>
  <c r="I776" i="6"/>
  <c r="H898" i="6"/>
  <c r="H979" i="6"/>
  <c r="I727" i="6"/>
  <c r="G851" i="6"/>
  <c r="F767" i="6"/>
  <c r="F832" i="6"/>
  <c r="D911" i="6"/>
  <c r="H436" i="6"/>
  <c r="K818" i="6"/>
  <c r="F780" i="6"/>
  <c r="C791" i="6"/>
  <c r="F342" i="6"/>
  <c r="F972" i="6"/>
  <c r="F700" i="6"/>
  <c r="C66" i="6"/>
  <c r="E66" i="6"/>
  <c r="K66" i="6"/>
  <c r="I999" i="6"/>
  <c r="D773" i="6"/>
  <c r="H752" i="6"/>
  <c r="C959" i="6"/>
  <c r="D66" i="6"/>
  <c r="C35" i="6"/>
  <c r="C59" i="6"/>
  <c r="C9" i="6"/>
  <c r="C14" i="6"/>
  <c r="C11" i="6"/>
  <c r="C54" i="6"/>
  <c r="C43" i="6"/>
  <c r="C28" i="6"/>
  <c r="C8" i="6"/>
  <c r="C65" i="6"/>
  <c r="C27" i="6"/>
  <c r="C48" i="6"/>
  <c r="C24" i="6"/>
  <c r="C49" i="6"/>
  <c r="C26" i="6"/>
  <c r="C15" i="6"/>
  <c r="C5" i="6"/>
  <c r="C60" i="6"/>
  <c r="C4" i="6"/>
  <c r="C21" i="6"/>
  <c r="C64" i="6"/>
  <c r="C30" i="6"/>
  <c r="C57" i="6"/>
  <c r="C53" i="6"/>
  <c r="C37" i="6"/>
  <c r="C63" i="6"/>
  <c r="C36" i="6"/>
  <c r="C3" i="6"/>
  <c r="C51" i="6"/>
  <c r="C40" i="6"/>
  <c r="C46" i="6"/>
  <c r="C38" i="6"/>
  <c r="C45" i="6"/>
  <c r="C25" i="6"/>
  <c r="C23" i="6"/>
  <c r="C61" i="6"/>
  <c r="C44" i="6"/>
  <c r="C39" i="6"/>
  <c r="C18" i="6"/>
  <c r="C6" i="6"/>
  <c r="C31" i="6"/>
  <c r="C58" i="6"/>
  <c r="C47" i="6"/>
  <c r="C55" i="6"/>
  <c r="C16" i="6"/>
  <c r="C10" i="6"/>
  <c r="C13" i="6"/>
  <c r="C19" i="6"/>
  <c r="C42" i="6"/>
  <c r="C32" i="6"/>
  <c r="C50" i="6"/>
  <c r="C12" i="6"/>
  <c r="C29" i="6"/>
  <c r="C22" i="6"/>
  <c r="C52" i="6"/>
  <c r="C41" i="6"/>
  <c r="C56" i="6"/>
  <c r="C33" i="6"/>
  <c r="C7" i="6"/>
  <c r="C62" i="6"/>
  <c r="C34" i="6"/>
  <c r="C17" i="6"/>
  <c r="C20" i="6"/>
  <c r="H40" i="6"/>
  <c r="D8" i="6"/>
  <c r="H23" i="6"/>
  <c r="D36" i="6"/>
  <c r="D3" i="6"/>
  <c r="D11" i="6"/>
  <c r="H55" i="6"/>
  <c r="D31" i="6"/>
  <c r="H21" i="6"/>
  <c r="H58" i="6"/>
  <c r="H61" i="6"/>
  <c r="H3" i="6"/>
  <c r="H13" i="6"/>
  <c r="G31" i="6"/>
  <c r="I51" i="6"/>
  <c r="I42" i="6"/>
  <c r="E25" i="6"/>
  <c r="F30" i="6"/>
  <c r="G9" i="6"/>
  <c r="D58" i="6"/>
  <c r="F56" i="6"/>
  <c r="E8" i="6"/>
  <c r="F17" i="6"/>
  <c r="K64" i="6"/>
  <c r="K38" i="6"/>
  <c r="I4" i="6"/>
  <c r="F44" i="6"/>
  <c r="E31" i="6"/>
  <c r="D18" i="6"/>
  <c r="I63" i="6"/>
  <c r="E3" i="6"/>
  <c r="F19" i="6"/>
  <c r="E15" i="6"/>
  <c r="K32" i="6"/>
  <c r="F59" i="6"/>
  <c r="K53" i="6"/>
  <c r="J14" i="6"/>
  <c r="J41" i="6"/>
  <c r="I16" i="6"/>
  <c r="I27" i="6"/>
  <c r="J5" i="6"/>
  <c r="J50" i="6"/>
  <c r="E61" i="6"/>
  <c r="K54" i="6"/>
  <c r="F36" i="6"/>
  <c r="I62" i="6"/>
  <c r="J65" i="6"/>
  <c r="F24" i="6"/>
  <c r="E60" i="6"/>
  <c r="K12" i="6"/>
  <c r="J6" i="6"/>
  <c r="D37" i="6"/>
  <c r="I33" i="6"/>
  <c r="G13" i="6"/>
  <c r="E26" i="6"/>
  <c r="K48" i="6"/>
  <c r="J25" i="6"/>
  <c r="F9" i="6"/>
  <c r="E56" i="6"/>
  <c r="D5" i="6"/>
  <c r="I57" i="6"/>
  <c r="F62" i="6"/>
  <c r="G24" i="6"/>
  <c r="D12" i="6"/>
  <c r="E37" i="6"/>
  <c r="K40" i="6"/>
  <c r="F50" i="6"/>
  <c r="D54" i="6"/>
  <c r="G62" i="6"/>
  <c r="D24" i="6"/>
  <c r="F12" i="6"/>
  <c r="I37" i="6"/>
  <c r="E40" i="6"/>
  <c r="I46" i="6"/>
  <c r="I35" i="6"/>
  <c r="E21" i="6"/>
  <c r="K22" i="6"/>
  <c r="K18" i="6"/>
  <c r="H63" i="6"/>
  <c r="J3" i="6"/>
  <c r="I19" i="6"/>
  <c r="K15" i="6"/>
  <c r="F32" i="6"/>
  <c r="D59" i="6"/>
  <c r="F53" i="6"/>
  <c r="K14" i="6"/>
  <c r="I41" i="6"/>
  <c r="F16" i="6"/>
  <c r="E27" i="6"/>
  <c r="G5" i="6"/>
  <c r="K50" i="6"/>
  <c r="D61" i="6"/>
  <c r="E54" i="6"/>
  <c r="H36" i="6"/>
  <c r="D62" i="6"/>
  <c r="L62" i="6" s="1"/>
  <c r="E65" i="6"/>
  <c r="K24" i="6"/>
  <c r="F60" i="6"/>
  <c r="G12" i="6"/>
  <c r="I6" i="6"/>
  <c r="H37" i="6"/>
  <c r="D33" i="6"/>
  <c r="F40" i="6"/>
  <c r="E20" i="6"/>
  <c r="D19" i="6"/>
  <c r="H32" i="6"/>
  <c r="I53" i="6"/>
  <c r="K41" i="6"/>
  <c r="G27" i="6"/>
  <c r="E50" i="6"/>
  <c r="G54" i="6"/>
  <c r="K62" i="6"/>
  <c r="I24" i="6"/>
  <c r="S24" i="6" s="1"/>
  <c r="I12" i="6"/>
  <c r="J37" i="6"/>
  <c r="G40" i="6"/>
  <c r="D50" i="6"/>
  <c r="H54" i="6"/>
  <c r="D39" i="6"/>
  <c r="G49" i="6"/>
  <c r="G29" i="6"/>
  <c r="H28" i="6"/>
  <c r="J13" i="6"/>
  <c r="F35" i="6"/>
  <c r="E11" i="6"/>
  <c r="D35" i="6"/>
  <c r="K31" i="6"/>
  <c r="J63" i="6"/>
  <c r="D4" i="6"/>
  <c r="G18" i="6"/>
  <c r="D48" i="6"/>
  <c r="I38" i="6"/>
  <c r="K4" i="6"/>
  <c r="I44" i="6"/>
  <c r="J31" i="6"/>
  <c r="J18" i="6"/>
  <c r="G63" i="6"/>
  <c r="D46" i="6"/>
  <c r="H35" i="6"/>
  <c r="K21" i="6"/>
  <c r="I22" i="6"/>
  <c r="K11" i="6"/>
  <c r="I43" i="6"/>
  <c r="F7" i="6"/>
  <c r="J51" i="6"/>
  <c r="E48" i="6"/>
  <c r="D42" i="6"/>
  <c r="I25" i="6"/>
  <c r="H30" i="6"/>
  <c r="E9" i="6"/>
  <c r="H41" i="6"/>
  <c r="H16" i="6"/>
  <c r="J27" i="6"/>
  <c r="I5" i="6"/>
  <c r="J46" i="6"/>
  <c r="K35" i="6"/>
  <c r="F21" i="6"/>
  <c r="D22" i="6"/>
  <c r="H11" i="6"/>
  <c r="H43" i="6"/>
  <c r="D7" i="6"/>
  <c r="H51" i="6"/>
  <c r="J48" i="6"/>
  <c r="K42" i="6"/>
  <c r="G25" i="6"/>
  <c r="K30" i="6"/>
  <c r="I9" i="6"/>
  <c r="G58" i="6"/>
  <c r="D56" i="6"/>
  <c r="K8" i="6"/>
  <c r="G17" i="6"/>
  <c r="F64" i="6"/>
  <c r="G23" i="6"/>
  <c r="D57" i="6"/>
  <c r="L57" i="6" s="1"/>
  <c r="K47" i="6"/>
  <c r="I55" i="6"/>
  <c r="E39" i="6"/>
  <c r="K34" i="6"/>
  <c r="F49" i="6"/>
  <c r="G45" i="6"/>
  <c r="K29" i="6"/>
  <c r="F52" i="6"/>
  <c r="D28" i="6"/>
  <c r="H10" i="6"/>
  <c r="G20" i="6"/>
  <c r="F51" i="6"/>
  <c r="G15" i="6"/>
  <c r="G59" i="6"/>
  <c r="I14" i="6"/>
  <c r="K16" i="6"/>
  <c r="J64" i="6"/>
  <c r="J54" i="6"/>
  <c r="J39" i="6"/>
  <c r="K49" i="6"/>
  <c r="D29" i="6"/>
  <c r="I28" i="6"/>
  <c r="I13" i="6"/>
  <c r="I23" i="6"/>
  <c r="H47" i="6"/>
  <c r="H39" i="6"/>
  <c r="D49" i="6"/>
  <c r="J29" i="6"/>
  <c r="G28" i="6"/>
  <c r="K13" i="6"/>
  <c r="E46" i="6"/>
  <c r="G35" i="6"/>
  <c r="I21" i="6"/>
  <c r="F22" i="6"/>
  <c r="E18" i="6"/>
  <c r="E63" i="6"/>
  <c r="G3" i="6"/>
  <c r="G19" i="6"/>
  <c r="I15" i="6"/>
  <c r="J32" i="6"/>
  <c r="J59" i="6"/>
  <c r="J53" i="6"/>
  <c r="E14" i="6"/>
  <c r="F41" i="6"/>
  <c r="E16" i="6"/>
  <c r="D27" i="6"/>
  <c r="F5" i="6"/>
  <c r="H50" i="6"/>
  <c r="G57" i="6"/>
  <c r="D47" i="6"/>
  <c r="G55" i="6"/>
  <c r="I39" i="6"/>
  <c r="G34" i="6"/>
  <c r="E49" i="6"/>
  <c r="K45" i="6"/>
  <c r="F29" i="6"/>
  <c r="E52" i="6"/>
  <c r="E28" i="6"/>
  <c r="E10" i="6"/>
  <c r="D13" i="6"/>
  <c r="J26" i="6"/>
  <c r="K19" i="6"/>
  <c r="D25" i="6"/>
  <c r="J9" i="6"/>
  <c r="I56" i="6"/>
  <c r="E17" i="6"/>
  <c r="F23" i="6"/>
  <c r="G47" i="6"/>
  <c r="G39" i="6"/>
  <c r="H49" i="6"/>
  <c r="I29" i="6"/>
  <c r="J28" i="6"/>
  <c r="F13" i="6"/>
  <c r="E23" i="6"/>
  <c r="I47" i="6"/>
  <c r="G65" i="6"/>
  <c r="K60" i="6"/>
  <c r="H6" i="6"/>
  <c r="G33" i="6"/>
  <c r="K20" i="6"/>
  <c r="G46" i="6"/>
  <c r="J22" i="6"/>
  <c r="H46" i="6"/>
  <c r="K44" i="6"/>
  <c r="I18" i="6"/>
  <c r="J38" i="6"/>
  <c r="D44" i="6"/>
  <c r="F63" i="6"/>
  <c r="D38" i="6"/>
  <c r="J4" i="6"/>
  <c r="G22" i="6"/>
  <c r="I11" i="6"/>
  <c r="E43" i="6"/>
  <c r="I7" i="6"/>
  <c r="K46" i="6"/>
  <c r="J35" i="6"/>
  <c r="G21" i="6"/>
  <c r="H22" i="6"/>
  <c r="G11" i="6"/>
  <c r="K43" i="6"/>
  <c r="E7" i="6"/>
  <c r="J19" i="6"/>
  <c r="J15" i="6"/>
  <c r="G32" i="6"/>
  <c r="I59" i="6"/>
  <c r="E53" i="6"/>
  <c r="F14" i="6"/>
  <c r="G41" i="6"/>
  <c r="D16" i="6"/>
  <c r="K27" i="6"/>
  <c r="E5" i="6"/>
  <c r="F46" i="6"/>
  <c r="E35" i="6"/>
  <c r="J21" i="6"/>
  <c r="E22" i="6"/>
  <c r="J11" i="6"/>
  <c r="G43" i="6"/>
  <c r="K7" i="6"/>
  <c r="D51" i="6"/>
  <c r="H48" i="6"/>
  <c r="G42" i="6"/>
  <c r="H25" i="6"/>
  <c r="I30" i="6"/>
  <c r="D9" i="6"/>
  <c r="L9" i="6" s="1"/>
  <c r="I58" i="6"/>
  <c r="J56" i="6"/>
  <c r="H8" i="6"/>
  <c r="I17" i="6"/>
  <c r="G64" i="6"/>
  <c r="D23" i="6"/>
  <c r="J57" i="6"/>
  <c r="J47" i="6"/>
  <c r="D55" i="6"/>
  <c r="L55" i="6" s="1"/>
  <c r="F39" i="6"/>
  <c r="I34" i="6"/>
  <c r="I49" i="6"/>
  <c r="H45" i="6"/>
  <c r="H29" i="6"/>
  <c r="I52" i="6"/>
  <c r="F28" i="6"/>
  <c r="K10" i="6"/>
  <c r="H20" i="6"/>
  <c r="E51" i="6"/>
  <c r="F42" i="6"/>
  <c r="J30" i="6"/>
  <c r="F58" i="6"/>
  <c r="H27" i="6"/>
  <c r="G50" i="6"/>
  <c r="F47" i="6"/>
  <c r="D65" i="6"/>
  <c r="L65" i="6" s="1"/>
  <c r="G60" i="6"/>
  <c r="E6" i="6"/>
  <c r="H33" i="6"/>
  <c r="D20" i="6"/>
  <c r="L20" i="6" s="1"/>
  <c r="J61" i="6"/>
  <c r="E55" i="6"/>
  <c r="K65" i="6"/>
  <c r="J60" i="6"/>
  <c r="K6" i="6"/>
  <c r="J33" i="6"/>
  <c r="J20" i="6"/>
  <c r="E38" i="6"/>
  <c r="F4" i="6"/>
  <c r="H44" i="6"/>
  <c r="F31" i="6"/>
  <c r="F43" i="6"/>
  <c r="J7" i="6"/>
  <c r="G51" i="6"/>
  <c r="G48" i="6"/>
  <c r="H42" i="6"/>
  <c r="K25" i="6"/>
  <c r="E30" i="6"/>
  <c r="K9" i="6"/>
  <c r="E58" i="6"/>
  <c r="G56" i="6"/>
  <c r="G8" i="6"/>
  <c r="K17" i="6"/>
  <c r="D64" i="6"/>
  <c r="J23" i="6"/>
  <c r="E57" i="6"/>
  <c r="E47" i="6"/>
  <c r="F55" i="6"/>
  <c r="K39" i="6"/>
  <c r="F34" i="6"/>
  <c r="J49" i="6"/>
  <c r="F45" i="6"/>
  <c r="E29" i="6"/>
  <c r="H52" i="6"/>
  <c r="K28" i="6"/>
  <c r="I10" i="6"/>
  <c r="E13" i="6"/>
  <c r="H26" i="6"/>
  <c r="D15" i="6"/>
  <c r="E59" i="6"/>
  <c r="D14" i="6"/>
  <c r="G16" i="6"/>
  <c r="H5" i="6"/>
  <c r="I61" i="6"/>
  <c r="G36" i="6"/>
  <c r="F65" i="6"/>
  <c r="D60" i="6"/>
  <c r="F6" i="6"/>
  <c r="K33" i="6"/>
  <c r="F20" i="6"/>
  <c r="K61" i="6"/>
  <c r="E36" i="6"/>
  <c r="E34" i="6"/>
  <c r="M34" i="6" s="1"/>
  <c r="D45" i="6"/>
  <c r="K52" i="6"/>
  <c r="D10" i="6"/>
  <c r="L10" i="6" s="1"/>
  <c r="D26" i="6"/>
  <c r="L856" i="6" l="1"/>
  <c r="L672" i="6"/>
  <c r="L375" i="6"/>
  <c r="L657" i="6"/>
  <c r="L953" i="6"/>
  <c r="L690" i="6"/>
  <c r="L468" i="6"/>
  <c r="L876" i="6"/>
  <c r="L535" i="6"/>
  <c r="L485" i="6"/>
  <c r="L579" i="6"/>
  <c r="L310" i="6"/>
  <c r="L746" i="6"/>
  <c r="L410" i="6"/>
  <c r="L346" i="6"/>
  <c r="L857" i="6"/>
  <c r="L987" i="6"/>
  <c r="L604" i="6"/>
  <c r="L364" i="6"/>
  <c r="L431" i="6"/>
  <c r="L387" i="6"/>
  <c r="L693" i="6"/>
  <c r="L421" i="6"/>
  <c r="L608" i="6"/>
  <c r="L305" i="6"/>
  <c r="L144" i="6"/>
  <c r="L911" i="6"/>
  <c r="L766" i="6"/>
  <c r="L709" i="6"/>
  <c r="L594" i="6"/>
  <c r="L407" i="6"/>
  <c r="L576" i="6"/>
  <c r="L352" i="6"/>
  <c r="L456" i="6"/>
  <c r="L552" i="6"/>
  <c r="L917" i="6"/>
  <c r="L900" i="6"/>
  <c r="L581" i="6"/>
  <c r="L292" i="6"/>
  <c r="L632" i="6"/>
  <c r="L787" i="6"/>
  <c r="L448" i="6"/>
  <c r="L778" i="6"/>
  <c r="L925" i="6"/>
  <c r="L738" i="6"/>
  <c r="L832" i="6"/>
  <c r="L301" i="6"/>
  <c r="L505" i="6"/>
  <c r="L220" i="6"/>
  <c r="L129" i="6"/>
  <c r="L476" i="6"/>
  <c r="L307" i="6"/>
  <c r="L989" i="6"/>
  <c r="L848" i="6"/>
  <c r="L764" i="6"/>
  <c r="L773" i="6"/>
  <c r="L561" i="6"/>
  <c r="L455" i="6"/>
  <c r="L991" i="6"/>
  <c r="L351" i="6"/>
  <c r="L490" i="6"/>
  <c r="L115" i="6"/>
  <c r="L112" i="6"/>
  <c r="P115" i="6"/>
  <c r="P112" i="6"/>
  <c r="L769" i="6"/>
  <c r="L555" i="6"/>
  <c r="L659" i="6"/>
  <c r="L834" i="6"/>
  <c r="L830" i="6"/>
  <c r="L947" i="6"/>
  <c r="L136" i="6"/>
  <c r="L631" i="6"/>
  <c r="L482" i="6"/>
  <c r="L721" i="6"/>
  <c r="L363" i="6"/>
  <c r="L452" i="6"/>
  <c r="L458" i="6"/>
  <c r="L554" i="6"/>
  <c r="L244" i="6"/>
  <c r="L169" i="6"/>
  <c r="L530" i="6"/>
  <c r="L223" i="6"/>
  <c r="L121" i="6"/>
  <c r="L981" i="6"/>
  <c r="L804" i="6"/>
  <c r="L745" i="6"/>
  <c r="L704" i="6"/>
  <c r="L343" i="6"/>
  <c r="L386" i="6"/>
  <c r="L249" i="6"/>
  <c r="L242" i="6"/>
  <c r="L254" i="6"/>
  <c r="L770" i="6"/>
  <c r="L186" i="6"/>
  <c r="L692" i="6"/>
  <c r="L575" i="6"/>
  <c r="L341" i="6"/>
  <c r="L545" i="6"/>
  <c r="L391" i="6"/>
  <c r="L602" i="6"/>
  <c r="L875" i="6"/>
  <c r="L501" i="6"/>
  <c r="L487" i="6"/>
  <c r="L938" i="6"/>
  <c r="L296" i="6"/>
  <c r="L332" i="6"/>
  <c r="L378" i="6"/>
  <c r="L126" i="6"/>
  <c r="L134" i="6"/>
  <c r="L728" i="6"/>
  <c r="L948" i="6"/>
  <c r="L955" i="6"/>
  <c r="L916" i="6"/>
  <c r="L822" i="6"/>
  <c r="L551" i="6"/>
  <c r="L905" i="6"/>
  <c r="L811" i="6"/>
  <c r="L615" i="6"/>
  <c r="L729" i="6"/>
  <c r="L700" i="6"/>
  <c r="L722" i="6"/>
  <c r="L853" i="6"/>
  <c r="L388" i="6"/>
  <c r="L394" i="6"/>
  <c r="L299" i="6"/>
  <c r="L291" i="6"/>
  <c r="L459" i="6"/>
  <c r="L338" i="6"/>
  <c r="L357" i="6"/>
  <c r="L147" i="6"/>
  <c r="L161" i="6"/>
  <c r="L151" i="6"/>
  <c r="L513" i="6"/>
  <c r="L395" i="6"/>
  <c r="L967" i="6"/>
  <c r="L795" i="6"/>
  <c r="L324" i="6"/>
  <c r="L226" i="6"/>
  <c r="L596" i="6"/>
  <c r="L649" i="6"/>
  <c r="L512" i="6"/>
  <c r="L924" i="6"/>
  <c r="L749" i="6"/>
  <c r="L975" i="6"/>
  <c r="L665" i="6"/>
  <c r="L771" i="6"/>
  <c r="L599" i="6"/>
  <c r="L293" i="6"/>
  <c r="L627" i="6"/>
  <c r="L869" i="6"/>
  <c r="L283" i="6"/>
  <c r="L524" i="6"/>
  <c r="L863" i="6"/>
  <c r="L188" i="6"/>
  <c r="L870" i="6"/>
  <c r="L793" i="6"/>
  <c r="L430" i="6"/>
  <c r="L986" i="6"/>
  <c r="L705" i="6"/>
  <c r="L81" i="6"/>
  <c r="P109" i="6"/>
  <c r="L560" i="6"/>
  <c r="L397" i="6"/>
  <c r="L176" i="6"/>
  <c r="L172" i="6"/>
  <c r="L398" i="6"/>
  <c r="L634" i="6"/>
  <c r="L297" i="6"/>
  <c r="L193" i="6"/>
  <c r="L219" i="6"/>
  <c r="L359" i="6"/>
  <c r="L369" i="6"/>
  <c r="L107" i="6"/>
  <c r="P108" i="6"/>
  <c r="P95" i="6"/>
  <c r="L962" i="6"/>
  <c r="L601" i="6"/>
  <c r="L918" i="6"/>
  <c r="L646" i="6"/>
  <c r="L942" i="6"/>
  <c r="L781" i="6"/>
  <c r="L921" i="6"/>
  <c r="L619" i="6"/>
  <c r="L837" i="6"/>
  <c r="L740" i="6"/>
  <c r="L713" i="6"/>
  <c r="L329" i="6"/>
  <c r="L131" i="6"/>
  <c r="L294" i="6"/>
  <c r="L950" i="6"/>
  <c r="L802" i="6"/>
  <c r="L260" i="6"/>
  <c r="L817" i="6"/>
  <c r="L945" i="6"/>
  <c r="L862" i="6"/>
  <c r="L836" i="6"/>
  <c r="L280" i="6"/>
  <c r="L667" i="6"/>
  <c r="L142" i="6"/>
  <c r="L562" i="6"/>
  <c r="L831" i="6"/>
  <c r="L821" i="6"/>
  <c r="L312" i="6"/>
  <c r="L194" i="6"/>
  <c r="L316" i="6"/>
  <c r="L205" i="6"/>
  <c r="L668" i="6"/>
  <c r="L785" i="6"/>
  <c r="L605" i="6"/>
  <c r="L712" i="6"/>
  <c r="L985" i="6"/>
  <c r="L934" i="6"/>
  <c r="L360" i="6"/>
  <c r="L784" i="6"/>
  <c r="L177" i="6"/>
  <c r="L974" i="6"/>
  <c r="L537" i="6"/>
  <c r="L624" i="6"/>
  <c r="L396" i="6"/>
  <c r="L965" i="6"/>
  <c r="L385" i="6"/>
  <c r="L449" i="6"/>
  <c r="L162" i="6"/>
  <c r="L434" i="6"/>
  <c r="L313" i="6"/>
  <c r="L212" i="6"/>
  <c r="L192" i="6"/>
  <c r="L182" i="6"/>
  <c r="L236" i="6"/>
  <c r="L500" i="6"/>
  <c r="L754" i="6"/>
  <c r="L789" i="6"/>
  <c r="L882" i="6"/>
  <c r="L824" i="6"/>
  <c r="L807" i="6"/>
  <c r="L620" i="6"/>
  <c r="L447" i="6"/>
  <c r="L261" i="6"/>
  <c r="L207" i="6"/>
  <c r="L127" i="6"/>
  <c r="L184" i="6"/>
  <c r="L257" i="6"/>
  <c r="L117" i="6"/>
  <c r="L437" i="6"/>
  <c r="L718" i="6"/>
  <c r="L747" i="6"/>
  <c r="L589" i="6"/>
  <c r="L865" i="6"/>
  <c r="L474" i="6"/>
  <c r="L614" i="6"/>
  <c r="L872" i="6"/>
  <c r="L600" i="6"/>
  <c r="L319" i="6"/>
  <c r="L494" i="6"/>
  <c r="L453" i="6"/>
  <c r="L471" i="6"/>
  <c r="L281" i="6"/>
  <c r="L224" i="6"/>
  <c r="L191" i="6"/>
  <c r="L228" i="6"/>
  <c r="L60" i="6"/>
  <c r="L38" i="6"/>
  <c r="L71" i="6"/>
  <c r="M33" i="6"/>
  <c r="L64" i="6"/>
  <c r="L96" i="6"/>
  <c r="L106" i="6"/>
  <c r="L101" i="6"/>
  <c r="L59" i="6"/>
  <c r="L12" i="6"/>
  <c r="L31" i="6"/>
  <c r="L78" i="6"/>
  <c r="P92" i="6"/>
  <c r="L73" i="6"/>
  <c r="L68" i="6"/>
  <c r="L103" i="6"/>
  <c r="L83" i="6"/>
  <c r="L99" i="6"/>
  <c r="L89" i="6"/>
  <c r="P94" i="6"/>
  <c r="P90" i="6"/>
  <c r="P91" i="6"/>
  <c r="L79" i="6"/>
  <c r="L34" i="6"/>
  <c r="N34" i="6" s="1"/>
  <c r="V34" i="6" s="1"/>
  <c r="L684" i="6"/>
  <c r="L23" i="6"/>
  <c r="L756" i="6"/>
  <c r="L559" i="6"/>
  <c r="L113" i="6"/>
  <c r="L355" i="6"/>
  <c r="L503" i="6"/>
  <c r="L211" i="6"/>
  <c r="L91" i="6"/>
  <c r="L759" i="6"/>
  <c r="L707" i="6"/>
  <c r="L128" i="6"/>
  <c r="L53" i="6"/>
  <c r="P79" i="6"/>
  <c r="L66" i="6"/>
  <c r="L58" i="6"/>
  <c r="L852" i="6"/>
  <c r="L959" i="6"/>
  <c r="L801" i="6"/>
  <c r="L696" i="6"/>
  <c r="L731" i="6"/>
  <c r="Q115" i="6"/>
  <c r="O115" i="6"/>
  <c r="O94" i="6"/>
  <c r="Q94" i="6"/>
  <c r="O107" i="6"/>
  <c r="P107" i="6" s="1"/>
  <c r="Q107" i="6"/>
  <c r="Q149" i="6"/>
  <c r="O149" i="6"/>
  <c r="O68" i="6"/>
  <c r="Q68" i="6"/>
  <c r="Q92" i="6"/>
  <c r="O92" i="6"/>
  <c r="O137" i="6"/>
  <c r="Q137" i="6"/>
  <c r="R137" i="6" s="1"/>
  <c r="Q150" i="6"/>
  <c r="R150" i="6" s="1"/>
  <c r="O150" i="6"/>
  <c r="P68" i="6"/>
  <c r="Q105" i="6"/>
  <c r="O105" i="6"/>
  <c r="P105" i="6" s="1"/>
  <c r="Q122" i="6"/>
  <c r="R122" i="6" s="1"/>
  <c r="O122" i="6"/>
  <c r="Q99" i="6"/>
  <c r="O99" i="6"/>
  <c r="P99" i="6" s="1"/>
  <c r="O91" i="6"/>
  <c r="Q91" i="6"/>
  <c r="O110" i="6"/>
  <c r="P110" i="6" s="1"/>
  <c r="Q110" i="6"/>
  <c r="Q143" i="6"/>
  <c r="O143" i="6"/>
  <c r="O128" i="6"/>
  <c r="Q128" i="6"/>
  <c r="R128" i="6" s="1"/>
  <c r="O140" i="6"/>
  <c r="Q140" i="6"/>
  <c r="R140" i="6" s="1"/>
  <c r="Q113" i="6"/>
  <c r="O113" i="6"/>
  <c r="O73" i="6"/>
  <c r="Q73" i="6"/>
  <c r="Q114" i="6"/>
  <c r="O114" i="6"/>
  <c r="P114" i="6" s="1"/>
  <c r="Q71" i="6"/>
  <c r="O71" i="6"/>
  <c r="P71" i="6" s="1"/>
  <c r="Q97" i="6"/>
  <c r="O97" i="6"/>
  <c r="P97" i="6" s="1"/>
  <c r="O106" i="6"/>
  <c r="P106" i="6" s="1"/>
  <c r="Q106" i="6"/>
  <c r="L895" i="6"/>
  <c r="O134" i="6"/>
  <c r="Q134" i="6"/>
  <c r="R134" i="6" s="1"/>
  <c r="Q88" i="6"/>
  <c r="O88" i="6"/>
  <c r="P88" i="6" s="1"/>
  <c r="Q67" i="6"/>
  <c r="O67" i="6"/>
  <c r="P67" i="6" s="1"/>
  <c r="O100" i="6"/>
  <c r="P100" i="6" s="1"/>
  <c r="Q100" i="6"/>
  <c r="O144" i="6"/>
  <c r="Q144" i="6"/>
  <c r="R144" i="6" s="1"/>
  <c r="O117" i="6"/>
  <c r="P117" i="6" s="1"/>
  <c r="Q117" i="6"/>
  <c r="Q132" i="6"/>
  <c r="R132" i="6" s="1"/>
  <c r="O132" i="6"/>
  <c r="Q69" i="6"/>
  <c r="O69" i="6"/>
  <c r="P69" i="6" s="1"/>
  <c r="O138" i="6"/>
  <c r="Q138" i="6"/>
  <c r="R138" i="6" s="1"/>
  <c r="Q74" i="6"/>
  <c r="O74" i="6"/>
  <c r="P74" i="6" s="1"/>
  <c r="Q95" i="6"/>
  <c r="O95" i="6"/>
  <c r="O80" i="6"/>
  <c r="P80" i="6" s="1"/>
  <c r="Q80" i="6"/>
  <c r="O81" i="6"/>
  <c r="P81" i="6" s="1"/>
  <c r="Q81" i="6"/>
  <c r="O116" i="6"/>
  <c r="Q116" i="6"/>
  <c r="R116" i="6" s="1"/>
  <c r="Q112" i="6"/>
  <c r="O112" i="6"/>
  <c r="O83" i="6"/>
  <c r="P83" i="6" s="1"/>
  <c r="Q83" i="6"/>
  <c r="Q79" i="6"/>
  <c r="O79" i="6"/>
  <c r="Q78" i="6"/>
  <c r="O78" i="6"/>
  <c r="P78" i="6" s="1"/>
  <c r="Q66" i="6"/>
  <c r="O66" i="6"/>
  <c r="P66" i="6" s="1"/>
  <c r="Q135" i="6"/>
  <c r="R135" i="6" s="1"/>
  <c r="O135" i="6"/>
  <c r="Q103" i="6"/>
  <c r="O103" i="6"/>
  <c r="P103" i="6" s="1"/>
  <c r="O90" i="6"/>
  <c r="Q90" i="6"/>
  <c r="Q139" i="6"/>
  <c r="R139" i="6" s="1"/>
  <c r="O139" i="6"/>
  <c r="Q136" i="6"/>
  <c r="R136" i="6" s="1"/>
  <c r="O136" i="6"/>
  <c r="Q125" i="6"/>
  <c r="R125" i="6" s="1"/>
  <c r="O125" i="6"/>
  <c r="O146" i="6"/>
  <c r="Q146" i="6"/>
  <c r="Q77" i="6"/>
  <c r="O77" i="6"/>
  <c r="P77" i="6" s="1"/>
  <c r="P147" i="6"/>
  <c r="O93" i="6"/>
  <c r="P93" i="6" s="1"/>
  <c r="Q93" i="6"/>
  <c r="O87" i="6"/>
  <c r="P87" i="6" s="1"/>
  <c r="Q87" i="6"/>
  <c r="P145" i="6"/>
  <c r="Q104" i="6"/>
  <c r="O104" i="6"/>
  <c r="P104" i="6" s="1"/>
  <c r="O124" i="6"/>
  <c r="Q124" i="6"/>
  <c r="R124" i="6" s="1"/>
  <c r="Q108" i="6"/>
  <c r="O108" i="6"/>
  <c r="Q131" i="6"/>
  <c r="R131" i="6" s="1"/>
  <c r="O131" i="6"/>
  <c r="O141" i="6"/>
  <c r="Q141" i="6"/>
  <c r="R141" i="6" s="1"/>
  <c r="Q118" i="6"/>
  <c r="O118" i="6"/>
  <c r="P73" i="6"/>
  <c r="Q129" i="6"/>
  <c r="R129" i="6" s="1"/>
  <c r="O129" i="6"/>
  <c r="O121" i="6"/>
  <c r="Q121" i="6"/>
  <c r="R121" i="6" s="1"/>
  <c r="Q86" i="6"/>
  <c r="O86" i="6"/>
  <c r="P86" i="6" s="1"/>
  <c r="O82" i="6"/>
  <c r="P82" i="6" s="1"/>
  <c r="Q82" i="6"/>
  <c r="O145" i="6"/>
  <c r="Q145" i="6"/>
  <c r="O148" i="6"/>
  <c r="Q148" i="6"/>
  <c r="Q109" i="6"/>
  <c r="O109" i="6"/>
  <c r="Q127" i="6"/>
  <c r="R127" i="6" s="1"/>
  <c r="O127" i="6"/>
  <c r="Q96" i="6"/>
  <c r="O96" i="6"/>
  <c r="P96" i="6" s="1"/>
  <c r="Q147" i="6"/>
  <c r="R147" i="6" s="1"/>
  <c r="O147" i="6"/>
  <c r="Q120" i="6"/>
  <c r="R120" i="6" s="1"/>
  <c r="O120" i="6"/>
  <c r="O133" i="6"/>
  <c r="Q133" i="6"/>
  <c r="R133" i="6" s="1"/>
  <c r="O89" i="6"/>
  <c r="P89" i="6" s="1"/>
  <c r="Q89" i="6"/>
  <c r="Q130" i="6"/>
  <c r="R130" i="6" s="1"/>
  <c r="O130" i="6"/>
  <c r="Q70" i="6"/>
  <c r="O70" i="6"/>
  <c r="P70" i="6" s="1"/>
  <c r="O101" i="6"/>
  <c r="P101" i="6" s="1"/>
  <c r="Q101" i="6"/>
  <c r="O72" i="6"/>
  <c r="P72" i="6" s="1"/>
  <c r="Q72" i="6"/>
  <c r="O123" i="6"/>
  <c r="Q123" i="6"/>
  <c r="R123" i="6" s="1"/>
  <c r="Q76" i="6"/>
  <c r="O76" i="6"/>
  <c r="P76" i="6" s="1"/>
  <c r="O126" i="6"/>
  <c r="Q126" i="6"/>
  <c r="R126" i="6" s="1"/>
  <c r="Q85" i="6"/>
  <c r="O85" i="6"/>
  <c r="P85" i="6" s="1"/>
  <c r="Q75" i="6"/>
  <c r="O75" i="6"/>
  <c r="P75" i="6" s="1"/>
  <c r="O119" i="6"/>
  <c r="Q119" i="6"/>
  <c r="R119" i="6" s="1"/>
  <c r="Q84" i="6"/>
  <c r="O84" i="6"/>
  <c r="P84" i="6" s="1"/>
  <c r="O111" i="6"/>
  <c r="P111" i="6" s="1"/>
  <c r="Q111" i="6"/>
  <c r="O142" i="6"/>
  <c r="Q142" i="6"/>
  <c r="R142" i="6" s="1"/>
  <c r="Q98" i="6"/>
  <c r="O98" i="6"/>
  <c r="P98" i="6" s="1"/>
  <c r="O102" i="6"/>
  <c r="P102" i="6" s="1"/>
  <c r="Q102" i="6"/>
  <c r="P148" i="6"/>
  <c r="L26" i="6"/>
  <c r="S23" i="6"/>
  <c r="L28" i="6"/>
  <c r="L51" i="6"/>
  <c r="L16" i="6"/>
  <c r="M21" i="6"/>
  <c r="L15" i="6"/>
  <c r="L24" i="6"/>
  <c r="L14" i="6"/>
  <c r="L56" i="6"/>
  <c r="L4" i="6"/>
  <c r="L19" i="6"/>
  <c r="L18" i="6"/>
  <c r="L61" i="6"/>
  <c r="L896" i="6"/>
  <c r="L90" i="6"/>
  <c r="L546" i="6"/>
  <c r="L45" i="6"/>
  <c r="S17" i="6"/>
  <c r="L914" i="6"/>
  <c r="L909" i="6"/>
  <c r="L903" i="6"/>
  <c r="L931" i="6"/>
  <c r="L180" i="6"/>
  <c r="L662" i="6"/>
  <c r="M52" i="6"/>
  <c r="L49" i="6"/>
  <c r="L3" i="6"/>
  <c r="L17" i="6"/>
  <c r="L44" i="6"/>
  <c r="L25" i="6"/>
  <c r="L50" i="6"/>
  <c r="S36" i="6"/>
  <c r="M36" i="6"/>
  <c r="M59" i="6"/>
  <c r="S59" i="6"/>
  <c r="M58" i="6"/>
  <c r="S58" i="6"/>
  <c r="M38" i="6"/>
  <c r="S38" i="6"/>
  <c r="S53" i="6"/>
  <c r="M53" i="6"/>
  <c r="M17" i="6"/>
  <c r="S28" i="6"/>
  <c r="M28" i="6"/>
  <c r="S49" i="6"/>
  <c r="M49" i="6"/>
  <c r="N49" i="6" s="1"/>
  <c r="V49" i="6" s="1"/>
  <c r="L47" i="6"/>
  <c r="L27" i="6"/>
  <c r="S20" i="6"/>
  <c r="M20" i="6"/>
  <c r="N20" i="6" s="1"/>
  <c r="V20" i="6" s="1"/>
  <c r="M65" i="6"/>
  <c r="N65" i="6" s="1"/>
  <c r="V65" i="6" s="1"/>
  <c r="S65" i="6"/>
  <c r="S21" i="6"/>
  <c r="L54" i="6"/>
  <c r="L5" i="6"/>
  <c r="L37" i="6"/>
  <c r="S31" i="6"/>
  <c r="M31" i="6"/>
  <c r="L36" i="6"/>
  <c r="Q20" i="6"/>
  <c r="O20" i="6"/>
  <c r="P20" i="6" s="1"/>
  <c r="O7" i="6"/>
  <c r="P7" i="6" s="1"/>
  <c r="Q7" i="6"/>
  <c r="Q52" i="6"/>
  <c r="O52" i="6"/>
  <c r="P52" i="6" s="1"/>
  <c r="Q50" i="6"/>
  <c r="O50" i="6"/>
  <c r="P50" i="6" s="1"/>
  <c r="Q13" i="6"/>
  <c r="O13" i="6"/>
  <c r="P13" i="6" s="1"/>
  <c r="O47" i="6"/>
  <c r="P47" i="6" s="1"/>
  <c r="Q47" i="6"/>
  <c r="O18" i="6"/>
  <c r="P18" i="6" s="1"/>
  <c r="Q18" i="6"/>
  <c r="O23" i="6"/>
  <c r="P23" i="6" s="1"/>
  <c r="Q23" i="6"/>
  <c r="O46" i="6"/>
  <c r="P46" i="6" s="1"/>
  <c r="Q46" i="6"/>
  <c r="O36" i="6"/>
  <c r="P36" i="6" s="1"/>
  <c r="Q36" i="6"/>
  <c r="Q57" i="6"/>
  <c r="O57" i="6"/>
  <c r="P57" i="6" s="1"/>
  <c r="Q4" i="6"/>
  <c r="O4" i="6"/>
  <c r="P4" i="6" s="1"/>
  <c r="Q26" i="6"/>
  <c r="O26" i="6"/>
  <c r="P26" i="6" s="1"/>
  <c r="O27" i="6"/>
  <c r="P27" i="6" s="1"/>
  <c r="Q27" i="6"/>
  <c r="O43" i="6"/>
  <c r="P43" i="6" s="1"/>
  <c r="Q43" i="6"/>
  <c r="Q9" i="6"/>
  <c r="O9" i="6"/>
  <c r="P9" i="6" s="1"/>
  <c r="M254" i="6"/>
  <c r="S254" i="6"/>
  <c r="M875" i="6"/>
  <c r="S875" i="6"/>
  <c r="S992" i="6"/>
  <c r="M992" i="6"/>
  <c r="S293" i="6"/>
  <c r="M293" i="6"/>
  <c r="S792" i="6"/>
  <c r="M792" i="6"/>
  <c r="M864" i="6"/>
  <c r="S864" i="6"/>
  <c r="S463" i="6"/>
  <c r="M463" i="6"/>
  <c r="T463" i="6" s="1"/>
  <c r="M395" i="6"/>
  <c r="S395" i="6"/>
  <c r="M401" i="6"/>
  <c r="S401" i="6"/>
  <c r="M985" i="6"/>
  <c r="S985" i="6"/>
  <c r="S719" i="6"/>
  <c r="M719" i="6"/>
  <c r="M879" i="6"/>
  <c r="S879" i="6"/>
  <c r="M832" i="6"/>
  <c r="S832" i="6"/>
  <c r="M817" i="6"/>
  <c r="S817" i="6"/>
  <c r="S193" i="6"/>
  <c r="M193" i="6"/>
  <c r="M885" i="6"/>
  <c r="S885" i="6"/>
  <c r="M799" i="6"/>
  <c r="S799" i="6"/>
  <c r="M876" i="6"/>
  <c r="S876" i="6"/>
  <c r="S915" i="6"/>
  <c r="M915" i="6"/>
  <c r="M970" i="6"/>
  <c r="T970" i="6" s="1"/>
  <c r="S970" i="6"/>
  <c r="M385" i="6"/>
  <c r="S385" i="6"/>
  <c r="M825" i="6"/>
  <c r="S825" i="6"/>
  <c r="M767" i="6"/>
  <c r="S767" i="6"/>
  <c r="M643" i="6"/>
  <c r="T643" i="6" s="1"/>
  <c r="S643" i="6"/>
  <c r="M848" i="6"/>
  <c r="S848" i="6"/>
  <c r="M667" i="6"/>
  <c r="S667" i="6"/>
  <c r="S606" i="6"/>
  <c r="M606" i="6"/>
  <c r="S457" i="6"/>
  <c r="M457" i="6"/>
  <c r="M905" i="6"/>
  <c r="S905" i="6"/>
  <c r="M754" i="6"/>
  <c r="S754" i="6"/>
  <c r="M815" i="6"/>
  <c r="S815" i="6"/>
  <c r="M615" i="6"/>
  <c r="T615" i="6" s="1"/>
  <c r="S615" i="6"/>
  <c r="L1000" i="6"/>
  <c r="S913" i="6"/>
  <c r="M913" i="6"/>
  <c r="M965" i="6"/>
  <c r="S965" i="6"/>
  <c r="M898" i="6"/>
  <c r="T898" i="6" s="1"/>
  <c r="S898" i="6"/>
  <c r="M96" i="6"/>
  <c r="S96" i="6"/>
  <c r="M653" i="6"/>
  <c r="T653" i="6" s="1"/>
  <c r="S653" i="6"/>
  <c r="S703" i="6"/>
  <c r="M703" i="6"/>
  <c r="S884" i="6"/>
  <c r="M884" i="6"/>
  <c r="M375" i="6"/>
  <c r="T375" i="6" s="1"/>
  <c r="S375" i="6"/>
  <c r="M978" i="6"/>
  <c r="T978" i="6" s="1"/>
  <c r="S978" i="6"/>
  <c r="M839" i="6"/>
  <c r="S839" i="6"/>
  <c r="S622" i="6"/>
  <c r="M622" i="6"/>
  <c r="M646" i="6"/>
  <c r="S646" i="6"/>
  <c r="M513" i="6"/>
  <c r="S513" i="6"/>
  <c r="L866" i="6"/>
  <c r="M855" i="6"/>
  <c r="S855" i="6"/>
  <c r="L963" i="6"/>
  <c r="M860" i="6"/>
  <c r="S860" i="6"/>
  <c r="M783" i="6"/>
  <c r="S783" i="6"/>
  <c r="M604" i="6"/>
  <c r="S604" i="6"/>
  <c r="M467" i="6"/>
  <c r="T467" i="6" s="1"/>
  <c r="S467" i="6"/>
  <c r="M363" i="6"/>
  <c r="T363" i="6" s="1"/>
  <c r="S363" i="6"/>
  <c r="M796" i="6"/>
  <c r="S796" i="6"/>
  <c r="M415" i="6"/>
  <c r="T415" i="6" s="1"/>
  <c r="S415" i="6"/>
  <c r="M734" i="6"/>
  <c r="S734" i="6"/>
  <c r="S240" i="6"/>
  <c r="M240" i="6"/>
  <c r="M859" i="6"/>
  <c r="S859" i="6"/>
  <c r="M383" i="6"/>
  <c r="S383" i="6"/>
  <c r="M912" i="6"/>
  <c r="S912" i="6"/>
  <c r="S543" i="6"/>
  <c r="M543" i="6"/>
  <c r="T543" i="6" s="1"/>
  <c r="S742" i="6"/>
  <c r="M742" i="6"/>
  <c r="S350" i="6"/>
  <c r="M350" i="6"/>
  <c r="L913" i="6"/>
  <c r="M367" i="6"/>
  <c r="T367" i="6" s="1"/>
  <c r="S367" i="6"/>
  <c r="M641" i="6"/>
  <c r="S641" i="6"/>
  <c r="L983" i="6"/>
  <c r="S511" i="6"/>
  <c r="M511" i="6"/>
  <c r="T511" i="6" s="1"/>
  <c r="S920" i="6"/>
  <c r="M920" i="6"/>
  <c r="L660" i="6"/>
  <c r="M786" i="6"/>
  <c r="T786" i="6" s="1"/>
  <c r="S786" i="6"/>
  <c r="M412" i="6"/>
  <c r="S412" i="6"/>
  <c r="L898" i="6"/>
  <c r="L809" i="6"/>
  <c r="M679" i="6"/>
  <c r="S679" i="6"/>
  <c r="L484" i="6"/>
  <c r="S725" i="6"/>
  <c r="M725" i="6"/>
  <c r="M490" i="6"/>
  <c r="S490" i="6"/>
  <c r="M918" i="6"/>
  <c r="T918" i="6" s="1"/>
  <c r="S918" i="6"/>
  <c r="L922" i="6"/>
  <c r="L874" i="6"/>
  <c r="L384" i="6"/>
  <c r="L706" i="6"/>
  <c r="M939" i="6"/>
  <c r="S939" i="6"/>
  <c r="M790" i="6"/>
  <c r="T790" i="6" s="1"/>
  <c r="S790" i="6"/>
  <c r="L879" i="6"/>
  <c r="S872" i="6"/>
  <c r="M872" i="6"/>
  <c r="M315" i="6"/>
  <c r="T315" i="6" s="1"/>
  <c r="S315" i="6"/>
  <c r="M635" i="6"/>
  <c r="T635" i="6" s="1"/>
  <c r="S635" i="6"/>
  <c r="S574" i="6"/>
  <c r="M574" i="6"/>
  <c r="M425" i="6"/>
  <c r="S425" i="6"/>
  <c r="S325" i="6"/>
  <c r="M325" i="6"/>
  <c r="M217" i="6"/>
  <c r="S217" i="6"/>
  <c r="M886" i="6"/>
  <c r="T886" i="6" s="1"/>
  <c r="S886" i="6"/>
  <c r="M428" i="6"/>
  <c r="S428" i="6"/>
  <c r="S931" i="6"/>
  <c r="M931" i="6"/>
  <c r="L891" i="6"/>
  <c r="S192" i="6"/>
  <c r="M192" i="6"/>
  <c r="M449" i="6"/>
  <c r="S449" i="6"/>
  <c r="S297" i="6"/>
  <c r="M297" i="6"/>
  <c r="M938" i="6"/>
  <c r="T938" i="6" s="1"/>
  <c r="S938" i="6"/>
  <c r="L839" i="6"/>
  <c r="M332" i="6"/>
  <c r="S332" i="6"/>
  <c r="L508" i="6"/>
  <c r="L383" i="6"/>
  <c r="M750" i="6"/>
  <c r="S750" i="6"/>
  <c r="M880" i="6"/>
  <c r="S880" i="6"/>
  <c r="M387" i="6"/>
  <c r="S387" i="6"/>
  <c r="S394" i="6"/>
  <c r="M394" i="6"/>
  <c r="M976" i="6"/>
  <c r="S976" i="6"/>
  <c r="M841" i="6"/>
  <c r="S841" i="6"/>
  <c r="S575" i="6"/>
  <c r="M575" i="6"/>
  <c r="T575" i="6" s="1"/>
  <c r="M774" i="6"/>
  <c r="T774" i="6" s="1"/>
  <c r="S774" i="6"/>
  <c r="L572" i="6"/>
  <c r="L929" i="6"/>
  <c r="S788" i="6"/>
  <c r="M788" i="6"/>
  <c r="M411" i="6"/>
  <c r="T411" i="6" s="1"/>
  <c r="S411" i="6"/>
  <c r="M323" i="6"/>
  <c r="T323" i="6" s="1"/>
  <c r="S323" i="6"/>
  <c r="S559" i="6"/>
  <c r="M559" i="6"/>
  <c r="T559" i="6" s="1"/>
  <c r="L520" i="6"/>
  <c r="M579" i="6"/>
  <c r="T579" i="6" s="1"/>
  <c r="S579" i="6"/>
  <c r="M683" i="6"/>
  <c r="S683" i="6"/>
  <c r="S510" i="6"/>
  <c r="M510" i="6"/>
  <c r="M778" i="6"/>
  <c r="T778" i="6" s="1"/>
  <c r="S778" i="6"/>
  <c r="M573" i="6"/>
  <c r="S573" i="6"/>
  <c r="S776" i="6"/>
  <c r="M776" i="6"/>
  <c r="M572" i="6"/>
  <c r="S572" i="6"/>
  <c r="M435" i="6"/>
  <c r="S435" i="6"/>
  <c r="M956" i="6"/>
  <c r="S956" i="6"/>
  <c r="S342" i="6"/>
  <c r="M342" i="6"/>
  <c r="L816" i="6"/>
  <c r="M828" i="6"/>
  <c r="S828" i="6"/>
  <c r="L819" i="6"/>
  <c r="M576" i="6"/>
  <c r="S576" i="6"/>
  <c r="M631" i="6"/>
  <c r="T631" i="6" s="1"/>
  <c r="S631" i="6"/>
  <c r="S820" i="6"/>
  <c r="M820" i="6"/>
  <c r="S968" i="6"/>
  <c r="M968" i="6"/>
  <c r="L661" i="6"/>
  <c r="S494" i="6"/>
  <c r="M494" i="6"/>
  <c r="S103" i="6"/>
  <c r="M103" i="6"/>
  <c r="S813" i="6"/>
  <c r="M813" i="6"/>
  <c r="M201" i="6"/>
  <c r="S201" i="6"/>
  <c r="L978" i="6"/>
  <c r="S688" i="6"/>
  <c r="M688" i="6"/>
  <c r="T688" i="6" s="1"/>
  <c r="L637" i="6"/>
  <c r="M737" i="6"/>
  <c r="S737" i="6"/>
  <c r="M506" i="6"/>
  <c r="S506" i="6"/>
  <c r="M981" i="6"/>
  <c r="S981" i="6"/>
  <c r="L805" i="6"/>
  <c r="M304" i="6"/>
  <c r="S304" i="6"/>
  <c r="S803" i="6"/>
  <c r="M803" i="6"/>
  <c r="M680" i="6"/>
  <c r="T680" i="6" s="1"/>
  <c r="S680" i="6"/>
  <c r="L714" i="6"/>
  <c r="L750" i="6"/>
  <c r="M775" i="6"/>
  <c r="S775" i="6"/>
  <c r="L174" i="6"/>
  <c r="M998" i="6"/>
  <c r="T998" i="6" s="1"/>
  <c r="S998" i="6"/>
  <c r="L592" i="6"/>
  <c r="M723" i="6"/>
  <c r="S723" i="6"/>
  <c r="M708" i="6"/>
  <c r="T708" i="6" s="1"/>
  <c r="S708" i="6"/>
  <c r="M570" i="6"/>
  <c r="S570" i="6"/>
  <c r="S867" i="6"/>
  <c r="M867" i="6"/>
  <c r="L888" i="6"/>
  <c r="S553" i="6"/>
  <c r="M553" i="6"/>
  <c r="M111" i="6"/>
  <c r="S111" i="6"/>
  <c r="S161" i="6"/>
  <c r="M161" i="6"/>
  <c r="S824" i="6"/>
  <c r="M824" i="6"/>
  <c r="S422" i="6"/>
  <c r="M422" i="6"/>
  <c r="S907" i="6"/>
  <c r="M907" i="6"/>
  <c r="M758" i="6"/>
  <c r="T758" i="6" s="1"/>
  <c r="S758" i="6"/>
  <c r="M152" i="6"/>
  <c r="S152" i="6"/>
  <c r="S851" i="6"/>
  <c r="M851" i="6"/>
  <c r="L548" i="6"/>
  <c r="L774" i="6"/>
  <c r="L547" i="6"/>
  <c r="S453" i="6"/>
  <c r="M453" i="6"/>
  <c r="S996" i="6"/>
  <c r="M996" i="6"/>
  <c r="S682" i="6"/>
  <c r="M682" i="6"/>
  <c r="M356" i="6"/>
  <c r="S356" i="6"/>
  <c r="M260" i="6"/>
  <c r="S260" i="6"/>
  <c r="S726" i="6"/>
  <c r="M726" i="6"/>
  <c r="L847" i="6"/>
  <c r="M74" i="6"/>
  <c r="S74" i="6"/>
  <c r="S720" i="6"/>
  <c r="M720" i="6"/>
  <c r="T720" i="6" s="1"/>
  <c r="M571" i="6"/>
  <c r="T571" i="6" s="1"/>
  <c r="S571" i="6"/>
  <c r="M361" i="6"/>
  <c r="S361" i="6"/>
  <c r="M190" i="6"/>
  <c r="S190" i="6"/>
  <c r="L255" i="6"/>
  <c r="L246" i="6"/>
  <c r="S613" i="6"/>
  <c r="M613" i="6"/>
  <c r="M231" i="6"/>
  <c r="T231" i="6" s="1"/>
  <c r="S231" i="6"/>
  <c r="S186" i="6"/>
  <c r="M186" i="6"/>
  <c r="M263" i="6"/>
  <c r="T263" i="6" s="1"/>
  <c r="S263" i="6"/>
  <c r="M206" i="6"/>
  <c r="S206" i="6"/>
  <c r="M223" i="6"/>
  <c r="T223" i="6" s="1"/>
  <c r="S223" i="6"/>
  <c r="M721" i="6"/>
  <c r="S721" i="6"/>
  <c r="S362" i="6"/>
  <c r="M362" i="6"/>
  <c r="S798" i="6"/>
  <c r="M798" i="6"/>
  <c r="T798" i="6" s="1"/>
  <c r="M988" i="6"/>
  <c r="S988" i="6"/>
  <c r="L708" i="6"/>
  <c r="M944" i="6"/>
  <c r="S944" i="6"/>
  <c r="M670" i="6"/>
  <c r="S670" i="6"/>
  <c r="L625" i="6"/>
  <c r="M969" i="6"/>
  <c r="S969" i="6"/>
  <c r="L861" i="6"/>
  <c r="S382" i="6"/>
  <c r="M382" i="6"/>
  <c r="S746" i="6"/>
  <c r="M746" i="6"/>
  <c r="M541" i="6"/>
  <c r="S541" i="6"/>
  <c r="S484" i="6"/>
  <c r="M484" i="6"/>
  <c r="L717" i="6"/>
  <c r="L379" i="6"/>
  <c r="S218" i="6"/>
  <c r="M218" i="6"/>
  <c r="S638" i="6"/>
  <c r="M638" i="6"/>
  <c r="S489" i="6"/>
  <c r="M489" i="6"/>
  <c r="L607" i="6"/>
  <c r="M279" i="6"/>
  <c r="T279" i="6" s="1"/>
  <c r="S279" i="6"/>
  <c r="L198" i="6"/>
  <c r="S505" i="6"/>
  <c r="M505" i="6"/>
  <c r="S156" i="6"/>
  <c r="M156" i="6"/>
  <c r="M870" i="6"/>
  <c r="T870" i="6" s="1"/>
  <c r="S870" i="6"/>
  <c r="M364" i="6"/>
  <c r="S364" i="6"/>
  <c r="L792" i="6"/>
  <c r="S899" i="6"/>
  <c r="M899" i="6"/>
  <c r="L960" i="6"/>
  <c r="L767" i="6"/>
  <c r="M442" i="6"/>
  <c r="T442" i="6" s="1"/>
  <c r="S442" i="6"/>
  <c r="M701" i="6"/>
  <c r="S701" i="6"/>
  <c r="L507" i="6"/>
  <c r="S766" i="6"/>
  <c r="M766" i="6"/>
  <c r="T766" i="6" s="1"/>
  <c r="M534" i="6"/>
  <c r="S534" i="6"/>
  <c r="L880" i="6"/>
  <c r="L944" i="6"/>
  <c r="L735" i="6"/>
  <c r="S378" i="6"/>
  <c r="M378" i="6"/>
  <c r="M148" i="6"/>
  <c r="S148" i="6"/>
  <c r="L488" i="6"/>
  <c r="L736" i="6"/>
  <c r="L308" i="6"/>
  <c r="L80" i="6"/>
  <c r="M136" i="6"/>
  <c r="S136" i="6"/>
  <c r="M127" i="6"/>
  <c r="S127" i="6"/>
  <c r="M262" i="6"/>
  <c r="S262" i="6"/>
  <c r="M437" i="6"/>
  <c r="S437" i="6"/>
  <c r="L119" i="6"/>
  <c r="L69" i="6"/>
  <c r="L742" i="6"/>
  <c r="M727" i="6"/>
  <c r="S727" i="6"/>
  <c r="M353" i="6"/>
  <c r="S353" i="6"/>
  <c r="L886" i="6"/>
  <c r="S752" i="6"/>
  <c r="M752" i="6"/>
  <c r="T752" i="6" s="1"/>
  <c r="M785" i="6"/>
  <c r="S785" i="6"/>
  <c r="M419" i="6"/>
  <c r="S419" i="6"/>
  <c r="S458" i="6"/>
  <c r="M458" i="6"/>
  <c r="T458" i="6" s="1"/>
  <c r="L664" i="6"/>
  <c r="M854" i="6"/>
  <c r="T854" i="6" s="1"/>
  <c r="S854" i="6"/>
  <c r="L586" i="6"/>
  <c r="M289" i="6"/>
  <c r="S289" i="6"/>
  <c r="S251" i="6"/>
  <c r="M251" i="6"/>
  <c r="T251" i="6" s="1"/>
  <c r="L271" i="6"/>
  <c r="M739" i="6"/>
  <c r="S739" i="6"/>
  <c r="M717" i="6"/>
  <c r="S717" i="6"/>
  <c r="S108" i="6"/>
  <c r="M108" i="6"/>
  <c r="L521" i="6"/>
  <c r="L263" i="6"/>
  <c r="N263" i="6" s="1"/>
  <c r="L241" i="6"/>
  <c r="L95" i="6"/>
  <c r="M377" i="6"/>
  <c r="S377" i="6"/>
  <c r="L606" i="6"/>
  <c r="S318" i="6"/>
  <c r="M318" i="6"/>
  <c r="S170" i="6"/>
  <c r="M170" i="6"/>
  <c r="S102" i="6"/>
  <c r="M102" i="6"/>
  <c r="S452" i="6"/>
  <c r="M452" i="6"/>
  <c r="M305" i="6"/>
  <c r="S305" i="6"/>
  <c r="L216" i="6"/>
  <c r="M477" i="6"/>
  <c r="S477" i="6"/>
  <c r="M504" i="6"/>
  <c r="S504" i="6"/>
  <c r="M79" i="6"/>
  <c r="S79" i="6"/>
  <c r="M288" i="6"/>
  <c r="S288" i="6"/>
  <c r="S485" i="6"/>
  <c r="M485" i="6"/>
  <c r="L304" i="6"/>
  <c r="M248" i="6"/>
  <c r="S248" i="6"/>
  <c r="L574" i="6"/>
  <c r="S177" i="6"/>
  <c r="M177" i="6"/>
  <c r="M388" i="6"/>
  <c r="S388" i="6"/>
  <c r="S354" i="6"/>
  <c r="M354" i="6"/>
  <c r="L100" i="6"/>
  <c r="M195" i="6"/>
  <c r="T195" i="6" s="1"/>
  <c r="S195" i="6"/>
  <c r="S125" i="6"/>
  <c r="M125" i="6"/>
  <c r="M540" i="6"/>
  <c r="S540" i="6"/>
  <c r="M155" i="6"/>
  <c r="T155" i="6" s="1"/>
  <c r="S155" i="6"/>
  <c r="L137" i="6"/>
  <c r="M349" i="6"/>
  <c r="S349" i="6"/>
  <c r="L361" i="6"/>
  <c r="M178" i="6"/>
  <c r="S178" i="6"/>
  <c r="S77" i="6"/>
  <c r="M77" i="6"/>
  <c r="L114" i="6"/>
  <c r="L454" i="6"/>
  <c r="M244" i="6"/>
  <c r="S244" i="6"/>
  <c r="S645" i="6"/>
  <c r="M645" i="6"/>
  <c r="M205" i="6"/>
  <c r="S205" i="6"/>
  <c r="M132" i="6"/>
  <c r="S132" i="6"/>
  <c r="L239" i="6"/>
  <c r="M345" i="6"/>
  <c r="S345" i="6"/>
  <c r="M432" i="6"/>
  <c r="S432" i="6"/>
  <c r="M207" i="6"/>
  <c r="T207" i="6" s="1"/>
  <c r="S207" i="6"/>
  <c r="L122" i="6"/>
  <c r="L87" i="6"/>
  <c r="M271" i="6"/>
  <c r="T271" i="6" s="1"/>
  <c r="S271" i="6"/>
  <c r="L417" i="6"/>
  <c r="L84" i="6"/>
  <c r="S141" i="6"/>
  <c r="M141" i="6"/>
  <c r="L349" i="6"/>
  <c r="M524" i="6"/>
  <c r="S524" i="6"/>
  <c r="L401" i="6"/>
  <c r="M222" i="6"/>
  <c r="S222" i="6"/>
  <c r="L245" i="6"/>
  <c r="L72" i="6"/>
  <c r="S98" i="6"/>
  <c r="M98" i="6"/>
  <c r="M95" i="6"/>
  <c r="S95" i="6"/>
  <c r="S597" i="6"/>
  <c r="M597" i="6"/>
  <c r="M94" i="6"/>
  <c r="S94" i="6"/>
  <c r="L290" i="6"/>
  <c r="S276" i="6"/>
  <c r="M276" i="6"/>
  <c r="M424" i="6"/>
  <c r="S424" i="6"/>
  <c r="S104" i="6"/>
  <c r="M104" i="6"/>
  <c r="L406" i="6"/>
  <c r="S171" i="6"/>
  <c r="M171" i="6"/>
  <c r="T171" i="6" s="1"/>
  <c r="M232" i="6"/>
  <c r="S232" i="6"/>
  <c r="S533" i="6"/>
  <c r="M533" i="6"/>
  <c r="S521" i="6"/>
  <c r="M521" i="6"/>
  <c r="M405" i="6"/>
  <c r="S405" i="6"/>
  <c r="S202" i="6"/>
  <c r="M202" i="6"/>
  <c r="M416" i="6"/>
  <c r="S416" i="6"/>
  <c r="M191" i="6"/>
  <c r="T191" i="6" s="1"/>
  <c r="S191" i="6"/>
  <c r="L203" i="6"/>
  <c r="L93" i="6"/>
  <c r="L102" i="6"/>
  <c r="M117" i="6"/>
  <c r="S117" i="6"/>
  <c r="L123" i="6"/>
  <c r="L6" i="6"/>
  <c r="M47" i="6"/>
  <c r="S47" i="6"/>
  <c r="S35" i="6"/>
  <c r="M35" i="6"/>
  <c r="M7" i="6"/>
  <c r="S7" i="6"/>
  <c r="M43" i="6"/>
  <c r="S43" i="6"/>
  <c r="S52" i="6"/>
  <c r="M16" i="6"/>
  <c r="S16" i="6"/>
  <c r="L29" i="6"/>
  <c r="L42" i="6"/>
  <c r="L48" i="6"/>
  <c r="L39" i="6"/>
  <c r="M56" i="6"/>
  <c r="S56" i="6"/>
  <c r="M26" i="6"/>
  <c r="S26" i="6"/>
  <c r="M61" i="6"/>
  <c r="S61" i="6"/>
  <c r="S3" i="6"/>
  <c r="M3" i="6"/>
  <c r="Q17" i="6"/>
  <c r="O17" i="6"/>
  <c r="P17" i="6" s="1"/>
  <c r="Q33" i="6"/>
  <c r="O33" i="6"/>
  <c r="P33" i="6" s="1"/>
  <c r="O22" i="6"/>
  <c r="P22" i="6" s="1"/>
  <c r="Q22" i="6"/>
  <c r="O32" i="6"/>
  <c r="P32" i="6" s="1"/>
  <c r="Q32" i="6"/>
  <c r="Q10" i="6"/>
  <c r="O10" i="6"/>
  <c r="P10" i="6" s="1"/>
  <c r="Q58" i="6"/>
  <c r="O58" i="6"/>
  <c r="P58" i="6" s="1"/>
  <c r="O39" i="6"/>
  <c r="P39" i="6" s="1"/>
  <c r="Q39" i="6"/>
  <c r="Q25" i="6"/>
  <c r="O25" i="6"/>
  <c r="P25" i="6" s="1"/>
  <c r="Q40" i="6"/>
  <c r="O40" i="6"/>
  <c r="P40" i="6" s="1"/>
  <c r="Q63" i="6"/>
  <c r="O63" i="6"/>
  <c r="P63" i="6" s="1"/>
  <c r="O30" i="6"/>
  <c r="P30" i="6" s="1"/>
  <c r="Q30" i="6"/>
  <c r="Q60" i="6"/>
  <c r="O60" i="6"/>
  <c r="P60" i="6" s="1"/>
  <c r="Q49" i="6"/>
  <c r="O49" i="6"/>
  <c r="P49" i="6" s="1"/>
  <c r="O65" i="6"/>
  <c r="P65" i="6" s="1"/>
  <c r="Q65" i="6"/>
  <c r="Q54" i="6"/>
  <c r="O54" i="6"/>
  <c r="P54" i="6" s="1"/>
  <c r="O59" i="6"/>
  <c r="P59" i="6" s="1"/>
  <c r="Q59" i="6"/>
  <c r="M66" i="6"/>
  <c r="S66" i="6"/>
  <c r="M954" i="6"/>
  <c r="T954" i="6" s="1"/>
  <c r="S954" i="6"/>
  <c r="S814" i="6"/>
  <c r="M814" i="6"/>
  <c r="T814" i="6" s="1"/>
  <c r="M568" i="6"/>
  <c r="S568" i="6"/>
  <c r="M809" i="6"/>
  <c r="S809" i="6"/>
  <c r="S672" i="6"/>
  <c r="M672" i="6"/>
  <c r="T672" i="6" s="1"/>
  <c r="S208" i="6"/>
  <c r="M208" i="6"/>
  <c r="M818" i="6"/>
  <c r="T818" i="6" s="1"/>
  <c r="S818" i="6"/>
  <c r="S829" i="6"/>
  <c r="M829" i="6"/>
  <c r="S979" i="6"/>
  <c r="M979" i="6"/>
  <c r="S942" i="6"/>
  <c r="M942" i="6"/>
  <c r="T942" i="6" s="1"/>
  <c r="S760" i="6"/>
  <c r="M760" i="6"/>
  <c r="S856" i="6"/>
  <c r="M856" i="6"/>
  <c r="M724" i="6"/>
  <c r="T724" i="6" s="1"/>
  <c r="S724" i="6"/>
  <c r="L741" i="6"/>
  <c r="M455" i="6"/>
  <c r="S455" i="6"/>
  <c r="M1000" i="6"/>
  <c r="S1000" i="6"/>
  <c r="L935" i="6"/>
  <c r="M891" i="6"/>
  <c r="S891" i="6"/>
  <c r="M640" i="6"/>
  <c r="S640" i="6"/>
  <c r="S358" i="6"/>
  <c r="M358" i="6"/>
  <c r="M857" i="6"/>
  <c r="S857" i="6"/>
  <c r="M470" i="6"/>
  <c r="S470" i="6"/>
  <c r="N375" i="6"/>
  <c r="L539" i="6"/>
  <c r="S973" i="6"/>
  <c r="M973" i="6"/>
  <c r="L633" i="6"/>
  <c r="S926" i="6"/>
  <c r="M926" i="6"/>
  <c r="T926" i="6" s="1"/>
  <c r="L970" i="6"/>
  <c r="S901" i="6"/>
  <c r="M901" i="6"/>
  <c r="M950" i="6"/>
  <c r="T950" i="6" s="1"/>
  <c r="S950" i="6"/>
  <c r="M544" i="6"/>
  <c r="S544" i="6"/>
  <c r="S902" i="6"/>
  <c r="M902" i="6"/>
  <c r="T902" i="6" s="1"/>
  <c r="S617" i="6"/>
  <c r="M617" i="6"/>
  <c r="S916" i="6"/>
  <c r="M916" i="6"/>
  <c r="M602" i="6"/>
  <c r="S602" i="6"/>
  <c r="M821" i="6"/>
  <c r="S821" i="6"/>
  <c r="M869" i="6"/>
  <c r="S869" i="6"/>
  <c r="S877" i="6"/>
  <c r="M877" i="6"/>
  <c r="M587" i="6"/>
  <c r="T587" i="6" s="1"/>
  <c r="S587" i="6"/>
  <c r="M800" i="6"/>
  <c r="S800" i="6"/>
  <c r="M716" i="6"/>
  <c r="T716" i="6" s="1"/>
  <c r="S716" i="6"/>
  <c r="M625" i="6"/>
  <c r="S625" i="6"/>
  <c r="M475" i="6"/>
  <c r="T475" i="6" s="1"/>
  <c r="S475" i="6"/>
  <c r="M284" i="6"/>
  <c r="S284" i="6"/>
  <c r="S687" i="6"/>
  <c r="M687" i="6"/>
  <c r="M777" i="6"/>
  <c r="S777" i="6"/>
  <c r="S964" i="6"/>
  <c r="M964" i="6"/>
  <c r="M491" i="6"/>
  <c r="T491" i="6" s="1"/>
  <c r="S491" i="6"/>
  <c r="M650" i="6"/>
  <c r="S650" i="6"/>
  <c r="M744" i="6"/>
  <c r="T744" i="6" s="1"/>
  <c r="S744" i="6"/>
  <c r="M662" i="6"/>
  <c r="S662" i="6"/>
  <c r="M306" i="6"/>
  <c r="S306" i="6"/>
  <c r="M807" i="6"/>
  <c r="S807" i="6"/>
  <c r="M738" i="6"/>
  <c r="S738" i="6"/>
  <c r="M676" i="6"/>
  <c r="T676" i="6" s="1"/>
  <c r="S676" i="6"/>
  <c r="M583" i="6"/>
  <c r="T583" i="6" s="1"/>
  <c r="S583" i="6"/>
  <c r="M692" i="6"/>
  <c r="T692" i="6" s="1"/>
  <c r="S692" i="6"/>
  <c r="S830" i="6"/>
  <c r="M830" i="6"/>
  <c r="T830" i="6" s="1"/>
  <c r="M339" i="6"/>
  <c r="S339" i="6"/>
  <c r="S329" i="6"/>
  <c r="M329" i="6"/>
  <c r="T329" i="6" s="1"/>
  <c r="M960" i="6"/>
  <c r="S960" i="6"/>
  <c r="M707" i="6"/>
  <c r="S707" i="6"/>
  <c r="M668" i="6"/>
  <c r="T668" i="6" s="1"/>
  <c r="S668" i="6"/>
  <c r="M531" i="6"/>
  <c r="T531" i="6" s="1"/>
  <c r="S531" i="6"/>
  <c r="L779" i="6"/>
  <c r="M897" i="6"/>
  <c r="S897" i="6"/>
  <c r="S623" i="6"/>
  <c r="M623" i="6"/>
  <c r="T623" i="6" s="1"/>
  <c r="S590" i="6"/>
  <c r="M590" i="6"/>
  <c r="L790" i="6"/>
  <c r="S224" i="6"/>
  <c r="M224" i="6"/>
  <c r="L495" i="6"/>
  <c r="S693" i="6"/>
  <c r="M693" i="6"/>
  <c r="L544" i="6"/>
  <c r="S819" i="6"/>
  <c r="M819" i="6"/>
  <c r="M656" i="6"/>
  <c r="S656" i="6"/>
  <c r="M728" i="6"/>
  <c r="T728" i="6" s="1"/>
  <c r="S728" i="6"/>
  <c r="S735" i="6"/>
  <c r="M735" i="6"/>
  <c r="S919" i="6"/>
  <c r="M919" i="6"/>
  <c r="L523" i="6"/>
  <c r="M390" i="6"/>
  <c r="S390" i="6"/>
  <c r="L976" i="6"/>
  <c r="M844" i="6"/>
  <c r="S844" i="6"/>
  <c r="L893" i="6"/>
  <c r="L612" i="6"/>
  <c r="L720" i="6"/>
  <c r="L885" i="6"/>
  <c r="L971" i="6"/>
  <c r="M603" i="6"/>
  <c r="T603" i="6" s="1"/>
  <c r="S603" i="6"/>
  <c r="M833" i="6"/>
  <c r="S833" i="6"/>
  <c r="S542" i="6"/>
  <c r="M542" i="6"/>
  <c r="M393" i="6"/>
  <c r="S393" i="6"/>
  <c r="L367" i="6"/>
  <c r="M733" i="6"/>
  <c r="S733" i="6"/>
  <c r="M545" i="6"/>
  <c r="S545" i="6"/>
  <c r="L577" i="6"/>
  <c r="L940" i="6"/>
  <c r="S980" i="6"/>
  <c r="M980" i="6"/>
  <c r="S649" i="6"/>
  <c r="M649" i="6"/>
  <c r="S836" i="6"/>
  <c r="M836" i="6"/>
  <c r="M666" i="6"/>
  <c r="S666" i="6"/>
  <c r="L372" i="6"/>
  <c r="M906" i="6"/>
  <c r="T906" i="6" s="1"/>
  <c r="S906" i="6"/>
  <c r="L969" i="6"/>
  <c r="M831" i="6"/>
  <c r="S831" i="6"/>
  <c r="M943" i="6"/>
  <c r="S943" i="6"/>
  <c r="L368" i="6"/>
  <c r="M610" i="6"/>
  <c r="S610" i="6"/>
  <c r="M773" i="6"/>
  <c r="S773" i="6"/>
  <c r="L730" i="6"/>
  <c r="L752" i="6"/>
  <c r="L543" i="6"/>
  <c r="L689" i="6"/>
  <c r="L899" i="6"/>
  <c r="M789" i="6"/>
  <c r="S789" i="6"/>
  <c r="S671" i="6"/>
  <c r="M671" i="6"/>
  <c r="M593" i="6"/>
  <c r="S593" i="6"/>
  <c r="S308" i="6"/>
  <c r="M308" i="6"/>
  <c r="L919" i="6"/>
  <c r="M811" i="6"/>
  <c r="S811" i="6"/>
  <c r="L977" i="6"/>
  <c r="M873" i="6"/>
  <c r="S873" i="6"/>
  <c r="L761" i="6"/>
  <c r="M651" i="6"/>
  <c r="S651" i="6"/>
  <c r="L843" i="6"/>
  <c r="M843" i="6"/>
  <c r="S843" i="6"/>
  <c r="M423" i="6"/>
  <c r="S423" i="6"/>
  <c r="M451" i="6"/>
  <c r="S451" i="6"/>
  <c r="M522" i="6"/>
  <c r="S522" i="6"/>
  <c r="S328" i="6"/>
  <c r="M328" i="6"/>
  <c r="M507" i="6"/>
  <c r="T507" i="6" s="1"/>
  <c r="S507" i="6"/>
  <c r="S835" i="6"/>
  <c r="M835" i="6"/>
  <c r="M556" i="6"/>
  <c r="S556" i="6"/>
  <c r="M268" i="6"/>
  <c r="S268" i="6"/>
  <c r="M705" i="6"/>
  <c r="S705" i="6"/>
  <c r="M492" i="6"/>
  <c r="S492" i="6"/>
  <c r="S963" i="6"/>
  <c r="M963" i="6"/>
  <c r="L923" i="6"/>
  <c r="S319" i="6"/>
  <c r="M319" i="6"/>
  <c r="S410" i="6"/>
  <c r="M410" i="6"/>
  <c r="M290" i="6"/>
  <c r="S290" i="6"/>
  <c r="L348" i="6"/>
  <c r="L859" i="6"/>
  <c r="M827" i="6"/>
  <c r="S827" i="6"/>
  <c r="L936" i="6"/>
  <c r="M595" i="6"/>
  <c r="T595" i="6" s="1"/>
  <c r="S595" i="6"/>
  <c r="L603" i="6"/>
  <c r="S941" i="6"/>
  <c r="M941" i="6"/>
  <c r="L845" i="6"/>
  <c r="L403" i="6"/>
  <c r="L640" i="6"/>
  <c r="M371" i="6"/>
  <c r="T371" i="6" s="1"/>
  <c r="S371" i="6"/>
  <c r="M866" i="6"/>
  <c r="T866" i="6" s="1"/>
  <c r="S866" i="6"/>
  <c r="L412" i="6"/>
  <c r="L276" i="6"/>
  <c r="M923" i="6"/>
  <c r="S923" i="6"/>
  <c r="L846" i="6"/>
  <c r="L641" i="6"/>
  <c r="M552" i="6"/>
  <c r="S552" i="6"/>
  <c r="L479" i="6"/>
  <c r="S160" i="6"/>
  <c r="M160" i="6"/>
  <c r="L580" i="6"/>
  <c r="L563" i="6"/>
  <c r="L998" i="6"/>
  <c r="M865" i="6"/>
  <c r="S865" i="6"/>
  <c r="S947" i="6"/>
  <c r="M947" i="6"/>
  <c r="M967" i="6"/>
  <c r="S967" i="6"/>
  <c r="L814" i="6"/>
  <c r="M624" i="6"/>
  <c r="S624" i="6"/>
  <c r="M523" i="6"/>
  <c r="T523" i="6" s="1"/>
  <c r="S523" i="6"/>
  <c r="M903" i="6"/>
  <c r="S903" i="6"/>
  <c r="L491" i="6"/>
  <c r="L946" i="6"/>
  <c r="S861" i="6"/>
  <c r="M861" i="6"/>
  <c r="M588" i="6"/>
  <c r="S588" i="6"/>
  <c r="S426" i="6"/>
  <c r="M426" i="6"/>
  <c r="L270" i="6"/>
  <c r="M80" i="6"/>
  <c r="S80" i="6"/>
  <c r="L327" i="6"/>
  <c r="S804" i="6"/>
  <c r="M804" i="6"/>
  <c r="M459" i="6"/>
  <c r="S459" i="6"/>
  <c r="M465" i="6"/>
  <c r="S465" i="6"/>
  <c r="L515" i="6"/>
  <c r="M163" i="6"/>
  <c r="T163" i="6" s="1"/>
  <c r="S163" i="6"/>
  <c r="S439" i="6"/>
  <c r="M439" i="6"/>
  <c r="M275" i="6"/>
  <c r="T275" i="6" s="1"/>
  <c r="S275" i="6"/>
  <c r="M373" i="6"/>
  <c r="S373" i="6"/>
  <c r="M493" i="6"/>
  <c r="S493" i="6"/>
  <c r="M520" i="6"/>
  <c r="S520" i="6"/>
  <c r="L222" i="6"/>
  <c r="L475" i="6"/>
  <c r="L181" i="6"/>
  <c r="L674" i="6"/>
  <c r="L748" i="6"/>
  <c r="S852" i="6"/>
  <c r="M852" i="6"/>
  <c r="S771" i="6"/>
  <c r="M771" i="6"/>
  <c r="M871" i="6"/>
  <c r="S871" i="6"/>
  <c r="L887" i="6"/>
  <c r="M296" i="6"/>
  <c r="S296" i="6"/>
  <c r="L609" i="6"/>
  <c r="L806" i="6"/>
  <c r="M791" i="6"/>
  <c r="S791" i="6"/>
  <c r="L420" i="6"/>
  <c r="M184" i="6"/>
  <c r="S184" i="6"/>
  <c r="L230" i="6"/>
  <c r="M951" i="6"/>
  <c r="S951" i="6"/>
  <c r="L466" i="6"/>
  <c r="M172" i="6"/>
  <c r="S172" i="6"/>
  <c r="L871" i="6"/>
  <c r="M169" i="6"/>
  <c r="S169" i="6"/>
  <c r="L146" i="6"/>
  <c r="M146" i="6"/>
  <c r="S146" i="6"/>
  <c r="M619" i="6"/>
  <c r="T619" i="6" s="1"/>
  <c r="S619" i="6"/>
  <c r="L827" i="6"/>
  <c r="S119" i="6"/>
  <c r="M119" i="6"/>
  <c r="M247" i="6"/>
  <c r="T247" i="6" s="1"/>
  <c r="S247" i="6"/>
  <c r="S73" i="6"/>
  <c r="M73" i="6"/>
  <c r="M321" i="6"/>
  <c r="T321" i="6" s="1"/>
  <c r="S321" i="6"/>
  <c r="M142" i="6"/>
  <c r="S142" i="6"/>
  <c r="M67" i="6"/>
  <c r="S67" i="6"/>
  <c r="S549" i="6"/>
  <c r="M549" i="6"/>
  <c r="M167" i="6"/>
  <c r="T167" i="6" s="1"/>
  <c r="S167" i="6"/>
  <c r="M259" i="6"/>
  <c r="T259" i="6" s="1"/>
  <c r="S259" i="6"/>
  <c r="M159" i="6"/>
  <c r="T159" i="6" s="1"/>
  <c r="S159" i="6"/>
  <c r="L399" i="6"/>
  <c r="S782" i="6"/>
  <c r="M782" i="6"/>
  <c r="T782" i="6" s="1"/>
  <c r="S112" i="6"/>
  <c r="M112" i="6"/>
  <c r="L939" i="6"/>
  <c r="M539" i="6"/>
  <c r="T539" i="6" s="1"/>
  <c r="S539" i="6"/>
  <c r="M291" i="6"/>
  <c r="T291" i="6" s="1"/>
  <c r="S291" i="6"/>
  <c r="M874" i="6"/>
  <c r="T874" i="6" s="1"/>
  <c r="S874" i="6"/>
  <c r="M812" i="6"/>
  <c r="S812" i="6"/>
  <c r="S213" i="6"/>
  <c r="M213" i="6"/>
  <c r="M327" i="6"/>
  <c r="S327" i="6"/>
  <c r="L189" i="6"/>
  <c r="L124" i="6"/>
  <c r="M278" i="6"/>
  <c r="S278" i="6"/>
  <c r="L758" i="6"/>
  <c r="M528" i="6"/>
  <c r="S528" i="6"/>
  <c r="M270" i="6"/>
  <c r="S270" i="6"/>
  <c r="L825" i="6"/>
  <c r="L810" i="6"/>
  <c r="M144" i="6"/>
  <c r="S144" i="6"/>
  <c r="L269" i="6"/>
  <c r="M675" i="6"/>
  <c r="S675" i="6"/>
  <c r="L904" i="6"/>
  <c r="L655" i="6"/>
  <c r="L571" i="6"/>
  <c r="L502" i="6"/>
  <c r="L529" i="6"/>
  <c r="M101" i="6"/>
  <c r="S101" i="6"/>
  <c r="M110" i="6"/>
  <c r="S110" i="6"/>
  <c r="L347" i="6"/>
  <c r="M448" i="6"/>
  <c r="S448" i="6"/>
  <c r="L311" i="6"/>
  <c r="L76" i="6"/>
  <c r="M320" i="6"/>
  <c r="S320" i="6"/>
  <c r="L187" i="6"/>
  <c r="S628" i="6"/>
  <c r="M628" i="6"/>
  <c r="L540" i="6"/>
  <c r="M403" i="6"/>
  <c r="S403" i="6"/>
  <c r="L715" i="6"/>
  <c r="M438" i="6"/>
  <c r="S438" i="6"/>
  <c r="S765" i="6"/>
  <c r="M765" i="6"/>
  <c r="S478" i="6"/>
  <c r="M478" i="6"/>
  <c r="L964" i="6"/>
  <c r="L815" i="6"/>
  <c r="L651" i="6"/>
  <c r="M966" i="6"/>
  <c r="T966" i="6" s="1"/>
  <c r="S966" i="6"/>
  <c r="L889" i="6"/>
  <c r="L812" i="6"/>
  <c r="M577" i="6"/>
  <c r="S577" i="6"/>
  <c r="L240" i="6"/>
  <c r="L335" i="6"/>
  <c r="S654" i="6"/>
  <c r="M654" i="6"/>
  <c r="L340" i="6"/>
  <c r="L413" i="6"/>
  <c r="L298" i="6"/>
  <c r="L932" i="6"/>
  <c r="L968" i="6"/>
  <c r="L783" i="6"/>
  <c r="S659" i="6"/>
  <c r="M659" i="6"/>
  <c r="L635" i="6"/>
  <c r="L796" i="6"/>
  <c r="L628" i="6"/>
  <c r="L567" i="6"/>
  <c r="M770" i="6"/>
  <c r="T770" i="6" s="1"/>
  <c r="S770" i="6"/>
  <c r="L558" i="6"/>
  <c r="L389" i="6"/>
  <c r="S165" i="6"/>
  <c r="M165" i="6"/>
  <c r="L366" i="6"/>
  <c r="L497" i="6"/>
  <c r="S157" i="6"/>
  <c r="M157" i="6"/>
  <c r="L486" i="6"/>
  <c r="M314" i="6"/>
  <c r="S314" i="6"/>
  <c r="M133" i="6"/>
  <c r="S133" i="6"/>
  <c r="M237" i="6"/>
  <c r="S237" i="6"/>
  <c r="L461" i="6"/>
  <c r="M360" i="6"/>
  <c r="S360" i="6"/>
  <c r="M164" i="6"/>
  <c r="S164" i="6"/>
  <c r="M661" i="6"/>
  <c r="T661" i="6" s="1"/>
  <c r="S661" i="6"/>
  <c r="L342" i="6"/>
  <c r="L70" i="6"/>
  <c r="M105" i="6"/>
  <c r="S105" i="6"/>
  <c r="M372" i="6"/>
  <c r="S372" i="6"/>
  <c r="M472" i="6"/>
  <c r="S472" i="6"/>
  <c r="M441" i="6"/>
  <c r="S441" i="6"/>
  <c r="M344" i="6"/>
  <c r="S344" i="6"/>
  <c r="L157" i="6"/>
  <c r="L149" i="6"/>
  <c r="L75" i="6"/>
  <c r="L309" i="6"/>
  <c r="M295" i="6"/>
  <c r="T295" i="6" s="1"/>
  <c r="S295" i="6"/>
  <c r="M126" i="6"/>
  <c r="S126" i="6"/>
  <c r="M421" i="6"/>
  <c r="S421" i="6"/>
  <c r="L227" i="6"/>
  <c r="S124" i="6"/>
  <c r="M124" i="6"/>
  <c r="M460" i="6"/>
  <c r="S460" i="6"/>
  <c r="L526" i="6"/>
  <c r="M116" i="6"/>
  <c r="S116" i="6"/>
  <c r="M137" i="6"/>
  <c r="S137" i="6"/>
  <c r="M168" i="6"/>
  <c r="S168" i="6"/>
  <c r="S150" i="6"/>
  <c r="M150" i="6"/>
  <c r="M198" i="6"/>
  <c r="S198" i="6"/>
  <c r="M149" i="6"/>
  <c r="S149" i="6"/>
  <c r="L303" i="6"/>
  <c r="M194" i="6"/>
  <c r="S194" i="6"/>
  <c r="L165" i="6"/>
  <c r="M420" i="6"/>
  <c r="S420" i="6"/>
  <c r="M269" i="6"/>
  <c r="S269" i="6"/>
  <c r="L285" i="6"/>
  <c r="L155" i="6"/>
  <c r="L233" i="6"/>
  <c r="L133" i="6"/>
  <c r="M131" i="6"/>
  <c r="S131" i="6"/>
  <c r="L287" i="6"/>
  <c r="M154" i="6"/>
  <c r="S154" i="6"/>
  <c r="L110" i="6"/>
  <c r="S273" i="6"/>
  <c r="M273" i="6"/>
  <c r="L350" i="6"/>
  <c r="M488" i="6"/>
  <c r="S488" i="6"/>
  <c r="M130" i="6"/>
  <c r="S130" i="6"/>
  <c r="L478" i="6"/>
  <c r="M298" i="6"/>
  <c r="S298" i="6"/>
  <c r="S386" i="6"/>
  <c r="M386" i="6"/>
  <c r="S134" i="6"/>
  <c r="M134" i="6"/>
  <c r="M211" i="6"/>
  <c r="T211" i="6" s="1"/>
  <c r="S211" i="6"/>
  <c r="L118" i="6"/>
  <c r="M397" i="6"/>
  <c r="S397" i="6"/>
  <c r="M78" i="6"/>
  <c r="S78" i="6"/>
  <c r="L105" i="6"/>
  <c r="L234" i="6"/>
  <c r="S292" i="6"/>
  <c r="M292" i="6"/>
  <c r="L175" i="6"/>
  <c r="L272" i="6"/>
  <c r="M179" i="6"/>
  <c r="T179" i="6" s="1"/>
  <c r="S179" i="6"/>
  <c r="L85" i="6"/>
  <c r="M182" i="6"/>
  <c r="S182" i="6"/>
  <c r="L52" i="6"/>
  <c r="L40" i="6"/>
  <c r="S64" i="6"/>
  <c r="M64" i="6"/>
  <c r="M42" i="6"/>
  <c r="S42" i="6"/>
  <c r="L43" i="6"/>
  <c r="L41" i="6"/>
  <c r="S19" i="6"/>
  <c r="M19" i="6"/>
  <c r="L7" i="6"/>
  <c r="M57" i="6"/>
  <c r="N57" i="6" s="1"/>
  <c r="V57" i="6" s="1"/>
  <c r="S57" i="6"/>
  <c r="S30" i="6"/>
  <c r="M30" i="6"/>
  <c r="M55" i="6"/>
  <c r="S55" i="6"/>
  <c r="S6" i="6"/>
  <c r="M6" i="6"/>
  <c r="L13" i="6"/>
  <c r="M63" i="6"/>
  <c r="S63" i="6"/>
  <c r="M23" i="6"/>
  <c r="L22" i="6"/>
  <c r="M9" i="6"/>
  <c r="S9" i="6"/>
  <c r="S48" i="6"/>
  <c r="M48" i="6"/>
  <c r="L46" i="6"/>
  <c r="L35" i="6"/>
  <c r="M50" i="6"/>
  <c r="S50" i="6"/>
  <c r="L33" i="6"/>
  <c r="M8" i="6"/>
  <c r="S8" i="6"/>
  <c r="L11" i="6"/>
  <c r="L8" i="6"/>
  <c r="O34" i="6"/>
  <c r="P34" i="6" s="1"/>
  <c r="Q34" i="6"/>
  <c r="O56" i="6"/>
  <c r="P56" i="6" s="1"/>
  <c r="Q56" i="6"/>
  <c r="O29" i="6"/>
  <c r="P29" i="6" s="1"/>
  <c r="Q29" i="6"/>
  <c r="Q42" i="6"/>
  <c r="O42" i="6"/>
  <c r="P42" i="6" s="1"/>
  <c r="Q16" i="6"/>
  <c r="O16" i="6"/>
  <c r="P16" i="6" s="1"/>
  <c r="O31" i="6"/>
  <c r="P31" i="6" s="1"/>
  <c r="Q31" i="6"/>
  <c r="Q44" i="6"/>
  <c r="O44" i="6"/>
  <c r="P44" i="6" s="1"/>
  <c r="Q45" i="6"/>
  <c r="O45" i="6"/>
  <c r="P45" i="6" s="1"/>
  <c r="Q51" i="6"/>
  <c r="O51" i="6"/>
  <c r="P51" i="6" s="1"/>
  <c r="Q37" i="6"/>
  <c r="O37" i="6"/>
  <c r="P37" i="6" s="1"/>
  <c r="O64" i="6"/>
  <c r="P64" i="6" s="1"/>
  <c r="Q64" i="6"/>
  <c r="O5" i="6"/>
  <c r="P5" i="6" s="1"/>
  <c r="Q5" i="6"/>
  <c r="Q24" i="6"/>
  <c r="O24" i="6"/>
  <c r="P24" i="6" s="1"/>
  <c r="O8" i="6"/>
  <c r="P8" i="6" s="1"/>
  <c r="Q8" i="6"/>
  <c r="O11" i="6"/>
  <c r="P11" i="6" s="1"/>
  <c r="Q11" i="6"/>
  <c r="Q35" i="6"/>
  <c r="O35" i="6"/>
  <c r="P35" i="6" s="1"/>
  <c r="M933" i="6"/>
  <c r="S933" i="6"/>
  <c r="M795" i="6"/>
  <c r="S795" i="6"/>
  <c r="S548" i="6"/>
  <c r="M548" i="6"/>
  <c r="M592" i="6"/>
  <c r="S592" i="6"/>
  <c r="S479" i="6"/>
  <c r="M479" i="6"/>
  <c r="T479" i="6" s="1"/>
  <c r="S751" i="6"/>
  <c r="M751" i="6"/>
  <c r="S644" i="6"/>
  <c r="M644" i="6"/>
  <c r="M757" i="6"/>
  <c r="S757" i="6"/>
  <c r="M399" i="6"/>
  <c r="S399" i="6"/>
  <c r="S991" i="6"/>
  <c r="M991" i="6"/>
  <c r="M937" i="6"/>
  <c r="S937" i="6"/>
  <c r="M895" i="6"/>
  <c r="S895" i="6"/>
  <c r="M562" i="6"/>
  <c r="S562" i="6"/>
  <c r="S665" i="6"/>
  <c r="M665" i="6"/>
  <c r="M538" i="6"/>
  <c r="S538" i="6"/>
  <c r="M849" i="6"/>
  <c r="S849" i="6"/>
  <c r="M566" i="6"/>
  <c r="S566" i="6"/>
  <c r="M515" i="6"/>
  <c r="T515" i="6" s="1"/>
  <c r="S515" i="6"/>
  <c r="M711" i="6"/>
  <c r="S711" i="6"/>
  <c r="M715" i="6"/>
  <c r="S715" i="6"/>
  <c r="M747" i="6"/>
  <c r="S747" i="6"/>
  <c r="L902" i="6"/>
  <c r="M518" i="6"/>
  <c r="S518" i="6"/>
  <c r="L951" i="6"/>
  <c r="M889" i="6"/>
  <c r="S889" i="6"/>
  <c r="M696" i="6"/>
  <c r="T696" i="6" s="1"/>
  <c r="S696" i="6"/>
  <c r="L702" i="6"/>
  <c r="S957" i="6"/>
  <c r="M957" i="6"/>
  <c r="M940" i="6"/>
  <c r="S940" i="6"/>
  <c r="M780" i="6"/>
  <c r="S780" i="6"/>
  <c r="M975" i="6"/>
  <c r="S975" i="6"/>
  <c r="M924" i="6"/>
  <c r="S924" i="6"/>
  <c r="M928" i="6"/>
  <c r="S928" i="6"/>
  <c r="L933" i="6"/>
  <c r="M600" i="6"/>
  <c r="S600" i="6"/>
  <c r="L557" i="6"/>
  <c r="M471" i="6"/>
  <c r="T471" i="6" s="1"/>
  <c r="S471" i="6"/>
  <c r="L653" i="6"/>
  <c r="M487" i="6"/>
  <c r="T487" i="6" s="1"/>
  <c r="S487" i="6"/>
  <c r="M379" i="6"/>
  <c r="S379" i="6"/>
  <c r="S313" i="6"/>
  <c r="M313" i="6"/>
  <c r="S730" i="6"/>
  <c r="M730" i="6"/>
  <c r="M946" i="6"/>
  <c r="T946" i="6" s="1"/>
  <c r="S946" i="6"/>
  <c r="M959" i="6"/>
  <c r="S959" i="6"/>
  <c r="M626" i="6"/>
  <c r="S626" i="6"/>
  <c r="L892" i="6"/>
  <c r="L864" i="6"/>
  <c r="L992" i="6"/>
  <c r="L647" i="6"/>
  <c r="M337" i="6"/>
  <c r="S337" i="6"/>
  <c r="S808" i="6"/>
  <c r="M808" i="6"/>
  <c r="L835" i="6"/>
  <c r="L630" i="6"/>
  <c r="M663" i="6"/>
  <c r="T663" i="6" s="1"/>
  <c r="S663" i="6"/>
  <c r="S984" i="6"/>
  <c r="M984" i="6"/>
  <c r="M630" i="6"/>
  <c r="S630" i="6"/>
  <c r="M228" i="6"/>
  <c r="S228" i="6"/>
  <c r="S335" i="6"/>
  <c r="M335" i="6"/>
  <c r="M343" i="6"/>
  <c r="S343" i="6"/>
  <c r="S287" i="6"/>
  <c r="M287" i="6"/>
  <c r="T287" i="6" s="1"/>
  <c r="M689" i="6"/>
  <c r="S689" i="6"/>
  <c r="S909" i="6"/>
  <c r="M909" i="6"/>
  <c r="M930" i="6"/>
  <c r="T930" i="6" s="1"/>
  <c r="S930" i="6"/>
  <c r="M216" i="6"/>
  <c r="S216" i="6"/>
  <c r="M801" i="6"/>
  <c r="S801" i="6"/>
  <c r="L528" i="6"/>
  <c r="M497" i="6"/>
  <c r="S497" i="6"/>
  <c r="M660" i="6"/>
  <c r="S660" i="6"/>
  <c r="M990" i="6"/>
  <c r="T990" i="6" s="1"/>
  <c r="S990" i="6"/>
  <c r="M695" i="6"/>
  <c r="S695" i="6"/>
  <c r="M560" i="6"/>
  <c r="S560" i="6"/>
  <c r="S414" i="6"/>
  <c r="M414" i="6"/>
  <c r="M546" i="6"/>
  <c r="S546" i="6"/>
  <c r="S633" i="6"/>
  <c r="M633" i="6"/>
  <c r="M890" i="6"/>
  <c r="T890" i="6" s="1"/>
  <c r="S890" i="6"/>
  <c r="S267" i="6"/>
  <c r="M267" i="6"/>
  <c r="T267" i="6" s="1"/>
  <c r="M652" i="6"/>
  <c r="S652" i="6"/>
  <c r="M769" i="6"/>
  <c r="S769" i="6"/>
  <c r="M285" i="6"/>
  <c r="S285" i="6"/>
  <c r="M348" i="6"/>
  <c r="S348" i="6"/>
  <c r="L617" i="6"/>
  <c r="M713" i="6"/>
  <c r="S713" i="6"/>
  <c r="M503" i="6"/>
  <c r="T503" i="6" s="1"/>
  <c r="S503" i="6"/>
  <c r="M351" i="6"/>
  <c r="S351" i="6"/>
  <c r="M718" i="6"/>
  <c r="S718" i="6"/>
  <c r="L436" i="6"/>
  <c r="L339" i="6"/>
  <c r="M745" i="6"/>
  <c r="S745" i="6"/>
  <c r="M519" i="6"/>
  <c r="T519" i="6" s="1"/>
  <c r="S519" i="6"/>
  <c r="L613" i="6"/>
  <c r="S398" i="6"/>
  <c r="M398" i="6"/>
  <c r="M743" i="6"/>
  <c r="S743" i="6"/>
  <c r="M690" i="6"/>
  <c r="S690" i="6"/>
  <c r="L851" i="6"/>
  <c r="S781" i="6"/>
  <c r="M781" i="6"/>
  <c r="S532" i="6"/>
  <c r="M532" i="6"/>
  <c r="M611" i="6"/>
  <c r="T611" i="6" s="1"/>
  <c r="S611" i="6"/>
  <c r="M934" i="6"/>
  <c r="T934" i="6" s="1"/>
  <c r="S934" i="6"/>
  <c r="M697" i="6"/>
  <c r="S697" i="6"/>
  <c r="M466" i="6"/>
  <c r="S466" i="6"/>
  <c r="M784" i="6"/>
  <c r="S784" i="6"/>
  <c r="S257" i="6"/>
  <c r="M257" i="6"/>
  <c r="M921" i="6"/>
  <c r="S921" i="6"/>
  <c r="L652" i="6"/>
  <c r="M842" i="6"/>
  <c r="T842" i="6" s="1"/>
  <c r="S842" i="6"/>
  <c r="M637" i="6"/>
  <c r="S637" i="6"/>
  <c r="M955" i="6"/>
  <c r="S955" i="6"/>
  <c r="M853" i="6"/>
  <c r="S853" i="6"/>
  <c r="L697" i="6"/>
  <c r="M555" i="6"/>
  <c r="T555" i="6" s="1"/>
  <c r="S555" i="6"/>
  <c r="M961" i="6"/>
  <c r="S961" i="6"/>
  <c r="L927" i="6"/>
  <c r="S714" i="6"/>
  <c r="M714" i="6"/>
  <c r="M347" i="6"/>
  <c r="S347" i="6"/>
  <c r="M892" i="6"/>
  <c r="S892" i="6"/>
  <c r="M847" i="6"/>
  <c r="S847" i="6"/>
  <c r="S914" i="6"/>
  <c r="M914" i="6"/>
  <c r="T914" i="6" s="1"/>
  <c r="L854" i="6"/>
  <c r="M691" i="6"/>
  <c r="S691" i="6"/>
  <c r="M609" i="6"/>
  <c r="S609" i="6"/>
  <c r="S974" i="6"/>
  <c r="M974" i="6"/>
  <c r="T974" i="6" s="1"/>
  <c r="S989" i="6"/>
  <c r="M989" i="6"/>
  <c r="S87" i="6"/>
  <c r="M87" i="6"/>
  <c r="M185" i="6"/>
  <c r="S185" i="6"/>
  <c r="M971" i="6"/>
  <c r="S971" i="6"/>
  <c r="M822" i="6"/>
  <c r="T822" i="6" s="1"/>
  <c r="S822" i="6"/>
  <c r="M281" i="6"/>
  <c r="S281" i="6"/>
  <c r="L716" i="6"/>
  <c r="L701" i="6"/>
  <c r="L860" i="6"/>
  <c r="L980" i="6"/>
  <c r="M881" i="6"/>
  <c r="S881" i="6"/>
  <c r="M614" i="6"/>
  <c r="S614" i="6"/>
  <c r="L884" i="6"/>
  <c r="M280" i="6"/>
  <c r="S280" i="6"/>
  <c r="L694" i="6"/>
  <c r="M761" i="6"/>
  <c r="S761" i="6"/>
  <c r="S558" i="6"/>
  <c r="M558" i="6"/>
  <c r="L999" i="6"/>
  <c r="L920" i="6"/>
  <c r="L687" i="6"/>
  <c r="M563" i="6"/>
  <c r="T563" i="6" s="1"/>
  <c r="S563" i="6"/>
  <c r="M664" i="6"/>
  <c r="S664" i="6"/>
  <c r="M584" i="6"/>
  <c r="S584" i="6"/>
  <c r="M620" i="6"/>
  <c r="S620" i="6"/>
  <c r="L610" i="6"/>
  <c r="S596" i="6"/>
  <c r="M596" i="6"/>
  <c r="M982" i="6"/>
  <c r="T982" i="6" s="1"/>
  <c r="S982" i="6"/>
  <c r="L890" i="6"/>
  <c r="M759" i="6"/>
  <c r="S759" i="6"/>
  <c r="M850" i="6"/>
  <c r="T850" i="6" s="1"/>
  <c r="S850" i="6"/>
  <c r="L380" i="6"/>
  <c r="S591" i="6"/>
  <c r="M591" i="6"/>
  <c r="T591" i="6" s="1"/>
  <c r="L850" i="6"/>
  <c r="S840" i="6"/>
  <c r="M840" i="6"/>
  <c r="M986" i="6"/>
  <c r="T986" i="6" s="1"/>
  <c r="S986" i="6"/>
  <c r="S894" i="6"/>
  <c r="M894" i="6"/>
  <c r="T894" i="6" s="1"/>
  <c r="S495" i="6"/>
  <c r="M495" i="6"/>
  <c r="T495" i="6" s="1"/>
  <c r="L480" i="6"/>
  <c r="L435" i="6"/>
  <c r="S564" i="6"/>
  <c r="M564" i="6"/>
  <c r="S878" i="6"/>
  <c r="M878" i="6"/>
  <c r="T878" i="6" s="1"/>
  <c r="L699" i="6"/>
  <c r="S256" i="6"/>
  <c r="M256" i="6"/>
  <c r="M749" i="6"/>
  <c r="S749" i="6"/>
  <c r="L695" i="6"/>
  <c r="M834" i="6"/>
  <c r="T834" i="6" s="1"/>
  <c r="S834" i="6"/>
  <c r="L534" i="6"/>
  <c r="L622" i="6"/>
  <c r="M226" i="6"/>
  <c r="S226" i="6"/>
  <c r="S537" i="6"/>
  <c r="M537" i="6"/>
  <c r="S569" i="6"/>
  <c r="M569" i="6"/>
  <c r="M445" i="6"/>
  <c r="S445" i="6"/>
  <c r="L317" i="6"/>
  <c r="M464" i="6"/>
  <c r="S464" i="6"/>
  <c r="M239" i="6"/>
  <c r="T239" i="6" s="1"/>
  <c r="S239" i="6"/>
  <c r="M91" i="6"/>
  <c r="S91" i="6"/>
  <c r="L542" i="6"/>
  <c r="M252" i="6"/>
  <c r="S252" i="6"/>
  <c r="L160" i="6"/>
  <c r="S82" i="6"/>
  <c r="M82" i="6"/>
  <c r="M732" i="6"/>
  <c r="T732" i="6" s="1"/>
  <c r="S732" i="6"/>
  <c r="L549" i="6"/>
  <c r="M658" i="6"/>
  <c r="S658" i="6"/>
  <c r="M987" i="6"/>
  <c r="S987" i="6"/>
  <c r="L956" i="6"/>
  <c r="M300" i="6"/>
  <c r="S300" i="6"/>
  <c r="M927" i="6"/>
  <c r="S927" i="6"/>
  <c r="M594" i="6"/>
  <c r="S594" i="6"/>
  <c r="L910" i="6"/>
  <c r="L472" i="6"/>
  <c r="L777" i="6"/>
  <c r="M636" i="6"/>
  <c r="S636" i="6"/>
  <c r="S736" i="6"/>
  <c r="M736" i="6"/>
  <c r="T736" i="6" s="1"/>
  <c r="M499" i="6"/>
  <c r="T499" i="6" s="1"/>
  <c r="S499" i="6"/>
  <c r="L763" i="6"/>
  <c r="M183" i="6"/>
  <c r="T183" i="6" s="1"/>
  <c r="S183" i="6"/>
  <c r="L823" i="6"/>
  <c r="L686" i="6"/>
  <c r="L374" i="6"/>
  <c r="L288" i="6"/>
  <c r="L393" i="6"/>
  <c r="M911" i="6"/>
  <c r="S911" i="6"/>
  <c r="M578" i="6"/>
  <c r="S578" i="6"/>
  <c r="M509" i="6"/>
  <c r="S509" i="6"/>
  <c r="L724" i="6"/>
  <c r="L621" i="6"/>
  <c r="M535" i="6"/>
  <c r="T535" i="6" s="1"/>
  <c r="S535" i="6"/>
  <c r="M283" i="6"/>
  <c r="T283" i="6" s="1"/>
  <c r="S283" i="6"/>
  <c r="S468" i="6"/>
  <c r="M468" i="6"/>
  <c r="S145" i="6"/>
  <c r="M145" i="6"/>
  <c r="M189" i="6"/>
  <c r="S189" i="6"/>
  <c r="M301" i="6"/>
  <c r="S301" i="6"/>
  <c r="M440" i="6"/>
  <c r="S440" i="6"/>
  <c r="M120" i="6"/>
  <c r="S120" i="6"/>
  <c r="M429" i="6"/>
  <c r="S429" i="6"/>
  <c r="L441" i="6"/>
  <c r="L780" i="6"/>
  <c r="L765" i="6"/>
  <c r="L878" i="6"/>
  <c r="L440" i="6"/>
  <c r="L954" i="6"/>
  <c r="L828" i="6"/>
  <c r="L711" i="6"/>
  <c r="M823" i="6"/>
  <c r="S823" i="6"/>
  <c r="L516" i="6"/>
  <c r="L518" i="6"/>
  <c r="L438" i="6"/>
  <c r="M180" i="6"/>
  <c r="S180" i="6"/>
  <c r="L232" i="6"/>
  <c r="L496" i="6"/>
  <c r="M642" i="6"/>
  <c r="S642" i="6"/>
  <c r="S516" i="6"/>
  <c r="M516" i="6"/>
  <c r="M755" i="6"/>
  <c r="S755" i="6"/>
  <c r="S565" i="6"/>
  <c r="M565" i="6"/>
  <c r="L170" i="6"/>
  <c r="M114" i="6"/>
  <c r="S114" i="6"/>
  <c r="M550" i="6"/>
  <c r="S550" i="6"/>
  <c r="S225" i="6"/>
  <c r="M225" i="6"/>
  <c r="M214" i="6"/>
  <c r="S214" i="6"/>
  <c r="M436" i="6"/>
  <c r="S436" i="6"/>
  <c r="S639" i="6"/>
  <c r="M639" i="6"/>
  <c r="T639" i="6" s="1"/>
  <c r="M838" i="6"/>
  <c r="T838" i="6" s="1"/>
  <c r="S838" i="6"/>
  <c r="M561" i="6"/>
  <c r="S561" i="6"/>
  <c r="L961" i="6"/>
  <c r="S710" i="6"/>
  <c r="M710" i="6"/>
  <c r="M536" i="6"/>
  <c r="S536" i="6"/>
  <c r="M999" i="6"/>
  <c r="S999" i="6"/>
  <c r="L897" i="6"/>
  <c r="L645" i="6"/>
  <c r="S462" i="6"/>
  <c r="M462" i="6"/>
  <c r="M258" i="6"/>
  <c r="S258" i="6"/>
  <c r="M706" i="6"/>
  <c r="S706" i="6"/>
  <c r="M264" i="6"/>
  <c r="S264" i="6"/>
  <c r="M450" i="6"/>
  <c r="T450" i="6" s="1"/>
  <c r="S450" i="6"/>
  <c r="S76" i="6"/>
  <c r="M76" i="6"/>
  <c r="S585" i="6"/>
  <c r="M585" i="6"/>
  <c r="S629" i="6"/>
  <c r="M629" i="6"/>
  <c r="M336" i="6"/>
  <c r="S336" i="6"/>
  <c r="L842" i="6"/>
  <c r="S678" i="6"/>
  <c r="M678" i="6"/>
  <c r="L237" i="6"/>
  <c r="M153" i="6"/>
  <c r="S153" i="6"/>
  <c r="M299" i="6"/>
  <c r="T299" i="6" s="1"/>
  <c r="S299" i="6"/>
  <c r="L698" i="6"/>
  <c r="L204" i="6"/>
  <c r="L199" i="6"/>
  <c r="M512" i="6"/>
  <c r="S512" i="6"/>
  <c r="M68" i="6"/>
  <c r="S68" i="6"/>
  <c r="M158" i="6"/>
  <c r="S158" i="6"/>
  <c r="M384" i="6"/>
  <c r="S384" i="6"/>
  <c r="M139" i="6"/>
  <c r="S139" i="6"/>
  <c r="S118" i="6"/>
  <c r="M118" i="6"/>
  <c r="M242" i="6"/>
  <c r="S242" i="6"/>
  <c r="M236" i="6"/>
  <c r="S236" i="6"/>
  <c r="M128" i="6"/>
  <c r="S128" i="6"/>
  <c r="L414" i="6"/>
  <c r="S203" i="6"/>
  <c r="M203" i="6"/>
  <c r="T203" i="6" s="1"/>
  <c r="L88" i="6"/>
  <c r="L638" i="6"/>
  <c r="M482" i="6"/>
  <c r="S482" i="6"/>
  <c r="M162" i="6"/>
  <c r="S162" i="6"/>
  <c r="M100" i="6"/>
  <c r="S100" i="6"/>
  <c r="M204" i="6"/>
  <c r="S204" i="6"/>
  <c r="L111" i="6"/>
  <c r="L402" i="6"/>
  <c r="L590" i="6"/>
  <c r="S135" i="6"/>
  <c r="M135" i="6"/>
  <c r="S241" i="6"/>
  <c r="M241" i="6"/>
  <c r="S302" i="6"/>
  <c r="M302" i="6"/>
  <c r="L266" i="6"/>
  <c r="M215" i="6"/>
  <c r="T215" i="6" s="1"/>
  <c r="S215" i="6"/>
  <c r="M174" i="6"/>
  <c r="S174" i="6"/>
  <c r="M322" i="6"/>
  <c r="S322" i="6"/>
  <c r="L333" i="6"/>
  <c r="M90" i="6"/>
  <c r="S90" i="6"/>
  <c r="S86" i="6"/>
  <c r="M86" i="6"/>
  <c r="L156" i="6"/>
  <c r="L196" i="6"/>
  <c r="L390" i="6"/>
  <c r="L258" i="6"/>
  <c r="L268" i="6"/>
  <c r="M294" i="6"/>
  <c r="S294" i="6"/>
  <c r="L279" i="6"/>
  <c r="L225" i="6"/>
  <c r="M444" i="6"/>
  <c r="S444" i="6"/>
  <c r="L132" i="6"/>
  <c r="S99" i="6"/>
  <c r="M99" i="6"/>
  <c r="L470" i="6"/>
  <c r="M282" i="6"/>
  <c r="S282" i="6"/>
  <c r="L158" i="6"/>
  <c r="S93" i="6"/>
  <c r="M93" i="6"/>
  <c r="L443" i="6"/>
  <c r="M357" i="6"/>
  <c r="S357" i="6"/>
  <c r="L251" i="6"/>
  <c r="N251" i="6" s="1"/>
  <c r="S581" i="6"/>
  <c r="M581" i="6"/>
  <c r="L98" i="6"/>
  <c r="L465" i="6"/>
  <c r="L330" i="6"/>
  <c r="L256" i="6"/>
  <c r="M238" i="6"/>
  <c r="S238" i="6"/>
  <c r="S89" i="6"/>
  <c r="M89" i="6"/>
  <c r="S92" i="6"/>
  <c r="M92" i="6"/>
  <c r="M97" i="6"/>
  <c r="S97" i="6"/>
  <c r="L514" i="6"/>
  <c r="L326" i="6"/>
  <c r="L166" i="6"/>
  <c r="S250" i="6"/>
  <c r="M250" i="6"/>
  <c r="S88" i="6"/>
  <c r="M88" i="6"/>
  <c r="S473" i="6"/>
  <c r="M473" i="6"/>
  <c r="L353" i="6"/>
  <c r="M496" i="6"/>
  <c r="S496" i="6"/>
  <c r="L135" i="6"/>
  <c r="L238" i="6"/>
  <c r="S469" i="6"/>
  <c r="M469" i="6"/>
  <c r="L445" i="6"/>
  <c r="L411" i="6"/>
  <c r="L320" i="6"/>
  <c r="M341" i="6"/>
  <c r="S341" i="6"/>
  <c r="L150" i="6"/>
  <c r="L145" i="6"/>
  <c r="L82" i="6"/>
  <c r="L252" i="6"/>
  <c r="L138" i="6"/>
  <c r="S33" i="6"/>
  <c r="M12" i="6"/>
  <c r="S12" i="6"/>
  <c r="S62" i="6"/>
  <c r="M62" i="6"/>
  <c r="N62" i="6" s="1"/>
  <c r="V62" i="6" s="1"/>
  <c r="M41" i="6"/>
  <c r="S41" i="6"/>
  <c r="S32" i="6"/>
  <c r="M32" i="6"/>
  <c r="L63" i="6"/>
  <c r="M4" i="6"/>
  <c r="S4" i="6"/>
  <c r="M44" i="6"/>
  <c r="S44" i="6"/>
  <c r="S13" i="6"/>
  <c r="M13" i="6"/>
  <c r="S29" i="6"/>
  <c r="M29" i="6"/>
  <c r="S51" i="6"/>
  <c r="M51" i="6"/>
  <c r="N51" i="6" s="1"/>
  <c r="V51" i="6" s="1"/>
  <c r="S34" i="6"/>
  <c r="S22" i="6"/>
  <c r="M22" i="6"/>
  <c r="M5" i="6"/>
  <c r="S5" i="6"/>
  <c r="M10" i="6"/>
  <c r="N10" i="6" s="1"/>
  <c r="V10" i="6" s="1"/>
  <c r="S10" i="6"/>
  <c r="M14" i="6"/>
  <c r="S14" i="6"/>
  <c r="M18" i="6"/>
  <c r="S18" i="6"/>
  <c r="M46" i="6"/>
  <c r="S46" i="6"/>
  <c r="M39" i="6"/>
  <c r="S39" i="6"/>
  <c r="M11" i="6"/>
  <c r="S11" i="6"/>
  <c r="M54" i="6"/>
  <c r="S54" i="6"/>
  <c r="S27" i="6"/>
  <c r="M27" i="6"/>
  <c r="M40" i="6"/>
  <c r="S40" i="6"/>
  <c r="S37" i="6"/>
  <c r="M37" i="6"/>
  <c r="M60" i="6"/>
  <c r="S60" i="6"/>
  <c r="S15" i="6"/>
  <c r="M15" i="6"/>
  <c r="M25" i="6"/>
  <c r="S25" i="6"/>
  <c r="Q62" i="6"/>
  <c r="O62" i="6"/>
  <c r="P62" i="6" s="1"/>
  <c r="Q41" i="6"/>
  <c r="O41" i="6"/>
  <c r="P41" i="6" s="1"/>
  <c r="O12" i="6"/>
  <c r="P12" i="6" s="1"/>
  <c r="Q12" i="6"/>
  <c r="Q19" i="6"/>
  <c r="O19" i="6"/>
  <c r="P19" i="6" s="1"/>
  <c r="Q55" i="6"/>
  <c r="F19" i="7" s="1"/>
  <c r="O55" i="6"/>
  <c r="P55" i="6" s="1"/>
  <c r="Q6" i="6"/>
  <c r="O6" i="6"/>
  <c r="P6" i="6" s="1"/>
  <c r="Q61" i="6"/>
  <c r="O61" i="6"/>
  <c r="P61" i="6" s="1"/>
  <c r="O38" i="6"/>
  <c r="P38" i="6" s="1"/>
  <c r="Q38" i="6"/>
  <c r="Q3" i="6"/>
  <c r="O3" i="6"/>
  <c r="P3" i="6" s="1"/>
  <c r="O53" i="6"/>
  <c r="P53" i="6" s="1"/>
  <c r="Q53" i="6"/>
  <c r="Q21" i="6"/>
  <c r="O21" i="6"/>
  <c r="P21" i="6" s="1"/>
  <c r="Q15" i="6"/>
  <c r="O15" i="6"/>
  <c r="P15" i="6" s="1"/>
  <c r="Q48" i="6"/>
  <c r="O48" i="6"/>
  <c r="P48" i="6" s="1"/>
  <c r="O28" i="6"/>
  <c r="P28" i="6" s="1"/>
  <c r="Q28" i="6"/>
  <c r="Q14" i="6"/>
  <c r="O14" i="6"/>
  <c r="P14" i="6" s="1"/>
  <c r="M599" i="6"/>
  <c r="T599" i="6" s="1"/>
  <c r="S599" i="6"/>
  <c r="S952" i="6"/>
  <c r="M952" i="6"/>
  <c r="M805" i="6"/>
  <c r="S805" i="6"/>
  <c r="M929" i="6"/>
  <c r="S929" i="6"/>
  <c r="S694" i="6"/>
  <c r="M694" i="6"/>
  <c r="S741" i="6"/>
  <c r="M741" i="6"/>
  <c r="M547" i="6"/>
  <c r="T547" i="6" s="1"/>
  <c r="S547" i="6"/>
  <c r="M887" i="6"/>
  <c r="S887" i="6"/>
  <c r="S910" i="6"/>
  <c r="M910" i="6"/>
  <c r="T910" i="6" s="1"/>
  <c r="M837" i="6"/>
  <c r="S837" i="6"/>
  <c r="S893" i="6"/>
  <c r="M893" i="6"/>
  <c r="M647" i="6"/>
  <c r="T647" i="6" s="1"/>
  <c r="S647" i="6"/>
  <c r="S374" i="6"/>
  <c r="M374" i="6"/>
  <c r="M632" i="6"/>
  <c r="S632" i="6"/>
  <c r="M502" i="6"/>
  <c r="S502" i="6"/>
  <c r="M993" i="6"/>
  <c r="S993" i="6"/>
  <c r="M858" i="6"/>
  <c r="T858" i="6" s="1"/>
  <c r="S858" i="6"/>
  <c r="L973" i="6"/>
  <c r="S272" i="6"/>
  <c r="M272" i="6"/>
  <c r="S370" i="6"/>
  <c r="M370" i="6"/>
  <c r="M793" i="6"/>
  <c r="S793" i="6"/>
  <c r="M673" i="6"/>
  <c r="S673" i="6"/>
  <c r="L585" i="6"/>
  <c r="S580" i="6"/>
  <c r="M580" i="6"/>
  <c r="M945" i="6"/>
  <c r="S945" i="6"/>
  <c r="S71" i="6"/>
  <c r="M71" i="6"/>
  <c r="M608" i="6"/>
  <c r="S608" i="6"/>
  <c r="S958" i="6"/>
  <c r="M958" i="6"/>
  <c r="T958" i="6" s="1"/>
  <c r="M863" i="6"/>
  <c r="S863" i="6"/>
  <c r="M949" i="6"/>
  <c r="S949" i="6"/>
  <c r="M249" i="6"/>
  <c r="S249" i="6"/>
  <c r="M995" i="6"/>
  <c r="S995" i="6"/>
  <c r="M648" i="6"/>
  <c r="S648" i="6"/>
  <c r="M684" i="6"/>
  <c r="T684" i="6" s="1"/>
  <c r="S684" i="6"/>
  <c r="M994" i="6"/>
  <c r="T994" i="6" s="1"/>
  <c r="S994" i="6"/>
  <c r="M731" i="6"/>
  <c r="S731" i="6"/>
  <c r="M686" i="6"/>
  <c r="S686" i="6"/>
  <c r="L818" i="6"/>
  <c r="L894" i="6"/>
  <c r="L966" i="6"/>
  <c r="S709" i="6"/>
  <c r="M709" i="6"/>
  <c r="M616" i="6"/>
  <c r="S616" i="6"/>
  <c r="L952" i="6"/>
  <c r="M627" i="6"/>
  <c r="T627" i="6" s="1"/>
  <c r="S627" i="6"/>
  <c r="M997" i="6"/>
  <c r="S997" i="6"/>
  <c r="M977" i="6"/>
  <c r="S977" i="6"/>
  <c r="L820" i="6"/>
  <c r="L556" i="6"/>
  <c r="M794" i="6"/>
  <c r="T794" i="6" s="1"/>
  <c r="S794" i="6"/>
  <c r="M589" i="6"/>
  <c r="S589" i="6"/>
  <c r="M481" i="6"/>
  <c r="S481" i="6"/>
  <c r="M498" i="6"/>
  <c r="S498" i="6"/>
  <c r="L906" i="6"/>
  <c r="M953" i="6"/>
  <c r="S953" i="6"/>
  <c r="S846" i="6"/>
  <c r="M846" i="6"/>
  <c r="T846" i="6" s="1"/>
  <c r="M508" i="6"/>
  <c r="S508" i="6"/>
  <c r="M729" i="6"/>
  <c r="S729" i="6"/>
  <c r="M317" i="6"/>
  <c r="S317" i="6"/>
  <c r="M802" i="6"/>
  <c r="T802" i="6" s="1"/>
  <c r="S802" i="6"/>
  <c r="L930" i="6"/>
  <c r="M483" i="6"/>
  <c r="T483" i="6" s="1"/>
  <c r="S483" i="6"/>
  <c r="L949" i="6"/>
  <c r="M312" i="6"/>
  <c r="S312" i="6"/>
  <c r="M391" i="6"/>
  <c r="S391" i="6"/>
  <c r="S334" i="6"/>
  <c r="M334" i="6"/>
  <c r="M674" i="6"/>
  <c r="S674" i="6"/>
  <c r="M740" i="6"/>
  <c r="T740" i="6" s="1"/>
  <c r="S740" i="6"/>
  <c r="N363" i="6"/>
  <c r="M446" i="6"/>
  <c r="T446" i="6" s="1"/>
  <c r="S446" i="6"/>
  <c r="M762" i="6"/>
  <c r="T762" i="6" s="1"/>
  <c r="S762" i="6"/>
  <c r="M557" i="6"/>
  <c r="S557" i="6"/>
  <c r="L583" i="6"/>
  <c r="M882" i="6"/>
  <c r="T882" i="6" s="1"/>
  <c r="S882" i="6"/>
  <c r="N458" i="6"/>
  <c r="L444" i="6"/>
  <c r="S527" i="6"/>
  <c r="M527" i="6"/>
  <c r="T527" i="6" s="1"/>
  <c r="S245" i="6"/>
  <c r="M245" i="6"/>
  <c r="M763" i="6"/>
  <c r="S763" i="6"/>
  <c r="L826" i="6"/>
  <c r="S346" i="6"/>
  <c r="M346" i="6"/>
  <c r="M331" i="6"/>
  <c r="T331" i="6" s="1"/>
  <c r="S331" i="6"/>
  <c r="S655" i="6"/>
  <c r="M655" i="6"/>
  <c r="T655" i="6" s="1"/>
  <c r="L768" i="6"/>
  <c r="L957" i="6"/>
  <c r="L643" i="6"/>
  <c r="S338" i="6"/>
  <c r="M338" i="6"/>
  <c r="L788" i="6"/>
  <c r="L813" i="6"/>
  <c r="M917" i="6"/>
  <c r="S917" i="6"/>
  <c r="L629" i="6"/>
  <c r="S430" i="6"/>
  <c r="M430" i="6"/>
  <c r="S601" i="6"/>
  <c r="M601" i="6"/>
  <c r="M983" i="6"/>
  <c r="S983" i="6"/>
  <c r="M476" i="6"/>
  <c r="S476" i="6"/>
  <c r="M443" i="6"/>
  <c r="S443" i="6"/>
  <c r="L582" i="6"/>
  <c r="M748" i="6"/>
  <c r="T748" i="6" s="1"/>
  <c r="S748" i="6"/>
  <c r="L833" i="6"/>
  <c r="M567" i="6"/>
  <c r="T567" i="6" s="1"/>
  <c r="S567" i="6"/>
  <c r="S936" i="6"/>
  <c r="M936" i="6"/>
  <c r="M764" i="6"/>
  <c r="S764" i="6"/>
  <c r="S862" i="6"/>
  <c r="M862" i="6"/>
  <c r="T862" i="6" s="1"/>
  <c r="L798" i="6"/>
  <c r="N798" i="6" s="1"/>
  <c r="M702" i="6"/>
  <c r="S702" i="6"/>
  <c r="M896" i="6"/>
  <c r="S896" i="6"/>
  <c r="S406" i="6"/>
  <c r="M406" i="6"/>
  <c r="L912" i="6"/>
  <c r="L671" i="6"/>
  <c r="L873" i="6"/>
  <c r="M431" i="6"/>
  <c r="S431" i="6"/>
  <c r="M407" i="6"/>
  <c r="S407" i="6"/>
  <c r="L483" i="6"/>
  <c r="L737" i="6"/>
  <c r="M359" i="6"/>
  <c r="S359" i="6"/>
  <c r="M962" i="6"/>
  <c r="T962" i="6" s="1"/>
  <c r="S962" i="6"/>
  <c r="S845" i="6"/>
  <c r="M845" i="6"/>
  <c r="M417" i="6"/>
  <c r="S417" i="6"/>
  <c r="M826" i="6"/>
  <c r="T826" i="6" s="1"/>
  <c r="S826" i="6"/>
  <c r="M621" i="6"/>
  <c r="S621" i="6"/>
  <c r="M779" i="6"/>
  <c r="S779" i="6"/>
  <c r="L858" i="6"/>
  <c r="L677" i="6"/>
  <c r="S526" i="6"/>
  <c r="M526" i="6"/>
  <c r="L404" i="6"/>
  <c r="M722" i="6"/>
  <c r="S722" i="6"/>
  <c r="S883" i="6"/>
  <c r="M883" i="6"/>
  <c r="M712" i="6"/>
  <c r="T712" i="6" s="1"/>
  <c r="S712" i="6"/>
  <c r="S612" i="6"/>
  <c r="M612" i="6"/>
  <c r="M551" i="6"/>
  <c r="T551" i="6" s="1"/>
  <c r="S551" i="6"/>
  <c r="S868" i="6"/>
  <c r="M868" i="6"/>
  <c r="M935" i="6"/>
  <c r="S935" i="6"/>
  <c r="M454" i="6"/>
  <c r="T454" i="6" s="1"/>
  <c r="S454" i="6"/>
  <c r="L464" i="6"/>
  <c r="M433" i="6"/>
  <c r="S433" i="6"/>
  <c r="M972" i="6"/>
  <c r="S972" i="6"/>
  <c r="S925" i="6"/>
  <c r="M925" i="6"/>
  <c r="S888" i="6"/>
  <c r="M888" i="6"/>
  <c r="S900" i="6"/>
  <c r="M900" i="6"/>
  <c r="M586" i="6"/>
  <c r="S586" i="6"/>
  <c r="M529" i="6"/>
  <c r="S529" i="6"/>
  <c r="L982" i="6"/>
  <c r="L753" i="6"/>
  <c r="L591" i="6"/>
  <c r="L995" i="6"/>
  <c r="L568" i="6"/>
  <c r="M681" i="6"/>
  <c r="S681" i="6"/>
  <c r="M253" i="6"/>
  <c r="S253" i="6"/>
  <c r="L994" i="6"/>
  <c r="M486" i="6"/>
  <c r="S486" i="6"/>
  <c r="S277" i="6"/>
  <c r="M277" i="6"/>
  <c r="N778" i="6"/>
  <c r="M582" i="6"/>
  <c r="S582" i="6"/>
  <c r="M700" i="6"/>
  <c r="T700" i="6" s="1"/>
  <c r="S700" i="6"/>
  <c r="L499" i="6"/>
  <c r="L786" i="6"/>
  <c r="L681" i="6"/>
  <c r="S704" i="6"/>
  <c r="M704" i="6"/>
  <c r="T704" i="6" s="1"/>
  <c r="L979" i="6"/>
  <c r="M265" i="6"/>
  <c r="S265" i="6"/>
  <c r="L669" i="6"/>
  <c r="L844" i="6"/>
  <c r="L829" i="6"/>
  <c r="M381" i="6"/>
  <c r="S381" i="6"/>
  <c r="M400" i="6"/>
  <c r="S400" i="6"/>
  <c r="M175" i="6"/>
  <c r="T175" i="6" s="1"/>
  <c r="S175" i="6"/>
  <c r="S607" i="6"/>
  <c r="M607" i="6"/>
  <c r="T607" i="6" s="1"/>
  <c r="M756" i="6"/>
  <c r="T756" i="6" s="1"/>
  <c r="S756" i="6"/>
  <c r="M806" i="6"/>
  <c r="T806" i="6" s="1"/>
  <c r="S806" i="6"/>
  <c r="S197" i="6"/>
  <c r="M197" i="6"/>
  <c r="M392" i="6"/>
  <c r="S392" i="6"/>
  <c r="L229" i="6"/>
  <c r="L519" i="6"/>
  <c r="M525" i="6"/>
  <c r="S525" i="6"/>
  <c r="L302" i="6"/>
  <c r="L382" i="6"/>
  <c r="L213" i="6"/>
  <c r="M138" i="6"/>
  <c r="S138" i="6"/>
  <c r="L676" i="6"/>
  <c r="L611" i="6"/>
  <c r="M196" i="6"/>
  <c r="S196" i="6"/>
  <c r="M396" i="6"/>
  <c r="S396" i="6"/>
  <c r="S517" i="6"/>
  <c r="M517" i="6"/>
  <c r="M147" i="6"/>
  <c r="T147" i="6" s="1"/>
  <c r="S147" i="6"/>
  <c r="S234" i="6"/>
  <c r="M234" i="6"/>
  <c r="M84" i="6"/>
  <c r="S84" i="6"/>
  <c r="M122" i="6"/>
  <c r="S122" i="6"/>
  <c r="M230" i="6"/>
  <c r="S230" i="6"/>
  <c r="L422" i="6"/>
  <c r="S235" i="6"/>
  <c r="M235" i="6"/>
  <c r="T235" i="6" s="1"/>
  <c r="L755" i="6"/>
  <c r="L550" i="6"/>
  <c r="M922" i="6"/>
  <c r="T922" i="6" s="1"/>
  <c r="S922" i="6"/>
  <c r="S447" i="6"/>
  <c r="M447" i="6"/>
  <c r="L988" i="6"/>
  <c r="L883" i="6"/>
  <c r="S904" i="6"/>
  <c r="M904" i="6"/>
  <c r="L185" i="6"/>
  <c r="L691" i="6"/>
  <c r="S434" i="6"/>
  <c r="M434" i="6"/>
  <c r="S797" i="6"/>
  <c r="M797" i="6"/>
  <c r="S261" i="6"/>
  <c r="M261" i="6"/>
  <c r="M657" i="6"/>
  <c r="S657" i="6"/>
  <c r="M340" i="6"/>
  <c r="S340" i="6"/>
  <c r="M456" i="6"/>
  <c r="S456" i="6"/>
  <c r="M474" i="6"/>
  <c r="S474" i="6"/>
  <c r="M274" i="6"/>
  <c r="S274" i="6"/>
  <c r="L446" i="6"/>
  <c r="M212" i="6"/>
  <c r="S212" i="6"/>
  <c r="L675" i="6"/>
  <c r="S402" i="6"/>
  <c r="M402" i="6"/>
  <c r="M233" i="6"/>
  <c r="S233" i="6"/>
  <c r="L588" i="6"/>
  <c r="M810" i="6"/>
  <c r="T810" i="6" s="1"/>
  <c r="S810" i="6"/>
  <c r="M605" i="6"/>
  <c r="S605" i="6"/>
  <c r="M326" i="6"/>
  <c r="S326" i="6"/>
  <c r="M85" i="6"/>
  <c r="S85" i="6"/>
  <c r="S324" i="6"/>
  <c r="M324" i="6"/>
  <c r="S501" i="6"/>
  <c r="M501" i="6"/>
  <c r="M330" i="6"/>
  <c r="S330" i="6"/>
  <c r="N207" i="6"/>
  <c r="S418" i="6"/>
  <c r="M418" i="6"/>
  <c r="M243" i="6"/>
  <c r="T243" i="6" s="1"/>
  <c r="S243" i="6"/>
  <c r="L597" i="6"/>
  <c r="S366" i="6"/>
  <c r="M366" i="6"/>
  <c r="L710" i="6"/>
  <c r="L460" i="6"/>
  <c r="S303" i="6"/>
  <c r="M303" i="6"/>
  <c r="T303" i="6" s="1"/>
  <c r="L356" i="6"/>
  <c r="L760" i="6"/>
  <c r="L400" i="6"/>
  <c r="M369" i="6"/>
  <c r="S369" i="6"/>
  <c r="M685" i="6"/>
  <c r="S685" i="6"/>
  <c r="L533" i="6"/>
  <c r="M908" i="6"/>
  <c r="S908" i="6"/>
  <c r="M699" i="6"/>
  <c r="S699" i="6"/>
  <c r="L772" i="6"/>
  <c r="M768" i="6"/>
  <c r="S768" i="6"/>
  <c r="S187" i="6"/>
  <c r="M187" i="6"/>
  <c r="T187" i="6" s="1"/>
  <c r="M753" i="6"/>
  <c r="S753" i="6"/>
  <c r="L642" i="6"/>
  <c r="L510" i="6"/>
  <c r="M173" i="6"/>
  <c r="S173" i="6"/>
  <c r="L739" i="6"/>
  <c r="M530" i="6"/>
  <c r="S530" i="6"/>
  <c r="M409" i="6"/>
  <c r="S409" i="6"/>
  <c r="L336" i="6"/>
  <c r="M669" i="6"/>
  <c r="S669" i="6"/>
  <c r="S113" i="6"/>
  <c r="M113" i="6"/>
  <c r="M554" i="6"/>
  <c r="S554" i="6"/>
  <c r="L531" i="6"/>
  <c r="M166" i="6"/>
  <c r="S166" i="6"/>
  <c r="L670" i="6"/>
  <c r="L358" i="6"/>
  <c r="L214" i="6"/>
  <c r="S140" i="6"/>
  <c r="M140" i="6"/>
  <c r="M81" i="6"/>
  <c r="S81" i="6"/>
  <c r="L190" i="6"/>
  <c r="M376" i="6"/>
  <c r="S376" i="6"/>
  <c r="L197" i="6"/>
  <c r="S677" i="6"/>
  <c r="M677" i="6"/>
  <c r="M365" i="6"/>
  <c r="S365" i="6"/>
  <c r="S72" i="6"/>
  <c r="M72" i="6"/>
  <c r="L797" i="6"/>
  <c r="S698" i="6"/>
  <c r="M698" i="6"/>
  <c r="S309" i="6"/>
  <c r="M309" i="6"/>
  <c r="M816" i="6"/>
  <c r="S816" i="6"/>
  <c r="S948" i="6"/>
  <c r="M948" i="6"/>
  <c r="M427" i="6"/>
  <c r="S427" i="6"/>
  <c r="M634" i="6"/>
  <c r="S634" i="6"/>
  <c r="M143" i="6"/>
  <c r="T143" i="6" s="1"/>
  <c r="S143" i="6"/>
  <c r="L538" i="6"/>
  <c r="M316" i="6"/>
  <c r="S316" i="6"/>
  <c r="L734" i="6"/>
  <c r="L937" i="6"/>
  <c r="L794" i="6"/>
  <c r="L803" i="6"/>
  <c r="L598" i="6"/>
  <c r="L565" i="6"/>
  <c r="L428" i="6"/>
  <c r="L143" i="6"/>
  <c r="N143" i="6" s="1"/>
  <c r="V143" i="6" s="1"/>
  <c r="L321" i="6"/>
  <c r="M389" i="6"/>
  <c r="S389" i="6"/>
  <c r="L235" i="6"/>
  <c r="S932" i="6"/>
  <c r="M932" i="6"/>
  <c r="S787" i="6"/>
  <c r="M787" i="6"/>
  <c r="S772" i="6"/>
  <c r="M772" i="6"/>
  <c r="M355" i="6"/>
  <c r="S355" i="6"/>
  <c r="M618" i="6"/>
  <c r="S618" i="6"/>
  <c r="S229" i="6"/>
  <c r="M229" i="6"/>
  <c r="M123" i="6"/>
  <c r="S123" i="6"/>
  <c r="M598" i="6"/>
  <c r="S598" i="6"/>
  <c r="L626" i="6"/>
  <c r="S219" i="6"/>
  <c r="M219" i="6"/>
  <c r="T219" i="6" s="1"/>
  <c r="S129" i="6"/>
  <c r="M129" i="6"/>
  <c r="L215" i="6"/>
  <c r="L116" i="6"/>
  <c r="S109" i="6"/>
  <c r="M109" i="6"/>
  <c r="L206" i="6"/>
  <c r="M310" i="6"/>
  <c r="S310" i="6"/>
  <c r="M413" i="6"/>
  <c r="S413" i="6"/>
  <c r="L425" i="6"/>
  <c r="L200" i="6"/>
  <c r="L295" i="6"/>
  <c r="L328" i="6"/>
  <c r="L314" i="6"/>
  <c r="L141" i="6"/>
  <c r="S500" i="6"/>
  <c r="M500" i="6"/>
  <c r="S176" i="6"/>
  <c r="M176" i="6"/>
  <c r="S209" i="6"/>
  <c r="M209" i="6"/>
  <c r="M408" i="6"/>
  <c r="S408" i="6"/>
  <c r="S286" i="6"/>
  <c r="M286" i="6"/>
  <c r="M199" i="6"/>
  <c r="T199" i="6" s="1"/>
  <c r="S199" i="6"/>
  <c r="L409" i="6"/>
  <c r="L92" i="6"/>
  <c r="M75" i="6"/>
  <c r="S75" i="6"/>
  <c r="L654" i="6"/>
  <c r="M404" i="6"/>
  <c r="S404" i="6"/>
  <c r="L481" i="6"/>
  <c r="L104" i="6"/>
  <c r="L477" i="6"/>
  <c r="M227" i="6"/>
  <c r="T227" i="6" s="1"/>
  <c r="S227" i="6"/>
  <c r="M307" i="6"/>
  <c r="T307" i="6" s="1"/>
  <c r="S307" i="6"/>
  <c r="L231" i="6"/>
  <c r="L164" i="6"/>
  <c r="N315" i="6"/>
  <c r="S181" i="6"/>
  <c r="M181" i="6"/>
  <c r="L462" i="6"/>
  <c r="S266" i="6"/>
  <c r="M266" i="6"/>
  <c r="S70" i="6"/>
  <c r="M70" i="6"/>
  <c r="L248" i="6"/>
  <c r="L109" i="6"/>
  <c r="M311" i="6"/>
  <c r="T311" i="6" s="1"/>
  <c r="S311" i="6"/>
  <c r="M480" i="6"/>
  <c r="S480" i="6"/>
  <c r="M255" i="6"/>
  <c r="T255" i="6" s="1"/>
  <c r="S255" i="6"/>
  <c r="M368" i="6"/>
  <c r="S368" i="6"/>
  <c r="M514" i="6"/>
  <c r="S514" i="6"/>
  <c r="M220" i="6"/>
  <c r="S220" i="6"/>
  <c r="S151" i="6"/>
  <c r="M151" i="6"/>
  <c r="T151" i="6" s="1"/>
  <c r="S121" i="6"/>
  <c r="M121" i="6"/>
  <c r="L120" i="6"/>
  <c r="S83" i="6"/>
  <c r="M83" i="6"/>
  <c r="L282" i="6"/>
  <c r="L334" i="6"/>
  <c r="M352" i="6"/>
  <c r="S352" i="6"/>
  <c r="M221" i="6"/>
  <c r="S221" i="6"/>
  <c r="L67" i="6"/>
  <c r="M200" i="6"/>
  <c r="S200" i="6"/>
  <c r="M210" i="6"/>
  <c r="S210" i="6"/>
  <c r="L167" i="6"/>
  <c r="M69" i="6"/>
  <c r="S69" i="6"/>
  <c r="M115" i="6"/>
  <c r="S115" i="6"/>
  <c r="M461" i="6"/>
  <c r="S461" i="6"/>
  <c r="L337" i="6"/>
  <c r="M380" i="6"/>
  <c r="S380" i="6"/>
  <c r="L429" i="6"/>
  <c r="M333" i="6"/>
  <c r="S333" i="6"/>
  <c r="L498" i="6"/>
  <c r="M106" i="6"/>
  <c r="S106" i="6"/>
  <c r="L163" i="6"/>
  <c r="M188" i="6"/>
  <c r="S188" i="6"/>
  <c r="M246" i="6"/>
  <c r="S246" i="6"/>
  <c r="M107" i="6"/>
  <c r="S107" i="6"/>
  <c r="S45" i="6"/>
  <c r="M45" i="6"/>
  <c r="M24" i="6"/>
  <c r="N24" i="6" s="1"/>
  <c r="V24" i="6" s="1"/>
  <c r="L30" i="6"/>
  <c r="L32" i="6"/>
  <c r="L21" i="6"/>
  <c r="C19" i="7" l="1"/>
  <c r="C25" i="7"/>
  <c r="F25" i="7"/>
  <c r="D25" i="7"/>
  <c r="C18" i="7"/>
  <c r="N179" i="6"/>
  <c r="F20" i="7"/>
  <c r="C14" i="7"/>
  <c r="N463" i="6"/>
  <c r="F23" i="7"/>
  <c r="C24" i="7"/>
  <c r="T127" i="6"/>
  <c r="N55" i="6"/>
  <c r="V55" i="6" s="1"/>
  <c r="D19" i="7"/>
  <c r="C23" i="7"/>
  <c r="D15" i="7"/>
  <c r="D17" i="7"/>
  <c r="F14" i="7"/>
  <c r="F21" i="7"/>
  <c r="T71" i="6"/>
  <c r="D22" i="7"/>
  <c r="D16" i="7"/>
  <c r="C16" i="7"/>
  <c r="D21" i="7"/>
  <c r="F16" i="7"/>
  <c r="D20" i="7"/>
  <c r="D24" i="7"/>
  <c r="D18" i="7"/>
  <c r="C20" i="7"/>
  <c r="C21" i="7"/>
  <c r="C22" i="7"/>
  <c r="D14" i="7"/>
  <c r="D23" i="7"/>
  <c r="F18" i="7"/>
  <c r="C15" i="7"/>
  <c r="F15" i="7"/>
  <c r="F17" i="7"/>
  <c r="C17" i="7"/>
  <c r="F22" i="7"/>
  <c r="F24" i="7"/>
  <c r="C13" i="7"/>
  <c r="N631" i="6"/>
  <c r="N643" i="6"/>
  <c r="N766" i="6"/>
  <c r="N411" i="6"/>
  <c r="N167" i="6"/>
  <c r="N321" i="6"/>
  <c r="N329" i="6"/>
  <c r="N611" i="6"/>
  <c r="N267" i="6"/>
  <c r="N966" i="6"/>
  <c r="N446" i="6"/>
  <c r="N127" i="6"/>
  <c r="V127" i="6" s="1"/>
  <c r="N970" i="6"/>
  <c r="N415" i="6"/>
  <c r="T123" i="6"/>
  <c r="N906" i="6"/>
  <c r="N64" i="6"/>
  <c r="V64" i="6" s="1"/>
  <c r="N215" i="6"/>
  <c r="N223" i="6"/>
  <c r="N688" i="6"/>
  <c r="N724" i="6"/>
  <c r="T131" i="6"/>
  <c r="N619" i="6"/>
  <c r="N37" i="6"/>
  <c r="V37" i="6" s="1"/>
  <c r="N27" i="6"/>
  <c r="V27" i="6" s="1"/>
  <c r="N786" i="6"/>
  <c r="N511" i="6"/>
  <c r="T135" i="6"/>
  <c r="N323" i="6"/>
  <c r="N635" i="6"/>
  <c r="T115" i="6"/>
  <c r="N531" i="6"/>
  <c r="N499" i="6"/>
  <c r="N583" i="6"/>
  <c r="N818" i="6"/>
  <c r="N231" i="6"/>
  <c r="N12" i="6"/>
  <c r="V12" i="6" s="1"/>
  <c r="T107" i="6"/>
  <c r="T113" i="6"/>
  <c r="T91" i="6"/>
  <c r="N371" i="6"/>
  <c r="N571" i="6"/>
  <c r="N615" i="6"/>
  <c r="N247" i="6"/>
  <c r="N595" i="6"/>
  <c r="N442" i="6"/>
  <c r="N38" i="6"/>
  <c r="V38" i="6" s="1"/>
  <c r="N163" i="6"/>
  <c r="N894" i="6"/>
  <c r="N279" i="6"/>
  <c r="N259" i="6"/>
  <c r="N543" i="6"/>
  <c r="N5" i="6"/>
  <c r="V5" i="6" s="1"/>
  <c r="N11" i="6"/>
  <c r="V11" i="6" s="1"/>
  <c r="N13" i="6"/>
  <c r="V13" i="6" s="1"/>
  <c r="R114" i="6"/>
  <c r="R113" i="6"/>
  <c r="R115" i="6"/>
  <c r="R117" i="6"/>
  <c r="R118" i="6"/>
  <c r="R112" i="6"/>
  <c r="N591" i="6"/>
  <c r="N744" i="6"/>
  <c r="N926" i="6"/>
  <c r="N830" i="6"/>
  <c r="N950" i="6"/>
  <c r="N902" i="6"/>
  <c r="N367" i="6"/>
  <c r="N467" i="6"/>
  <c r="N555" i="6"/>
  <c r="N782" i="6"/>
  <c r="N475" i="6"/>
  <c r="R110" i="6"/>
  <c r="F13" i="7"/>
  <c r="D13" i="7"/>
  <c r="E9" i="7"/>
  <c r="N9" i="6"/>
  <c r="V9" i="6" s="1"/>
  <c r="R111" i="6"/>
  <c r="R109" i="6"/>
  <c r="N878" i="6"/>
  <c r="N15" i="6"/>
  <c r="V15" i="6" s="1"/>
  <c r="N33" i="6"/>
  <c r="V33" i="6" s="1"/>
  <c r="R107" i="6"/>
  <c r="R106" i="6"/>
  <c r="R86" i="6"/>
  <c r="R102" i="6"/>
  <c r="R108" i="6"/>
  <c r="R104" i="6"/>
  <c r="N18" i="6"/>
  <c r="V18" i="6" s="1"/>
  <c r="T87" i="6"/>
  <c r="N25" i="6"/>
  <c r="V25" i="6" s="1"/>
  <c r="N14" i="6"/>
  <c r="V14" i="6" s="1"/>
  <c r="N23" i="6"/>
  <c r="V23" i="6" s="1"/>
  <c r="T79" i="6"/>
  <c r="T103" i="6"/>
  <c r="N4" i="6"/>
  <c r="T75" i="6"/>
  <c r="N29" i="6"/>
  <c r="V29" i="6" s="1"/>
  <c r="N31" i="6"/>
  <c r="V31" i="6" s="1"/>
  <c r="N59" i="6"/>
  <c r="V59" i="6" s="1"/>
  <c r="N53" i="6"/>
  <c r="V53" i="6" s="1"/>
  <c r="N19" i="6"/>
  <c r="V19" i="6" s="1"/>
  <c r="R92" i="6"/>
  <c r="R99" i="6"/>
  <c r="R100" i="6"/>
  <c r="R97" i="6"/>
  <c r="N26" i="6"/>
  <c r="V26" i="6" s="1"/>
  <c r="N16" i="6"/>
  <c r="V16" i="6" s="1"/>
  <c r="R98" i="6"/>
  <c r="R85" i="6"/>
  <c r="N40" i="6"/>
  <c r="V40" i="6" s="1"/>
  <c r="N79" i="6"/>
  <c r="V79" i="6" s="1"/>
  <c r="T83" i="6"/>
  <c r="T99" i="6"/>
  <c r="N67" i="6"/>
  <c r="V67" i="6" s="1"/>
  <c r="N28" i="6"/>
  <c r="V28" i="6" s="1"/>
  <c r="R93" i="6"/>
  <c r="R94" i="6"/>
  <c r="R87" i="6"/>
  <c r="R78" i="6"/>
  <c r="R91" i="6"/>
  <c r="R71" i="6"/>
  <c r="N42" i="6"/>
  <c r="V42" i="6" s="1"/>
  <c r="R96" i="6"/>
  <c r="R103" i="6"/>
  <c r="N22" i="6"/>
  <c r="V22" i="6" s="1"/>
  <c r="N50" i="6"/>
  <c r="V50" i="6" s="1"/>
  <c r="N6" i="6"/>
  <c r="V6" i="6" s="1"/>
  <c r="R101" i="6"/>
  <c r="R90" i="6"/>
  <c r="R105" i="6"/>
  <c r="N653" i="6"/>
  <c r="N752" i="6"/>
  <c r="N790" i="6"/>
  <c r="N58" i="6"/>
  <c r="V58" i="6" s="1"/>
  <c r="N295" i="6"/>
  <c r="N930" i="6"/>
  <c r="N103" i="6"/>
  <c r="V103" i="6" s="1"/>
  <c r="N587" i="6"/>
  <c r="N998" i="6"/>
  <c r="N579" i="6"/>
  <c r="N774" i="6"/>
  <c r="N676" i="6"/>
  <c r="N519" i="6"/>
  <c r="N235" i="6"/>
  <c r="N623" i="6"/>
  <c r="N46" i="6"/>
  <c r="V46" i="6" s="1"/>
  <c r="N171" i="6"/>
  <c r="T139" i="6"/>
  <c r="N954" i="6"/>
  <c r="N716" i="6"/>
  <c r="N854" i="6"/>
  <c r="N155" i="6"/>
  <c r="N758" i="6"/>
  <c r="T67" i="6"/>
  <c r="N814" i="6"/>
  <c r="N720" i="6"/>
  <c r="N918" i="6"/>
  <c r="N61" i="6"/>
  <c r="V61" i="6" s="1"/>
  <c r="N56" i="6"/>
  <c r="V56" i="6" s="1"/>
  <c r="T95" i="6"/>
  <c r="R72" i="6"/>
  <c r="R89" i="6"/>
  <c r="R74" i="6"/>
  <c r="R69" i="6"/>
  <c r="R88" i="6"/>
  <c r="R146" i="6"/>
  <c r="N99" i="6"/>
  <c r="V99" i="6" s="1"/>
  <c r="N994" i="6"/>
  <c r="N850" i="6"/>
  <c r="N898" i="6"/>
  <c r="R76" i="6"/>
  <c r="R70" i="6"/>
  <c r="R83" i="6"/>
  <c r="R95" i="6"/>
  <c r="R67" i="6"/>
  <c r="R73" i="6"/>
  <c r="N982" i="6"/>
  <c r="N802" i="6"/>
  <c r="N842" i="6"/>
  <c r="N131" i="6"/>
  <c r="V131" i="6" s="1"/>
  <c r="R148" i="6"/>
  <c r="R82" i="6"/>
  <c r="R77" i="6"/>
  <c r="R80" i="6"/>
  <c r="R149" i="6"/>
  <c r="N708" i="6"/>
  <c r="N978" i="6"/>
  <c r="R84" i="6"/>
  <c r="R75" i="6"/>
  <c r="R66" i="6"/>
  <c r="R68" i="6"/>
  <c r="R145" i="6"/>
  <c r="R79" i="6"/>
  <c r="R81" i="6"/>
  <c r="R143" i="6"/>
  <c r="N44" i="6"/>
  <c r="V44" i="6" s="1"/>
  <c r="N52" i="6"/>
  <c r="V52" i="6" s="1"/>
  <c r="N287" i="6"/>
  <c r="N938" i="6"/>
  <c r="N107" i="6"/>
  <c r="V107" i="6" s="1"/>
  <c r="N794" i="6"/>
  <c r="N882" i="6"/>
  <c r="N890" i="6"/>
  <c r="N838" i="6"/>
  <c r="N942" i="6"/>
  <c r="N728" i="6"/>
  <c r="N858" i="6"/>
  <c r="N139" i="6"/>
  <c r="V139" i="6" s="1"/>
  <c r="N603" i="6"/>
  <c r="N886" i="6"/>
  <c r="N41" i="6"/>
  <c r="V41" i="6" s="1"/>
  <c r="N286" i="6"/>
  <c r="T286" i="6"/>
  <c r="N129" i="6"/>
  <c r="V129" i="6" s="1"/>
  <c r="T129" i="6"/>
  <c r="N514" i="6"/>
  <c r="T514" i="6"/>
  <c r="N413" i="6"/>
  <c r="T413" i="6"/>
  <c r="N355" i="6"/>
  <c r="T355" i="6"/>
  <c r="N316" i="6"/>
  <c r="T316" i="6"/>
  <c r="N948" i="6"/>
  <c r="T948" i="6"/>
  <c r="N369" i="6"/>
  <c r="T369" i="6"/>
  <c r="N324" i="6"/>
  <c r="T324" i="6"/>
  <c r="N456" i="6"/>
  <c r="T456" i="6"/>
  <c r="N396" i="6"/>
  <c r="T396" i="6"/>
  <c r="N197" i="6"/>
  <c r="T197" i="6"/>
  <c r="N900" i="6"/>
  <c r="T900" i="6"/>
  <c r="N845" i="6"/>
  <c r="T845" i="6"/>
  <c r="N983" i="6"/>
  <c r="T983" i="6"/>
  <c r="N188" i="6"/>
  <c r="T188" i="6"/>
  <c r="N461" i="6"/>
  <c r="T461" i="6"/>
  <c r="N69" i="6"/>
  <c r="V69" i="6" s="1"/>
  <c r="T69" i="6"/>
  <c r="N221" i="6"/>
  <c r="T221" i="6"/>
  <c r="N121" i="6"/>
  <c r="V121" i="6" s="1"/>
  <c r="T121" i="6"/>
  <c r="N181" i="6"/>
  <c r="T181" i="6"/>
  <c r="N408" i="6"/>
  <c r="T408" i="6"/>
  <c r="N176" i="6"/>
  <c r="T176" i="6"/>
  <c r="N109" i="6"/>
  <c r="V109" i="6" s="1"/>
  <c r="T109" i="6"/>
  <c r="N772" i="6"/>
  <c r="T772" i="6"/>
  <c r="N932" i="6"/>
  <c r="T932" i="6"/>
  <c r="N389" i="6"/>
  <c r="T389" i="6"/>
  <c r="N634" i="6"/>
  <c r="T634" i="6"/>
  <c r="N72" i="6"/>
  <c r="V72" i="6" s="1"/>
  <c r="T72" i="6"/>
  <c r="N677" i="6"/>
  <c r="T677" i="6"/>
  <c r="N376" i="6"/>
  <c r="T376" i="6"/>
  <c r="N140" i="6"/>
  <c r="V140" i="6" s="1"/>
  <c r="T140" i="6"/>
  <c r="N83" i="6"/>
  <c r="V83" i="6" s="1"/>
  <c r="N166" i="6"/>
  <c r="T166" i="6"/>
  <c r="N409" i="6"/>
  <c r="T409" i="6"/>
  <c r="N699" i="6"/>
  <c r="T699" i="6"/>
  <c r="N418" i="6"/>
  <c r="T418" i="6"/>
  <c r="N330" i="6"/>
  <c r="T330" i="6"/>
  <c r="N326" i="6"/>
  <c r="T326" i="6"/>
  <c r="N402" i="6"/>
  <c r="T402" i="6"/>
  <c r="N212" i="6"/>
  <c r="T212" i="6"/>
  <c r="N261" i="6"/>
  <c r="T261" i="6"/>
  <c r="N434" i="6"/>
  <c r="T434" i="6"/>
  <c r="N904" i="6"/>
  <c r="T904" i="6"/>
  <c r="N447" i="6"/>
  <c r="T447" i="6"/>
  <c r="N122" i="6"/>
  <c r="V122" i="6" s="1"/>
  <c r="T122" i="6"/>
  <c r="N517" i="6"/>
  <c r="T517" i="6"/>
  <c r="N381" i="6"/>
  <c r="T381" i="6"/>
  <c r="N486" i="6"/>
  <c r="T486" i="6"/>
  <c r="N529" i="6"/>
  <c r="T529" i="6"/>
  <c r="N433" i="6"/>
  <c r="T433" i="6"/>
  <c r="N779" i="6"/>
  <c r="T779" i="6"/>
  <c r="N359" i="6"/>
  <c r="T359" i="6"/>
  <c r="N407" i="6"/>
  <c r="T407" i="6"/>
  <c r="N764" i="6"/>
  <c r="T764" i="6"/>
  <c r="N601" i="6"/>
  <c r="T601" i="6"/>
  <c r="N826" i="6"/>
  <c r="N312" i="6"/>
  <c r="T312" i="6"/>
  <c r="N834" i="6"/>
  <c r="N995" i="6"/>
  <c r="T995" i="6"/>
  <c r="N949" i="6"/>
  <c r="T949" i="6"/>
  <c r="N272" i="6"/>
  <c r="T272" i="6"/>
  <c r="N374" i="6"/>
  <c r="T374" i="6"/>
  <c r="N893" i="6"/>
  <c r="T893" i="6"/>
  <c r="N694" i="6"/>
  <c r="T694" i="6"/>
  <c r="T14" i="6"/>
  <c r="R14" i="6"/>
  <c r="R48" i="6"/>
  <c r="T48" i="6"/>
  <c r="T21" i="6"/>
  <c r="R21" i="6"/>
  <c r="T3" i="6"/>
  <c r="R3" i="6"/>
  <c r="R61" i="6"/>
  <c r="T61" i="6"/>
  <c r="R55" i="6"/>
  <c r="T55" i="6"/>
  <c r="R62" i="6"/>
  <c r="T62" i="6"/>
  <c r="N135" i="6"/>
  <c r="V135" i="6" s="1"/>
  <c r="N473" i="6"/>
  <c r="T473" i="6"/>
  <c r="N250" i="6"/>
  <c r="T250" i="6"/>
  <c r="N238" i="6"/>
  <c r="T238" i="6"/>
  <c r="N90" i="6"/>
  <c r="V90" i="6" s="1"/>
  <c r="T90" i="6"/>
  <c r="N384" i="6"/>
  <c r="T384" i="6"/>
  <c r="N68" i="6"/>
  <c r="V68" i="6" s="1"/>
  <c r="T68" i="6"/>
  <c r="N629" i="6"/>
  <c r="T629" i="6"/>
  <c r="N76" i="6"/>
  <c r="V76" i="6" s="1"/>
  <c r="T76" i="6"/>
  <c r="N436" i="6"/>
  <c r="T436" i="6"/>
  <c r="N225" i="6"/>
  <c r="T225" i="6"/>
  <c r="N120" i="6"/>
  <c r="V120" i="6" s="1"/>
  <c r="T120" i="6"/>
  <c r="N301" i="6"/>
  <c r="T301" i="6"/>
  <c r="N145" i="6"/>
  <c r="V145" i="6" s="1"/>
  <c r="T145" i="6"/>
  <c r="N658" i="6"/>
  <c r="T658" i="6"/>
  <c r="N82" i="6"/>
  <c r="V82" i="6" s="1"/>
  <c r="T82" i="6"/>
  <c r="N252" i="6"/>
  <c r="T252" i="6"/>
  <c r="N464" i="6"/>
  <c r="T464" i="6"/>
  <c r="N569" i="6"/>
  <c r="T569" i="6"/>
  <c r="N749" i="6"/>
  <c r="T749" i="6"/>
  <c r="N840" i="6"/>
  <c r="T840" i="6"/>
  <c r="N584" i="6"/>
  <c r="T584" i="6"/>
  <c r="N761" i="6"/>
  <c r="T761" i="6"/>
  <c r="N881" i="6"/>
  <c r="T881" i="6"/>
  <c r="N185" i="6"/>
  <c r="T185" i="6"/>
  <c r="N527" i="6"/>
  <c r="N691" i="6"/>
  <c r="T691" i="6"/>
  <c r="N921" i="6"/>
  <c r="T921" i="6"/>
  <c r="N784" i="6"/>
  <c r="T784" i="6"/>
  <c r="N697" i="6"/>
  <c r="T697" i="6"/>
  <c r="N745" i="6"/>
  <c r="T745" i="6"/>
  <c r="N718" i="6"/>
  <c r="T718" i="6"/>
  <c r="N633" i="6"/>
  <c r="T633" i="6"/>
  <c r="N414" i="6"/>
  <c r="T414" i="6"/>
  <c r="N909" i="6"/>
  <c r="T909" i="6"/>
  <c r="N335" i="6"/>
  <c r="T335" i="6"/>
  <c r="N808" i="6"/>
  <c r="T808" i="6"/>
  <c r="N647" i="6"/>
  <c r="N959" i="6"/>
  <c r="T959" i="6"/>
  <c r="N379" i="6"/>
  <c r="T379" i="6"/>
  <c r="N600" i="6"/>
  <c r="T600" i="6"/>
  <c r="N990" i="6"/>
  <c r="N940" i="6"/>
  <c r="T940" i="6"/>
  <c r="N518" i="6"/>
  <c r="T518" i="6"/>
  <c r="N665" i="6"/>
  <c r="T665" i="6"/>
  <c r="N991" i="6"/>
  <c r="T991" i="6"/>
  <c r="N751" i="6"/>
  <c r="T751" i="6"/>
  <c r="N974" i="6"/>
  <c r="N933" i="6"/>
  <c r="T933" i="6"/>
  <c r="T24" i="6"/>
  <c r="R24" i="6"/>
  <c r="T51" i="6"/>
  <c r="R51" i="6"/>
  <c r="R44" i="6"/>
  <c r="T44" i="6"/>
  <c r="R16" i="6"/>
  <c r="T16" i="6"/>
  <c r="N8" i="6"/>
  <c r="V8" i="6" s="1"/>
  <c r="N78" i="6"/>
  <c r="V78" i="6" s="1"/>
  <c r="T78" i="6"/>
  <c r="N386" i="6"/>
  <c r="T386" i="6"/>
  <c r="N488" i="6"/>
  <c r="T488" i="6"/>
  <c r="N194" i="6"/>
  <c r="T194" i="6"/>
  <c r="N460" i="6"/>
  <c r="T460" i="6"/>
  <c r="N472" i="6"/>
  <c r="T472" i="6"/>
  <c r="N105" i="6"/>
  <c r="V105" i="6" s="1"/>
  <c r="T105" i="6"/>
  <c r="N360" i="6"/>
  <c r="T360" i="6"/>
  <c r="N577" i="6"/>
  <c r="T577" i="6"/>
  <c r="N478" i="6"/>
  <c r="T478" i="6"/>
  <c r="N403" i="6"/>
  <c r="T403" i="6"/>
  <c r="N187" i="6"/>
  <c r="N311" i="6"/>
  <c r="N101" i="6"/>
  <c r="V101" i="6" s="1"/>
  <c r="T101" i="6"/>
  <c r="N655" i="6"/>
  <c r="N528" i="6"/>
  <c r="T528" i="6"/>
  <c r="N213" i="6"/>
  <c r="T213" i="6"/>
  <c r="N169" i="6"/>
  <c r="T169" i="6"/>
  <c r="N791" i="6"/>
  <c r="T791" i="6"/>
  <c r="N296" i="6"/>
  <c r="T296" i="6"/>
  <c r="N771" i="6"/>
  <c r="T771" i="6"/>
  <c r="N748" i="6"/>
  <c r="N243" i="6"/>
  <c r="N147" i="6"/>
  <c r="V147" i="6" s="1"/>
  <c r="N804" i="6"/>
  <c r="T804" i="6"/>
  <c r="N903" i="6"/>
  <c r="T903" i="6"/>
  <c r="N624" i="6"/>
  <c r="T624" i="6"/>
  <c r="N967" i="6"/>
  <c r="T967" i="6"/>
  <c r="N865" i="6"/>
  <c r="T865" i="6"/>
  <c r="N160" i="6"/>
  <c r="T160" i="6"/>
  <c r="N552" i="6"/>
  <c r="T552" i="6"/>
  <c r="N923" i="6"/>
  <c r="T923" i="6"/>
  <c r="N319" i="6"/>
  <c r="T319" i="6"/>
  <c r="N705" i="6"/>
  <c r="T705" i="6"/>
  <c r="N556" i="6"/>
  <c r="T556" i="6"/>
  <c r="N522" i="6"/>
  <c r="T522" i="6"/>
  <c r="N423" i="6"/>
  <c r="T423" i="6"/>
  <c r="N873" i="6"/>
  <c r="T873" i="6"/>
  <c r="N593" i="6"/>
  <c r="T593" i="6"/>
  <c r="N789" i="6"/>
  <c r="T789" i="6"/>
  <c r="N773" i="6"/>
  <c r="T773" i="6"/>
  <c r="N649" i="6"/>
  <c r="T649" i="6"/>
  <c r="N393" i="6"/>
  <c r="T393" i="6"/>
  <c r="N833" i="6"/>
  <c r="T833" i="6"/>
  <c r="N844" i="6"/>
  <c r="T844" i="6"/>
  <c r="N523" i="6"/>
  <c r="N656" i="6"/>
  <c r="T656" i="6"/>
  <c r="N224" i="6"/>
  <c r="T224" i="6"/>
  <c r="N897" i="6"/>
  <c r="T897" i="6"/>
  <c r="N964" i="6"/>
  <c r="T964" i="6"/>
  <c r="N687" i="6"/>
  <c r="T687" i="6"/>
  <c r="N617" i="6"/>
  <c r="T617" i="6"/>
  <c r="N901" i="6"/>
  <c r="T901" i="6"/>
  <c r="N973" i="6"/>
  <c r="T973" i="6"/>
  <c r="N358" i="6"/>
  <c r="T358" i="6"/>
  <c r="N856" i="6"/>
  <c r="T856" i="6"/>
  <c r="N672" i="6"/>
  <c r="N962" i="6"/>
  <c r="N208" i="6"/>
  <c r="T208" i="6"/>
  <c r="N66" i="6"/>
  <c r="V66" i="6" s="1"/>
  <c r="T66" i="6"/>
  <c r="R54" i="6"/>
  <c r="T54" i="6"/>
  <c r="R49" i="6"/>
  <c r="T49" i="6"/>
  <c r="R40" i="6"/>
  <c r="T40" i="6"/>
  <c r="R10" i="6"/>
  <c r="T10" i="6"/>
  <c r="R17" i="6"/>
  <c r="T17" i="6"/>
  <c r="N7" i="6"/>
  <c r="V7" i="6" s="1"/>
  <c r="N123" i="6"/>
  <c r="V123" i="6" s="1"/>
  <c r="N533" i="6"/>
  <c r="T533" i="6"/>
  <c r="N597" i="6"/>
  <c r="T597" i="6"/>
  <c r="N98" i="6"/>
  <c r="V98" i="6" s="1"/>
  <c r="T98" i="6"/>
  <c r="N524" i="6"/>
  <c r="T524" i="6"/>
  <c r="N345" i="6"/>
  <c r="T345" i="6"/>
  <c r="N132" i="6"/>
  <c r="V132" i="6" s="1"/>
  <c r="T132" i="6"/>
  <c r="N178" i="6"/>
  <c r="T178" i="6"/>
  <c r="N540" i="6"/>
  <c r="T540" i="6"/>
  <c r="N191" i="6"/>
  <c r="N271" i="6"/>
  <c r="N289" i="6"/>
  <c r="T289" i="6"/>
  <c r="N419" i="6"/>
  <c r="T419" i="6"/>
  <c r="N262" i="6"/>
  <c r="T262" i="6"/>
  <c r="N136" i="6"/>
  <c r="V136" i="6" s="1"/>
  <c r="T136" i="6"/>
  <c r="N471" i="6"/>
  <c r="N156" i="6"/>
  <c r="T156" i="6"/>
  <c r="N638" i="6"/>
  <c r="T638" i="6"/>
  <c r="N746" i="6"/>
  <c r="T746" i="6"/>
  <c r="N721" i="6"/>
  <c r="T721" i="6"/>
  <c r="N206" i="6"/>
  <c r="T206" i="6"/>
  <c r="N190" i="6"/>
  <c r="T190" i="6"/>
  <c r="N74" i="6"/>
  <c r="V74" i="6" s="1"/>
  <c r="T74" i="6"/>
  <c r="N682" i="6"/>
  <c r="T682" i="6"/>
  <c r="N453" i="6"/>
  <c r="T453" i="6"/>
  <c r="N152" i="6"/>
  <c r="V152" i="6" s="1"/>
  <c r="T152" i="6"/>
  <c r="N111" i="6"/>
  <c r="V111" i="6" s="1"/>
  <c r="T111" i="6"/>
  <c r="N867" i="6"/>
  <c r="T867" i="6"/>
  <c r="N981" i="6"/>
  <c r="T981" i="6"/>
  <c r="N737" i="6"/>
  <c r="T737" i="6"/>
  <c r="N820" i="6"/>
  <c r="T820" i="6"/>
  <c r="N828" i="6"/>
  <c r="T828" i="6"/>
  <c r="N435" i="6"/>
  <c r="T435" i="6"/>
  <c r="N841" i="6"/>
  <c r="T841" i="6"/>
  <c r="N880" i="6"/>
  <c r="T880" i="6"/>
  <c r="N192" i="6"/>
  <c r="T192" i="6"/>
  <c r="N574" i="6"/>
  <c r="T574" i="6"/>
  <c r="N487" i="6"/>
  <c r="N874" i="6"/>
  <c r="N412" i="6"/>
  <c r="T412" i="6"/>
  <c r="N195" i="6"/>
  <c r="N641" i="6"/>
  <c r="T641" i="6"/>
  <c r="N350" i="6"/>
  <c r="T350" i="6"/>
  <c r="N240" i="6"/>
  <c r="T240" i="6"/>
  <c r="N513" i="6"/>
  <c r="T513" i="6"/>
  <c r="N934" i="6"/>
  <c r="N703" i="6"/>
  <c r="T703" i="6"/>
  <c r="N965" i="6"/>
  <c r="T965" i="6"/>
  <c r="N457" i="6"/>
  <c r="T457" i="6"/>
  <c r="N712" i="6"/>
  <c r="N799" i="6"/>
  <c r="T799" i="6"/>
  <c r="N756" i="6"/>
  <c r="N817" i="6"/>
  <c r="T817" i="6"/>
  <c r="N879" i="6"/>
  <c r="T879" i="6"/>
  <c r="N985" i="6"/>
  <c r="T985" i="6"/>
  <c r="N395" i="6"/>
  <c r="T395" i="6"/>
  <c r="N864" i="6"/>
  <c r="T864" i="6"/>
  <c r="N293" i="6"/>
  <c r="T293" i="6"/>
  <c r="N254" i="6"/>
  <c r="T254" i="6"/>
  <c r="T26" i="6"/>
  <c r="R26" i="6"/>
  <c r="R57" i="6"/>
  <c r="T57" i="6"/>
  <c r="R13" i="6"/>
  <c r="T13" i="6"/>
  <c r="R52" i="6"/>
  <c r="T52" i="6"/>
  <c r="R20" i="6"/>
  <c r="T20" i="6"/>
  <c r="N17" i="6"/>
  <c r="V17" i="6" s="1"/>
  <c r="N45" i="6"/>
  <c r="V45" i="6" s="1"/>
  <c r="N480" i="6"/>
  <c r="T480" i="6"/>
  <c r="N698" i="6"/>
  <c r="T698" i="6"/>
  <c r="N669" i="6"/>
  <c r="T669" i="6"/>
  <c r="N768" i="6"/>
  <c r="T768" i="6"/>
  <c r="N501" i="6"/>
  <c r="T501" i="6"/>
  <c r="N474" i="6"/>
  <c r="T474" i="6"/>
  <c r="N138" i="6"/>
  <c r="V138" i="6" s="1"/>
  <c r="T138" i="6"/>
  <c r="N888" i="6"/>
  <c r="T888" i="6"/>
  <c r="N722" i="6"/>
  <c r="T722" i="6"/>
  <c r="N54" i="6"/>
  <c r="V54" i="6" s="1"/>
  <c r="N39" i="6"/>
  <c r="V39" i="6" s="1"/>
  <c r="N341" i="6"/>
  <c r="T341" i="6"/>
  <c r="N469" i="6"/>
  <c r="T469" i="6"/>
  <c r="N89" i="6"/>
  <c r="V89" i="6" s="1"/>
  <c r="T89" i="6"/>
  <c r="N581" i="6"/>
  <c r="T581" i="6"/>
  <c r="N357" i="6"/>
  <c r="T357" i="6"/>
  <c r="N71" i="6"/>
  <c r="V71" i="6" s="1"/>
  <c r="N86" i="6"/>
  <c r="V86" i="6" s="1"/>
  <c r="T86" i="6"/>
  <c r="N174" i="6"/>
  <c r="T174" i="6"/>
  <c r="N302" i="6"/>
  <c r="T302" i="6"/>
  <c r="N100" i="6"/>
  <c r="V100" i="6" s="1"/>
  <c r="T100" i="6"/>
  <c r="N482" i="6"/>
  <c r="T482" i="6"/>
  <c r="N128" i="6"/>
  <c r="V128" i="6" s="1"/>
  <c r="T128" i="6"/>
  <c r="N242" i="6"/>
  <c r="T242" i="6"/>
  <c r="N153" i="6"/>
  <c r="T153" i="6"/>
  <c r="N264" i="6"/>
  <c r="T264" i="6"/>
  <c r="N258" i="6"/>
  <c r="T258" i="6"/>
  <c r="N536" i="6"/>
  <c r="T536" i="6"/>
  <c r="N114" i="6"/>
  <c r="V114" i="6" s="1"/>
  <c r="T114" i="6"/>
  <c r="N578" i="6"/>
  <c r="T578" i="6"/>
  <c r="N910" i="6"/>
  <c r="N927" i="6"/>
  <c r="T927" i="6"/>
  <c r="N226" i="6"/>
  <c r="T226" i="6"/>
  <c r="N256" i="6"/>
  <c r="T256" i="6"/>
  <c r="N558" i="6"/>
  <c r="T558" i="6"/>
  <c r="N989" i="6"/>
  <c r="T989" i="6"/>
  <c r="N847" i="6"/>
  <c r="T847" i="6"/>
  <c r="N347" i="6"/>
  <c r="T347" i="6"/>
  <c r="N955" i="6"/>
  <c r="T955" i="6"/>
  <c r="N257" i="6"/>
  <c r="T257" i="6"/>
  <c r="N532" i="6"/>
  <c r="T532" i="6"/>
  <c r="N743" i="6"/>
  <c r="T743" i="6"/>
  <c r="N348" i="6"/>
  <c r="T348" i="6"/>
  <c r="N769" i="6"/>
  <c r="T769" i="6"/>
  <c r="N695" i="6"/>
  <c r="T695" i="6"/>
  <c r="N660" i="6"/>
  <c r="T660" i="6"/>
  <c r="N216" i="6"/>
  <c r="T216" i="6"/>
  <c r="N630" i="6"/>
  <c r="T630" i="6"/>
  <c r="N313" i="6"/>
  <c r="T313" i="6"/>
  <c r="N924" i="6"/>
  <c r="T924" i="6"/>
  <c r="N957" i="6"/>
  <c r="T957" i="6"/>
  <c r="N889" i="6"/>
  <c r="T889" i="6"/>
  <c r="N715" i="6"/>
  <c r="T715" i="6"/>
  <c r="N849" i="6"/>
  <c r="T849" i="6"/>
  <c r="N895" i="6"/>
  <c r="T895" i="6"/>
  <c r="N757" i="6"/>
  <c r="T757" i="6"/>
  <c r="N762" i="6"/>
  <c r="N592" i="6"/>
  <c r="T592" i="6"/>
  <c r="T8" i="6"/>
  <c r="R8" i="6"/>
  <c r="R5" i="6"/>
  <c r="T5" i="6"/>
  <c r="R31" i="6"/>
  <c r="T31" i="6"/>
  <c r="T56" i="6"/>
  <c r="R56" i="6"/>
  <c r="N63" i="6"/>
  <c r="V63" i="6" s="1"/>
  <c r="N182" i="6"/>
  <c r="T182" i="6"/>
  <c r="N420" i="6"/>
  <c r="T420" i="6"/>
  <c r="N303" i="6"/>
  <c r="N198" i="6"/>
  <c r="T198" i="6"/>
  <c r="N168" i="6"/>
  <c r="T168" i="6"/>
  <c r="N116" i="6"/>
  <c r="V116" i="6" s="1"/>
  <c r="T116" i="6"/>
  <c r="N124" i="6"/>
  <c r="V124" i="6" s="1"/>
  <c r="T124" i="6"/>
  <c r="N421" i="6"/>
  <c r="T421" i="6"/>
  <c r="N441" i="6"/>
  <c r="T441" i="6"/>
  <c r="N133" i="6"/>
  <c r="V133" i="6" s="1"/>
  <c r="T133" i="6"/>
  <c r="N157" i="6"/>
  <c r="T157" i="6"/>
  <c r="N165" i="6"/>
  <c r="T165" i="6"/>
  <c r="N438" i="6"/>
  <c r="T438" i="6"/>
  <c r="N110" i="6"/>
  <c r="V110" i="6" s="1"/>
  <c r="T110" i="6"/>
  <c r="N146" i="6"/>
  <c r="V146" i="6" s="1"/>
  <c r="T146" i="6"/>
  <c r="N184" i="6"/>
  <c r="T184" i="6"/>
  <c r="N806" i="6"/>
  <c r="N493" i="6"/>
  <c r="T493" i="6"/>
  <c r="N465" i="6"/>
  <c r="T465" i="6"/>
  <c r="N80" i="6"/>
  <c r="V80" i="6" s="1"/>
  <c r="T80" i="6"/>
  <c r="N946" i="6"/>
  <c r="N947" i="6"/>
  <c r="T947" i="6"/>
  <c r="N827" i="6"/>
  <c r="T827" i="6"/>
  <c r="N290" i="6"/>
  <c r="T290" i="6"/>
  <c r="N835" i="6"/>
  <c r="T835" i="6"/>
  <c r="N328" i="6"/>
  <c r="T328" i="6"/>
  <c r="N651" i="6"/>
  <c r="T651" i="6"/>
  <c r="N308" i="6"/>
  <c r="T308" i="6"/>
  <c r="N671" i="6"/>
  <c r="T671" i="6"/>
  <c r="N943" i="6"/>
  <c r="T943" i="6"/>
  <c r="N666" i="6"/>
  <c r="T666" i="6"/>
  <c r="N733" i="6"/>
  <c r="T733" i="6"/>
  <c r="N542" i="6"/>
  <c r="T542" i="6"/>
  <c r="N919" i="6"/>
  <c r="T919" i="6"/>
  <c r="N819" i="6"/>
  <c r="T819" i="6"/>
  <c r="N693" i="6"/>
  <c r="T693" i="6"/>
  <c r="N960" i="6"/>
  <c r="T960" i="6"/>
  <c r="N339" i="6"/>
  <c r="T339" i="6"/>
  <c r="N807" i="6"/>
  <c r="T807" i="6"/>
  <c r="N662" i="6"/>
  <c r="T662" i="6"/>
  <c r="N650" i="6"/>
  <c r="T650" i="6"/>
  <c r="N869" i="6"/>
  <c r="T869" i="6"/>
  <c r="N602" i="6"/>
  <c r="T602" i="6"/>
  <c r="N544" i="6"/>
  <c r="T544" i="6"/>
  <c r="N470" i="6"/>
  <c r="T470" i="6"/>
  <c r="N891" i="6"/>
  <c r="T891" i="6"/>
  <c r="N1000" i="6"/>
  <c r="T1000" i="6"/>
  <c r="N809" i="6"/>
  <c r="T809" i="6"/>
  <c r="N568" i="6"/>
  <c r="T568" i="6"/>
  <c r="R59" i="6"/>
  <c r="T59" i="6"/>
  <c r="T65" i="6"/>
  <c r="R65" i="6"/>
  <c r="R32" i="6"/>
  <c r="T32" i="6"/>
  <c r="N3" i="6"/>
  <c r="V3" i="6" s="1"/>
  <c r="N21" i="6"/>
  <c r="V21" i="6" s="1"/>
  <c r="N35" i="6"/>
  <c r="V35" i="6" s="1"/>
  <c r="N203" i="6"/>
  <c r="N416" i="6"/>
  <c r="T416" i="6"/>
  <c r="N405" i="6"/>
  <c r="T405" i="6"/>
  <c r="N222" i="6"/>
  <c r="T222" i="6"/>
  <c r="N91" i="6"/>
  <c r="V91" i="6" s="1"/>
  <c r="N87" i="6"/>
  <c r="V87" i="6" s="1"/>
  <c r="N77" i="6"/>
  <c r="V77" i="6" s="1"/>
  <c r="T77" i="6"/>
  <c r="N125" i="6"/>
  <c r="V125" i="6" s="1"/>
  <c r="T125" i="6"/>
  <c r="N288" i="6"/>
  <c r="T288" i="6"/>
  <c r="N504" i="6"/>
  <c r="T504" i="6"/>
  <c r="N102" i="6"/>
  <c r="V102" i="6" s="1"/>
  <c r="T102" i="6"/>
  <c r="N318" i="6"/>
  <c r="T318" i="6"/>
  <c r="N377" i="6"/>
  <c r="T377" i="6"/>
  <c r="N717" i="6"/>
  <c r="T717" i="6"/>
  <c r="N727" i="6"/>
  <c r="T727" i="6"/>
  <c r="N507" i="6"/>
  <c r="N899" i="6"/>
  <c r="T899" i="6"/>
  <c r="N364" i="6"/>
  <c r="T364" i="6"/>
  <c r="N159" i="6"/>
  <c r="N607" i="6"/>
  <c r="N275" i="6"/>
  <c r="N670" i="6"/>
  <c r="T670" i="6"/>
  <c r="N362" i="6"/>
  <c r="T362" i="6"/>
  <c r="N260" i="6"/>
  <c r="T260" i="6"/>
  <c r="N851" i="6"/>
  <c r="T851" i="6"/>
  <c r="N422" i="6"/>
  <c r="T422" i="6"/>
  <c r="N161" i="6"/>
  <c r="T161" i="6"/>
  <c r="N553" i="6"/>
  <c r="T553" i="6"/>
  <c r="N775" i="6"/>
  <c r="T775" i="6"/>
  <c r="N304" i="6"/>
  <c r="T304" i="6"/>
  <c r="N661" i="6"/>
  <c r="N576" i="6"/>
  <c r="T576" i="6"/>
  <c r="N639" i="6"/>
  <c r="N510" i="6"/>
  <c r="T510" i="6"/>
  <c r="N683" i="6"/>
  <c r="T683" i="6"/>
  <c r="N627" i="6"/>
  <c r="N939" i="6"/>
  <c r="T939" i="6"/>
  <c r="N922" i="6"/>
  <c r="N490" i="6"/>
  <c r="T490" i="6"/>
  <c r="N680" i="6"/>
  <c r="N383" i="6"/>
  <c r="T383" i="6"/>
  <c r="N604" i="6"/>
  <c r="T604" i="6"/>
  <c r="N860" i="6"/>
  <c r="T860" i="6"/>
  <c r="N855" i="6"/>
  <c r="T855" i="6"/>
  <c r="N622" i="6"/>
  <c r="T622" i="6"/>
  <c r="N839" i="6"/>
  <c r="T839" i="6"/>
  <c r="N96" i="6"/>
  <c r="V96" i="6" s="1"/>
  <c r="T96" i="6"/>
  <c r="N913" i="6"/>
  <c r="T913" i="6"/>
  <c r="N754" i="6"/>
  <c r="T754" i="6"/>
  <c r="N667" i="6"/>
  <c r="T667" i="6"/>
  <c r="N825" i="6"/>
  <c r="T825" i="6"/>
  <c r="N732" i="6"/>
  <c r="N193" i="6"/>
  <c r="T193" i="6"/>
  <c r="N719" i="6"/>
  <c r="T719" i="6"/>
  <c r="N792" i="6"/>
  <c r="T792" i="6"/>
  <c r="N875" i="6"/>
  <c r="T875" i="6"/>
  <c r="T27" i="6"/>
  <c r="R27" i="6"/>
  <c r="T36" i="6"/>
  <c r="R36" i="6"/>
  <c r="R23" i="6"/>
  <c r="T23" i="6"/>
  <c r="T47" i="6"/>
  <c r="R47" i="6"/>
  <c r="T7" i="6"/>
  <c r="R7" i="6"/>
  <c r="N200" i="6"/>
  <c r="T200" i="6"/>
  <c r="N220" i="6"/>
  <c r="T220" i="6"/>
  <c r="N266" i="6"/>
  <c r="T266" i="6"/>
  <c r="N404" i="6"/>
  <c r="T404" i="6"/>
  <c r="N209" i="6"/>
  <c r="T209" i="6"/>
  <c r="N310" i="6"/>
  <c r="T310" i="6"/>
  <c r="N173" i="6"/>
  <c r="T173" i="6"/>
  <c r="N685" i="6"/>
  <c r="T685" i="6"/>
  <c r="N340" i="6"/>
  <c r="T340" i="6"/>
  <c r="N196" i="6"/>
  <c r="T196" i="6"/>
  <c r="N265" i="6"/>
  <c r="T265" i="6"/>
  <c r="N277" i="6"/>
  <c r="T277" i="6"/>
  <c r="N681" i="6"/>
  <c r="T681" i="6"/>
  <c r="N935" i="6"/>
  <c r="T935" i="6"/>
  <c r="N896" i="6"/>
  <c r="T896" i="6"/>
  <c r="N936" i="6"/>
  <c r="T936" i="6"/>
  <c r="N476" i="6"/>
  <c r="T476" i="6"/>
  <c r="N338" i="6"/>
  <c r="T338" i="6"/>
  <c r="N557" i="6"/>
  <c r="T557" i="6"/>
  <c r="N317" i="6"/>
  <c r="T317" i="6"/>
  <c r="N508" i="6"/>
  <c r="T508" i="6"/>
  <c r="N498" i="6"/>
  <c r="T498" i="6"/>
  <c r="N589" i="6"/>
  <c r="T589" i="6"/>
  <c r="N997" i="6"/>
  <c r="T997" i="6"/>
  <c r="N686" i="6"/>
  <c r="T686" i="6"/>
  <c r="N793" i="6"/>
  <c r="T793" i="6"/>
  <c r="N862" i="6"/>
  <c r="N502" i="6"/>
  <c r="T502" i="6"/>
  <c r="N805" i="6"/>
  <c r="T805" i="6"/>
  <c r="T28" i="6"/>
  <c r="R28" i="6"/>
  <c r="R53" i="6"/>
  <c r="T53" i="6"/>
  <c r="T38" i="6"/>
  <c r="R38" i="6"/>
  <c r="N246" i="6"/>
  <c r="T246" i="6"/>
  <c r="N333" i="6"/>
  <c r="T333" i="6"/>
  <c r="N352" i="6"/>
  <c r="T352" i="6"/>
  <c r="N219" i="6"/>
  <c r="N500" i="6"/>
  <c r="T500" i="6"/>
  <c r="N229" i="6"/>
  <c r="T229" i="6"/>
  <c r="N787" i="6"/>
  <c r="T787" i="6"/>
  <c r="N427" i="6"/>
  <c r="T427" i="6"/>
  <c r="N816" i="6"/>
  <c r="T816" i="6"/>
  <c r="N331" i="6"/>
  <c r="N530" i="6"/>
  <c r="T530" i="6"/>
  <c r="N908" i="6"/>
  <c r="T908" i="6"/>
  <c r="N85" i="6"/>
  <c r="V85" i="6" s="1"/>
  <c r="T85" i="6"/>
  <c r="N605" i="6"/>
  <c r="T605" i="6"/>
  <c r="N797" i="6"/>
  <c r="T797" i="6"/>
  <c r="N230" i="6"/>
  <c r="T230" i="6"/>
  <c r="N84" i="6"/>
  <c r="V84" i="6" s="1"/>
  <c r="T84" i="6"/>
  <c r="N525" i="6"/>
  <c r="T525" i="6"/>
  <c r="N392" i="6"/>
  <c r="T392" i="6"/>
  <c r="N400" i="6"/>
  <c r="T400" i="6"/>
  <c r="N586" i="6"/>
  <c r="T586" i="6"/>
  <c r="N972" i="6"/>
  <c r="T972" i="6"/>
  <c r="N868" i="6"/>
  <c r="T868" i="6"/>
  <c r="N612" i="6"/>
  <c r="T612" i="6"/>
  <c r="N883" i="6"/>
  <c r="T883" i="6"/>
  <c r="N621" i="6"/>
  <c r="T621" i="6"/>
  <c r="N417" i="6"/>
  <c r="T417" i="6"/>
  <c r="N483" i="6"/>
  <c r="N431" i="6"/>
  <c r="T431" i="6"/>
  <c r="N406" i="6"/>
  <c r="T406" i="6"/>
  <c r="N430" i="6"/>
  <c r="T430" i="6"/>
  <c r="N917" i="6"/>
  <c r="T917" i="6"/>
  <c r="N346" i="6"/>
  <c r="T346" i="6"/>
  <c r="N763" i="6"/>
  <c r="T763" i="6"/>
  <c r="N674" i="6"/>
  <c r="T674" i="6"/>
  <c r="N391" i="6"/>
  <c r="T391" i="6"/>
  <c r="N953" i="6"/>
  <c r="T953" i="6"/>
  <c r="N709" i="6"/>
  <c r="T709" i="6"/>
  <c r="N648" i="6"/>
  <c r="T648" i="6"/>
  <c r="N249" i="6"/>
  <c r="T249" i="6"/>
  <c r="N863" i="6"/>
  <c r="T863" i="6"/>
  <c r="N608" i="6"/>
  <c r="T608" i="6"/>
  <c r="N945" i="6"/>
  <c r="T945" i="6"/>
  <c r="N370" i="6"/>
  <c r="T370" i="6"/>
  <c r="N887" i="6"/>
  <c r="T887" i="6"/>
  <c r="N741" i="6"/>
  <c r="T741" i="6"/>
  <c r="N952" i="6"/>
  <c r="T952" i="6"/>
  <c r="T15" i="6"/>
  <c r="R15" i="6"/>
  <c r="R6" i="6"/>
  <c r="T6" i="6"/>
  <c r="R19" i="6"/>
  <c r="T19" i="6"/>
  <c r="T41" i="6"/>
  <c r="R41" i="6"/>
  <c r="N32" i="6"/>
  <c r="V32" i="6" s="1"/>
  <c r="N496" i="6"/>
  <c r="T496" i="6"/>
  <c r="N88" i="6"/>
  <c r="V88" i="6" s="1"/>
  <c r="T88" i="6"/>
  <c r="N97" i="6"/>
  <c r="V97" i="6" s="1"/>
  <c r="T97" i="6"/>
  <c r="N444" i="6"/>
  <c r="T444" i="6"/>
  <c r="N294" i="6"/>
  <c r="T294" i="6"/>
  <c r="N307" i="6"/>
  <c r="N118" i="6"/>
  <c r="V118" i="6" s="1"/>
  <c r="T118" i="6"/>
  <c r="N158" i="6"/>
  <c r="T158" i="6"/>
  <c r="N512" i="6"/>
  <c r="T512" i="6"/>
  <c r="N585" i="6"/>
  <c r="T585" i="6"/>
  <c r="N462" i="6"/>
  <c r="T462" i="6"/>
  <c r="N710" i="6"/>
  <c r="T710" i="6"/>
  <c r="N561" i="6"/>
  <c r="T561" i="6"/>
  <c r="N214" i="6"/>
  <c r="T214" i="6"/>
  <c r="N755" i="6"/>
  <c r="T755" i="6"/>
  <c r="N642" i="6"/>
  <c r="T642" i="6"/>
  <c r="N180" i="6"/>
  <c r="T180" i="6"/>
  <c r="N429" i="6"/>
  <c r="T429" i="6"/>
  <c r="N440" i="6"/>
  <c r="T440" i="6"/>
  <c r="N468" i="6"/>
  <c r="T468" i="6"/>
  <c r="N636" i="6"/>
  <c r="T636" i="6"/>
  <c r="N987" i="6"/>
  <c r="T987" i="6"/>
  <c r="N183" i="6"/>
  <c r="N537" i="6"/>
  <c r="T537" i="6"/>
  <c r="N564" i="6"/>
  <c r="T564" i="6"/>
  <c r="N759" i="6"/>
  <c r="T759" i="6"/>
  <c r="N596" i="6"/>
  <c r="T596" i="6"/>
  <c r="N620" i="6"/>
  <c r="T620" i="6"/>
  <c r="N664" i="6"/>
  <c r="T664" i="6"/>
  <c r="N614" i="6"/>
  <c r="T614" i="6"/>
  <c r="N281" i="6"/>
  <c r="T281" i="6"/>
  <c r="N971" i="6"/>
  <c r="T971" i="6"/>
  <c r="N609" i="6"/>
  <c r="T609" i="6"/>
  <c r="N714" i="6"/>
  <c r="T714" i="6"/>
  <c r="N961" i="6"/>
  <c r="T961" i="6"/>
  <c r="N466" i="6"/>
  <c r="T466" i="6"/>
  <c r="N398" i="6"/>
  <c r="T398" i="6"/>
  <c r="N351" i="6"/>
  <c r="T351" i="6"/>
  <c r="N713" i="6"/>
  <c r="T713" i="6"/>
  <c r="N984" i="6"/>
  <c r="T984" i="6"/>
  <c r="N626" i="6"/>
  <c r="T626" i="6"/>
  <c r="N780" i="6"/>
  <c r="T780" i="6"/>
  <c r="N644" i="6"/>
  <c r="T644" i="6"/>
  <c r="N914" i="6"/>
  <c r="N548" i="6"/>
  <c r="T548" i="6"/>
  <c r="N795" i="6"/>
  <c r="T795" i="6"/>
  <c r="T35" i="6"/>
  <c r="R35" i="6"/>
  <c r="R37" i="6"/>
  <c r="T37" i="6"/>
  <c r="T45" i="6"/>
  <c r="R45" i="6"/>
  <c r="T42" i="6"/>
  <c r="R42" i="6"/>
  <c r="N48" i="6"/>
  <c r="V48" i="6" s="1"/>
  <c r="N175" i="6"/>
  <c r="N397" i="6"/>
  <c r="T397" i="6"/>
  <c r="N134" i="6"/>
  <c r="V134" i="6" s="1"/>
  <c r="T134" i="6"/>
  <c r="N130" i="6"/>
  <c r="V130" i="6" s="1"/>
  <c r="T130" i="6"/>
  <c r="N273" i="6"/>
  <c r="T273" i="6"/>
  <c r="N154" i="6"/>
  <c r="T154" i="6"/>
  <c r="N150" i="6"/>
  <c r="V150" i="6" s="1"/>
  <c r="T150" i="6"/>
  <c r="N372" i="6"/>
  <c r="T372" i="6"/>
  <c r="N164" i="6"/>
  <c r="T164" i="6"/>
  <c r="N765" i="6"/>
  <c r="T765" i="6"/>
  <c r="N628" i="6"/>
  <c r="T628" i="6"/>
  <c r="N320" i="6"/>
  <c r="T320" i="6"/>
  <c r="N448" i="6"/>
  <c r="T448" i="6"/>
  <c r="N151" i="6"/>
  <c r="V151" i="6" s="1"/>
  <c r="N144" i="6"/>
  <c r="V144" i="6" s="1"/>
  <c r="T144" i="6"/>
  <c r="N270" i="6"/>
  <c r="T270" i="6"/>
  <c r="N549" i="6"/>
  <c r="T549" i="6"/>
  <c r="N73" i="6"/>
  <c r="V73" i="6" s="1"/>
  <c r="T73" i="6"/>
  <c r="N119" i="6"/>
  <c r="V119" i="6" s="1"/>
  <c r="T119" i="6"/>
  <c r="N951" i="6"/>
  <c r="T951" i="6"/>
  <c r="N852" i="6"/>
  <c r="T852" i="6"/>
  <c r="N588" i="6"/>
  <c r="T588" i="6"/>
  <c r="N491" i="6"/>
  <c r="N299" i="6"/>
  <c r="N563" i="6"/>
  <c r="N479" i="6"/>
  <c r="N846" i="6"/>
  <c r="N941" i="6"/>
  <c r="T941" i="6"/>
  <c r="N410" i="6"/>
  <c r="T410" i="6"/>
  <c r="N492" i="6"/>
  <c r="T492" i="6"/>
  <c r="N268" i="6"/>
  <c r="T268" i="6"/>
  <c r="N451" i="6"/>
  <c r="T451" i="6"/>
  <c r="N843" i="6"/>
  <c r="T843" i="6"/>
  <c r="N700" i="6"/>
  <c r="N610" i="6"/>
  <c r="T610" i="6"/>
  <c r="N836" i="6"/>
  <c r="T836" i="6"/>
  <c r="N980" i="6"/>
  <c r="T980" i="6"/>
  <c r="N877" i="6"/>
  <c r="T877" i="6"/>
  <c r="N916" i="6"/>
  <c r="T916" i="6"/>
  <c r="N551" i="6"/>
  <c r="N539" i="6"/>
  <c r="N760" i="6"/>
  <c r="T760" i="6"/>
  <c r="N979" i="6"/>
  <c r="T979" i="6"/>
  <c r="N829" i="6"/>
  <c r="T829" i="6"/>
  <c r="N958" i="6"/>
  <c r="T60" i="6"/>
  <c r="R60" i="6"/>
  <c r="R63" i="6"/>
  <c r="T63" i="6"/>
  <c r="R25" i="6"/>
  <c r="T25" i="6"/>
  <c r="T58" i="6"/>
  <c r="R58" i="6"/>
  <c r="T33" i="6"/>
  <c r="R33" i="6"/>
  <c r="N43" i="6"/>
  <c r="V43" i="6" s="1"/>
  <c r="N117" i="6"/>
  <c r="V117" i="6" s="1"/>
  <c r="T117" i="6"/>
  <c r="N202" i="6"/>
  <c r="T202" i="6"/>
  <c r="N521" i="6"/>
  <c r="T521" i="6"/>
  <c r="N424" i="6"/>
  <c r="T424" i="6"/>
  <c r="N432" i="6"/>
  <c r="T432" i="6"/>
  <c r="N239" i="6"/>
  <c r="N205" i="6"/>
  <c r="T205" i="6"/>
  <c r="N244" i="6"/>
  <c r="T244" i="6"/>
  <c r="N211" i="6"/>
  <c r="N388" i="6"/>
  <c r="T388" i="6"/>
  <c r="N485" i="6"/>
  <c r="T485" i="6"/>
  <c r="N305" i="6"/>
  <c r="T305" i="6"/>
  <c r="N95" i="6"/>
  <c r="V95" i="6" s="1"/>
  <c r="N108" i="6"/>
  <c r="V108" i="6" s="1"/>
  <c r="T108" i="6"/>
  <c r="N785" i="6"/>
  <c r="T785" i="6"/>
  <c r="N437" i="6"/>
  <c r="T437" i="6"/>
  <c r="N148" i="6"/>
  <c r="V148" i="6" s="1"/>
  <c r="T148" i="6"/>
  <c r="N534" i="6"/>
  <c r="T534" i="6"/>
  <c r="N503" i="6"/>
  <c r="N505" i="6"/>
  <c r="T505" i="6"/>
  <c r="N113" i="6"/>
  <c r="V113" i="6" s="1"/>
  <c r="N489" i="6"/>
  <c r="T489" i="6"/>
  <c r="N870" i="6"/>
  <c r="N382" i="6"/>
  <c r="T382" i="6"/>
  <c r="N969" i="6"/>
  <c r="T969" i="6"/>
  <c r="N988" i="6"/>
  <c r="T988" i="6"/>
  <c r="N255" i="6"/>
  <c r="N361" i="6"/>
  <c r="T361" i="6"/>
  <c r="N726" i="6"/>
  <c r="T726" i="6"/>
  <c r="N996" i="6"/>
  <c r="T996" i="6"/>
  <c r="N547" i="6"/>
  <c r="N803" i="6"/>
  <c r="T803" i="6"/>
  <c r="N506" i="6"/>
  <c r="T506" i="6"/>
  <c r="N201" i="6"/>
  <c r="T201" i="6"/>
  <c r="N968" i="6"/>
  <c r="T968" i="6"/>
  <c r="N956" i="6"/>
  <c r="T956" i="6"/>
  <c r="N572" i="6"/>
  <c r="T572" i="6"/>
  <c r="N573" i="6"/>
  <c r="T573" i="6"/>
  <c r="N976" i="6"/>
  <c r="T976" i="6"/>
  <c r="N387" i="6"/>
  <c r="T387" i="6"/>
  <c r="N750" i="6"/>
  <c r="T750" i="6"/>
  <c r="N332" i="6"/>
  <c r="T332" i="6"/>
  <c r="N428" i="6"/>
  <c r="T428" i="6"/>
  <c r="N217" i="6"/>
  <c r="T217" i="6"/>
  <c r="N725" i="6"/>
  <c r="T725" i="6"/>
  <c r="N679" i="6"/>
  <c r="T679" i="6"/>
  <c r="N450" i="6"/>
  <c r="N920" i="6"/>
  <c r="T920" i="6"/>
  <c r="N742" i="6"/>
  <c r="T742" i="6"/>
  <c r="N866" i="6"/>
  <c r="N646" i="6"/>
  <c r="T646" i="6"/>
  <c r="N884" i="6"/>
  <c r="T884" i="6"/>
  <c r="N684" i="6"/>
  <c r="N740" i="6"/>
  <c r="N606" i="6"/>
  <c r="T606" i="6"/>
  <c r="N915" i="6"/>
  <c r="T915" i="6"/>
  <c r="N876" i="6"/>
  <c r="T876" i="6"/>
  <c r="N832" i="6"/>
  <c r="T832" i="6"/>
  <c r="N401" i="6"/>
  <c r="T401" i="6"/>
  <c r="N992" i="6"/>
  <c r="T992" i="6"/>
  <c r="N668" i="6"/>
  <c r="R9" i="6"/>
  <c r="T9" i="6"/>
  <c r="T4" i="6"/>
  <c r="R4" i="6"/>
  <c r="T50" i="6"/>
  <c r="R50" i="6"/>
  <c r="N36" i="6"/>
  <c r="V36" i="6" s="1"/>
  <c r="N380" i="6"/>
  <c r="T380" i="6"/>
  <c r="N368" i="6"/>
  <c r="T368" i="6"/>
  <c r="N618" i="6"/>
  <c r="T618" i="6"/>
  <c r="N554" i="6"/>
  <c r="T554" i="6"/>
  <c r="N753" i="6"/>
  <c r="T753" i="6"/>
  <c r="N106" i="6"/>
  <c r="V106" i="6" s="1"/>
  <c r="T106" i="6"/>
  <c r="N210" i="6"/>
  <c r="T210" i="6"/>
  <c r="N70" i="6"/>
  <c r="V70" i="6" s="1"/>
  <c r="T70" i="6"/>
  <c r="N598" i="6"/>
  <c r="T598" i="6"/>
  <c r="N309" i="6"/>
  <c r="T309" i="6"/>
  <c r="N365" i="6"/>
  <c r="T365" i="6"/>
  <c r="N81" i="6"/>
  <c r="V81" i="6" s="1"/>
  <c r="T81" i="6"/>
  <c r="N366" i="6"/>
  <c r="T366" i="6"/>
  <c r="N233" i="6"/>
  <c r="T233" i="6"/>
  <c r="N274" i="6"/>
  <c r="T274" i="6"/>
  <c r="N657" i="6"/>
  <c r="T657" i="6"/>
  <c r="N234" i="6"/>
  <c r="T234" i="6"/>
  <c r="N582" i="6"/>
  <c r="T582" i="6"/>
  <c r="N253" i="6"/>
  <c r="T253" i="6"/>
  <c r="N925" i="6"/>
  <c r="T925" i="6"/>
  <c r="N526" i="6"/>
  <c r="T526" i="6"/>
  <c r="N702" i="6"/>
  <c r="T702" i="6"/>
  <c r="N443" i="6"/>
  <c r="T443" i="6"/>
  <c r="N245" i="6"/>
  <c r="T245" i="6"/>
  <c r="N334" i="6"/>
  <c r="T334" i="6"/>
  <c r="N729" i="6"/>
  <c r="T729" i="6"/>
  <c r="N481" i="6"/>
  <c r="T481" i="6"/>
  <c r="N977" i="6"/>
  <c r="T977" i="6"/>
  <c r="N616" i="6"/>
  <c r="T616" i="6"/>
  <c r="N731" i="6"/>
  <c r="T731" i="6"/>
  <c r="N580" i="6"/>
  <c r="T580" i="6"/>
  <c r="N673" i="6"/>
  <c r="T673" i="6"/>
  <c r="N993" i="6"/>
  <c r="T993" i="6"/>
  <c r="N632" i="6"/>
  <c r="T632" i="6"/>
  <c r="N837" i="6"/>
  <c r="T837" i="6"/>
  <c r="N929" i="6"/>
  <c r="T929" i="6"/>
  <c r="T12" i="6"/>
  <c r="R12" i="6"/>
  <c r="N60" i="6"/>
  <c r="V60" i="6" s="1"/>
  <c r="N92" i="6"/>
  <c r="V92" i="6" s="1"/>
  <c r="T92" i="6"/>
  <c r="N93" i="6"/>
  <c r="V93" i="6" s="1"/>
  <c r="T93" i="6"/>
  <c r="N282" i="6"/>
  <c r="T282" i="6"/>
  <c r="N322" i="6"/>
  <c r="T322" i="6"/>
  <c r="N241" i="6"/>
  <c r="T241" i="6"/>
  <c r="N204" i="6"/>
  <c r="T204" i="6"/>
  <c r="N162" i="6"/>
  <c r="T162" i="6"/>
  <c r="N236" i="6"/>
  <c r="T236" i="6"/>
  <c r="N199" i="6"/>
  <c r="N678" i="6"/>
  <c r="T678" i="6"/>
  <c r="N336" i="6"/>
  <c r="T336" i="6"/>
  <c r="N706" i="6"/>
  <c r="T706" i="6"/>
  <c r="N999" i="6"/>
  <c r="T999" i="6"/>
  <c r="N550" i="6"/>
  <c r="T550" i="6"/>
  <c r="N565" i="6"/>
  <c r="T565" i="6"/>
  <c r="N516" i="6"/>
  <c r="T516" i="6"/>
  <c r="N823" i="6"/>
  <c r="T823" i="6"/>
  <c r="N189" i="6"/>
  <c r="T189" i="6"/>
  <c r="N509" i="6"/>
  <c r="T509" i="6"/>
  <c r="N911" i="6"/>
  <c r="T911" i="6"/>
  <c r="N594" i="6"/>
  <c r="T594" i="6"/>
  <c r="N300" i="6"/>
  <c r="T300" i="6"/>
  <c r="N445" i="6"/>
  <c r="T445" i="6"/>
  <c r="N280" i="6"/>
  <c r="T280" i="6"/>
  <c r="N892" i="6"/>
  <c r="T892" i="6"/>
  <c r="N853" i="6"/>
  <c r="T853" i="6"/>
  <c r="N637" i="6"/>
  <c r="T637" i="6"/>
  <c r="N781" i="6"/>
  <c r="T781" i="6"/>
  <c r="N690" i="6"/>
  <c r="T690" i="6"/>
  <c r="N285" i="6"/>
  <c r="T285" i="6"/>
  <c r="N652" i="6"/>
  <c r="T652" i="6"/>
  <c r="N546" i="6"/>
  <c r="T546" i="6"/>
  <c r="N560" i="6"/>
  <c r="T560" i="6"/>
  <c r="N497" i="6"/>
  <c r="T497" i="6"/>
  <c r="N801" i="6"/>
  <c r="T801" i="6"/>
  <c r="N689" i="6"/>
  <c r="T689" i="6"/>
  <c r="N343" i="6"/>
  <c r="T343" i="6"/>
  <c r="N228" i="6"/>
  <c r="T228" i="6"/>
  <c r="N337" i="6"/>
  <c r="T337" i="6"/>
  <c r="N730" i="6"/>
  <c r="T730" i="6"/>
  <c r="N928" i="6"/>
  <c r="T928" i="6"/>
  <c r="N975" i="6"/>
  <c r="T975" i="6"/>
  <c r="N747" i="6"/>
  <c r="T747" i="6"/>
  <c r="N711" i="6"/>
  <c r="T711" i="6"/>
  <c r="N566" i="6"/>
  <c r="T566" i="6"/>
  <c r="N538" i="6"/>
  <c r="T538" i="6"/>
  <c r="N562" i="6"/>
  <c r="T562" i="6"/>
  <c r="N937" i="6"/>
  <c r="T937" i="6"/>
  <c r="N399" i="6"/>
  <c r="T399" i="6"/>
  <c r="N986" i="6"/>
  <c r="R11" i="6"/>
  <c r="T11" i="6"/>
  <c r="T64" i="6"/>
  <c r="R64" i="6"/>
  <c r="R29" i="6"/>
  <c r="T29" i="6"/>
  <c r="R34" i="6"/>
  <c r="T34" i="6"/>
  <c r="N30" i="6"/>
  <c r="V30" i="6" s="1"/>
  <c r="N292" i="6"/>
  <c r="T292" i="6"/>
  <c r="N298" i="6"/>
  <c r="T298" i="6"/>
  <c r="N269" i="6"/>
  <c r="T269" i="6"/>
  <c r="N149" i="6"/>
  <c r="V149" i="6" s="1"/>
  <c r="T149" i="6"/>
  <c r="N137" i="6"/>
  <c r="V137" i="6" s="1"/>
  <c r="T137" i="6"/>
  <c r="N227" i="6"/>
  <c r="N126" i="6"/>
  <c r="V126" i="6" s="1"/>
  <c r="T126" i="6"/>
  <c r="N75" i="6"/>
  <c r="V75" i="6" s="1"/>
  <c r="N344" i="6"/>
  <c r="T344" i="6"/>
  <c r="N237" i="6"/>
  <c r="T237" i="6"/>
  <c r="N314" i="6"/>
  <c r="T314" i="6"/>
  <c r="N567" i="6"/>
  <c r="N659" i="6"/>
  <c r="T659" i="6"/>
  <c r="N654" i="6"/>
  <c r="T654" i="6"/>
  <c r="N675" i="6"/>
  <c r="T675" i="6"/>
  <c r="N810" i="6"/>
  <c r="N278" i="6"/>
  <c r="T278" i="6"/>
  <c r="N327" i="6"/>
  <c r="T327" i="6"/>
  <c r="N812" i="6"/>
  <c r="T812" i="6"/>
  <c r="N112" i="6"/>
  <c r="V112" i="6" s="1"/>
  <c r="T112" i="6"/>
  <c r="N142" i="6"/>
  <c r="V142" i="6" s="1"/>
  <c r="T142" i="6"/>
  <c r="N115" i="6"/>
  <c r="V115" i="6" s="1"/>
  <c r="N172" i="6"/>
  <c r="T172" i="6"/>
  <c r="N871" i="6"/>
  <c r="T871" i="6"/>
  <c r="N520" i="6"/>
  <c r="T520" i="6"/>
  <c r="N373" i="6"/>
  <c r="T373" i="6"/>
  <c r="N439" i="6"/>
  <c r="T439" i="6"/>
  <c r="N515" i="6"/>
  <c r="N459" i="6"/>
  <c r="T459" i="6"/>
  <c r="N291" i="6"/>
  <c r="N426" i="6"/>
  <c r="T426" i="6"/>
  <c r="N861" i="6"/>
  <c r="T861" i="6"/>
  <c r="N963" i="6"/>
  <c r="T963" i="6"/>
  <c r="N811" i="6"/>
  <c r="T811" i="6"/>
  <c r="N831" i="6"/>
  <c r="T831" i="6"/>
  <c r="N545" i="6"/>
  <c r="T545" i="6"/>
  <c r="N390" i="6"/>
  <c r="T390" i="6"/>
  <c r="N735" i="6"/>
  <c r="T735" i="6"/>
  <c r="N535" i="6"/>
  <c r="N495" i="6"/>
  <c r="N590" i="6"/>
  <c r="T590" i="6"/>
  <c r="N707" i="6"/>
  <c r="T707" i="6"/>
  <c r="N738" i="6"/>
  <c r="T738" i="6"/>
  <c r="N306" i="6"/>
  <c r="T306" i="6"/>
  <c r="N777" i="6"/>
  <c r="T777" i="6"/>
  <c r="N284" i="6"/>
  <c r="T284" i="6"/>
  <c r="N625" i="6"/>
  <c r="T625" i="6"/>
  <c r="N800" i="6"/>
  <c r="T800" i="6"/>
  <c r="N821" i="6"/>
  <c r="T821" i="6"/>
  <c r="N822" i="6"/>
  <c r="N857" i="6"/>
  <c r="T857" i="6"/>
  <c r="N640" i="6"/>
  <c r="T640" i="6"/>
  <c r="N455" i="6"/>
  <c r="T455" i="6"/>
  <c r="N663" i="6"/>
  <c r="R30" i="6"/>
  <c r="T30" i="6"/>
  <c r="R39" i="6"/>
  <c r="T39" i="6"/>
  <c r="T22" i="6"/>
  <c r="R22" i="6"/>
  <c r="N232" i="6"/>
  <c r="T232" i="6"/>
  <c r="N104" i="6"/>
  <c r="V104" i="6" s="1"/>
  <c r="T104" i="6"/>
  <c r="N276" i="6"/>
  <c r="T276" i="6"/>
  <c r="N94" i="6"/>
  <c r="V94" i="6" s="1"/>
  <c r="T94" i="6"/>
  <c r="N141" i="6"/>
  <c r="V141" i="6" s="1"/>
  <c r="T141" i="6"/>
  <c r="N645" i="6"/>
  <c r="T645" i="6"/>
  <c r="N454" i="6"/>
  <c r="N349" i="6"/>
  <c r="T349" i="6"/>
  <c r="N354" i="6"/>
  <c r="T354" i="6"/>
  <c r="N177" i="6"/>
  <c r="T177" i="6"/>
  <c r="N248" i="6"/>
  <c r="T248" i="6"/>
  <c r="N477" i="6"/>
  <c r="T477" i="6"/>
  <c r="N452" i="6"/>
  <c r="T452" i="6"/>
  <c r="N170" i="6"/>
  <c r="T170" i="6"/>
  <c r="N739" i="6"/>
  <c r="T739" i="6"/>
  <c r="N353" i="6"/>
  <c r="T353" i="6"/>
  <c r="N736" i="6"/>
  <c r="N378" i="6"/>
  <c r="T378" i="6"/>
  <c r="N701" i="6"/>
  <c r="T701" i="6"/>
  <c r="N218" i="6"/>
  <c r="T218" i="6"/>
  <c r="N484" i="6"/>
  <c r="T484" i="6"/>
  <c r="N541" i="6"/>
  <c r="T541" i="6"/>
  <c r="N944" i="6"/>
  <c r="T944" i="6"/>
  <c r="N186" i="6"/>
  <c r="T186" i="6"/>
  <c r="N613" i="6"/>
  <c r="T613" i="6"/>
  <c r="N356" i="6"/>
  <c r="T356" i="6"/>
  <c r="N907" i="6"/>
  <c r="T907" i="6"/>
  <c r="N824" i="6"/>
  <c r="T824" i="6"/>
  <c r="N570" i="6"/>
  <c r="T570" i="6"/>
  <c r="N723" i="6"/>
  <c r="T723" i="6"/>
  <c r="N813" i="6"/>
  <c r="T813" i="6"/>
  <c r="N494" i="6"/>
  <c r="T494" i="6"/>
  <c r="N342" i="6"/>
  <c r="T342" i="6"/>
  <c r="N776" i="6"/>
  <c r="T776" i="6"/>
  <c r="N283" i="6"/>
  <c r="N788" i="6"/>
  <c r="T788" i="6"/>
  <c r="N394" i="6"/>
  <c r="T394" i="6"/>
  <c r="N559" i="6"/>
  <c r="N297" i="6"/>
  <c r="T297" i="6"/>
  <c r="N449" i="6"/>
  <c r="T449" i="6"/>
  <c r="N931" i="6"/>
  <c r="T931" i="6"/>
  <c r="N325" i="6"/>
  <c r="T325" i="6"/>
  <c r="N425" i="6"/>
  <c r="T425" i="6"/>
  <c r="N872" i="6"/>
  <c r="T872" i="6"/>
  <c r="N599" i="6"/>
  <c r="N912" i="6"/>
  <c r="T912" i="6"/>
  <c r="N859" i="6"/>
  <c r="T859" i="6"/>
  <c r="N734" i="6"/>
  <c r="T734" i="6"/>
  <c r="N796" i="6"/>
  <c r="T796" i="6"/>
  <c r="N783" i="6"/>
  <c r="T783" i="6"/>
  <c r="N575" i="6"/>
  <c r="N696" i="6"/>
  <c r="N692" i="6"/>
  <c r="N770" i="6"/>
  <c r="N815" i="6"/>
  <c r="T815" i="6"/>
  <c r="N905" i="6"/>
  <c r="T905" i="6"/>
  <c r="N848" i="6"/>
  <c r="T848" i="6"/>
  <c r="N767" i="6"/>
  <c r="T767" i="6"/>
  <c r="N385" i="6"/>
  <c r="T385" i="6"/>
  <c r="N885" i="6"/>
  <c r="T885" i="6"/>
  <c r="N704" i="6"/>
  <c r="T43" i="6"/>
  <c r="R43" i="6"/>
  <c r="T46" i="6"/>
  <c r="R46" i="6"/>
  <c r="R18" i="6"/>
  <c r="T18" i="6"/>
  <c r="N47" i="6"/>
  <c r="V47" i="6" s="1"/>
  <c r="J25" i="7" l="1"/>
  <c r="I25" i="7"/>
  <c r="H25" i="7" s="1"/>
  <c r="G25" i="7"/>
  <c r="E25" i="7"/>
  <c r="J16" i="7"/>
  <c r="I16" i="7"/>
  <c r="H16" i="7" s="1"/>
  <c r="J19" i="7"/>
  <c r="I19" i="7"/>
  <c r="H19" i="7" s="1"/>
  <c r="J22" i="7"/>
  <c r="I22" i="7"/>
  <c r="I24" i="7"/>
  <c r="H24" i="7" s="1"/>
  <c r="J24" i="7"/>
  <c r="J15" i="7"/>
  <c r="I15" i="7"/>
  <c r="I23" i="7"/>
  <c r="H23" i="7" s="1"/>
  <c r="J23" i="7"/>
  <c r="G14" i="7"/>
  <c r="E14" i="7"/>
  <c r="G16" i="7"/>
  <c r="E16" i="7"/>
  <c r="G15" i="7"/>
  <c r="E15" i="7"/>
  <c r="G18" i="7"/>
  <c r="E18" i="7"/>
  <c r="G21" i="7"/>
  <c r="E21" i="7"/>
  <c r="G22" i="7"/>
  <c r="E22" i="7"/>
  <c r="J18" i="7"/>
  <c r="I18" i="7"/>
  <c r="I20" i="7"/>
  <c r="H20" i="7" s="1"/>
  <c r="J20" i="7"/>
  <c r="J14" i="7"/>
  <c r="I14" i="7"/>
  <c r="H14" i="7" s="1"/>
  <c r="J21" i="7"/>
  <c r="I21" i="7"/>
  <c r="H21" i="7" s="1"/>
  <c r="H18" i="7"/>
  <c r="G24" i="7"/>
  <c r="E24" i="7"/>
  <c r="G19" i="7"/>
  <c r="E19" i="7"/>
  <c r="I17" i="7"/>
  <c r="H17" i="7" s="1"/>
  <c r="J17" i="7"/>
  <c r="H22" i="7"/>
  <c r="H15" i="7"/>
  <c r="G23" i="7"/>
  <c r="E23" i="7"/>
  <c r="G20" i="7"/>
  <c r="E20" i="7"/>
  <c r="G17" i="7"/>
  <c r="E17" i="7"/>
  <c r="H9" i="7"/>
  <c r="C12" i="7"/>
  <c r="J13" i="7"/>
  <c r="I13" i="7"/>
  <c r="F9" i="7"/>
  <c r="G12" i="7"/>
  <c r="G13" i="7"/>
  <c r="D12" i="7"/>
  <c r="E12" i="7"/>
  <c r="E13" i="7"/>
  <c r="F12" i="7"/>
  <c r="I12" i="7" l="1"/>
  <c r="H13" i="7"/>
  <c r="H12" i="7" s="1"/>
  <c r="J12" i="7"/>
</calcChain>
</file>

<file path=xl/sharedStrings.xml><?xml version="1.0" encoding="utf-8"?>
<sst xmlns="http://schemas.openxmlformats.org/spreadsheetml/2006/main" count="323" uniqueCount="178">
  <si>
    <t>SL ĐH</t>
  </si>
  <si>
    <t>SL ĐH đã đối soát</t>
  </si>
  <si>
    <t>SL ĐH đã trả</t>
  </si>
  <si>
    <t>SL ĐH delay</t>
  </si>
  <si>
    <t>Số ca</t>
  </si>
  <si>
    <t>Sáng</t>
  </si>
  <si>
    <t>Chiều</t>
  </si>
  <si>
    <t>COD</t>
  </si>
  <si>
    <t>Ca 2</t>
  </si>
  <si>
    <t>Tổng nhận</t>
  </si>
  <si>
    <t>Tỷ lệ</t>
  </si>
  <si>
    <t>Nhận</t>
  </si>
  <si>
    <t>Hủy</t>
  </si>
  <si>
    <t>Delay</t>
  </si>
  <si>
    <t>Điểm danh</t>
  </si>
  <si>
    <t>Cả ngày</t>
  </si>
  <si>
    <t>Bộ phận</t>
  </si>
  <si>
    <t>Thành công</t>
  </si>
  <si>
    <t>Tổng thành công</t>
  </si>
  <si>
    <t>Sản lượng trung bình</t>
  </si>
  <si>
    <t xml:space="preserve">Tên file: </t>
  </si>
  <si>
    <t>SG17.22A</t>
  </si>
  <si>
    <t>T3048-Trần Khắc Quyền</t>
  </si>
  <si>
    <t>T3358-Huỳnh Trung Tài</t>
  </si>
  <si>
    <t>T84017-Phạm Lý Bình</t>
  </si>
  <si>
    <t>T108044-Nguyễn Hữu Tài</t>
  </si>
  <si>
    <t>SG17.22B</t>
  </si>
  <si>
    <t>T1013-Nguyễn Phạm Văn Giỏi</t>
  </si>
  <si>
    <t>T49618-Võ Ngọc Hoàng Thiên</t>
  </si>
  <si>
    <t>T923-Nguyễn Hoàng Minh Đức</t>
  </si>
  <si>
    <t>T1100-Trương Văn Phương</t>
  </si>
  <si>
    <t>T2064-Trần Quốc Vinh</t>
  </si>
  <si>
    <t>T11840-Đoàn Ngọc Thiên</t>
  </si>
  <si>
    <t>SG17.22C</t>
  </si>
  <si>
    <t>T3804-Lê Nguyễn Minh Tuệ</t>
  </si>
  <si>
    <t>T488-Ôn Quang Phước</t>
  </si>
  <si>
    <t>T294-Chu Văn Báu</t>
  </si>
  <si>
    <t>T1821-Phạm Mạnh Tường</t>
  </si>
  <si>
    <t>T3146-Kiều Thanh Dũng</t>
  </si>
  <si>
    <t>T4923-Mai Ly Phê</t>
  </si>
  <si>
    <t>T33258-Tăng Quốc Vinh</t>
  </si>
  <si>
    <t>T47718-Nguyễn Trần Minh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</si>
  <si>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</si>
  <si>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</si>
  <si>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</si>
  <si>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</si>
  <si>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</si>
  <si>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</si>
  <si>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SG17.22E</t>
  </si>
  <si>
    <t>T897-Nguyễn Quốc Hảo</t>
  </si>
  <si>
    <t>T18914-Nguyễn Tấn Thành</t>
  </si>
  <si>
    <t>T124687-Huỳnh Minh Tuấn</t>
  </si>
  <si>
    <t>SG17.22F</t>
  </si>
  <si>
    <t>T83505-Nguyễn Thanh Trí</t>
  </si>
  <si>
    <t>SG17.22G</t>
  </si>
  <si>
    <t>T80773-Phan Trọng Khoa</t>
  </si>
  <si>
    <t>T19529-Bùi Lê Xuân Lộc</t>
  </si>
  <si>
    <t>T101996-Nguyễn Phú Lập</t>
  </si>
  <si>
    <t>SG17.22H</t>
  </si>
  <si>
    <t>T18107-Phan Trường Chinh</t>
  </si>
  <si>
    <t>T44794-Đỗ Hồng Tâm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</si>
  <si>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</si>
  <si>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</si>
  <si>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</si>
  <si>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</si>
  <si>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</si>
  <si>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</si>
  <si>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SG17.22K</t>
  </si>
  <si>
    <t>T3568-Trương Ngọc Khải</t>
  </si>
  <si>
    <t>T36014-Nguyễn Châu Lang</t>
  </si>
  <si>
    <t>T94422-Khưu Thị Mỹ Ngân</t>
  </si>
  <si>
    <t>Mốc giờ</t>
  </si>
  <si>
    <t>Ca</t>
  </si>
  <si>
    <t>Cài đặt</t>
  </si>
  <si>
    <t>Giờ chốt ca sáng:</t>
  </si>
  <si>
    <t>Ca sáng</t>
  </si>
  <si>
    <t>Ca chiều</t>
  </si>
  <si>
    <t>COD chốt trễ</t>
  </si>
  <si>
    <t>COD đi làm</t>
  </si>
  <si>
    <t>COD vắng</t>
  </si>
  <si>
    <t>Giờ chốt ca chiều:</t>
  </si>
  <si>
    <t>Ngưỡng cảnh báo giao quá nhiều</t>
  </si>
  <si>
    <t>Ngưỡng cảnh báo giao quá ít</t>
  </si>
  <si>
    <t>Chốt ca</t>
  </si>
  <si>
    <t>COD đúng giờ</t>
  </si>
  <si>
    <t>Cảnh báo</t>
  </si>
  <si>
    <t>Giao quá nhiều</t>
  </si>
  <si>
    <t>Giao quá ít</t>
  </si>
  <si>
    <t>Tỷ lệ quá cao</t>
  </si>
  <si>
    <t>Tỷ lệ quá thấp</t>
  </si>
  <si>
    <t>Ca 1</t>
  </si>
  <si>
    <t>Ngưỡng cảnh báo tỷ lệ thành công quá cao</t>
  </si>
  <si>
    <t>Ngưỡng cảnh báo tỷ lệ thành công quá thấp</t>
  </si>
  <si>
    <t>Cảnh báo!!!</t>
  </si>
  <si>
    <t>Cảnh báo tỷ lệ</t>
  </si>
  <si>
    <t>T50182-Nguyễn Minh Tâm</t>
  </si>
  <si>
    <t>T182068-Phạm Hoàng Duy</t>
  </si>
  <si>
    <t>T163270-Võ Ngọc Bích Thùy</t>
  </si>
  <si>
    <t>T131976-Châu Thị Mỹ Trang</t>
  </si>
  <si>
    <t>T129883-Lao Mạnh Cường</t>
  </si>
  <si>
    <t>T60154-Nguyễn Hữu Nhân</t>
  </si>
  <si>
    <t>T145774-Trần Quang Phát</t>
  </si>
  <si>
    <t>T156038-Nhang Thị Bích Châu</t>
  </si>
  <si>
    <t>T177712-Nguyễn Bảo Toàn</t>
  </si>
  <si>
    <t>T56265-Thị Hồng Quyên</t>
  </si>
  <si>
    <t>T148943-Chu Văn Quý</t>
  </si>
  <si>
    <t>T184852-Lê Minh Nhựt</t>
  </si>
  <si>
    <t>T159854-Lê Văn Tính</t>
  </si>
  <si>
    <t>T181596-Hoàng Minh Trường</t>
  </si>
  <si>
    <t>T209722-Đào Quốc Thanh</t>
  </si>
  <si>
    <t>T211130-Lã Duy Tùng</t>
  </si>
  <si>
    <t>T163250-Trương Kính Đức</t>
  </si>
  <si>
    <t>T154563-Huỳnh Văn Truyền</t>
  </si>
  <si>
    <t>T204632-Ninh Tuấn Khanh</t>
  </si>
  <si>
    <t>T171111-Trần Văn Toản</t>
  </si>
  <si>
    <t>T134212-Nguyễn Văn Sang</t>
  </si>
  <si>
    <t>T59802-Phan Văn Chung</t>
  </si>
  <si>
    <t>T192784-Vũ Ngọc Hiếu</t>
  </si>
  <si>
    <t>T60446-Huỳnh Minh Tuấn</t>
  </si>
  <si>
    <t>T64420-Tạ Thành Lập</t>
  </si>
  <si>
    <t>T41358-Nguyễn Ngọc Danh</t>
  </si>
  <si>
    <t>T185244-Trần Minh Khánh</t>
  </si>
  <si>
    <t>T157838-Vương Quang Châu</t>
  </si>
  <si>
    <t>T131400-Nguyễn Vĩnh Lợi</t>
  </si>
  <si>
    <t>T162430-Nguyễn Hữu Nhân</t>
  </si>
  <si>
    <t>T179204-Nguyễn Hiệp Tài</t>
  </si>
  <si>
    <t>T175520-Đỗ Phan Hoàng Phúc</t>
  </si>
  <si>
    <t>T3570-Nguyễn Văn Thuận</t>
  </si>
  <si>
    <t>T142380-Võ Thái Thanh</t>
  </si>
  <si>
    <t>T174908-Nguyễn Thành Chương</t>
  </si>
  <si>
    <t>T161238-Phù Siêu</t>
  </si>
  <si>
    <t>T104256-Nguyễn Thiện Cường</t>
  </si>
  <si>
    <t>T89374-PT Võ Thái Thanh</t>
  </si>
  <si>
    <t>T170863-Nguyễn Thanh Lộc</t>
  </si>
  <si>
    <t>T149715-Nguyễn Quang Tường</t>
  </si>
  <si>
    <t>T235940-Tôn Thất Tòng</t>
  </si>
  <si>
    <t>T58298-Võ Minh Trí</t>
  </si>
  <si>
    <t>T159866-Võ Hoàng Thiên</t>
  </si>
  <si>
    <t>T41398-Nguyễn Phi Long</t>
  </si>
  <si>
    <t>T69696- Mai Thanh Hoàng</t>
  </si>
  <si>
    <t>T48314-Dương Tường Long</t>
  </si>
  <si>
    <t>T176220-Nguyễn Quốc Cường</t>
  </si>
  <si>
    <t>T238068-Bành Tất Hoài</t>
  </si>
  <si>
    <t>T222678- Nguyễn Trần Trung</t>
  </si>
  <si>
    <t>T203536-Ngô Văn Tú</t>
  </si>
  <si>
    <t>PARTIME</t>
  </si>
  <si>
    <t>T212686-Nguyễn Huỳnh Định</t>
  </si>
  <si>
    <t>CTVHT</t>
  </si>
  <si>
    <t>T163258-TSàn Mừng</t>
  </si>
  <si>
    <t>T128863-Vũ Hoàng An</t>
  </si>
  <si>
    <t>T159246-Trần Anh Vĩ</t>
  </si>
  <si>
    <t>T222402-Đỗ Nhật Can</t>
  </si>
  <si>
    <t>T247592-Võ Đình Bạch</t>
  </si>
  <si>
    <t>T226778 - Võ Ngọc Hoàng Thiên</t>
  </si>
  <si>
    <t>T231212 - Võ Ngọc Bích Thùy</t>
  </si>
  <si>
    <t>T226786 - Dương Tường Long</t>
  </si>
  <si>
    <t>T226806 - Trần Minh Khánh</t>
  </si>
  <si>
    <t>T255678-Nguyễn Huy Hoàng</t>
  </si>
  <si>
    <t>T245300- Lê Ngọc Hải</t>
  </si>
  <si>
    <t>T240944-Nguyễn Hoàng Trọng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</si>
  <si>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</si>
  <si>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</si>
  <si>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</si>
  <si>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</si>
  <si>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</si>
  <si>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T266679-Nguyễn Thanh Sơn</t>
  </si>
  <si>
    <t>T162382-Lê Ngọc Chương</t>
  </si>
  <si>
    <t>T265197-Châu Thanh Phong</t>
  </si>
  <si>
    <t>T263826-Đinh Tuấn Kiệt</t>
  </si>
  <si>
    <t>T268974-Trần Lâm Minh Đại</t>
  </si>
  <si>
    <t>T243284-Nguyễn Ngọc Huỳnh</t>
  </si>
  <si>
    <t>T269709-Võ Phú Lộc</t>
  </si>
  <si>
    <t>T269250-Phạm Trung Tuấn</t>
  </si>
  <si>
    <t>T264564-Phạm Văn Tuấn</t>
  </si>
  <si>
    <t>T266355-Từ Duy Ngọc Bảo</t>
  </si>
  <si>
    <t>T266658-Hồ Văn Thiện</t>
  </si>
  <si>
    <t>hoa_don_cod_20191219120312_5dfb0490-91fc-4f5b-ad1a-46e20a0a3427</t>
  </si>
  <si>
    <t>PARTIME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</si>
</sst>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h:mm;@"/>
    <numFmt numFmtId="166" formatCode="[$-F400]h:mm:ss\ AM/P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165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3" fillId="0" borderId="12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8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8" xfId="0" applyNumberFormat="1" applyBorder="1" applyAlignment="1" applyProtection="1">
      <alignment horizontal="left" vertical="center"/>
      <protection locked="0"/>
    </xf>
    <xf numFmtId="20" fontId="0" fillId="0" borderId="8" xfId="0" applyNumberForma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9" fontId="8" fillId="0" borderId="8" xfId="0" applyNumberFormat="1" applyFont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 applyProtection="1">
      <alignment horizontal="centerContinuous" vertical="center"/>
    </xf>
    <xf numFmtId="0" fontId="6" fillId="7" borderId="8" xfId="0" applyFont="1" applyFill="1" applyBorder="1" applyAlignment="1" applyProtection="1">
      <alignment horizontal="centerContinuous"/>
    </xf>
    <xf numFmtId="0" fontId="0" fillId="0" borderId="0" xfId="0" applyProtection="1"/>
    <xf numFmtId="0" fontId="0" fillId="0" borderId="8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8" fillId="0" borderId="8" xfId="0" applyFont="1" applyBorder="1" applyAlignment="1" applyProtection="1">
      <alignment horizontal="center" vertical="center"/>
    </xf>
    <xf numFmtId="0" fontId="10" fillId="5" borderId="8" xfId="0" applyFont="1" applyFill="1" applyBorder="1" applyAlignment="1" applyProtection="1">
      <alignment horizontal="centerContinuous" vertical="center"/>
    </xf>
    <xf numFmtId="0" fontId="9" fillId="6" borderId="8" xfId="0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164" fontId="3" fillId="4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wrapText="1"/>
    </xf>
    <xf numFmtId="164" fontId="2" fillId="0" borderId="0" xfId="1" applyNumberFormat="1" applyFont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7" borderId="0" xfId="0" applyFill="1" applyProtection="1">
      <protection locked="0"/>
    </xf>
    <xf numFmtId="0" fontId="0" fillId="7" borderId="0" xfId="0" applyFill="1" applyAlignment="1" applyProtection="1">
      <alignment wrapText="1"/>
      <protection locked="0"/>
    </xf>
    <xf numFmtId="0" fontId="11" fillId="0" borderId="0" xfId="0" applyFont="1"/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0" fillId="7" borderId="0" xfId="0" applyFill="1" applyBorder="1" applyProtection="1">
      <protection locked="0"/>
    </xf>
    <xf numFmtId="0" fontId="0" fillId="7" borderId="0" xfId="0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wrapText="1"/>
      <protection locked="0"/>
    </xf>
    <xf numFmtId="0" fontId="0" fillId="7" borderId="8" xfId="0" applyFill="1" applyBorder="1" applyProtection="1">
      <protection locked="0"/>
    </xf>
    <xf numFmtId="0" fontId="0" fillId="7" borderId="20" xfId="0" applyFill="1" applyBorder="1" applyProtection="1">
      <protection locked="0"/>
    </xf>
    <xf numFmtId="0" fontId="12" fillId="7" borderId="0" xfId="0" applyFont="1" applyFill="1" applyBorder="1" applyAlignment="1">
      <alignment wrapText="1"/>
    </xf>
    <xf numFmtId="0" fontId="0" fillId="7" borderId="21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48"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gradientFill type="path" top="1" bottom="1">
          <stop position="0">
            <color rgb="FFFFFF99"/>
          </stop>
          <stop position="1">
            <color rgb="FFFF7C80"/>
          </stop>
        </gradientFill>
      </fill>
    </dxf>
    <dxf>
      <fill>
        <gradientFill degree="45">
          <stop position="0">
            <color rgb="FFFFFF99"/>
          </stop>
          <stop position="1">
            <color rgb="FFFF7C80"/>
          </stop>
        </gradient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FFF99"/>
      <color rgb="FFFF6565"/>
      <color rgb="FFCC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800" b="1"/>
              <a:t>Sản lượng bình quân đầu người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3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  <c:pt idx="11">
                  <c:v>PARTIME</c:v>
                </c:pt>
                <c:pt idx="12">
                  <c:v>PARTIME T</c:v>
                </c:pt>
              </c:strCache>
            </c:strRef>
          </c:cat>
          <c:val>
            <c:numRef>
              <c:f>[0]!Chart_average_productivity</c:f>
              <c:numCache>
                <c:formatCode>General</c:formatCode>
                <c:ptCount val="13"/>
                <c:pt idx="0">
                  <c:v>602</c:v>
                </c:pt>
                <c:pt idx="1">
                  <c:v>592</c:v>
                </c:pt>
                <c:pt idx="2">
                  <c:v>527</c:v>
                </c:pt>
                <c:pt idx="3">
                  <c:v>537</c:v>
                </c:pt>
                <c:pt idx="4">
                  <c:v>175</c:v>
                </c:pt>
                <c:pt idx="5">
                  <c:v>0</c:v>
                </c:pt>
                <c:pt idx="6">
                  <c:v>294</c:v>
                </c:pt>
                <c:pt idx="7">
                  <c:v>0</c:v>
                </c:pt>
                <c:pt idx="8">
                  <c:v>440</c:v>
                </c:pt>
                <c:pt idx="9">
                  <c:v>0</c:v>
                </c:pt>
                <c:pt idx="10">
                  <c:v>219</c:v>
                </c:pt>
                <c:pt idx="11">
                  <c:v>63</c:v>
                </c:pt>
                <c:pt idx="1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B-4749-B63B-8EC769B4CF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967480512"/>
        <c:axId val="-1967483776"/>
      </c:barChart>
      <c:catAx>
        <c:axId val="-19674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83776"/>
        <c:crosses val="autoZero"/>
        <c:auto val="1"/>
        <c:lblAlgn val="ctr"/>
        <c:lblOffset val="100"/>
        <c:noMultiLvlLbl val="0"/>
      </c:catAx>
      <c:valAx>
        <c:axId val="-1967483776"/>
        <c:scaling>
          <c:orientation val="minMax"/>
          <c:max val="180"/>
        </c:scaling>
        <c:delete val="1"/>
        <c:axPos val="l"/>
        <c:numFmt formatCode="General" sourceLinked="1"/>
        <c:majorTickMark val="none"/>
        <c:minorTickMark val="none"/>
        <c:tickLblPos val="nextTo"/>
        <c:crossAx val="-196748051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Chỉ số chuyên cần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95-4547-A8AB-2ED45FCF6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95-4547-A8AB-2ED45FCF62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95-4547-A8AB-2ED45FCF62D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'Báo cáo'!$H$11:$J$11</c:f>
              <c:strCache>
                <c:ptCount val="3"/>
                <c:pt idx="0">
                  <c:v>COD đúng giờ</c:v>
                </c:pt>
                <c:pt idx="1">
                  <c:v>COD chốt trễ</c:v>
                </c:pt>
                <c:pt idx="2">
                  <c:v>COD vắng</c:v>
                </c:pt>
              </c:strCache>
            </c:strRef>
          </c:cat>
          <c:val>
            <c:numRef>
              <c:f>'Báo cáo'!$H$12:$J$12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27A-895A-4A717CC18A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thành công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3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  <c:pt idx="11">
                  <c:v>PARTIME</c:v>
                </c:pt>
                <c:pt idx="12">
                  <c:v>PARTIME T</c:v>
                </c:pt>
              </c:strCache>
            </c:strRef>
          </c:cat>
          <c:val>
            <c:numRef>
              <c:f>[0]!Chart_success_rate</c:f>
              <c:numCache>
                <c:formatCode>0.0%</c:formatCode>
                <c:ptCount val="13"/>
                <c:pt idx="0">
                  <c:v>0.90254872563718136</c:v>
                </c:pt>
                <c:pt idx="1">
                  <c:v>0.84472603962163129</c:v>
                </c:pt>
                <c:pt idx="2">
                  <c:v>0.76413043478260867</c:v>
                </c:pt>
                <c:pt idx="3">
                  <c:v>0.79320531757754797</c:v>
                </c:pt>
                <c:pt idx="4">
                  <c:v>0.7847533632286996</c:v>
                </c:pt>
                <c:pt idx="5">
                  <c:v>0</c:v>
                </c:pt>
                <c:pt idx="6">
                  <c:v>0.80695333943275394</c:v>
                </c:pt>
                <c:pt idx="7">
                  <c:v>0</c:v>
                </c:pt>
                <c:pt idx="8">
                  <c:v>0.88286479250334671</c:v>
                </c:pt>
                <c:pt idx="9">
                  <c:v>0</c:v>
                </c:pt>
                <c:pt idx="10">
                  <c:v>0.66061980347694638</c:v>
                </c:pt>
                <c:pt idx="11">
                  <c:v>0.504</c:v>
                </c:pt>
                <c:pt idx="12">
                  <c:v>0.36986301369863012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A-43D3-AE13-845FA21BA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967484864"/>
        <c:axId val="-1967490304"/>
      </c:barChart>
      <c:catAx>
        <c:axId val="-196748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90304"/>
        <c:crosses val="autoZero"/>
        <c:auto val="1"/>
        <c:lblAlgn val="ctr"/>
        <c:lblOffset val="100"/>
        <c:noMultiLvlLbl val="0"/>
      </c:catAx>
      <c:valAx>
        <c:axId val="-196749030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848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21318</xdr:colOff>
      <xdr:row>10</xdr:row>
      <xdr:rowOff>232077</xdr:rowOff>
    </xdr:from>
    <xdr:to>
      <xdr:col>18</xdr:col>
      <xdr:colOff>455083</xdr:colOff>
      <xdr:row>24</xdr:row>
      <xdr:rowOff>117777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17992</xdr:colOff>
      <xdr:row>24</xdr:row>
      <xdr:rowOff>128058</xdr:rowOff>
    </xdr:from>
    <xdr:to>
      <xdr:col>18</xdr:col>
      <xdr:colOff>455082</xdr:colOff>
      <xdr:row>39</xdr:row>
      <xdr:rowOff>13758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21166</xdr:colOff>
      <xdr:row>0</xdr:row>
      <xdr:rowOff>162981</xdr:rowOff>
    </xdr:from>
    <xdr:to>
      <xdr:col>18</xdr:col>
      <xdr:colOff>455082</xdr:colOff>
      <xdr:row>10</xdr:row>
      <xdr:rowOff>239181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0"/>
  <sheetViews>
    <sheetView zoomScaleNormal="100" workbookViewId="0"/>
  </sheetViews>
  <sheetFormatPr defaultRowHeight="15" x14ac:dyDescent="0.25"/>
  <cols>
    <col min="1" max="1" width="28.42578125" bestFit="1" customWidth="1"/>
    <col min="2" max="2" width="34.7109375" bestFit="1" customWidth="1"/>
    <col min="3" max="3" width="11.85546875" bestFit="1" customWidth="1"/>
    <col min="4" max="4" width="16.42578125" bestFit="1" customWidth="1"/>
    <col min="5" max="5" width="12.28515625" bestFit="1" customWidth="1"/>
    <col min="6" max="6" width="11" bestFit="1" customWidth="1"/>
    <col min="7" max="7" width="12.140625" bestFit="1" customWidth="1"/>
    <col min="8" max="8" width="13" bestFit="1" customWidth="1"/>
    <col min="9" max="9" width="6.28515625" bestFit="1" customWidth="1"/>
    <col min="10" max="10" width="15.7109375" bestFit="1" customWidth="1"/>
    <col min="11" max="11" width="11.42578125" bestFit="1" customWidth="1"/>
    <col min="12" max="12" width="11" bestFit="1" customWidth="1"/>
    <col min="13" max="13" width="15.140625" bestFit="1" customWidth="1"/>
    <col min="14" max="14" width="9.28515625" bestFit="1" customWidth="1"/>
    <col min="15" max="15" width="14.42578125" customWidth="1"/>
    <col min="16" max="16" width="9.140625" style="10"/>
  </cols>
  <sheetData>
    <row r="1" spans="1:19" x14ac:dyDescent="0.25">
      <c r="A1" t="str">
        <f ca="1">IF(ISBLANK(INDIRECT("'["&amp;'Báo cáo'!$C$3&amp;".xlsx]Hóa đơn COD'!"&amp;CELL("address",A1))),"",(INDIRECT("'["&amp;'Báo cáo'!$C$3&amp;".xlsx]Hóa đơn COD'!"&amp;CELL("address",A1))))</f>
        <v>Mã hóa đơn</v>
      </c>
      <c r="B1" t="str">
        <f ca="1">IF(ISBLANK(INDIRECT("'["&amp;'Báo cáo'!$C$3&amp;".xlsx]Hóa đơn COD'!"&amp;CELL("address",B1))),"",(INDIRECT("'["&amp;'Báo cáo'!$C$3&amp;".xlsx]Hóa đơn COD'!"&amp;CELL("address",B1))))</f>
        <v>Cod</v>
      </c>
      <c r="C1" t="str">
        <f ca="1">IF(ISBLANK(INDIRECT("'["&amp;'Báo cáo'!$C$3&amp;".xlsx]Hóa đơn COD'!"&amp;CELL("address",C1))),"",(INDIRECT("'["&amp;'Báo cáo'!$C$3&amp;".xlsx]Hóa đơn COD'!"&amp;CELL("address",C1))))</f>
        <v>Tổng tiền thu</v>
      </c>
      <c r="D1" t="str">
        <f ca="1">IF(ISBLANK(INDIRECT("'["&amp;'Báo cáo'!$C$3&amp;".xlsx]Hóa đơn COD'!"&amp;CELL("address",D1))),"",(INDIRECT("'["&amp;'Báo cáo'!$C$3&amp;".xlsx]Hóa đơn COD'!"&amp;CELL("address",D1))))</f>
        <v>Tổng phí bảo hiểm</v>
      </c>
      <c r="E1" t="str">
        <f ca="1">IF(ISBLANK(INDIRECT("'["&amp;'Báo cáo'!$C$3&amp;".xlsx]Hóa đơn COD'!"&amp;CELL("address",E1))),"",(INDIRECT("'["&amp;'Báo cáo'!$C$3&amp;".xlsx]Hóa đơn COD'!"&amp;CELL("address",E1))))</f>
        <v>Tổng phí ship</v>
      </c>
      <c r="F1" t="str">
        <f ca="1">IF(ISBLANK(INDIRECT("'["&amp;'Báo cáo'!$C$3&amp;".xlsx]Hóa đơn COD'!"&amp;CELL("address",F1))),"",(INDIRECT("'["&amp;'Báo cáo'!$C$3&amp;".xlsx]Hóa đơn COD'!"&amp;CELL("address",F1))))</f>
        <v>Phí shop trả</v>
      </c>
      <c r="G1" t="str">
        <f ca="1">IF(ISBLANK(INDIRECT("'["&amp;'Báo cáo'!$C$3&amp;".xlsx]Hóa đơn COD'!"&amp;CELL("address",G1))),"",(INDIRECT("'["&amp;'Báo cáo'!$C$3&amp;".xlsx]Hóa đơn COD'!"&amp;CELL("address",G1))))</f>
        <v>Phí khách trả</v>
      </c>
      <c r="H1" t="str">
        <f ca="1">IF(ISBLANK(INDIRECT("'["&amp;'Báo cáo'!$C$3&amp;".xlsx]Hóa đơn COD'!"&amp;CELL("address",H1))),"",(INDIRECT("'["&amp;'Báo cáo'!$C$3&amp;".xlsx]Hóa đơn COD'!"&amp;CELL("address",H1))))</f>
        <v>Shop trả trước</v>
      </c>
      <c r="I1" t="str">
        <f ca="1">IF(ISBLANK(INDIRECT("'["&amp;'Báo cáo'!$C$3&amp;".xlsx]Hóa đơn COD'!"&amp;CELL("address",I1))),"",(INDIRECT("'["&amp;'Báo cáo'!$C$3&amp;".xlsx]Hóa đơn COD'!"&amp;CELL("address",I1))))</f>
        <v>SL ĐH</v>
      </c>
      <c r="J1" t="str">
        <f ca="1">IF(ISBLANK(INDIRECT("'["&amp;'Báo cáo'!$C$3&amp;".xlsx]Hóa đơn COD'!"&amp;CELL("address",J1))),"",(INDIRECT("'["&amp;'Báo cáo'!$C$3&amp;".xlsx]Hóa đơn COD'!"&amp;CELL("address",J1))))</f>
        <v>SL ĐH đã đối soát</v>
      </c>
      <c r="K1" t="str">
        <f ca="1">IF(ISBLANK(INDIRECT("'["&amp;'Báo cáo'!$C$3&amp;".xlsx]Hóa đơn COD'!"&amp;CELL("address",K1))),"",(INDIRECT("'["&amp;'Báo cáo'!$C$3&amp;".xlsx]Hóa đơn COD'!"&amp;CELL("address",K1))))</f>
        <v>SL ĐH đã trả</v>
      </c>
      <c r="L1" t="str">
        <f ca="1">IF(ISBLANK(INDIRECT("'["&amp;'Báo cáo'!$C$3&amp;".xlsx]Hóa đơn COD'!"&amp;CELL("address",L1))),"",(INDIRECT("'["&amp;'Báo cáo'!$C$3&amp;".xlsx]Hóa đơn COD'!"&amp;CELL("address",L1))))</f>
        <v>SL ĐH delay</v>
      </c>
      <c r="M1" t="str">
        <f ca="1">IF(ISBLANK(INDIRECT("'["&amp;'Báo cáo'!$C$3&amp;".xlsx]Hóa đơn COD'!"&amp;CELL("address",M1))),"",(INDIRECT("'["&amp;'Báo cáo'!$C$3&amp;".xlsx]Hóa đơn COD'!"&amp;CELL("address",M1))))</f>
        <v>SL ĐH thực nhận</v>
      </c>
      <c r="N1" t="str">
        <f ca="1">IF(ISBLANK(INDIRECT("'["&amp;'Báo cáo'!$C$3&amp;".xlsx]Hóa đơn COD'!"&amp;CELL("address",N1))),"",(INDIRECT("'["&amp;'Báo cáo'!$C$3&amp;".xlsx]Hóa đơn COD'!"&amp;CELL("address",N1))))</f>
        <v>Người tạo</v>
      </c>
      <c r="O1" t="str">
        <f ca="1">IF(ISBLANK(INDIRECT("'["&amp;'Báo cáo'!$C$3&amp;".xlsx]Hóa đơn COD'!"&amp;CELL("address",O1))),"",(INDIRECT("'["&amp;'Báo cáo'!$C$3&amp;".xlsx]Hóa đơn COD'!"&amp;CELL("address",O1))))</f>
        <v>TG tạo</v>
      </c>
      <c r="P1" s="10" t="s">
        <v>71</v>
      </c>
      <c r="Q1" t="s">
        <v>72</v>
      </c>
      <c r="R1" t="s">
        <v>10</v>
      </c>
      <c r="S1" t="s">
        <v>94</v>
      </c>
    </row>
    <row r="2" spans="1:19" x14ac:dyDescent="0.25">
      <c r="A2" t="str">
        <f ca="1">IF(ISBLANK(INDIRECT("'["&amp;'Báo cáo'!$C$3&amp;".xlsx]Hóa đơn COD'!"&amp;CELL("address",A2))),"",(INDIRECT("'["&amp;'Báo cáo'!$C$3&amp;".xlsx]Hóa đơn COD'!"&amp;CELL("address",A2))))</f>
        <v>BTT397955436.T100876.051219</v>
      </c>
      <c r="B2" t="str">
        <f ca="1">IF(ISBLANK(INDIRECT("'["&amp;'Báo cáo'!$C$3&amp;".xlsx]Hóa đơn COD'!"&amp;CELL("address",B2))),"",(INDIRECT("'["&amp;'Báo cáo'!$C$3&amp;".xlsx]Hóa đơn COD'!"&amp;CELL("address",B2))))</f>
        <v>T100876-Nguyễn Quang Duy</v>
      </c>
      <c r="C2">
        <f ca="1">IF(ISBLANK(INDIRECT("'["&amp;'Báo cáo'!$C$3&amp;".xlsx]Hóa đơn COD'!"&amp;CELL("address",C2))),"",(INDIRECT("'["&amp;'Báo cáo'!$C$3&amp;".xlsx]Hóa đơn COD'!"&amp;CELL("address",C2))))</f>
        <v>18128543</v>
      </c>
      <c r="D2">
        <f ca="1">IF(ISBLANK(INDIRECT("'["&amp;'Báo cáo'!$C$3&amp;".xlsx]Hóa đơn COD'!"&amp;CELL("address",D2))),"",(INDIRECT("'["&amp;'Báo cáo'!$C$3&amp;".xlsx]Hóa đơn COD'!"&amp;CELL("address",D2))))</f>
        <v>0</v>
      </c>
      <c r="E2">
        <f ca="1">IF(ISBLANK(INDIRECT("'["&amp;'Báo cáo'!$C$3&amp;".xlsx]Hóa đơn COD'!"&amp;CELL("address",E2))),"",(INDIRECT("'["&amp;'Báo cáo'!$C$3&amp;".xlsx]Hóa đơn COD'!"&amp;CELL("address",E2))))</f>
        <v>1536400</v>
      </c>
      <c r="F2">
        <f ca="1">IF(ISBLANK(INDIRECT("'["&amp;'Báo cáo'!$C$3&amp;".xlsx]Hóa đơn COD'!"&amp;CELL("address",F2))),"",(INDIRECT("'["&amp;'Báo cáo'!$C$3&amp;".xlsx]Hóa đơn COD'!"&amp;CELL("address",F2))))</f>
        <v>1254400</v>
      </c>
      <c r="G2">
        <f ca="1">IF(ISBLANK(INDIRECT("'["&amp;'Báo cáo'!$C$3&amp;".xlsx]Hóa đơn COD'!"&amp;CELL("address",G2))),"",(INDIRECT("'["&amp;'Báo cáo'!$C$3&amp;".xlsx]Hóa đơn COD'!"&amp;CELL("address",G2))))</f>
        <v>282000</v>
      </c>
      <c r="H2">
        <f ca="1">IF(ISBLANK(INDIRECT("'["&amp;'Báo cáo'!$C$3&amp;".xlsx]Hóa đơn COD'!"&amp;CELL("address",H2))),"",(INDIRECT("'["&amp;'Báo cáo'!$C$3&amp;".xlsx]Hóa đơn COD'!"&amp;CELL("address",H2))))</f>
        <v>0</v>
      </c>
      <c r="I2">
        <f ca="1">IF(ISBLANK(INDIRECT("'["&amp;'Báo cáo'!$C$3&amp;".xlsx]Hóa đơn COD'!"&amp;CELL("address",I2))),"",(INDIRECT("'["&amp;'Báo cáo'!$C$3&amp;".xlsx]Hóa đơn COD'!"&amp;CELL("address",I2))))</f>
        <v>64</v>
      </c>
      <c r="J2">
        <f ca="1">IF(ISBLANK(INDIRECT("'["&amp;'Báo cáo'!$C$3&amp;".xlsx]Hóa đơn COD'!"&amp;CELL("address",J2))),"",(INDIRECT("'["&amp;'Báo cáo'!$C$3&amp;".xlsx]Hóa đơn COD'!"&amp;CELL("address",J2))))</f>
        <v>60</v>
      </c>
      <c r="K2">
        <f ca="1">IF(ISBLANK(INDIRECT("'["&amp;'Báo cáo'!$C$3&amp;".xlsx]Hóa đơn COD'!"&amp;CELL("address",K2))),"",(INDIRECT("'["&amp;'Báo cáo'!$C$3&amp;".xlsx]Hóa đơn COD'!"&amp;CELL("address",K2))))</f>
        <v>1</v>
      </c>
      <c r="L2">
        <f ca="1">IF(ISBLANK(INDIRECT("'["&amp;'Báo cáo'!$C$3&amp;".xlsx]Hóa đơn COD'!"&amp;CELL("address",L2))),"",(INDIRECT("'["&amp;'Báo cáo'!$C$3&amp;".xlsx]Hóa đơn COD'!"&amp;CELL("address",L2))))</f>
        <v>3</v>
      </c>
      <c r="M2">
        <f ca="1">IF(ISBLANK(INDIRECT("'["&amp;'Báo cáo'!$C$3&amp;".xlsx]Hóa đơn COD'!"&amp;CELL("address",M2))),"",(INDIRECT("'["&amp;'Báo cáo'!$C$3&amp;".xlsx]Hóa đơn COD'!"&amp;CELL("address",M2))))</f>
        <v>64</v>
      </c>
      <c r="N2" t="str">
        <f ca="1">IF(ISBLANK(INDIRECT("'["&amp;'Báo cáo'!$C$3&amp;".xlsx]Hóa đơn COD'!"&amp;CELL("address",N2))),"",(INDIRECT("'["&amp;'Báo cáo'!$C$3&amp;".xlsx]Hóa đơn COD'!"&amp;CELL("address",N2))))</f>
        <v>ngannk2</v>
      </c>
      <c r="O2" t="str">
        <f ca="1">IF(ISBLANK(INDIRECT("'["&amp;'Báo cáo'!$C$3&amp;".xlsx]Hóa đơn COD'!"&amp;CELL("address",O2))),"",(INDIRECT("'["&amp;'Báo cáo'!$C$3&amp;".xlsx]Hóa đơn COD'!"&amp;CELL("address",O2))))</f>
        <v>13:08 05-12-19</v>
      </c>
      <c r="P2" s="10">
        <f ca="1">IF(B2="","",TIME(VALUE(LEFT(O2,2)),VALUE(MID(O2,4,2)),0))</f>
        <v>0.54722222222222217</v>
      </c>
      <c r="Q2" t="str">
        <f ca="1">IF(B2="","",IF(P2&lt;'Báo cáo'!$C$4,"Sáng","Chiều"))</f>
        <v>Sáng</v>
      </c>
      <c r="R2" s="12" t="str">
        <f ca="1">IF(A2="","",IF(ISNUMBER(MATCH(B2,'Danh sách COD'!$B:$B,0)),J2/I2,""))</f>
        <v/>
      </c>
      <c r="S2" t="str">
        <f ca="1">IF(R2="","",IF(R2&gt;='Báo cáo'!$C$8,"Có","Không"))</f>
        <v/>
      </c>
    </row>
    <row r="3" spans="1:19" x14ac:dyDescent="0.25">
      <c r="A3" t="str">
        <f ca="1">IF(ISBLANK(INDIRECT("'["&amp;'Báo cáo'!$C$3&amp;".xlsx]Hóa đơn COD'!"&amp;CELL("address",A3))),"",(INDIRECT("'["&amp;'Báo cáo'!$C$3&amp;".xlsx]Hóa đơn COD'!"&amp;CELL("address",A3))))</f>
        <v>BTT396701973.T100876.041219</v>
      </c>
      <c r="B3" t="str">
        <f ca="1">IF(ISBLANK(INDIRECT("'["&amp;'Báo cáo'!$C$3&amp;".xlsx]Hóa đơn COD'!"&amp;CELL("address",B3))),"",(INDIRECT("'["&amp;'Báo cáo'!$C$3&amp;".xlsx]Hóa đơn COD'!"&amp;CELL("address",B3))))</f>
        <v>T100876-Nguyễn Quang Duy</v>
      </c>
      <c r="C3">
        <f ca="1">IF(ISBLANK(INDIRECT("'["&amp;'Báo cáo'!$C$3&amp;".xlsx]Hóa đơn COD'!"&amp;CELL("address",C3))),"",(INDIRECT("'["&amp;'Báo cáo'!$C$3&amp;".xlsx]Hóa đơn COD'!"&amp;CELL("address",C3))))</f>
        <v>13687227</v>
      </c>
      <c r="D3">
        <f ca="1">IF(ISBLANK(INDIRECT("'["&amp;'Báo cáo'!$C$3&amp;".xlsx]Hóa đơn COD'!"&amp;CELL("address",D3))),"",(INDIRECT("'["&amp;'Báo cáo'!$C$3&amp;".xlsx]Hóa đơn COD'!"&amp;CELL("address",D3))))</f>
        <v>0</v>
      </c>
      <c r="E3">
        <f ca="1">IF(ISBLANK(INDIRECT("'["&amp;'Báo cáo'!$C$3&amp;".xlsx]Hóa đơn COD'!"&amp;CELL("address",E3))),"",(INDIRECT("'["&amp;'Báo cáo'!$C$3&amp;".xlsx]Hóa đơn COD'!"&amp;CELL("address",E3))))</f>
        <v>1381810</v>
      </c>
      <c r="F3">
        <f ca="1">IF(ISBLANK(INDIRECT("'["&amp;'Báo cáo'!$C$3&amp;".xlsx]Hóa đơn COD'!"&amp;CELL("address",F3))),"",(INDIRECT("'["&amp;'Báo cáo'!$C$3&amp;".xlsx]Hóa đơn COD'!"&amp;CELL("address",F3))))</f>
        <v>1237810</v>
      </c>
      <c r="G3">
        <f ca="1">IF(ISBLANK(INDIRECT("'["&amp;'Báo cáo'!$C$3&amp;".xlsx]Hóa đơn COD'!"&amp;CELL("address",G3))),"",(INDIRECT("'["&amp;'Báo cáo'!$C$3&amp;".xlsx]Hóa đơn COD'!"&amp;CELL("address",G3))))</f>
        <v>144000</v>
      </c>
      <c r="H3">
        <f ca="1">IF(ISBLANK(INDIRECT("'["&amp;'Báo cáo'!$C$3&amp;".xlsx]Hóa đơn COD'!"&amp;CELL("address",H3))),"",(INDIRECT("'["&amp;'Báo cáo'!$C$3&amp;".xlsx]Hóa đơn COD'!"&amp;CELL("address",H3))))</f>
        <v>0</v>
      </c>
      <c r="I3">
        <f ca="1">IF(ISBLANK(INDIRECT("'["&amp;'Báo cáo'!$C$3&amp;".xlsx]Hóa đơn COD'!"&amp;CELL("address",I3))),"",(INDIRECT("'["&amp;'Báo cáo'!$C$3&amp;".xlsx]Hóa đơn COD'!"&amp;CELL("address",I3))))</f>
        <v>71</v>
      </c>
      <c r="J3">
        <f ca="1">IF(ISBLANK(INDIRECT("'["&amp;'Báo cáo'!$C$3&amp;".xlsx]Hóa đơn COD'!"&amp;CELL("address",J3))),"",(INDIRECT("'["&amp;'Báo cáo'!$C$3&amp;".xlsx]Hóa đơn COD'!"&amp;CELL("address",J3))))</f>
        <v>61</v>
      </c>
      <c r="K3">
        <f ca="1">IF(ISBLANK(INDIRECT("'["&amp;'Báo cáo'!$C$3&amp;".xlsx]Hóa đơn COD'!"&amp;CELL("address",K3))),"",(INDIRECT("'["&amp;'Báo cáo'!$C$3&amp;".xlsx]Hóa đơn COD'!"&amp;CELL("address",K3))))</f>
        <v>0</v>
      </c>
      <c r="L3">
        <f ca="1">IF(ISBLANK(INDIRECT("'["&amp;'Báo cáo'!$C$3&amp;".xlsx]Hóa đơn COD'!"&amp;CELL("address",L3))),"",(INDIRECT("'["&amp;'Báo cáo'!$C$3&amp;".xlsx]Hóa đơn COD'!"&amp;CELL("address",L3))))</f>
        <v>10</v>
      </c>
      <c r="M3">
        <f ca="1">IF(ISBLANK(INDIRECT("'["&amp;'Báo cáo'!$C$3&amp;".xlsx]Hóa đơn COD'!"&amp;CELL("address",M3))),"",(INDIRECT("'["&amp;'Báo cáo'!$C$3&amp;".xlsx]Hóa đơn COD'!"&amp;CELL("address",M3))))</f>
        <v>71</v>
      </c>
      <c r="N3" t="str">
        <f ca="1">IF(ISBLANK(INDIRECT("'["&amp;'Báo cáo'!$C$3&amp;".xlsx]Hóa đơn COD'!"&amp;CELL("address",N3))),"",(INDIRECT("'["&amp;'Báo cáo'!$C$3&amp;".xlsx]Hóa đơn COD'!"&amp;CELL("address",N3))))</f>
        <v>ngannk2</v>
      </c>
      <c r="O3" t="str">
        <f ca="1">IF(ISBLANK(INDIRECT("'["&amp;'Báo cáo'!$C$3&amp;".xlsx]Hóa đơn COD'!"&amp;CELL("address",O3))),"",(INDIRECT("'["&amp;'Báo cáo'!$C$3&amp;".xlsx]Hóa đơn COD'!"&amp;CELL("address",O3))))</f>
        <v>13:09 04-12-19</v>
      </c>
      <c r="P3" s="10">
        <f t="shared" ref="P3:P66" ca="1" si="0">IF(B3="","",TIME(VALUE(LEFT(O3,2)),VALUE(MID(O3,4,2)),0))</f>
        <v>0.54791666666666672</v>
      </c>
      <c r="Q3" t="str">
        <f ca="1">IF(B3="","",IF(P3&lt;'Báo cáo'!$C$4,"Sáng","Chiều"))</f>
        <v>Sáng</v>
      </c>
      <c r="R3" s="12" t="str">
        <f ca="1">IF(A3="","",IF(ISNUMBER(MATCH(B3,'Danh sách COD'!$B:$B,0)),J3/I3,""))</f>
        <v/>
      </c>
      <c r="S3" t="str">
        <f ca="1">IF(R3="","",IF(R3&gt;='Báo cáo'!$C$8,"Có","Không"))</f>
        <v/>
      </c>
    </row>
    <row r="4" spans="1:19" x14ac:dyDescent="0.25">
      <c r="A4" t="str">
        <f ca="1">IF(ISBLANK(INDIRECT("'["&amp;'Báo cáo'!$C$3&amp;".xlsx]Hóa đơn COD'!"&amp;CELL("address",A4))),"",(INDIRECT("'["&amp;'Báo cáo'!$C$3&amp;".xlsx]Hóa đơn COD'!"&amp;CELL("address",A4))))</f>
        <v>BTT399407700.T100876.061219</v>
      </c>
      <c r="B4" t="str">
        <f ca="1">IF(ISBLANK(INDIRECT("'["&amp;'Báo cáo'!$C$3&amp;".xlsx]Hóa đơn COD'!"&amp;CELL("address",B4))),"",(INDIRECT("'["&amp;'Báo cáo'!$C$3&amp;".xlsx]Hóa đơn COD'!"&amp;CELL("address",B4))))</f>
        <v>T100876-Nguyễn Quang Duy</v>
      </c>
      <c r="C4">
        <f ca="1">IF(ISBLANK(INDIRECT("'["&amp;'Báo cáo'!$C$3&amp;".xlsx]Hóa đơn COD'!"&amp;CELL("address",C4))),"",(INDIRECT("'["&amp;'Báo cáo'!$C$3&amp;".xlsx]Hóa đơn COD'!"&amp;CELL("address",C4))))</f>
        <v>20059489</v>
      </c>
      <c r="D4">
        <f ca="1">IF(ISBLANK(INDIRECT("'["&amp;'Báo cáo'!$C$3&amp;".xlsx]Hóa đơn COD'!"&amp;CELL("address",D4))),"",(INDIRECT("'["&amp;'Báo cáo'!$C$3&amp;".xlsx]Hóa đơn COD'!"&amp;CELL("address",D4))))</f>
        <v>0</v>
      </c>
      <c r="E4">
        <f ca="1">IF(ISBLANK(INDIRECT("'["&amp;'Báo cáo'!$C$3&amp;".xlsx]Hóa đơn COD'!"&amp;CELL("address",E4))),"",(INDIRECT("'["&amp;'Báo cáo'!$C$3&amp;".xlsx]Hóa đơn COD'!"&amp;CELL("address",E4))))</f>
        <v>1696220</v>
      </c>
      <c r="F4">
        <f ca="1">IF(ISBLANK(INDIRECT("'["&amp;'Báo cáo'!$C$3&amp;".xlsx]Hóa đơn COD'!"&amp;CELL("address",F4))),"",(INDIRECT("'["&amp;'Báo cáo'!$C$3&amp;".xlsx]Hóa đơn COD'!"&amp;CELL("address",F4))))</f>
        <v>1497720</v>
      </c>
      <c r="G4">
        <f ca="1">IF(ISBLANK(INDIRECT("'["&amp;'Báo cáo'!$C$3&amp;".xlsx]Hóa đơn COD'!"&amp;CELL("address",G4))),"",(INDIRECT("'["&amp;'Báo cáo'!$C$3&amp;".xlsx]Hóa đơn COD'!"&amp;CELL("address",G4))))</f>
        <v>198500</v>
      </c>
      <c r="H4">
        <f ca="1">IF(ISBLANK(INDIRECT("'["&amp;'Báo cáo'!$C$3&amp;".xlsx]Hóa đơn COD'!"&amp;CELL("address",H4))),"",(INDIRECT("'["&amp;'Báo cáo'!$C$3&amp;".xlsx]Hóa đơn COD'!"&amp;CELL("address",H4))))</f>
        <v>0</v>
      </c>
      <c r="I4">
        <f ca="1">IF(ISBLANK(INDIRECT("'["&amp;'Báo cáo'!$C$3&amp;".xlsx]Hóa đơn COD'!"&amp;CELL("address",I4))),"",(INDIRECT("'["&amp;'Báo cáo'!$C$3&amp;".xlsx]Hóa đơn COD'!"&amp;CELL("address",I4))))</f>
        <v>84</v>
      </c>
      <c r="J4">
        <f ca="1">IF(ISBLANK(INDIRECT("'["&amp;'Báo cáo'!$C$3&amp;".xlsx]Hóa đơn COD'!"&amp;CELL("address",J4))),"",(INDIRECT("'["&amp;'Báo cáo'!$C$3&amp;".xlsx]Hóa đơn COD'!"&amp;CELL("address",J4))))</f>
        <v>69</v>
      </c>
      <c r="K4">
        <f ca="1">IF(ISBLANK(INDIRECT("'["&amp;'Báo cáo'!$C$3&amp;".xlsx]Hóa đơn COD'!"&amp;CELL("address",K4))),"",(INDIRECT("'["&amp;'Báo cáo'!$C$3&amp;".xlsx]Hóa đơn COD'!"&amp;CELL("address",K4))))</f>
        <v>1</v>
      </c>
      <c r="L4">
        <f ca="1">IF(ISBLANK(INDIRECT("'["&amp;'Báo cáo'!$C$3&amp;".xlsx]Hóa đơn COD'!"&amp;CELL("address",L4))),"",(INDIRECT("'["&amp;'Báo cáo'!$C$3&amp;".xlsx]Hóa đơn COD'!"&amp;CELL("address",L4))))</f>
        <v>14</v>
      </c>
      <c r="M4">
        <f ca="1">IF(ISBLANK(INDIRECT("'["&amp;'Báo cáo'!$C$3&amp;".xlsx]Hóa đơn COD'!"&amp;CELL("address",M4))),"",(INDIRECT("'["&amp;'Báo cáo'!$C$3&amp;".xlsx]Hóa đơn COD'!"&amp;CELL("address",M4))))</f>
        <v>84</v>
      </c>
      <c r="N4" t="str">
        <f ca="1">IF(ISBLANK(INDIRECT("'["&amp;'Báo cáo'!$C$3&amp;".xlsx]Hóa đơn COD'!"&amp;CELL("address",N4))),"",(INDIRECT("'["&amp;'Báo cáo'!$C$3&amp;".xlsx]Hóa đơn COD'!"&amp;CELL("address",N4))))</f>
        <v>ngannk2</v>
      </c>
      <c r="O4" t="str">
        <f ca="1">IF(ISBLANK(INDIRECT("'["&amp;'Báo cáo'!$C$3&amp;".xlsx]Hóa đơn COD'!"&amp;CELL("address",O4))),"",(INDIRECT("'["&amp;'Báo cáo'!$C$3&amp;".xlsx]Hóa đơn COD'!"&amp;CELL("address",O4))))</f>
        <v>13:09 06-12-19</v>
      </c>
      <c r="P4" s="10">
        <f t="shared" ca="1" si="0"/>
        <v>0.54791666666666672</v>
      </c>
      <c r="Q4" t="str">
        <f ca="1">IF(B4="","",IF(P4&lt;'Báo cáo'!$C$4,"Sáng","Chiều"))</f>
        <v>Sáng</v>
      </c>
      <c r="R4" s="12" t="str">
        <f ca="1">IF(A4="","",IF(ISNUMBER(MATCH(B4,'Danh sách COD'!$B:$B,0)),J4/I4,""))</f>
        <v/>
      </c>
      <c r="S4" t="str">
        <f ca="1">IF(R4="","",IF(R4&gt;='Báo cáo'!$C$8,"Có","Không"))</f>
        <v/>
      </c>
    </row>
    <row r="5" spans="1:19" x14ac:dyDescent="0.25">
      <c r="A5" t="str">
        <f ca="1">IF(ISBLANK(INDIRECT("'["&amp;'Báo cáo'!$C$3&amp;".xlsx]Hóa đơn COD'!"&amp;CELL("address",A5))),"",(INDIRECT("'["&amp;'Báo cáo'!$C$3&amp;".xlsx]Hóa đơn COD'!"&amp;CELL("address",A5))))</f>
        <v>BTT393961512.T100876.021219</v>
      </c>
      <c r="B5" t="str">
        <f ca="1">IF(ISBLANK(INDIRECT("'["&amp;'Báo cáo'!$C$3&amp;".xlsx]Hóa đơn COD'!"&amp;CELL("address",B5))),"",(INDIRECT("'["&amp;'Báo cáo'!$C$3&amp;".xlsx]Hóa đơn COD'!"&amp;CELL("address",B5))))</f>
        <v>T100876-Nguyễn Quang Duy</v>
      </c>
      <c r="C5">
        <f ca="1">IF(ISBLANK(INDIRECT("'["&amp;'Báo cáo'!$C$3&amp;".xlsx]Hóa đơn COD'!"&amp;CELL("address",C5))),"",(INDIRECT("'["&amp;'Báo cáo'!$C$3&amp;".xlsx]Hóa đơn COD'!"&amp;CELL("address",C5))))</f>
        <v>23102738</v>
      </c>
      <c r="D5">
        <f ca="1">IF(ISBLANK(INDIRECT("'["&amp;'Báo cáo'!$C$3&amp;".xlsx]Hóa đơn COD'!"&amp;CELL("address",D5))),"",(INDIRECT("'["&amp;'Báo cáo'!$C$3&amp;".xlsx]Hóa đơn COD'!"&amp;CELL("address",D5))))</f>
        <v>0</v>
      </c>
      <c r="E5">
        <f ca="1">IF(ISBLANK(INDIRECT("'["&amp;'Báo cáo'!$C$3&amp;".xlsx]Hóa đơn COD'!"&amp;CELL("address",E5))),"",(INDIRECT("'["&amp;'Báo cáo'!$C$3&amp;".xlsx]Hóa đơn COD'!"&amp;CELL("address",E5))))</f>
        <v>1558203</v>
      </c>
      <c r="F5">
        <f ca="1">IF(ISBLANK(INDIRECT("'["&amp;'Báo cáo'!$C$3&amp;".xlsx]Hóa đơn COD'!"&amp;CELL("address",F5))),"",(INDIRECT("'["&amp;'Báo cáo'!$C$3&amp;".xlsx]Hóa đơn COD'!"&amp;CELL("address",F5))))</f>
        <v>1208203</v>
      </c>
      <c r="G5">
        <f ca="1">IF(ISBLANK(INDIRECT("'["&amp;'Báo cáo'!$C$3&amp;".xlsx]Hóa đơn COD'!"&amp;CELL("address",G5))),"",(INDIRECT("'["&amp;'Báo cáo'!$C$3&amp;".xlsx]Hóa đơn COD'!"&amp;CELL("address",G5))))</f>
        <v>350000</v>
      </c>
      <c r="H5">
        <f ca="1">IF(ISBLANK(INDIRECT("'["&amp;'Báo cáo'!$C$3&amp;".xlsx]Hóa đơn COD'!"&amp;CELL("address",H5))),"",(INDIRECT("'["&amp;'Báo cáo'!$C$3&amp;".xlsx]Hóa đơn COD'!"&amp;CELL("address",H5))))</f>
        <v>0</v>
      </c>
      <c r="I5">
        <f ca="1">IF(ISBLANK(INDIRECT("'["&amp;'Báo cáo'!$C$3&amp;".xlsx]Hóa đơn COD'!"&amp;CELL("address",I5))),"",(INDIRECT("'["&amp;'Báo cáo'!$C$3&amp;".xlsx]Hóa đơn COD'!"&amp;CELL("address",I5))))</f>
        <v>78</v>
      </c>
      <c r="J5">
        <f ca="1">IF(ISBLANK(INDIRECT("'["&amp;'Báo cáo'!$C$3&amp;".xlsx]Hóa đơn COD'!"&amp;CELL("address",J5))),"",(INDIRECT("'["&amp;'Báo cáo'!$C$3&amp;".xlsx]Hóa đơn COD'!"&amp;CELL("address",J5))))</f>
        <v>65</v>
      </c>
      <c r="K5">
        <f ca="1">IF(ISBLANK(INDIRECT("'["&amp;'Báo cáo'!$C$3&amp;".xlsx]Hóa đơn COD'!"&amp;CELL("address",K5))),"",(INDIRECT("'["&amp;'Báo cáo'!$C$3&amp;".xlsx]Hóa đơn COD'!"&amp;CELL("address",K5))))</f>
        <v>0</v>
      </c>
      <c r="L5">
        <f ca="1">IF(ISBLANK(INDIRECT("'["&amp;'Báo cáo'!$C$3&amp;".xlsx]Hóa đơn COD'!"&amp;CELL("address",L5))),"",(INDIRECT("'["&amp;'Báo cáo'!$C$3&amp;".xlsx]Hóa đơn COD'!"&amp;CELL("address",L5))))</f>
        <v>13</v>
      </c>
      <c r="M5">
        <f ca="1">IF(ISBLANK(INDIRECT("'["&amp;'Báo cáo'!$C$3&amp;".xlsx]Hóa đơn COD'!"&amp;CELL("address",M5))),"",(INDIRECT("'["&amp;'Báo cáo'!$C$3&amp;".xlsx]Hóa đơn COD'!"&amp;CELL("address",M5))))</f>
        <v>78</v>
      </c>
      <c r="N5" t="str">
        <f ca="1">IF(ISBLANK(INDIRECT("'["&amp;'Báo cáo'!$C$3&amp;".xlsx]Hóa đơn COD'!"&amp;CELL("address",N5))),"",(INDIRECT("'["&amp;'Báo cáo'!$C$3&amp;".xlsx]Hóa đơn COD'!"&amp;CELL("address",N5))))</f>
        <v>ngannk2</v>
      </c>
      <c r="O5" t="str">
        <f ca="1">IF(ISBLANK(INDIRECT("'["&amp;'Báo cáo'!$C$3&amp;".xlsx]Hóa đơn COD'!"&amp;CELL("address",O5))),"",(INDIRECT("'["&amp;'Báo cáo'!$C$3&amp;".xlsx]Hóa đơn COD'!"&amp;CELL("address",O5))))</f>
        <v>13:12 02-12-19</v>
      </c>
      <c r="P5" s="10">
        <f t="shared" ca="1" si="0"/>
        <v>0.54999999999999993</v>
      </c>
      <c r="Q5" t="str">
        <f ca="1">IF(B5="","",IF(P5&lt;'Báo cáo'!$C$4,"Sáng","Chiều"))</f>
        <v>Sáng</v>
      </c>
      <c r="R5" s="12" t="str">
        <f ca="1">IF(A5="","",IF(ISNUMBER(MATCH(B5,'Danh sách COD'!$B:$B,0)),J5/I5,""))</f>
        <v/>
      </c>
      <c r="S5" t="str">
        <f ca="1">IF(R5="","",IF(R5&gt;='Báo cáo'!$C$8,"Có","Không"))</f>
        <v/>
      </c>
    </row>
    <row r="6" spans="1:19" x14ac:dyDescent="0.25">
      <c r="A6" t="str">
        <f ca="1">IF(ISBLANK(INDIRECT("'["&amp;'Báo cáo'!$C$3&amp;".xlsx]Hóa đơn COD'!"&amp;CELL("address",A6))),"",(INDIRECT("'["&amp;'Báo cáo'!$C$3&amp;".xlsx]Hóa đơn COD'!"&amp;CELL("address",A6))))</f>
        <v>BTT395284383.T100876.031219</v>
      </c>
      <c r="B6" t="str">
        <f ca="1">IF(ISBLANK(INDIRECT("'["&amp;'Báo cáo'!$C$3&amp;".xlsx]Hóa đơn COD'!"&amp;CELL("address",B6))),"",(INDIRECT("'["&amp;'Báo cáo'!$C$3&amp;".xlsx]Hóa đơn COD'!"&amp;CELL("address",B6))))</f>
        <v>T100876-Nguyễn Quang Duy</v>
      </c>
      <c r="C6">
        <f ca="1">IF(ISBLANK(INDIRECT("'["&amp;'Báo cáo'!$C$3&amp;".xlsx]Hóa đơn COD'!"&amp;CELL("address",C6))),"",(INDIRECT("'["&amp;'Báo cáo'!$C$3&amp;".xlsx]Hóa đơn COD'!"&amp;CELL("address",C6))))</f>
        <v>19622621</v>
      </c>
      <c r="D6">
        <f ca="1">IF(ISBLANK(INDIRECT("'["&amp;'Báo cáo'!$C$3&amp;".xlsx]Hóa đơn COD'!"&amp;CELL("address",D6))),"",(INDIRECT("'["&amp;'Báo cáo'!$C$3&amp;".xlsx]Hóa đơn COD'!"&amp;CELL("address",D6))))</f>
        <v>0</v>
      </c>
      <c r="E6">
        <f ca="1">IF(ISBLANK(INDIRECT("'["&amp;'Báo cáo'!$C$3&amp;".xlsx]Hóa đơn COD'!"&amp;CELL("address",E6))),"",(INDIRECT("'["&amp;'Báo cáo'!$C$3&amp;".xlsx]Hóa đơn COD'!"&amp;CELL("address",E6))))</f>
        <v>1560150</v>
      </c>
      <c r="F6">
        <f ca="1">IF(ISBLANK(INDIRECT("'["&amp;'Báo cáo'!$C$3&amp;".xlsx]Hóa đơn COD'!"&amp;CELL("address",F6))),"",(INDIRECT("'["&amp;'Báo cáo'!$C$3&amp;".xlsx]Hóa đơn COD'!"&amp;CELL("address",F6))))</f>
        <v>1414150</v>
      </c>
      <c r="G6">
        <f ca="1">IF(ISBLANK(INDIRECT("'["&amp;'Báo cáo'!$C$3&amp;".xlsx]Hóa đơn COD'!"&amp;CELL("address",G6))),"",(INDIRECT("'["&amp;'Báo cáo'!$C$3&amp;".xlsx]Hóa đơn COD'!"&amp;CELL("address",G6))))</f>
        <v>146000</v>
      </c>
      <c r="H6">
        <f ca="1">IF(ISBLANK(INDIRECT("'["&amp;'Báo cáo'!$C$3&amp;".xlsx]Hóa đơn COD'!"&amp;CELL("address",H6))),"",(INDIRECT("'["&amp;'Báo cáo'!$C$3&amp;".xlsx]Hóa đơn COD'!"&amp;CELL("address",H6))))</f>
        <v>0</v>
      </c>
      <c r="I6">
        <f ca="1">IF(ISBLANK(INDIRECT("'["&amp;'Báo cáo'!$C$3&amp;".xlsx]Hóa đơn COD'!"&amp;CELL("address",I6))),"",(INDIRECT("'["&amp;'Báo cáo'!$C$3&amp;".xlsx]Hóa đơn COD'!"&amp;CELL("address",I6))))</f>
        <v>69</v>
      </c>
      <c r="J6">
        <f ca="1">IF(ISBLANK(INDIRECT("'["&amp;'Báo cáo'!$C$3&amp;".xlsx]Hóa đơn COD'!"&amp;CELL("address",J6))),"",(INDIRECT("'["&amp;'Báo cáo'!$C$3&amp;".xlsx]Hóa đơn COD'!"&amp;CELL("address",J6))))</f>
        <v>63</v>
      </c>
      <c r="K6">
        <f ca="1">IF(ISBLANK(INDIRECT("'["&amp;'Báo cáo'!$C$3&amp;".xlsx]Hóa đơn COD'!"&amp;CELL("address",K6))),"",(INDIRECT("'["&amp;'Báo cáo'!$C$3&amp;".xlsx]Hóa đơn COD'!"&amp;CELL("address",K6))))</f>
        <v>1</v>
      </c>
      <c r="L6">
        <f ca="1">IF(ISBLANK(INDIRECT("'["&amp;'Báo cáo'!$C$3&amp;".xlsx]Hóa đơn COD'!"&amp;CELL("address",L6))),"",(INDIRECT("'["&amp;'Báo cáo'!$C$3&amp;".xlsx]Hóa đơn COD'!"&amp;CELL("address",L6))))</f>
        <v>5</v>
      </c>
      <c r="M6">
        <f ca="1">IF(ISBLANK(INDIRECT("'["&amp;'Báo cáo'!$C$3&amp;".xlsx]Hóa đơn COD'!"&amp;CELL("address",M6))),"",(INDIRECT("'["&amp;'Báo cáo'!$C$3&amp;".xlsx]Hóa đơn COD'!"&amp;CELL("address",M6))))</f>
        <v>69</v>
      </c>
      <c r="N6" t="str">
        <f ca="1">IF(ISBLANK(INDIRECT("'["&amp;'Báo cáo'!$C$3&amp;".xlsx]Hóa đơn COD'!"&amp;CELL("address",N6))),"",(INDIRECT("'["&amp;'Báo cáo'!$C$3&amp;".xlsx]Hóa đơn COD'!"&amp;CELL("address",N6))))</f>
        <v>ngannk2</v>
      </c>
      <c r="O6" t="str">
        <f ca="1">IF(ISBLANK(INDIRECT("'["&amp;'Báo cáo'!$C$3&amp;".xlsx]Hóa đơn COD'!"&amp;CELL("address",O6))),"",(INDIRECT("'["&amp;'Báo cáo'!$C$3&amp;".xlsx]Hóa đơn COD'!"&amp;CELL("address",O6))))</f>
        <v>13:13 03-12-19</v>
      </c>
      <c r="P6" s="10">
        <f t="shared" ca="1" si="0"/>
        <v>0.55069444444444449</v>
      </c>
      <c r="Q6" t="str">
        <f ca="1">IF(B6="","",IF(P6&lt;'Báo cáo'!$C$4,"Sáng","Chiều"))</f>
        <v>Sáng</v>
      </c>
      <c r="R6" s="12" t="str">
        <f ca="1">IF(A6="","",IF(ISNUMBER(MATCH(B6,'Danh sách COD'!$B:$B,0)),J6/I6,""))</f>
        <v/>
      </c>
      <c r="S6" t="str">
        <f ca="1">IF(R6="","",IF(R6&gt;='Báo cáo'!$C$8,"Có","Không"))</f>
        <v/>
      </c>
    </row>
    <row r="7" spans="1:19" x14ac:dyDescent="0.25">
      <c r="A7" t="str">
        <f ca="1">IF(ISBLANK(INDIRECT("'["&amp;'Báo cáo'!$C$3&amp;".xlsx]Hóa đơn COD'!"&amp;CELL("address",A7))),"",(INDIRECT("'["&amp;'Báo cáo'!$C$3&amp;".xlsx]Hóa đơn COD'!"&amp;CELL("address",A7))))</f>
        <v>BTT391795395.T100876.301119</v>
      </c>
      <c r="B7" t="str">
        <f ca="1">IF(ISBLANK(INDIRECT("'["&amp;'Báo cáo'!$C$3&amp;".xlsx]Hóa đơn COD'!"&amp;CELL("address",B7))),"",(INDIRECT("'["&amp;'Báo cáo'!$C$3&amp;".xlsx]Hóa đơn COD'!"&amp;CELL("address",B7))))</f>
        <v>T100876-Nguyễn Quang Duy</v>
      </c>
      <c r="C7">
        <f ca="1">IF(ISBLANK(INDIRECT("'["&amp;'Báo cáo'!$C$3&amp;".xlsx]Hóa đơn COD'!"&amp;CELL("address",C7))),"",(INDIRECT("'["&amp;'Báo cáo'!$C$3&amp;".xlsx]Hóa đơn COD'!"&amp;CELL("address",C7))))</f>
        <v>25468669</v>
      </c>
      <c r="D7">
        <f ca="1">IF(ISBLANK(INDIRECT("'["&amp;'Báo cáo'!$C$3&amp;".xlsx]Hóa đơn COD'!"&amp;CELL("address",D7))),"",(INDIRECT("'["&amp;'Báo cáo'!$C$3&amp;".xlsx]Hóa đơn COD'!"&amp;CELL("address",D7))))</f>
        <v>0</v>
      </c>
      <c r="E7">
        <f ca="1">IF(ISBLANK(INDIRECT("'["&amp;'Báo cáo'!$C$3&amp;".xlsx]Hóa đơn COD'!"&amp;CELL("address",E7))),"",(INDIRECT("'["&amp;'Báo cáo'!$C$3&amp;".xlsx]Hóa đơn COD'!"&amp;CELL("address",E7))))</f>
        <v>1615020</v>
      </c>
      <c r="F7">
        <f ca="1">IF(ISBLANK(INDIRECT("'["&amp;'Báo cáo'!$C$3&amp;".xlsx]Hóa đơn COD'!"&amp;CELL("address",F7))),"",(INDIRECT("'["&amp;'Báo cáo'!$C$3&amp;".xlsx]Hóa đơn COD'!"&amp;CELL("address",F7))))</f>
        <v>1330020</v>
      </c>
      <c r="G7">
        <f ca="1">IF(ISBLANK(INDIRECT("'["&amp;'Báo cáo'!$C$3&amp;".xlsx]Hóa đơn COD'!"&amp;CELL("address",G7))),"",(INDIRECT("'["&amp;'Báo cáo'!$C$3&amp;".xlsx]Hóa đơn COD'!"&amp;CELL("address",G7))))</f>
        <v>285000</v>
      </c>
      <c r="H7">
        <f ca="1">IF(ISBLANK(INDIRECT("'["&amp;'Báo cáo'!$C$3&amp;".xlsx]Hóa đơn COD'!"&amp;CELL("address",H7))),"",(INDIRECT("'["&amp;'Báo cáo'!$C$3&amp;".xlsx]Hóa đơn COD'!"&amp;CELL("address",H7))))</f>
        <v>0</v>
      </c>
      <c r="I7">
        <f ca="1">IF(ISBLANK(INDIRECT("'["&amp;'Báo cáo'!$C$3&amp;".xlsx]Hóa đơn COD'!"&amp;CELL("address",I7))),"",(INDIRECT("'["&amp;'Báo cáo'!$C$3&amp;".xlsx]Hóa đơn COD'!"&amp;CELL("address",I7))))</f>
        <v>81</v>
      </c>
      <c r="J7">
        <f ca="1">IF(ISBLANK(INDIRECT("'["&amp;'Báo cáo'!$C$3&amp;".xlsx]Hóa đơn COD'!"&amp;CELL("address",J7))),"",(INDIRECT("'["&amp;'Báo cáo'!$C$3&amp;".xlsx]Hóa đơn COD'!"&amp;CELL("address",J7))))</f>
        <v>64</v>
      </c>
      <c r="K7">
        <f ca="1">IF(ISBLANK(INDIRECT("'["&amp;'Báo cáo'!$C$3&amp;".xlsx]Hóa đơn COD'!"&amp;CELL("address",K7))),"",(INDIRECT("'["&amp;'Báo cáo'!$C$3&amp;".xlsx]Hóa đơn COD'!"&amp;CELL("address",K7))))</f>
        <v>2</v>
      </c>
      <c r="L7">
        <f ca="1">IF(ISBLANK(INDIRECT("'["&amp;'Báo cáo'!$C$3&amp;".xlsx]Hóa đơn COD'!"&amp;CELL("address",L7))),"",(INDIRECT("'["&amp;'Báo cáo'!$C$3&amp;".xlsx]Hóa đơn COD'!"&amp;CELL("address",L7))))</f>
        <v>15</v>
      </c>
      <c r="M7">
        <f ca="1">IF(ISBLANK(INDIRECT("'["&amp;'Báo cáo'!$C$3&amp;".xlsx]Hóa đơn COD'!"&amp;CELL("address",M7))),"",(INDIRECT("'["&amp;'Báo cáo'!$C$3&amp;".xlsx]Hóa đơn COD'!"&amp;CELL("address",M7))))</f>
        <v>81</v>
      </c>
      <c r="N7" t="str">
        <f ca="1">IF(ISBLANK(INDIRECT("'["&amp;'Báo cáo'!$C$3&amp;".xlsx]Hóa đơn COD'!"&amp;CELL("address",N7))),"",(INDIRECT("'["&amp;'Báo cáo'!$C$3&amp;".xlsx]Hóa đơn COD'!"&amp;CELL("address",N7))))</f>
        <v>trongntm</v>
      </c>
      <c r="O7" t="str">
        <f ca="1">IF(ISBLANK(INDIRECT("'["&amp;'Báo cáo'!$C$3&amp;".xlsx]Hóa đơn COD'!"&amp;CELL("address",O7))),"",(INDIRECT("'["&amp;'Báo cáo'!$C$3&amp;".xlsx]Hóa đơn COD'!"&amp;CELL("address",O7))))</f>
        <v>13:27 30-11-19</v>
      </c>
      <c r="P7" s="10">
        <f t="shared" ca="1" si="0"/>
        <v>0.56041666666666667</v>
      </c>
      <c r="Q7" t="str">
        <f ca="1">IF(B7="","",IF(P7&lt;'Báo cáo'!$C$4,"Sáng","Chiều"))</f>
        <v>Chiều</v>
      </c>
      <c r="R7" s="12" t="str">
        <f ca="1">IF(A7="","",IF(ISNUMBER(MATCH(B7,'Danh sách COD'!$B:$B,0)),J7/I7,""))</f>
        <v/>
      </c>
      <c r="S7" t="str">
        <f ca="1">IF(R7="","",IF(R7&gt;='Báo cáo'!$C$8,"Có","Không"))</f>
        <v/>
      </c>
    </row>
    <row r="8" spans="1:19" x14ac:dyDescent="0.25">
      <c r="A8" t="str">
        <f ca="1">IF(ISBLANK(INDIRECT("'["&amp;'Báo cáo'!$C$3&amp;".xlsx]Hóa đơn COD'!"&amp;CELL("address",A8))),"",(INDIRECT("'["&amp;'Báo cáo'!$C$3&amp;".xlsx]Hóa đơn COD'!"&amp;CELL("address",A8))))</f>
        <v>BTT396955146.T100876.041219</v>
      </c>
      <c r="B8" t="str">
        <f ca="1">IF(ISBLANK(INDIRECT("'["&amp;'Báo cáo'!$C$3&amp;".xlsx]Hóa đơn COD'!"&amp;CELL("address",B8))),"",(INDIRECT("'["&amp;'Báo cáo'!$C$3&amp;".xlsx]Hóa đơn COD'!"&amp;CELL("address",B8))))</f>
        <v>T100876-Nguyễn Quang Duy</v>
      </c>
      <c r="C8">
        <f ca="1">IF(ISBLANK(INDIRECT("'["&amp;'Báo cáo'!$C$3&amp;".xlsx]Hóa đơn COD'!"&amp;CELL("address",C8))),"",(INDIRECT("'["&amp;'Báo cáo'!$C$3&amp;".xlsx]Hóa đơn COD'!"&amp;CELL("address",C8))))</f>
        <v>11676300</v>
      </c>
      <c r="D8">
        <f ca="1">IF(ISBLANK(INDIRECT("'["&amp;'Báo cáo'!$C$3&amp;".xlsx]Hóa đơn COD'!"&amp;CELL("address",D8))),"",(INDIRECT("'["&amp;'Báo cáo'!$C$3&amp;".xlsx]Hóa đơn COD'!"&amp;CELL("address",D8))))</f>
        <v>0</v>
      </c>
      <c r="E8">
        <f ca="1">IF(ISBLANK(INDIRECT("'["&amp;'Báo cáo'!$C$3&amp;".xlsx]Hóa đơn COD'!"&amp;CELL("address",E8))),"",(INDIRECT("'["&amp;'Báo cáo'!$C$3&amp;".xlsx]Hóa đơn COD'!"&amp;CELL("address",E8))))</f>
        <v>799050</v>
      </c>
      <c r="F8">
        <f ca="1">IF(ISBLANK(INDIRECT("'["&amp;'Báo cáo'!$C$3&amp;".xlsx]Hóa đơn COD'!"&amp;CELL("address",F8))),"",(INDIRECT("'["&amp;'Báo cáo'!$C$3&amp;".xlsx]Hóa đơn COD'!"&amp;CELL("address",F8))))</f>
        <v>501050</v>
      </c>
      <c r="G8">
        <f ca="1">IF(ISBLANK(INDIRECT("'["&amp;'Báo cáo'!$C$3&amp;".xlsx]Hóa đơn COD'!"&amp;CELL("address",G8))),"",(INDIRECT("'["&amp;'Báo cáo'!$C$3&amp;".xlsx]Hóa đơn COD'!"&amp;CELL("address",G8))))</f>
        <v>298000</v>
      </c>
      <c r="H8">
        <f ca="1">IF(ISBLANK(INDIRECT("'["&amp;'Báo cáo'!$C$3&amp;".xlsx]Hóa đơn COD'!"&amp;CELL("address",H8))),"",(INDIRECT("'["&amp;'Báo cáo'!$C$3&amp;".xlsx]Hóa đơn COD'!"&amp;CELL("address",H8))))</f>
        <v>0</v>
      </c>
      <c r="I8">
        <f ca="1">IF(ISBLANK(INDIRECT("'["&amp;'Báo cáo'!$C$3&amp;".xlsx]Hóa đơn COD'!"&amp;CELL("address",I8))),"",(INDIRECT("'["&amp;'Báo cáo'!$C$3&amp;".xlsx]Hóa đơn COD'!"&amp;CELL("address",I8))))</f>
        <v>37</v>
      </c>
      <c r="J8">
        <f ca="1">IF(ISBLANK(INDIRECT("'["&amp;'Báo cáo'!$C$3&amp;".xlsx]Hóa đơn COD'!"&amp;CELL("address",J8))),"",(INDIRECT("'["&amp;'Báo cáo'!$C$3&amp;".xlsx]Hóa đơn COD'!"&amp;CELL("address",J8))))</f>
        <v>22</v>
      </c>
      <c r="K8">
        <f ca="1">IF(ISBLANK(INDIRECT("'["&amp;'Báo cáo'!$C$3&amp;".xlsx]Hóa đơn COD'!"&amp;CELL("address",K8))),"",(INDIRECT("'["&amp;'Báo cáo'!$C$3&amp;".xlsx]Hóa đơn COD'!"&amp;CELL("address",K8))))</f>
        <v>1</v>
      </c>
      <c r="L8">
        <f ca="1">IF(ISBLANK(INDIRECT("'["&amp;'Báo cáo'!$C$3&amp;".xlsx]Hóa đơn COD'!"&amp;CELL("address",L8))),"",(INDIRECT("'["&amp;'Báo cáo'!$C$3&amp;".xlsx]Hóa đơn COD'!"&amp;CELL("address",L8))))</f>
        <v>14</v>
      </c>
      <c r="M8">
        <f ca="1">IF(ISBLANK(INDIRECT("'["&amp;'Báo cáo'!$C$3&amp;".xlsx]Hóa đơn COD'!"&amp;CELL("address",M8))),"",(INDIRECT("'["&amp;'Báo cáo'!$C$3&amp;".xlsx]Hóa đơn COD'!"&amp;CELL("address",M8))))</f>
        <v>37</v>
      </c>
      <c r="N8" t="str">
        <f ca="1">IF(ISBLANK(INDIRECT("'["&amp;'Báo cáo'!$C$3&amp;".xlsx]Hóa đơn COD'!"&amp;CELL("address",N8))),"",(INDIRECT("'["&amp;'Báo cáo'!$C$3&amp;".xlsx]Hóa đơn COD'!"&amp;CELL("address",N8))))</f>
        <v>ngannk2</v>
      </c>
      <c r="O8" t="str">
        <f ca="1">IF(ISBLANK(INDIRECT("'["&amp;'Báo cáo'!$C$3&amp;".xlsx]Hóa đơn COD'!"&amp;CELL("address",O8))),"",(INDIRECT("'["&amp;'Báo cáo'!$C$3&amp;".xlsx]Hóa đơn COD'!"&amp;CELL("address",O8))))</f>
        <v>17:03 04-12-19</v>
      </c>
      <c r="P8" s="10">
        <f t="shared" ca="1" si="0"/>
        <v>0.7104166666666667</v>
      </c>
      <c r="Q8" t="str">
        <f ca="1">IF(B8="","",IF(P8&lt;'Báo cáo'!$C$4,"Sáng","Chiều"))</f>
        <v>Chiều</v>
      </c>
      <c r="R8" s="12" t="str">
        <f ca="1">IF(A8="","",IF(ISNUMBER(MATCH(B8,'Danh sách COD'!$B:$B,0)),J8/I8,""))</f>
        <v/>
      </c>
      <c r="S8" t="str">
        <f ca="1">IF(R8="","",IF(R8&gt;='Báo cáo'!$C$8,"Có","Không"))</f>
        <v/>
      </c>
    </row>
    <row r="9" spans="1:19" x14ac:dyDescent="0.25">
      <c r="A9" t="str">
        <f ca="1">IF(ISBLANK(INDIRECT("'["&amp;'Báo cáo'!$C$3&amp;".xlsx]Hóa đơn COD'!"&amp;CELL("address",A9))),"",(INDIRECT("'["&amp;'Báo cáo'!$C$3&amp;".xlsx]Hóa đơn COD'!"&amp;CELL("address",A9))))</f>
        <v>BTT395561700.T100876.031219</v>
      </c>
      <c r="B9" t="str">
        <f ca="1">IF(ISBLANK(INDIRECT("'["&amp;'Báo cáo'!$C$3&amp;".xlsx]Hóa đơn COD'!"&amp;CELL("address",B9))),"",(INDIRECT("'["&amp;'Báo cáo'!$C$3&amp;".xlsx]Hóa đơn COD'!"&amp;CELL("address",B9))))</f>
        <v>T100876-Nguyễn Quang Duy</v>
      </c>
      <c r="C9">
        <f ca="1">IF(ISBLANK(INDIRECT("'["&amp;'Báo cáo'!$C$3&amp;".xlsx]Hóa đơn COD'!"&amp;CELL("address",C9))),"",(INDIRECT("'["&amp;'Báo cáo'!$C$3&amp;".xlsx]Hóa đơn COD'!"&amp;CELL("address",C9))))</f>
        <v>8448300</v>
      </c>
      <c r="D9">
        <f ca="1">IF(ISBLANK(INDIRECT("'["&amp;'Báo cáo'!$C$3&amp;".xlsx]Hóa đơn COD'!"&amp;CELL("address",D9))),"",(INDIRECT("'["&amp;'Báo cáo'!$C$3&amp;".xlsx]Hóa đơn COD'!"&amp;CELL("address",D9))))</f>
        <v>0</v>
      </c>
      <c r="E9">
        <f ca="1">IF(ISBLANK(INDIRECT("'["&amp;'Báo cáo'!$C$3&amp;".xlsx]Hóa đơn COD'!"&amp;CELL("address",E9))),"",(INDIRECT("'["&amp;'Báo cáo'!$C$3&amp;".xlsx]Hóa đơn COD'!"&amp;CELL("address",E9))))</f>
        <v>692065</v>
      </c>
      <c r="F9">
        <f ca="1">IF(ISBLANK(INDIRECT("'["&amp;'Báo cáo'!$C$3&amp;".xlsx]Hóa đơn COD'!"&amp;CELL("address",F9))),"",(INDIRECT("'["&amp;'Báo cáo'!$C$3&amp;".xlsx]Hóa đơn COD'!"&amp;CELL("address",F9))))</f>
        <v>514065</v>
      </c>
      <c r="G9">
        <f ca="1">IF(ISBLANK(INDIRECT("'["&amp;'Báo cáo'!$C$3&amp;".xlsx]Hóa đơn COD'!"&amp;CELL("address",G9))),"",(INDIRECT("'["&amp;'Báo cáo'!$C$3&amp;".xlsx]Hóa đơn COD'!"&amp;CELL("address",G9))))</f>
        <v>178000</v>
      </c>
      <c r="H9">
        <f ca="1">IF(ISBLANK(INDIRECT("'["&amp;'Báo cáo'!$C$3&amp;".xlsx]Hóa đơn COD'!"&amp;CELL("address",H9))),"",(INDIRECT("'["&amp;'Báo cáo'!$C$3&amp;".xlsx]Hóa đơn COD'!"&amp;CELL("address",H9))))</f>
        <v>0</v>
      </c>
      <c r="I9">
        <f ca="1">IF(ISBLANK(INDIRECT("'["&amp;'Báo cáo'!$C$3&amp;".xlsx]Hóa đơn COD'!"&amp;CELL("address",I9))),"",(INDIRECT("'["&amp;'Báo cáo'!$C$3&amp;".xlsx]Hóa đơn COD'!"&amp;CELL("address",I9))))</f>
        <v>42</v>
      </c>
      <c r="J9">
        <f ca="1">IF(ISBLANK(INDIRECT("'["&amp;'Báo cáo'!$C$3&amp;".xlsx]Hóa đơn COD'!"&amp;CELL("address",J9))),"",(INDIRECT("'["&amp;'Báo cáo'!$C$3&amp;".xlsx]Hóa đơn COD'!"&amp;CELL("address",J9))))</f>
        <v>24</v>
      </c>
      <c r="K9">
        <f ca="1">IF(ISBLANK(INDIRECT("'["&amp;'Báo cáo'!$C$3&amp;".xlsx]Hóa đơn COD'!"&amp;CELL("address",K9))),"",(INDIRECT("'["&amp;'Báo cáo'!$C$3&amp;".xlsx]Hóa đơn COD'!"&amp;CELL("address",K9))))</f>
        <v>3</v>
      </c>
      <c r="L9">
        <f ca="1">IF(ISBLANK(INDIRECT("'["&amp;'Báo cáo'!$C$3&amp;".xlsx]Hóa đơn COD'!"&amp;CELL("address",L9))),"",(INDIRECT("'["&amp;'Báo cáo'!$C$3&amp;".xlsx]Hóa đơn COD'!"&amp;CELL("address",L9))))</f>
        <v>15</v>
      </c>
      <c r="M9">
        <f ca="1">IF(ISBLANK(INDIRECT("'["&amp;'Báo cáo'!$C$3&amp;".xlsx]Hóa đơn COD'!"&amp;CELL("address",M9))),"",(INDIRECT("'["&amp;'Báo cáo'!$C$3&amp;".xlsx]Hóa đơn COD'!"&amp;CELL("address",M9))))</f>
        <v>42</v>
      </c>
      <c r="N9" t="str">
        <f ca="1">IF(ISBLANK(INDIRECT("'["&amp;'Báo cáo'!$C$3&amp;".xlsx]Hóa đơn COD'!"&amp;CELL("address",N9))),"",(INDIRECT("'["&amp;'Báo cáo'!$C$3&amp;".xlsx]Hóa đơn COD'!"&amp;CELL("address",N9))))</f>
        <v>ngannk2</v>
      </c>
      <c r="O9" t="str">
        <f ca="1">IF(ISBLANK(INDIRECT("'["&amp;'Báo cáo'!$C$3&amp;".xlsx]Hóa đơn COD'!"&amp;CELL("address",O9))),"",(INDIRECT("'["&amp;'Báo cáo'!$C$3&amp;".xlsx]Hóa đơn COD'!"&amp;CELL("address",O9))))</f>
        <v>17:15 03-12-19</v>
      </c>
      <c r="P9" s="10">
        <f t="shared" ca="1" si="0"/>
        <v>0.71875</v>
      </c>
      <c r="Q9" t="str">
        <f ca="1">IF(B9="","",IF(P9&lt;'Báo cáo'!$C$4,"Sáng","Chiều"))</f>
        <v>Chiều</v>
      </c>
      <c r="R9" s="12" t="str">
        <f ca="1">IF(A9="","",IF(ISNUMBER(MATCH(B9,'Danh sách COD'!$B:$B,0)),J9/I9,""))</f>
        <v/>
      </c>
      <c r="S9" t="str">
        <f ca="1">IF(R9="","",IF(R9&gt;='Báo cáo'!$C$8,"Có","Không"))</f>
        <v/>
      </c>
    </row>
    <row r="10" spans="1:19" x14ac:dyDescent="0.25">
      <c r="A10" t="str">
        <f ca="1">IF(ISBLANK(INDIRECT("'["&amp;'Báo cáo'!$C$3&amp;".xlsx]Hóa đơn COD'!"&amp;CELL("address",A10))),"",(INDIRECT("'["&amp;'Báo cáo'!$C$3&amp;".xlsx]Hóa đơn COD'!"&amp;CELL("address",A10))))</f>
        <v>BTT392049021.T100876.301119</v>
      </c>
      <c r="B10" t="str">
        <f ca="1">IF(ISBLANK(INDIRECT("'["&amp;'Báo cáo'!$C$3&amp;".xlsx]Hóa đơn COD'!"&amp;CELL("address",B10))),"",(INDIRECT("'["&amp;'Báo cáo'!$C$3&amp;".xlsx]Hóa đơn COD'!"&amp;CELL("address",B10))))</f>
        <v>T100876-Nguyễn Quang Duy</v>
      </c>
      <c r="C10">
        <f ca="1">IF(ISBLANK(INDIRECT("'["&amp;'Báo cáo'!$C$3&amp;".xlsx]Hóa đơn COD'!"&amp;CELL("address",C10))),"",(INDIRECT("'["&amp;'Báo cáo'!$C$3&amp;".xlsx]Hóa đơn COD'!"&amp;CELL("address",C10))))</f>
        <v>4008850</v>
      </c>
      <c r="D10">
        <f ca="1">IF(ISBLANK(INDIRECT("'["&amp;'Báo cáo'!$C$3&amp;".xlsx]Hóa đơn COD'!"&amp;CELL("address",D10))),"",(INDIRECT("'["&amp;'Báo cáo'!$C$3&amp;".xlsx]Hóa đơn COD'!"&amp;CELL("address",D10))))</f>
        <v>0</v>
      </c>
      <c r="E10">
        <f ca="1">IF(ISBLANK(INDIRECT("'["&amp;'Báo cáo'!$C$3&amp;".xlsx]Hóa đơn COD'!"&amp;CELL("address",E10))),"",(INDIRECT("'["&amp;'Báo cáo'!$C$3&amp;".xlsx]Hóa đơn COD'!"&amp;CELL("address",E10))))</f>
        <v>310200</v>
      </c>
      <c r="F10">
        <f ca="1">IF(ISBLANK(INDIRECT("'["&amp;'Báo cáo'!$C$3&amp;".xlsx]Hóa đơn COD'!"&amp;CELL("address",F10))),"",(INDIRECT("'["&amp;'Báo cáo'!$C$3&amp;".xlsx]Hóa đơn COD'!"&amp;CELL("address",F10))))</f>
        <v>276200</v>
      </c>
      <c r="G10">
        <f ca="1">IF(ISBLANK(INDIRECT("'["&amp;'Báo cáo'!$C$3&amp;".xlsx]Hóa đơn COD'!"&amp;CELL("address",G10))),"",(INDIRECT("'["&amp;'Báo cáo'!$C$3&amp;".xlsx]Hóa đơn COD'!"&amp;CELL("address",G10))))</f>
        <v>34000</v>
      </c>
      <c r="H10">
        <f ca="1">IF(ISBLANK(INDIRECT("'["&amp;'Báo cáo'!$C$3&amp;".xlsx]Hóa đơn COD'!"&amp;CELL("address",H10))),"",(INDIRECT("'["&amp;'Báo cáo'!$C$3&amp;".xlsx]Hóa đơn COD'!"&amp;CELL("address",H10))))</f>
        <v>0</v>
      </c>
      <c r="I10">
        <f ca="1">IF(ISBLANK(INDIRECT("'["&amp;'Báo cáo'!$C$3&amp;".xlsx]Hóa đơn COD'!"&amp;CELL("address",I10))),"",(INDIRECT("'["&amp;'Báo cáo'!$C$3&amp;".xlsx]Hóa đơn COD'!"&amp;CELL("address",I10))))</f>
        <v>36</v>
      </c>
      <c r="J10">
        <f ca="1">IF(ISBLANK(INDIRECT("'["&amp;'Báo cáo'!$C$3&amp;".xlsx]Hóa đơn COD'!"&amp;CELL("address",J10))),"",(INDIRECT("'["&amp;'Báo cáo'!$C$3&amp;".xlsx]Hóa đơn COD'!"&amp;CELL("address",J10))))</f>
        <v>15</v>
      </c>
      <c r="K10">
        <f ca="1">IF(ISBLANK(INDIRECT("'["&amp;'Báo cáo'!$C$3&amp;".xlsx]Hóa đơn COD'!"&amp;CELL("address",K10))),"",(INDIRECT("'["&amp;'Báo cáo'!$C$3&amp;".xlsx]Hóa đơn COD'!"&amp;CELL("address",K10))))</f>
        <v>2</v>
      </c>
      <c r="L10">
        <f ca="1">IF(ISBLANK(INDIRECT("'["&amp;'Báo cáo'!$C$3&amp;".xlsx]Hóa đơn COD'!"&amp;CELL("address",L10))),"",(INDIRECT("'["&amp;'Báo cáo'!$C$3&amp;".xlsx]Hóa đơn COD'!"&amp;CELL("address",L10))))</f>
        <v>19</v>
      </c>
      <c r="M10">
        <f ca="1">IF(ISBLANK(INDIRECT("'["&amp;'Báo cáo'!$C$3&amp;".xlsx]Hóa đơn COD'!"&amp;CELL("address",M10))),"",(INDIRECT("'["&amp;'Báo cáo'!$C$3&amp;".xlsx]Hóa đơn COD'!"&amp;CELL("address",M10))))</f>
        <v>36</v>
      </c>
      <c r="N10" t="str">
        <f ca="1">IF(ISBLANK(INDIRECT("'["&amp;'Báo cáo'!$C$3&amp;".xlsx]Hóa đơn COD'!"&amp;CELL("address",N10))),"",(INDIRECT("'["&amp;'Báo cáo'!$C$3&amp;".xlsx]Hóa đơn COD'!"&amp;CELL("address",N10))))</f>
        <v>trongntm</v>
      </c>
      <c r="O10" t="str">
        <f ca="1">IF(ISBLANK(INDIRECT("'["&amp;'Báo cáo'!$C$3&amp;".xlsx]Hóa đơn COD'!"&amp;CELL("address",O10))),"",(INDIRECT("'["&amp;'Báo cáo'!$C$3&amp;".xlsx]Hóa đơn COD'!"&amp;CELL("address",O10))))</f>
        <v>17:25 30-11-19</v>
      </c>
      <c r="P10" s="10">
        <f t="shared" ca="1" si="0"/>
        <v>0.72569444444444453</v>
      </c>
      <c r="Q10" t="str">
        <f ca="1">IF(B10="","",IF(P10&lt;'Báo cáo'!$C$4,"Sáng","Chiều"))</f>
        <v>Chiều</v>
      </c>
      <c r="R10" s="12" t="str">
        <f ca="1">IF(A10="","",IF(ISNUMBER(MATCH(B10,'Danh sách COD'!$B:$B,0)),J10/I10,""))</f>
        <v/>
      </c>
      <c r="S10" t="str">
        <f ca="1">IF(R10="","",IF(R10&gt;='Báo cáo'!$C$8,"Có","Không"))</f>
        <v/>
      </c>
    </row>
    <row r="11" spans="1:19" x14ac:dyDescent="0.25">
      <c r="A11" t="str">
        <f ca="1">IF(ISBLANK(INDIRECT("'["&amp;'Báo cáo'!$C$3&amp;".xlsx]Hóa đơn COD'!"&amp;CELL("address",A11))),"",(INDIRECT("'["&amp;'Báo cáo'!$C$3&amp;".xlsx]Hóa đơn COD'!"&amp;CELL("address",A11))))</f>
        <v>BTT398234442.T100876.051219</v>
      </c>
      <c r="B11" t="str">
        <f ca="1">IF(ISBLANK(INDIRECT("'["&amp;'Báo cáo'!$C$3&amp;".xlsx]Hóa đơn COD'!"&amp;CELL("address",B11))),"",(INDIRECT("'["&amp;'Báo cáo'!$C$3&amp;".xlsx]Hóa đơn COD'!"&amp;CELL("address",B11))))</f>
        <v>T100876-Nguyễn Quang Duy</v>
      </c>
      <c r="C11">
        <f ca="1">IF(ISBLANK(INDIRECT("'["&amp;'Báo cáo'!$C$3&amp;".xlsx]Hóa đơn COD'!"&amp;CELL("address",C11))),"",(INDIRECT("'["&amp;'Báo cáo'!$C$3&amp;".xlsx]Hóa đơn COD'!"&amp;CELL("address",C11))))</f>
        <v>17131735</v>
      </c>
      <c r="D11">
        <f ca="1">IF(ISBLANK(INDIRECT("'["&amp;'Báo cáo'!$C$3&amp;".xlsx]Hóa đơn COD'!"&amp;CELL("address",D11))),"",(INDIRECT("'["&amp;'Báo cáo'!$C$3&amp;".xlsx]Hóa đơn COD'!"&amp;CELL("address",D11))))</f>
        <v>0</v>
      </c>
      <c r="E11">
        <f ca="1">IF(ISBLANK(INDIRECT("'["&amp;'Báo cáo'!$C$3&amp;".xlsx]Hóa đơn COD'!"&amp;CELL("address",E11))),"",(INDIRECT("'["&amp;'Báo cáo'!$C$3&amp;".xlsx]Hóa đơn COD'!"&amp;CELL("address",E11))))</f>
        <v>972315</v>
      </c>
      <c r="F11">
        <f ca="1">IF(ISBLANK(INDIRECT("'["&amp;'Báo cáo'!$C$3&amp;".xlsx]Hóa đơn COD'!"&amp;CELL("address",F11))),"",(INDIRECT("'["&amp;'Báo cáo'!$C$3&amp;".xlsx]Hóa đơn COD'!"&amp;CELL("address",F11))))</f>
        <v>693315</v>
      </c>
      <c r="G11">
        <f ca="1">IF(ISBLANK(INDIRECT("'["&amp;'Báo cáo'!$C$3&amp;".xlsx]Hóa đơn COD'!"&amp;CELL("address",G11))),"",(INDIRECT("'["&amp;'Báo cáo'!$C$3&amp;".xlsx]Hóa đơn COD'!"&amp;CELL("address",G11))))</f>
        <v>279000</v>
      </c>
      <c r="H11">
        <f ca="1">IF(ISBLANK(INDIRECT("'["&amp;'Báo cáo'!$C$3&amp;".xlsx]Hóa đơn COD'!"&amp;CELL("address",H11))),"",(INDIRECT("'["&amp;'Báo cáo'!$C$3&amp;".xlsx]Hóa đơn COD'!"&amp;CELL("address",H11))))</f>
        <v>0</v>
      </c>
      <c r="I11">
        <f ca="1">IF(ISBLANK(INDIRECT("'["&amp;'Báo cáo'!$C$3&amp;".xlsx]Hóa đơn COD'!"&amp;CELL("address",I11))),"",(INDIRECT("'["&amp;'Báo cáo'!$C$3&amp;".xlsx]Hóa đơn COD'!"&amp;CELL("address",I11))))</f>
        <v>43</v>
      </c>
      <c r="J11">
        <f ca="1">IF(ISBLANK(INDIRECT("'["&amp;'Báo cáo'!$C$3&amp;".xlsx]Hóa đơn COD'!"&amp;CELL("address",J11))),"",(INDIRECT("'["&amp;'Báo cáo'!$C$3&amp;".xlsx]Hóa đơn COD'!"&amp;CELL("address",J11))))</f>
        <v>28</v>
      </c>
      <c r="K11">
        <f ca="1">IF(ISBLANK(INDIRECT("'["&amp;'Báo cáo'!$C$3&amp;".xlsx]Hóa đơn COD'!"&amp;CELL("address",K11))),"",(INDIRECT("'["&amp;'Báo cáo'!$C$3&amp;".xlsx]Hóa đơn COD'!"&amp;CELL("address",K11))))</f>
        <v>4</v>
      </c>
      <c r="L11">
        <f ca="1">IF(ISBLANK(INDIRECT("'["&amp;'Báo cáo'!$C$3&amp;".xlsx]Hóa đơn COD'!"&amp;CELL("address",L11))),"",(INDIRECT("'["&amp;'Báo cáo'!$C$3&amp;".xlsx]Hóa đơn COD'!"&amp;CELL("address",L11))))</f>
        <v>11</v>
      </c>
      <c r="M11">
        <f ca="1">IF(ISBLANK(INDIRECT("'["&amp;'Báo cáo'!$C$3&amp;".xlsx]Hóa đơn COD'!"&amp;CELL("address",M11))),"",(INDIRECT("'["&amp;'Báo cáo'!$C$3&amp;".xlsx]Hóa đơn COD'!"&amp;CELL("address",M11))))</f>
        <v>43</v>
      </c>
      <c r="N11" t="str">
        <f ca="1">IF(ISBLANK(INDIRECT("'["&amp;'Báo cáo'!$C$3&amp;".xlsx]Hóa đơn COD'!"&amp;CELL("address",N11))),"",(INDIRECT("'["&amp;'Báo cáo'!$C$3&amp;".xlsx]Hóa đơn COD'!"&amp;CELL("address",N11))))</f>
        <v>tuoint</v>
      </c>
      <c r="O11" t="str">
        <f ca="1">IF(ISBLANK(INDIRECT("'["&amp;'Báo cáo'!$C$3&amp;".xlsx]Hóa đơn COD'!"&amp;CELL("address",O11))),"",(INDIRECT("'["&amp;'Báo cáo'!$C$3&amp;".xlsx]Hóa đơn COD'!"&amp;CELL("address",O11))))</f>
        <v>17:35 05-12-19</v>
      </c>
      <c r="P11" s="10">
        <f t="shared" ca="1" si="0"/>
        <v>0.73263888888888884</v>
      </c>
      <c r="Q11" t="str">
        <f ca="1">IF(B11="","",IF(P11&lt;'Báo cáo'!$C$4,"Sáng","Chiều"))</f>
        <v>Chiều</v>
      </c>
      <c r="R11" s="12" t="str">
        <f ca="1">IF(A11="","",IF(ISNUMBER(MATCH(B11,'Danh sách COD'!$B:$B,0)),J11/I11,""))</f>
        <v/>
      </c>
      <c r="S11" t="str">
        <f ca="1">IF(R11="","",IF(R11&gt;='Báo cáo'!$C$8,"Có","Không"))</f>
        <v/>
      </c>
    </row>
    <row r="12" spans="1:19" x14ac:dyDescent="0.25">
      <c r="A12" t="str">
        <f ca="1">IF(ISBLANK(INDIRECT("'["&amp;'Báo cáo'!$C$3&amp;".xlsx]Hóa đơn COD'!"&amp;CELL("address",A12))),"",(INDIRECT("'["&amp;'Báo cáo'!$C$3&amp;".xlsx]Hóa đơn COD'!"&amp;CELL("address",A12))))</f>
        <v>BTT394292571.T100876.021219</v>
      </c>
      <c r="B12" t="str">
        <f ca="1">IF(ISBLANK(INDIRECT("'["&amp;'Báo cáo'!$C$3&amp;".xlsx]Hóa đơn COD'!"&amp;CELL("address",B12))),"",(INDIRECT("'["&amp;'Báo cáo'!$C$3&amp;".xlsx]Hóa đơn COD'!"&amp;CELL("address",B12))))</f>
        <v>T100876-Nguyễn Quang Duy</v>
      </c>
      <c r="C12">
        <f ca="1">IF(ISBLANK(INDIRECT("'["&amp;'Báo cáo'!$C$3&amp;".xlsx]Hóa đơn COD'!"&amp;CELL("address",C12))),"",(INDIRECT("'["&amp;'Báo cáo'!$C$3&amp;".xlsx]Hóa đơn COD'!"&amp;CELL("address",C12))))</f>
        <v>10231200</v>
      </c>
      <c r="D12">
        <f ca="1">IF(ISBLANK(INDIRECT("'["&amp;'Báo cáo'!$C$3&amp;".xlsx]Hóa đơn COD'!"&amp;CELL("address",D12))),"",(INDIRECT("'["&amp;'Báo cáo'!$C$3&amp;".xlsx]Hóa đơn COD'!"&amp;CELL("address",D12))))</f>
        <v>0</v>
      </c>
      <c r="E12">
        <f ca="1">IF(ISBLANK(INDIRECT("'["&amp;'Báo cáo'!$C$3&amp;".xlsx]Hóa đơn COD'!"&amp;CELL("address",E12))),"",(INDIRECT("'["&amp;'Báo cáo'!$C$3&amp;".xlsx]Hóa đơn COD'!"&amp;CELL("address",E12))))</f>
        <v>787420</v>
      </c>
      <c r="F12">
        <f ca="1">IF(ISBLANK(INDIRECT("'["&amp;'Báo cáo'!$C$3&amp;".xlsx]Hóa đơn COD'!"&amp;CELL("address",F12))),"",(INDIRECT("'["&amp;'Báo cáo'!$C$3&amp;".xlsx]Hóa đơn COD'!"&amp;CELL("address",F12))))</f>
        <v>721420</v>
      </c>
      <c r="G12">
        <f ca="1">IF(ISBLANK(INDIRECT("'["&amp;'Báo cáo'!$C$3&amp;".xlsx]Hóa đơn COD'!"&amp;CELL("address",G12))),"",(INDIRECT("'["&amp;'Báo cáo'!$C$3&amp;".xlsx]Hóa đơn COD'!"&amp;CELL("address",G12))))</f>
        <v>66000</v>
      </c>
      <c r="H12">
        <f ca="1">IF(ISBLANK(INDIRECT("'["&amp;'Báo cáo'!$C$3&amp;".xlsx]Hóa đơn COD'!"&amp;CELL("address",H12))),"",(INDIRECT("'["&amp;'Báo cáo'!$C$3&amp;".xlsx]Hóa đơn COD'!"&amp;CELL("address",H12))))</f>
        <v>0</v>
      </c>
      <c r="I12">
        <f ca="1">IF(ISBLANK(INDIRECT("'["&amp;'Báo cáo'!$C$3&amp;".xlsx]Hóa đơn COD'!"&amp;CELL("address",I12))),"",(INDIRECT("'["&amp;'Báo cáo'!$C$3&amp;".xlsx]Hóa đơn COD'!"&amp;CELL("address",I12))))</f>
        <v>56</v>
      </c>
      <c r="J12">
        <f ca="1">IF(ISBLANK(INDIRECT("'["&amp;'Báo cáo'!$C$3&amp;".xlsx]Hóa đơn COD'!"&amp;CELL("address",J12))),"",(INDIRECT("'["&amp;'Báo cáo'!$C$3&amp;".xlsx]Hóa đơn COD'!"&amp;CELL("address",J12))))</f>
        <v>33</v>
      </c>
      <c r="K12">
        <f ca="1">IF(ISBLANK(INDIRECT("'["&amp;'Báo cáo'!$C$3&amp;".xlsx]Hóa đơn COD'!"&amp;CELL("address",K12))),"",(INDIRECT("'["&amp;'Báo cáo'!$C$3&amp;".xlsx]Hóa đơn COD'!"&amp;CELL("address",K12))))</f>
        <v>1</v>
      </c>
      <c r="L12">
        <f ca="1">IF(ISBLANK(INDIRECT("'["&amp;'Báo cáo'!$C$3&amp;".xlsx]Hóa đơn COD'!"&amp;CELL("address",L12))),"",(INDIRECT("'["&amp;'Báo cáo'!$C$3&amp;".xlsx]Hóa đơn COD'!"&amp;CELL("address",L12))))</f>
        <v>22</v>
      </c>
      <c r="M12">
        <f ca="1">IF(ISBLANK(INDIRECT("'["&amp;'Báo cáo'!$C$3&amp;".xlsx]Hóa đơn COD'!"&amp;CELL("address",M12))),"",(INDIRECT("'["&amp;'Báo cáo'!$C$3&amp;".xlsx]Hóa đơn COD'!"&amp;CELL("address",M12))))</f>
        <v>56</v>
      </c>
      <c r="N12" t="str">
        <f ca="1">IF(ISBLANK(INDIRECT("'["&amp;'Báo cáo'!$C$3&amp;".xlsx]Hóa đơn COD'!"&amp;CELL("address",N12))),"",(INDIRECT("'["&amp;'Báo cáo'!$C$3&amp;".xlsx]Hóa đơn COD'!"&amp;CELL("address",N12))))</f>
        <v>ngannk2</v>
      </c>
      <c r="O12" t="str">
        <f ca="1">IF(ISBLANK(INDIRECT("'["&amp;'Báo cáo'!$C$3&amp;".xlsx]Hóa đơn COD'!"&amp;CELL("address",O12))),"",(INDIRECT("'["&amp;'Báo cáo'!$C$3&amp;".xlsx]Hóa đơn COD'!"&amp;CELL("address",O12))))</f>
        <v>17:43 02-12-19</v>
      </c>
      <c r="P12" s="10">
        <f t="shared" ca="1" si="0"/>
        <v>0.73819444444444438</v>
      </c>
      <c r="Q12" t="str">
        <f ca="1">IF(B12="","",IF(P12&lt;'Báo cáo'!$C$4,"Sáng","Chiều"))</f>
        <v>Chiều</v>
      </c>
      <c r="R12" s="12" t="str">
        <f ca="1">IF(A12="","",IF(ISNUMBER(MATCH(B12,'Danh sách COD'!$B:$B,0)),J12/I12,""))</f>
        <v/>
      </c>
      <c r="S12" t="str">
        <f ca="1">IF(R12="","",IF(R12&gt;='Báo cáo'!$C$8,"Có","Không"))</f>
        <v/>
      </c>
    </row>
    <row r="13" spans="1:19" x14ac:dyDescent="0.25">
      <c r="A13" t="str">
        <f ca="1">IF(ISBLANK(INDIRECT("'["&amp;'Báo cáo'!$C$3&amp;".xlsx]Hóa đơn COD'!"&amp;CELL("address",A13))),"",(INDIRECT("'["&amp;'Báo cáo'!$C$3&amp;".xlsx]Hóa đơn COD'!"&amp;CELL("address",A13))))</f>
        <v>BTT399739695.T100876.061219</v>
      </c>
      <c r="B13" t="str">
        <f ca="1">IF(ISBLANK(INDIRECT("'["&amp;'Báo cáo'!$C$3&amp;".xlsx]Hóa đơn COD'!"&amp;CELL("address",B13))),"",(INDIRECT("'["&amp;'Báo cáo'!$C$3&amp;".xlsx]Hóa đơn COD'!"&amp;CELL("address",B13))))</f>
        <v>T100876-Nguyễn Quang Duy</v>
      </c>
      <c r="C13">
        <f ca="1">IF(ISBLANK(INDIRECT("'["&amp;'Báo cáo'!$C$3&amp;".xlsx]Hóa đơn COD'!"&amp;CELL("address",C13))),"",(INDIRECT("'["&amp;'Báo cáo'!$C$3&amp;".xlsx]Hóa đơn COD'!"&amp;CELL("address",C13))))</f>
        <v>7913450</v>
      </c>
      <c r="D13">
        <f ca="1">IF(ISBLANK(INDIRECT("'["&amp;'Báo cáo'!$C$3&amp;".xlsx]Hóa đơn COD'!"&amp;CELL("address",D13))),"",(INDIRECT("'["&amp;'Báo cáo'!$C$3&amp;".xlsx]Hóa đơn COD'!"&amp;CELL("address",D13))))</f>
        <v>0</v>
      </c>
      <c r="E13">
        <f ca="1">IF(ISBLANK(INDIRECT("'["&amp;'Báo cáo'!$C$3&amp;".xlsx]Hóa đơn COD'!"&amp;CELL("address",E13))),"",(INDIRECT("'["&amp;'Báo cáo'!$C$3&amp;".xlsx]Hóa đơn COD'!"&amp;CELL("address",E13))))</f>
        <v>820560</v>
      </c>
      <c r="F13">
        <f ca="1">IF(ISBLANK(INDIRECT("'["&amp;'Báo cáo'!$C$3&amp;".xlsx]Hóa đơn COD'!"&amp;CELL("address",F13))),"",(INDIRECT("'["&amp;'Báo cáo'!$C$3&amp;".xlsx]Hóa đơn COD'!"&amp;CELL("address",F13))))</f>
        <v>794560</v>
      </c>
      <c r="G13">
        <f ca="1">IF(ISBLANK(INDIRECT("'["&amp;'Báo cáo'!$C$3&amp;".xlsx]Hóa đơn COD'!"&amp;CELL("address",G13))),"",(INDIRECT("'["&amp;'Báo cáo'!$C$3&amp;".xlsx]Hóa đơn COD'!"&amp;CELL("address",G13))))</f>
        <v>26000</v>
      </c>
      <c r="H13">
        <f ca="1">IF(ISBLANK(INDIRECT("'["&amp;'Báo cáo'!$C$3&amp;".xlsx]Hóa đơn COD'!"&amp;CELL("address",H13))),"",(INDIRECT("'["&amp;'Báo cáo'!$C$3&amp;".xlsx]Hóa đơn COD'!"&amp;CELL("address",H13))))</f>
        <v>0</v>
      </c>
      <c r="I13">
        <f ca="1">IF(ISBLANK(INDIRECT("'["&amp;'Báo cáo'!$C$3&amp;".xlsx]Hóa đơn COD'!"&amp;CELL("address",I13))),"",(INDIRECT("'["&amp;'Báo cáo'!$C$3&amp;".xlsx]Hóa đơn COD'!"&amp;CELL("address",I13))))</f>
        <v>62</v>
      </c>
      <c r="J13">
        <f ca="1">IF(ISBLANK(INDIRECT("'["&amp;'Báo cáo'!$C$3&amp;".xlsx]Hóa đơn COD'!"&amp;CELL("address",J13))),"",(INDIRECT("'["&amp;'Báo cáo'!$C$3&amp;".xlsx]Hóa đơn COD'!"&amp;CELL("address",J13))))</f>
        <v>26</v>
      </c>
      <c r="K13">
        <f ca="1">IF(ISBLANK(INDIRECT("'["&amp;'Báo cáo'!$C$3&amp;".xlsx]Hóa đơn COD'!"&amp;CELL("address",K13))),"",(INDIRECT("'["&amp;'Báo cáo'!$C$3&amp;".xlsx]Hóa đơn COD'!"&amp;CELL("address",K13))))</f>
        <v>5</v>
      </c>
      <c r="L13">
        <f ca="1">IF(ISBLANK(INDIRECT("'["&amp;'Báo cáo'!$C$3&amp;".xlsx]Hóa đơn COD'!"&amp;CELL("address",L13))),"",(INDIRECT("'["&amp;'Báo cáo'!$C$3&amp;".xlsx]Hóa đơn COD'!"&amp;CELL("address",L13))))</f>
        <v>31</v>
      </c>
      <c r="M13">
        <f ca="1">IF(ISBLANK(INDIRECT("'["&amp;'Báo cáo'!$C$3&amp;".xlsx]Hóa đơn COD'!"&amp;CELL("address",M13))),"",(INDIRECT("'["&amp;'Báo cáo'!$C$3&amp;".xlsx]Hóa đơn COD'!"&amp;CELL("address",M13))))</f>
        <v>63</v>
      </c>
      <c r="N13" t="str">
        <f ca="1">IF(ISBLANK(INDIRECT("'["&amp;'Báo cáo'!$C$3&amp;".xlsx]Hóa đơn COD'!"&amp;CELL("address",N13))),"",(INDIRECT("'["&amp;'Báo cáo'!$C$3&amp;".xlsx]Hóa đơn COD'!"&amp;CELL("address",N13))))</f>
        <v>ngannk2</v>
      </c>
      <c r="O13" t="str">
        <f ca="1">IF(ISBLANK(INDIRECT("'["&amp;'Báo cáo'!$C$3&amp;".xlsx]Hóa đơn COD'!"&amp;CELL("address",O13))),"",(INDIRECT("'["&amp;'Báo cáo'!$C$3&amp;".xlsx]Hóa đơn COD'!"&amp;CELL("address",O13))))</f>
        <v>17:59 06-12-19</v>
      </c>
      <c r="P13" s="10">
        <f t="shared" ca="1" si="0"/>
        <v>0.74930555555555556</v>
      </c>
      <c r="Q13" t="str">
        <f ca="1">IF(B13="","",IF(P13&lt;'Báo cáo'!$C$4,"Sáng","Chiều"))</f>
        <v>Chiều</v>
      </c>
      <c r="R13" s="12" t="str">
        <f ca="1">IF(A13="","",IF(ISNUMBER(MATCH(B13,'Danh sách COD'!$B:$B,0)),J13/I13,""))</f>
        <v/>
      </c>
      <c r="S13" t="str">
        <f ca="1">IF(R13="","",IF(R13&gt;='Báo cáo'!$C$8,"Có","Không"))</f>
        <v/>
      </c>
    </row>
    <row r="14" spans="1:19" x14ac:dyDescent="0.25">
      <c r="A14" t="str">
        <f ca="1">IF(ISBLANK(INDIRECT("'["&amp;'Báo cáo'!$C$3&amp;".xlsx]Hóa đơn COD'!"&amp;CELL("address",A14))),"",(INDIRECT("'["&amp;'Báo cáo'!$C$3&amp;".xlsx]Hóa đơn COD'!"&amp;CELL("address",A14))))</f>
        <v>BTT391613637.T1013.301119</v>
      </c>
      <c r="B14" t="str">
        <f ca="1">IF(ISBLANK(INDIRECT("'["&amp;'Báo cáo'!$C$3&amp;".xlsx]Hóa đơn COD'!"&amp;CELL("address",B14))),"",(INDIRECT("'["&amp;'Báo cáo'!$C$3&amp;".xlsx]Hóa đơn COD'!"&amp;CELL("address",B14))))</f>
        <v>T1013-Nguyễn Phạm Văn Giỏi</v>
      </c>
      <c r="C14">
        <f ca="1">IF(ISBLANK(INDIRECT("'["&amp;'Báo cáo'!$C$3&amp;".xlsx]Hóa đơn COD'!"&amp;CELL("address",C14))),"",(INDIRECT("'["&amp;'Báo cáo'!$C$3&amp;".xlsx]Hóa đơn COD'!"&amp;CELL("address",C14))))</f>
        <v>5087949</v>
      </c>
      <c r="D14">
        <f ca="1">IF(ISBLANK(INDIRECT("'["&amp;'Báo cáo'!$C$3&amp;".xlsx]Hóa đơn COD'!"&amp;CELL("address",D14))),"",(INDIRECT("'["&amp;'Báo cáo'!$C$3&amp;".xlsx]Hóa đơn COD'!"&amp;CELL("address",D14))))</f>
        <v>17900</v>
      </c>
      <c r="E14">
        <f ca="1">IF(ISBLANK(INDIRECT("'["&amp;'Báo cáo'!$C$3&amp;".xlsx]Hóa đơn COD'!"&amp;CELL("address",E14))),"",(INDIRECT("'["&amp;'Báo cáo'!$C$3&amp;".xlsx]Hóa đơn COD'!"&amp;CELL("address",E14))))</f>
        <v>438200</v>
      </c>
      <c r="F14">
        <f ca="1">IF(ISBLANK(INDIRECT("'["&amp;'Báo cáo'!$C$3&amp;".xlsx]Hóa đơn COD'!"&amp;CELL("address",F14))),"",(INDIRECT("'["&amp;'Báo cáo'!$C$3&amp;".xlsx]Hóa đơn COD'!"&amp;CELL("address",F14))))</f>
        <v>362200</v>
      </c>
      <c r="G14">
        <f ca="1">IF(ISBLANK(INDIRECT("'["&amp;'Báo cáo'!$C$3&amp;".xlsx]Hóa đơn COD'!"&amp;CELL("address",G14))),"",(INDIRECT("'["&amp;'Báo cáo'!$C$3&amp;".xlsx]Hóa đơn COD'!"&amp;CELL("address",G14))))</f>
        <v>76000</v>
      </c>
      <c r="H14">
        <f ca="1">IF(ISBLANK(INDIRECT("'["&amp;'Báo cáo'!$C$3&amp;".xlsx]Hóa đơn COD'!"&amp;CELL("address",H14))),"",(INDIRECT("'["&amp;'Báo cáo'!$C$3&amp;".xlsx]Hóa đơn COD'!"&amp;CELL("address",H14))))</f>
        <v>0</v>
      </c>
      <c r="I14">
        <f ca="1">IF(ISBLANK(INDIRECT("'["&amp;'Báo cáo'!$C$3&amp;".xlsx]Hóa đơn COD'!"&amp;CELL("address",I14))),"",(INDIRECT("'["&amp;'Báo cáo'!$C$3&amp;".xlsx]Hóa đơn COD'!"&amp;CELL("address",I14))))</f>
        <v>51</v>
      </c>
      <c r="J14">
        <f ca="1">IF(ISBLANK(INDIRECT("'["&amp;'Báo cáo'!$C$3&amp;".xlsx]Hóa đơn COD'!"&amp;CELL("address",J14))),"",(INDIRECT("'["&amp;'Báo cáo'!$C$3&amp;".xlsx]Hóa đơn COD'!"&amp;CELL("address",J14))))</f>
        <v>19</v>
      </c>
      <c r="K14">
        <f ca="1">IF(ISBLANK(INDIRECT("'["&amp;'Báo cáo'!$C$3&amp;".xlsx]Hóa đơn COD'!"&amp;CELL("address",K14))),"",(INDIRECT("'["&amp;'Báo cáo'!$C$3&amp;".xlsx]Hóa đơn COD'!"&amp;CELL("address",K14))))</f>
        <v>0</v>
      </c>
      <c r="L14">
        <f ca="1">IF(ISBLANK(INDIRECT("'["&amp;'Báo cáo'!$C$3&amp;".xlsx]Hóa đơn COD'!"&amp;CELL("address",L14))),"",(INDIRECT("'["&amp;'Báo cáo'!$C$3&amp;".xlsx]Hóa đơn COD'!"&amp;CELL("address",L14))))</f>
        <v>32</v>
      </c>
      <c r="M14">
        <f ca="1">IF(ISBLANK(INDIRECT("'["&amp;'Báo cáo'!$C$3&amp;".xlsx]Hóa đơn COD'!"&amp;CELL("address",M14))),"",(INDIRECT("'["&amp;'Báo cáo'!$C$3&amp;".xlsx]Hóa đơn COD'!"&amp;CELL("address",M14))))</f>
        <v>51</v>
      </c>
      <c r="N14" t="str">
        <f ca="1">IF(ISBLANK(INDIRECT("'["&amp;'Báo cáo'!$C$3&amp;".xlsx]Hóa đơn COD'!"&amp;CELL("address",N14))),"",(INDIRECT("'["&amp;'Báo cáo'!$C$3&amp;".xlsx]Hóa đơn COD'!"&amp;CELL("address",N14))))</f>
        <v>nhitpy</v>
      </c>
      <c r="O14" t="str">
        <f ca="1">IF(ISBLANK(INDIRECT("'["&amp;'Báo cáo'!$C$3&amp;".xlsx]Hóa đơn COD'!"&amp;CELL("address",O14))),"",(INDIRECT("'["&amp;'Báo cáo'!$C$3&amp;".xlsx]Hóa đơn COD'!"&amp;CELL("address",O14))))</f>
        <v>11:07 30-11-19</v>
      </c>
      <c r="P14" s="10">
        <f t="shared" ca="1" si="0"/>
        <v>0.46319444444444446</v>
      </c>
      <c r="Q14" t="str">
        <f ca="1">IF(B14="","",IF(P14&lt;'Báo cáo'!$C$4,"Sáng","Chiều"))</f>
        <v>Sáng</v>
      </c>
      <c r="R14" s="12">
        <f ca="1">IF(A14="","",IF(ISNUMBER(MATCH(B14,'Danh sách COD'!$B:$B,0)),J14/I14,""))</f>
        <v>0.37254901960784315</v>
      </c>
      <c r="S14" t="str">
        <f ca="1">IF(R14="","",IF(R14&gt;='Báo cáo'!$C$8,"Có","Không"))</f>
        <v>Không</v>
      </c>
    </row>
    <row r="15" spans="1:19" x14ac:dyDescent="0.25">
      <c r="A15" t="str">
        <f ca="1">IF(ISBLANK(INDIRECT("'["&amp;'Báo cáo'!$C$3&amp;".xlsx]Hóa đơn COD'!"&amp;CELL("address",A15))),"",(INDIRECT("'["&amp;'Báo cáo'!$C$3&amp;".xlsx]Hóa đơn COD'!"&amp;CELL("address",A15))))</f>
        <v>BTT396537444.T1013.041219</v>
      </c>
      <c r="B15" t="str">
        <f ca="1">IF(ISBLANK(INDIRECT("'["&amp;'Báo cáo'!$C$3&amp;".xlsx]Hóa đơn COD'!"&amp;CELL("address",B15))),"",(INDIRECT("'["&amp;'Báo cáo'!$C$3&amp;".xlsx]Hóa đơn COD'!"&amp;CELL("address",B15))))</f>
        <v>T1013-Nguyễn Phạm Văn Giỏi</v>
      </c>
      <c r="C15">
        <f ca="1">IF(ISBLANK(INDIRECT("'["&amp;'Báo cáo'!$C$3&amp;".xlsx]Hóa đơn COD'!"&amp;CELL("address",C15))),"",(INDIRECT("'["&amp;'Báo cáo'!$C$3&amp;".xlsx]Hóa đơn COD'!"&amp;CELL("address",C15))))</f>
        <v>15220460</v>
      </c>
      <c r="D15">
        <f ca="1">IF(ISBLANK(INDIRECT("'["&amp;'Báo cáo'!$C$3&amp;".xlsx]Hóa đơn COD'!"&amp;CELL("address",D15))),"",(INDIRECT("'["&amp;'Báo cáo'!$C$3&amp;".xlsx]Hóa đơn COD'!"&amp;CELL("address",D15))))</f>
        <v>0</v>
      </c>
      <c r="E15">
        <f ca="1">IF(ISBLANK(INDIRECT("'["&amp;'Báo cáo'!$C$3&amp;".xlsx]Hóa đơn COD'!"&amp;CELL("address",E15))),"",(INDIRECT("'["&amp;'Báo cáo'!$C$3&amp;".xlsx]Hóa đơn COD'!"&amp;CELL("address",E15))))</f>
        <v>1455770</v>
      </c>
      <c r="F15">
        <f ca="1">IF(ISBLANK(INDIRECT("'["&amp;'Báo cáo'!$C$3&amp;".xlsx]Hóa đơn COD'!"&amp;CELL("address",F15))),"",(INDIRECT("'["&amp;'Báo cáo'!$C$3&amp;".xlsx]Hóa đơn COD'!"&amp;CELL("address",F15))))</f>
        <v>1275770</v>
      </c>
      <c r="G15">
        <f ca="1">IF(ISBLANK(INDIRECT("'["&amp;'Báo cáo'!$C$3&amp;".xlsx]Hóa đơn COD'!"&amp;CELL("address",G15))),"",(INDIRECT("'["&amp;'Báo cáo'!$C$3&amp;".xlsx]Hóa đơn COD'!"&amp;CELL("address",G15))))</f>
        <v>180000</v>
      </c>
      <c r="H15">
        <f ca="1">IF(ISBLANK(INDIRECT("'["&amp;'Báo cáo'!$C$3&amp;".xlsx]Hóa đơn COD'!"&amp;CELL("address",H15))),"",(INDIRECT("'["&amp;'Báo cáo'!$C$3&amp;".xlsx]Hóa đơn COD'!"&amp;CELL("address",H15))))</f>
        <v>0</v>
      </c>
      <c r="I15">
        <f ca="1">IF(ISBLANK(INDIRECT("'["&amp;'Báo cáo'!$C$3&amp;".xlsx]Hóa đơn COD'!"&amp;CELL("address",I15))),"",(INDIRECT("'["&amp;'Báo cáo'!$C$3&amp;".xlsx]Hóa đơn COD'!"&amp;CELL("address",I15))))</f>
        <v>60</v>
      </c>
      <c r="J15">
        <f ca="1">IF(ISBLANK(INDIRECT("'["&amp;'Báo cáo'!$C$3&amp;".xlsx]Hóa đơn COD'!"&amp;CELL("address",J15))),"",(INDIRECT("'["&amp;'Báo cáo'!$C$3&amp;".xlsx]Hóa đơn COD'!"&amp;CELL("address",J15))))</f>
        <v>57</v>
      </c>
      <c r="K15">
        <f ca="1">IF(ISBLANK(INDIRECT("'["&amp;'Báo cáo'!$C$3&amp;".xlsx]Hóa đơn COD'!"&amp;CELL("address",K15))),"",(INDIRECT("'["&amp;'Báo cáo'!$C$3&amp;".xlsx]Hóa đơn COD'!"&amp;CELL("address",K15))))</f>
        <v>0</v>
      </c>
      <c r="L15">
        <f ca="1">IF(ISBLANK(INDIRECT("'["&amp;'Báo cáo'!$C$3&amp;".xlsx]Hóa đơn COD'!"&amp;CELL("address",L15))),"",(INDIRECT("'["&amp;'Báo cáo'!$C$3&amp;".xlsx]Hóa đơn COD'!"&amp;CELL("address",L15))))</f>
        <v>3</v>
      </c>
      <c r="M15">
        <f ca="1">IF(ISBLANK(INDIRECT("'["&amp;'Báo cáo'!$C$3&amp;".xlsx]Hóa đơn COD'!"&amp;CELL("address",M15))),"",(INDIRECT("'["&amp;'Báo cáo'!$C$3&amp;".xlsx]Hóa đơn COD'!"&amp;CELL("address",M15))))</f>
        <v>60</v>
      </c>
      <c r="N15" t="str">
        <f ca="1">IF(ISBLANK(INDIRECT("'["&amp;'Báo cáo'!$C$3&amp;".xlsx]Hóa đơn COD'!"&amp;CELL("address",N15))),"",(INDIRECT("'["&amp;'Báo cáo'!$C$3&amp;".xlsx]Hóa đơn COD'!"&amp;CELL("address",N15))))</f>
        <v>anhtnt3</v>
      </c>
      <c r="O15" t="str">
        <f ca="1">IF(ISBLANK(INDIRECT("'["&amp;'Báo cáo'!$C$3&amp;".xlsx]Hóa đơn COD'!"&amp;CELL("address",O15))),"",(INDIRECT("'["&amp;'Báo cáo'!$C$3&amp;".xlsx]Hóa đơn COD'!"&amp;CELL("address",O15))))</f>
        <v>11:08 04-12-19</v>
      </c>
      <c r="P15" s="10">
        <f t="shared" ca="1" si="0"/>
        <v>0.46388888888888885</v>
      </c>
      <c r="Q15" t="str">
        <f ca="1">IF(B15="","",IF(P15&lt;'Báo cáo'!$C$4,"Sáng","Chiều"))</f>
        <v>Sáng</v>
      </c>
      <c r="R15" s="12">
        <f ca="1">IF(A15="","",IF(ISNUMBER(MATCH(B15,'Danh sách COD'!$B:$B,0)),J15/I15,""))</f>
        <v>0.95</v>
      </c>
      <c r="S15" t="str">
        <f ca="1">IF(R15="","",IF(R15&gt;='Báo cáo'!$C$8,"Có","Không"))</f>
        <v>Không</v>
      </c>
    </row>
    <row r="16" spans="1:19" x14ac:dyDescent="0.25">
      <c r="A16" t="str">
        <f ca="1">IF(ISBLANK(INDIRECT("'["&amp;'Báo cáo'!$C$3&amp;".xlsx]Hóa đơn COD'!"&amp;CELL("address",A16))),"",(INDIRECT("'["&amp;'Báo cáo'!$C$3&amp;".xlsx]Hóa đơn COD'!"&amp;CELL("address",A16))))</f>
        <v>BTT399337635.T1013.061219</v>
      </c>
      <c r="B16" t="str">
        <f ca="1">IF(ISBLANK(INDIRECT("'["&amp;'Báo cáo'!$C$3&amp;".xlsx]Hóa đơn COD'!"&amp;CELL("address",B16))),"",(INDIRECT("'["&amp;'Báo cáo'!$C$3&amp;".xlsx]Hóa đơn COD'!"&amp;CELL("address",B16))))</f>
        <v>T1013-Nguyễn Phạm Văn Giỏi</v>
      </c>
      <c r="C16">
        <f ca="1">IF(ISBLANK(INDIRECT("'["&amp;'Báo cáo'!$C$3&amp;".xlsx]Hóa đơn COD'!"&amp;CELL("address",C16))),"",(INDIRECT("'["&amp;'Báo cáo'!$C$3&amp;".xlsx]Hóa đơn COD'!"&amp;CELL("address",C16))))</f>
        <v>15770260</v>
      </c>
      <c r="D16">
        <f ca="1">IF(ISBLANK(INDIRECT("'["&amp;'Báo cáo'!$C$3&amp;".xlsx]Hóa đơn COD'!"&amp;CELL("address",D16))),"",(INDIRECT("'["&amp;'Báo cáo'!$C$3&amp;".xlsx]Hóa đơn COD'!"&amp;CELL("address",D16))))</f>
        <v>0</v>
      </c>
      <c r="E16">
        <f ca="1">IF(ISBLANK(INDIRECT("'["&amp;'Báo cáo'!$C$3&amp;".xlsx]Hóa đơn COD'!"&amp;CELL("address",E16))),"",(INDIRECT("'["&amp;'Báo cáo'!$C$3&amp;".xlsx]Hóa đơn COD'!"&amp;CELL("address",E16))))</f>
        <v>1523944</v>
      </c>
      <c r="F16">
        <f ca="1">IF(ISBLANK(INDIRECT("'["&amp;'Báo cáo'!$C$3&amp;".xlsx]Hóa đơn COD'!"&amp;CELL("address",F16))),"",(INDIRECT("'["&amp;'Báo cáo'!$C$3&amp;".xlsx]Hóa đơn COD'!"&amp;CELL("address",F16))))</f>
        <v>1268944</v>
      </c>
      <c r="G16">
        <f ca="1">IF(ISBLANK(INDIRECT("'["&amp;'Báo cáo'!$C$3&amp;".xlsx]Hóa đơn COD'!"&amp;CELL("address",G16))),"",(INDIRECT("'["&amp;'Báo cáo'!$C$3&amp;".xlsx]Hóa đơn COD'!"&amp;CELL("address",G16))))</f>
        <v>255000</v>
      </c>
      <c r="H16">
        <f ca="1">IF(ISBLANK(INDIRECT("'["&amp;'Báo cáo'!$C$3&amp;".xlsx]Hóa đơn COD'!"&amp;CELL("address",H16))),"",(INDIRECT("'["&amp;'Báo cáo'!$C$3&amp;".xlsx]Hóa đơn COD'!"&amp;CELL("address",H16))))</f>
        <v>0</v>
      </c>
      <c r="I16">
        <f ca="1">IF(ISBLANK(INDIRECT("'["&amp;'Báo cáo'!$C$3&amp;".xlsx]Hóa đơn COD'!"&amp;CELL("address",I16))),"",(INDIRECT("'["&amp;'Báo cáo'!$C$3&amp;".xlsx]Hóa đơn COD'!"&amp;CELL("address",I16))))</f>
        <v>69</v>
      </c>
      <c r="J16">
        <f ca="1">IF(ISBLANK(INDIRECT("'["&amp;'Báo cáo'!$C$3&amp;".xlsx]Hóa đơn COD'!"&amp;CELL("address",J16))),"",(INDIRECT("'["&amp;'Báo cáo'!$C$3&amp;".xlsx]Hóa đơn COD'!"&amp;CELL("address",J16))))</f>
        <v>66</v>
      </c>
      <c r="K16">
        <f ca="1">IF(ISBLANK(INDIRECT("'["&amp;'Báo cáo'!$C$3&amp;".xlsx]Hóa đơn COD'!"&amp;CELL("address",K16))),"",(INDIRECT("'["&amp;'Báo cáo'!$C$3&amp;".xlsx]Hóa đơn COD'!"&amp;CELL("address",K16))))</f>
        <v>0</v>
      </c>
      <c r="L16">
        <f ca="1">IF(ISBLANK(INDIRECT("'["&amp;'Báo cáo'!$C$3&amp;".xlsx]Hóa đơn COD'!"&amp;CELL("address",L16))),"",(INDIRECT("'["&amp;'Báo cáo'!$C$3&amp;".xlsx]Hóa đơn COD'!"&amp;CELL("address",L16))))</f>
        <v>3</v>
      </c>
      <c r="M16">
        <f ca="1">IF(ISBLANK(INDIRECT("'["&amp;'Báo cáo'!$C$3&amp;".xlsx]Hóa đơn COD'!"&amp;CELL("address",M16))),"",(INDIRECT("'["&amp;'Báo cáo'!$C$3&amp;".xlsx]Hóa đơn COD'!"&amp;CELL("address",M16))))</f>
        <v>69</v>
      </c>
      <c r="N16" t="str">
        <f ca="1">IF(ISBLANK(INDIRECT("'["&amp;'Báo cáo'!$C$3&amp;".xlsx]Hóa đơn COD'!"&amp;CELL("address",N16))),"",(INDIRECT("'["&amp;'Báo cáo'!$C$3&amp;".xlsx]Hóa đơn COD'!"&amp;CELL("address",N16))))</f>
        <v>ngannk2</v>
      </c>
      <c r="O16" t="str">
        <f ca="1">IF(ISBLANK(INDIRECT("'["&amp;'Báo cáo'!$C$3&amp;".xlsx]Hóa đơn COD'!"&amp;CELL("address",O16))),"",(INDIRECT("'["&amp;'Báo cáo'!$C$3&amp;".xlsx]Hóa đơn COD'!"&amp;CELL("address",O16))))</f>
        <v>12:26 06-12-19</v>
      </c>
      <c r="P16" s="10">
        <f t="shared" ca="1" si="0"/>
        <v>0.5180555555555556</v>
      </c>
      <c r="Q16" t="str">
        <f ca="1">IF(B16="","",IF(P16&lt;'Báo cáo'!$C$4,"Sáng","Chiều"))</f>
        <v>Sáng</v>
      </c>
      <c r="R16" s="12">
        <f ca="1">IF(A16="","",IF(ISNUMBER(MATCH(B16,'Danh sách COD'!$B:$B,0)),J16/I16,""))</f>
        <v>0.95652173913043481</v>
      </c>
      <c r="S16" t="str">
        <f ca="1">IF(R16="","",IF(R16&gt;='Báo cáo'!$C$8,"Có","Không"))</f>
        <v>Không</v>
      </c>
    </row>
    <row r="17" spans="1:19" x14ac:dyDescent="0.25">
      <c r="A17" t="str">
        <f ca="1">IF(ISBLANK(INDIRECT("'["&amp;'Báo cáo'!$C$3&amp;".xlsx]Hóa đơn COD'!"&amp;CELL("address",A17))),"",(INDIRECT("'["&amp;'Báo cáo'!$C$3&amp;".xlsx]Hóa đơn COD'!"&amp;CELL("address",A17))))</f>
        <v>BTT395211432.T1013.031219</v>
      </c>
      <c r="B17" t="str">
        <f ca="1">IF(ISBLANK(INDIRECT("'["&amp;'Báo cáo'!$C$3&amp;".xlsx]Hóa đơn COD'!"&amp;CELL("address",B17))),"",(INDIRECT("'["&amp;'Báo cáo'!$C$3&amp;".xlsx]Hóa đơn COD'!"&amp;CELL("address",B17))))</f>
        <v>T1013-Nguyễn Phạm Văn Giỏi</v>
      </c>
      <c r="C17">
        <f ca="1">IF(ISBLANK(INDIRECT("'["&amp;'Báo cáo'!$C$3&amp;".xlsx]Hóa đơn COD'!"&amp;CELL("address",C17))),"",(INDIRECT("'["&amp;'Báo cáo'!$C$3&amp;".xlsx]Hóa đơn COD'!"&amp;CELL("address",C17))))</f>
        <v>20069777</v>
      </c>
      <c r="D17">
        <f ca="1">IF(ISBLANK(INDIRECT("'["&amp;'Báo cáo'!$C$3&amp;".xlsx]Hóa đơn COD'!"&amp;CELL("address",D17))),"",(INDIRECT("'["&amp;'Báo cáo'!$C$3&amp;".xlsx]Hóa đơn COD'!"&amp;CELL("address",D17))))</f>
        <v>0</v>
      </c>
      <c r="E17">
        <f ca="1">IF(ISBLANK(INDIRECT("'["&amp;'Báo cáo'!$C$3&amp;".xlsx]Hóa đơn COD'!"&amp;CELL("address",E17))),"",(INDIRECT("'["&amp;'Báo cáo'!$C$3&amp;".xlsx]Hóa đơn COD'!"&amp;CELL("address",E17))))</f>
        <v>2280020</v>
      </c>
      <c r="F17">
        <f ca="1">IF(ISBLANK(INDIRECT("'["&amp;'Báo cáo'!$C$3&amp;".xlsx]Hóa đơn COD'!"&amp;CELL("address",F17))),"",(INDIRECT("'["&amp;'Báo cáo'!$C$3&amp;".xlsx]Hóa đơn COD'!"&amp;CELL("address",F17))))</f>
        <v>2001020</v>
      </c>
      <c r="G17">
        <f ca="1">IF(ISBLANK(INDIRECT("'["&amp;'Báo cáo'!$C$3&amp;".xlsx]Hóa đơn COD'!"&amp;CELL("address",G17))),"",(INDIRECT("'["&amp;'Báo cáo'!$C$3&amp;".xlsx]Hóa đơn COD'!"&amp;CELL("address",G17))))</f>
        <v>279000</v>
      </c>
      <c r="H17">
        <f ca="1">IF(ISBLANK(INDIRECT("'["&amp;'Báo cáo'!$C$3&amp;".xlsx]Hóa đơn COD'!"&amp;CELL("address",H17))),"",(INDIRECT("'["&amp;'Báo cáo'!$C$3&amp;".xlsx]Hóa đơn COD'!"&amp;CELL("address",H17))))</f>
        <v>0</v>
      </c>
      <c r="I17">
        <f ca="1">IF(ISBLANK(INDIRECT("'["&amp;'Báo cáo'!$C$3&amp;".xlsx]Hóa đơn COD'!"&amp;CELL("address",I17))),"",(INDIRECT("'["&amp;'Báo cáo'!$C$3&amp;".xlsx]Hóa đơn COD'!"&amp;CELL("address",I17))))</f>
        <v>99</v>
      </c>
      <c r="J17">
        <f ca="1">IF(ISBLANK(INDIRECT("'["&amp;'Báo cáo'!$C$3&amp;".xlsx]Hóa đơn COD'!"&amp;CELL("address",J17))),"",(INDIRECT("'["&amp;'Báo cáo'!$C$3&amp;".xlsx]Hóa đơn COD'!"&amp;CELL("address",J17))))</f>
        <v>91</v>
      </c>
      <c r="K17">
        <f ca="1">IF(ISBLANK(INDIRECT("'["&amp;'Báo cáo'!$C$3&amp;".xlsx]Hóa đơn COD'!"&amp;CELL("address",K17))),"",(INDIRECT("'["&amp;'Báo cáo'!$C$3&amp;".xlsx]Hóa đơn COD'!"&amp;CELL("address",K17))))</f>
        <v>2</v>
      </c>
      <c r="L17">
        <f ca="1">IF(ISBLANK(INDIRECT("'["&amp;'Báo cáo'!$C$3&amp;".xlsx]Hóa đơn COD'!"&amp;CELL("address",L17))),"",(INDIRECT("'["&amp;'Báo cáo'!$C$3&amp;".xlsx]Hóa đơn COD'!"&amp;CELL("address",L17))))</f>
        <v>6</v>
      </c>
      <c r="M17">
        <f ca="1">IF(ISBLANK(INDIRECT("'["&amp;'Báo cáo'!$C$3&amp;".xlsx]Hóa đơn COD'!"&amp;CELL("address",M17))),"",(INDIRECT("'["&amp;'Báo cáo'!$C$3&amp;".xlsx]Hóa đơn COD'!"&amp;CELL("address",M17))))</f>
        <v>99</v>
      </c>
      <c r="N17" t="str">
        <f ca="1">IF(ISBLANK(INDIRECT("'["&amp;'Báo cáo'!$C$3&amp;".xlsx]Hóa đơn COD'!"&amp;CELL("address",N17))),"",(INDIRECT("'["&amp;'Báo cáo'!$C$3&amp;".xlsx]Hóa đơn COD'!"&amp;CELL("address",N17))))</f>
        <v>tuoint</v>
      </c>
      <c r="O17" t="str">
        <f ca="1">IF(ISBLANK(INDIRECT("'["&amp;'Báo cáo'!$C$3&amp;".xlsx]Hóa đơn COD'!"&amp;CELL("address",O17))),"",(INDIRECT("'["&amp;'Báo cáo'!$C$3&amp;".xlsx]Hóa đơn COD'!"&amp;CELL("address",O17))))</f>
        <v>12:27 03-12-19</v>
      </c>
      <c r="P17" s="10">
        <f t="shared" ca="1" si="0"/>
        <v>0.51874999999999993</v>
      </c>
      <c r="Q17" t="str">
        <f ca="1">IF(B17="","",IF(P17&lt;'Báo cáo'!$C$4,"Sáng","Chiều"))</f>
        <v>Sáng</v>
      </c>
      <c r="R17" s="12">
        <f ca="1">IF(A17="","",IF(ISNUMBER(MATCH(B17,'Danh sách COD'!$B:$B,0)),J17/I17,""))</f>
        <v>0.91919191919191923</v>
      </c>
      <c r="S17" t="str">
        <f ca="1">IF(R17="","",IF(R17&gt;='Báo cáo'!$C$8,"Có","Không"))</f>
        <v>Không</v>
      </c>
    </row>
    <row r="18" spans="1:19" x14ac:dyDescent="0.25">
      <c r="A18" t="str">
        <f ca="1">IF(ISBLANK(INDIRECT("'["&amp;'Báo cáo'!$C$3&amp;".xlsx]Hóa đơn COD'!"&amp;CELL("address",A18))),"",(INDIRECT("'["&amp;'Báo cáo'!$C$3&amp;".xlsx]Hóa đơn COD'!"&amp;CELL("address",A18))))</f>
        <v>BTT397901022.T1013.051219</v>
      </c>
      <c r="B18" t="str">
        <f ca="1">IF(ISBLANK(INDIRECT("'["&amp;'Báo cáo'!$C$3&amp;".xlsx]Hóa đơn COD'!"&amp;CELL("address",B18))),"",(INDIRECT("'["&amp;'Báo cáo'!$C$3&amp;".xlsx]Hóa đơn COD'!"&amp;CELL("address",B18))))</f>
        <v>T1013-Nguyễn Phạm Văn Giỏi</v>
      </c>
      <c r="C18">
        <f ca="1">IF(ISBLANK(INDIRECT("'["&amp;'Báo cáo'!$C$3&amp;".xlsx]Hóa đơn COD'!"&amp;CELL("address",C18))),"",(INDIRECT("'["&amp;'Báo cáo'!$C$3&amp;".xlsx]Hóa đơn COD'!"&amp;CELL("address",C18))))</f>
        <v>33819354</v>
      </c>
      <c r="D18">
        <f ca="1">IF(ISBLANK(INDIRECT("'["&amp;'Báo cáo'!$C$3&amp;".xlsx]Hóa đơn COD'!"&amp;CELL("address",D18))),"",(INDIRECT("'["&amp;'Báo cáo'!$C$3&amp;".xlsx]Hóa đơn COD'!"&amp;CELL("address",D18))))</f>
        <v>15500</v>
      </c>
      <c r="E18">
        <f ca="1">IF(ISBLANK(INDIRECT("'["&amp;'Báo cáo'!$C$3&amp;".xlsx]Hóa đơn COD'!"&amp;CELL("address",E18))),"",(INDIRECT("'["&amp;'Báo cáo'!$C$3&amp;".xlsx]Hóa đơn COD'!"&amp;CELL("address",E18))))</f>
        <v>2327785</v>
      </c>
      <c r="F18">
        <f ca="1">IF(ISBLANK(INDIRECT("'["&amp;'Báo cáo'!$C$3&amp;".xlsx]Hóa đơn COD'!"&amp;CELL("address",F18))),"",(INDIRECT("'["&amp;'Báo cáo'!$C$3&amp;".xlsx]Hóa đơn COD'!"&amp;CELL("address",F18))))</f>
        <v>1901785</v>
      </c>
      <c r="G18">
        <f ca="1">IF(ISBLANK(INDIRECT("'["&amp;'Báo cáo'!$C$3&amp;".xlsx]Hóa đơn COD'!"&amp;CELL("address",G18))),"",(INDIRECT("'["&amp;'Báo cáo'!$C$3&amp;".xlsx]Hóa đơn COD'!"&amp;CELL("address",G18))))</f>
        <v>426000</v>
      </c>
      <c r="H18">
        <f ca="1">IF(ISBLANK(INDIRECT("'["&amp;'Báo cáo'!$C$3&amp;".xlsx]Hóa đơn COD'!"&amp;CELL("address",H18))),"",(INDIRECT("'["&amp;'Báo cáo'!$C$3&amp;".xlsx]Hóa đơn COD'!"&amp;CELL("address",H18))))</f>
        <v>0</v>
      </c>
      <c r="I18">
        <f ca="1">IF(ISBLANK(INDIRECT("'["&amp;'Báo cáo'!$C$3&amp;".xlsx]Hóa đơn COD'!"&amp;CELL("address",I18))),"",(INDIRECT("'["&amp;'Báo cáo'!$C$3&amp;".xlsx]Hóa đơn COD'!"&amp;CELL("address",I18))))</f>
        <v>97</v>
      </c>
      <c r="J18">
        <f ca="1">IF(ISBLANK(INDIRECT("'["&amp;'Báo cáo'!$C$3&amp;".xlsx]Hóa đơn COD'!"&amp;CELL("address",J18))),"",(INDIRECT("'["&amp;'Báo cáo'!$C$3&amp;".xlsx]Hóa đơn COD'!"&amp;CELL("address",J18))))</f>
        <v>93</v>
      </c>
      <c r="K18">
        <f ca="1">IF(ISBLANK(INDIRECT("'["&amp;'Báo cáo'!$C$3&amp;".xlsx]Hóa đơn COD'!"&amp;CELL("address",K18))),"",(INDIRECT("'["&amp;'Báo cáo'!$C$3&amp;".xlsx]Hóa đơn COD'!"&amp;CELL("address",K18))))</f>
        <v>0</v>
      </c>
      <c r="L18">
        <f ca="1">IF(ISBLANK(INDIRECT("'["&amp;'Báo cáo'!$C$3&amp;".xlsx]Hóa đơn COD'!"&amp;CELL("address",L18))),"",(INDIRECT("'["&amp;'Báo cáo'!$C$3&amp;".xlsx]Hóa đơn COD'!"&amp;CELL("address",L18))))</f>
        <v>4</v>
      </c>
      <c r="M18">
        <f ca="1">IF(ISBLANK(INDIRECT("'["&amp;'Báo cáo'!$C$3&amp;".xlsx]Hóa đơn COD'!"&amp;CELL("address",M18))),"",(INDIRECT("'["&amp;'Báo cáo'!$C$3&amp;".xlsx]Hóa đơn COD'!"&amp;CELL("address",M18))))</f>
        <v>97</v>
      </c>
      <c r="N18" t="str">
        <f ca="1">IF(ISBLANK(INDIRECT("'["&amp;'Báo cáo'!$C$3&amp;".xlsx]Hóa đơn COD'!"&amp;CELL("address",N18))),"",(INDIRECT("'["&amp;'Báo cáo'!$C$3&amp;".xlsx]Hóa đơn COD'!"&amp;CELL("address",N18))))</f>
        <v>anhtnt3</v>
      </c>
      <c r="O18" t="str">
        <f ca="1">IF(ISBLANK(INDIRECT("'["&amp;'Báo cáo'!$C$3&amp;".xlsx]Hóa đơn COD'!"&amp;CELL("address",O18))),"",(INDIRECT("'["&amp;'Báo cáo'!$C$3&amp;".xlsx]Hóa đơn COD'!"&amp;CELL("address",O18))))</f>
        <v>12:31 05-12-19</v>
      </c>
      <c r="P18" s="10">
        <f t="shared" ca="1" si="0"/>
        <v>0.52152777777777781</v>
      </c>
      <c r="Q18" t="str">
        <f ca="1">IF(B18="","",IF(P18&lt;'Báo cáo'!$C$4,"Sáng","Chiều"))</f>
        <v>Sáng</v>
      </c>
      <c r="R18" s="12">
        <f ca="1">IF(A18="","",IF(ISNUMBER(MATCH(B18,'Danh sách COD'!$B:$B,0)),J18/I18,""))</f>
        <v>0.95876288659793818</v>
      </c>
      <c r="S18" t="str">
        <f ca="1">IF(R18="","",IF(R18&gt;='Báo cáo'!$C$8,"Có","Không"))</f>
        <v>Không</v>
      </c>
    </row>
    <row r="19" spans="1:19" x14ac:dyDescent="0.25">
      <c r="A19" t="str">
        <f ca="1">IF(ISBLANK(INDIRECT("'["&amp;'Báo cáo'!$C$3&amp;".xlsx]Hóa đơn COD'!"&amp;CELL("address",A19))),"",(INDIRECT("'["&amp;'Báo cáo'!$C$3&amp;".xlsx]Hóa đơn COD'!"&amp;CELL("address",A19))))</f>
        <v>BTT393914112.T1013.021219</v>
      </c>
      <c r="B19" t="str">
        <f ca="1">IF(ISBLANK(INDIRECT("'["&amp;'Báo cáo'!$C$3&amp;".xlsx]Hóa đơn COD'!"&amp;CELL("address",B19))),"",(INDIRECT("'["&amp;'Báo cáo'!$C$3&amp;".xlsx]Hóa đơn COD'!"&amp;CELL("address",B19))))</f>
        <v>T1013-Nguyễn Phạm Văn Giỏi</v>
      </c>
      <c r="C19">
        <f ca="1">IF(ISBLANK(INDIRECT("'["&amp;'Báo cáo'!$C$3&amp;".xlsx]Hóa đơn COD'!"&amp;CELL("address",C19))),"",(INDIRECT("'["&amp;'Báo cáo'!$C$3&amp;".xlsx]Hóa đơn COD'!"&amp;CELL("address",C19))))</f>
        <v>21553803</v>
      </c>
      <c r="D19">
        <f ca="1">IF(ISBLANK(INDIRECT("'["&amp;'Báo cáo'!$C$3&amp;".xlsx]Hóa đơn COD'!"&amp;CELL("address",D19))),"",(INDIRECT("'["&amp;'Báo cáo'!$C$3&amp;".xlsx]Hóa đơn COD'!"&amp;CELL("address",D19))))</f>
        <v>0</v>
      </c>
      <c r="E19">
        <f ca="1">IF(ISBLANK(INDIRECT("'["&amp;'Báo cáo'!$C$3&amp;".xlsx]Hóa đơn COD'!"&amp;CELL("address",E19))),"",(INDIRECT("'["&amp;'Báo cáo'!$C$3&amp;".xlsx]Hóa đơn COD'!"&amp;CELL("address",E19))))</f>
        <v>2474105</v>
      </c>
      <c r="F19">
        <f ca="1">IF(ISBLANK(INDIRECT("'["&amp;'Báo cáo'!$C$3&amp;".xlsx]Hóa đơn COD'!"&amp;CELL("address",F19))),"",(INDIRECT("'["&amp;'Báo cáo'!$C$3&amp;".xlsx]Hóa đơn COD'!"&amp;CELL("address",F19))))</f>
        <v>2139105</v>
      </c>
      <c r="G19">
        <f ca="1">IF(ISBLANK(INDIRECT("'["&amp;'Báo cáo'!$C$3&amp;".xlsx]Hóa đơn COD'!"&amp;CELL("address",G19))),"",(INDIRECT("'["&amp;'Báo cáo'!$C$3&amp;".xlsx]Hóa đơn COD'!"&amp;CELL("address",G19))))</f>
        <v>335000</v>
      </c>
      <c r="H19">
        <f ca="1">IF(ISBLANK(INDIRECT("'["&amp;'Báo cáo'!$C$3&amp;".xlsx]Hóa đơn COD'!"&amp;CELL("address",H19))),"",(INDIRECT("'["&amp;'Báo cáo'!$C$3&amp;".xlsx]Hóa đơn COD'!"&amp;CELL("address",H19))))</f>
        <v>0</v>
      </c>
      <c r="I19">
        <f ca="1">IF(ISBLANK(INDIRECT("'["&amp;'Báo cáo'!$C$3&amp;".xlsx]Hóa đơn COD'!"&amp;CELL("address",I19))),"",(INDIRECT("'["&amp;'Báo cáo'!$C$3&amp;".xlsx]Hóa đơn COD'!"&amp;CELL("address",I19))))</f>
        <v>104</v>
      </c>
      <c r="J19">
        <f ca="1">IF(ISBLANK(INDIRECT("'["&amp;'Báo cáo'!$C$3&amp;".xlsx]Hóa đơn COD'!"&amp;CELL("address",J19))),"",(INDIRECT("'["&amp;'Báo cáo'!$C$3&amp;".xlsx]Hóa đơn COD'!"&amp;CELL("address",J19))))</f>
        <v>99</v>
      </c>
      <c r="K19">
        <f ca="1">IF(ISBLANK(INDIRECT("'["&amp;'Báo cáo'!$C$3&amp;".xlsx]Hóa đơn COD'!"&amp;CELL("address",K19))),"",(INDIRECT("'["&amp;'Báo cáo'!$C$3&amp;".xlsx]Hóa đơn COD'!"&amp;CELL("address",K19))))</f>
        <v>0</v>
      </c>
      <c r="L19">
        <f ca="1">IF(ISBLANK(INDIRECT("'["&amp;'Báo cáo'!$C$3&amp;".xlsx]Hóa đơn COD'!"&amp;CELL("address",L19))),"",(INDIRECT("'["&amp;'Báo cáo'!$C$3&amp;".xlsx]Hóa đơn COD'!"&amp;CELL("address",L19))))</f>
        <v>5</v>
      </c>
      <c r="M19">
        <f ca="1">IF(ISBLANK(INDIRECT("'["&amp;'Báo cáo'!$C$3&amp;".xlsx]Hóa đơn COD'!"&amp;CELL("address",M19))),"",(INDIRECT("'["&amp;'Báo cáo'!$C$3&amp;".xlsx]Hóa đơn COD'!"&amp;CELL("address",M19))))</f>
        <v>104</v>
      </c>
      <c r="N19" t="str">
        <f ca="1">IF(ISBLANK(INDIRECT("'["&amp;'Báo cáo'!$C$3&amp;".xlsx]Hóa đơn COD'!"&amp;CELL("address",N19))),"",(INDIRECT("'["&amp;'Báo cáo'!$C$3&amp;".xlsx]Hóa đơn COD'!"&amp;CELL("address",N19))))</f>
        <v>tuoint</v>
      </c>
      <c r="O19" t="str">
        <f ca="1">IF(ISBLANK(INDIRECT("'["&amp;'Báo cáo'!$C$3&amp;".xlsx]Hóa đơn COD'!"&amp;CELL("address",O19))),"",(INDIRECT("'["&amp;'Báo cáo'!$C$3&amp;".xlsx]Hóa đơn COD'!"&amp;CELL("address",O19))))</f>
        <v>12:45 02-12-19</v>
      </c>
      <c r="P19" s="10">
        <f t="shared" ca="1" si="0"/>
        <v>0.53125</v>
      </c>
      <c r="Q19" t="str">
        <f ca="1">IF(B19="","",IF(P19&lt;'Báo cáo'!$C$4,"Sáng","Chiều"))</f>
        <v>Sáng</v>
      </c>
      <c r="R19" s="12">
        <f ca="1">IF(A19="","",IF(ISNUMBER(MATCH(B19,'Danh sách COD'!$B:$B,0)),J19/I19,""))</f>
        <v>0.95192307692307687</v>
      </c>
      <c r="S19" t="str">
        <f ca="1">IF(R19="","",IF(R19&gt;='Báo cáo'!$C$8,"Có","Không"))</f>
        <v>Không</v>
      </c>
    </row>
    <row r="20" spans="1:19" x14ac:dyDescent="0.25">
      <c r="A20" t="str">
        <f ca="1">IF(ISBLANK(INDIRECT("'["&amp;'Báo cáo'!$C$3&amp;".xlsx]Hóa đơn COD'!"&amp;CELL("address",A20))),"",(INDIRECT("'["&amp;'Báo cáo'!$C$3&amp;".xlsx]Hóa đơn COD'!"&amp;CELL("address",A20))))</f>
        <v>BTT391941393.T1013.301119</v>
      </c>
      <c r="B20" t="str">
        <f ca="1">IF(ISBLANK(INDIRECT("'["&amp;'Báo cáo'!$C$3&amp;".xlsx]Hóa đơn COD'!"&amp;CELL("address",B20))),"",(INDIRECT("'["&amp;'Báo cáo'!$C$3&amp;".xlsx]Hóa đơn COD'!"&amp;CELL("address",B20))))</f>
        <v>T1013-Nguyễn Phạm Văn Giỏi</v>
      </c>
      <c r="C20">
        <f ca="1">IF(ISBLANK(INDIRECT("'["&amp;'Báo cáo'!$C$3&amp;".xlsx]Hóa đơn COD'!"&amp;CELL("address",C20))),"",(INDIRECT("'["&amp;'Báo cáo'!$C$3&amp;".xlsx]Hóa đơn COD'!"&amp;CELL("address",C20))))</f>
        <v>740050</v>
      </c>
      <c r="D20">
        <f ca="1">IF(ISBLANK(INDIRECT("'["&amp;'Báo cáo'!$C$3&amp;".xlsx]Hóa đơn COD'!"&amp;CELL("address",D20))),"",(INDIRECT("'["&amp;'Báo cáo'!$C$3&amp;".xlsx]Hóa đơn COD'!"&amp;CELL("address",D20))))</f>
        <v>0</v>
      </c>
      <c r="E20">
        <f ca="1">IF(ISBLANK(INDIRECT("'["&amp;'Báo cáo'!$C$3&amp;".xlsx]Hóa đơn COD'!"&amp;CELL("address",E20))),"",(INDIRECT("'["&amp;'Báo cáo'!$C$3&amp;".xlsx]Hóa đơn COD'!"&amp;CELL("address",E20))))</f>
        <v>71050</v>
      </c>
      <c r="F20">
        <f ca="1">IF(ISBLANK(INDIRECT("'["&amp;'Báo cáo'!$C$3&amp;".xlsx]Hóa đơn COD'!"&amp;CELL("address",F20))),"",(INDIRECT("'["&amp;'Báo cáo'!$C$3&amp;".xlsx]Hóa đơn COD'!"&amp;CELL("address",F20))))</f>
        <v>71050</v>
      </c>
      <c r="G20">
        <f ca="1">IF(ISBLANK(INDIRECT("'["&amp;'Báo cáo'!$C$3&amp;".xlsx]Hóa đơn COD'!"&amp;CELL("address",G20))),"",(INDIRECT("'["&amp;'Báo cáo'!$C$3&amp;".xlsx]Hóa đơn COD'!"&amp;CELL("address",G20))))</f>
        <v>0</v>
      </c>
      <c r="H20">
        <f ca="1">IF(ISBLANK(INDIRECT("'["&amp;'Báo cáo'!$C$3&amp;".xlsx]Hóa đơn COD'!"&amp;CELL("address",H20))),"",(INDIRECT("'["&amp;'Báo cáo'!$C$3&amp;".xlsx]Hóa đơn COD'!"&amp;CELL("address",H20))))</f>
        <v>0</v>
      </c>
      <c r="I20">
        <f ca="1">IF(ISBLANK(INDIRECT("'["&amp;'Báo cáo'!$C$3&amp;".xlsx]Hóa đơn COD'!"&amp;CELL("address",I20))),"",(INDIRECT("'["&amp;'Báo cáo'!$C$3&amp;".xlsx]Hóa đơn COD'!"&amp;CELL("address",I20))))</f>
        <v>21</v>
      </c>
      <c r="J20">
        <f ca="1">IF(ISBLANK(INDIRECT("'["&amp;'Báo cáo'!$C$3&amp;".xlsx]Hóa đơn COD'!"&amp;CELL("address",J20))),"",(INDIRECT("'["&amp;'Báo cáo'!$C$3&amp;".xlsx]Hóa đơn COD'!"&amp;CELL("address",J20))))</f>
        <v>3</v>
      </c>
      <c r="K20">
        <f ca="1">IF(ISBLANK(INDIRECT("'["&amp;'Báo cáo'!$C$3&amp;".xlsx]Hóa đơn COD'!"&amp;CELL("address",K20))),"",(INDIRECT("'["&amp;'Báo cáo'!$C$3&amp;".xlsx]Hóa đơn COD'!"&amp;CELL("address",K20))))</f>
        <v>1</v>
      </c>
      <c r="L20">
        <f ca="1">IF(ISBLANK(INDIRECT("'["&amp;'Báo cáo'!$C$3&amp;".xlsx]Hóa đơn COD'!"&amp;CELL("address",L20))),"",(INDIRECT("'["&amp;'Báo cáo'!$C$3&amp;".xlsx]Hóa đơn COD'!"&amp;CELL("address",L20))))</f>
        <v>17</v>
      </c>
      <c r="M20">
        <f ca="1">IF(ISBLANK(INDIRECT("'["&amp;'Báo cáo'!$C$3&amp;".xlsx]Hóa đơn COD'!"&amp;CELL("address",M20))),"",(INDIRECT("'["&amp;'Báo cáo'!$C$3&amp;".xlsx]Hóa đơn COD'!"&amp;CELL("address",M20))))</f>
        <v>21</v>
      </c>
      <c r="N20" t="str">
        <f ca="1">IF(ISBLANK(INDIRECT("'["&amp;'Báo cáo'!$C$3&amp;".xlsx]Hóa đơn COD'!"&amp;CELL("address",N20))),"",(INDIRECT("'["&amp;'Báo cáo'!$C$3&amp;".xlsx]Hóa đơn COD'!"&amp;CELL("address",N20))))</f>
        <v>trongntm</v>
      </c>
      <c r="O20" t="str">
        <f ca="1">IF(ISBLANK(INDIRECT("'["&amp;'Báo cáo'!$C$3&amp;".xlsx]Hóa đơn COD'!"&amp;CELL("address",O20))),"",(INDIRECT("'["&amp;'Báo cáo'!$C$3&amp;".xlsx]Hóa đơn COD'!"&amp;CELL("address",O20))))</f>
        <v>15:57 30-11-19</v>
      </c>
      <c r="P20" s="10">
        <f t="shared" ca="1" si="0"/>
        <v>0.6645833333333333</v>
      </c>
      <c r="Q20" t="str">
        <f ca="1">IF(B20="","",IF(P20&lt;'Báo cáo'!$C$4,"Sáng","Chiều"))</f>
        <v>Chiều</v>
      </c>
      <c r="R20" s="12">
        <f ca="1">IF(A20="","",IF(ISNUMBER(MATCH(B20,'Danh sách COD'!$B:$B,0)),J20/I20,""))</f>
        <v>0.14285714285714285</v>
      </c>
      <c r="S20" t="str">
        <f ca="1">IF(R20="","",IF(R20&gt;='Báo cáo'!$C$8,"Có","Không"))</f>
        <v>Không</v>
      </c>
    </row>
    <row r="21" spans="1:19" x14ac:dyDescent="0.25">
      <c r="A21" t="str">
        <f ca="1">IF(ISBLANK(INDIRECT("'["&amp;'Báo cáo'!$C$3&amp;".xlsx]Hóa đơn COD'!"&amp;CELL("address",A21))),"",(INDIRECT("'["&amp;'Báo cáo'!$C$3&amp;".xlsx]Hóa đơn COD'!"&amp;CELL("address",A21))))</f>
        <v>BTT395493927.T1013.031219</v>
      </c>
      <c r="B21" t="str">
        <f ca="1">IF(ISBLANK(INDIRECT("'["&amp;'Báo cáo'!$C$3&amp;".xlsx]Hóa đơn COD'!"&amp;CELL("address",B21))),"",(INDIRECT("'["&amp;'Báo cáo'!$C$3&amp;".xlsx]Hóa đơn COD'!"&amp;CELL("address",B21))))</f>
        <v>T1013-Nguyễn Phạm Văn Giỏi</v>
      </c>
      <c r="C21">
        <f ca="1">IF(ISBLANK(INDIRECT("'["&amp;'Báo cáo'!$C$3&amp;".xlsx]Hóa đơn COD'!"&amp;CELL("address",C21))),"",(INDIRECT("'["&amp;'Báo cáo'!$C$3&amp;".xlsx]Hóa đơn COD'!"&amp;CELL("address",C21))))</f>
        <v>17632461</v>
      </c>
      <c r="D21">
        <f ca="1">IF(ISBLANK(INDIRECT("'["&amp;'Báo cáo'!$C$3&amp;".xlsx]Hóa đơn COD'!"&amp;CELL("address",D21))),"",(INDIRECT("'["&amp;'Báo cáo'!$C$3&amp;".xlsx]Hóa đơn COD'!"&amp;CELL("address",D21))))</f>
        <v>0</v>
      </c>
      <c r="E21">
        <f ca="1">IF(ISBLANK(INDIRECT("'["&amp;'Báo cáo'!$C$3&amp;".xlsx]Hóa đơn COD'!"&amp;CELL("address",E21))),"",(INDIRECT("'["&amp;'Báo cáo'!$C$3&amp;".xlsx]Hóa đơn COD'!"&amp;CELL("address",E21))))</f>
        <v>1077170</v>
      </c>
      <c r="F21">
        <f ca="1">IF(ISBLANK(INDIRECT("'["&amp;'Báo cáo'!$C$3&amp;".xlsx]Hóa đơn COD'!"&amp;CELL("address",F21))),"",(INDIRECT("'["&amp;'Báo cáo'!$C$3&amp;".xlsx]Hóa đơn COD'!"&amp;CELL("address",F21))))</f>
        <v>918170</v>
      </c>
      <c r="G21">
        <f ca="1">IF(ISBLANK(INDIRECT("'["&amp;'Báo cáo'!$C$3&amp;".xlsx]Hóa đơn COD'!"&amp;CELL("address",G21))),"",(INDIRECT("'["&amp;'Báo cáo'!$C$3&amp;".xlsx]Hóa đơn COD'!"&amp;CELL("address",G21))))</f>
        <v>159000</v>
      </c>
      <c r="H21">
        <f ca="1">IF(ISBLANK(INDIRECT("'["&amp;'Báo cáo'!$C$3&amp;".xlsx]Hóa đơn COD'!"&amp;CELL("address",H21))),"",(INDIRECT("'["&amp;'Báo cáo'!$C$3&amp;".xlsx]Hóa đơn COD'!"&amp;CELL("address",H21))))</f>
        <v>0</v>
      </c>
      <c r="I21">
        <f ca="1">IF(ISBLANK(INDIRECT("'["&amp;'Báo cáo'!$C$3&amp;".xlsx]Hóa đơn COD'!"&amp;CELL("address",I21))),"",(INDIRECT("'["&amp;'Báo cáo'!$C$3&amp;".xlsx]Hóa đơn COD'!"&amp;CELL("address",I21))))</f>
        <v>55</v>
      </c>
      <c r="J21">
        <f ca="1">IF(ISBLANK(INDIRECT("'["&amp;'Báo cáo'!$C$3&amp;".xlsx]Hóa đơn COD'!"&amp;CELL("address",J21))),"",(INDIRECT("'["&amp;'Báo cáo'!$C$3&amp;".xlsx]Hóa đơn COD'!"&amp;CELL("address",J21))))</f>
        <v>48</v>
      </c>
      <c r="K21">
        <f ca="1">IF(ISBLANK(INDIRECT("'["&amp;'Báo cáo'!$C$3&amp;".xlsx]Hóa đơn COD'!"&amp;CELL("address",K21))),"",(INDIRECT("'["&amp;'Báo cáo'!$C$3&amp;".xlsx]Hóa đơn COD'!"&amp;CELL("address",K21))))</f>
        <v>1</v>
      </c>
      <c r="L21">
        <f ca="1">IF(ISBLANK(INDIRECT("'["&amp;'Báo cáo'!$C$3&amp;".xlsx]Hóa đơn COD'!"&amp;CELL("address",L21))),"",(INDIRECT("'["&amp;'Báo cáo'!$C$3&amp;".xlsx]Hóa đơn COD'!"&amp;CELL("address",L21))))</f>
        <v>6</v>
      </c>
      <c r="M21">
        <f ca="1">IF(ISBLANK(INDIRECT("'["&amp;'Báo cáo'!$C$3&amp;".xlsx]Hóa đơn COD'!"&amp;CELL("address",M21))),"",(INDIRECT("'["&amp;'Báo cáo'!$C$3&amp;".xlsx]Hóa đơn COD'!"&amp;CELL("address",M21))))</f>
        <v>55</v>
      </c>
      <c r="N21" t="str">
        <f ca="1">IF(ISBLANK(INDIRECT("'["&amp;'Báo cáo'!$C$3&amp;".xlsx]Hóa đơn COD'!"&amp;CELL("address",N21))),"",(INDIRECT("'["&amp;'Báo cáo'!$C$3&amp;".xlsx]Hóa đơn COD'!"&amp;CELL("address",N21))))</f>
        <v>nhitpy</v>
      </c>
      <c r="O21" t="str">
        <f ca="1">IF(ISBLANK(INDIRECT("'["&amp;'Báo cáo'!$C$3&amp;".xlsx]Hóa đơn COD'!"&amp;CELL("address",O21))),"",(INDIRECT("'["&amp;'Báo cáo'!$C$3&amp;".xlsx]Hóa đơn COD'!"&amp;CELL("address",O21))))</f>
        <v>16:19 03-12-19</v>
      </c>
      <c r="P21" s="10">
        <f t="shared" ca="1" si="0"/>
        <v>0.67986111111111114</v>
      </c>
      <c r="Q21" t="str">
        <f ca="1">IF(B21="","",IF(P21&lt;'Báo cáo'!$C$4,"Sáng","Chiều"))</f>
        <v>Chiều</v>
      </c>
      <c r="R21" s="12">
        <f ca="1">IF(A21="","",IF(ISNUMBER(MATCH(B21,'Danh sách COD'!$B:$B,0)),J21/I21,""))</f>
        <v>0.87272727272727268</v>
      </c>
      <c r="S21" t="str">
        <f ca="1">IF(R21="","",IF(R21&gt;='Báo cáo'!$C$8,"Có","Không"))</f>
        <v>Không</v>
      </c>
    </row>
    <row r="22" spans="1:19" x14ac:dyDescent="0.25">
      <c r="A22" t="str">
        <f ca="1">IF(ISBLANK(INDIRECT("'["&amp;'Báo cáo'!$C$3&amp;".xlsx]Hóa đơn COD'!"&amp;CELL("address",A22))),"",(INDIRECT("'["&amp;'Báo cáo'!$C$3&amp;".xlsx]Hóa đơn COD'!"&amp;CELL("address",A22))))</f>
        <v>BTT396918657.T1013.041219</v>
      </c>
      <c r="B22" t="str">
        <f ca="1">IF(ISBLANK(INDIRECT("'["&amp;'Báo cáo'!$C$3&amp;".xlsx]Hóa đơn COD'!"&amp;CELL("address",B22))),"",(INDIRECT("'["&amp;'Báo cáo'!$C$3&amp;".xlsx]Hóa đơn COD'!"&amp;CELL("address",B22))))</f>
        <v>T1013-Nguyễn Phạm Văn Giỏi</v>
      </c>
      <c r="C22">
        <f ca="1">IF(ISBLANK(INDIRECT("'["&amp;'Báo cáo'!$C$3&amp;".xlsx]Hóa đơn COD'!"&amp;CELL("address",C22))),"",(INDIRECT("'["&amp;'Báo cáo'!$C$3&amp;".xlsx]Hóa đơn COD'!"&amp;CELL("address",C22))))</f>
        <v>15781050</v>
      </c>
      <c r="D22">
        <f ca="1">IF(ISBLANK(INDIRECT("'["&amp;'Báo cáo'!$C$3&amp;".xlsx]Hóa đơn COD'!"&amp;CELL("address",D22))),"",(INDIRECT("'["&amp;'Báo cáo'!$C$3&amp;".xlsx]Hóa đơn COD'!"&amp;CELL("address",D22))))</f>
        <v>41900</v>
      </c>
      <c r="E22">
        <f ca="1">IF(ISBLANK(INDIRECT("'["&amp;'Báo cáo'!$C$3&amp;".xlsx]Hóa đơn COD'!"&amp;CELL("address",E22))),"",(INDIRECT("'["&amp;'Báo cáo'!$C$3&amp;".xlsx]Hóa đơn COD'!"&amp;CELL("address",E22))))</f>
        <v>667500</v>
      </c>
      <c r="F22">
        <f ca="1">IF(ISBLANK(INDIRECT("'["&amp;'Báo cáo'!$C$3&amp;".xlsx]Hóa đơn COD'!"&amp;CELL("address",F22))),"",(INDIRECT("'["&amp;'Báo cáo'!$C$3&amp;".xlsx]Hóa đơn COD'!"&amp;CELL("address",F22))))</f>
        <v>565500</v>
      </c>
      <c r="G22">
        <f ca="1">IF(ISBLANK(INDIRECT("'["&amp;'Báo cáo'!$C$3&amp;".xlsx]Hóa đơn COD'!"&amp;CELL("address",G22))),"",(INDIRECT("'["&amp;'Báo cáo'!$C$3&amp;".xlsx]Hóa đơn COD'!"&amp;CELL("address",G22))))</f>
        <v>102000</v>
      </c>
      <c r="H22">
        <f ca="1">IF(ISBLANK(INDIRECT("'["&amp;'Báo cáo'!$C$3&amp;".xlsx]Hóa đơn COD'!"&amp;CELL("address",H22))),"",(INDIRECT("'["&amp;'Báo cáo'!$C$3&amp;".xlsx]Hóa đơn COD'!"&amp;CELL("address",H22))))</f>
        <v>0</v>
      </c>
      <c r="I22">
        <f ca="1">IF(ISBLANK(INDIRECT("'["&amp;'Báo cáo'!$C$3&amp;".xlsx]Hóa đơn COD'!"&amp;CELL("address",I22))),"",(INDIRECT("'["&amp;'Báo cáo'!$C$3&amp;".xlsx]Hóa đơn COD'!"&amp;CELL("address",I22))))</f>
        <v>32</v>
      </c>
      <c r="J22">
        <f ca="1">IF(ISBLANK(INDIRECT("'["&amp;'Báo cáo'!$C$3&amp;".xlsx]Hóa đơn COD'!"&amp;CELL("address",J22))),"",(INDIRECT("'["&amp;'Báo cáo'!$C$3&amp;".xlsx]Hóa đơn COD'!"&amp;CELL("address",J22))))</f>
        <v>29</v>
      </c>
      <c r="K22">
        <f ca="1">IF(ISBLANK(INDIRECT("'["&amp;'Báo cáo'!$C$3&amp;".xlsx]Hóa đơn COD'!"&amp;CELL("address",K22))),"",(INDIRECT("'["&amp;'Báo cáo'!$C$3&amp;".xlsx]Hóa đơn COD'!"&amp;CELL("address",K22))))</f>
        <v>0</v>
      </c>
      <c r="L22">
        <f ca="1">IF(ISBLANK(INDIRECT("'["&amp;'Báo cáo'!$C$3&amp;".xlsx]Hóa đơn COD'!"&amp;CELL("address",L22))),"",(INDIRECT("'["&amp;'Báo cáo'!$C$3&amp;".xlsx]Hóa đơn COD'!"&amp;CELL("address",L22))))</f>
        <v>3</v>
      </c>
      <c r="M22">
        <f ca="1">IF(ISBLANK(INDIRECT("'["&amp;'Báo cáo'!$C$3&amp;".xlsx]Hóa đơn COD'!"&amp;CELL("address",M22))),"",(INDIRECT("'["&amp;'Báo cáo'!$C$3&amp;".xlsx]Hóa đơn COD'!"&amp;CELL("address",M22))))</f>
        <v>31</v>
      </c>
      <c r="N22" t="str">
        <f ca="1">IF(ISBLANK(INDIRECT("'["&amp;'Báo cáo'!$C$3&amp;".xlsx]Hóa đơn COD'!"&amp;CELL("address",N22))),"",(INDIRECT("'["&amp;'Báo cáo'!$C$3&amp;".xlsx]Hóa đơn COD'!"&amp;CELL("address",N22))))</f>
        <v>ngannk2</v>
      </c>
      <c r="O22" t="str">
        <f ca="1">IF(ISBLANK(INDIRECT("'["&amp;'Báo cáo'!$C$3&amp;".xlsx]Hóa đơn COD'!"&amp;CELL("address",O22))),"",(INDIRECT("'["&amp;'Báo cáo'!$C$3&amp;".xlsx]Hóa đơn COD'!"&amp;CELL("address",O22))))</f>
        <v>16:33 04-12-19</v>
      </c>
      <c r="P22" s="10">
        <f t="shared" ca="1" si="0"/>
        <v>0.68958333333333333</v>
      </c>
      <c r="Q22" t="str">
        <f ca="1">IF(B22="","",IF(P22&lt;'Báo cáo'!$C$4,"Sáng","Chiều"))</f>
        <v>Chiều</v>
      </c>
      <c r="R22" s="12">
        <f ca="1">IF(A22="","",IF(ISNUMBER(MATCH(B22,'Danh sách COD'!$B:$B,0)),J22/I22,""))</f>
        <v>0.90625</v>
      </c>
      <c r="S22" t="str">
        <f ca="1">IF(R22="","",IF(R22&gt;='Báo cáo'!$C$8,"Có","Không"))</f>
        <v>Không</v>
      </c>
    </row>
    <row r="23" spans="1:19" x14ac:dyDescent="0.25">
      <c r="A23" t="str">
        <f ca="1">IF(ISBLANK(INDIRECT("'["&amp;'Báo cáo'!$C$3&amp;".xlsx]Hóa đơn COD'!"&amp;CELL("address",A23))),"",(INDIRECT("'["&amp;'Báo cáo'!$C$3&amp;".xlsx]Hóa đơn COD'!"&amp;CELL("address",A23))))</f>
        <v>BTT399612465.T1013.061219</v>
      </c>
      <c r="B23" t="str">
        <f ca="1">IF(ISBLANK(INDIRECT("'["&amp;'Báo cáo'!$C$3&amp;".xlsx]Hóa đơn COD'!"&amp;CELL("address",B23))),"",(INDIRECT("'["&amp;'Báo cáo'!$C$3&amp;".xlsx]Hóa đơn COD'!"&amp;CELL("address",B23))))</f>
        <v>T1013-Nguyễn Phạm Văn Giỏi</v>
      </c>
      <c r="C23">
        <f ca="1">IF(ISBLANK(INDIRECT("'["&amp;'Báo cáo'!$C$3&amp;".xlsx]Hóa đơn COD'!"&amp;CELL("address",C23))),"",(INDIRECT("'["&amp;'Báo cáo'!$C$3&amp;".xlsx]Hóa đơn COD'!"&amp;CELL("address",C23))))</f>
        <v>12419490</v>
      </c>
      <c r="D23">
        <f ca="1">IF(ISBLANK(INDIRECT("'["&amp;'Báo cáo'!$C$3&amp;".xlsx]Hóa đơn COD'!"&amp;CELL("address",D23))),"",(INDIRECT("'["&amp;'Báo cáo'!$C$3&amp;".xlsx]Hóa đơn COD'!"&amp;CELL("address",D23))))</f>
        <v>0</v>
      </c>
      <c r="E23">
        <f ca="1">IF(ISBLANK(INDIRECT("'["&amp;'Báo cáo'!$C$3&amp;".xlsx]Hóa đơn COD'!"&amp;CELL("address",E23))),"",(INDIRECT("'["&amp;'Báo cáo'!$C$3&amp;".xlsx]Hóa đơn COD'!"&amp;CELL("address",E23))))</f>
        <v>862590</v>
      </c>
      <c r="F23">
        <f ca="1">IF(ISBLANK(INDIRECT("'["&amp;'Báo cáo'!$C$3&amp;".xlsx]Hóa đơn COD'!"&amp;CELL("address",F23))),"",(INDIRECT("'["&amp;'Báo cáo'!$C$3&amp;".xlsx]Hóa đơn COD'!"&amp;CELL("address",F23))))</f>
        <v>743590</v>
      </c>
      <c r="G23">
        <f ca="1">IF(ISBLANK(INDIRECT("'["&amp;'Báo cáo'!$C$3&amp;".xlsx]Hóa đơn COD'!"&amp;CELL("address",G23))),"",(INDIRECT("'["&amp;'Báo cáo'!$C$3&amp;".xlsx]Hóa đơn COD'!"&amp;CELL("address",G23))))</f>
        <v>119000</v>
      </c>
      <c r="H23">
        <f ca="1">IF(ISBLANK(INDIRECT("'["&amp;'Báo cáo'!$C$3&amp;".xlsx]Hóa đơn COD'!"&amp;CELL("address",H23))),"",(INDIRECT("'["&amp;'Báo cáo'!$C$3&amp;".xlsx]Hóa đơn COD'!"&amp;CELL("address",H23))))</f>
        <v>0</v>
      </c>
      <c r="I23">
        <f ca="1">IF(ISBLANK(INDIRECT("'["&amp;'Báo cáo'!$C$3&amp;".xlsx]Hóa đơn COD'!"&amp;CELL("address",I23))),"",(INDIRECT("'["&amp;'Báo cáo'!$C$3&amp;".xlsx]Hóa đơn COD'!"&amp;CELL("address",I23))))</f>
        <v>31</v>
      </c>
      <c r="J23">
        <f ca="1">IF(ISBLANK(INDIRECT("'["&amp;'Báo cáo'!$C$3&amp;".xlsx]Hóa đơn COD'!"&amp;CELL("address",J23))),"",(INDIRECT("'["&amp;'Báo cáo'!$C$3&amp;".xlsx]Hóa đơn COD'!"&amp;CELL("address",J23))))</f>
        <v>29</v>
      </c>
      <c r="K23">
        <f ca="1">IF(ISBLANK(INDIRECT("'["&amp;'Báo cáo'!$C$3&amp;".xlsx]Hóa đơn COD'!"&amp;CELL("address",K23))),"",(INDIRECT("'["&amp;'Báo cáo'!$C$3&amp;".xlsx]Hóa đơn COD'!"&amp;CELL("address",K23))))</f>
        <v>0</v>
      </c>
      <c r="L23">
        <f ca="1">IF(ISBLANK(INDIRECT("'["&amp;'Báo cáo'!$C$3&amp;".xlsx]Hóa đơn COD'!"&amp;CELL("address",L23))),"",(INDIRECT("'["&amp;'Báo cáo'!$C$3&amp;".xlsx]Hóa đơn COD'!"&amp;CELL("address",L23))))</f>
        <v>2</v>
      </c>
      <c r="M23">
        <f ca="1">IF(ISBLANK(INDIRECT("'["&amp;'Báo cáo'!$C$3&amp;".xlsx]Hóa đơn COD'!"&amp;CELL("address",M23))),"",(INDIRECT("'["&amp;'Báo cáo'!$C$3&amp;".xlsx]Hóa đơn COD'!"&amp;CELL("address",M23))))</f>
        <v>31</v>
      </c>
      <c r="N23" t="str">
        <f ca="1">IF(ISBLANK(INDIRECT("'["&amp;'Báo cáo'!$C$3&amp;".xlsx]Hóa đơn COD'!"&amp;CELL("address",N23))),"",(INDIRECT("'["&amp;'Báo cáo'!$C$3&amp;".xlsx]Hóa đơn COD'!"&amp;CELL("address",N23))))</f>
        <v>trongntm</v>
      </c>
      <c r="O23" t="str">
        <f ca="1">IF(ISBLANK(INDIRECT("'["&amp;'Báo cáo'!$C$3&amp;".xlsx]Hóa đơn COD'!"&amp;CELL("address",O23))),"",(INDIRECT("'["&amp;'Báo cáo'!$C$3&amp;".xlsx]Hóa đơn COD'!"&amp;CELL("address",O23))))</f>
        <v>16:34 06-12-19</v>
      </c>
      <c r="P23" s="10">
        <f t="shared" ca="1" si="0"/>
        <v>0.69027777777777777</v>
      </c>
      <c r="Q23" t="str">
        <f ca="1">IF(B23="","",IF(P23&lt;'Báo cáo'!$C$4,"Sáng","Chiều"))</f>
        <v>Chiều</v>
      </c>
      <c r="R23" s="12">
        <f ca="1">IF(A23="","",IF(ISNUMBER(MATCH(B23,'Danh sách COD'!$B:$B,0)),J23/I23,""))</f>
        <v>0.93548387096774188</v>
      </c>
      <c r="S23" t="str">
        <f ca="1">IF(R23="","",IF(R23&gt;='Báo cáo'!$C$8,"Có","Không"))</f>
        <v>Không</v>
      </c>
    </row>
    <row r="24" spans="1:19" x14ac:dyDescent="0.25">
      <c r="A24" t="str">
        <f ca="1">IF(ISBLANK(INDIRECT("'["&amp;'Báo cáo'!$C$3&amp;".xlsx]Hóa đơn COD'!"&amp;CELL("address",A24))),"",(INDIRECT("'["&amp;'Báo cáo'!$C$3&amp;".xlsx]Hóa đơn COD'!"&amp;CELL("address",A24))))</f>
        <v>BTT394210617.T1013.021219</v>
      </c>
      <c r="B24" t="str">
        <f ca="1">IF(ISBLANK(INDIRECT("'["&amp;'Báo cáo'!$C$3&amp;".xlsx]Hóa đơn COD'!"&amp;CELL("address",B24))),"",(INDIRECT("'["&amp;'Báo cáo'!$C$3&amp;".xlsx]Hóa đơn COD'!"&amp;CELL("address",B24))))</f>
        <v>T1013-Nguyễn Phạm Văn Giỏi</v>
      </c>
      <c r="C24">
        <f ca="1">IF(ISBLANK(INDIRECT("'["&amp;'Báo cáo'!$C$3&amp;".xlsx]Hóa đơn COD'!"&amp;CELL("address",C24))),"",(INDIRECT("'["&amp;'Báo cáo'!$C$3&amp;".xlsx]Hóa đơn COD'!"&amp;CELL("address",C24))))</f>
        <v>20574644</v>
      </c>
      <c r="D24">
        <f ca="1">IF(ISBLANK(INDIRECT("'["&amp;'Báo cáo'!$C$3&amp;".xlsx]Hóa đơn COD'!"&amp;CELL("address",D24))),"",(INDIRECT("'["&amp;'Báo cáo'!$C$3&amp;".xlsx]Hóa đơn COD'!"&amp;CELL("address",D24))))</f>
        <v>0</v>
      </c>
      <c r="E24">
        <f ca="1">IF(ISBLANK(INDIRECT("'["&amp;'Báo cáo'!$C$3&amp;".xlsx]Hóa đơn COD'!"&amp;CELL("address",E24))),"",(INDIRECT("'["&amp;'Báo cáo'!$C$3&amp;".xlsx]Hóa đơn COD'!"&amp;CELL("address",E24))))</f>
        <v>1635190</v>
      </c>
      <c r="F24">
        <f ca="1">IF(ISBLANK(INDIRECT("'["&amp;'Báo cáo'!$C$3&amp;".xlsx]Hóa đơn COD'!"&amp;CELL("address",F24))),"",(INDIRECT("'["&amp;'Báo cáo'!$C$3&amp;".xlsx]Hóa đơn COD'!"&amp;CELL("address",F24))))</f>
        <v>1451190</v>
      </c>
      <c r="G24">
        <f ca="1">IF(ISBLANK(INDIRECT("'["&amp;'Báo cáo'!$C$3&amp;".xlsx]Hóa đơn COD'!"&amp;CELL("address",G24))),"",(INDIRECT("'["&amp;'Báo cáo'!$C$3&amp;".xlsx]Hóa đơn COD'!"&amp;CELL("address",G24))))</f>
        <v>184000</v>
      </c>
      <c r="H24">
        <f ca="1">IF(ISBLANK(INDIRECT("'["&amp;'Báo cáo'!$C$3&amp;".xlsx]Hóa đơn COD'!"&amp;CELL("address",H24))),"",(INDIRECT("'["&amp;'Báo cáo'!$C$3&amp;".xlsx]Hóa đơn COD'!"&amp;CELL("address",H24))))</f>
        <v>0</v>
      </c>
      <c r="I24">
        <f ca="1">IF(ISBLANK(INDIRECT("'["&amp;'Báo cáo'!$C$3&amp;".xlsx]Hóa đơn COD'!"&amp;CELL("address",I24))),"",(INDIRECT("'["&amp;'Báo cáo'!$C$3&amp;".xlsx]Hóa đơn COD'!"&amp;CELL("address",I24))))</f>
        <v>68</v>
      </c>
      <c r="J24">
        <f ca="1">IF(ISBLANK(INDIRECT("'["&amp;'Báo cáo'!$C$3&amp;".xlsx]Hóa đơn COD'!"&amp;CELL("address",J24))),"",(INDIRECT("'["&amp;'Báo cáo'!$C$3&amp;".xlsx]Hóa đơn COD'!"&amp;CELL("address",J24))))</f>
        <v>67</v>
      </c>
      <c r="K24">
        <f ca="1">IF(ISBLANK(INDIRECT("'["&amp;'Báo cáo'!$C$3&amp;".xlsx]Hóa đơn COD'!"&amp;CELL("address",K24))),"",(INDIRECT("'["&amp;'Báo cáo'!$C$3&amp;".xlsx]Hóa đơn COD'!"&amp;CELL("address",K24))))</f>
        <v>1</v>
      </c>
      <c r="L24">
        <f ca="1">IF(ISBLANK(INDIRECT("'["&amp;'Báo cáo'!$C$3&amp;".xlsx]Hóa đơn COD'!"&amp;CELL("address",L24))),"",(INDIRECT("'["&amp;'Báo cáo'!$C$3&amp;".xlsx]Hóa đơn COD'!"&amp;CELL("address",L24))))</f>
        <v>0</v>
      </c>
      <c r="M24">
        <f ca="1">IF(ISBLANK(INDIRECT("'["&amp;'Báo cáo'!$C$3&amp;".xlsx]Hóa đơn COD'!"&amp;CELL("address",M24))),"",(INDIRECT("'["&amp;'Báo cáo'!$C$3&amp;".xlsx]Hóa đơn COD'!"&amp;CELL("address",M24))))</f>
        <v>69</v>
      </c>
      <c r="N24" t="str">
        <f ca="1">IF(ISBLANK(INDIRECT("'["&amp;'Báo cáo'!$C$3&amp;".xlsx]Hóa đơn COD'!"&amp;CELL("address",N24))),"",(INDIRECT("'["&amp;'Báo cáo'!$C$3&amp;".xlsx]Hóa đơn COD'!"&amp;CELL("address",N24))))</f>
        <v>tuoint</v>
      </c>
      <c r="O24" t="str">
        <f ca="1">IF(ISBLANK(INDIRECT("'["&amp;'Báo cáo'!$C$3&amp;".xlsx]Hóa đơn COD'!"&amp;CELL("address",O24))),"",(INDIRECT("'["&amp;'Báo cáo'!$C$3&amp;".xlsx]Hóa đơn COD'!"&amp;CELL("address",O24))))</f>
        <v>16:50 02-12-19</v>
      </c>
      <c r="P24" s="10">
        <f t="shared" ca="1" si="0"/>
        <v>0.70138888888888884</v>
      </c>
      <c r="Q24" t="str">
        <f ca="1">IF(B24="","",IF(P24&lt;'Báo cáo'!$C$4,"Sáng","Chiều"))</f>
        <v>Chiều</v>
      </c>
      <c r="R24" s="12">
        <f ca="1">IF(A24="","",IF(ISNUMBER(MATCH(B24,'Danh sách COD'!$B:$B,0)),J24/I24,""))</f>
        <v>0.98529411764705888</v>
      </c>
      <c r="S24" t="str">
        <f ca="1">IF(R24="","",IF(R24&gt;='Báo cáo'!$C$8,"Có","Không"))</f>
        <v>Không</v>
      </c>
    </row>
    <row r="25" spans="1:19" x14ac:dyDescent="0.25">
      <c r="A25" t="str">
        <f ca="1">IF(ISBLANK(INDIRECT("'["&amp;'Báo cáo'!$C$3&amp;".xlsx]Hóa đơn COD'!"&amp;CELL("address",A25))),"",(INDIRECT("'["&amp;'Báo cáo'!$C$3&amp;".xlsx]Hóa đơn COD'!"&amp;CELL("address",A25))))</f>
        <v>BTT398179206.T1013.051219</v>
      </c>
      <c r="B25" t="str">
        <f ca="1">IF(ISBLANK(INDIRECT("'["&amp;'Báo cáo'!$C$3&amp;".xlsx]Hóa đơn COD'!"&amp;CELL("address",B25))),"",(INDIRECT("'["&amp;'Báo cáo'!$C$3&amp;".xlsx]Hóa đơn COD'!"&amp;CELL("address",B25))))</f>
        <v>T1013-Nguyễn Phạm Văn Giỏi</v>
      </c>
      <c r="C25">
        <f ca="1">IF(ISBLANK(INDIRECT("'["&amp;'Báo cáo'!$C$3&amp;".xlsx]Hóa đơn COD'!"&amp;CELL("address",C25))),"",(INDIRECT("'["&amp;'Báo cáo'!$C$3&amp;".xlsx]Hóa đơn COD'!"&amp;CELL("address",C25))))</f>
        <v>13303600</v>
      </c>
      <c r="D25">
        <f ca="1">IF(ISBLANK(INDIRECT("'["&amp;'Báo cáo'!$C$3&amp;".xlsx]Hóa đơn COD'!"&amp;CELL("address",D25))),"",(INDIRECT("'["&amp;'Báo cáo'!$C$3&amp;".xlsx]Hóa đơn COD'!"&amp;CELL("address",D25))))</f>
        <v>0</v>
      </c>
      <c r="E25">
        <f ca="1">IF(ISBLANK(INDIRECT("'["&amp;'Báo cáo'!$C$3&amp;".xlsx]Hóa đơn COD'!"&amp;CELL("address",E25))),"",(INDIRECT("'["&amp;'Báo cáo'!$C$3&amp;".xlsx]Hóa đơn COD'!"&amp;CELL("address",E25))))</f>
        <v>1001360</v>
      </c>
      <c r="F25">
        <f ca="1">IF(ISBLANK(INDIRECT("'["&amp;'Báo cáo'!$C$3&amp;".xlsx]Hóa đơn COD'!"&amp;CELL("address",F25))),"",(INDIRECT("'["&amp;'Báo cáo'!$C$3&amp;".xlsx]Hóa đơn COD'!"&amp;CELL("address",F25))))</f>
        <v>785360</v>
      </c>
      <c r="G25">
        <f ca="1">IF(ISBLANK(INDIRECT("'["&amp;'Báo cáo'!$C$3&amp;".xlsx]Hóa đơn COD'!"&amp;CELL("address",G25))),"",(INDIRECT("'["&amp;'Báo cáo'!$C$3&amp;".xlsx]Hóa đơn COD'!"&amp;CELL("address",G25))))</f>
        <v>216000</v>
      </c>
      <c r="H25">
        <f ca="1">IF(ISBLANK(INDIRECT("'["&amp;'Báo cáo'!$C$3&amp;".xlsx]Hóa đơn COD'!"&amp;CELL("address",H25))),"",(INDIRECT("'["&amp;'Báo cáo'!$C$3&amp;".xlsx]Hóa đơn COD'!"&amp;CELL("address",H25))))</f>
        <v>0</v>
      </c>
      <c r="I25">
        <f ca="1">IF(ISBLANK(INDIRECT("'["&amp;'Báo cáo'!$C$3&amp;".xlsx]Hóa đơn COD'!"&amp;CELL("address",I25))),"",(INDIRECT("'["&amp;'Báo cáo'!$C$3&amp;".xlsx]Hóa đơn COD'!"&amp;CELL("address",I25))))</f>
        <v>50</v>
      </c>
      <c r="J25">
        <f ca="1">IF(ISBLANK(INDIRECT("'["&amp;'Báo cáo'!$C$3&amp;".xlsx]Hóa đơn COD'!"&amp;CELL("address",J25))),"",(INDIRECT("'["&amp;'Báo cáo'!$C$3&amp;".xlsx]Hóa đơn COD'!"&amp;CELL("address",J25))))</f>
        <v>37</v>
      </c>
      <c r="K25">
        <f ca="1">IF(ISBLANK(INDIRECT("'["&amp;'Báo cáo'!$C$3&amp;".xlsx]Hóa đơn COD'!"&amp;CELL("address",K25))),"",(INDIRECT("'["&amp;'Báo cáo'!$C$3&amp;".xlsx]Hóa đơn COD'!"&amp;CELL("address",K25))))</f>
        <v>1</v>
      </c>
      <c r="L25">
        <f ca="1">IF(ISBLANK(INDIRECT("'["&amp;'Báo cáo'!$C$3&amp;".xlsx]Hóa đơn COD'!"&amp;CELL("address",L25))),"",(INDIRECT("'["&amp;'Báo cáo'!$C$3&amp;".xlsx]Hóa đơn COD'!"&amp;CELL("address",L25))))</f>
        <v>12</v>
      </c>
      <c r="M25">
        <f ca="1">IF(ISBLANK(INDIRECT("'["&amp;'Báo cáo'!$C$3&amp;".xlsx]Hóa đơn COD'!"&amp;CELL("address",M25))),"",(INDIRECT("'["&amp;'Báo cáo'!$C$3&amp;".xlsx]Hóa đơn COD'!"&amp;CELL("address",M25))))</f>
        <v>50</v>
      </c>
      <c r="N25" t="str">
        <f ca="1">IF(ISBLANK(INDIRECT("'["&amp;'Báo cáo'!$C$3&amp;".xlsx]Hóa đơn COD'!"&amp;CELL("address",N25))),"",(INDIRECT("'["&amp;'Báo cáo'!$C$3&amp;".xlsx]Hóa đơn COD'!"&amp;CELL("address",N25))))</f>
        <v>tuoint</v>
      </c>
      <c r="O25" t="str">
        <f ca="1">IF(ISBLANK(INDIRECT("'["&amp;'Báo cáo'!$C$3&amp;".xlsx]Hóa đơn COD'!"&amp;CELL("address",O25))),"",(INDIRECT("'["&amp;'Báo cáo'!$C$3&amp;".xlsx]Hóa đơn COD'!"&amp;CELL("address",O25))))</f>
        <v>17:01 05-12-19</v>
      </c>
      <c r="P25" s="10">
        <f t="shared" ca="1" si="0"/>
        <v>0.7090277777777777</v>
      </c>
      <c r="Q25" t="str">
        <f ca="1">IF(B25="","",IF(P25&lt;'Báo cáo'!$C$4,"Sáng","Chiều"))</f>
        <v>Chiều</v>
      </c>
      <c r="R25" s="12">
        <f ca="1">IF(A25="","",IF(ISNUMBER(MATCH(B25,'Danh sách COD'!$B:$B,0)),J25/I25,""))</f>
        <v>0.74</v>
      </c>
      <c r="S25" t="str">
        <f ca="1">IF(R25="","",IF(R25&gt;='Báo cáo'!$C$8,"Có","Không"))</f>
        <v>Không</v>
      </c>
    </row>
    <row r="26" spans="1:19" x14ac:dyDescent="0.25">
      <c r="A26" t="str">
        <f ca="1">IF(ISBLANK(INDIRECT("'["&amp;'Báo cáo'!$C$3&amp;".xlsx]Hóa đơn COD'!"&amp;CELL("address",A26))),"",(INDIRECT("'["&amp;'Báo cáo'!$C$3&amp;".xlsx]Hóa đơn COD'!"&amp;CELL("address",A26))))</f>
        <v>BTT395550639.T101440.031219</v>
      </c>
      <c r="B26" t="str">
        <f ca="1">IF(ISBLANK(INDIRECT("'["&amp;'Báo cáo'!$C$3&amp;".xlsx]Hóa đơn COD'!"&amp;CELL("address",B26))),"",(INDIRECT("'["&amp;'Báo cáo'!$C$3&amp;".xlsx]Hóa đơn COD'!"&amp;CELL("address",B26))))</f>
        <v>T101440-Dư Thủy Long</v>
      </c>
      <c r="C26">
        <f ca="1">IF(ISBLANK(INDIRECT("'["&amp;'Báo cáo'!$C$3&amp;".xlsx]Hóa đơn COD'!"&amp;CELL("address",C26))),"",(INDIRECT("'["&amp;'Báo cáo'!$C$3&amp;".xlsx]Hóa đơn COD'!"&amp;CELL("address",C26))))</f>
        <v>9537081</v>
      </c>
      <c r="D26">
        <f ca="1">IF(ISBLANK(INDIRECT("'["&amp;'Báo cáo'!$C$3&amp;".xlsx]Hóa đơn COD'!"&amp;CELL("address",D26))),"",(INDIRECT("'["&amp;'Báo cáo'!$C$3&amp;".xlsx]Hóa đơn COD'!"&amp;CELL("address",D26))))</f>
        <v>0</v>
      </c>
      <c r="E26">
        <f ca="1">IF(ISBLANK(INDIRECT("'["&amp;'Báo cáo'!$C$3&amp;".xlsx]Hóa đơn COD'!"&amp;CELL("address",E26))),"",(INDIRECT("'["&amp;'Báo cáo'!$C$3&amp;".xlsx]Hóa đơn COD'!"&amp;CELL("address",E26))))</f>
        <v>576400</v>
      </c>
      <c r="F26">
        <f ca="1">IF(ISBLANK(INDIRECT("'["&amp;'Báo cáo'!$C$3&amp;".xlsx]Hóa đơn COD'!"&amp;CELL("address",F26))),"",(INDIRECT("'["&amp;'Báo cáo'!$C$3&amp;".xlsx]Hóa đơn COD'!"&amp;CELL("address",F26))))</f>
        <v>459400</v>
      </c>
      <c r="G26">
        <f ca="1">IF(ISBLANK(INDIRECT("'["&amp;'Báo cáo'!$C$3&amp;".xlsx]Hóa đơn COD'!"&amp;CELL("address",G26))),"",(INDIRECT("'["&amp;'Báo cáo'!$C$3&amp;".xlsx]Hóa đơn COD'!"&amp;CELL("address",G26))))</f>
        <v>117000</v>
      </c>
      <c r="H26">
        <f ca="1">IF(ISBLANK(INDIRECT("'["&amp;'Báo cáo'!$C$3&amp;".xlsx]Hóa đơn COD'!"&amp;CELL("address",H26))),"",(INDIRECT("'["&amp;'Báo cáo'!$C$3&amp;".xlsx]Hóa đơn COD'!"&amp;CELL("address",H26))))</f>
        <v>0</v>
      </c>
      <c r="I26">
        <f ca="1">IF(ISBLANK(INDIRECT("'["&amp;'Báo cáo'!$C$3&amp;".xlsx]Hóa đơn COD'!"&amp;CELL("address",I26))),"",(INDIRECT("'["&amp;'Báo cáo'!$C$3&amp;".xlsx]Hóa đơn COD'!"&amp;CELL("address",I26))))</f>
        <v>33</v>
      </c>
      <c r="J26">
        <f ca="1">IF(ISBLANK(INDIRECT("'["&amp;'Báo cáo'!$C$3&amp;".xlsx]Hóa đơn COD'!"&amp;CELL("address",J26))),"",(INDIRECT("'["&amp;'Báo cáo'!$C$3&amp;".xlsx]Hóa đơn COD'!"&amp;CELL("address",J26))))</f>
        <v>27</v>
      </c>
      <c r="K26">
        <f ca="1">IF(ISBLANK(INDIRECT("'["&amp;'Báo cáo'!$C$3&amp;".xlsx]Hóa đơn COD'!"&amp;CELL("address",K26))),"",(INDIRECT("'["&amp;'Báo cáo'!$C$3&amp;".xlsx]Hóa đơn COD'!"&amp;CELL("address",K26))))</f>
        <v>2</v>
      </c>
      <c r="L26">
        <f ca="1">IF(ISBLANK(INDIRECT("'["&amp;'Báo cáo'!$C$3&amp;".xlsx]Hóa đơn COD'!"&amp;CELL("address",L26))),"",(INDIRECT("'["&amp;'Báo cáo'!$C$3&amp;".xlsx]Hóa đơn COD'!"&amp;CELL("address",L26))))</f>
        <v>4</v>
      </c>
      <c r="M26">
        <f ca="1">IF(ISBLANK(INDIRECT("'["&amp;'Báo cáo'!$C$3&amp;".xlsx]Hóa đơn COD'!"&amp;CELL("address",M26))),"",(INDIRECT("'["&amp;'Báo cáo'!$C$3&amp;".xlsx]Hóa đơn COD'!"&amp;CELL("address",M26))))</f>
        <v>33</v>
      </c>
      <c r="N26" t="str">
        <f ca="1">IF(ISBLANK(INDIRECT("'["&amp;'Báo cáo'!$C$3&amp;".xlsx]Hóa đơn COD'!"&amp;CELL("address",N26))),"",(INDIRECT("'["&amp;'Báo cáo'!$C$3&amp;".xlsx]Hóa đơn COD'!"&amp;CELL("address",N26))))</f>
        <v>ngannk2</v>
      </c>
      <c r="O26" t="str">
        <f ca="1">IF(ISBLANK(INDIRECT("'["&amp;'Báo cáo'!$C$3&amp;".xlsx]Hóa đơn COD'!"&amp;CELL("address",O26))),"",(INDIRECT("'["&amp;'Báo cáo'!$C$3&amp;".xlsx]Hóa đơn COD'!"&amp;CELL("address",O26))))</f>
        <v>17:07 03-12-19</v>
      </c>
      <c r="P26" s="10">
        <f t="shared" ca="1" si="0"/>
        <v>0.71319444444444446</v>
      </c>
      <c r="Q26" t="str">
        <f ca="1">IF(B26="","",IF(P26&lt;'Báo cáo'!$C$4,"Sáng","Chiều"))</f>
        <v>Chiều</v>
      </c>
      <c r="R26" s="12" t="str">
        <f ca="1">IF(A26="","",IF(ISNUMBER(MATCH(B26,'Danh sách COD'!$B:$B,0)),J26/I26,""))</f>
        <v/>
      </c>
      <c r="S26" t="str">
        <f ca="1">IF(R26="","",IF(R26&gt;='Báo cáo'!$C$8,"Có","Không"))</f>
        <v/>
      </c>
    </row>
    <row r="27" spans="1:19" x14ac:dyDescent="0.25">
      <c r="A27" t="str">
        <f ca="1">IF(ISBLANK(INDIRECT("'["&amp;'Báo cáo'!$C$3&amp;".xlsx]Hóa đơn COD'!"&amp;CELL("address",A27))),"",(INDIRECT("'["&amp;'Báo cáo'!$C$3&amp;".xlsx]Hóa đơn COD'!"&amp;CELL("address",A27))))</f>
        <v>BTT394239771.T101440.021219</v>
      </c>
      <c r="B27" t="str">
        <f ca="1">IF(ISBLANK(INDIRECT("'["&amp;'Báo cáo'!$C$3&amp;".xlsx]Hóa đơn COD'!"&amp;CELL("address",B27))),"",(INDIRECT("'["&amp;'Báo cáo'!$C$3&amp;".xlsx]Hóa đơn COD'!"&amp;CELL("address",B27))))</f>
        <v>T101440-Dư Thủy Long</v>
      </c>
      <c r="C27">
        <f ca="1">IF(ISBLANK(INDIRECT("'["&amp;'Báo cáo'!$C$3&amp;".xlsx]Hóa đơn COD'!"&amp;CELL("address",C27))),"",(INDIRECT("'["&amp;'Báo cáo'!$C$3&amp;".xlsx]Hóa đơn COD'!"&amp;CELL("address",C27))))</f>
        <v>8917200</v>
      </c>
      <c r="D27">
        <f ca="1">IF(ISBLANK(INDIRECT("'["&amp;'Báo cáo'!$C$3&amp;".xlsx]Hóa đơn COD'!"&amp;CELL("address",D27))),"",(INDIRECT("'["&amp;'Báo cáo'!$C$3&amp;".xlsx]Hóa đơn COD'!"&amp;CELL("address",D27))))</f>
        <v>0</v>
      </c>
      <c r="E27">
        <f ca="1">IF(ISBLANK(INDIRECT("'["&amp;'Báo cáo'!$C$3&amp;".xlsx]Hóa đơn COD'!"&amp;CELL("address",E27))),"",(INDIRECT("'["&amp;'Báo cáo'!$C$3&amp;".xlsx]Hóa đơn COD'!"&amp;CELL("address",E27))))</f>
        <v>674160</v>
      </c>
      <c r="F27">
        <f ca="1">IF(ISBLANK(INDIRECT("'["&amp;'Báo cáo'!$C$3&amp;".xlsx]Hóa đơn COD'!"&amp;CELL("address",F27))),"",(INDIRECT("'["&amp;'Báo cáo'!$C$3&amp;".xlsx]Hóa đơn COD'!"&amp;CELL("address",F27))))</f>
        <v>497660</v>
      </c>
      <c r="G27">
        <f ca="1">IF(ISBLANK(INDIRECT("'["&amp;'Báo cáo'!$C$3&amp;".xlsx]Hóa đơn COD'!"&amp;CELL("address",G27))),"",(INDIRECT("'["&amp;'Báo cáo'!$C$3&amp;".xlsx]Hóa đơn COD'!"&amp;CELL("address",G27))))</f>
        <v>176500</v>
      </c>
      <c r="H27">
        <f ca="1">IF(ISBLANK(INDIRECT("'["&amp;'Báo cáo'!$C$3&amp;".xlsx]Hóa đơn COD'!"&amp;CELL("address",H27))),"",(INDIRECT("'["&amp;'Báo cáo'!$C$3&amp;".xlsx]Hóa đơn COD'!"&amp;CELL("address",H27))))</f>
        <v>0</v>
      </c>
      <c r="I27">
        <f ca="1">IF(ISBLANK(INDIRECT("'["&amp;'Báo cáo'!$C$3&amp;".xlsx]Hóa đơn COD'!"&amp;CELL("address",I27))),"",(INDIRECT("'["&amp;'Báo cáo'!$C$3&amp;".xlsx]Hóa đơn COD'!"&amp;CELL("address",I27))))</f>
        <v>37</v>
      </c>
      <c r="J27">
        <f ca="1">IF(ISBLANK(INDIRECT("'["&amp;'Báo cáo'!$C$3&amp;".xlsx]Hóa đơn COD'!"&amp;CELL("address",J27))),"",(INDIRECT("'["&amp;'Báo cáo'!$C$3&amp;".xlsx]Hóa đơn COD'!"&amp;CELL("address",J27))))</f>
        <v>26</v>
      </c>
      <c r="K27">
        <f ca="1">IF(ISBLANK(INDIRECT("'["&amp;'Báo cáo'!$C$3&amp;".xlsx]Hóa đơn COD'!"&amp;CELL("address",K27))),"",(INDIRECT("'["&amp;'Báo cáo'!$C$3&amp;".xlsx]Hóa đơn COD'!"&amp;CELL("address",K27))))</f>
        <v>2</v>
      </c>
      <c r="L27">
        <f ca="1">IF(ISBLANK(INDIRECT("'["&amp;'Báo cáo'!$C$3&amp;".xlsx]Hóa đơn COD'!"&amp;CELL("address",L27))),"",(INDIRECT("'["&amp;'Báo cáo'!$C$3&amp;".xlsx]Hóa đơn COD'!"&amp;CELL("address",L27))))</f>
        <v>9</v>
      </c>
      <c r="M27">
        <f ca="1">IF(ISBLANK(INDIRECT("'["&amp;'Báo cáo'!$C$3&amp;".xlsx]Hóa đơn COD'!"&amp;CELL("address",M27))),"",(INDIRECT("'["&amp;'Báo cáo'!$C$3&amp;".xlsx]Hóa đơn COD'!"&amp;CELL("address",M27))))</f>
        <v>37</v>
      </c>
      <c r="N27" t="str">
        <f ca="1">IF(ISBLANK(INDIRECT("'["&amp;'Báo cáo'!$C$3&amp;".xlsx]Hóa đơn COD'!"&amp;CELL("address",N27))),"",(INDIRECT("'["&amp;'Báo cáo'!$C$3&amp;".xlsx]Hóa đơn COD'!"&amp;CELL("address",N27))))</f>
        <v>tuoint</v>
      </c>
      <c r="O27" t="str">
        <f ca="1">IF(ISBLANK(INDIRECT("'["&amp;'Báo cáo'!$C$3&amp;".xlsx]Hóa đơn COD'!"&amp;CELL("address",O27))),"",(INDIRECT("'["&amp;'Báo cáo'!$C$3&amp;".xlsx]Hóa đơn COD'!"&amp;CELL("address",O27))))</f>
        <v>17:10 02-12-19</v>
      </c>
      <c r="P27" s="10">
        <f t="shared" ca="1" si="0"/>
        <v>0.71527777777777779</v>
      </c>
      <c r="Q27" t="str">
        <f ca="1">IF(B27="","",IF(P27&lt;'Báo cáo'!$C$4,"Sáng","Chiều"))</f>
        <v>Chiều</v>
      </c>
      <c r="R27" s="12" t="str">
        <f ca="1">IF(A27="","",IF(ISNUMBER(MATCH(B27,'Danh sách COD'!$B:$B,0)),J27/I27,""))</f>
        <v/>
      </c>
      <c r="S27" t="str">
        <f ca="1">IF(R27="","",IF(R27&gt;='Báo cáo'!$C$8,"Có","Không"))</f>
        <v/>
      </c>
    </row>
    <row r="28" spans="1:19" x14ac:dyDescent="0.25">
      <c r="A28" t="str">
        <f ca="1">IF(ISBLANK(INDIRECT("'["&amp;'Báo cáo'!$C$3&amp;".xlsx]Hóa đơn COD'!"&amp;CELL("address",A28))),"",(INDIRECT("'["&amp;'Báo cáo'!$C$3&amp;".xlsx]Hóa đơn COD'!"&amp;CELL("address",A28))))</f>
        <v>BTT396980727.T101440.041219</v>
      </c>
      <c r="B28" t="str">
        <f ca="1">IF(ISBLANK(INDIRECT("'["&amp;'Báo cáo'!$C$3&amp;".xlsx]Hóa đơn COD'!"&amp;CELL("address",B28))),"",(INDIRECT("'["&amp;'Báo cáo'!$C$3&amp;".xlsx]Hóa đơn COD'!"&amp;CELL("address",B28))))</f>
        <v>T101440-Dư Thủy Long</v>
      </c>
      <c r="C28">
        <f ca="1">IF(ISBLANK(INDIRECT("'["&amp;'Báo cáo'!$C$3&amp;".xlsx]Hóa đơn COD'!"&amp;CELL("address",C28))),"",(INDIRECT("'["&amp;'Báo cáo'!$C$3&amp;".xlsx]Hóa đơn COD'!"&amp;CELL("address",C28))))</f>
        <v>6136093</v>
      </c>
      <c r="D28">
        <f ca="1">IF(ISBLANK(INDIRECT("'["&amp;'Báo cáo'!$C$3&amp;".xlsx]Hóa đơn COD'!"&amp;CELL("address",D28))),"",(INDIRECT("'["&amp;'Báo cáo'!$C$3&amp;".xlsx]Hóa đơn COD'!"&amp;CELL("address",D28))))</f>
        <v>0</v>
      </c>
      <c r="E28">
        <f ca="1">IF(ISBLANK(INDIRECT("'["&amp;'Báo cáo'!$C$3&amp;".xlsx]Hóa đơn COD'!"&amp;CELL("address",E28))),"",(INDIRECT("'["&amp;'Báo cáo'!$C$3&amp;".xlsx]Hóa đơn COD'!"&amp;CELL("address",E28))))</f>
        <v>620600</v>
      </c>
      <c r="F28">
        <f ca="1">IF(ISBLANK(INDIRECT("'["&amp;'Báo cáo'!$C$3&amp;".xlsx]Hóa đơn COD'!"&amp;CELL("address",F28))),"",(INDIRECT("'["&amp;'Báo cáo'!$C$3&amp;".xlsx]Hóa đơn COD'!"&amp;CELL("address",F28))))</f>
        <v>524600</v>
      </c>
      <c r="G28">
        <f ca="1">IF(ISBLANK(INDIRECT("'["&amp;'Báo cáo'!$C$3&amp;".xlsx]Hóa đơn COD'!"&amp;CELL("address",G28))),"",(INDIRECT("'["&amp;'Báo cáo'!$C$3&amp;".xlsx]Hóa đơn COD'!"&amp;CELL("address",G28))))</f>
        <v>96000</v>
      </c>
      <c r="H28">
        <f ca="1">IF(ISBLANK(INDIRECT("'["&amp;'Báo cáo'!$C$3&amp;".xlsx]Hóa đơn COD'!"&amp;CELL("address",H28))),"",(INDIRECT("'["&amp;'Báo cáo'!$C$3&amp;".xlsx]Hóa đơn COD'!"&amp;CELL("address",H28))))</f>
        <v>0</v>
      </c>
      <c r="I28">
        <f ca="1">IF(ISBLANK(INDIRECT("'["&amp;'Báo cáo'!$C$3&amp;".xlsx]Hóa đơn COD'!"&amp;CELL("address",I28))),"",(INDIRECT("'["&amp;'Báo cáo'!$C$3&amp;".xlsx]Hóa đơn COD'!"&amp;CELL("address",I28))))</f>
        <v>35</v>
      </c>
      <c r="J28">
        <f ca="1">IF(ISBLANK(INDIRECT("'["&amp;'Báo cáo'!$C$3&amp;".xlsx]Hóa đơn COD'!"&amp;CELL("address",J28))),"",(INDIRECT("'["&amp;'Báo cáo'!$C$3&amp;".xlsx]Hóa đơn COD'!"&amp;CELL("address",J28))))</f>
        <v>24</v>
      </c>
      <c r="K28">
        <f ca="1">IF(ISBLANK(INDIRECT("'["&amp;'Báo cáo'!$C$3&amp;".xlsx]Hóa đơn COD'!"&amp;CELL("address",K28))),"",(INDIRECT("'["&amp;'Báo cáo'!$C$3&amp;".xlsx]Hóa đơn COD'!"&amp;CELL("address",K28))))</f>
        <v>2</v>
      </c>
      <c r="L28">
        <f ca="1">IF(ISBLANK(INDIRECT("'["&amp;'Báo cáo'!$C$3&amp;".xlsx]Hóa đơn COD'!"&amp;CELL("address",L28))),"",(INDIRECT("'["&amp;'Báo cáo'!$C$3&amp;".xlsx]Hóa đơn COD'!"&amp;CELL("address",L28))))</f>
        <v>9</v>
      </c>
      <c r="M28">
        <f ca="1">IF(ISBLANK(INDIRECT("'["&amp;'Báo cáo'!$C$3&amp;".xlsx]Hóa đơn COD'!"&amp;CELL("address",M28))),"",(INDIRECT("'["&amp;'Báo cáo'!$C$3&amp;".xlsx]Hóa đơn COD'!"&amp;CELL("address",M28))))</f>
        <v>35</v>
      </c>
      <c r="N28" t="str">
        <f ca="1">IF(ISBLANK(INDIRECT("'["&amp;'Báo cáo'!$C$3&amp;".xlsx]Hóa đơn COD'!"&amp;CELL("address",N28))),"",(INDIRECT("'["&amp;'Báo cáo'!$C$3&amp;".xlsx]Hóa đơn COD'!"&amp;CELL("address",N28))))</f>
        <v>ngannk2</v>
      </c>
      <c r="O28" t="str">
        <f ca="1">IF(ISBLANK(INDIRECT("'["&amp;'Báo cáo'!$C$3&amp;".xlsx]Hóa đơn COD'!"&amp;CELL("address",O28))),"",(INDIRECT("'["&amp;'Báo cáo'!$C$3&amp;".xlsx]Hóa đơn COD'!"&amp;CELL("address",O28))))</f>
        <v>17:20 04-12-19</v>
      </c>
      <c r="P28" s="10">
        <f t="shared" ca="1" si="0"/>
        <v>0.72222222222222221</v>
      </c>
      <c r="Q28" t="str">
        <f ca="1">IF(B28="","",IF(P28&lt;'Báo cáo'!$C$4,"Sáng","Chiều"))</f>
        <v>Chiều</v>
      </c>
      <c r="R28" s="12" t="str">
        <f ca="1">IF(A28="","",IF(ISNUMBER(MATCH(B28,'Danh sách COD'!$B:$B,0)),J28/I28,""))</f>
        <v/>
      </c>
      <c r="S28" t="str">
        <f ca="1">IF(R28="","",IF(R28&gt;='Báo cáo'!$C$8,"Có","Không"))</f>
        <v/>
      </c>
    </row>
    <row r="29" spans="1:19" x14ac:dyDescent="0.25">
      <c r="A29" t="str">
        <f ca="1">IF(ISBLANK(INDIRECT("'["&amp;'Báo cáo'!$C$3&amp;".xlsx]Hóa đơn COD'!"&amp;CELL("address",A29))),"",(INDIRECT("'["&amp;'Báo cáo'!$C$3&amp;".xlsx]Hóa đơn COD'!"&amp;CELL("address",A29))))</f>
        <v>BTT398219892.T101440.051219</v>
      </c>
      <c r="B29" t="str">
        <f ca="1">IF(ISBLANK(INDIRECT("'["&amp;'Báo cáo'!$C$3&amp;".xlsx]Hóa đơn COD'!"&amp;CELL("address",B29))),"",(INDIRECT("'["&amp;'Báo cáo'!$C$3&amp;".xlsx]Hóa đơn COD'!"&amp;CELL("address",B29))))</f>
        <v>T101440-Dư Thủy Long</v>
      </c>
      <c r="C29">
        <f ca="1">IF(ISBLANK(INDIRECT("'["&amp;'Báo cáo'!$C$3&amp;".xlsx]Hóa đơn COD'!"&amp;CELL("address",C29))),"",(INDIRECT("'["&amp;'Báo cáo'!$C$3&amp;".xlsx]Hóa đơn COD'!"&amp;CELL("address",C29))))</f>
        <v>7563800</v>
      </c>
      <c r="D29">
        <f ca="1">IF(ISBLANK(INDIRECT("'["&amp;'Báo cáo'!$C$3&amp;".xlsx]Hóa đơn COD'!"&amp;CELL("address",D29))),"",(INDIRECT("'["&amp;'Báo cáo'!$C$3&amp;".xlsx]Hóa đơn COD'!"&amp;CELL("address",D29))))</f>
        <v>0</v>
      </c>
      <c r="E29">
        <f ca="1">IF(ISBLANK(INDIRECT("'["&amp;'Báo cáo'!$C$3&amp;".xlsx]Hóa đơn COD'!"&amp;CELL("address",E29))),"",(INDIRECT("'["&amp;'Báo cáo'!$C$3&amp;".xlsx]Hóa đơn COD'!"&amp;CELL("address",E29))))</f>
        <v>484660</v>
      </c>
      <c r="F29">
        <f ca="1">IF(ISBLANK(INDIRECT("'["&amp;'Báo cáo'!$C$3&amp;".xlsx]Hóa đơn COD'!"&amp;CELL("address",F29))),"",(INDIRECT("'["&amp;'Báo cáo'!$C$3&amp;".xlsx]Hóa đơn COD'!"&amp;CELL("address",F29))))</f>
        <v>444660</v>
      </c>
      <c r="G29">
        <f ca="1">IF(ISBLANK(INDIRECT("'["&amp;'Báo cáo'!$C$3&amp;".xlsx]Hóa đơn COD'!"&amp;CELL("address",G29))),"",(INDIRECT("'["&amp;'Báo cáo'!$C$3&amp;".xlsx]Hóa đơn COD'!"&amp;CELL("address",G29))))</f>
        <v>40000</v>
      </c>
      <c r="H29">
        <f ca="1">IF(ISBLANK(INDIRECT("'["&amp;'Báo cáo'!$C$3&amp;".xlsx]Hóa đơn COD'!"&amp;CELL("address",H29))),"",(INDIRECT("'["&amp;'Báo cáo'!$C$3&amp;".xlsx]Hóa đơn COD'!"&amp;CELL("address",H29))))</f>
        <v>0</v>
      </c>
      <c r="I29">
        <f ca="1">IF(ISBLANK(INDIRECT("'["&amp;'Báo cáo'!$C$3&amp;".xlsx]Hóa đơn COD'!"&amp;CELL("address",I29))),"",(INDIRECT("'["&amp;'Báo cáo'!$C$3&amp;".xlsx]Hóa đơn COD'!"&amp;CELL("address",I29))))</f>
        <v>28</v>
      </c>
      <c r="J29">
        <f ca="1">IF(ISBLANK(INDIRECT("'["&amp;'Báo cáo'!$C$3&amp;".xlsx]Hóa đơn COD'!"&amp;CELL("address",J29))),"",(INDIRECT("'["&amp;'Báo cáo'!$C$3&amp;".xlsx]Hóa đơn COD'!"&amp;CELL("address",J29))))</f>
        <v>20</v>
      </c>
      <c r="K29">
        <f ca="1">IF(ISBLANK(INDIRECT("'["&amp;'Báo cáo'!$C$3&amp;".xlsx]Hóa đơn COD'!"&amp;CELL("address",K29))),"",(INDIRECT("'["&amp;'Báo cáo'!$C$3&amp;".xlsx]Hóa đơn COD'!"&amp;CELL("address",K29))))</f>
        <v>1</v>
      </c>
      <c r="L29">
        <f ca="1">IF(ISBLANK(INDIRECT("'["&amp;'Báo cáo'!$C$3&amp;".xlsx]Hóa đơn COD'!"&amp;CELL("address",L29))),"",(INDIRECT("'["&amp;'Báo cáo'!$C$3&amp;".xlsx]Hóa đơn COD'!"&amp;CELL("address",L29))))</f>
        <v>7</v>
      </c>
      <c r="M29">
        <f ca="1">IF(ISBLANK(INDIRECT("'["&amp;'Báo cáo'!$C$3&amp;".xlsx]Hóa đơn COD'!"&amp;CELL("address",M29))),"",(INDIRECT("'["&amp;'Báo cáo'!$C$3&amp;".xlsx]Hóa đơn COD'!"&amp;CELL("address",M29))))</f>
        <v>28</v>
      </c>
      <c r="N29" t="str">
        <f ca="1">IF(ISBLANK(INDIRECT("'["&amp;'Báo cáo'!$C$3&amp;".xlsx]Hóa đơn COD'!"&amp;CELL("address",N29))),"",(INDIRECT("'["&amp;'Báo cáo'!$C$3&amp;".xlsx]Hóa đơn COD'!"&amp;CELL("address",N29))))</f>
        <v>tuoint</v>
      </c>
      <c r="O29" t="str">
        <f ca="1">IF(ISBLANK(INDIRECT("'["&amp;'Báo cáo'!$C$3&amp;".xlsx]Hóa đơn COD'!"&amp;CELL("address",O29))),"",(INDIRECT("'["&amp;'Báo cáo'!$C$3&amp;".xlsx]Hóa đơn COD'!"&amp;CELL("address",O29))))</f>
        <v>17:27 05-12-19</v>
      </c>
      <c r="P29" s="10">
        <f t="shared" ca="1" si="0"/>
        <v>0.7270833333333333</v>
      </c>
      <c r="Q29" t="str">
        <f ca="1">IF(B29="","",IF(P29&lt;'Báo cáo'!$C$4,"Sáng","Chiều"))</f>
        <v>Chiều</v>
      </c>
      <c r="R29" s="12" t="str">
        <f ca="1">IF(A29="","",IF(ISNUMBER(MATCH(B29,'Danh sách COD'!$B:$B,0)),J29/I29,""))</f>
        <v/>
      </c>
      <c r="S29" t="str">
        <f ca="1">IF(R29="","",IF(R29&gt;='Báo cáo'!$C$8,"Có","Không"))</f>
        <v/>
      </c>
    </row>
    <row r="30" spans="1:19" x14ac:dyDescent="0.25">
      <c r="A30" t="str">
        <f ca="1">IF(ISBLANK(INDIRECT("'["&amp;'Báo cáo'!$C$3&amp;".xlsx]Hóa đơn COD'!"&amp;CELL("address",A30))),"",(INDIRECT("'["&amp;'Báo cáo'!$C$3&amp;".xlsx]Hóa đơn COD'!"&amp;CELL("address",A30))))</f>
        <v>BTT392054472.T101440.301119</v>
      </c>
      <c r="B30" t="str">
        <f ca="1">IF(ISBLANK(INDIRECT("'["&amp;'Báo cáo'!$C$3&amp;".xlsx]Hóa đơn COD'!"&amp;CELL("address",B30))),"",(INDIRECT("'["&amp;'Báo cáo'!$C$3&amp;".xlsx]Hóa đơn COD'!"&amp;CELL("address",B30))))</f>
        <v>T101440-Dư Thủy Long</v>
      </c>
      <c r="C30">
        <f ca="1">IF(ISBLANK(INDIRECT("'["&amp;'Báo cáo'!$C$3&amp;".xlsx]Hóa đơn COD'!"&amp;CELL("address",C30))),"",(INDIRECT("'["&amp;'Báo cáo'!$C$3&amp;".xlsx]Hóa đơn COD'!"&amp;CELL("address",C30))))</f>
        <v>5075747</v>
      </c>
      <c r="D30">
        <f ca="1">IF(ISBLANK(INDIRECT("'["&amp;'Báo cáo'!$C$3&amp;".xlsx]Hóa đơn COD'!"&amp;CELL("address",D30))),"",(INDIRECT("'["&amp;'Báo cáo'!$C$3&amp;".xlsx]Hóa đơn COD'!"&amp;CELL("address",D30))))</f>
        <v>0</v>
      </c>
      <c r="E30">
        <f ca="1">IF(ISBLANK(INDIRECT("'["&amp;'Báo cáo'!$C$3&amp;".xlsx]Hóa đơn COD'!"&amp;CELL("address",E30))),"",(INDIRECT("'["&amp;'Báo cáo'!$C$3&amp;".xlsx]Hóa đơn COD'!"&amp;CELL("address",E30))))</f>
        <v>472255</v>
      </c>
      <c r="F30">
        <f ca="1">IF(ISBLANK(INDIRECT("'["&amp;'Báo cáo'!$C$3&amp;".xlsx]Hóa đơn COD'!"&amp;CELL("address",F30))),"",(INDIRECT("'["&amp;'Báo cáo'!$C$3&amp;".xlsx]Hóa đơn COD'!"&amp;CELL("address",F30))))</f>
        <v>383255</v>
      </c>
      <c r="G30">
        <f ca="1">IF(ISBLANK(INDIRECT("'["&amp;'Báo cáo'!$C$3&amp;".xlsx]Hóa đơn COD'!"&amp;CELL("address",G30))),"",(INDIRECT("'["&amp;'Báo cáo'!$C$3&amp;".xlsx]Hóa đơn COD'!"&amp;CELL("address",G30))))</f>
        <v>89000</v>
      </c>
      <c r="H30">
        <f ca="1">IF(ISBLANK(INDIRECT("'["&amp;'Báo cáo'!$C$3&amp;".xlsx]Hóa đơn COD'!"&amp;CELL("address",H30))),"",(INDIRECT("'["&amp;'Báo cáo'!$C$3&amp;".xlsx]Hóa đơn COD'!"&amp;CELL("address",H30))))</f>
        <v>0</v>
      </c>
      <c r="I30">
        <f ca="1">IF(ISBLANK(INDIRECT("'["&amp;'Báo cáo'!$C$3&amp;".xlsx]Hóa đơn COD'!"&amp;CELL("address",I30))),"",(INDIRECT("'["&amp;'Báo cáo'!$C$3&amp;".xlsx]Hóa đơn COD'!"&amp;CELL("address",I30))))</f>
        <v>27</v>
      </c>
      <c r="J30">
        <f ca="1">IF(ISBLANK(INDIRECT("'["&amp;'Báo cáo'!$C$3&amp;".xlsx]Hóa đơn COD'!"&amp;CELL("address",J30))),"",(INDIRECT("'["&amp;'Báo cáo'!$C$3&amp;".xlsx]Hóa đơn COD'!"&amp;CELL("address",J30))))</f>
        <v>17</v>
      </c>
      <c r="K30">
        <f ca="1">IF(ISBLANK(INDIRECT("'["&amp;'Báo cáo'!$C$3&amp;".xlsx]Hóa đơn COD'!"&amp;CELL("address",K30))),"",(INDIRECT("'["&amp;'Báo cáo'!$C$3&amp;".xlsx]Hóa đơn COD'!"&amp;CELL("address",K30))))</f>
        <v>2</v>
      </c>
      <c r="L30">
        <f ca="1">IF(ISBLANK(INDIRECT("'["&amp;'Báo cáo'!$C$3&amp;".xlsx]Hóa đơn COD'!"&amp;CELL("address",L30))),"",(INDIRECT("'["&amp;'Báo cáo'!$C$3&amp;".xlsx]Hóa đơn COD'!"&amp;CELL("address",L30))))</f>
        <v>8</v>
      </c>
      <c r="M30">
        <f ca="1">IF(ISBLANK(INDIRECT("'["&amp;'Báo cáo'!$C$3&amp;".xlsx]Hóa đơn COD'!"&amp;CELL("address",M30))),"",(INDIRECT("'["&amp;'Báo cáo'!$C$3&amp;".xlsx]Hóa đơn COD'!"&amp;CELL("address",M30))))</f>
        <v>27</v>
      </c>
      <c r="N30" t="str">
        <f ca="1">IF(ISBLANK(INDIRECT("'["&amp;'Báo cáo'!$C$3&amp;".xlsx]Hóa đơn COD'!"&amp;CELL("address",N30))),"",(INDIRECT("'["&amp;'Báo cáo'!$C$3&amp;".xlsx]Hóa đơn COD'!"&amp;CELL("address",N30))))</f>
        <v>trongntm</v>
      </c>
      <c r="O30" t="str">
        <f ca="1">IF(ISBLANK(INDIRECT("'["&amp;'Báo cáo'!$C$3&amp;".xlsx]Hóa đơn COD'!"&amp;CELL("address",O30))),"",(INDIRECT("'["&amp;'Báo cáo'!$C$3&amp;".xlsx]Hóa đơn COD'!"&amp;CELL("address",O30))))</f>
        <v>17:28 30-11-19</v>
      </c>
      <c r="P30" s="10">
        <f t="shared" ca="1" si="0"/>
        <v>0.72777777777777775</v>
      </c>
      <c r="Q30" t="str">
        <f ca="1">IF(B30="","",IF(P30&lt;'Báo cáo'!$C$4,"Sáng","Chiều"))</f>
        <v>Chiều</v>
      </c>
      <c r="R30" s="12" t="str">
        <f ca="1">IF(A30="","",IF(ISNUMBER(MATCH(B30,'Danh sách COD'!$B:$B,0)),J30/I30,""))</f>
        <v/>
      </c>
      <c r="S30" t="str">
        <f ca="1">IF(R30="","",IF(R30&gt;='Báo cáo'!$C$8,"Có","Không"))</f>
        <v/>
      </c>
    </row>
    <row r="31" spans="1:19" x14ac:dyDescent="0.25">
      <c r="A31" t="str">
        <f ca="1">IF(ISBLANK(INDIRECT("'["&amp;'Báo cáo'!$C$3&amp;".xlsx]Hóa đơn COD'!"&amp;CELL("address",A31))),"",(INDIRECT("'["&amp;'Báo cáo'!$C$3&amp;".xlsx]Hóa đơn COD'!"&amp;CELL("address",A31))))</f>
        <v>BTT399342579.T10149.061219</v>
      </c>
      <c r="B31" t="str">
        <f ca="1">IF(ISBLANK(INDIRECT("'["&amp;'Báo cáo'!$C$3&amp;".xlsx]Hóa đơn COD'!"&amp;CELL("address",B31))),"",(INDIRECT("'["&amp;'Báo cáo'!$C$3&amp;".xlsx]Hóa đơn COD'!"&amp;CELL("address",B31))))</f>
        <v>T10149-Đào Duy Nhiệm</v>
      </c>
      <c r="C31">
        <f ca="1">IF(ISBLANK(INDIRECT("'["&amp;'Báo cáo'!$C$3&amp;".xlsx]Hóa đơn COD'!"&amp;CELL("address",C31))),"",(INDIRECT("'["&amp;'Báo cáo'!$C$3&amp;".xlsx]Hóa đơn COD'!"&amp;CELL("address",C31))))</f>
        <v>11242341</v>
      </c>
      <c r="D31">
        <f ca="1">IF(ISBLANK(INDIRECT("'["&amp;'Báo cáo'!$C$3&amp;".xlsx]Hóa đơn COD'!"&amp;CELL("address",D31))),"",(INDIRECT("'["&amp;'Báo cáo'!$C$3&amp;".xlsx]Hóa đơn COD'!"&amp;CELL("address",D31))))</f>
        <v>0</v>
      </c>
      <c r="E31">
        <f ca="1">IF(ISBLANK(INDIRECT("'["&amp;'Báo cáo'!$C$3&amp;".xlsx]Hóa đơn COD'!"&amp;CELL("address",E31))),"",(INDIRECT("'["&amp;'Báo cáo'!$C$3&amp;".xlsx]Hóa đơn COD'!"&amp;CELL("address",E31))))</f>
        <v>922390</v>
      </c>
      <c r="F31">
        <f ca="1">IF(ISBLANK(INDIRECT("'["&amp;'Báo cáo'!$C$3&amp;".xlsx]Hóa đơn COD'!"&amp;CELL("address",F31))),"",(INDIRECT("'["&amp;'Báo cáo'!$C$3&amp;".xlsx]Hóa đơn COD'!"&amp;CELL("address",F31))))</f>
        <v>786390</v>
      </c>
      <c r="G31">
        <f ca="1">IF(ISBLANK(INDIRECT("'["&amp;'Báo cáo'!$C$3&amp;".xlsx]Hóa đơn COD'!"&amp;CELL("address",G31))),"",(INDIRECT("'["&amp;'Báo cáo'!$C$3&amp;".xlsx]Hóa đơn COD'!"&amp;CELL("address",G31))))</f>
        <v>136000</v>
      </c>
      <c r="H31">
        <f ca="1">IF(ISBLANK(INDIRECT("'["&amp;'Báo cáo'!$C$3&amp;".xlsx]Hóa đơn COD'!"&amp;CELL("address",H31))),"",(INDIRECT("'["&amp;'Báo cáo'!$C$3&amp;".xlsx]Hóa đơn COD'!"&amp;CELL("address",H31))))</f>
        <v>0</v>
      </c>
      <c r="I31">
        <f ca="1">IF(ISBLANK(INDIRECT("'["&amp;'Báo cáo'!$C$3&amp;".xlsx]Hóa đơn COD'!"&amp;CELL("address",I31))),"",(INDIRECT("'["&amp;'Báo cáo'!$C$3&amp;".xlsx]Hóa đơn COD'!"&amp;CELL("address",I31))))</f>
        <v>48</v>
      </c>
      <c r="J31">
        <f ca="1">IF(ISBLANK(INDIRECT("'["&amp;'Báo cáo'!$C$3&amp;".xlsx]Hóa đơn COD'!"&amp;CELL("address",J31))),"",(INDIRECT("'["&amp;'Báo cáo'!$C$3&amp;".xlsx]Hóa đơn COD'!"&amp;CELL("address",J31))))</f>
        <v>41</v>
      </c>
      <c r="K31">
        <f ca="1">IF(ISBLANK(INDIRECT("'["&amp;'Báo cáo'!$C$3&amp;".xlsx]Hóa đơn COD'!"&amp;CELL("address",K31))),"",(INDIRECT("'["&amp;'Báo cáo'!$C$3&amp;".xlsx]Hóa đơn COD'!"&amp;CELL("address",K31))))</f>
        <v>0</v>
      </c>
      <c r="L31">
        <f ca="1">IF(ISBLANK(INDIRECT("'["&amp;'Báo cáo'!$C$3&amp;".xlsx]Hóa đơn COD'!"&amp;CELL("address",L31))),"",(INDIRECT("'["&amp;'Báo cáo'!$C$3&amp;".xlsx]Hóa đơn COD'!"&amp;CELL("address",L31))))</f>
        <v>7</v>
      </c>
      <c r="M31">
        <f ca="1">IF(ISBLANK(INDIRECT("'["&amp;'Báo cáo'!$C$3&amp;".xlsx]Hóa đơn COD'!"&amp;CELL("address",M31))),"",(INDIRECT("'["&amp;'Báo cáo'!$C$3&amp;".xlsx]Hóa đơn COD'!"&amp;CELL("address",M31))))</f>
        <v>48</v>
      </c>
      <c r="N31" t="str">
        <f ca="1">IF(ISBLANK(INDIRECT("'["&amp;'Báo cáo'!$C$3&amp;".xlsx]Hóa đơn COD'!"&amp;CELL("address",N31))),"",(INDIRECT("'["&amp;'Báo cáo'!$C$3&amp;".xlsx]Hóa đơn COD'!"&amp;CELL("address",N31))))</f>
        <v>ngannk2</v>
      </c>
      <c r="O31" t="str">
        <f ca="1">IF(ISBLANK(INDIRECT("'["&amp;'Báo cáo'!$C$3&amp;".xlsx]Hóa đơn COD'!"&amp;CELL("address",O31))),"",(INDIRECT("'["&amp;'Báo cáo'!$C$3&amp;".xlsx]Hóa đơn COD'!"&amp;CELL("address",O31))))</f>
        <v>12:29 06-12-19</v>
      </c>
      <c r="P31" s="10">
        <f t="shared" ca="1" si="0"/>
        <v>0.52013888888888882</v>
      </c>
      <c r="Q31" t="str">
        <f ca="1">IF(B31="","",IF(P31&lt;'Báo cáo'!$C$4,"Sáng","Chiều"))</f>
        <v>Sáng</v>
      </c>
      <c r="R31" s="12" t="str">
        <f ca="1">IF(A31="","",IF(ISNUMBER(MATCH(B31,'Danh sách COD'!$B:$B,0)),J31/I31,""))</f>
        <v/>
      </c>
      <c r="S31" t="str">
        <f ca="1">IF(R31="","",IF(R31&gt;='Báo cáo'!$C$8,"Có","Không"))</f>
        <v/>
      </c>
    </row>
    <row r="32" spans="1:19" x14ac:dyDescent="0.25">
      <c r="A32" t="str">
        <f ca="1">IF(ISBLANK(INDIRECT("'["&amp;'Báo cáo'!$C$3&amp;".xlsx]Hóa đơn COD'!"&amp;CELL("address",A32))),"",(INDIRECT("'["&amp;'Báo cáo'!$C$3&amp;".xlsx]Hóa đơn COD'!"&amp;CELL("address",A32))))</f>
        <v>BTT397935864.T10149.051219</v>
      </c>
      <c r="B32" t="str">
        <f ca="1">IF(ISBLANK(INDIRECT("'["&amp;'Báo cáo'!$C$3&amp;".xlsx]Hóa đơn COD'!"&amp;CELL("address",B32))),"",(INDIRECT("'["&amp;'Báo cáo'!$C$3&amp;".xlsx]Hóa đơn COD'!"&amp;CELL("address",B32))))</f>
        <v>T10149-Đào Duy Nhiệm</v>
      </c>
      <c r="C32">
        <f ca="1">IF(ISBLANK(INDIRECT("'["&amp;'Báo cáo'!$C$3&amp;".xlsx]Hóa đơn COD'!"&amp;CELL("address",C32))),"",(INDIRECT("'["&amp;'Báo cáo'!$C$3&amp;".xlsx]Hóa đơn COD'!"&amp;CELL("address",C32))))</f>
        <v>14278800</v>
      </c>
      <c r="D32">
        <f ca="1">IF(ISBLANK(INDIRECT("'["&amp;'Báo cáo'!$C$3&amp;".xlsx]Hóa đơn COD'!"&amp;CELL("address",D32))),"",(INDIRECT("'["&amp;'Báo cáo'!$C$3&amp;".xlsx]Hóa đơn COD'!"&amp;CELL("address",D32))))</f>
        <v>28300</v>
      </c>
      <c r="E32">
        <f ca="1">IF(ISBLANK(INDIRECT("'["&amp;'Báo cáo'!$C$3&amp;".xlsx]Hóa đơn COD'!"&amp;CELL("address",E32))),"",(INDIRECT("'["&amp;'Báo cáo'!$C$3&amp;".xlsx]Hóa đơn COD'!"&amp;CELL("address",E32))))</f>
        <v>1145770</v>
      </c>
      <c r="F32">
        <f ca="1">IF(ISBLANK(INDIRECT("'["&amp;'Báo cáo'!$C$3&amp;".xlsx]Hóa đơn COD'!"&amp;CELL("address",F32))),"",(INDIRECT("'["&amp;'Báo cáo'!$C$3&amp;".xlsx]Hóa đơn COD'!"&amp;CELL("address",F32))))</f>
        <v>864770</v>
      </c>
      <c r="G32">
        <f ca="1">IF(ISBLANK(INDIRECT("'["&amp;'Báo cáo'!$C$3&amp;".xlsx]Hóa đơn COD'!"&amp;CELL("address",G32))),"",(INDIRECT("'["&amp;'Báo cáo'!$C$3&amp;".xlsx]Hóa đơn COD'!"&amp;CELL("address",G32))))</f>
        <v>281000</v>
      </c>
      <c r="H32">
        <f ca="1">IF(ISBLANK(INDIRECT("'["&amp;'Báo cáo'!$C$3&amp;".xlsx]Hóa đơn COD'!"&amp;CELL("address",H32))),"",(INDIRECT("'["&amp;'Báo cáo'!$C$3&amp;".xlsx]Hóa đơn COD'!"&amp;CELL("address",H32))))</f>
        <v>0</v>
      </c>
      <c r="I32">
        <f ca="1">IF(ISBLANK(INDIRECT("'["&amp;'Báo cáo'!$C$3&amp;".xlsx]Hóa đơn COD'!"&amp;CELL("address",I32))),"",(INDIRECT("'["&amp;'Báo cáo'!$C$3&amp;".xlsx]Hóa đơn COD'!"&amp;CELL("address",I32))))</f>
        <v>57</v>
      </c>
      <c r="J32">
        <f ca="1">IF(ISBLANK(INDIRECT("'["&amp;'Báo cáo'!$C$3&amp;".xlsx]Hóa đơn COD'!"&amp;CELL("address",J32))),"",(INDIRECT("'["&amp;'Báo cáo'!$C$3&amp;".xlsx]Hóa đơn COD'!"&amp;CELL("address",J32))))</f>
        <v>46</v>
      </c>
      <c r="K32">
        <f ca="1">IF(ISBLANK(INDIRECT("'["&amp;'Báo cáo'!$C$3&amp;".xlsx]Hóa đơn COD'!"&amp;CELL("address",K32))),"",(INDIRECT("'["&amp;'Báo cáo'!$C$3&amp;".xlsx]Hóa đơn COD'!"&amp;CELL("address",K32))))</f>
        <v>0</v>
      </c>
      <c r="L32">
        <f ca="1">IF(ISBLANK(INDIRECT("'["&amp;'Báo cáo'!$C$3&amp;".xlsx]Hóa đơn COD'!"&amp;CELL("address",L32))),"",(INDIRECT("'["&amp;'Báo cáo'!$C$3&amp;".xlsx]Hóa đơn COD'!"&amp;CELL("address",L32))))</f>
        <v>11</v>
      </c>
      <c r="M32">
        <f ca="1">IF(ISBLANK(INDIRECT("'["&amp;'Báo cáo'!$C$3&amp;".xlsx]Hóa đơn COD'!"&amp;CELL("address",M32))),"",(INDIRECT("'["&amp;'Báo cáo'!$C$3&amp;".xlsx]Hóa đơn COD'!"&amp;CELL("address",M32))))</f>
        <v>57</v>
      </c>
      <c r="N32" t="str">
        <f ca="1">IF(ISBLANK(INDIRECT("'["&amp;'Báo cáo'!$C$3&amp;".xlsx]Hóa đơn COD'!"&amp;CELL("address",N32))),"",(INDIRECT("'["&amp;'Báo cáo'!$C$3&amp;".xlsx]Hóa đơn COD'!"&amp;CELL("address",N32))))</f>
        <v>ngannk2</v>
      </c>
      <c r="O32" t="str">
        <f ca="1">IF(ISBLANK(INDIRECT("'["&amp;'Báo cáo'!$C$3&amp;".xlsx]Hóa đơn COD'!"&amp;CELL("address",O32))),"",(INDIRECT("'["&amp;'Báo cáo'!$C$3&amp;".xlsx]Hóa đơn COD'!"&amp;CELL("address",O32))))</f>
        <v>12:54 05-12-19</v>
      </c>
      <c r="P32" s="10">
        <f t="shared" ca="1" si="0"/>
        <v>0.53749999999999998</v>
      </c>
      <c r="Q32" t="str">
        <f ca="1">IF(B32="","",IF(P32&lt;'Báo cáo'!$C$4,"Sáng","Chiều"))</f>
        <v>Sáng</v>
      </c>
      <c r="R32" s="12" t="str">
        <f ca="1">IF(A32="","",IF(ISNUMBER(MATCH(B32,'Danh sách COD'!$B:$B,0)),J32/I32,""))</f>
        <v/>
      </c>
      <c r="S32" t="str">
        <f ca="1">IF(R32="","",IF(R32&gt;='Báo cáo'!$C$8,"Có","Không"))</f>
        <v/>
      </c>
    </row>
    <row r="33" spans="1:22" x14ac:dyDescent="0.25">
      <c r="A33" t="str">
        <f ca="1">IF(ISBLANK(INDIRECT("'["&amp;'Báo cáo'!$C$3&amp;".xlsx]Hóa đơn COD'!"&amp;CELL("address",A33))),"",(INDIRECT("'["&amp;'Báo cáo'!$C$3&amp;".xlsx]Hóa đơn COD'!"&amp;CELL("address",A33))))</f>
        <v>BTT395316786.T10149.031219</v>
      </c>
      <c r="B33" t="str">
        <f ca="1">IF(ISBLANK(INDIRECT("'["&amp;'Báo cáo'!$C$3&amp;".xlsx]Hóa đơn COD'!"&amp;CELL("address",B33))),"",(INDIRECT("'["&amp;'Báo cáo'!$C$3&amp;".xlsx]Hóa đơn COD'!"&amp;CELL("address",B33))))</f>
        <v>T10149-Đào Duy Nhiệm</v>
      </c>
      <c r="C33">
        <f ca="1">IF(ISBLANK(INDIRECT("'["&amp;'Báo cáo'!$C$3&amp;".xlsx]Hóa đơn COD'!"&amp;CELL("address",C33))),"",(INDIRECT("'["&amp;'Báo cáo'!$C$3&amp;".xlsx]Hóa đơn COD'!"&amp;CELL("address",C33))))</f>
        <v>11291500</v>
      </c>
      <c r="D33">
        <f ca="1">IF(ISBLANK(INDIRECT("'["&amp;'Báo cáo'!$C$3&amp;".xlsx]Hóa đơn COD'!"&amp;CELL("address",D33))),"",(INDIRECT("'["&amp;'Báo cáo'!$C$3&amp;".xlsx]Hóa đơn COD'!"&amp;CELL("address",D33))))</f>
        <v>0</v>
      </c>
      <c r="E33">
        <f ca="1">IF(ISBLANK(INDIRECT("'["&amp;'Báo cáo'!$C$3&amp;".xlsx]Hóa đơn COD'!"&amp;CELL("address",E33))),"",(INDIRECT("'["&amp;'Báo cáo'!$C$3&amp;".xlsx]Hóa đơn COD'!"&amp;CELL("address",E33))))</f>
        <v>1101475</v>
      </c>
      <c r="F33">
        <f ca="1">IF(ISBLANK(INDIRECT("'["&amp;'Báo cáo'!$C$3&amp;".xlsx]Hóa đơn COD'!"&amp;CELL("address",F33))),"",(INDIRECT("'["&amp;'Báo cáo'!$C$3&amp;".xlsx]Hóa đơn COD'!"&amp;CELL("address",F33))))</f>
        <v>957975</v>
      </c>
      <c r="G33">
        <f ca="1">IF(ISBLANK(INDIRECT("'["&amp;'Báo cáo'!$C$3&amp;".xlsx]Hóa đơn COD'!"&amp;CELL("address",G33))),"",(INDIRECT("'["&amp;'Báo cáo'!$C$3&amp;".xlsx]Hóa đơn COD'!"&amp;CELL("address",G33))))</f>
        <v>143500</v>
      </c>
      <c r="H33">
        <f ca="1">IF(ISBLANK(INDIRECT("'["&amp;'Báo cáo'!$C$3&amp;".xlsx]Hóa đơn COD'!"&amp;CELL("address",H33))),"",(INDIRECT("'["&amp;'Báo cáo'!$C$3&amp;".xlsx]Hóa đơn COD'!"&amp;CELL("address",H33))))</f>
        <v>0</v>
      </c>
      <c r="I33">
        <f ca="1">IF(ISBLANK(INDIRECT("'["&amp;'Báo cáo'!$C$3&amp;".xlsx]Hóa đơn COD'!"&amp;CELL("address",I33))),"",(INDIRECT("'["&amp;'Báo cáo'!$C$3&amp;".xlsx]Hóa đơn COD'!"&amp;CELL("address",I33))))</f>
        <v>54</v>
      </c>
      <c r="J33">
        <f ca="1">IF(ISBLANK(INDIRECT("'["&amp;'Báo cáo'!$C$3&amp;".xlsx]Hóa đơn COD'!"&amp;CELL("address",J33))),"",(INDIRECT("'["&amp;'Báo cáo'!$C$3&amp;".xlsx]Hóa đơn COD'!"&amp;CELL("address",J33))))</f>
        <v>43</v>
      </c>
      <c r="K33">
        <f ca="1">IF(ISBLANK(INDIRECT("'["&amp;'Báo cáo'!$C$3&amp;".xlsx]Hóa đơn COD'!"&amp;CELL("address",K33))),"",(INDIRECT("'["&amp;'Báo cáo'!$C$3&amp;".xlsx]Hóa đơn COD'!"&amp;CELL("address",K33))))</f>
        <v>3</v>
      </c>
      <c r="L33">
        <f ca="1">IF(ISBLANK(INDIRECT("'["&amp;'Báo cáo'!$C$3&amp;".xlsx]Hóa đơn COD'!"&amp;CELL("address",L33))),"",(INDIRECT("'["&amp;'Báo cáo'!$C$3&amp;".xlsx]Hóa đơn COD'!"&amp;CELL("address",L33))))</f>
        <v>8</v>
      </c>
      <c r="M33">
        <f ca="1">IF(ISBLANK(INDIRECT("'["&amp;'Báo cáo'!$C$3&amp;".xlsx]Hóa đơn COD'!"&amp;CELL("address",M33))),"",(INDIRECT("'["&amp;'Báo cáo'!$C$3&amp;".xlsx]Hóa đơn COD'!"&amp;CELL("address",M33))))</f>
        <v>54</v>
      </c>
      <c r="N33" t="str">
        <f ca="1">IF(ISBLANK(INDIRECT("'["&amp;'Báo cáo'!$C$3&amp;".xlsx]Hóa đơn COD'!"&amp;CELL("address",N33))),"",(INDIRECT("'["&amp;'Báo cáo'!$C$3&amp;".xlsx]Hóa đơn COD'!"&amp;CELL("address",N33))))</f>
        <v>ngannk2</v>
      </c>
      <c r="O33" t="str">
        <f ca="1">IF(ISBLANK(INDIRECT("'["&amp;'Báo cáo'!$C$3&amp;".xlsx]Hóa đơn COD'!"&amp;CELL("address",O33))),"",(INDIRECT("'["&amp;'Báo cáo'!$C$3&amp;".xlsx]Hóa đơn COD'!"&amp;CELL("address",O33))))</f>
        <v>13:32 03-12-19</v>
      </c>
      <c r="P33" s="10">
        <f t="shared" ca="1" si="0"/>
        <v>0.56388888888888888</v>
      </c>
      <c r="Q33" t="str">
        <f ca="1">IF(B33="","",IF(P33&lt;'Báo cáo'!$C$4,"Sáng","Chiều"))</f>
        <v>Chiều</v>
      </c>
      <c r="R33" s="12" t="str">
        <f ca="1">IF(A33="","",IF(ISNUMBER(MATCH(B33,'Danh sách COD'!$B:$B,0)),J33/I33,""))</f>
        <v/>
      </c>
      <c r="S33" t="str">
        <f ca="1">IF(R33="","",IF(R33&gt;='Báo cáo'!$C$8,"Có","Không"))</f>
        <v/>
      </c>
    </row>
    <row r="34" spans="1:22" x14ac:dyDescent="0.25">
      <c r="A34" t="str">
        <f ca="1">IF(ISBLANK(INDIRECT("'["&amp;'Báo cáo'!$C$3&amp;".xlsx]Hóa đơn COD'!"&amp;CELL("address",A34))),"",(INDIRECT("'["&amp;'Báo cáo'!$C$3&amp;".xlsx]Hóa đơn COD'!"&amp;CELL("address",A34))))</f>
        <v>BTT394010583.T10149.021219</v>
      </c>
      <c r="B34" t="str">
        <f ca="1">IF(ISBLANK(INDIRECT("'["&amp;'Báo cáo'!$C$3&amp;".xlsx]Hóa đơn COD'!"&amp;CELL("address",B34))),"",(INDIRECT("'["&amp;'Báo cáo'!$C$3&amp;".xlsx]Hóa đơn COD'!"&amp;CELL("address",B34))))</f>
        <v>T10149-Đào Duy Nhiệm</v>
      </c>
      <c r="C34">
        <f ca="1">IF(ISBLANK(INDIRECT("'["&amp;'Báo cáo'!$C$3&amp;".xlsx]Hóa đơn COD'!"&amp;CELL("address",C34))),"",(INDIRECT("'["&amp;'Báo cáo'!$C$3&amp;".xlsx]Hóa đơn COD'!"&amp;CELL("address",C34))))</f>
        <v>9534813</v>
      </c>
      <c r="D34">
        <f ca="1">IF(ISBLANK(INDIRECT("'["&amp;'Báo cáo'!$C$3&amp;".xlsx]Hóa đơn COD'!"&amp;CELL("address",D34))),"",(INDIRECT("'["&amp;'Báo cáo'!$C$3&amp;".xlsx]Hóa đơn COD'!"&amp;CELL("address",D34))))</f>
        <v>18500</v>
      </c>
      <c r="E34">
        <f ca="1">IF(ISBLANK(INDIRECT("'["&amp;'Báo cáo'!$C$3&amp;".xlsx]Hóa đơn COD'!"&amp;CELL("address",E34))),"",(INDIRECT("'["&amp;'Báo cáo'!$C$3&amp;".xlsx]Hóa đơn COD'!"&amp;CELL("address",E34))))</f>
        <v>1076065</v>
      </c>
      <c r="F34">
        <f ca="1">IF(ISBLANK(INDIRECT("'["&amp;'Báo cáo'!$C$3&amp;".xlsx]Hóa đơn COD'!"&amp;CELL("address",F34))),"",(INDIRECT("'["&amp;'Báo cáo'!$C$3&amp;".xlsx]Hóa đơn COD'!"&amp;CELL("address",F34))))</f>
        <v>1000065</v>
      </c>
      <c r="G34">
        <f ca="1">IF(ISBLANK(INDIRECT("'["&amp;'Báo cáo'!$C$3&amp;".xlsx]Hóa đơn COD'!"&amp;CELL("address",G34))),"",(INDIRECT("'["&amp;'Báo cáo'!$C$3&amp;".xlsx]Hóa đơn COD'!"&amp;CELL("address",G34))))</f>
        <v>76000</v>
      </c>
      <c r="H34">
        <f ca="1">IF(ISBLANK(INDIRECT("'["&amp;'Báo cáo'!$C$3&amp;".xlsx]Hóa đơn COD'!"&amp;CELL("address",H34))),"",(INDIRECT("'["&amp;'Báo cáo'!$C$3&amp;".xlsx]Hóa đơn COD'!"&amp;CELL("address",H34))))</f>
        <v>0</v>
      </c>
      <c r="I34">
        <f ca="1">IF(ISBLANK(INDIRECT("'["&amp;'Báo cáo'!$C$3&amp;".xlsx]Hóa đơn COD'!"&amp;CELL("address",I34))),"",(INDIRECT("'["&amp;'Báo cáo'!$C$3&amp;".xlsx]Hóa đơn COD'!"&amp;CELL("address",I34))))</f>
        <v>45</v>
      </c>
      <c r="J34">
        <f ca="1">IF(ISBLANK(INDIRECT("'["&amp;'Báo cáo'!$C$3&amp;".xlsx]Hóa đơn COD'!"&amp;CELL("address",J34))),"",(INDIRECT("'["&amp;'Báo cáo'!$C$3&amp;".xlsx]Hóa đơn COD'!"&amp;CELL("address",J34))))</f>
        <v>36</v>
      </c>
      <c r="K34">
        <f ca="1">IF(ISBLANK(INDIRECT("'["&amp;'Báo cáo'!$C$3&amp;".xlsx]Hóa đơn COD'!"&amp;CELL("address",K34))),"",(INDIRECT("'["&amp;'Báo cáo'!$C$3&amp;".xlsx]Hóa đơn COD'!"&amp;CELL("address",K34))))</f>
        <v>1</v>
      </c>
      <c r="L34">
        <f ca="1">IF(ISBLANK(INDIRECT("'["&amp;'Báo cáo'!$C$3&amp;".xlsx]Hóa đơn COD'!"&amp;CELL("address",L34))),"",(INDIRECT("'["&amp;'Báo cáo'!$C$3&amp;".xlsx]Hóa đơn COD'!"&amp;CELL("address",L34))))</f>
        <v>8</v>
      </c>
      <c r="M34">
        <f ca="1">IF(ISBLANK(INDIRECT("'["&amp;'Báo cáo'!$C$3&amp;".xlsx]Hóa đơn COD'!"&amp;CELL("address",M34))),"",(INDIRECT("'["&amp;'Báo cáo'!$C$3&amp;".xlsx]Hóa đơn COD'!"&amp;CELL("address",M34))))</f>
        <v>45</v>
      </c>
      <c r="N34" t="str">
        <f ca="1">IF(ISBLANK(INDIRECT("'["&amp;'Báo cáo'!$C$3&amp;".xlsx]Hóa đơn COD'!"&amp;CELL("address",N34))),"",(INDIRECT("'["&amp;'Báo cáo'!$C$3&amp;".xlsx]Hóa đơn COD'!"&amp;CELL("address",N34))))</f>
        <v>tuoint</v>
      </c>
      <c r="O34" t="str">
        <f ca="1">IF(ISBLANK(INDIRECT("'["&amp;'Báo cáo'!$C$3&amp;".xlsx]Hóa đơn COD'!"&amp;CELL("address",O34))),"",(INDIRECT("'["&amp;'Báo cáo'!$C$3&amp;".xlsx]Hóa đơn COD'!"&amp;CELL("address",O34))))</f>
        <v>13:42 02-12-19</v>
      </c>
      <c r="P34" s="10">
        <f t="shared" ca="1" si="0"/>
        <v>0.5708333333333333</v>
      </c>
      <c r="Q34" t="str">
        <f ca="1">IF(B34="","",IF(P34&lt;'Báo cáo'!$C$4,"Sáng","Chiều"))</f>
        <v>Chiều</v>
      </c>
      <c r="R34" s="12" t="str">
        <f ca="1">IF(A34="","",IF(ISNUMBER(MATCH(B34,'Danh sách COD'!$B:$B,0)),J34/I34,""))</f>
        <v/>
      </c>
      <c r="S34" t="str">
        <f ca="1">IF(R34="","",IF(R34&gt;='Báo cáo'!$C$8,"Có","Không"))</f>
        <v/>
      </c>
    </row>
    <row r="35" spans="1:22" x14ac:dyDescent="0.25">
      <c r="A35" t="str">
        <f ca="1">IF(ISBLANK(INDIRECT("'["&amp;'Báo cáo'!$C$3&amp;".xlsx]Hóa đơn COD'!"&amp;CELL("address",A35))),"",(INDIRECT("'["&amp;'Báo cáo'!$C$3&amp;".xlsx]Hóa đơn COD'!"&amp;CELL("address",A35))))</f>
        <v>BTT396754422.T10149.041219</v>
      </c>
      <c r="B35" t="str">
        <f ca="1">IF(ISBLANK(INDIRECT("'["&amp;'Báo cáo'!$C$3&amp;".xlsx]Hóa đơn COD'!"&amp;CELL("address",B35))),"",(INDIRECT("'["&amp;'Báo cáo'!$C$3&amp;".xlsx]Hóa đơn COD'!"&amp;CELL("address",B35))))</f>
        <v>T10149-Đào Duy Nhiệm</v>
      </c>
      <c r="C35">
        <f ca="1">IF(ISBLANK(INDIRECT("'["&amp;'Báo cáo'!$C$3&amp;".xlsx]Hóa đơn COD'!"&amp;CELL("address",C35))),"",(INDIRECT("'["&amp;'Báo cáo'!$C$3&amp;".xlsx]Hóa đơn COD'!"&amp;CELL("address",C35))))</f>
        <v>11990030</v>
      </c>
      <c r="D35">
        <f ca="1">IF(ISBLANK(INDIRECT("'["&amp;'Báo cáo'!$C$3&amp;".xlsx]Hóa đơn COD'!"&amp;CELL("address",D35))),"",(INDIRECT("'["&amp;'Báo cáo'!$C$3&amp;".xlsx]Hóa đơn COD'!"&amp;CELL("address",D35))))</f>
        <v>18500</v>
      </c>
      <c r="E35">
        <f ca="1">IF(ISBLANK(INDIRECT("'["&amp;'Báo cáo'!$C$3&amp;".xlsx]Hóa đơn COD'!"&amp;CELL("address",E35))),"",(INDIRECT("'["&amp;'Báo cáo'!$C$3&amp;".xlsx]Hóa đơn COD'!"&amp;CELL("address",E35))))</f>
        <v>1181530</v>
      </c>
      <c r="F35">
        <f ca="1">IF(ISBLANK(INDIRECT("'["&amp;'Báo cáo'!$C$3&amp;".xlsx]Hóa đơn COD'!"&amp;CELL("address",F35))),"",(INDIRECT("'["&amp;'Báo cáo'!$C$3&amp;".xlsx]Hóa đơn COD'!"&amp;CELL("address",F35))))</f>
        <v>1083530</v>
      </c>
      <c r="G35">
        <f ca="1">IF(ISBLANK(INDIRECT("'["&amp;'Báo cáo'!$C$3&amp;".xlsx]Hóa đơn COD'!"&amp;CELL("address",G35))),"",(INDIRECT("'["&amp;'Báo cáo'!$C$3&amp;".xlsx]Hóa đơn COD'!"&amp;CELL("address",G35))))</f>
        <v>98000</v>
      </c>
      <c r="H35">
        <f ca="1">IF(ISBLANK(INDIRECT("'["&amp;'Báo cáo'!$C$3&amp;".xlsx]Hóa đơn COD'!"&amp;CELL("address",H35))),"",(INDIRECT("'["&amp;'Báo cáo'!$C$3&amp;".xlsx]Hóa đơn COD'!"&amp;CELL("address",H35))))</f>
        <v>0</v>
      </c>
      <c r="I35">
        <f ca="1">IF(ISBLANK(INDIRECT("'["&amp;'Báo cáo'!$C$3&amp;".xlsx]Hóa đơn COD'!"&amp;CELL("address",I35))),"",(INDIRECT("'["&amp;'Báo cáo'!$C$3&amp;".xlsx]Hóa đơn COD'!"&amp;CELL("address",I35))))</f>
        <v>50</v>
      </c>
      <c r="J35">
        <f ca="1">IF(ISBLANK(INDIRECT("'["&amp;'Báo cáo'!$C$3&amp;".xlsx]Hóa đơn COD'!"&amp;CELL("address",J35))),"",(INDIRECT("'["&amp;'Báo cáo'!$C$3&amp;".xlsx]Hóa đơn COD'!"&amp;CELL("address",J35))))</f>
        <v>43</v>
      </c>
      <c r="K35">
        <f ca="1">IF(ISBLANK(INDIRECT("'["&amp;'Báo cáo'!$C$3&amp;".xlsx]Hóa đơn COD'!"&amp;CELL("address",K35))),"",(INDIRECT("'["&amp;'Báo cáo'!$C$3&amp;".xlsx]Hóa đơn COD'!"&amp;CELL("address",K35))))</f>
        <v>1</v>
      </c>
      <c r="L35">
        <f ca="1">IF(ISBLANK(INDIRECT("'["&amp;'Báo cáo'!$C$3&amp;".xlsx]Hóa đơn COD'!"&amp;CELL("address",L35))),"",(INDIRECT("'["&amp;'Báo cáo'!$C$3&amp;".xlsx]Hóa đơn COD'!"&amp;CELL("address",L35))))</f>
        <v>6</v>
      </c>
      <c r="M35">
        <f ca="1">IF(ISBLANK(INDIRECT("'["&amp;'Báo cáo'!$C$3&amp;".xlsx]Hóa đơn COD'!"&amp;CELL("address",M35))),"",(INDIRECT("'["&amp;'Báo cáo'!$C$3&amp;".xlsx]Hóa đơn COD'!"&amp;CELL("address",M35))))</f>
        <v>50</v>
      </c>
      <c r="N35" t="str">
        <f ca="1">IF(ISBLANK(INDIRECT("'["&amp;'Báo cáo'!$C$3&amp;".xlsx]Hóa đơn COD'!"&amp;CELL("address",N35))),"",(INDIRECT("'["&amp;'Báo cáo'!$C$3&amp;".xlsx]Hóa đơn COD'!"&amp;CELL("address",N35))))</f>
        <v>ngannk2</v>
      </c>
      <c r="O35" t="str">
        <f ca="1">IF(ISBLANK(INDIRECT("'["&amp;'Báo cáo'!$C$3&amp;".xlsx]Hóa đơn COD'!"&amp;CELL("address",O35))),"",(INDIRECT("'["&amp;'Báo cáo'!$C$3&amp;".xlsx]Hóa đơn COD'!"&amp;CELL("address",O35))))</f>
        <v>13:43 04-12-19</v>
      </c>
      <c r="P35" s="10">
        <f t="shared" ca="1" si="0"/>
        <v>0.57152777777777775</v>
      </c>
      <c r="Q35" t="str">
        <f ca="1">IF(B35="","",IF(P35&lt;'Báo cáo'!$C$4,"Sáng","Chiều"))</f>
        <v>Chiều</v>
      </c>
      <c r="R35" s="12" t="str">
        <f ca="1">IF(A35="","",IF(ISNUMBER(MATCH(B35,'Danh sách COD'!$B:$B,0)),J35/I35,""))</f>
        <v/>
      </c>
      <c r="S35" t="str">
        <f ca="1">IF(R35="","",IF(R35&gt;='Báo cáo'!$C$8,"Có","Không"))</f>
        <v/>
      </c>
    </row>
    <row r="36" spans="1:22" x14ac:dyDescent="0.25">
      <c r="A36" t="str">
        <f ca="1">IF(ISBLANK(INDIRECT("'["&amp;'Báo cáo'!$C$3&amp;".xlsx]Hóa đơn COD'!"&amp;CELL("address",A36))),"",(INDIRECT("'["&amp;'Báo cáo'!$C$3&amp;".xlsx]Hóa đơn COD'!"&amp;CELL("address",A36))))</f>
        <v>BTT391848255.T10149.301119</v>
      </c>
      <c r="B36" t="str">
        <f ca="1">IF(ISBLANK(INDIRECT("'["&amp;'Báo cáo'!$C$3&amp;".xlsx]Hóa đơn COD'!"&amp;CELL("address",B36))),"",(INDIRECT("'["&amp;'Báo cáo'!$C$3&amp;".xlsx]Hóa đơn COD'!"&amp;CELL("address",B36))))</f>
        <v>T10149-Đào Duy Nhiệm</v>
      </c>
      <c r="C36">
        <f ca="1">IF(ISBLANK(INDIRECT("'["&amp;'Báo cáo'!$C$3&amp;".xlsx]Hóa đơn COD'!"&amp;CELL("address",C36))),"",(INDIRECT("'["&amp;'Báo cáo'!$C$3&amp;".xlsx]Hóa đơn COD'!"&amp;CELL("address",C36))))</f>
        <v>12647899</v>
      </c>
      <c r="D36">
        <f ca="1">IF(ISBLANK(INDIRECT("'["&amp;'Báo cáo'!$C$3&amp;".xlsx]Hóa đơn COD'!"&amp;CELL("address",D36))),"",(INDIRECT("'["&amp;'Báo cáo'!$C$3&amp;".xlsx]Hóa đơn COD'!"&amp;CELL("address",D36))))</f>
        <v>25450</v>
      </c>
      <c r="E36">
        <f ca="1">IF(ISBLANK(INDIRECT("'["&amp;'Báo cáo'!$C$3&amp;".xlsx]Hóa đơn COD'!"&amp;CELL("address",E36))),"",(INDIRECT("'["&amp;'Báo cáo'!$C$3&amp;".xlsx]Hóa đơn COD'!"&amp;CELL("address",E36))))</f>
        <v>1414441</v>
      </c>
      <c r="F36">
        <f ca="1">IF(ISBLANK(INDIRECT("'["&amp;'Báo cáo'!$C$3&amp;".xlsx]Hóa đơn COD'!"&amp;CELL("address",F36))),"",(INDIRECT("'["&amp;'Báo cáo'!$C$3&amp;".xlsx]Hóa đơn COD'!"&amp;CELL("address",F36))))</f>
        <v>1282441</v>
      </c>
      <c r="G36">
        <f ca="1">IF(ISBLANK(INDIRECT("'["&amp;'Báo cáo'!$C$3&amp;".xlsx]Hóa đơn COD'!"&amp;CELL("address",G36))),"",(INDIRECT("'["&amp;'Báo cáo'!$C$3&amp;".xlsx]Hóa đơn COD'!"&amp;CELL("address",G36))))</f>
        <v>132000</v>
      </c>
      <c r="H36">
        <f ca="1">IF(ISBLANK(INDIRECT("'["&amp;'Báo cáo'!$C$3&amp;".xlsx]Hóa đơn COD'!"&amp;CELL("address",H36))),"",(INDIRECT("'["&amp;'Báo cáo'!$C$3&amp;".xlsx]Hóa đơn COD'!"&amp;CELL("address",H36))))</f>
        <v>0</v>
      </c>
      <c r="I36">
        <f ca="1">IF(ISBLANK(INDIRECT("'["&amp;'Báo cáo'!$C$3&amp;".xlsx]Hóa đơn COD'!"&amp;CELL("address",I36))),"",(INDIRECT("'["&amp;'Báo cáo'!$C$3&amp;".xlsx]Hóa đơn COD'!"&amp;CELL("address",I36))))</f>
        <v>67</v>
      </c>
      <c r="J36">
        <f ca="1">IF(ISBLANK(INDIRECT("'["&amp;'Báo cáo'!$C$3&amp;".xlsx]Hóa đơn COD'!"&amp;CELL("address",J36))),"",(INDIRECT("'["&amp;'Báo cáo'!$C$3&amp;".xlsx]Hóa đơn COD'!"&amp;CELL("address",J36))))</f>
        <v>54</v>
      </c>
      <c r="K36">
        <f ca="1">IF(ISBLANK(INDIRECT("'["&amp;'Báo cáo'!$C$3&amp;".xlsx]Hóa đơn COD'!"&amp;CELL("address",K36))),"",(INDIRECT("'["&amp;'Báo cáo'!$C$3&amp;".xlsx]Hóa đơn COD'!"&amp;CELL("address",K36))))</f>
        <v>2</v>
      </c>
      <c r="L36">
        <f ca="1">IF(ISBLANK(INDIRECT("'["&amp;'Báo cáo'!$C$3&amp;".xlsx]Hóa đơn COD'!"&amp;CELL("address",L36))),"",(INDIRECT("'["&amp;'Báo cáo'!$C$3&amp;".xlsx]Hóa đơn COD'!"&amp;CELL("address",L36))))</f>
        <v>11</v>
      </c>
      <c r="M36">
        <f ca="1">IF(ISBLANK(INDIRECT("'["&amp;'Báo cáo'!$C$3&amp;".xlsx]Hóa đơn COD'!"&amp;CELL("address",M36))),"",(INDIRECT("'["&amp;'Báo cáo'!$C$3&amp;".xlsx]Hóa đơn COD'!"&amp;CELL("address",M36))))</f>
        <v>67</v>
      </c>
      <c r="N36" t="str">
        <f ca="1">IF(ISBLANK(INDIRECT("'["&amp;'Báo cáo'!$C$3&amp;".xlsx]Hóa đơn COD'!"&amp;CELL("address",N36))),"",(INDIRECT("'["&amp;'Báo cáo'!$C$3&amp;".xlsx]Hóa đơn COD'!"&amp;CELL("address",N36))))</f>
        <v>trongntm</v>
      </c>
      <c r="O36" t="str">
        <f ca="1">IF(ISBLANK(INDIRECT("'["&amp;'Báo cáo'!$C$3&amp;".xlsx]Hóa đơn COD'!"&amp;CELL("address",O36))),"",(INDIRECT("'["&amp;'Báo cáo'!$C$3&amp;".xlsx]Hóa đơn COD'!"&amp;CELL("address",O36))))</f>
        <v>14:08 30-11-19</v>
      </c>
      <c r="P36" s="10">
        <f t="shared" ca="1" si="0"/>
        <v>0.58888888888888891</v>
      </c>
      <c r="Q36" t="str">
        <f ca="1">IF(B36="","",IF(P36&lt;'Báo cáo'!$C$4,"Sáng","Chiều"))</f>
        <v>Chiều</v>
      </c>
      <c r="R36" s="12" t="str">
        <f ca="1">IF(A36="","",IF(ISNUMBER(MATCH(B36,'Danh sách COD'!$B:$B,0)),J36/I36,""))</f>
        <v/>
      </c>
      <c r="S36" t="str">
        <f ca="1">IF(R36="","",IF(R36&gt;='Báo cáo'!$C$8,"Có","Không"))</f>
        <v/>
      </c>
    </row>
    <row r="37" spans="1:22" x14ac:dyDescent="0.25">
      <c r="A37" t="str">
        <f ca="1">IF(ISBLANK(INDIRECT("'["&amp;'Báo cáo'!$C$3&amp;".xlsx]Hóa đơn COD'!"&amp;CELL("address",A37))),"",(INDIRECT("'["&amp;'Báo cáo'!$C$3&amp;".xlsx]Hóa đơn COD'!"&amp;CELL("address",A37))))</f>
        <v>BTT392036544.T10149.301119</v>
      </c>
      <c r="B37" t="str">
        <f ca="1">IF(ISBLANK(INDIRECT("'["&amp;'Báo cáo'!$C$3&amp;".xlsx]Hóa đơn COD'!"&amp;CELL("address",B37))),"",(INDIRECT("'["&amp;'Báo cáo'!$C$3&amp;".xlsx]Hóa đơn COD'!"&amp;CELL("address",B37))))</f>
        <v>T10149-Đào Duy Nhiệm</v>
      </c>
      <c r="C37">
        <f ca="1">IF(ISBLANK(INDIRECT("'["&amp;'Báo cáo'!$C$3&amp;".xlsx]Hóa đơn COD'!"&amp;CELL("address",C37))),"",(INDIRECT("'["&amp;'Báo cáo'!$C$3&amp;".xlsx]Hóa đơn COD'!"&amp;CELL("address",C37))))</f>
        <v>3632000</v>
      </c>
      <c r="D37">
        <f ca="1">IF(ISBLANK(INDIRECT("'["&amp;'Báo cáo'!$C$3&amp;".xlsx]Hóa đơn COD'!"&amp;CELL("address",D37))),"",(INDIRECT("'["&amp;'Báo cáo'!$C$3&amp;".xlsx]Hóa đơn COD'!"&amp;CELL("address",D37))))</f>
        <v>0</v>
      </c>
      <c r="E37">
        <f ca="1">IF(ISBLANK(INDIRECT("'["&amp;'Báo cáo'!$C$3&amp;".xlsx]Hóa đơn COD'!"&amp;CELL("address",E37))),"",(INDIRECT("'["&amp;'Báo cáo'!$C$3&amp;".xlsx]Hóa đơn COD'!"&amp;CELL("address",E37))))</f>
        <v>391110</v>
      </c>
      <c r="F37">
        <f ca="1">IF(ISBLANK(INDIRECT("'["&amp;'Báo cáo'!$C$3&amp;".xlsx]Hóa đơn COD'!"&amp;CELL("address",F37))),"",(INDIRECT("'["&amp;'Báo cáo'!$C$3&amp;".xlsx]Hóa đơn COD'!"&amp;CELL("address",F37))))</f>
        <v>283110</v>
      </c>
      <c r="G37">
        <f ca="1">IF(ISBLANK(INDIRECT("'["&amp;'Báo cáo'!$C$3&amp;".xlsx]Hóa đơn COD'!"&amp;CELL("address",G37))),"",(INDIRECT("'["&amp;'Báo cáo'!$C$3&amp;".xlsx]Hóa đơn COD'!"&amp;CELL("address",G37))))</f>
        <v>108000</v>
      </c>
      <c r="H37">
        <f ca="1">IF(ISBLANK(INDIRECT("'["&amp;'Báo cáo'!$C$3&amp;".xlsx]Hóa đơn COD'!"&amp;CELL("address",H37))),"",(INDIRECT("'["&amp;'Báo cáo'!$C$3&amp;".xlsx]Hóa đơn COD'!"&amp;CELL("address",H37))))</f>
        <v>0</v>
      </c>
      <c r="I37">
        <f ca="1">IF(ISBLANK(INDIRECT("'["&amp;'Báo cáo'!$C$3&amp;".xlsx]Hóa đơn COD'!"&amp;CELL("address",I37))),"",(INDIRECT("'["&amp;'Báo cáo'!$C$3&amp;".xlsx]Hóa đơn COD'!"&amp;CELL("address",I37))))</f>
        <v>21</v>
      </c>
      <c r="J37">
        <f ca="1">IF(ISBLANK(INDIRECT("'["&amp;'Báo cáo'!$C$3&amp;".xlsx]Hóa đơn COD'!"&amp;CELL("address",J37))),"",(INDIRECT("'["&amp;'Báo cáo'!$C$3&amp;".xlsx]Hóa đơn COD'!"&amp;CELL("address",J37))))</f>
        <v>13</v>
      </c>
      <c r="K37">
        <f ca="1">IF(ISBLANK(INDIRECT("'["&amp;'Báo cáo'!$C$3&amp;".xlsx]Hóa đơn COD'!"&amp;CELL("address",K37))),"",(INDIRECT("'["&amp;'Báo cáo'!$C$3&amp;".xlsx]Hóa đơn COD'!"&amp;CELL("address",K37))))</f>
        <v>0</v>
      </c>
      <c r="L37">
        <f ca="1">IF(ISBLANK(INDIRECT("'["&amp;'Báo cáo'!$C$3&amp;".xlsx]Hóa đơn COD'!"&amp;CELL("address",L37))),"",(INDIRECT("'["&amp;'Báo cáo'!$C$3&amp;".xlsx]Hóa đơn COD'!"&amp;CELL("address",L37))))</f>
        <v>8</v>
      </c>
      <c r="M37">
        <f ca="1">IF(ISBLANK(INDIRECT("'["&amp;'Báo cáo'!$C$3&amp;".xlsx]Hóa đơn COD'!"&amp;CELL("address",M37))),"",(INDIRECT("'["&amp;'Báo cáo'!$C$3&amp;".xlsx]Hóa đơn COD'!"&amp;CELL("address",M37))))</f>
        <v>21</v>
      </c>
      <c r="N37" t="str">
        <f ca="1">IF(ISBLANK(INDIRECT("'["&amp;'Báo cáo'!$C$3&amp;".xlsx]Hóa đơn COD'!"&amp;CELL("address",N37))),"",(INDIRECT("'["&amp;'Báo cáo'!$C$3&amp;".xlsx]Hóa đơn COD'!"&amp;CELL("address",N37))))</f>
        <v>trongntm</v>
      </c>
      <c r="O37" t="str">
        <f ca="1">IF(ISBLANK(INDIRECT("'["&amp;'Báo cáo'!$C$3&amp;".xlsx]Hóa đơn COD'!"&amp;CELL("address",O37))),"",(INDIRECT("'["&amp;'Báo cáo'!$C$3&amp;".xlsx]Hóa đơn COD'!"&amp;CELL("address",O37))))</f>
        <v>17:16 30-11-19</v>
      </c>
      <c r="P37" s="10">
        <f t="shared" ca="1" si="0"/>
        <v>0.71944444444444444</v>
      </c>
      <c r="Q37" t="str">
        <f ca="1">IF(B37="","",IF(P37&lt;'Báo cáo'!$C$4,"Sáng","Chiều"))</f>
        <v>Chiều</v>
      </c>
      <c r="R37" s="12" t="str">
        <f ca="1">IF(A37="","",IF(ISNUMBER(MATCH(B37,'Danh sách COD'!$B:$B,0)),J37/I37,""))</f>
        <v/>
      </c>
      <c r="S37" t="str">
        <f ca="1">IF(R37="","",IF(R37&gt;='Báo cáo'!$C$8,"Có","Không"))</f>
        <v/>
      </c>
    </row>
    <row r="38" spans="1:22" x14ac:dyDescent="0.25">
      <c r="A38" t="str">
        <f ca="1">IF(ISBLANK(INDIRECT("'["&amp;'Báo cáo'!$C$3&amp;".xlsx]Hóa đơn COD'!"&amp;CELL("address",A38))),"",(INDIRECT("'["&amp;'Báo cáo'!$C$3&amp;".xlsx]Hóa đơn COD'!"&amp;CELL("address",A38))))</f>
        <v>BTT397017855.T10149.041219</v>
      </c>
      <c r="B38" t="str">
        <f ca="1">IF(ISBLANK(INDIRECT("'["&amp;'Báo cáo'!$C$3&amp;".xlsx]Hóa đơn COD'!"&amp;CELL("address",B38))),"",(INDIRECT("'["&amp;'Báo cáo'!$C$3&amp;".xlsx]Hóa đơn COD'!"&amp;CELL("address",B38))))</f>
        <v>T10149-Đào Duy Nhiệm</v>
      </c>
      <c r="C38">
        <f ca="1">IF(ISBLANK(INDIRECT("'["&amp;'Báo cáo'!$C$3&amp;".xlsx]Hóa đơn COD'!"&amp;CELL("address",C38))),"",(INDIRECT("'["&amp;'Báo cáo'!$C$3&amp;".xlsx]Hóa đơn COD'!"&amp;CELL("address",C38))))</f>
        <v>3444950</v>
      </c>
      <c r="D38">
        <f ca="1">IF(ISBLANK(INDIRECT("'["&amp;'Báo cáo'!$C$3&amp;".xlsx]Hóa đơn COD'!"&amp;CELL("address",D38))),"",(INDIRECT("'["&amp;'Báo cáo'!$C$3&amp;".xlsx]Hóa đơn COD'!"&amp;CELL("address",D38))))</f>
        <v>28300</v>
      </c>
      <c r="E38">
        <f ca="1">IF(ISBLANK(INDIRECT("'["&amp;'Báo cáo'!$C$3&amp;".xlsx]Hóa đơn COD'!"&amp;CELL("address",E38))),"",(INDIRECT("'["&amp;'Báo cáo'!$C$3&amp;".xlsx]Hóa đơn COD'!"&amp;CELL("address",E38))))</f>
        <v>393970</v>
      </c>
      <c r="F38">
        <f ca="1">IF(ISBLANK(INDIRECT("'["&amp;'Báo cáo'!$C$3&amp;".xlsx]Hóa đơn COD'!"&amp;CELL("address",F38))),"",(INDIRECT("'["&amp;'Báo cáo'!$C$3&amp;".xlsx]Hóa đơn COD'!"&amp;CELL("address",F38))))</f>
        <v>363970</v>
      </c>
      <c r="G38">
        <f ca="1">IF(ISBLANK(INDIRECT("'["&amp;'Báo cáo'!$C$3&amp;".xlsx]Hóa đơn COD'!"&amp;CELL("address",G38))),"",(INDIRECT("'["&amp;'Báo cáo'!$C$3&amp;".xlsx]Hóa đơn COD'!"&amp;CELL("address",G38))))</f>
        <v>30000</v>
      </c>
      <c r="H38">
        <f ca="1">IF(ISBLANK(INDIRECT("'["&amp;'Báo cáo'!$C$3&amp;".xlsx]Hóa đơn COD'!"&amp;CELL("address",H38))),"",(INDIRECT("'["&amp;'Báo cáo'!$C$3&amp;".xlsx]Hóa đơn COD'!"&amp;CELL("address",H38))))</f>
        <v>0</v>
      </c>
      <c r="I38">
        <f ca="1">IF(ISBLANK(INDIRECT("'["&amp;'Báo cáo'!$C$3&amp;".xlsx]Hóa đơn COD'!"&amp;CELL("address",I38))),"",(INDIRECT("'["&amp;'Báo cáo'!$C$3&amp;".xlsx]Hóa đơn COD'!"&amp;CELL("address",I38))))</f>
        <v>22</v>
      </c>
      <c r="J38">
        <f ca="1">IF(ISBLANK(INDIRECT("'["&amp;'Báo cáo'!$C$3&amp;".xlsx]Hóa đơn COD'!"&amp;CELL("address",J38))),"",(INDIRECT("'["&amp;'Báo cáo'!$C$3&amp;".xlsx]Hóa đơn COD'!"&amp;CELL("address",J38))))</f>
        <v>16</v>
      </c>
      <c r="K38">
        <f ca="1">IF(ISBLANK(INDIRECT("'["&amp;'Báo cáo'!$C$3&amp;".xlsx]Hóa đơn COD'!"&amp;CELL("address",K38))),"",(INDIRECT("'["&amp;'Báo cáo'!$C$3&amp;".xlsx]Hóa đơn COD'!"&amp;CELL("address",K38))))</f>
        <v>1</v>
      </c>
      <c r="L38">
        <f ca="1">IF(ISBLANK(INDIRECT("'["&amp;'Báo cáo'!$C$3&amp;".xlsx]Hóa đơn COD'!"&amp;CELL("address",L38))),"",(INDIRECT("'["&amp;'Báo cáo'!$C$3&amp;".xlsx]Hóa đơn COD'!"&amp;CELL("address",L38))))</f>
        <v>5</v>
      </c>
      <c r="M38">
        <f ca="1">IF(ISBLANK(INDIRECT("'["&amp;'Báo cáo'!$C$3&amp;".xlsx]Hóa đơn COD'!"&amp;CELL("address",M38))),"",(INDIRECT("'["&amp;'Báo cáo'!$C$3&amp;".xlsx]Hóa đơn COD'!"&amp;CELL("address",M38))))</f>
        <v>22</v>
      </c>
      <c r="N38" t="str">
        <f ca="1">IF(ISBLANK(INDIRECT("'["&amp;'Báo cáo'!$C$3&amp;".xlsx]Hóa đơn COD'!"&amp;CELL("address",N38))),"",(INDIRECT("'["&amp;'Báo cáo'!$C$3&amp;".xlsx]Hóa đơn COD'!"&amp;CELL("address",N38))))</f>
        <v>ngannk2</v>
      </c>
      <c r="O38" t="str">
        <f ca="1">IF(ISBLANK(INDIRECT("'["&amp;'Báo cáo'!$C$3&amp;".xlsx]Hóa đơn COD'!"&amp;CELL("address",O38))),"",(INDIRECT("'["&amp;'Báo cáo'!$C$3&amp;".xlsx]Hóa đơn COD'!"&amp;CELL("address",O38))))</f>
        <v>17:41 04-12-19</v>
      </c>
      <c r="P38" s="10">
        <f t="shared" ca="1" si="0"/>
        <v>0.7368055555555556</v>
      </c>
      <c r="Q38" t="str">
        <f ca="1">IF(B38="","",IF(P38&lt;'Báo cáo'!$C$4,"Sáng","Chiều"))</f>
        <v>Chiều</v>
      </c>
      <c r="R38" s="12" t="str">
        <f ca="1">IF(A38="","",IF(ISNUMBER(MATCH(B38,'Danh sách COD'!$B:$B,0)),J38/I38,""))</f>
        <v/>
      </c>
      <c r="S38" t="str">
        <f ca="1">IF(R38="","",IF(R38&gt;='Báo cáo'!$C$8,"Có","Không"))</f>
        <v/>
      </c>
      <c r="V38" s="11"/>
    </row>
    <row r="39" spans="1:22" x14ac:dyDescent="0.25">
      <c r="A39" t="str">
        <f ca="1">IF(ISBLANK(INDIRECT("'["&amp;'Báo cáo'!$C$3&amp;".xlsx]Hóa đơn COD'!"&amp;CELL("address",A39))),"",(INDIRECT("'["&amp;'Báo cáo'!$C$3&amp;".xlsx]Hóa đơn COD'!"&amp;CELL("address",A39))))</f>
        <v>BTT395627919.T10149.031219</v>
      </c>
      <c r="B39" t="str">
        <f ca="1">IF(ISBLANK(INDIRECT("'["&amp;'Báo cáo'!$C$3&amp;".xlsx]Hóa đơn COD'!"&amp;CELL("address",B39))),"",(INDIRECT("'["&amp;'Báo cáo'!$C$3&amp;".xlsx]Hóa đơn COD'!"&amp;CELL("address",B39))))</f>
        <v>T10149-Đào Duy Nhiệm</v>
      </c>
      <c r="C39">
        <f ca="1">IF(ISBLANK(INDIRECT("'["&amp;'Báo cáo'!$C$3&amp;".xlsx]Hóa đơn COD'!"&amp;CELL("address",C39))),"",(INDIRECT("'["&amp;'Báo cáo'!$C$3&amp;".xlsx]Hóa đơn COD'!"&amp;CELL("address",C39))))</f>
        <v>13557347</v>
      </c>
      <c r="D39">
        <f ca="1">IF(ISBLANK(INDIRECT("'["&amp;'Báo cáo'!$C$3&amp;".xlsx]Hóa đơn COD'!"&amp;CELL("address",D39))),"",(INDIRECT("'["&amp;'Báo cáo'!$C$3&amp;".xlsx]Hóa đơn COD'!"&amp;CELL("address",D39))))</f>
        <v>18500</v>
      </c>
      <c r="E39">
        <f ca="1">IF(ISBLANK(INDIRECT("'["&amp;'Báo cáo'!$C$3&amp;".xlsx]Hóa đơn COD'!"&amp;CELL("address",E39))),"",(INDIRECT("'["&amp;'Báo cáo'!$C$3&amp;".xlsx]Hóa đơn COD'!"&amp;CELL("address",E39))))</f>
        <v>871725</v>
      </c>
      <c r="F39">
        <f ca="1">IF(ISBLANK(INDIRECT("'["&amp;'Báo cáo'!$C$3&amp;".xlsx]Hóa đơn COD'!"&amp;CELL("address",F39))),"",(INDIRECT("'["&amp;'Báo cáo'!$C$3&amp;".xlsx]Hóa đơn COD'!"&amp;CELL("address",F39))))</f>
        <v>818725</v>
      </c>
      <c r="G39">
        <f ca="1">IF(ISBLANK(INDIRECT("'["&amp;'Báo cáo'!$C$3&amp;".xlsx]Hóa đơn COD'!"&amp;CELL("address",G39))),"",(INDIRECT("'["&amp;'Báo cáo'!$C$3&amp;".xlsx]Hóa đơn COD'!"&amp;CELL("address",G39))))</f>
        <v>53000</v>
      </c>
      <c r="H39">
        <f ca="1">IF(ISBLANK(INDIRECT("'["&amp;'Báo cáo'!$C$3&amp;".xlsx]Hóa đơn COD'!"&amp;CELL("address",H39))),"",(INDIRECT("'["&amp;'Báo cáo'!$C$3&amp;".xlsx]Hóa đơn COD'!"&amp;CELL("address",H39))))</f>
        <v>0</v>
      </c>
      <c r="I39">
        <f ca="1">IF(ISBLANK(INDIRECT("'["&amp;'Báo cáo'!$C$3&amp;".xlsx]Hóa đơn COD'!"&amp;CELL("address",I39))),"",(INDIRECT("'["&amp;'Báo cáo'!$C$3&amp;".xlsx]Hóa đơn COD'!"&amp;CELL("address",I39))))</f>
        <v>38</v>
      </c>
      <c r="J39">
        <f ca="1">IF(ISBLANK(INDIRECT("'["&amp;'Báo cáo'!$C$3&amp;".xlsx]Hóa đơn COD'!"&amp;CELL("address",J39))),"",(INDIRECT("'["&amp;'Báo cáo'!$C$3&amp;".xlsx]Hóa đơn COD'!"&amp;CELL("address",J39))))</f>
        <v>28</v>
      </c>
      <c r="K39">
        <f ca="1">IF(ISBLANK(INDIRECT("'["&amp;'Báo cáo'!$C$3&amp;".xlsx]Hóa đơn COD'!"&amp;CELL("address",K39))),"",(INDIRECT("'["&amp;'Báo cáo'!$C$3&amp;".xlsx]Hóa đơn COD'!"&amp;CELL("address",K39))))</f>
        <v>3</v>
      </c>
      <c r="L39">
        <f ca="1">IF(ISBLANK(INDIRECT("'["&amp;'Báo cáo'!$C$3&amp;".xlsx]Hóa đơn COD'!"&amp;CELL("address",L39))),"",(INDIRECT("'["&amp;'Báo cáo'!$C$3&amp;".xlsx]Hóa đơn COD'!"&amp;CELL("address",L39))))</f>
        <v>7</v>
      </c>
      <c r="M39">
        <f ca="1">IF(ISBLANK(INDIRECT("'["&amp;'Báo cáo'!$C$3&amp;".xlsx]Hóa đơn COD'!"&amp;CELL("address",M39))),"",(INDIRECT("'["&amp;'Báo cáo'!$C$3&amp;".xlsx]Hóa đơn COD'!"&amp;CELL("address",M39))))</f>
        <v>38</v>
      </c>
      <c r="N39" t="str">
        <f ca="1">IF(ISBLANK(INDIRECT("'["&amp;'Báo cáo'!$C$3&amp;".xlsx]Hóa đơn COD'!"&amp;CELL("address",N39))),"",(INDIRECT("'["&amp;'Báo cáo'!$C$3&amp;".xlsx]Hóa đơn COD'!"&amp;CELL("address",N39))))</f>
        <v>nhitpy</v>
      </c>
      <c r="O39" t="str">
        <f ca="1">IF(ISBLANK(INDIRECT("'["&amp;'Báo cáo'!$C$3&amp;".xlsx]Hóa đơn COD'!"&amp;CELL("address",O39))),"",(INDIRECT("'["&amp;'Báo cáo'!$C$3&amp;".xlsx]Hóa đơn COD'!"&amp;CELL("address",O39))))</f>
        <v>17:55 03-12-19</v>
      </c>
      <c r="P39" s="10">
        <f t="shared" ca="1" si="0"/>
        <v>0.74652777777777779</v>
      </c>
      <c r="Q39" t="str">
        <f ca="1">IF(B39="","",IF(P39&lt;'Báo cáo'!$C$4,"Sáng","Chiều"))</f>
        <v>Chiều</v>
      </c>
      <c r="R39" s="12" t="str">
        <f ca="1">IF(A39="","",IF(ISNUMBER(MATCH(B39,'Danh sách COD'!$B:$B,0)),J39/I39,""))</f>
        <v/>
      </c>
      <c r="S39" t="str">
        <f ca="1">IF(R39="","",IF(R39&gt;='Báo cáo'!$C$8,"Có","Không"))</f>
        <v/>
      </c>
    </row>
    <row r="40" spans="1:22" x14ac:dyDescent="0.25">
      <c r="A40" t="str">
        <f ca="1">IF(ISBLANK(INDIRECT("'["&amp;'Báo cáo'!$C$3&amp;".xlsx]Hóa đơn COD'!"&amp;CELL("address",A40))),"",(INDIRECT("'["&amp;'Báo cáo'!$C$3&amp;".xlsx]Hóa đơn COD'!"&amp;CELL("address",A40))))</f>
        <v>BTT398320680.T10149.051219</v>
      </c>
      <c r="B40" t="str">
        <f ca="1">IF(ISBLANK(INDIRECT("'["&amp;'Báo cáo'!$C$3&amp;".xlsx]Hóa đơn COD'!"&amp;CELL("address",B40))),"",(INDIRECT("'["&amp;'Báo cáo'!$C$3&amp;".xlsx]Hóa đơn COD'!"&amp;CELL("address",B40))))</f>
        <v>T10149-Đào Duy Nhiệm</v>
      </c>
      <c r="C40">
        <f ca="1">IF(ISBLANK(INDIRECT("'["&amp;'Báo cáo'!$C$3&amp;".xlsx]Hóa đơn COD'!"&amp;CELL("address",C40))),"",(INDIRECT("'["&amp;'Báo cáo'!$C$3&amp;".xlsx]Hóa đơn COD'!"&amp;CELL("address",C40))))</f>
        <v>6991600</v>
      </c>
      <c r="D40">
        <f ca="1">IF(ISBLANK(INDIRECT("'["&amp;'Báo cáo'!$C$3&amp;".xlsx]Hóa đơn COD'!"&amp;CELL("address",D40))),"",(INDIRECT("'["&amp;'Báo cáo'!$C$3&amp;".xlsx]Hóa đơn COD'!"&amp;CELL("address",D40))))</f>
        <v>0</v>
      </c>
      <c r="E40">
        <f ca="1">IF(ISBLANK(INDIRECT("'["&amp;'Báo cáo'!$C$3&amp;".xlsx]Hóa đơn COD'!"&amp;CELL("address",E40))),"",(INDIRECT("'["&amp;'Báo cáo'!$C$3&amp;".xlsx]Hóa đơn COD'!"&amp;CELL("address",E40))))</f>
        <v>594790</v>
      </c>
      <c r="F40">
        <f ca="1">IF(ISBLANK(INDIRECT("'["&amp;'Báo cáo'!$C$3&amp;".xlsx]Hóa đơn COD'!"&amp;CELL("address",F40))),"",(INDIRECT("'["&amp;'Báo cáo'!$C$3&amp;".xlsx]Hóa đơn COD'!"&amp;CELL("address",F40))))</f>
        <v>526790</v>
      </c>
      <c r="G40">
        <f ca="1">IF(ISBLANK(INDIRECT("'["&amp;'Báo cáo'!$C$3&amp;".xlsx]Hóa đơn COD'!"&amp;CELL("address",G40))),"",(INDIRECT("'["&amp;'Báo cáo'!$C$3&amp;".xlsx]Hóa đơn COD'!"&amp;CELL("address",G40))))</f>
        <v>68000</v>
      </c>
      <c r="H40">
        <f ca="1">IF(ISBLANK(INDIRECT("'["&amp;'Báo cáo'!$C$3&amp;".xlsx]Hóa đơn COD'!"&amp;CELL("address",H40))),"",(INDIRECT("'["&amp;'Báo cáo'!$C$3&amp;".xlsx]Hóa đơn COD'!"&amp;CELL("address",H40))))</f>
        <v>0</v>
      </c>
      <c r="I40">
        <f ca="1">IF(ISBLANK(INDIRECT("'["&amp;'Báo cáo'!$C$3&amp;".xlsx]Hóa đơn COD'!"&amp;CELL("address",I40))),"",(INDIRECT("'["&amp;'Báo cáo'!$C$3&amp;".xlsx]Hóa đơn COD'!"&amp;CELL("address",I40))))</f>
        <v>24</v>
      </c>
      <c r="J40">
        <f ca="1">IF(ISBLANK(INDIRECT("'["&amp;'Báo cáo'!$C$3&amp;".xlsx]Hóa đơn COD'!"&amp;CELL("address",J40))),"",(INDIRECT("'["&amp;'Báo cáo'!$C$3&amp;".xlsx]Hóa đơn COD'!"&amp;CELL("address",J40))))</f>
        <v>20</v>
      </c>
      <c r="K40">
        <f ca="1">IF(ISBLANK(INDIRECT("'["&amp;'Báo cáo'!$C$3&amp;".xlsx]Hóa đơn COD'!"&amp;CELL("address",K40))),"",(INDIRECT("'["&amp;'Báo cáo'!$C$3&amp;".xlsx]Hóa đơn COD'!"&amp;CELL("address",K40))))</f>
        <v>1</v>
      </c>
      <c r="L40">
        <f ca="1">IF(ISBLANK(INDIRECT("'["&amp;'Báo cáo'!$C$3&amp;".xlsx]Hóa đơn COD'!"&amp;CELL("address",L40))),"",(INDIRECT("'["&amp;'Báo cáo'!$C$3&amp;".xlsx]Hóa đơn COD'!"&amp;CELL("address",L40))))</f>
        <v>3</v>
      </c>
      <c r="M40">
        <f ca="1">IF(ISBLANK(INDIRECT("'["&amp;'Báo cáo'!$C$3&amp;".xlsx]Hóa đơn COD'!"&amp;CELL("address",M40))),"",(INDIRECT("'["&amp;'Báo cáo'!$C$3&amp;".xlsx]Hóa đơn COD'!"&amp;CELL("address",M40))))</f>
        <v>24</v>
      </c>
      <c r="N40" t="str">
        <f ca="1">IF(ISBLANK(INDIRECT("'["&amp;'Báo cáo'!$C$3&amp;".xlsx]Hóa đơn COD'!"&amp;CELL("address",N40))),"",(INDIRECT("'["&amp;'Báo cáo'!$C$3&amp;".xlsx]Hóa đơn COD'!"&amp;CELL("address",N40))))</f>
        <v>tuoint</v>
      </c>
      <c r="O40" t="str">
        <f ca="1">IF(ISBLANK(INDIRECT("'["&amp;'Báo cáo'!$C$3&amp;".xlsx]Hóa đơn COD'!"&amp;CELL("address",O40))),"",(INDIRECT("'["&amp;'Báo cáo'!$C$3&amp;".xlsx]Hóa đơn COD'!"&amp;CELL("address",O40))))</f>
        <v>18:20 05-12-19</v>
      </c>
      <c r="P40" s="10">
        <f t="shared" ca="1" si="0"/>
        <v>0.76388888888888884</v>
      </c>
      <c r="Q40" t="str">
        <f ca="1">IF(B40="","",IF(P40&lt;'Báo cáo'!$C$4,"Sáng","Chiều"))</f>
        <v>Chiều</v>
      </c>
      <c r="R40" s="12" t="str">
        <f ca="1">IF(A40="","",IF(ISNUMBER(MATCH(B40,'Danh sách COD'!$B:$B,0)),J40/I40,""))</f>
        <v/>
      </c>
      <c r="S40" t="str">
        <f ca="1">IF(R40="","",IF(R40&gt;='Báo cáo'!$C$8,"Có","Không"))</f>
        <v/>
      </c>
    </row>
    <row r="41" spans="1:22" x14ac:dyDescent="0.25">
      <c r="A41" t="str">
        <f ca="1">IF(ISBLANK(INDIRECT("'["&amp;'Báo cáo'!$C$3&amp;".xlsx]Hóa đơn COD'!"&amp;CELL("address",A41))),"",(INDIRECT("'["&amp;'Báo cáo'!$C$3&amp;".xlsx]Hóa đơn COD'!"&amp;CELL("address",A41))))</f>
        <v>BTT399787749.T10149.061219</v>
      </c>
      <c r="B41" t="str">
        <f ca="1">IF(ISBLANK(INDIRECT("'["&amp;'Báo cáo'!$C$3&amp;".xlsx]Hóa đơn COD'!"&amp;CELL("address",B41))),"",(INDIRECT("'["&amp;'Báo cáo'!$C$3&amp;".xlsx]Hóa đơn COD'!"&amp;CELL("address",B41))))</f>
        <v>T10149-Đào Duy Nhiệm</v>
      </c>
      <c r="C41">
        <f ca="1">IF(ISBLANK(INDIRECT("'["&amp;'Báo cáo'!$C$3&amp;".xlsx]Hóa đơn COD'!"&amp;CELL("address",C41))),"",(INDIRECT("'["&amp;'Báo cáo'!$C$3&amp;".xlsx]Hóa đơn COD'!"&amp;CELL("address",C41))))</f>
        <v>4205950</v>
      </c>
      <c r="D41">
        <f ca="1">IF(ISBLANK(INDIRECT("'["&amp;'Báo cáo'!$C$3&amp;".xlsx]Hóa đơn COD'!"&amp;CELL("address",D41))),"",(INDIRECT("'["&amp;'Báo cáo'!$C$3&amp;".xlsx]Hóa đơn COD'!"&amp;CELL("address",D41))))</f>
        <v>0</v>
      </c>
      <c r="E41">
        <f ca="1">IF(ISBLANK(INDIRECT("'["&amp;'Báo cáo'!$C$3&amp;".xlsx]Hóa đơn COD'!"&amp;CELL("address",E41))),"",(INDIRECT("'["&amp;'Báo cáo'!$C$3&amp;".xlsx]Hóa đơn COD'!"&amp;CELL("address",E41))))</f>
        <v>558560</v>
      </c>
      <c r="F41">
        <f ca="1">IF(ISBLANK(INDIRECT("'["&amp;'Báo cáo'!$C$3&amp;".xlsx]Hóa đơn COD'!"&amp;CELL("address",F41))),"",(INDIRECT("'["&amp;'Báo cáo'!$C$3&amp;".xlsx]Hóa đơn COD'!"&amp;CELL("address",F41))))</f>
        <v>536560</v>
      </c>
      <c r="G41">
        <f ca="1">IF(ISBLANK(INDIRECT("'["&amp;'Báo cáo'!$C$3&amp;".xlsx]Hóa đơn COD'!"&amp;CELL("address",G41))),"",(INDIRECT("'["&amp;'Báo cáo'!$C$3&amp;".xlsx]Hóa đơn COD'!"&amp;CELL("address",G41))))</f>
        <v>22000</v>
      </c>
      <c r="H41">
        <f ca="1">IF(ISBLANK(INDIRECT("'["&amp;'Báo cáo'!$C$3&amp;".xlsx]Hóa đơn COD'!"&amp;CELL("address",H41))),"",(INDIRECT("'["&amp;'Báo cáo'!$C$3&amp;".xlsx]Hóa đơn COD'!"&amp;CELL("address",H41))))</f>
        <v>0</v>
      </c>
      <c r="I41">
        <f ca="1">IF(ISBLANK(INDIRECT("'["&amp;'Báo cáo'!$C$3&amp;".xlsx]Hóa đơn COD'!"&amp;CELL("address",I41))),"",(INDIRECT("'["&amp;'Báo cáo'!$C$3&amp;".xlsx]Hóa đơn COD'!"&amp;CELL("address",I41))))</f>
        <v>26</v>
      </c>
      <c r="J41">
        <f ca="1">IF(ISBLANK(INDIRECT("'["&amp;'Báo cáo'!$C$3&amp;".xlsx]Hóa đơn COD'!"&amp;CELL("address",J41))),"",(INDIRECT("'["&amp;'Báo cáo'!$C$3&amp;".xlsx]Hóa đơn COD'!"&amp;CELL("address",J41))))</f>
        <v>21</v>
      </c>
      <c r="K41">
        <f ca="1">IF(ISBLANK(INDIRECT("'["&amp;'Báo cáo'!$C$3&amp;".xlsx]Hóa đơn COD'!"&amp;CELL("address",K41))),"",(INDIRECT("'["&amp;'Báo cáo'!$C$3&amp;".xlsx]Hóa đơn COD'!"&amp;CELL("address",K41))))</f>
        <v>2</v>
      </c>
      <c r="L41">
        <f ca="1">IF(ISBLANK(INDIRECT("'["&amp;'Báo cáo'!$C$3&amp;".xlsx]Hóa đơn COD'!"&amp;CELL("address",L41))),"",(INDIRECT("'["&amp;'Báo cáo'!$C$3&amp;".xlsx]Hóa đơn COD'!"&amp;CELL("address",L41))))</f>
        <v>3</v>
      </c>
      <c r="M41">
        <f ca="1">IF(ISBLANK(INDIRECT("'["&amp;'Báo cáo'!$C$3&amp;".xlsx]Hóa đơn COD'!"&amp;CELL("address",M41))),"",(INDIRECT("'["&amp;'Báo cáo'!$C$3&amp;".xlsx]Hóa đơn COD'!"&amp;CELL("address",M41))))</f>
        <v>26</v>
      </c>
      <c r="N41" t="str">
        <f ca="1">IF(ISBLANK(INDIRECT("'["&amp;'Báo cáo'!$C$3&amp;".xlsx]Hóa đơn COD'!"&amp;CELL("address",N41))),"",(INDIRECT("'["&amp;'Báo cáo'!$C$3&amp;".xlsx]Hóa đơn COD'!"&amp;CELL("address",N41))))</f>
        <v>trongntm</v>
      </c>
      <c r="O41" t="str">
        <f ca="1">IF(ISBLANK(INDIRECT("'["&amp;'Báo cáo'!$C$3&amp;".xlsx]Hóa đơn COD'!"&amp;CELL("address",O41))),"",(INDIRECT("'["&amp;'Báo cáo'!$C$3&amp;".xlsx]Hóa đơn COD'!"&amp;CELL("address",O41))))</f>
        <v>18:25 06-12-19</v>
      </c>
      <c r="P41" s="10">
        <f t="shared" ca="1" si="0"/>
        <v>0.76736111111111116</v>
      </c>
      <c r="Q41" t="str">
        <f ca="1">IF(B41="","",IF(P41&lt;'Báo cáo'!$C$4,"Sáng","Chiều"))</f>
        <v>Chiều</v>
      </c>
      <c r="R41" s="12" t="str">
        <f ca="1">IF(A41="","",IF(ISNUMBER(MATCH(B41,'Danh sách COD'!$B:$B,0)),J41/I41,""))</f>
        <v/>
      </c>
      <c r="S41" t="str">
        <f ca="1">IF(R41="","",IF(R41&gt;='Báo cáo'!$C$8,"Có","Không"))</f>
        <v/>
      </c>
    </row>
    <row r="42" spans="1:22" x14ac:dyDescent="0.25">
      <c r="A42" t="str">
        <f ca="1">IF(ISBLANK(INDIRECT("'["&amp;'Báo cáo'!$C$3&amp;".xlsx]Hóa đơn COD'!"&amp;CELL("address",A42))),"",(INDIRECT("'["&amp;'Báo cáo'!$C$3&amp;".xlsx]Hóa đơn COD'!"&amp;CELL("address",A42))))</f>
        <v>BTT394483797.T10149.021219</v>
      </c>
      <c r="B42" t="str">
        <f ca="1">IF(ISBLANK(INDIRECT("'["&amp;'Báo cáo'!$C$3&amp;".xlsx]Hóa đơn COD'!"&amp;CELL("address",B42))),"",(INDIRECT("'["&amp;'Báo cáo'!$C$3&amp;".xlsx]Hóa đơn COD'!"&amp;CELL("address",B42))))</f>
        <v>T10149-Đào Duy Nhiệm</v>
      </c>
      <c r="C42">
        <f ca="1">IF(ISBLANK(INDIRECT("'["&amp;'Báo cáo'!$C$3&amp;".xlsx]Hóa đơn COD'!"&amp;CELL("address",C42))),"",(INDIRECT("'["&amp;'Báo cáo'!$C$3&amp;".xlsx]Hóa đơn COD'!"&amp;CELL("address",C42))))</f>
        <v>10515376</v>
      </c>
      <c r="D42">
        <f ca="1">IF(ISBLANK(INDIRECT("'["&amp;'Báo cáo'!$C$3&amp;".xlsx]Hóa đơn COD'!"&amp;CELL("address",D42))),"",(INDIRECT("'["&amp;'Báo cáo'!$C$3&amp;".xlsx]Hóa đơn COD'!"&amp;CELL("address",D42))))</f>
        <v>0</v>
      </c>
      <c r="E42">
        <f ca="1">IF(ISBLANK(INDIRECT("'["&amp;'Báo cáo'!$C$3&amp;".xlsx]Hóa đơn COD'!"&amp;CELL("address",E42))),"",(INDIRECT("'["&amp;'Báo cáo'!$C$3&amp;".xlsx]Hóa đơn COD'!"&amp;CELL("address",E42))))</f>
        <v>1116820</v>
      </c>
      <c r="F42">
        <f ca="1">IF(ISBLANK(INDIRECT("'["&amp;'Báo cáo'!$C$3&amp;".xlsx]Hóa đơn COD'!"&amp;CELL("address",F42))),"",(INDIRECT("'["&amp;'Báo cáo'!$C$3&amp;".xlsx]Hóa đơn COD'!"&amp;CELL("address",F42))))</f>
        <v>1086820</v>
      </c>
      <c r="G42">
        <f ca="1">IF(ISBLANK(INDIRECT("'["&amp;'Báo cáo'!$C$3&amp;".xlsx]Hóa đơn COD'!"&amp;CELL("address",G42))),"",(INDIRECT("'["&amp;'Báo cáo'!$C$3&amp;".xlsx]Hóa đơn COD'!"&amp;CELL("address",G42))))</f>
        <v>30000</v>
      </c>
      <c r="H42">
        <f ca="1">IF(ISBLANK(INDIRECT("'["&amp;'Báo cáo'!$C$3&amp;".xlsx]Hóa đơn COD'!"&amp;CELL("address",H42))),"",(INDIRECT("'["&amp;'Báo cáo'!$C$3&amp;".xlsx]Hóa đơn COD'!"&amp;CELL("address",H42))))</f>
        <v>0</v>
      </c>
      <c r="I42">
        <f ca="1">IF(ISBLANK(INDIRECT("'["&amp;'Báo cáo'!$C$3&amp;".xlsx]Hóa đơn COD'!"&amp;CELL("address",I42))),"",(INDIRECT("'["&amp;'Báo cáo'!$C$3&amp;".xlsx]Hóa đơn COD'!"&amp;CELL("address",I42))))</f>
        <v>55</v>
      </c>
      <c r="J42">
        <f ca="1">IF(ISBLANK(INDIRECT("'["&amp;'Báo cáo'!$C$3&amp;".xlsx]Hóa đơn COD'!"&amp;CELL("address",J42))),"",(INDIRECT("'["&amp;'Báo cáo'!$C$3&amp;".xlsx]Hóa đơn COD'!"&amp;CELL("address",J42))))</f>
        <v>42</v>
      </c>
      <c r="K42">
        <f ca="1">IF(ISBLANK(INDIRECT("'["&amp;'Báo cáo'!$C$3&amp;".xlsx]Hóa đơn COD'!"&amp;CELL("address",K42))),"",(INDIRECT("'["&amp;'Báo cáo'!$C$3&amp;".xlsx]Hóa đơn COD'!"&amp;CELL("address",K42))))</f>
        <v>5</v>
      </c>
      <c r="L42">
        <f ca="1">IF(ISBLANK(INDIRECT("'["&amp;'Báo cáo'!$C$3&amp;".xlsx]Hóa đơn COD'!"&amp;CELL("address",L42))),"",(INDIRECT("'["&amp;'Báo cáo'!$C$3&amp;".xlsx]Hóa đơn COD'!"&amp;CELL("address",L42))))</f>
        <v>8</v>
      </c>
      <c r="M42">
        <f ca="1">IF(ISBLANK(INDIRECT("'["&amp;'Báo cáo'!$C$3&amp;".xlsx]Hóa đơn COD'!"&amp;CELL("address",M42))),"",(INDIRECT("'["&amp;'Báo cáo'!$C$3&amp;".xlsx]Hóa đơn COD'!"&amp;CELL("address",M42))))</f>
        <v>55</v>
      </c>
      <c r="N42" t="str">
        <f ca="1">IF(ISBLANK(INDIRECT("'["&amp;'Báo cáo'!$C$3&amp;".xlsx]Hóa đơn COD'!"&amp;CELL("address",N42))),"",(INDIRECT("'["&amp;'Báo cáo'!$C$3&amp;".xlsx]Hóa đơn COD'!"&amp;CELL("address",N42))))</f>
        <v>huyendtm2</v>
      </c>
      <c r="O42" t="str">
        <f ca="1">IF(ISBLANK(INDIRECT("'["&amp;'Báo cáo'!$C$3&amp;".xlsx]Hóa đơn COD'!"&amp;CELL("address",O42))),"",(INDIRECT("'["&amp;'Báo cáo'!$C$3&amp;".xlsx]Hóa đơn COD'!"&amp;CELL("address",O42))))</f>
        <v>19:56 02-12-19</v>
      </c>
      <c r="P42" s="10">
        <f t="shared" ca="1" si="0"/>
        <v>0.8305555555555556</v>
      </c>
      <c r="Q42" t="str">
        <f ca="1">IF(B42="","",IF(P42&lt;'Báo cáo'!$C$4,"Sáng","Chiều"))</f>
        <v>Chiều</v>
      </c>
      <c r="R42" s="12" t="str">
        <f ca="1">IF(A42="","",IF(ISNUMBER(MATCH(B42,'Danh sách COD'!$B:$B,0)),J42/I42,""))</f>
        <v/>
      </c>
      <c r="S42" t="str">
        <f ca="1">IF(R42="","",IF(R42&gt;='Báo cáo'!$C$8,"Có","Không"))</f>
        <v/>
      </c>
    </row>
    <row r="43" spans="1:22" x14ac:dyDescent="0.25">
      <c r="A43" t="str">
        <f ca="1">IF(ISBLANK(INDIRECT("'["&amp;'Báo cáo'!$C$3&amp;".xlsx]Hóa đơn COD'!"&amp;CELL("address",A43))),"",(INDIRECT("'["&amp;'Báo cáo'!$C$3&amp;".xlsx]Hóa đơn COD'!"&amp;CELL("address",A43))))</f>
        <v>BTT391630794.T101996.301119</v>
      </c>
      <c r="B43" t="str">
        <f ca="1">IF(ISBLANK(INDIRECT("'["&amp;'Báo cáo'!$C$3&amp;".xlsx]Hóa đơn COD'!"&amp;CELL("address",B43))),"",(INDIRECT("'["&amp;'Báo cáo'!$C$3&amp;".xlsx]Hóa đơn COD'!"&amp;CELL("address",B43))))</f>
        <v>T101996-Nguyễn Phú Lập</v>
      </c>
      <c r="C43">
        <f ca="1">IF(ISBLANK(INDIRECT("'["&amp;'Báo cáo'!$C$3&amp;".xlsx]Hóa đơn COD'!"&amp;CELL("address",C43))),"",(INDIRECT("'["&amp;'Báo cáo'!$C$3&amp;".xlsx]Hóa đơn COD'!"&amp;CELL("address",C43))))</f>
        <v>12575491</v>
      </c>
      <c r="D43">
        <f ca="1">IF(ISBLANK(INDIRECT("'["&amp;'Báo cáo'!$C$3&amp;".xlsx]Hóa đơn COD'!"&amp;CELL("address",D43))),"",(INDIRECT("'["&amp;'Báo cáo'!$C$3&amp;".xlsx]Hóa đơn COD'!"&amp;CELL("address",D43))))</f>
        <v>0</v>
      </c>
      <c r="E43">
        <f ca="1">IF(ISBLANK(INDIRECT("'["&amp;'Báo cáo'!$C$3&amp;".xlsx]Hóa đơn COD'!"&amp;CELL("address",E43))),"",(INDIRECT("'["&amp;'Báo cáo'!$C$3&amp;".xlsx]Hóa đơn COD'!"&amp;CELL("address",E43))))</f>
        <v>996530</v>
      </c>
      <c r="F43">
        <f ca="1">IF(ISBLANK(INDIRECT("'["&amp;'Báo cáo'!$C$3&amp;".xlsx]Hóa đơn COD'!"&amp;CELL("address",F43))),"",(INDIRECT("'["&amp;'Báo cáo'!$C$3&amp;".xlsx]Hóa đơn COD'!"&amp;CELL("address",F43))))</f>
        <v>843530</v>
      </c>
      <c r="G43">
        <f ca="1">IF(ISBLANK(INDIRECT("'["&amp;'Báo cáo'!$C$3&amp;".xlsx]Hóa đơn COD'!"&amp;CELL("address",G43))),"",(INDIRECT("'["&amp;'Báo cáo'!$C$3&amp;".xlsx]Hóa đơn COD'!"&amp;CELL("address",G43))))</f>
        <v>153000</v>
      </c>
      <c r="H43">
        <f ca="1">IF(ISBLANK(INDIRECT("'["&amp;'Báo cáo'!$C$3&amp;".xlsx]Hóa đơn COD'!"&amp;CELL("address",H43))),"",(INDIRECT("'["&amp;'Báo cáo'!$C$3&amp;".xlsx]Hóa đơn COD'!"&amp;CELL("address",H43))))</f>
        <v>0</v>
      </c>
      <c r="I43">
        <f ca="1">IF(ISBLANK(INDIRECT("'["&amp;'Báo cáo'!$C$3&amp;".xlsx]Hóa đơn COD'!"&amp;CELL("address",I43))),"",(INDIRECT("'["&amp;'Báo cáo'!$C$3&amp;".xlsx]Hóa đơn COD'!"&amp;CELL("address",I43))))</f>
        <v>49</v>
      </c>
      <c r="J43">
        <f ca="1">IF(ISBLANK(INDIRECT("'["&amp;'Báo cáo'!$C$3&amp;".xlsx]Hóa đơn COD'!"&amp;CELL("address",J43))),"",(INDIRECT("'["&amp;'Báo cáo'!$C$3&amp;".xlsx]Hóa đơn COD'!"&amp;CELL("address",J43))))</f>
        <v>42</v>
      </c>
      <c r="K43">
        <f ca="1">IF(ISBLANK(INDIRECT("'["&amp;'Báo cáo'!$C$3&amp;".xlsx]Hóa đơn COD'!"&amp;CELL("address",K43))),"",(INDIRECT("'["&amp;'Báo cáo'!$C$3&amp;".xlsx]Hóa đơn COD'!"&amp;CELL("address",K43))))</f>
        <v>0</v>
      </c>
      <c r="L43">
        <f ca="1">IF(ISBLANK(INDIRECT("'["&amp;'Báo cáo'!$C$3&amp;".xlsx]Hóa đơn COD'!"&amp;CELL("address",L43))),"",(INDIRECT("'["&amp;'Báo cáo'!$C$3&amp;".xlsx]Hóa đơn COD'!"&amp;CELL("address",L43))))</f>
        <v>7</v>
      </c>
      <c r="M43">
        <f ca="1">IF(ISBLANK(INDIRECT("'["&amp;'Báo cáo'!$C$3&amp;".xlsx]Hóa đơn COD'!"&amp;CELL("address",M43))),"",(INDIRECT("'["&amp;'Báo cáo'!$C$3&amp;".xlsx]Hóa đơn COD'!"&amp;CELL("address",M43))))</f>
        <v>49</v>
      </c>
      <c r="N43" t="str">
        <f ca="1">IF(ISBLANK(INDIRECT("'["&amp;'Báo cáo'!$C$3&amp;".xlsx]Hóa đơn COD'!"&amp;CELL("address",N43))),"",(INDIRECT("'["&amp;'Báo cáo'!$C$3&amp;".xlsx]Hóa đơn COD'!"&amp;CELL("address",N43))))</f>
        <v>trongntm</v>
      </c>
      <c r="O43" t="str">
        <f ca="1">IF(ISBLANK(INDIRECT("'["&amp;'Báo cáo'!$C$3&amp;".xlsx]Hóa đơn COD'!"&amp;CELL("address",O43))),"",(INDIRECT("'["&amp;'Báo cáo'!$C$3&amp;".xlsx]Hóa đơn COD'!"&amp;CELL("address",O43))))</f>
        <v>11:26 30-11-19</v>
      </c>
      <c r="P43" s="10">
        <f t="shared" ca="1" si="0"/>
        <v>0.47638888888888892</v>
      </c>
      <c r="Q43" t="str">
        <f ca="1">IF(B43="","",IF(P43&lt;'Báo cáo'!$C$4,"Sáng","Chiều"))</f>
        <v>Sáng</v>
      </c>
      <c r="R43" s="12">
        <f ca="1">IF(A43="","",IF(ISNUMBER(MATCH(B43,'Danh sách COD'!$B:$B,0)),J43/I43,""))</f>
        <v>0.8571428571428571</v>
      </c>
      <c r="S43" t="str">
        <f ca="1">IF(R43="","",IF(R43&gt;='Báo cáo'!$C$8,"Có","Không"))</f>
        <v>Không</v>
      </c>
    </row>
    <row r="44" spans="1:22" x14ac:dyDescent="0.25">
      <c r="A44" t="str">
        <f ca="1">IF(ISBLANK(INDIRECT("'["&amp;'Báo cáo'!$C$3&amp;".xlsx]Hóa đơn COD'!"&amp;CELL("address",A44))),"",(INDIRECT("'["&amp;'Báo cáo'!$C$3&amp;".xlsx]Hóa đơn COD'!"&amp;CELL("address",A44))))</f>
        <v>BTT396576654.T101996.041219</v>
      </c>
      <c r="B44" t="str">
        <f ca="1">IF(ISBLANK(INDIRECT("'["&amp;'Báo cáo'!$C$3&amp;".xlsx]Hóa đơn COD'!"&amp;CELL("address",B44))),"",(INDIRECT("'["&amp;'Báo cáo'!$C$3&amp;".xlsx]Hóa đơn COD'!"&amp;CELL("address",B44))))</f>
        <v>T101996-Nguyễn Phú Lập</v>
      </c>
      <c r="C44">
        <f ca="1">IF(ISBLANK(INDIRECT("'["&amp;'Báo cáo'!$C$3&amp;".xlsx]Hóa đơn COD'!"&amp;CELL("address",C44))),"",(INDIRECT("'["&amp;'Báo cáo'!$C$3&amp;".xlsx]Hóa đơn COD'!"&amp;CELL("address",C44))))</f>
        <v>9141666</v>
      </c>
      <c r="D44">
        <f ca="1">IF(ISBLANK(INDIRECT("'["&amp;'Báo cáo'!$C$3&amp;".xlsx]Hóa đơn COD'!"&amp;CELL("address",D44))),"",(INDIRECT("'["&amp;'Báo cáo'!$C$3&amp;".xlsx]Hóa đơn COD'!"&amp;CELL("address",D44))))</f>
        <v>0</v>
      </c>
      <c r="E44">
        <f ca="1">IF(ISBLANK(INDIRECT("'["&amp;'Báo cáo'!$C$3&amp;".xlsx]Hóa đơn COD'!"&amp;CELL("address",E44))),"",(INDIRECT("'["&amp;'Báo cáo'!$C$3&amp;".xlsx]Hóa đơn COD'!"&amp;CELL("address",E44))))</f>
        <v>1089500</v>
      </c>
      <c r="F44">
        <f ca="1">IF(ISBLANK(INDIRECT("'["&amp;'Báo cáo'!$C$3&amp;".xlsx]Hóa đơn COD'!"&amp;CELL("address",F44))),"",(INDIRECT("'["&amp;'Báo cáo'!$C$3&amp;".xlsx]Hóa đơn COD'!"&amp;CELL("address",F44))))</f>
        <v>1055500</v>
      </c>
      <c r="G44">
        <f ca="1">IF(ISBLANK(INDIRECT("'["&amp;'Báo cáo'!$C$3&amp;".xlsx]Hóa đơn COD'!"&amp;CELL("address",G44))),"",(INDIRECT("'["&amp;'Báo cáo'!$C$3&amp;".xlsx]Hóa đơn COD'!"&amp;CELL("address",G44))))</f>
        <v>34000</v>
      </c>
      <c r="H44">
        <f ca="1">IF(ISBLANK(INDIRECT("'["&amp;'Báo cáo'!$C$3&amp;".xlsx]Hóa đơn COD'!"&amp;CELL("address",H44))),"",(INDIRECT("'["&amp;'Báo cáo'!$C$3&amp;".xlsx]Hóa đơn COD'!"&amp;CELL("address",H44))))</f>
        <v>0</v>
      </c>
      <c r="I44">
        <f ca="1">IF(ISBLANK(INDIRECT("'["&amp;'Báo cáo'!$C$3&amp;".xlsx]Hóa đơn COD'!"&amp;CELL("address",I44))),"",(INDIRECT("'["&amp;'Báo cáo'!$C$3&amp;".xlsx]Hóa đơn COD'!"&amp;CELL("address",I44))))</f>
        <v>44</v>
      </c>
      <c r="J44">
        <f ca="1">IF(ISBLANK(INDIRECT("'["&amp;'Báo cáo'!$C$3&amp;".xlsx]Hóa đơn COD'!"&amp;CELL("address",J44))),"",(INDIRECT("'["&amp;'Báo cáo'!$C$3&amp;".xlsx]Hóa đơn COD'!"&amp;CELL("address",J44))))</f>
        <v>39</v>
      </c>
      <c r="K44">
        <f ca="1">IF(ISBLANK(INDIRECT("'["&amp;'Báo cáo'!$C$3&amp;".xlsx]Hóa đơn COD'!"&amp;CELL("address",K44))),"",(INDIRECT("'["&amp;'Báo cáo'!$C$3&amp;".xlsx]Hóa đơn COD'!"&amp;CELL("address",K44))))</f>
        <v>2</v>
      </c>
      <c r="L44">
        <f ca="1">IF(ISBLANK(INDIRECT("'["&amp;'Báo cáo'!$C$3&amp;".xlsx]Hóa đơn COD'!"&amp;CELL("address",L44))),"",(INDIRECT("'["&amp;'Báo cáo'!$C$3&amp;".xlsx]Hóa đơn COD'!"&amp;CELL("address",L44))))</f>
        <v>3</v>
      </c>
      <c r="M44">
        <f ca="1">IF(ISBLANK(INDIRECT("'["&amp;'Báo cáo'!$C$3&amp;".xlsx]Hóa đơn COD'!"&amp;CELL("address",M44))),"",(INDIRECT("'["&amp;'Báo cáo'!$C$3&amp;".xlsx]Hóa đơn COD'!"&amp;CELL("address",M44))))</f>
        <v>44</v>
      </c>
      <c r="N44" t="str">
        <f ca="1">IF(ISBLANK(INDIRECT("'["&amp;'Báo cáo'!$C$3&amp;".xlsx]Hóa đơn COD'!"&amp;CELL("address",N44))),"",(INDIRECT("'["&amp;'Báo cáo'!$C$3&amp;".xlsx]Hóa đơn COD'!"&amp;CELL("address",N44))))</f>
        <v>tuoint</v>
      </c>
      <c r="O44" t="str">
        <f ca="1">IF(ISBLANK(INDIRECT("'["&amp;'Báo cáo'!$C$3&amp;".xlsx]Hóa đơn COD'!"&amp;CELL("address",O44))),"",(INDIRECT("'["&amp;'Báo cáo'!$C$3&amp;".xlsx]Hóa đơn COD'!"&amp;CELL("address",O44))))</f>
        <v>11:40 04-12-19</v>
      </c>
      <c r="P44" s="10">
        <f t="shared" ca="1" si="0"/>
        <v>0.4861111111111111</v>
      </c>
      <c r="Q44" t="str">
        <f ca="1">IF(B44="","",IF(P44&lt;'Báo cáo'!$C$4,"Sáng","Chiều"))</f>
        <v>Sáng</v>
      </c>
      <c r="R44" s="12">
        <f ca="1">IF(A44="","",IF(ISNUMBER(MATCH(B44,'Danh sách COD'!$B:$B,0)),J44/I44,""))</f>
        <v>0.88636363636363635</v>
      </c>
      <c r="S44" t="str">
        <f ca="1">IF(R44="","",IF(R44&gt;='Báo cáo'!$C$8,"Có","Không"))</f>
        <v>Không</v>
      </c>
    </row>
    <row r="45" spans="1:22" x14ac:dyDescent="0.25">
      <c r="A45" t="str">
        <f ca="1">IF(ISBLANK(INDIRECT("'["&amp;'Báo cáo'!$C$3&amp;".xlsx]Hóa đơn COD'!"&amp;CELL("address",A45))),"",(INDIRECT("'["&amp;'Báo cáo'!$C$3&amp;".xlsx]Hóa đơn COD'!"&amp;CELL("address",A45))))</f>
        <v>BTT399281694.T101996.061219</v>
      </c>
      <c r="B45" t="str">
        <f ca="1">IF(ISBLANK(INDIRECT("'["&amp;'Báo cáo'!$C$3&amp;".xlsx]Hóa đơn COD'!"&amp;CELL("address",B45))),"",(INDIRECT("'["&amp;'Báo cáo'!$C$3&amp;".xlsx]Hóa đơn COD'!"&amp;CELL("address",B45))))</f>
        <v>T101996-Nguyễn Phú Lập</v>
      </c>
      <c r="C45">
        <f ca="1">IF(ISBLANK(INDIRECT("'["&amp;'Báo cáo'!$C$3&amp;".xlsx]Hóa đơn COD'!"&amp;CELL("address",C45))),"",(INDIRECT("'["&amp;'Báo cáo'!$C$3&amp;".xlsx]Hóa đơn COD'!"&amp;CELL("address",C45))))</f>
        <v>11366610</v>
      </c>
      <c r="D45">
        <f ca="1">IF(ISBLANK(INDIRECT("'["&amp;'Báo cáo'!$C$3&amp;".xlsx]Hóa đơn COD'!"&amp;CELL("address",D45))),"",(INDIRECT("'["&amp;'Báo cáo'!$C$3&amp;".xlsx]Hóa đơn COD'!"&amp;CELL("address",D45))))</f>
        <v>0</v>
      </c>
      <c r="E45">
        <f ca="1">IF(ISBLANK(INDIRECT("'["&amp;'Báo cáo'!$C$3&amp;".xlsx]Hóa đơn COD'!"&amp;CELL("address",E45))),"",(INDIRECT("'["&amp;'Báo cáo'!$C$3&amp;".xlsx]Hóa đơn COD'!"&amp;CELL("address",E45))))</f>
        <v>966560</v>
      </c>
      <c r="F45">
        <f ca="1">IF(ISBLANK(INDIRECT("'["&amp;'Báo cáo'!$C$3&amp;".xlsx]Hóa đơn COD'!"&amp;CELL("address",F45))),"",(INDIRECT("'["&amp;'Báo cáo'!$C$3&amp;".xlsx]Hóa đơn COD'!"&amp;CELL("address",F45))))</f>
        <v>733060</v>
      </c>
      <c r="G45">
        <f ca="1">IF(ISBLANK(INDIRECT("'["&amp;'Báo cáo'!$C$3&amp;".xlsx]Hóa đơn COD'!"&amp;CELL("address",G45))),"",(INDIRECT("'["&amp;'Báo cáo'!$C$3&amp;".xlsx]Hóa đơn COD'!"&amp;CELL("address",G45))))</f>
        <v>233500</v>
      </c>
      <c r="H45">
        <f ca="1">IF(ISBLANK(INDIRECT("'["&amp;'Báo cáo'!$C$3&amp;".xlsx]Hóa đơn COD'!"&amp;CELL("address",H45))),"",(INDIRECT("'["&amp;'Báo cáo'!$C$3&amp;".xlsx]Hóa đơn COD'!"&amp;CELL("address",H45))))</f>
        <v>0</v>
      </c>
      <c r="I45">
        <f ca="1">IF(ISBLANK(INDIRECT("'["&amp;'Báo cáo'!$C$3&amp;".xlsx]Hóa đơn COD'!"&amp;CELL("address",I45))),"",(INDIRECT("'["&amp;'Báo cáo'!$C$3&amp;".xlsx]Hóa đơn COD'!"&amp;CELL("address",I45))))</f>
        <v>45</v>
      </c>
      <c r="J45">
        <f ca="1">IF(ISBLANK(INDIRECT("'["&amp;'Báo cáo'!$C$3&amp;".xlsx]Hóa đơn COD'!"&amp;CELL("address",J45))),"",(INDIRECT("'["&amp;'Báo cáo'!$C$3&amp;".xlsx]Hóa đơn COD'!"&amp;CELL("address",J45))))</f>
        <v>41</v>
      </c>
      <c r="K45">
        <f ca="1">IF(ISBLANK(INDIRECT("'["&amp;'Báo cáo'!$C$3&amp;".xlsx]Hóa đơn COD'!"&amp;CELL("address",K45))),"",(INDIRECT("'["&amp;'Báo cáo'!$C$3&amp;".xlsx]Hóa đơn COD'!"&amp;CELL("address",K45))))</f>
        <v>1</v>
      </c>
      <c r="L45">
        <f ca="1">IF(ISBLANK(INDIRECT("'["&amp;'Báo cáo'!$C$3&amp;".xlsx]Hóa đơn COD'!"&amp;CELL("address",L45))),"",(INDIRECT("'["&amp;'Báo cáo'!$C$3&amp;".xlsx]Hóa đơn COD'!"&amp;CELL("address",L45))))</f>
        <v>3</v>
      </c>
      <c r="M45">
        <f ca="1">IF(ISBLANK(INDIRECT("'["&amp;'Báo cáo'!$C$3&amp;".xlsx]Hóa đơn COD'!"&amp;CELL("address",M45))),"",(INDIRECT("'["&amp;'Báo cáo'!$C$3&amp;".xlsx]Hóa đơn COD'!"&amp;CELL("address",M45))))</f>
        <v>45</v>
      </c>
      <c r="N45" t="str">
        <f ca="1">IF(ISBLANK(INDIRECT("'["&amp;'Báo cáo'!$C$3&amp;".xlsx]Hóa đơn COD'!"&amp;CELL("address",N45))),"",(INDIRECT("'["&amp;'Báo cáo'!$C$3&amp;".xlsx]Hóa đơn COD'!"&amp;CELL("address",N45))))</f>
        <v>tuoint</v>
      </c>
      <c r="O45" t="str">
        <f ca="1">IF(ISBLANK(INDIRECT("'["&amp;'Báo cáo'!$C$3&amp;".xlsx]Hóa đơn COD'!"&amp;CELL("address",O45))),"",(INDIRECT("'["&amp;'Báo cáo'!$C$3&amp;".xlsx]Hóa đơn COD'!"&amp;CELL("address",O45))))</f>
        <v>11:42 06-12-19</v>
      </c>
      <c r="P45" s="10">
        <f t="shared" ca="1" si="0"/>
        <v>0.48749999999999999</v>
      </c>
      <c r="Q45" t="str">
        <f ca="1">IF(B45="","",IF(P45&lt;'Báo cáo'!$C$4,"Sáng","Chiều"))</f>
        <v>Sáng</v>
      </c>
      <c r="R45" s="12">
        <f ca="1">IF(A45="","",IF(ISNUMBER(MATCH(B45,'Danh sách COD'!$B:$B,0)),J45/I45,""))</f>
        <v>0.91111111111111109</v>
      </c>
      <c r="S45" t="str">
        <f ca="1">IF(R45="","",IF(R45&gt;='Báo cáo'!$C$8,"Có","Không"))</f>
        <v>Không</v>
      </c>
    </row>
    <row r="46" spans="1:22" x14ac:dyDescent="0.25">
      <c r="A46" t="str">
        <f ca="1">IF(ISBLANK(INDIRECT("'["&amp;'Báo cáo'!$C$3&amp;".xlsx]Hóa đơn COD'!"&amp;CELL("address",A46))),"",(INDIRECT("'["&amp;'Báo cáo'!$C$3&amp;".xlsx]Hóa đơn COD'!"&amp;CELL("address",A46))))</f>
        <v>BTT397844406.T101996.051219</v>
      </c>
      <c r="B46" t="str">
        <f ca="1">IF(ISBLANK(INDIRECT("'["&amp;'Báo cáo'!$C$3&amp;".xlsx]Hóa đơn COD'!"&amp;CELL("address",B46))),"",(INDIRECT("'["&amp;'Báo cáo'!$C$3&amp;".xlsx]Hóa đơn COD'!"&amp;CELL("address",B46))))</f>
        <v>T101996-Nguyễn Phú Lập</v>
      </c>
      <c r="C46">
        <f ca="1">IF(ISBLANK(INDIRECT("'["&amp;'Báo cáo'!$C$3&amp;".xlsx]Hóa đơn COD'!"&amp;CELL("address",C46))),"",(INDIRECT("'["&amp;'Báo cáo'!$C$3&amp;".xlsx]Hóa đơn COD'!"&amp;CELL("address",C46))))</f>
        <v>11800120</v>
      </c>
      <c r="D46">
        <f ca="1">IF(ISBLANK(INDIRECT("'["&amp;'Báo cáo'!$C$3&amp;".xlsx]Hóa đơn COD'!"&amp;CELL("address",D46))),"",(INDIRECT("'["&amp;'Báo cáo'!$C$3&amp;".xlsx]Hóa đơn COD'!"&amp;CELL("address",D46))))</f>
        <v>0</v>
      </c>
      <c r="E46">
        <f ca="1">IF(ISBLANK(INDIRECT("'["&amp;'Báo cáo'!$C$3&amp;".xlsx]Hóa đơn COD'!"&amp;CELL("address",E46))),"",(INDIRECT("'["&amp;'Báo cáo'!$C$3&amp;".xlsx]Hóa đơn COD'!"&amp;CELL("address",E46))))</f>
        <v>1071200</v>
      </c>
      <c r="F46">
        <f ca="1">IF(ISBLANK(INDIRECT("'["&amp;'Báo cáo'!$C$3&amp;".xlsx]Hóa đơn COD'!"&amp;CELL("address",F46))),"",(INDIRECT("'["&amp;'Báo cáo'!$C$3&amp;".xlsx]Hóa đơn COD'!"&amp;CELL("address",F46))))</f>
        <v>798700</v>
      </c>
      <c r="G46">
        <f ca="1">IF(ISBLANK(INDIRECT("'["&amp;'Báo cáo'!$C$3&amp;".xlsx]Hóa đơn COD'!"&amp;CELL("address",G46))),"",(INDIRECT("'["&amp;'Báo cáo'!$C$3&amp;".xlsx]Hóa đơn COD'!"&amp;CELL("address",G46))))</f>
        <v>272500</v>
      </c>
      <c r="H46">
        <f ca="1">IF(ISBLANK(INDIRECT("'["&amp;'Báo cáo'!$C$3&amp;".xlsx]Hóa đơn COD'!"&amp;CELL("address",H46))),"",(INDIRECT("'["&amp;'Báo cáo'!$C$3&amp;".xlsx]Hóa đơn COD'!"&amp;CELL("address",H46))))</f>
        <v>0</v>
      </c>
      <c r="I46">
        <f ca="1">IF(ISBLANK(INDIRECT("'["&amp;'Báo cáo'!$C$3&amp;".xlsx]Hóa đơn COD'!"&amp;CELL("address",I46))),"",(INDIRECT("'["&amp;'Báo cáo'!$C$3&amp;".xlsx]Hóa đơn COD'!"&amp;CELL("address",I46))))</f>
        <v>45</v>
      </c>
      <c r="J46">
        <f ca="1">IF(ISBLANK(INDIRECT("'["&amp;'Báo cáo'!$C$3&amp;".xlsx]Hóa đơn COD'!"&amp;CELL("address",J46))),"",(INDIRECT("'["&amp;'Báo cáo'!$C$3&amp;".xlsx]Hóa đơn COD'!"&amp;CELL("address",J46))))</f>
        <v>43</v>
      </c>
      <c r="K46">
        <f ca="1">IF(ISBLANK(INDIRECT("'["&amp;'Báo cáo'!$C$3&amp;".xlsx]Hóa đơn COD'!"&amp;CELL("address",K46))),"",(INDIRECT("'["&amp;'Báo cáo'!$C$3&amp;".xlsx]Hóa đơn COD'!"&amp;CELL("address",K46))))</f>
        <v>1</v>
      </c>
      <c r="L46">
        <f ca="1">IF(ISBLANK(INDIRECT("'["&amp;'Báo cáo'!$C$3&amp;".xlsx]Hóa đơn COD'!"&amp;CELL("address",L46))),"",(INDIRECT("'["&amp;'Báo cáo'!$C$3&amp;".xlsx]Hóa đơn COD'!"&amp;CELL("address",L46))))</f>
        <v>1</v>
      </c>
      <c r="M46">
        <f ca="1">IF(ISBLANK(INDIRECT("'["&amp;'Báo cáo'!$C$3&amp;".xlsx]Hóa đơn COD'!"&amp;CELL("address",M46))),"",(INDIRECT("'["&amp;'Báo cáo'!$C$3&amp;".xlsx]Hóa đơn COD'!"&amp;CELL("address",M46))))</f>
        <v>45</v>
      </c>
      <c r="N46" t="str">
        <f ca="1">IF(ISBLANK(INDIRECT("'["&amp;'Báo cáo'!$C$3&amp;".xlsx]Hóa đơn COD'!"&amp;CELL("address",N46))),"",(INDIRECT("'["&amp;'Báo cáo'!$C$3&amp;".xlsx]Hóa đơn COD'!"&amp;CELL("address",N46))))</f>
        <v>ngannk2</v>
      </c>
      <c r="O46" t="str">
        <f ca="1">IF(ISBLANK(INDIRECT("'["&amp;'Báo cáo'!$C$3&amp;".xlsx]Hóa đơn COD'!"&amp;CELL("address",O46))),"",(INDIRECT("'["&amp;'Báo cáo'!$C$3&amp;".xlsx]Hóa đơn COD'!"&amp;CELL("address",O46))))</f>
        <v>11:49 05-12-19</v>
      </c>
      <c r="P46" s="10">
        <f t="shared" ca="1" si="0"/>
        <v>0.49236111111111108</v>
      </c>
      <c r="Q46" t="str">
        <f ca="1">IF(B46="","",IF(P46&lt;'Báo cáo'!$C$4,"Sáng","Chiều"))</f>
        <v>Sáng</v>
      </c>
      <c r="R46" s="12">
        <f ca="1">IF(A46="","",IF(ISNUMBER(MATCH(B46,'Danh sách COD'!$B:$B,0)),J46/I46,""))</f>
        <v>0.9555555555555556</v>
      </c>
      <c r="S46" t="str">
        <f ca="1">IF(R46="","",IF(R46&gt;='Báo cáo'!$C$8,"Có","Không"))</f>
        <v>Không</v>
      </c>
    </row>
    <row r="47" spans="1:22" x14ac:dyDescent="0.25">
      <c r="A47" t="str">
        <f ca="1">IF(ISBLANK(INDIRECT("'["&amp;'Báo cáo'!$C$3&amp;".xlsx]Hóa đơn COD'!"&amp;CELL("address",A47))),"",(INDIRECT("'["&amp;'Báo cáo'!$C$3&amp;".xlsx]Hóa đơn COD'!"&amp;CELL("address",A47))))</f>
        <v>BTT395170830.T101996.031219</v>
      </c>
      <c r="B47" t="str">
        <f ca="1">IF(ISBLANK(INDIRECT("'["&amp;'Báo cáo'!$C$3&amp;".xlsx]Hóa đơn COD'!"&amp;CELL("address",B47))),"",(INDIRECT("'["&amp;'Báo cáo'!$C$3&amp;".xlsx]Hóa đơn COD'!"&amp;CELL("address",B47))))</f>
        <v>T101996-Nguyễn Phú Lập</v>
      </c>
      <c r="C47">
        <f ca="1">IF(ISBLANK(INDIRECT("'["&amp;'Báo cáo'!$C$3&amp;".xlsx]Hóa đơn COD'!"&amp;CELL("address",C47))),"",(INDIRECT("'["&amp;'Báo cáo'!$C$3&amp;".xlsx]Hóa đơn COD'!"&amp;CELL("address",C47))))</f>
        <v>20300897</v>
      </c>
      <c r="D47">
        <f ca="1">IF(ISBLANK(INDIRECT("'["&amp;'Báo cáo'!$C$3&amp;".xlsx]Hóa đơn COD'!"&amp;CELL("address",D47))),"",(INDIRECT("'["&amp;'Báo cáo'!$C$3&amp;".xlsx]Hóa đơn COD'!"&amp;CELL("address",D47))))</f>
        <v>0</v>
      </c>
      <c r="E47">
        <f ca="1">IF(ISBLANK(INDIRECT("'["&amp;'Báo cáo'!$C$3&amp;".xlsx]Hóa đơn COD'!"&amp;CELL("address",E47))),"",(INDIRECT("'["&amp;'Báo cáo'!$C$3&amp;".xlsx]Hóa đơn COD'!"&amp;CELL("address",E47))))</f>
        <v>1917940</v>
      </c>
      <c r="F47">
        <f ca="1">IF(ISBLANK(INDIRECT("'["&amp;'Báo cáo'!$C$3&amp;".xlsx]Hóa đơn COD'!"&amp;CELL("address",F47))),"",(INDIRECT("'["&amp;'Báo cáo'!$C$3&amp;".xlsx]Hóa đơn COD'!"&amp;CELL("address",F47))))</f>
        <v>1717940</v>
      </c>
      <c r="G47">
        <f ca="1">IF(ISBLANK(INDIRECT("'["&amp;'Báo cáo'!$C$3&amp;".xlsx]Hóa đơn COD'!"&amp;CELL("address",G47))),"",(INDIRECT("'["&amp;'Báo cáo'!$C$3&amp;".xlsx]Hóa đơn COD'!"&amp;CELL("address",G47))))</f>
        <v>200000</v>
      </c>
      <c r="H47">
        <f ca="1">IF(ISBLANK(INDIRECT("'["&amp;'Báo cáo'!$C$3&amp;".xlsx]Hóa đơn COD'!"&amp;CELL("address",H47))),"",(INDIRECT("'["&amp;'Báo cáo'!$C$3&amp;".xlsx]Hóa đơn COD'!"&amp;CELL("address",H47))))</f>
        <v>0</v>
      </c>
      <c r="I47">
        <f ca="1">IF(ISBLANK(INDIRECT("'["&amp;'Báo cáo'!$C$3&amp;".xlsx]Hóa đơn COD'!"&amp;CELL("address",I47))),"",(INDIRECT("'["&amp;'Báo cáo'!$C$3&amp;".xlsx]Hóa đơn COD'!"&amp;CELL("address",I47))))</f>
        <v>76</v>
      </c>
      <c r="J47">
        <f ca="1">IF(ISBLANK(INDIRECT("'["&amp;'Báo cáo'!$C$3&amp;".xlsx]Hóa đơn COD'!"&amp;CELL("address",J47))),"",(INDIRECT("'["&amp;'Báo cáo'!$C$3&amp;".xlsx]Hóa đơn COD'!"&amp;CELL("address",J47))))</f>
        <v>74</v>
      </c>
      <c r="K47">
        <f ca="1">IF(ISBLANK(INDIRECT("'["&amp;'Báo cáo'!$C$3&amp;".xlsx]Hóa đơn COD'!"&amp;CELL("address",K47))),"",(INDIRECT("'["&amp;'Báo cáo'!$C$3&amp;".xlsx]Hóa đơn COD'!"&amp;CELL("address",K47))))</f>
        <v>0</v>
      </c>
      <c r="L47">
        <f ca="1">IF(ISBLANK(INDIRECT("'["&amp;'Báo cáo'!$C$3&amp;".xlsx]Hóa đơn COD'!"&amp;CELL("address",L47))),"",(INDIRECT("'["&amp;'Báo cáo'!$C$3&amp;".xlsx]Hóa đơn COD'!"&amp;CELL("address",L47))))</f>
        <v>2</v>
      </c>
      <c r="M47">
        <f ca="1">IF(ISBLANK(INDIRECT("'["&amp;'Báo cáo'!$C$3&amp;".xlsx]Hóa đơn COD'!"&amp;CELL("address",M47))),"",(INDIRECT("'["&amp;'Báo cáo'!$C$3&amp;".xlsx]Hóa đơn COD'!"&amp;CELL("address",M47))))</f>
        <v>76</v>
      </c>
      <c r="N47" t="str">
        <f ca="1">IF(ISBLANK(INDIRECT("'["&amp;'Báo cáo'!$C$3&amp;".xlsx]Hóa đơn COD'!"&amp;CELL("address",N47))),"",(INDIRECT("'["&amp;'Báo cáo'!$C$3&amp;".xlsx]Hóa đơn COD'!"&amp;CELL("address",N47))))</f>
        <v>tuoint</v>
      </c>
      <c r="O47" t="str">
        <f ca="1">IF(ISBLANK(INDIRECT("'["&amp;'Báo cáo'!$C$3&amp;".xlsx]Hóa đơn COD'!"&amp;CELL("address",O47))),"",(INDIRECT("'["&amp;'Báo cáo'!$C$3&amp;".xlsx]Hóa đơn COD'!"&amp;CELL("address",O47))))</f>
        <v>11:57 03-12-19</v>
      </c>
      <c r="P47" s="10">
        <f t="shared" ca="1" si="0"/>
        <v>0.49791666666666662</v>
      </c>
      <c r="Q47" t="str">
        <f ca="1">IF(B47="","",IF(P47&lt;'Báo cáo'!$C$4,"Sáng","Chiều"))</f>
        <v>Sáng</v>
      </c>
      <c r="R47" s="12">
        <f ca="1">IF(A47="","",IF(ISNUMBER(MATCH(B47,'Danh sách COD'!$B:$B,0)),J47/I47,""))</f>
        <v>0.97368421052631582</v>
      </c>
      <c r="S47" t="str">
        <f ca="1">IF(R47="","",IF(R47&gt;='Báo cáo'!$C$8,"Có","Không"))</f>
        <v>Không</v>
      </c>
    </row>
    <row r="48" spans="1:22" x14ac:dyDescent="0.25">
      <c r="A48" t="str">
        <f ca="1">IF(ISBLANK(INDIRECT("'["&amp;'Báo cáo'!$C$3&amp;".xlsx]Hóa đơn COD'!"&amp;CELL("address",A48))),"",(INDIRECT("'["&amp;'Báo cáo'!$C$3&amp;".xlsx]Hóa đơn COD'!"&amp;CELL("address",A48))))</f>
        <v>BTT393990465.T101996.021219</v>
      </c>
      <c r="B48" t="str">
        <f ca="1">IF(ISBLANK(INDIRECT("'["&amp;'Báo cáo'!$C$3&amp;".xlsx]Hóa đơn COD'!"&amp;CELL("address",B48))),"",(INDIRECT("'["&amp;'Báo cáo'!$C$3&amp;".xlsx]Hóa đơn COD'!"&amp;CELL("address",B48))))</f>
        <v>T101996-Nguyễn Phú Lập</v>
      </c>
      <c r="C48">
        <f ca="1">IF(ISBLANK(INDIRECT("'["&amp;'Báo cáo'!$C$3&amp;".xlsx]Hóa đơn COD'!"&amp;CELL("address",C48))),"",(INDIRECT("'["&amp;'Báo cáo'!$C$3&amp;".xlsx]Hóa đơn COD'!"&amp;CELL("address",C48))))</f>
        <v>19711378</v>
      </c>
      <c r="D48">
        <f ca="1">IF(ISBLANK(INDIRECT("'["&amp;'Báo cáo'!$C$3&amp;".xlsx]Hóa đơn COD'!"&amp;CELL("address",D48))),"",(INDIRECT("'["&amp;'Báo cáo'!$C$3&amp;".xlsx]Hóa đơn COD'!"&amp;CELL("address",D48))))</f>
        <v>0</v>
      </c>
      <c r="E48">
        <f ca="1">IF(ISBLANK(INDIRECT("'["&amp;'Báo cáo'!$C$3&amp;".xlsx]Hóa đơn COD'!"&amp;CELL("address",E48))),"",(INDIRECT("'["&amp;'Báo cáo'!$C$3&amp;".xlsx]Hóa đơn COD'!"&amp;CELL("address",E48))))</f>
        <v>1594230</v>
      </c>
      <c r="F48">
        <f ca="1">IF(ISBLANK(INDIRECT("'["&amp;'Báo cáo'!$C$3&amp;".xlsx]Hóa đơn COD'!"&amp;CELL("address",F48))),"",(INDIRECT("'["&amp;'Báo cáo'!$C$3&amp;".xlsx]Hóa đơn COD'!"&amp;CELL("address",F48))))</f>
        <v>1392230</v>
      </c>
      <c r="G48">
        <f ca="1">IF(ISBLANK(INDIRECT("'["&amp;'Báo cáo'!$C$3&amp;".xlsx]Hóa đơn COD'!"&amp;CELL("address",G48))),"",(INDIRECT("'["&amp;'Báo cáo'!$C$3&amp;".xlsx]Hóa đơn COD'!"&amp;CELL("address",G48))))</f>
        <v>202000</v>
      </c>
      <c r="H48">
        <f ca="1">IF(ISBLANK(INDIRECT("'["&amp;'Báo cáo'!$C$3&amp;".xlsx]Hóa đơn COD'!"&amp;CELL("address",H48))),"",(INDIRECT("'["&amp;'Báo cáo'!$C$3&amp;".xlsx]Hóa đơn COD'!"&amp;CELL("address",H48))))</f>
        <v>0</v>
      </c>
      <c r="I48">
        <f ca="1">IF(ISBLANK(INDIRECT("'["&amp;'Báo cáo'!$C$3&amp;".xlsx]Hóa đơn COD'!"&amp;CELL("address",I48))),"",(INDIRECT("'["&amp;'Báo cáo'!$C$3&amp;".xlsx]Hóa đơn COD'!"&amp;CELL("address",I48))))</f>
        <v>73</v>
      </c>
      <c r="J48">
        <f ca="1">IF(ISBLANK(INDIRECT("'["&amp;'Báo cáo'!$C$3&amp;".xlsx]Hóa đơn COD'!"&amp;CELL("address",J48))),"",(INDIRECT("'["&amp;'Báo cáo'!$C$3&amp;".xlsx]Hóa đơn COD'!"&amp;CELL("address",J48))))</f>
        <v>66</v>
      </c>
      <c r="K48">
        <f ca="1">IF(ISBLANK(INDIRECT("'["&amp;'Báo cáo'!$C$3&amp;".xlsx]Hóa đơn COD'!"&amp;CELL("address",K48))),"",(INDIRECT("'["&amp;'Báo cáo'!$C$3&amp;".xlsx]Hóa đơn COD'!"&amp;CELL("address",K48))))</f>
        <v>2</v>
      </c>
      <c r="L48">
        <f ca="1">IF(ISBLANK(INDIRECT("'["&amp;'Báo cáo'!$C$3&amp;".xlsx]Hóa đơn COD'!"&amp;CELL("address",L48))),"",(INDIRECT("'["&amp;'Báo cáo'!$C$3&amp;".xlsx]Hóa đơn COD'!"&amp;CELL("address",L48))))</f>
        <v>5</v>
      </c>
      <c r="M48">
        <f ca="1">IF(ISBLANK(INDIRECT("'["&amp;'Báo cáo'!$C$3&amp;".xlsx]Hóa đơn COD'!"&amp;CELL("address",M48))),"",(INDIRECT("'["&amp;'Báo cáo'!$C$3&amp;".xlsx]Hóa đơn COD'!"&amp;CELL("address",M48))))</f>
        <v>74</v>
      </c>
      <c r="N48" t="str">
        <f ca="1">IF(ISBLANK(INDIRECT("'["&amp;'Báo cáo'!$C$3&amp;".xlsx]Hóa đơn COD'!"&amp;CELL("address",N48))),"",(INDIRECT("'["&amp;'Báo cáo'!$C$3&amp;".xlsx]Hóa đơn COD'!"&amp;CELL("address",N48))))</f>
        <v>tuoint</v>
      </c>
      <c r="O48" t="str">
        <f ca="1">IF(ISBLANK(INDIRECT("'["&amp;'Báo cáo'!$C$3&amp;".xlsx]Hóa đơn COD'!"&amp;CELL("address",O48))),"",(INDIRECT("'["&amp;'Báo cáo'!$C$3&amp;".xlsx]Hóa đơn COD'!"&amp;CELL("address",O48))))</f>
        <v>13:30 02-12-19</v>
      </c>
      <c r="P48" s="10">
        <f t="shared" ca="1" si="0"/>
        <v>0.5625</v>
      </c>
      <c r="Q48" t="str">
        <f ca="1">IF(B48="","",IF(P48&lt;'Báo cáo'!$C$4,"Sáng","Chiều"))</f>
        <v>Chiều</v>
      </c>
      <c r="R48" s="12">
        <f ca="1">IF(A48="","",IF(ISNUMBER(MATCH(B48,'Danh sách COD'!$B:$B,0)),J48/I48,""))</f>
        <v>0.90410958904109584</v>
      </c>
      <c r="S48" t="str">
        <f ca="1">IF(R48="","",IF(R48&gt;='Báo cáo'!$C$8,"Có","Không"))</f>
        <v>Không</v>
      </c>
    </row>
    <row r="49" spans="1:19" x14ac:dyDescent="0.25">
      <c r="A49" t="str">
        <f ca="1">IF(ISBLANK(INDIRECT("'["&amp;'Báo cáo'!$C$3&amp;".xlsx]Hóa đơn COD'!"&amp;CELL("address",A49))),"",(INDIRECT("'["&amp;'Báo cáo'!$C$3&amp;".xlsx]Hóa đơn COD'!"&amp;CELL("address",A49))))</f>
        <v>BTT391996614.T101996.301119</v>
      </c>
      <c r="B49" t="str">
        <f ca="1">IF(ISBLANK(INDIRECT("'["&amp;'Báo cáo'!$C$3&amp;".xlsx]Hóa đơn COD'!"&amp;CELL("address",B49))),"",(INDIRECT("'["&amp;'Báo cáo'!$C$3&amp;".xlsx]Hóa đơn COD'!"&amp;CELL("address",B49))))</f>
        <v>T101996-Nguyễn Phú Lập</v>
      </c>
      <c r="C49">
        <f ca="1">IF(ISBLANK(INDIRECT("'["&amp;'Báo cáo'!$C$3&amp;".xlsx]Hóa đơn COD'!"&amp;CELL("address",C49))),"",(INDIRECT("'["&amp;'Báo cáo'!$C$3&amp;".xlsx]Hóa đơn COD'!"&amp;CELL("address",C49))))</f>
        <v>4246100</v>
      </c>
      <c r="D49">
        <f ca="1">IF(ISBLANK(INDIRECT("'["&amp;'Báo cáo'!$C$3&amp;".xlsx]Hóa đơn COD'!"&amp;CELL("address",D49))),"",(INDIRECT("'["&amp;'Báo cáo'!$C$3&amp;".xlsx]Hóa đơn COD'!"&amp;CELL("address",D49))))</f>
        <v>0</v>
      </c>
      <c r="E49">
        <f ca="1">IF(ISBLANK(INDIRECT("'["&amp;'Báo cáo'!$C$3&amp;".xlsx]Hóa đơn COD'!"&amp;CELL("address",E49))),"",(INDIRECT("'["&amp;'Báo cáo'!$C$3&amp;".xlsx]Hóa đơn COD'!"&amp;CELL("address",E49))))</f>
        <v>345650</v>
      </c>
      <c r="F49">
        <f ca="1">IF(ISBLANK(INDIRECT("'["&amp;'Báo cáo'!$C$3&amp;".xlsx]Hóa đơn COD'!"&amp;CELL("address",F49))),"",(INDIRECT("'["&amp;'Báo cáo'!$C$3&amp;".xlsx]Hóa đơn COD'!"&amp;CELL("address",F49))))</f>
        <v>290650</v>
      </c>
      <c r="G49">
        <f ca="1">IF(ISBLANK(INDIRECT("'["&amp;'Báo cáo'!$C$3&amp;".xlsx]Hóa đơn COD'!"&amp;CELL("address",G49))),"",(INDIRECT("'["&amp;'Báo cáo'!$C$3&amp;".xlsx]Hóa đơn COD'!"&amp;CELL("address",G49))))</f>
        <v>55000</v>
      </c>
      <c r="H49">
        <f ca="1">IF(ISBLANK(INDIRECT("'["&amp;'Báo cáo'!$C$3&amp;".xlsx]Hóa đơn COD'!"&amp;CELL("address",H49))),"",(INDIRECT("'["&amp;'Báo cáo'!$C$3&amp;".xlsx]Hóa đơn COD'!"&amp;CELL("address",H49))))</f>
        <v>0</v>
      </c>
      <c r="I49">
        <f ca="1">IF(ISBLANK(INDIRECT("'["&amp;'Báo cáo'!$C$3&amp;".xlsx]Hóa đơn COD'!"&amp;CELL("address",I49))),"",(INDIRECT("'["&amp;'Báo cáo'!$C$3&amp;".xlsx]Hóa đơn COD'!"&amp;CELL("address",I49))))</f>
        <v>24</v>
      </c>
      <c r="J49">
        <f ca="1">IF(ISBLANK(INDIRECT("'["&amp;'Báo cáo'!$C$3&amp;".xlsx]Hóa đơn COD'!"&amp;CELL("address",J49))),"",(INDIRECT("'["&amp;'Báo cáo'!$C$3&amp;".xlsx]Hóa đơn COD'!"&amp;CELL("address",J49))))</f>
        <v>13</v>
      </c>
      <c r="K49">
        <f ca="1">IF(ISBLANK(INDIRECT("'["&amp;'Báo cáo'!$C$3&amp;".xlsx]Hóa đơn COD'!"&amp;CELL("address",K49))),"",(INDIRECT("'["&amp;'Báo cáo'!$C$3&amp;".xlsx]Hóa đơn COD'!"&amp;CELL("address",K49))))</f>
        <v>3</v>
      </c>
      <c r="L49">
        <f ca="1">IF(ISBLANK(INDIRECT("'["&amp;'Báo cáo'!$C$3&amp;".xlsx]Hóa đơn COD'!"&amp;CELL("address",L49))),"",(INDIRECT("'["&amp;'Báo cáo'!$C$3&amp;".xlsx]Hóa đơn COD'!"&amp;CELL("address",L49))))</f>
        <v>8</v>
      </c>
      <c r="M49">
        <f ca="1">IF(ISBLANK(INDIRECT("'["&amp;'Báo cáo'!$C$3&amp;".xlsx]Hóa đơn COD'!"&amp;CELL("address",M49))),"",(INDIRECT("'["&amp;'Báo cáo'!$C$3&amp;".xlsx]Hóa đơn COD'!"&amp;CELL("address",M49))))</f>
        <v>24</v>
      </c>
      <c r="N49" t="str">
        <f ca="1">IF(ISBLANK(INDIRECT("'["&amp;'Báo cáo'!$C$3&amp;".xlsx]Hóa đơn COD'!"&amp;CELL("address",N49))),"",(INDIRECT("'["&amp;'Báo cáo'!$C$3&amp;".xlsx]Hóa đơn COD'!"&amp;CELL("address",N49))))</f>
        <v>nhitpy</v>
      </c>
      <c r="O49" t="str">
        <f ca="1">IF(ISBLANK(INDIRECT("'["&amp;'Báo cáo'!$C$3&amp;".xlsx]Hóa đơn COD'!"&amp;CELL("address",O49))),"",(INDIRECT("'["&amp;'Báo cáo'!$C$3&amp;".xlsx]Hóa đơn COD'!"&amp;CELL("address",O49))))</f>
        <v>16:48 30-11-19</v>
      </c>
      <c r="P49" s="10">
        <f t="shared" ca="1" si="0"/>
        <v>0.70000000000000007</v>
      </c>
      <c r="Q49" t="str">
        <f ca="1">IF(B49="","",IF(P49&lt;'Báo cáo'!$C$4,"Sáng","Chiều"))</f>
        <v>Chiều</v>
      </c>
      <c r="R49" s="12">
        <f ca="1">IF(A49="","",IF(ISNUMBER(MATCH(B49,'Danh sách COD'!$B:$B,0)),J49/I49,""))</f>
        <v>0.54166666666666663</v>
      </c>
      <c r="S49" t="str">
        <f ca="1">IF(R49="","",IF(R49&gt;='Báo cáo'!$C$8,"Có","Không"))</f>
        <v>Không</v>
      </c>
    </row>
    <row r="50" spans="1:19" x14ac:dyDescent="0.25">
      <c r="A50" t="str">
        <f ca="1">IF(ISBLANK(INDIRECT("'["&amp;'Báo cáo'!$C$3&amp;".xlsx]Hóa đơn COD'!"&amp;CELL("address",A50))),"",(INDIRECT("'["&amp;'Báo cáo'!$C$3&amp;".xlsx]Hóa đơn COD'!"&amp;CELL("address",A50))))</f>
        <v>BTT396947346.T101996.041219</v>
      </c>
      <c r="B50" t="str">
        <f ca="1">IF(ISBLANK(INDIRECT("'["&amp;'Báo cáo'!$C$3&amp;".xlsx]Hóa đơn COD'!"&amp;CELL("address",B50))),"",(INDIRECT("'["&amp;'Báo cáo'!$C$3&amp;".xlsx]Hóa đơn COD'!"&amp;CELL("address",B50))))</f>
        <v>T101996-Nguyễn Phú Lập</v>
      </c>
      <c r="C50">
        <f ca="1">IF(ISBLANK(INDIRECT("'["&amp;'Báo cáo'!$C$3&amp;".xlsx]Hóa đơn COD'!"&amp;CELL("address",C50))),"",(INDIRECT("'["&amp;'Báo cáo'!$C$3&amp;".xlsx]Hóa đơn COD'!"&amp;CELL("address",C50))))</f>
        <v>6866900</v>
      </c>
      <c r="D50">
        <f ca="1">IF(ISBLANK(INDIRECT("'["&amp;'Báo cáo'!$C$3&amp;".xlsx]Hóa đơn COD'!"&amp;CELL("address",D50))),"",(INDIRECT("'["&amp;'Báo cáo'!$C$3&amp;".xlsx]Hóa đơn COD'!"&amp;CELL("address",D50))))</f>
        <v>0</v>
      </c>
      <c r="E50">
        <f ca="1">IF(ISBLANK(INDIRECT("'["&amp;'Báo cáo'!$C$3&amp;".xlsx]Hóa đơn COD'!"&amp;CELL("address",E50))),"",(INDIRECT("'["&amp;'Báo cáo'!$C$3&amp;".xlsx]Hóa đơn COD'!"&amp;CELL("address",E50))))</f>
        <v>673520</v>
      </c>
      <c r="F50">
        <f ca="1">IF(ISBLANK(INDIRECT("'["&amp;'Báo cáo'!$C$3&amp;".xlsx]Hóa đơn COD'!"&amp;CELL("address",F50))),"",(INDIRECT("'["&amp;'Báo cáo'!$C$3&amp;".xlsx]Hóa đơn COD'!"&amp;CELL("address",F50))))</f>
        <v>636520</v>
      </c>
      <c r="G50">
        <f ca="1">IF(ISBLANK(INDIRECT("'["&amp;'Báo cáo'!$C$3&amp;".xlsx]Hóa đơn COD'!"&amp;CELL("address",G50))),"",(INDIRECT("'["&amp;'Báo cáo'!$C$3&amp;".xlsx]Hóa đơn COD'!"&amp;CELL("address",G50))))</f>
        <v>37000</v>
      </c>
      <c r="H50">
        <f ca="1">IF(ISBLANK(INDIRECT("'["&amp;'Báo cáo'!$C$3&amp;".xlsx]Hóa đơn COD'!"&amp;CELL("address",H50))),"",(INDIRECT("'["&amp;'Báo cáo'!$C$3&amp;".xlsx]Hóa đơn COD'!"&amp;CELL("address",H50))))</f>
        <v>0</v>
      </c>
      <c r="I50">
        <f ca="1">IF(ISBLANK(INDIRECT("'["&amp;'Báo cáo'!$C$3&amp;".xlsx]Hóa đơn COD'!"&amp;CELL("address",I50))),"",(INDIRECT("'["&amp;'Báo cáo'!$C$3&amp;".xlsx]Hóa đơn COD'!"&amp;CELL("address",I50))))</f>
        <v>32</v>
      </c>
      <c r="J50">
        <f ca="1">IF(ISBLANK(INDIRECT("'["&amp;'Báo cáo'!$C$3&amp;".xlsx]Hóa đơn COD'!"&amp;CELL("address",J50))),"",(INDIRECT("'["&amp;'Báo cáo'!$C$3&amp;".xlsx]Hóa đơn COD'!"&amp;CELL("address",J50))))</f>
        <v>21</v>
      </c>
      <c r="K50">
        <f ca="1">IF(ISBLANK(INDIRECT("'["&amp;'Báo cáo'!$C$3&amp;".xlsx]Hóa đơn COD'!"&amp;CELL("address",K50))),"",(INDIRECT("'["&amp;'Báo cáo'!$C$3&amp;".xlsx]Hóa đơn COD'!"&amp;CELL("address",K50))))</f>
        <v>4</v>
      </c>
      <c r="L50">
        <f ca="1">IF(ISBLANK(INDIRECT("'["&amp;'Báo cáo'!$C$3&amp;".xlsx]Hóa đơn COD'!"&amp;CELL("address",L50))),"",(INDIRECT("'["&amp;'Báo cáo'!$C$3&amp;".xlsx]Hóa đơn COD'!"&amp;CELL("address",L50))))</f>
        <v>7</v>
      </c>
      <c r="M50">
        <f ca="1">IF(ISBLANK(INDIRECT("'["&amp;'Báo cáo'!$C$3&amp;".xlsx]Hóa đơn COD'!"&amp;CELL("address",M50))),"",(INDIRECT("'["&amp;'Báo cáo'!$C$3&amp;".xlsx]Hóa đơn COD'!"&amp;CELL("address",M50))))</f>
        <v>31</v>
      </c>
      <c r="N50" t="str">
        <f ca="1">IF(ISBLANK(INDIRECT("'["&amp;'Báo cáo'!$C$3&amp;".xlsx]Hóa đơn COD'!"&amp;CELL("address",N50))),"",(INDIRECT("'["&amp;'Báo cáo'!$C$3&amp;".xlsx]Hóa đơn COD'!"&amp;CELL("address",N50))))</f>
        <v>ngannk2</v>
      </c>
      <c r="O50" t="str">
        <f ca="1">IF(ISBLANK(INDIRECT("'["&amp;'Báo cáo'!$C$3&amp;".xlsx]Hóa đơn COD'!"&amp;CELL("address",O50))),"",(INDIRECT("'["&amp;'Báo cáo'!$C$3&amp;".xlsx]Hóa đơn COD'!"&amp;CELL("address",O50))))</f>
        <v>16:56 04-12-19</v>
      </c>
      <c r="P50" s="10">
        <f t="shared" ca="1" si="0"/>
        <v>0.7055555555555556</v>
      </c>
      <c r="Q50" t="str">
        <f ca="1">IF(B50="","",IF(P50&lt;'Báo cáo'!$C$4,"Sáng","Chiều"))</f>
        <v>Chiều</v>
      </c>
      <c r="R50" s="12">
        <f ca="1">IF(A50="","",IF(ISNUMBER(MATCH(B50,'Danh sách COD'!$B:$B,0)),J50/I50,""))</f>
        <v>0.65625</v>
      </c>
      <c r="S50" t="str">
        <f ca="1">IF(R50="","",IF(R50&gt;='Báo cáo'!$C$8,"Có","Không"))</f>
        <v>Không</v>
      </c>
    </row>
    <row r="51" spans="1:19" x14ac:dyDescent="0.25">
      <c r="A51" t="str">
        <f ca="1">IF(ISBLANK(INDIRECT("'["&amp;'Báo cáo'!$C$3&amp;".xlsx]Hóa đơn COD'!"&amp;CELL("address",A51))),"",(INDIRECT("'["&amp;'Báo cáo'!$C$3&amp;".xlsx]Hóa đơn COD'!"&amp;CELL("address",A51))))</f>
        <v>BTT398194320.T101996.051219</v>
      </c>
      <c r="B51" t="str">
        <f ca="1">IF(ISBLANK(INDIRECT("'["&amp;'Báo cáo'!$C$3&amp;".xlsx]Hóa đơn COD'!"&amp;CELL("address",B51))),"",(INDIRECT("'["&amp;'Báo cáo'!$C$3&amp;".xlsx]Hóa đơn COD'!"&amp;CELL("address",B51))))</f>
        <v>T101996-Nguyễn Phú Lập</v>
      </c>
      <c r="C51">
        <f ca="1">IF(ISBLANK(INDIRECT("'["&amp;'Báo cáo'!$C$3&amp;".xlsx]Hóa đơn COD'!"&amp;CELL("address",C51))),"",(INDIRECT("'["&amp;'Báo cáo'!$C$3&amp;".xlsx]Hóa đơn COD'!"&amp;CELL("address",C51))))</f>
        <v>7318450</v>
      </c>
      <c r="D51">
        <f ca="1">IF(ISBLANK(INDIRECT("'["&amp;'Báo cáo'!$C$3&amp;".xlsx]Hóa đơn COD'!"&amp;CELL("address",D51))),"",(INDIRECT("'["&amp;'Báo cáo'!$C$3&amp;".xlsx]Hóa đơn COD'!"&amp;CELL("address",D51))))</f>
        <v>0</v>
      </c>
      <c r="E51">
        <f ca="1">IF(ISBLANK(INDIRECT("'["&amp;'Báo cáo'!$C$3&amp;".xlsx]Hóa đơn COD'!"&amp;CELL("address",E51))),"",(INDIRECT("'["&amp;'Báo cáo'!$C$3&amp;".xlsx]Hóa đơn COD'!"&amp;CELL("address",E51))))</f>
        <v>769600</v>
      </c>
      <c r="F51">
        <f ca="1">IF(ISBLANK(INDIRECT("'["&amp;'Báo cáo'!$C$3&amp;".xlsx]Hóa đơn COD'!"&amp;CELL("address",F51))),"",(INDIRECT("'["&amp;'Báo cáo'!$C$3&amp;".xlsx]Hóa đơn COD'!"&amp;CELL("address",F51))))</f>
        <v>703600</v>
      </c>
      <c r="G51">
        <f ca="1">IF(ISBLANK(INDIRECT("'["&amp;'Báo cáo'!$C$3&amp;".xlsx]Hóa đơn COD'!"&amp;CELL("address",G51))),"",(INDIRECT("'["&amp;'Báo cáo'!$C$3&amp;".xlsx]Hóa đơn COD'!"&amp;CELL("address",G51))))</f>
        <v>66000</v>
      </c>
      <c r="H51">
        <f ca="1">IF(ISBLANK(INDIRECT("'["&amp;'Báo cáo'!$C$3&amp;".xlsx]Hóa đơn COD'!"&amp;CELL("address",H51))),"",(INDIRECT("'["&amp;'Báo cáo'!$C$3&amp;".xlsx]Hóa đơn COD'!"&amp;CELL("address",H51))))</f>
        <v>0</v>
      </c>
      <c r="I51">
        <f ca="1">IF(ISBLANK(INDIRECT("'["&amp;'Báo cáo'!$C$3&amp;".xlsx]Hóa đơn COD'!"&amp;CELL("address",I51))),"",(INDIRECT("'["&amp;'Báo cáo'!$C$3&amp;".xlsx]Hóa đơn COD'!"&amp;CELL("address",I51))))</f>
        <v>34</v>
      </c>
      <c r="J51">
        <f ca="1">IF(ISBLANK(INDIRECT("'["&amp;'Báo cáo'!$C$3&amp;".xlsx]Hóa đơn COD'!"&amp;CELL("address",J51))),"",(INDIRECT("'["&amp;'Báo cáo'!$C$3&amp;".xlsx]Hóa đơn COD'!"&amp;CELL("address",J51))))</f>
        <v>28</v>
      </c>
      <c r="K51">
        <f ca="1">IF(ISBLANK(INDIRECT("'["&amp;'Báo cáo'!$C$3&amp;".xlsx]Hóa đơn COD'!"&amp;CELL("address",K51))),"",(INDIRECT("'["&amp;'Báo cáo'!$C$3&amp;".xlsx]Hóa đơn COD'!"&amp;CELL("address",K51))))</f>
        <v>1</v>
      </c>
      <c r="L51">
        <f ca="1">IF(ISBLANK(INDIRECT("'["&amp;'Báo cáo'!$C$3&amp;".xlsx]Hóa đơn COD'!"&amp;CELL("address",L51))),"",(INDIRECT("'["&amp;'Báo cáo'!$C$3&amp;".xlsx]Hóa đơn COD'!"&amp;CELL("address",L51))))</f>
        <v>5</v>
      </c>
      <c r="M51">
        <f ca="1">IF(ISBLANK(INDIRECT("'["&amp;'Báo cáo'!$C$3&amp;".xlsx]Hóa đơn COD'!"&amp;CELL("address",M51))),"",(INDIRECT("'["&amp;'Báo cáo'!$C$3&amp;".xlsx]Hóa đơn COD'!"&amp;CELL("address",M51))))</f>
        <v>38</v>
      </c>
      <c r="N51" t="str">
        <f ca="1">IF(ISBLANK(INDIRECT("'["&amp;'Báo cáo'!$C$3&amp;".xlsx]Hóa đơn COD'!"&amp;CELL("address",N51))),"",(INDIRECT("'["&amp;'Báo cáo'!$C$3&amp;".xlsx]Hóa đơn COD'!"&amp;CELL("address",N51))))</f>
        <v>trongntm</v>
      </c>
      <c r="O51" t="str">
        <f ca="1">IF(ISBLANK(INDIRECT("'["&amp;'Báo cáo'!$C$3&amp;".xlsx]Hóa đơn COD'!"&amp;CELL("address",O51))),"",(INDIRECT("'["&amp;'Báo cáo'!$C$3&amp;".xlsx]Hóa đơn COD'!"&amp;CELL("address",O51))))</f>
        <v>17:11 05-12-19</v>
      </c>
      <c r="P51" s="10">
        <f t="shared" ca="1" si="0"/>
        <v>0.71597222222222223</v>
      </c>
      <c r="Q51" t="str">
        <f ca="1">IF(B51="","",IF(P51&lt;'Báo cáo'!$C$4,"Sáng","Chiều"))</f>
        <v>Chiều</v>
      </c>
      <c r="R51" s="12">
        <f ca="1">IF(A51="","",IF(ISNUMBER(MATCH(B51,'Danh sách COD'!$B:$B,0)),J51/I51,""))</f>
        <v>0.82352941176470584</v>
      </c>
      <c r="S51" t="str">
        <f ca="1">IF(R51="","",IF(R51&gt;='Báo cáo'!$C$8,"Có","Không"))</f>
        <v>Không</v>
      </c>
    </row>
    <row r="52" spans="1:19" x14ac:dyDescent="0.25">
      <c r="A52" t="str">
        <f ca="1">IF(ISBLANK(INDIRECT("'["&amp;'Báo cáo'!$C$3&amp;".xlsx]Hóa đơn COD'!"&amp;CELL("address",A52))),"",(INDIRECT("'["&amp;'Báo cáo'!$C$3&amp;".xlsx]Hóa đơn COD'!"&amp;CELL("address",A52))))</f>
        <v>BTT395569425.T101996.031219</v>
      </c>
      <c r="B52" t="str">
        <f ca="1">IF(ISBLANK(INDIRECT("'["&amp;'Báo cáo'!$C$3&amp;".xlsx]Hóa đơn COD'!"&amp;CELL("address",B52))),"",(INDIRECT("'["&amp;'Báo cáo'!$C$3&amp;".xlsx]Hóa đơn COD'!"&amp;CELL("address",B52))))</f>
        <v>T101996-Nguyễn Phú Lập</v>
      </c>
      <c r="C52">
        <f ca="1">IF(ISBLANK(INDIRECT("'["&amp;'Báo cáo'!$C$3&amp;".xlsx]Hóa đơn COD'!"&amp;CELL("address",C52))),"",(INDIRECT("'["&amp;'Báo cáo'!$C$3&amp;".xlsx]Hóa đơn COD'!"&amp;CELL("address",C52))))</f>
        <v>6750300</v>
      </c>
      <c r="D52">
        <f ca="1">IF(ISBLANK(INDIRECT("'["&amp;'Báo cáo'!$C$3&amp;".xlsx]Hóa đơn COD'!"&amp;CELL("address",D52))),"",(INDIRECT("'["&amp;'Báo cáo'!$C$3&amp;".xlsx]Hóa đơn COD'!"&amp;CELL("address",D52))))</f>
        <v>0</v>
      </c>
      <c r="E52">
        <f ca="1">IF(ISBLANK(INDIRECT("'["&amp;'Báo cáo'!$C$3&amp;".xlsx]Hóa đơn COD'!"&amp;CELL("address",E52))),"",(INDIRECT("'["&amp;'Báo cáo'!$C$3&amp;".xlsx]Hóa đơn COD'!"&amp;CELL("address",E52))))</f>
        <v>627220</v>
      </c>
      <c r="F52">
        <f ca="1">IF(ISBLANK(INDIRECT("'["&amp;'Báo cáo'!$C$3&amp;".xlsx]Hóa đơn COD'!"&amp;CELL("address",F52))),"",(INDIRECT("'["&amp;'Báo cáo'!$C$3&amp;".xlsx]Hóa đơn COD'!"&amp;CELL("address",F52))))</f>
        <v>521720</v>
      </c>
      <c r="G52">
        <f ca="1">IF(ISBLANK(INDIRECT("'["&amp;'Báo cáo'!$C$3&amp;".xlsx]Hóa đơn COD'!"&amp;CELL("address",G52))),"",(INDIRECT("'["&amp;'Báo cáo'!$C$3&amp;".xlsx]Hóa đơn COD'!"&amp;CELL("address",G52))))</f>
        <v>105500</v>
      </c>
      <c r="H52">
        <f ca="1">IF(ISBLANK(INDIRECT("'["&amp;'Báo cáo'!$C$3&amp;".xlsx]Hóa đơn COD'!"&amp;CELL("address",H52))),"",(INDIRECT("'["&amp;'Báo cáo'!$C$3&amp;".xlsx]Hóa đơn COD'!"&amp;CELL("address",H52))))</f>
        <v>0</v>
      </c>
      <c r="I52">
        <f ca="1">IF(ISBLANK(INDIRECT("'["&amp;'Báo cáo'!$C$3&amp;".xlsx]Hóa đơn COD'!"&amp;CELL("address",I52))),"",(INDIRECT("'["&amp;'Báo cáo'!$C$3&amp;".xlsx]Hóa đơn COD'!"&amp;CELL("address",I52))))</f>
        <v>35</v>
      </c>
      <c r="J52">
        <f ca="1">IF(ISBLANK(INDIRECT("'["&amp;'Báo cáo'!$C$3&amp;".xlsx]Hóa đơn COD'!"&amp;CELL("address",J52))),"",(INDIRECT("'["&amp;'Báo cáo'!$C$3&amp;".xlsx]Hóa đơn COD'!"&amp;CELL("address",J52))))</f>
        <v>27</v>
      </c>
      <c r="K52">
        <f ca="1">IF(ISBLANK(INDIRECT("'["&amp;'Báo cáo'!$C$3&amp;".xlsx]Hóa đơn COD'!"&amp;CELL("address",K52))),"",(INDIRECT("'["&amp;'Báo cáo'!$C$3&amp;".xlsx]Hóa đơn COD'!"&amp;CELL("address",K52))))</f>
        <v>1</v>
      </c>
      <c r="L52">
        <f ca="1">IF(ISBLANK(INDIRECT("'["&amp;'Báo cáo'!$C$3&amp;".xlsx]Hóa đơn COD'!"&amp;CELL("address",L52))),"",(INDIRECT("'["&amp;'Báo cáo'!$C$3&amp;".xlsx]Hóa đơn COD'!"&amp;CELL("address",L52))))</f>
        <v>7</v>
      </c>
      <c r="M52">
        <f ca="1">IF(ISBLANK(INDIRECT("'["&amp;'Báo cáo'!$C$3&amp;".xlsx]Hóa đơn COD'!"&amp;CELL("address",M52))),"",(INDIRECT("'["&amp;'Báo cáo'!$C$3&amp;".xlsx]Hóa đơn COD'!"&amp;CELL("address",M52))))</f>
        <v>39</v>
      </c>
      <c r="N52" t="str">
        <f ca="1">IF(ISBLANK(INDIRECT("'["&amp;'Báo cáo'!$C$3&amp;".xlsx]Hóa đơn COD'!"&amp;CELL("address",N52))),"",(INDIRECT("'["&amp;'Báo cáo'!$C$3&amp;".xlsx]Hóa đơn COD'!"&amp;CELL("address",N52))))</f>
        <v>tuoint</v>
      </c>
      <c r="O52" t="str">
        <f ca="1">IF(ISBLANK(INDIRECT("'["&amp;'Báo cáo'!$C$3&amp;".xlsx]Hóa đơn COD'!"&amp;CELL("address",O52))),"",(INDIRECT("'["&amp;'Báo cáo'!$C$3&amp;".xlsx]Hóa đơn COD'!"&amp;CELL("address",O52))))</f>
        <v>17:20 03-12-19</v>
      </c>
      <c r="P52" s="10">
        <f t="shared" ca="1" si="0"/>
        <v>0.72222222222222221</v>
      </c>
      <c r="Q52" t="str">
        <f ca="1">IF(B52="","",IF(P52&lt;'Báo cáo'!$C$4,"Sáng","Chiều"))</f>
        <v>Chiều</v>
      </c>
      <c r="R52" s="12">
        <f ca="1">IF(A52="","",IF(ISNUMBER(MATCH(B52,'Danh sách COD'!$B:$B,0)),J52/I52,""))</f>
        <v>0.77142857142857146</v>
      </c>
      <c r="S52" t="str">
        <f ca="1">IF(R52="","",IF(R52&gt;='Báo cáo'!$C$8,"Có","Không"))</f>
        <v>Không</v>
      </c>
    </row>
    <row r="53" spans="1:19" x14ac:dyDescent="0.25">
      <c r="A53" t="str">
        <f ca="1">IF(ISBLANK(INDIRECT("'["&amp;'Báo cáo'!$C$3&amp;".xlsx]Hóa đơn COD'!"&amp;CELL("address",A53))),"",(INDIRECT("'["&amp;'Báo cáo'!$C$3&amp;".xlsx]Hóa đơn COD'!"&amp;CELL("address",A53))))</f>
        <v>BTT399701445.T101996.061219</v>
      </c>
      <c r="B53" t="str">
        <f ca="1">IF(ISBLANK(INDIRECT("'["&amp;'Báo cáo'!$C$3&amp;".xlsx]Hóa đơn COD'!"&amp;CELL("address",B53))),"",(INDIRECT("'["&amp;'Báo cáo'!$C$3&amp;".xlsx]Hóa đơn COD'!"&amp;CELL("address",B53))))</f>
        <v>T101996-Nguyễn Phú Lập</v>
      </c>
      <c r="C53">
        <f ca="1">IF(ISBLANK(INDIRECT("'["&amp;'Báo cáo'!$C$3&amp;".xlsx]Hóa đơn COD'!"&amp;CELL("address",C53))),"",(INDIRECT("'["&amp;'Báo cáo'!$C$3&amp;".xlsx]Hóa đơn COD'!"&amp;CELL("address",C53))))</f>
        <v>6558936</v>
      </c>
      <c r="D53">
        <f ca="1">IF(ISBLANK(INDIRECT("'["&amp;'Báo cáo'!$C$3&amp;".xlsx]Hóa đơn COD'!"&amp;CELL("address",D53))),"",(INDIRECT("'["&amp;'Báo cáo'!$C$3&amp;".xlsx]Hóa đơn COD'!"&amp;CELL("address",D53))))</f>
        <v>0</v>
      </c>
      <c r="E53">
        <f ca="1">IF(ISBLANK(INDIRECT("'["&amp;'Báo cáo'!$C$3&amp;".xlsx]Hóa đơn COD'!"&amp;CELL("address",E53))),"",(INDIRECT("'["&amp;'Báo cáo'!$C$3&amp;".xlsx]Hóa đơn COD'!"&amp;CELL("address",E53))))</f>
        <v>758660</v>
      </c>
      <c r="F53">
        <f ca="1">IF(ISBLANK(INDIRECT("'["&amp;'Báo cáo'!$C$3&amp;".xlsx]Hóa đơn COD'!"&amp;CELL("address",F53))),"",(INDIRECT("'["&amp;'Báo cáo'!$C$3&amp;".xlsx]Hóa đơn COD'!"&amp;CELL("address",F53))))</f>
        <v>630660</v>
      </c>
      <c r="G53">
        <f ca="1">IF(ISBLANK(INDIRECT("'["&amp;'Báo cáo'!$C$3&amp;".xlsx]Hóa đơn COD'!"&amp;CELL("address",G53))),"",(INDIRECT("'["&amp;'Báo cáo'!$C$3&amp;".xlsx]Hóa đơn COD'!"&amp;CELL("address",G53))))</f>
        <v>128000</v>
      </c>
      <c r="H53">
        <f ca="1">IF(ISBLANK(INDIRECT("'["&amp;'Báo cáo'!$C$3&amp;".xlsx]Hóa đơn COD'!"&amp;CELL("address",H53))),"",(INDIRECT("'["&amp;'Báo cáo'!$C$3&amp;".xlsx]Hóa đơn COD'!"&amp;CELL("address",H53))))</f>
        <v>0</v>
      </c>
      <c r="I53">
        <f ca="1">IF(ISBLANK(INDIRECT("'["&amp;'Báo cáo'!$C$3&amp;".xlsx]Hóa đơn COD'!"&amp;CELL("address",I53))),"",(INDIRECT("'["&amp;'Báo cáo'!$C$3&amp;".xlsx]Hóa đơn COD'!"&amp;CELL("address",I53))))</f>
        <v>38</v>
      </c>
      <c r="J53">
        <f ca="1">IF(ISBLANK(INDIRECT("'["&amp;'Báo cáo'!$C$3&amp;".xlsx]Hóa đơn COD'!"&amp;CELL("address",J53))),"",(INDIRECT("'["&amp;'Báo cáo'!$C$3&amp;".xlsx]Hóa đơn COD'!"&amp;CELL("address",J53))))</f>
        <v>29</v>
      </c>
      <c r="K53">
        <f ca="1">IF(ISBLANK(INDIRECT("'["&amp;'Báo cáo'!$C$3&amp;".xlsx]Hóa đơn COD'!"&amp;CELL("address",K53))),"",(INDIRECT("'["&amp;'Báo cáo'!$C$3&amp;".xlsx]Hóa đơn COD'!"&amp;CELL("address",K53))))</f>
        <v>1</v>
      </c>
      <c r="L53">
        <f ca="1">IF(ISBLANK(INDIRECT("'["&amp;'Báo cáo'!$C$3&amp;".xlsx]Hóa đơn COD'!"&amp;CELL("address",L53))),"",(INDIRECT("'["&amp;'Báo cáo'!$C$3&amp;".xlsx]Hóa đơn COD'!"&amp;CELL("address",L53))))</f>
        <v>8</v>
      </c>
      <c r="M53">
        <f ca="1">IF(ISBLANK(INDIRECT("'["&amp;'Báo cáo'!$C$3&amp;".xlsx]Hóa đơn COD'!"&amp;CELL("address",M53))),"",(INDIRECT("'["&amp;'Báo cáo'!$C$3&amp;".xlsx]Hóa đơn COD'!"&amp;CELL("address",M53))))</f>
        <v>38</v>
      </c>
      <c r="N53" t="str">
        <f ca="1">IF(ISBLANK(INDIRECT("'["&amp;'Báo cáo'!$C$3&amp;".xlsx]Hóa đơn COD'!"&amp;CELL("address",N53))),"",(INDIRECT("'["&amp;'Báo cáo'!$C$3&amp;".xlsx]Hóa đơn COD'!"&amp;CELL("address",N53))))</f>
        <v>tuoint</v>
      </c>
      <c r="O53" t="str">
        <f ca="1">IF(ISBLANK(INDIRECT("'["&amp;'Báo cáo'!$C$3&amp;".xlsx]Hóa đơn COD'!"&amp;CELL("address",O53))),"",(INDIRECT("'["&amp;'Báo cáo'!$C$3&amp;".xlsx]Hóa đơn COD'!"&amp;CELL("address",O53))))</f>
        <v>17:38 06-12-19</v>
      </c>
      <c r="P53" s="10">
        <f t="shared" ca="1" si="0"/>
        <v>0.73472222222222217</v>
      </c>
      <c r="Q53" t="str">
        <f ca="1">IF(B53="","",IF(P53&lt;'Báo cáo'!$C$4,"Sáng","Chiều"))</f>
        <v>Chiều</v>
      </c>
      <c r="R53" s="12">
        <f ca="1">IF(A53="","",IF(ISNUMBER(MATCH(B53,'Danh sách COD'!$B:$B,0)),J53/I53,""))</f>
        <v>0.76315789473684215</v>
      </c>
      <c r="S53" t="str">
        <f ca="1">IF(R53="","",IF(R53&gt;='Báo cáo'!$C$8,"Có","Không"))</f>
        <v>Không</v>
      </c>
    </row>
    <row r="54" spans="1:19" x14ac:dyDescent="0.25">
      <c r="A54" t="str">
        <f ca="1">IF(ISBLANK(INDIRECT("'["&amp;'Báo cáo'!$C$3&amp;".xlsx]Hóa đơn COD'!"&amp;CELL("address",A54))),"",(INDIRECT("'["&amp;'Báo cáo'!$C$3&amp;".xlsx]Hóa đơn COD'!"&amp;CELL("address",A54))))</f>
        <v>BTT394400634.T101996.021219</v>
      </c>
      <c r="B54" t="str">
        <f ca="1">IF(ISBLANK(INDIRECT("'["&amp;'Báo cáo'!$C$3&amp;".xlsx]Hóa đơn COD'!"&amp;CELL("address",B54))),"",(INDIRECT("'["&amp;'Báo cáo'!$C$3&amp;".xlsx]Hóa đơn COD'!"&amp;CELL("address",B54))))</f>
        <v>T101996-Nguyễn Phú Lập</v>
      </c>
      <c r="C54">
        <f ca="1">IF(ISBLANK(INDIRECT("'["&amp;'Báo cáo'!$C$3&amp;".xlsx]Hóa đơn COD'!"&amp;CELL("address",C54))),"",(INDIRECT("'["&amp;'Báo cáo'!$C$3&amp;".xlsx]Hóa đơn COD'!"&amp;CELL("address",C54))))</f>
        <v>13781224</v>
      </c>
      <c r="D54">
        <f ca="1">IF(ISBLANK(INDIRECT("'["&amp;'Báo cáo'!$C$3&amp;".xlsx]Hóa đơn COD'!"&amp;CELL("address",D54))),"",(INDIRECT("'["&amp;'Báo cáo'!$C$3&amp;".xlsx]Hóa đơn COD'!"&amp;CELL("address",D54))))</f>
        <v>18750</v>
      </c>
      <c r="E54">
        <f ca="1">IF(ISBLANK(INDIRECT("'["&amp;'Báo cáo'!$C$3&amp;".xlsx]Hóa đơn COD'!"&amp;CELL("address",E54))),"",(INDIRECT("'["&amp;'Báo cáo'!$C$3&amp;".xlsx]Hóa đơn COD'!"&amp;CELL("address",E54))))</f>
        <v>902430</v>
      </c>
      <c r="F54">
        <f ca="1">IF(ISBLANK(INDIRECT("'["&amp;'Báo cáo'!$C$3&amp;".xlsx]Hóa đơn COD'!"&amp;CELL("address",F54))),"",(INDIRECT("'["&amp;'Báo cáo'!$C$3&amp;".xlsx]Hóa đơn COD'!"&amp;CELL("address",F54))))</f>
        <v>774680</v>
      </c>
      <c r="G54">
        <f ca="1">IF(ISBLANK(INDIRECT("'["&amp;'Báo cáo'!$C$3&amp;".xlsx]Hóa đơn COD'!"&amp;CELL("address",G54))),"",(INDIRECT("'["&amp;'Báo cáo'!$C$3&amp;".xlsx]Hóa đơn COD'!"&amp;CELL("address",G54))))</f>
        <v>109000</v>
      </c>
      <c r="H54">
        <f ca="1">IF(ISBLANK(INDIRECT("'["&amp;'Báo cáo'!$C$3&amp;".xlsx]Hóa đơn COD'!"&amp;CELL("address",H54))),"",(INDIRECT("'["&amp;'Báo cáo'!$C$3&amp;".xlsx]Hóa đơn COD'!"&amp;CELL("address",H54))))</f>
        <v>0</v>
      </c>
      <c r="I54">
        <f ca="1">IF(ISBLANK(INDIRECT("'["&amp;'Báo cáo'!$C$3&amp;".xlsx]Hóa đơn COD'!"&amp;CELL("address",I54))),"",(INDIRECT("'["&amp;'Báo cáo'!$C$3&amp;".xlsx]Hóa đơn COD'!"&amp;CELL("address",I54))))</f>
        <v>67</v>
      </c>
      <c r="J54">
        <f ca="1">IF(ISBLANK(INDIRECT("'["&amp;'Báo cáo'!$C$3&amp;".xlsx]Hóa đơn COD'!"&amp;CELL("address",J54))),"",(INDIRECT("'["&amp;'Báo cáo'!$C$3&amp;".xlsx]Hóa đơn COD'!"&amp;CELL("address",J54))))</f>
        <v>33</v>
      </c>
      <c r="K54">
        <f ca="1">IF(ISBLANK(INDIRECT("'["&amp;'Báo cáo'!$C$3&amp;".xlsx]Hóa đơn COD'!"&amp;CELL("address",K54))),"",(INDIRECT("'["&amp;'Báo cáo'!$C$3&amp;".xlsx]Hóa đơn COD'!"&amp;CELL("address",K54))))</f>
        <v>5</v>
      </c>
      <c r="L54">
        <f ca="1">IF(ISBLANK(INDIRECT("'["&amp;'Báo cáo'!$C$3&amp;".xlsx]Hóa đơn COD'!"&amp;CELL("address",L54))),"",(INDIRECT("'["&amp;'Báo cáo'!$C$3&amp;".xlsx]Hóa đơn COD'!"&amp;CELL("address",L54))))</f>
        <v>29</v>
      </c>
      <c r="M54">
        <f ca="1">IF(ISBLANK(INDIRECT("'["&amp;'Báo cáo'!$C$3&amp;".xlsx]Hóa đơn COD'!"&amp;CELL("address",M54))),"",(INDIRECT("'["&amp;'Báo cáo'!$C$3&amp;".xlsx]Hóa đơn COD'!"&amp;CELL("address",M54))))</f>
        <v>67</v>
      </c>
      <c r="N54" t="str">
        <f ca="1">IF(ISBLANK(INDIRECT("'["&amp;'Báo cáo'!$C$3&amp;".xlsx]Hóa đơn COD'!"&amp;CELL("address",N54))),"",(INDIRECT("'["&amp;'Báo cáo'!$C$3&amp;".xlsx]Hóa đơn COD'!"&amp;CELL("address",N54))))</f>
        <v>tuoint</v>
      </c>
      <c r="O54" t="str">
        <f ca="1">IF(ISBLANK(INDIRECT("'["&amp;'Báo cáo'!$C$3&amp;".xlsx]Hóa đơn COD'!"&amp;CELL("address",O54))),"",(INDIRECT("'["&amp;'Báo cáo'!$C$3&amp;".xlsx]Hóa đơn COD'!"&amp;CELL("address",O54))))</f>
        <v>18:44 02-12-19</v>
      </c>
      <c r="P54" s="10">
        <f t="shared" ca="1" si="0"/>
        <v>0.78055555555555556</v>
      </c>
      <c r="Q54" t="str">
        <f ca="1">IF(B54="","",IF(P54&lt;'Báo cáo'!$C$4,"Sáng","Chiều"))</f>
        <v>Chiều</v>
      </c>
      <c r="R54" s="12">
        <f ca="1">IF(A54="","",IF(ISNUMBER(MATCH(B54,'Danh sách COD'!$B:$B,0)),J54/I54,""))</f>
        <v>0.4925373134328358</v>
      </c>
      <c r="S54" t="str">
        <f ca="1">IF(R54="","",IF(R54&gt;='Báo cáo'!$C$8,"Có","Không"))</f>
        <v>Không</v>
      </c>
    </row>
    <row r="55" spans="1:19" x14ac:dyDescent="0.25">
      <c r="A55" t="str">
        <f ca="1">IF(ISBLANK(INDIRECT("'["&amp;'Báo cáo'!$C$3&amp;".xlsx]Hóa đơn COD'!"&amp;CELL("address",A55))),"",(INDIRECT("'["&amp;'Báo cáo'!$C$3&amp;".xlsx]Hóa đơn COD'!"&amp;CELL("address",A55))))</f>
        <v>BTT392896932.T102916.011219</v>
      </c>
      <c r="B55" t="str">
        <f ca="1">IF(ISBLANK(INDIRECT("'["&amp;'Báo cáo'!$C$3&amp;".xlsx]Hóa đơn COD'!"&amp;CELL("address",B55))),"",(INDIRECT("'["&amp;'Báo cáo'!$C$3&amp;".xlsx]Hóa đơn COD'!"&amp;CELL("address",B55))))</f>
        <v>T102916-Nguyễn Văn Tấn</v>
      </c>
      <c r="C55">
        <f ca="1">IF(ISBLANK(INDIRECT("'["&amp;'Báo cáo'!$C$3&amp;".xlsx]Hóa đơn COD'!"&amp;CELL("address",C55))),"",(INDIRECT("'["&amp;'Báo cáo'!$C$3&amp;".xlsx]Hóa đơn COD'!"&amp;CELL("address",C55))))</f>
        <v>43967170</v>
      </c>
      <c r="D55">
        <f ca="1">IF(ISBLANK(INDIRECT("'["&amp;'Báo cáo'!$C$3&amp;".xlsx]Hóa đơn COD'!"&amp;CELL("address",D55))),"",(INDIRECT("'["&amp;'Báo cáo'!$C$3&amp;".xlsx]Hóa đơn COD'!"&amp;CELL("address",D55))))</f>
        <v>80450</v>
      </c>
      <c r="E55">
        <f ca="1">IF(ISBLANK(INDIRECT("'["&amp;'Báo cáo'!$C$3&amp;".xlsx]Hóa đơn COD'!"&amp;CELL("address",E55))),"",(INDIRECT("'["&amp;'Báo cáo'!$C$3&amp;".xlsx]Hóa đơn COD'!"&amp;CELL("address",E55))))</f>
        <v>2772580</v>
      </c>
      <c r="F55">
        <f ca="1">IF(ISBLANK(INDIRECT("'["&amp;'Báo cáo'!$C$3&amp;".xlsx]Hóa đơn COD'!"&amp;CELL("address",F55))),"",(INDIRECT("'["&amp;'Báo cáo'!$C$3&amp;".xlsx]Hóa đơn COD'!"&amp;CELL("address",F55))))</f>
        <v>1057130</v>
      </c>
      <c r="G55">
        <f ca="1">IF(ISBLANK(INDIRECT("'["&amp;'Báo cáo'!$C$3&amp;".xlsx]Hóa đơn COD'!"&amp;CELL("address",G55))),"",(INDIRECT("'["&amp;'Báo cáo'!$C$3&amp;".xlsx]Hóa đơn COD'!"&amp;CELL("address",G55))))</f>
        <v>1635000</v>
      </c>
      <c r="H55">
        <f ca="1">IF(ISBLANK(INDIRECT("'["&amp;'Báo cáo'!$C$3&amp;".xlsx]Hóa đơn COD'!"&amp;CELL("address",H55))),"",(INDIRECT("'["&amp;'Báo cáo'!$C$3&amp;".xlsx]Hóa đơn COD'!"&amp;CELL("address",H55))))</f>
        <v>0</v>
      </c>
      <c r="I55">
        <f ca="1">IF(ISBLANK(INDIRECT("'["&amp;'Báo cáo'!$C$3&amp;".xlsx]Hóa đơn COD'!"&amp;CELL("address",I55))),"",(INDIRECT("'["&amp;'Báo cáo'!$C$3&amp;".xlsx]Hóa đơn COD'!"&amp;CELL("address",I55))))</f>
        <v>66</v>
      </c>
      <c r="J55">
        <f ca="1">IF(ISBLANK(INDIRECT("'["&amp;'Báo cáo'!$C$3&amp;".xlsx]Hóa đơn COD'!"&amp;CELL("address",J55))),"",(INDIRECT("'["&amp;'Báo cáo'!$C$3&amp;".xlsx]Hóa đơn COD'!"&amp;CELL("address",J55))))</f>
        <v>61</v>
      </c>
      <c r="K55">
        <f ca="1">IF(ISBLANK(INDIRECT("'["&amp;'Báo cáo'!$C$3&amp;".xlsx]Hóa đơn COD'!"&amp;CELL("address",K55))),"",(INDIRECT("'["&amp;'Báo cáo'!$C$3&amp;".xlsx]Hóa đơn COD'!"&amp;CELL("address",K55))))</f>
        <v>0</v>
      </c>
      <c r="L55">
        <f ca="1">IF(ISBLANK(INDIRECT("'["&amp;'Báo cáo'!$C$3&amp;".xlsx]Hóa đơn COD'!"&amp;CELL("address",L55))),"",(INDIRECT("'["&amp;'Báo cáo'!$C$3&amp;".xlsx]Hóa đơn COD'!"&amp;CELL("address",L55))))</f>
        <v>5</v>
      </c>
      <c r="M55">
        <f ca="1">IF(ISBLANK(INDIRECT("'["&amp;'Báo cáo'!$C$3&amp;".xlsx]Hóa đơn COD'!"&amp;CELL("address",M55))),"",(INDIRECT("'["&amp;'Báo cáo'!$C$3&amp;".xlsx]Hóa đơn COD'!"&amp;CELL("address",M55))))</f>
        <v>66</v>
      </c>
      <c r="N55" t="str">
        <f ca="1">IF(ISBLANK(INDIRECT("'["&amp;'Báo cáo'!$C$3&amp;".xlsx]Hóa đơn COD'!"&amp;CELL("address",N55))),"",(INDIRECT("'["&amp;'Báo cáo'!$C$3&amp;".xlsx]Hóa đơn COD'!"&amp;CELL("address",N55))))</f>
        <v>huyendtm2</v>
      </c>
      <c r="O55" t="str">
        <f ca="1">IF(ISBLANK(INDIRECT("'["&amp;'Báo cáo'!$C$3&amp;".xlsx]Hóa đơn COD'!"&amp;CELL("address",O55))),"",(INDIRECT("'["&amp;'Báo cáo'!$C$3&amp;".xlsx]Hóa đơn COD'!"&amp;CELL("address",O55))))</f>
        <v>14:04 01-12-19</v>
      </c>
      <c r="P55" s="10">
        <f t="shared" ca="1" si="0"/>
        <v>0.58611111111111114</v>
      </c>
      <c r="Q55" t="str">
        <f ca="1">IF(B55="","",IF(P55&lt;'Báo cáo'!$C$4,"Sáng","Chiều"))</f>
        <v>Chiều</v>
      </c>
      <c r="R55" s="12" t="str">
        <f ca="1">IF(A55="","",IF(ISNUMBER(MATCH(B55,'Danh sách COD'!$B:$B,0)),J55/I55,""))</f>
        <v/>
      </c>
      <c r="S55" t="str">
        <f ca="1">IF(R55="","",IF(R55&gt;='Báo cáo'!$C$8,"Có","Không"))</f>
        <v/>
      </c>
    </row>
    <row r="56" spans="1:19" x14ac:dyDescent="0.25">
      <c r="A56" t="str">
        <f ca="1">IF(ISBLANK(INDIRECT("'["&amp;'Báo cáo'!$C$3&amp;".xlsx]Hóa đơn COD'!"&amp;CELL("address",A56))),"",(INDIRECT("'["&amp;'Báo cáo'!$C$3&amp;".xlsx]Hóa đơn COD'!"&amp;CELL("address",A56))))</f>
        <v>BTT393002364.T102916.011219</v>
      </c>
      <c r="B56" t="str">
        <f ca="1">IF(ISBLANK(INDIRECT("'["&amp;'Báo cáo'!$C$3&amp;".xlsx]Hóa đơn COD'!"&amp;CELL("address",B56))),"",(INDIRECT("'["&amp;'Báo cáo'!$C$3&amp;".xlsx]Hóa đơn COD'!"&amp;CELL("address",B56))))</f>
        <v>T102916-Nguyễn Văn Tấn</v>
      </c>
      <c r="C56">
        <f ca="1">IF(ISBLANK(INDIRECT("'["&amp;'Báo cáo'!$C$3&amp;".xlsx]Hóa đơn COD'!"&amp;CELL("address",C56))),"",(INDIRECT("'["&amp;'Báo cáo'!$C$3&amp;".xlsx]Hóa đơn COD'!"&amp;CELL("address",C56))))</f>
        <v>5105500</v>
      </c>
      <c r="D56">
        <f ca="1">IF(ISBLANK(INDIRECT("'["&amp;'Báo cáo'!$C$3&amp;".xlsx]Hóa đơn COD'!"&amp;CELL("address",D56))),"",(INDIRECT("'["&amp;'Báo cáo'!$C$3&amp;".xlsx]Hóa đơn COD'!"&amp;CELL("address",D56))))</f>
        <v>0</v>
      </c>
      <c r="E56">
        <f ca="1">IF(ISBLANK(INDIRECT("'["&amp;'Báo cáo'!$C$3&amp;".xlsx]Hóa đơn COD'!"&amp;CELL("address",E56))),"",(INDIRECT("'["&amp;'Báo cáo'!$C$3&amp;".xlsx]Hóa đơn COD'!"&amp;CELL("address",E56))))</f>
        <v>325110</v>
      </c>
      <c r="F56">
        <f ca="1">IF(ISBLANK(INDIRECT("'["&amp;'Báo cáo'!$C$3&amp;".xlsx]Hóa đơn COD'!"&amp;CELL("address",F56))),"",(INDIRECT("'["&amp;'Báo cáo'!$C$3&amp;".xlsx]Hóa đơn COD'!"&amp;CELL("address",F56))))</f>
        <v>260110</v>
      </c>
      <c r="G56">
        <f ca="1">IF(ISBLANK(INDIRECT("'["&amp;'Báo cáo'!$C$3&amp;".xlsx]Hóa đơn COD'!"&amp;CELL("address",G56))),"",(INDIRECT("'["&amp;'Báo cáo'!$C$3&amp;".xlsx]Hóa đơn COD'!"&amp;CELL("address",G56))))</f>
        <v>65000</v>
      </c>
      <c r="H56">
        <f ca="1">IF(ISBLANK(INDIRECT("'["&amp;'Báo cáo'!$C$3&amp;".xlsx]Hóa đơn COD'!"&amp;CELL("address",H56))),"",(INDIRECT("'["&amp;'Báo cáo'!$C$3&amp;".xlsx]Hóa đơn COD'!"&amp;CELL("address",H56))))</f>
        <v>0</v>
      </c>
      <c r="I56">
        <f ca="1">IF(ISBLANK(INDIRECT("'["&amp;'Báo cáo'!$C$3&amp;".xlsx]Hóa đơn COD'!"&amp;CELL("address",I56))),"",(INDIRECT("'["&amp;'Báo cáo'!$C$3&amp;".xlsx]Hóa đơn COD'!"&amp;CELL("address",I56))))</f>
        <v>17</v>
      </c>
      <c r="J56">
        <f ca="1">IF(ISBLANK(INDIRECT("'["&amp;'Báo cáo'!$C$3&amp;".xlsx]Hóa đơn COD'!"&amp;CELL("address",J56))),"",(INDIRECT("'["&amp;'Báo cáo'!$C$3&amp;".xlsx]Hóa đơn COD'!"&amp;CELL("address",J56))))</f>
        <v>12</v>
      </c>
      <c r="K56">
        <f ca="1">IF(ISBLANK(INDIRECT("'["&amp;'Báo cáo'!$C$3&amp;".xlsx]Hóa đơn COD'!"&amp;CELL("address",K56))),"",(INDIRECT("'["&amp;'Báo cáo'!$C$3&amp;".xlsx]Hóa đơn COD'!"&amp;CELL("address",K56))))</f>
        <v>0</v>
      </c>
      <c r="L56">
        <f ca="1">IF(ISBLANK(INDIRECT("'["&amp;'Báo cáo'!$C$3&amp;".xlsx]Hóa đơn COD'!"&amp;CELL("address",L56))),"",(INDIRECT("'["&amp;'Báo cáo'!$C$3&amp;".xlsx]Hóa đơn COD'!"&amp;CELL("address",L56))))</f>
        <v>5</v>
      </c>
      <c r="M56">
        <f ca="1">IF(ISBLANK(INDIRECT("'["&amp;'Báo cáo'!$C$3&amp;".xlsx]Hóa đơn COD'!"&amp;CELL("address",M56))),"",(INDIRECT("'["&amp;'Báo cáo'!$C$3&amp;".xlsx]Hóa đơn COD'!"&amp;CELL("address",M56))))</f>
        <v>17</v>
      </c>
      <c r="N56" t="str">
        <f ca="1">IF(ISBLANK(INDIRECT("'["&amp;'Báo cáo'!$C$3&amp;".xlsx]Hóa đơn COD'!"&amp;CELL("address",N56))),"",(INDIRECT("'["&amp;'Báo cáo'!$C$3&amp;".xlsx]Hóa đơn COD'!"&amp;CELL("address",N56))))</f>
        <v>huyendtm2</v>
      </c>
      <c r="O56" t="str">
        <f ca="1">IF(ISBLANK(INDIRECT("'["&amp;'Báo cáo'!$C$3&amp;".xlsx]Hóa đơn COD'!"&amp;CELL("address",O56))),"",(INDIRECT("'["&amp;'Báo cáo'!$C$3&amp;".xlsx]Hóa đơn COD'!"&amp;CELL("address",O56))))</f>
        <v>16:36 01-12-19</v>
      </c>
      <c r="P56" s="10">
        <f t="shared" ca="1" si="0"/>
        <v>0.69166666666666676</v>
      </c>
      <c r="Q56" t="str">
        <f ca="1">IF(B56="","",IF(P56&lt;'Báo cáo'!$C$4,"Sáng","Chiều"))</f>
        <v>Chiều</v>
      </c>
      <c r="R56" s="12" t="str">
        <f ca="1">IF(A56="","",IF(ISNUMBER(MATCH(B56,'Danh sách COD'!$B:$B,0)),J56/I56,""))</f>
        <v/>
      </c>
      <c r="S56" t="str">
        <f ca="1">IF(R56="","",IF(R56&gt;='Báo cáo'!$C$8,"Có","Không"))</f>
        <v/>
      </c>
    </row>
    <row r="57" spans="1:19" x14ac:dyDescent="0.25">
      <c r="A57" t="str">
        <f ca="1">IF(ISBLANK(INDIRECT("'["&amp;'Báo cáo'!$C$3&amp;".xlsx]Hóa đơn COD'!"&amp;CELL("address",A57))),"",(INDIRECT("'["&amp;'Báo cáo'!$C$3&amp;".xlsx]Hóa đơn COD'!"&amp;CELL("address",A57))))</f>
        <v>BTT392301573.T103912.301119</v>
      </c>
      <c r="B57" t="str">
        <f ca="1">IF(ISBLANK(INDIRECT("'["&amp;'Báo cáo'!$C$3&amp;".xlsx]Hóa đơn COD'!"&amp;CELL("address",B57))),"",(INDIRECT("'["&amp;'Báo cáo'!$C$3&amp;".xlsx]Hóa đơn COD'!"&amp;CELL("address",B57))))</f>
        <v>T103912-Nguyễn Hữu Minh Hiếu</v>
      </c>
      <c r="C57">
        <f ca="1">IF(ISBLANK(INDIRECT("'["&amp;'Báo cáo'!$C$3&amp;".xlsx]Hóa đơn COD'!"&amp;CELL("address",C57))),"",(INDIRECT("'["&amp;'Báo cáo'!$C$3&amp;".xlsx]Hóa đơn COD'!"&amp;CELL("address",C57))))</f>
        <v>6824910</v>
      </c>
      <c r="D57">
        <f ca="1">IF(ISBLANK(INDIRECT("'["&amp;'Báo cáo'!$C$3&amp;".xlsx]Hóa đơn COD'!"&amp;CELL("address",D57))),"",(INDIRECT("'["&amp;'Báo cáo'!$C$3&amp;".xlsx]Hóa đơn COD'!"&amp;CELL("address",D57))))</f>
        <v>0</v>
      </c>
      <c r="E57">
        <f ca="1">IF(ISBLANK(INDIRECT("'["&amp;'Báo cáo'!$C$3&amp;".xlsx]Hóa đơn COD'!"&amp;CELL("address",E57))),"",(INDIRECT("'["&amp;'Báo cáo'!$C$3&amp;".xlsx]Hóa đơn COD'!"&amp;CELL("address",E57))))</f>
        <v>651614</v>
      </c>
      <c r="F57">
        <f ca="1">IF(ISBLANK(INDIRECT("'["&amp;'Báo cáo'!$C$3&amp;".xlsx]Hóa đơn COD'!"&amp;CELL("address",F57))),"",(INDIRECT("'["&amp;'Báo cáo'!$C$3&amp;".xlsx]Hóa đơn COD'!"&amp;CELL("address",F57))))</f>
        <v>607614</v>
      </c>
      <c r="G57">
        <f ca="1">IF(ISBLANK(INDIRECT("'["&amp;'Báo cáo'!$C$3&amp;".xlsx]Hóa đơn COD'!"&amp;CELL("address",G57))),"",(INDIRECT("'["&amp;'Báo cáo'!$C$3&amp;".xlsx]Hóa đơn COD'!"&amp;CELL("address",G57))))</f>
        <v>44000</v>
      </c>
      <c r="H57">
        <f ca="1">IF(ISBLANK(INDIRECT("'["&amp;'Báo cáo'!$C$3&amp;".xlsx]Hóa đơn COD'!"&amp;CELL("address",H57))),"",(INDIRECT("'["&amp;'Báo cáo'!$C$3&amp;".xlsx]Hóa đơn COD'!"&amp;CELL("address",H57))))</f>
        <v>0</v>
      </c>
      <c r="I57">
        <f ca="1">IF(ISBLANK(INDIRECT("'["&amp;'Báo cáo'!$C$3&amp;".xlsx]Hóa đơn COD'!"&amp;CELL("address",I57))),"",(INDIRECT("'["&amp;'Báo cáo'!$C$3&amp;".xlsx]Hóa đơn COD'!"&amp;CELL("address",I57))))</f>
        <v>24</v>
      </c>
      <c r="J57">
        <f ca="1">IF(ISBLANK(INDIRECT("'["&amp;'Báo cáo'!$C$3&amp;".xlsx]Hóa đơn COD'!"&amp;CELL("address",J57))),"",(INDIRECT("'["&amp;'Báo cáo'!$C$3&amp;".xlsx]Hóa đơn COD'!"&amp;CELL("address",J57))))</f>
        <v>23</v>
      </c>
      <c r="K57">
        <f ca="1">IF(ISBLANK(INDIRECT("'["&amp;'Báo cáo'!$C$3&amp;".xlsx]Hóa đơn COD'!"&amp;CELL("address",K57))),"",(INDIRECT("'["&amp;'Báo cáo'!$C$3&amp;".xlsx]Hóa đơn COD'!"&amp;CELL("address",K57))))</f>
        <v>0</v>
      </c>
      <c r="L57">
        <f ca="1">IF(ISBLANK(INDIRECT("'["&amp;'Báo cáo'!$C$3&amp;".xlsx]Hóa đơn COD'!"&amp;CELL("address",L57))),"",(INDIRECT("'["&amp;'Báo cáo'!$C$3&amp;".xlsx]Hóa đơn COD'!"&amp;CELL("address",L57))))</f>
        <v>1</v>
      </c>
      <c r="M57">
        <f ca="1">IF(ISBLANK(INDIRECT("'["&amp;'Báo cáo'!$C$3&amp;".xlsx]Hóa đơn COD'!"&amp;CELL("address",M57))),"",(INDIRECT("'["&amp;'Báo cáo'!$C$3&amp;".xlsx]Hóa đơn COD'!"&amp;CELL("address",M57))))</f>
        <v>24</v>
      </c>
      <c r="N57" t="str">
        <f ca="1">IF(ISBLANK(INDIRECT("'["&amp;'Báo cáo'!$C$3&amp;".xlsx]Hóa đơn COD'!"&amp;CELL("address",N57))),"",(INDIRECT("'["&amp;'Báo cáo'!$C$3&amp;".xlsx]Hóa đơn COD'!"&amp;CELL("address",N57))))</f>
        <v>huyendtm2</v>
      </c>
      <c r="O57" t="str">
        <f ca="1">IF(ISBLANK(INDIRECT("'["&amp;'Báo cáo'!$C$3&amp;".xlsx]Hóa đơn COD'!"&amp;CELL("address",O57))),"",(INDIRECT("'["&amp;'Báo cáo'!$C$3&amp;".xlsx]Hóa đơn COD'!"&amp;CELL("address",O57))))</f>
        <v>21:07 30-11-19</v>
      </c>
      <c r="P57" s="10">
        <f t="shared" ca="1" si="0"/>
        <v>0.87986111111111109</v>
      </c>
      <c r="Q57" t="str">
        <f ca="1">IF(B57="","",IF(P57&lt;'Báo cáo'!$C$4,"Sáng","Chiều"))</f>
        <v>Chiều</v>
      </c>
      <c r="R57" s="12" t="str">
        <f ca="1">IF(A57="","",IF(ISNUMBER(MATCH(B57,'Danh sách COD'!$B:$B,0)),J57/I57,""))</f>
        <v/>
      </c>
      <c r="S57" t="str">
        <f ca="1">IF(R57="","",IF(R57&gt;='Báo cáo'!$C$8,"Có","Không"))</f>
        <v/>
      </c>
    </row>
    <row r="58" spans="1:19" x14ac:dyDescent="0.25">
      <c r="A58" t="str">
        <f ca="1">IF(ISBLANK(INDIRECT("'["&amp;'Báo cáo'!$C$3&amp;".xlsx]Hóa đơn COD'!"&amp;CELL("address",A58))),"",(INDIRECT("'["&amp;'Báo cáo'!$C$3&amp;".xlsx]Hóa đơn COD'!"&amp;CELL("address",A58))))</f>
        <v>BTT398517291.T103912.051219</v>
      </c>
      <c r="B58" t="str">
        <f ca="1">IF(ISBLANK(INDIRECT("'["&amp;'Báo cáo'!$C$3&amp;".xlsx]Hóa đơn COD'!"&amp;CELL("address",B58))),"",(INDIRECT("'["&amp;'Báo cáo'!$C$3&amp;".xlsx]Hóa đơn COD'!"&amp;CELL("address",B58))))</f>
        <v>T103912-Nguyễn Hữu Minh Hiếu</v>
      </c>
      <c r="C58">
        <f ca="1">IF(ISBLANK(INDIRECT("'["&amp;'Báo cáo'!$C$3&amp;".xlsx]Hóa đơn COD'!"&amp;CELL("address",C58))),"",(INDIRECT("'["&amp;'Báo cáo'!$C$3&amp;".xlsx]Hóa đơn COD'!"&amp;CELL("address",C58))))</f>
        <v>3826550</v>
      </c>
      <c r="D58">
        <f ca="1">IF(ISBLANK(INDIRECT("'["&amp;'Báo cáo'!$C$3&amp;".xlsx]Hóa đơn COD'!"&amp;CELL("address",D58))),"",(INDIRECT("'["&amp;'Báo cáo'!$C$3&amp;".xlsx]Hóa đơn COD'!"&amp;CELL("address",D58))))</f>
        <v>0</v>
      </c>
      <c r="E58">
        <f ca="1">IF(ISBLANK(INDIRECT("'["&amp;'Báo cáo'!$C$3&amp;".xlsx]Hóa đơn COD'!"&amp;CELL("address",E58))),"",(INDIRECT("'["&amp;'Báo cáo'!$C$3&amp;".xlsx]Hóa đơn COD'!"&amp;CELL("address",E58))))</f>
        <v>594210</v>
      </c>
      <c r="F58">
        <f ca="1">IF(ISBLANK(INDIRECT("'["&amp;'Báo cáo'!$C$3&amp;".xlsx]Hóa đơn COD'!"&amp;CELL("address",F58))),"",(INDIRECT("'["&amp;'Báo cáo'!$C$3&amp;".xlsx]Hóa đơn COD'!"&amp;CELL("address",F58))))</f>
        <v>517210</v>
      </c>
      <c r="G58">
        <f ca="1">IF(ISBLANK(INDIRECT("'["&amp;'Báo cáo'!$C$3&amp;".xlsx]Hóa đơn COD'!"&amp;CELL("address",G58))),"",(INDIRECT("'["&amp;'Báo cáo'!$C$3&amp;".xlsx]Hóa đơn COD'!"&amp;CELL("address",G58))))</f>
        <v>77000</v>
      </c>
      <c r="H58">
        <f ca="1">IF(ISBLANK(INDIRECT("'["&amp;'Báo cáo'!$C$3&amp;".xlsx]Hóa đơn COD'!"&amp;CELL("address",H58))),"",(INDIRECT("'["&amp;'Báo cáo'!$C$3&amp;".xlsx]Hóa đơn COD'!"&amp;CELL("address",H58))))</f>
        <v>0</v>
      </c>
      <c r="I58">
        <f ca="1">IF(ISBLANK(INDIRECT("'["&amp;'Báo cáo'!$C$3&amp;".xlsx]Hóa đơn COD'!"&amp;CELL("address",I58))),"",(INDIRECT("'["&amp;'Báo cáo'!$C$3&amp;".xlsx]Hóa đơn COD'!"&amp;CELL("address",I58))))</f>
        <v>24</v>
      </c>
      <c r="J58">
        <f ca="1">IF(ISBLANK(INDIRECT("'["&amp;'Báo cáo'!$C$3&amp;".xlsx]Hóa đơn COD'!"&amp;CELL("address",J58))),"",(INDIRECT("'["&amp;'Báo cáo'!$C$3&amp;".xlsx]Hóa đơn COD'!"&amp;CELL("address",J58))))</f>
        <v>21</v>
      </c>
      <c r="K58">
        <f ca="1">IF(ISBLANK(INDIRECT("'["&amp;'Báo cáo'!$C$3&amp;".xlsx]Hóa đơn COD'!"&amp;CELL("address",K58))),"",(INDIRECT("'["&amp;'Báo cáo'!$C$3&amp;".xlsx]Hóa đơn COD'!"&amp;CELL("address",K58))))</f>
        <v>0</v>
      </c>
      <c r="L58">
        <f ca="1">IF(ISBLANK(INDIRECT("'["&amp;'Báo cáo'!$C$3&amp;".xlsx]Hóa đơn COD'!"&amp;CELL("address",L58))),"",(INDIRECT("'["&amp;'Báo cáo'!$C$3&amp;".xlsx]Hóa đơn COD'!"&amp;CELL("address",L58))))</f>
        <v>3</v>
      </c>
      <c r="M58">
        <f ca="1">IF(ISBLANK(INDIRECT("'["&amp;'Báo cáo'!$C$3&amp;".xlsx]Hóa đơn COD'!"&amp;CELL("address",M58))),"",(INDIRECT("'["&amp;'Báo cáo'!$C$3&amp;".xlsx]Hóa đơn COD'!"&amp;CELL("address",M58))))</f>
        <v>24</v>
      </c>
      <c r="N58" t="str">
        <f ca="1">IF(ISBLANK(INDIRECT("'["&amp;'Báo cáo'!$C$3&amp;".xlsx]Hóa đơn COD'!"&amp;CELL("address",N58))),"",(INDIRECT("'["&amp;'Báo cáo'!$C$3&amp;".xlsx]Hóa đơn COD'!"&amp;CELL("address",N58))))</f>
        <v>nhobth</v>
      </c>
      <c r="O58" t="str">
        <f ca="1">IF(ISBLANK(INDIRECT("'["&amp;'Báo cáo'!$C$3&amp;".xlsx]Hóa đơn COD'!"&amp;CELL("address",O58))),"",(INDIRECT("'["&amp;'Báo cáo'!$C$3&amp;".xlsx]Hóa đơn COD'!"&amp;CELL("address",O58))))</f>
        <v>21:16 05-12-19</v>
      </c>
      <c r="P58" s="10">
        <f t="shared" ca="1" si="0"/>
        <v>0.88611111111111107</v>
      </c>
      <c r="Q58" t="str">
        <f ca="1">IF(B58="","",IF(P58&lt;'Báo cáo'!$C$4,"Sáng","Chiều"))</f>
        <v>Chiều</v>
      </c>
      <c r="R58" s="12" t="str">
        <f ca="1">IF(A58="","",IF(ISNUMBER(MATCH(B58,'Danh sách COD'!$B:$B,0)),J58/I58,""))</f>
        <v/>
      </c>
      <c r="S58" t="str">
        <f ca="1">IF(R58="","",IF(R58&gt;='Báo cáo'!$C$8,"Có","Không"))</f>
        <v/>
      </c>
    </row>
    <row r="59" spans="1:19" x14ac:dyDescent="0.25">
      <c r="A59" t="str">
        <f ca="1">IF(ISBLANK(INDIRECT("'["&amp;'Báo cáo'!$C$3&amp;".xlsx]Hóa đơn COD'!"&amp;CELL("address",A59))),"",(INDIRECT("'["&amp;'Báo cáo'!$C$3&amp;".xlsx]Hóa đơn COD'!"&amp;CELL("address",A59))))</f>
        <v>BTT400014714.T103912.061219</v>
      </c>
      <c r="B59" t="str">
        <f ca="1">IF(ISBLANK(INDIRECT("'["&amp;'Báo cáo'!$C$3&amp;".xlsx]Hóa đơn COD'!"&amp;CELL("address",B59))),"",(INDIRECT("'["&amp;'Báo cáo'!$C$3&amp;".xlsx]Hóa đơn COD'!"&amp;CELL("address",B59))))</f>
        <v>T103912-Nguyễn Hữu Minh Hiếu</v>
      </c>
      <c r="C59">
        <f ca="1">IF(ISBLANK(INDIRECT("'["&amp;'Báo cáo'!$C$3&amp;".xlsx]Hóa đơn COD'!"&amp;CELL("address",C59))),"",(INDIRECT("'["&amp;'Báo cáo'!$C$3&amp;".xlsx]Hóa đơn COD'!"&amp;CELL("address",C59))))</f>
        <v>6463950</v>
      </c>
      <c r="D59">
        <f ca="1">IF(ISBLANK(INDIRECT("'["&amp;'Báo cáo'!$C$3&amp;".xlsx]Hóa đơn COD'!"&amp;CELL("address",D59))),"",(INDIRECT("'["&amp;'Báo cáo'!$C$3&amp;".xlsx]Hóa đơn COD'!"&amp;CELL("address",D59))))</f>
        <v>0</v>
      </c>
      <c r="E59">
        <f ca="1">IF(ISBLANK(INDIRECT("'["&amp;'Báo cáo'!$C$3&amp;".xlsx]Hóa đơn COD'!"&amp;CELL("address",E59))),"",(INDIRECT("'["&amp;'Báo cáo'!$C$3&amp;".xlsx]Hóa đơn COD'!"&amp;CELL("address",E59))))</f>
        <v>480750</v>
      </c>
      <c r="F59">
        <f ca="1">IF(ISBLANK(INDIRECT("'["&amp;'Báo cáo'!$C$3&amp;".xlsx]Hóa đơn COD'!"&amp;CELL("address",F59))),"",(INDIRECT("'["&amp;'Báo cáo'!$C$3&amp;".xlsx]Hóa đơn COD'!"&amp;CELL("address",F59))))</f>
        <v>363750</v>
      </c>
      <c r="G59">
        <f ca="1">IF(ISBLANK(INDIRECT("'["&amp;'Báo cáo'!$C$3&amp;".xlsx]Hóa đơn COD'!"&amp;CELL("address",G59))),"",(INDIRECT("'["&amp;'Báo cáo'!$C$3&amp;".xlsx]Hóa đơn COD'!"&amp;CELL("address",G59))))</f>
        <v>117000</v>
      </c>
      <c r="H59">
        <f ca="1">IF(ISBLANK(INDIRECT("'["&amp;'Báo cáo'!$C$3&amp;".xlsx]Hóa đơn COD'!"&amp;CELL("address",H59))),"",(INDIRECT("'["&amp;'Báo cáo'!$C$3&amp;".xlsx]Hóa đơn COD'!"&amp;CELL("address",H59))))</f>
        <v>0</v>
      </c>
      <c r="I59">
        <f ca="1">IF(ISBLANK(INDIRECT("'["&amp;'Báo cáo'!$C$3&amp;".xlsx]Hóa đơn COD'!"&amp;CELL("address",I59))),"",(INDIRECT("'["&amp;'Báo cáo'!$C$3&amp;".xlsx]Hóa đơn COD'!"&amp;CELL("address",I59))))</f>
        <v>23</v>
      </c>
      <c r="J59">
        <f ca="1">IF(ISBLANK(INDIRECT("'["&amp;'Báo cáo'!$C$3&amp;".xlsx]Hóa đơn COD'!"&amp;CELL("address",J59))),"",(INDIRECT("'["&amp;'Báo cáo'!$C$3&amp;".xlsx]Hóa đơn COD'!"&amp;CELL("address",J59))))</f>
        <v>19</v>
      </c>
      <c r="K59">
        <f ca="1">IF(ISBLANK(INDIRECT("'["&amp;'Báo cáo'!$C$3&amp;".xlsx]Hóa đơn COD'!"&amp;CELL("address",K59))),"",(INDIRECT("'["&amp;'Báo cáo'!$C$3&amp;".xlsx]Hóa đơn COD'!"&amp;CELL("address",K59))))</f>
        <v>1</v>
      </c>
      <c r="L59">
        <f ca="1">IF(ISBLANK(INDIRECT("'["&amp;'Báo cáo'!$C$3&amp;".xlsx]Hóa đơn COD'!"&amp;CELL("address",L59))),"",(INDIRECT("'["&amp;'Báo cáo'!$C$3&amp;".xlsx]Hóa đơn COD'!"&amp;CELL("address",L59))))</f>
        <v>3</v>
      </c>
      <c r="M59">
        <f ca="1">IF(ISBLANK(INDIRECT("'["&amp;'Báo cáo'!$C$3&amp;".xlsx]Hóa đơn COD'!"&amp;CELL("address",M59))),"",(INDIRECT("'["&amp;'Báo cáo'!$C$3&amp;".xlsx]Hóa đơn COD'!"&amp;CELL("address",M59))))</f>
        <v>23</v>
      </c>
      <c r="N59" t="str">
        <f ca="1">IF(ISBLANK(INDIRECT("'["&amp;'Báo cáo'!$C$3&amp;".xlsx]Hóa đơn COD'!"&amp;CELL("address",N59))),"",(INDIRECT("'["&amp;'Báo cáo'!$C$3&amp;".xlsx]Hóa đơn COD'!"&amp;CELL("address",N59))))</f>
        <v>tuoint</v>
      </c>
      <c r="O59" t="str">
        <f ca="1">IF(ISBLANK(INDIRECT("'["&amp;'Báo cáo'!$C$3&amp;".xlsx]Hóa đơn COD'!"&amp;CELL("address",O59))),"",(INDIRECT("'["&amp;'Báo cáo'!$C$3&amp;".xlsx]Hóa đơn COD'!"&amp;CELL("address",O59))))</f>
        <v>21:51 06-12-19</v>
      </c>
      <c r="P59" s="10">
        <f t="shared" ca="1" si="0"/>
        <v>0.91041666666666676</v>
      </c>
      <c r="Q59" t="str">
        <f ca="1">IF(B59="","",IF(P59&lt;'Báo cáo'!$C$4,"Sáng","Chiều"))</f>
        <v>Chiều</v>
      </c>
      <c r="R59" s="12" t="str">
        <f ca="1">IF(A59="","",IF(ISNUMBER(MATCH(B59,'Danh sách COD'!$B:$B,0)),J59/I59,""))</f>
        <v/>
      </c>
      <c r="S59" t="str">
        <f ca="1">IF(R59="","",IF(R59&gt;='Báo cáo'!$C$8,"Có","Không"))</f>
        <v/>
      </c>
    </row>
    <row r="60" spans="1:19" x14ac:dyDescent="0.25">
      <c r="A60" t="str">
        <f ca="1">IF(ISBLANK(INDIRECT("'["&amp;'Báo cáo'!$C$3&amp;".xlsx]Hóa đơn COD'!"&amp;CELL("address",A60))),"",(INDIRECT("'["&amp;'Báo cáo'!$C$3&amp;".xlsx]Hóa đơn COD'!"&amp;CELL("address",A60))))</f>
        <v>BTT394623231.T103912.021219</v>
      </c>
      <c r="B60" t="str">
        <f ca="1">IF(ISBLANK(INDIRECT("'["&amp;'Báo cáo'!$C$3&amp;".xlsx]Hóa đơn COD'!"&amp;CELL("address",B60))),"",(INDIRECT("'["&amp;'Báo cáo'!$C$3&amp;".xlsx]Hóa đơn COD'!"&amp;CELL("address",B60))))</f>
        <v>T103912-Nguyễn Hữu Minh Hiếu</v>
      </c>
      <c r="C60">
        <f ca="1">IF(ISBLANK(INDIRECT("'["&amp;'Báo cáo'!$C$3&amp;".xlsx]Hóa đơn COD'!"&amp;CELL("address",C60))),"",(INDIRECT("'["&amp;'Báo cáo'!$C$3&amp;".xlsx]Hóa đơn COD'!"&amp;CELL("address",C60))))</f>
        <v>10574210</v>
      </c>
      <c r="D60">
        <f ca="1">IF(ISBLANK(INDIRECT("'["&amp;'Báo cáo'!$C$3&amp;".xlsx]Hóa đơn COD'!"&amp;CELL("address",D60))),"",(INDIRECT("'["&amp;'Báo cáo'!$C$3&amp;".xlsx]Hóa đơn COD'!"&amp;CELL("address",D60))))</f>
        <v>0</v>
      </c>
      <c r="E60">
        <f ca="1">IF(ISBLANK(INDIRECT("'["&amp;'Báo cáo'!$C$3&amp;".xlsx]Hóa đơn COD'!"&amp;CELL("address",E60))),"",(INDIRECT("'["&amp;'Báo cáo'!$C$3&amp;".xlsx]Hóa đơn COD'!"&amp;CELL("address",E60))))</f>
        <v>800430</v>
      </c>
      <c r="F60">
        <f ca="1">IF(ISBLANK(INDIRECT("'["&amp;'Báo cáo'!$C$3&amp;".xlsx]Hóa đơn COD'!"&amp;CELL("address",F60))),"",(INDIRECT("'["&amp;'Báo cáo'!$C$3&amp;".xlsx]Hóa đơn COD'!"&amp;CELL("address",F60))))</f>
        <v>663430</v>
      </c>
      <c r="G60">
        <f ca="1">IF(ISBLANK(INDIRECT("'["&amp;'Báo cáo'!$C$3&amp;".xlsx]Hóa đơn COD'!"&amp;CELL("address",G60))),"",(INDIRECT("'["&amp;'Báo cáo'!$C$3&amp;".xlsx]Hóa đơn COD'!"&amp;CELL("address",G60))))</f>
        <v>137000</v>
      </c>
      <c r="H60">
        <f ca="1">IF(ISBLANK(INDIRECT("'["&amp;'Báo cáo'!$C$3&amp;".xlsx]Hóa đơn COD'!"&amp;CELL("address",H60))),"",(INDIRECT("'["&amp;'Báo cáo'!$C$3&amp;".xlsx]Hóa đơn COD'!"&amp;CELL("address",H60))))</f>
        <v>0</v>
      </c>
      <c r="I60">
        <f ca="1">IF(ISBLANK(INDIRECT("'["&amp;'Báo cáo'!$C$3&amp;".xlsx]Hóa đơn COD'!"&amp;CELL("address",I60))),"",(INDIRECT("'["&amp;'Báo cáo'!$C$3&amp;".xlsx]Hóa đơn COD'!"&amp;CELL("address",I60))))</f>
        <v>30</v>
      </c>
      <c r="J60">
        <f ca="1">IF(ISBLANK(INDIRECT("'["&amp;'Báo cáo'!$C$3&amp;".xlsx]Hóa đơn COD'!"&amp;CELL("address",J60))),"",(INDIRECT("'["&amp;'Báo cáo'!$C$3&amp;".xlsx]Hóa đơn COD'!"&amp;CELL("address",J60))))</f>
        <v>28</v>
      </c>
      <c r="K60">
        <f ca="1">IF(ISBLANK(INDIRECT("'["&amp;'Báo cáo'!$C$3&amp;".xlsx]Hóa đơn COD'!"&amp;CELL("address",K60))),"",(INDIRECT("'["&amp;'Báo cáo'!$C$3&amp;".xlsx]Hóa đơn COD'!"&amp;CELL("address",K60))))</f>
        <v>0</v>
      </c>
      <c r="L60">
        <f ca="1">IF(ISBLANK(INDIRECT("'["&amp;'Báo cáo'!$C$3&amp;".xlsx]Hóa đơn COD'!"&amp;CELL("address",L60))),"",(INDIRECT("'["&amp;'Báo cáo'!$C$3&amp;".xlsx]Hóa đơn COD'!"&amp;CELL("address",L60))))</f>
        <v>2</v>
      </c>
      <c r="M60">
        <f ca="1">IF(ISBLANK(INDIRECT("'["&amp;'Báo cáo'!$C$3&amp;".xlsx]Hóa đơn COD'!"&amp;CELL("address",M60))),"",(INDIRECT("'["&amp;'Báo cáo'!$C$3&amp;".xlsx]Hóa đơn COD'!"&amp;CELL("address",M60))))</f>
        <v>30</v>
      </c>
      <c r="N60" t="str">
        <f ca="1">IF(ISBLANK(INDIRECT("'["&amp;'Báo cáo'!$C$3&amp;".xlsx]Hóa đơn COD'!"&amp;CELL("address",N60))),"",(INDIRECT("'["&amp;'Báo cáo'!$C$3&amp;".xlsx]Hóa đơn COD'!"&amp;CELL("address",N60))))</f>
        <v>huyendtm2</v>
      </c>
      <c r="O60" t="str">
        <f ca="1">IF(ISBLANK(INDIRECT("'["&amp;'Báo cáo'!$C$3&amp;".xlsx]Hóa đơn COD'!"&amp;CELL("address",O60))),"",(INDIRECT("'["&amp;'Báo cáo'!$C$3&amp;".xlsx]Hóa đơn COD'!"&amp;CELL("address",O60))))</f>
        <v>22:11 02-12-19</v>
      </c>
      <c r="P60" s="10">
        <f t="shared" ca="1" si="0"/>
        <v>0.9243055555555556</v>
      </c>
      <c r="Q60" t="str">
        <f ca="1">IF(B60="","",IF(P60&lt;'Báo cáo'!$C$4,"Sáng","Chiều"))</f>
        <v>Chiều</v>
      </c>
      <c r="R60" s="12" t="str">
        <f ca="1">IF(A60="","",IF(ISNUMBER(MATCH(B60,'Danh sách COD'!$B:$B,0)),J60/I60,""))</f>
        <v/>
      </c>
      <c r="S60" t="str">
        <f ca="1">IF(R60="","",IF(R60&gt;='Báo cáo'!$C$8,"Có","Không"))</f>
        <v/>
      </c>
    </row>
    <row r="61" spans="1:19" x14ac:dyDescent="0.25">
      <c r="A61" t="str">
        <f ca="1">IF(ISBLANK(INDIRECT("'["&amp;'Báo cáo'!$C$3&amp;".xlsx]Hóa đơn COD'!"&amp;CELL("address",A61))),"",(INDIRECT("'["&amp;'Báo cáo'!$C$3&amp;".xlsx]Hóa đơn COD'!"&amp;CELL("address",A61))))</f>
        <v>BTT395939334.T103912.031219</v>
      </c>
      <c r="B61" t="str">
        <f ca="1">IF(ISBLANK(INDIRECT("'["&amp;'Báo cáo'!$C$3&amp;".xlsx]Hóa đơn COD'!"&amp;CELL("address",B61))),"",(INDIRECT("'["&amp;'Báo cáo'!$C$3&amp;".xlsx]Hóa đơn COD'!"&amp;CELL("address",B61))))</f>
        <v>T103912-Nguyễn Hữu Minh Hiếu</v>
      </c>
      <c r="C61">
        <f ca="1">IF(ISBLANK(INDIRECT("'["&amp;'Báo cáo'!$C$3&amp;".xlsx]Hóa đơn COD'!"&amp;CELL("address",C61))),"",(INDIRECT("'["&amp;'Báo cáo'!$C$3&amp;".xlsx]Hóa đơn COD'!"&amp;CELL("address",C61))))</f>
        <v>10397710</v>
      </c>
      <c r="D61">
        <f ca="1">IF(ISBLANK(INDIRECT("'["&amp;'Báo cáo'!$C$3&amp;".xlsx]Hóa đơn COD'!"&amp;CELL("address",D61))),"",(INDIRECT("'["&amp;'Báo cáo'!$C$3&amp;".xlsx]Hóa đơn COD'!"&amp;CELL("address",D61))))</f>
        <v>0</v>
      </c>
      <c r="E61">
        <f ca="1">IF(ISBLANK(INDIRECT("'["&amp;'Báo cáo'!$C$3&amp;".xlsx]Hóa đơn COD'!"&amp;CELL("address",E61))),"",(INDIRECT("'["&amp;'Báo cáo'!$C$3&amp;".xlsx]Hóa đơn COD'!"&amp;CELL("address",E61))))</f>
        <v>858890</v>
      </c>
      <c r="F61">
        <f ca="1">IF(ISBLANK(INDIRECT("'["&amp;'Báo cáo'!$C$3&amp;".xlsx]Hóa đơn COD'!"&amp;CELL("address",F61))),"",(INDIRECT("'["&amp;'Báo cáo'!$C$3&amp;".xlsx]Hóa đơn COD'!"&amp;CELL("address",F61))))</f>
        <v>784890</v>
      </c>
      <c r="G61">
        <f ca="1">IF(ISBLANK(INDIRECT("'["&amp;'Báo cáo'!$C$3&amp;".xlsx]Hóa đơn COD'!"&amp;CELL("address",G61))),"",(INDIRECT("'["&amp;'Báo cáo'!$C$3&amp;".xlsx]Hóa đơn COD'!"&amp;CELL("address",G61))))</f>
        <v>74000</v>
      </c>
      <c r="H61">
        <f ca="1">IF(ISBLANK(INDIRECT("'["&amp;'Báo cáo'!$C$3&amp;".xlsx]Hóa đơn COD'!"&amp;CELL("address",H61))),"",(INDIRECT("'["&amp;'Báo cáo'!$C$3&amp;".xlsx]Hóa đơn COD'!"&amp;CELL("address",H61))))</f>
        <v>0</v>
      </c>
      <c r="I61">
        <f ca="1">IF(ISBLANK(INDIRECT("'["&amp;'Báo cáo'!$C$3&amp;".xlsx]Hóa đơn COD'!"&amp;CELL("address",I61))),"",(INDIRECT("'["&amp;'Báo cáo'!$C$3&amp;".xlsx]Hóa đơn COD'!"&amp;CELL("address",I61))))</f>
        <v>37</v>
      </c>
      <c r="J61">
        <f ca="1">IF(ISBLANK(INDIRECT("'["&amp;'Báo cáo'!$C$3&amp;".xlsx]Hóa đơn COD'!"&amp;CELL("address",J61))),"",(INDIRECT("'["&amp;'Báo cáo'!$C$3&amp;".xlsx]Hóa đơn COD'!"&amp;CELL("address",J61))))</f>
        <v>27</v>
      </c>
      <c r="K61">
        <f ca="1">IF(ISBLANK(INDIRECT("'["&amp;'Báo cáo'!$C$3&amp;".xlsx]Hóa đơn COD'!"&amp;CELL("address",K61))),"",(INDIRECT("'["&amp;'Báo cáo'!$C$3&amp;".xlsx]Hóa đơn COD'!"&amp;CELL("address",K61))))</f>
        <v>0</v>
      </c>
      <c r="L61">
        <f ca="1">IF(ISBLANK(INDIRECT("'["&amp;'Báo cáo'!$C$3&amp;".xlsx]Hóa đơn COD'!"&amp;CELL("address",L61))),"",(INDIRECT("'["&amp;'Báo cáo'!$C$3&amp;".xlsx]Hóa đơn COD'!"&amp;CELL("address",L61))))</f>
        <v>10</v>
      </c>
      <c r="M61">
        <f ca="1">IF(ISBLANK(INDIRECT("'["&amp;'Báo cáo'!$C$3&amp;".xlsx]Hóa đơn COD'!"&amp;CELL("address",M61))),"",(INDIRECT("'["&amp;'Báo cáo'!$C$3&amp;".xlsx]Hóa đơn COD'!"&amp;CELL("address",M61))))</f>
        <v>37</v>
      </c>
      <c r="N61" t="str">
        <f ca="1">IF(ISBLANK(INDIRECT("'["&amp;'Báo cáo'!$C$3&amp;".xlsx]Hóa đơn COD'!"&amp;CELL("address",N61))),"",(INDIRECT("'["&amp;'Báo cáo'!$C$3&amp;".xlsx]Hóa đơn COD'!"&amp;CELL("address",N61))))</f>
        <v>nhobth</v>
      </c>
      <c r="O61" t="str">
        <f ca="1">IF(ISBLANK(INDIRECT("'["&amp;'Báo cáo'!$C$3&amp;".xlsx]Hóa đơn COD'!"&amp;CELL("address",O61))),"",(INDIRECT("'["&amp;'Báo cáo'!$C$3&amp;".xlsx]Hóa đơn COD'!"&amp;CELL("address",O61))))</f>
        <v>22:26 03-12-19</v>
      </c>
      <c r="P61" s="10">
        <f t="shared" ca="1" si="0"/>
        <v>0.93472222222222223</v>
      </c>
      <c r="Q61" t="str">
        <f ca="1">IF(B61="","",IF(P61&lt;'Báo cáo'!$C$4,"Sáng","Chiều"))</f>
        <v>Chiều</v>
      </c>
      <c r="R61" s="12" t="str">
        <f ca="1">IF(A61="","",IF(ISNUMBER(MATCH(B61,'Danh sách COD'!$B:$B,0)),J61/I61,""))</f>
        <v/>
      </c>
      <c r="S61" t="str">
        <f ca="1">IF(R61="","",IF(R61&gt;='Báo cáo'!$C$8,"Có","Không"))</f>
        <v/>
      </c>
    </row>
    <row r="62" spans="1:19" x14ac:dyDescent="0.25">
      <c r="A62" t="str">
        <f ca="1">IF(ISBLANK(INDIRECT("'["&amp;'Báo cáo'!$C$3&amp;".xlsx]Hóa đơn COD'!"&amp;CELL("address",A62))),"",(INDIRECT("'["&amp;'Báo cáo'!$C$3&amp;".xlsx]Hóa đơn COD'!"&amp;CELL("address",A62))))</f>
        <v>BTT397354410.T103912.041219</v>
      </c>
      <c r="B62" t="str">
        <f ca="1">IF(ISBLANK(INDIRECT("'["&amp;'Báo cáo'!$C$3&amp;".xlsx]Hóa đơn COD'!"&amp;CELL("address",B62))),"",(INDIRECT("'["&amp;'Báo cáo'!$C$3&amp;".xlsx]Hóa đơn COD'!"&amp;CELL("address",B62))))</f>
        <v>T103912-Nguyễn Hữu Minh Hiếu</v>
      </c>
      <c r="C62">
        <f ca="1">IF(ISBLANK(INDIRECT("'["&amp;'Báo cáo'!$C$3&amp;".xlsx]Hóa đơn COD'!"&amp;CELL("address",C62))),"",(INDIRECT("'["&amp;'Báo cáo'!$C$3&amp;".xlsx]Hóa đơn COD'!"&amp;CELL("address",C62))))</f>
        <v>13359342</v>
      </c>
      <c r="D62">
        <f ca="1">IF(ISBLANK(INDIRECT("'["&amp;'Báo cáo'!$C$3&amp;".xlsx]Hóa đơn COD'!"&amp;CELL("address",D62))),"",(INDIRECT("'["&amp;'Báo cáo'!$C$3&amp;".xlsx]Hóa đơn COD'!"&amp;CELL("address",D62))))</f>
        <v>0</v>
      </c>
      <c r="E62">
        <f ca="1">IF(ISBLANK(INDIRECT("'["&amp;'Báo cáo'!$C$3&amp;".xlsx]Hóa đơn COD'!"&amp;CELL("address",E62))),"",(INDIRECT("'["&amp;'Báo cáo'!$C$3&amp;".xlsx]Hóa đơn COD'!"&amp;CELL("address",E62))))</f>
        <v>994160</v>
      </c>
      <c r="F62">
        <f ca="1">IF(ISBLANK(INDIRECT("'["&amp;'Báo cáo'!$C$3&amp;".xlsx]Hóa đơn COD'!"&amp;CELL("address",F62))),"",(INDIRECT("'["&amp;'Báo cáo'!$C$3&amp;".xlsx]Hóa đơn COD'!"&amp;CELL("address",F62))))</f>
        <v>809160</v>
      </c>
      <c r="G62">
        <f ca="1">IF(ISBLANK(INDIRECT("'["&amp;'Báo cáo'!$C$3&amp;".xlsx]Hóa đơn COD'!"&amp;CELL("address",G62))),"",(INDIRECT("'["&amp;'Báo cáo'!$C$3&amp;".xlsx]Hóa đơn COD'!"&amp;CELL("address",G62))))</f>
        <v>185000</v>
      </c>
      <c r="H62">
        <f ca="1">IF(ISBLANK(INDIRECT("'["&amp;'Báo cáo'!$C$3&amp;".xlsx]Hóa đơn COD'!"&amp;CELL("address",H62))),"",(INDIRECT("'["&amp;'Báo cáo'!$C$3&amp;".xlsx]Hóa đơn COD'!"&amp;CELL("address",H62))))</f>
        <v>0</v>
      </c>
      <c r="I62">
        <f ca="1">IF(ISBLANK(INDIRECT("'["&amp;'Báo cáo'!$C$3&amp;".xlsx]Hóa đơn COD'!"&amp;CELL("address",I62))),"",(INDIRECT("'["&amp;'Báo cáo'!$C$3&amp;".xlsx]Hóa đơn COD'!"&amp;CELL("address",I62))))</f>
        <v>39</v>
      </c>
      <c r="J62">
        <f ca="1">IF(ISBLANK(INDIRECT("'["&amp;'Báo cáo'!$C$3&amp;".xlsx]Hóa đơn COD'!"&amp;CELL("address",J62))),"",(INDIRECT("'["&amp;'Báo cáo'!$C$3&amp;".xlsx]Hóa đơn COD'!"&amp;CELL("address",J62))))</f>
        <v>33</v>
      </c>
      <c r="K62">
        <f ca="1">IF(ISBLANK(INDIRECT("'["&amp;'Báo cáo'!$C$3&amp;".xlsx]Hóa đơn COD'!"&amp;CELL("address",K62))),"",(INDIRECT("'["&amp;'Báo cáo'!$C$3&amp;".xlsx]Hóa đơn COD'!"&amp;CELL("address",K62))))</f>
        <v>3</v>
      </c>
      <c r="L62">
        <f ca="1">IF(ISBLANK(INDIRECT("'["&amp;'Báo cáo'!$C$3&amp;".xlsx]Hóa đơn COD'!"&amp;CELL("address",L62))),"",(INDIRECT("'["&amp;'Báo cáo'!$C$3&amp;".xlsx]Hóa đơn COD'!"&amp;CELL("address",L62))))</f>
        <v>3</v>
      </c>
      <c r="M62">
        <f ca="1">IF(ISBLANK(INDIRECT("'["&amp;'Báo cáo'!$C$3&amp;".xlsx]Hóa đơn COD'!"&amp;CELL("address",M62))),"",(INDIRECT("'["&amp;'Báo cáo'!$C$3&amp;".xlsx]Hóa đơn COD'!"&amp;CELL("address",M62))))</f>
        <v>39</v>
      </c>
      <c r="N62" t="str">
        <f ca="1">IF(ISBLANK(INDIRECT("'["&amp;'Báo cáo'!$C$3&amp;".xlsx]Hóa đơn COD'!"&amp;CELL("address",N62))),"",(INDIRECT("'["&amp;'Báo cáo'!$C$3&amp;".xlsx]Hóa đơn COD'!"&amp;CELL("address",N62))))</f>
        <v>nhobth</v>
      </c>
      <c r="O62" t="str">
        <f ca="1">IF(ISBLANK(INDIRECT("'["&amp;'Báo cáo'!$C$3&amp;".xlsx]Hóa đơn COD'!"&amp;CELL("address",O62))),"",(INDIRECT("'["&amp;'Báo cáo'!$C$3&amp;".xlsx]Hóa đơn COD'!"&amp;CELL("address",O62))))</f>
        <v>22:27 04-12-19</v>
      </c>
      <c r="P62" s="10">
        <f t="shared" ca="1" si="0"/>
        <v>0.93541666666666667</v>
      </c>
      <c r="Q62" t="str">
        <f ca="1">IF(B62="","",IF(P62&lt;'Báo cáo'!$C$4,"Sáng","Chiều"))</f>
        <v>Chiều</v>
      </c>
      <c r="R62" s="12" t="str">
        <f ca="1">IF(A62="","",IF(ISNUMBER(MATCH(B62,'Danh sách COD'!$B:$B,0)),J62/I62,""))</f>
        <v/>
      </c>
      <c r="S62" t="str">
        <f ca="1">IF(R62="","",IF(R62&gt;='Báo cáo'!$C$8,"Có","Không"))</f>
        <v/>
      </c>
    </row>
    <row r="63" spans="1:19" x14ac:dyDescent="0.25">
      <c r="A63" t="str">
        <f ca="1">IF(ISBLANK(INDIRECT("'["&amp;'Báo cáo'!$C$3&amp;".xlsx]Hóa đơn COD'!"&amp;CELL("address",A63))),"",(INDIRECT("'["&amp;'Báo cáo'!$C$3&amp;".xlsx]Hóa đơn COD'!"&amp;CELL("address",A63))))</f>
        <v>BTT392823186.T104256.011219</v>
      </c>
      <c r="B63" t="str">
        <f ca="1">IF(ISBLANK(INDIRECT("'["&amp;'Báo cáo'!$C$3&amp;".xlsx]Hóa đơn COD'!"&amp;CELL("address",B63))),"",(INDIRECT("'["&amp;'Báo cáo'!$C$3&amp;".xlsx]Hóa đơn COD'!"&amp;CELL("address",B63))))</f>
        <v>T104256-Nguyễn Thiện Cường</v>
      </c>
      <c r="C63">
        <f ca="1">IF(ISBLANK(INDIRECT("'["&amp;'Báo cáo'!$C$3&amp;".xlsx]Hóa đơn COD'!"&amp;CELL("address",C63))),"",(INDIRECT("'["&amp;'Báo cáo'!$C$3&amp;".xlsx]Hóa đơn COD'!"&amp;CELL("address",C63))))</f>
        <v>9482543</v>
      </c>
      <c r="D63">
        <f ca="1">IF(ISBLANK(INDIRECT("'["&amp;'Báo cáo'!$C$3&amp;".xlsx]Hóa đơn COD'!"&amp;CELL("address",D63))),"",(INDIRECT("'["&amp;'Báo cáo'!$C$3&amp;".xlsx]Hóa đơn COD'!"&amp;CELL("address",D63))))</f>
        <v>0</v>
      </c>
      <c r="E63">
        <f ca="1">IF(ISBLANK(INDIRECT("'["&amp;'Báo cáo'!$C$3&amp;".xlsx]Hóa đơn COD'!"&amp;CELL("address",E63))),"",(INDIRECT("'["&amp;'Báo cáo'!$C$3&amp;".xlsx]Hóa đơn COD'!"&amp;CELL("address",E63))))</f>
        <v>922220</v>
      </c>
      <c r="F63">
        <f ca="1">IF(ISBLANK(INDIRECT("'["&amp;'Báo cáo'!$C$3&amp;".xlsx]Hóa đơn COD'!"&amp;CELL("address",F63))),"",(INDIRECT("'["&amp;'Báo cáo'!$C$3&amp;".xlsx]Hóa đơn COD'!"&amp;CELL("address",F63))))</f>
        <v>862720</v>
      </c>
      <c r="G63">
        <f ca="1">IF(ISBLANK(INDIRECT("'["&amp;'Báo cáo'!$C$3&amp;".xlsx]Hóa đơn COD'!"&amp;CELL("address",G63))),"",(INDIRECT("'["&amp;'Báo cáo'!$C$3&amp;".xlsx]Hóa đơn COD'!"&amp;CELL("address",G63))))</f>
        <v>59500</v>
      </c>
      <c r="H63">
        <f ca="1">IF(ISBLANK(INDIRECT("'["&amp;'Báo cáo'!$C$3&amp;".xlsx]Hóa đơn COD'!"&amp;CELL("address",H63))),"",(INDIRECT("'["&amp;'Báo cáo'!$C$3&amp;".xlsx]Hóa đơn COD'!"&amp;CELL("address",H63))))</f>
        <v>0</v>
      </c>
      <c r="I63">
        <f ca="1">IF(ISBLANK(INDIRECT("'["&amp;'Báo cáo'!$C$3&amp;".xlsx]Hóa đơn COD'!"&amp;CELL("address",I63))),"",(INDIRECT("'["&amp;'Báo cáo'!$C$3&amp;".xlsx]Hóa đơn COD'!"&amp;CELL("address",I63))))</f>
        <v>37</v>
      </c>
      <c r="J63">
        <f ca="1">IF(ISBLANK(INDIRECT("'["&amp;'Báo cáo'!$C$3&amp;".xlsx]Hóa đơn COD'!"&amp;CELL("address",J63))),"",(INDIRECT("'["&amp;'Báo cáo'!$C$3&amp;".xlsx]Hóa đơn COD'!"&amp;CELL("address",J63))))</f>
        <v>34</v>
      </c>
      <c r="K63">
        <f ca="1">IF(ISBLANK(INDIRECT("'["&amp;'Báo cáo'!$C$3&amp;".xlsx]Hóa đơn COD'!"&amp;CELL("address",K63))),"",(INDIRECT("'["&amp;'Báo cáo'!$C$3&amp;".xlsx]Hóa đơn COD'!"&amp;CELL("address",K63))))</f>
        <v>1</v>
      </c>
      <c r="L63">
        <f ca="1">IF(ISBLANK(INDIRECT("'["&amp;'Báo cáo'!$C$3&amp;".xlsx]Hóa đơn COD'!"&amp;CELL("address",L63))),"",(INDIRECT("'["&amp;'Báo cáo'!$C$3&amp;".xlsx]Hóa đơn COD'!"&amp;CELL("address",L63))))</f>
        <v>2</v>
      </c>
      <c r="M63">
        <f ca="1">IF(ISBLANK(INDIRECT("'["&amp;'Báo cáo'!$C$3&amp;".xlsx]Hóa đơn COD'!"&amp;CELL("address",M63))),"",(INDIRECT("'["&amp;'Báo cáo'!$C$3&amp;".xlsx]Hóa đơn COD'!"&amp;CELL("address",M63))))</f>
        <v>0</v>
      </c>
      <c r="N63" t="str">
        <f ca="1">IF(ISBLANK(INDIRECT("'["&amp;'Báo cáo'!$C$3&amp;".xlsx]Hóa đơn COD'!"&amp;CELL("address",N63))),"",(INDIRECT("'["&amp;'Báo cáo'!$C$3&amp;".xlsx]Hóa đơn COD'!"&amp;CELL("address",N63))))</f>
        <v>huyendtm2</v>
      </c>
      <c r="O63" t="str">
        <f ca="1">IF(ISBLANK(INDIRECT("'["&amp;'Báo cáo'!$C$3&amp;".xlsx]Hóa đơn COD'!"&amp;CELL("address",O63))),"",(INDIRECT("'["&amp;'Báo cáo'!$C$3&amp;".xlsx]Hóa đơn COD'!"&amp;CELL("address",O63))))</f>
        <v>12:57 01-12-19</v>
      </c>
      <c r="P63" s="10">
        <f t="shared" ca="1" si="0"/>
        <v>0.5395833333333333</v>
      </c>
      <c r="Q63" t="str">
        <f ca="1">IF(B63="","",IF(P63&lt;'Báo cáo'!$C$4,"Sáng","Chiều"))</f>
        <v>Sáng</v>
      </c>
      <c r="R63" s="12">
        <f ca="1">IF(A63="","",IF(ISNUMBER(MATCH(B63,'Danh sách COD'!$B:$B,0)),J63/I63,""))</f>
        <v>0.91891891891891897</v>
      </c>
      <c r="S63" t="str">
        <f ca="1">IF(R63="","",IF(R63&gt;='Báo cáo'!$C$8,"Có","Không"))</f>
        <v>Không</v>
      </c>
    </row>
    <row r="64" spans="1:19" x14ac:dyDescent="0.25">
      <c r="A64" t="str">
        <f ca="1">IF(ISBLANK(INDIRECT("'["&amp;'Báo cáo'!$C$3&amp;".xlsx]Hóa đơn COD'!"&amp;CELL("address",A64))),"",(INDIRECT("'["&amp;'Báo cáo'!$C$3&amp;".xlsx]Hóa đơn COD'!"&amp;CELL("address",A64))))</f>
        <v>BTT393013683.T104256.011219</v>
      </c>
      <c r="B64" t="str">
        <f ca="1">IF(ISBLANK(INDIRECT("'["&amp;'Báo cáo'!$C$3&amp;".xlsx]Hóa đơn COD'!"&amp;CELL("address",B64))),"",(INDIRECT("'["&amp;'Báo cáo'!$C$3&amp;".xlsx]Hóa đơn COD'!"&amp;CELL("address",B64))))</f>
        <v>T104256-Nguyễn Thiện Cường</v>
      </c>
      <c r="C64">
        <f ca="1">IF(ISBLANK(INDIRECT("'["&amp;'Báo cáo'!$C$3&amp;".xlsx]Hóa đơn COD'!"&amp;CELL("address",C64))),"",(INDIRECT("'["&amp;'Báo cáo'!$C$3&amp;".xlsx]Hóa đơn COD'!"&amp;CELL("address",C64))))</f>
        <v>4206898</v>
      </c>
      <c r="D64">
        <f ca="1">IF(ISBLANK(INDIRECT("'["&amp;'Báo cáo'!$C$3&amp;".xlsx]Hóa đơn COD'!"&amp;CELL("address",D64))),"",(INDIRECT("'["&amp;'Báo cáo'!$C$3&amp;".xlsx]Hóa đơn COD'!"&amp;CELL("address",D64))))</f>
        <v>0</v>
      </c>
      <c r="E64">
        <f ca="1">IF(ISBLANK(INDIRECT("'["&amp;'Báo cáo'!$C$3&amp;".xlsx]Hóa đơn COD'!"&amp;CELL("address",E64))),"",(INDIRECT("'["&amp;'Báo cáo'!$C$3&amp;".xlsx]Hóa đơn COD'!"&amp;CELL("address",E64))))</f>
        <v>594110</v>
      </c>
      <c r="F64">
        <f ca="1">IF(ISBLANK(INDIRECT("'["&amp;'Báo cáo'!$C$3&amp;".xlsx]Hóa đơn COD'!"&amp;CELL("address",F64))),"",(INDIRECT("'["&amp;'Báo cáo'!$C$3&amp;".xlsx]Hóa đơn COD'!"&amp;CELL("address",F64))))</f>
        <v>487110</v>
      </c>
      <c r="G64">
        <f ca="1">IF(ISBLANK(INDIRECT("'["&amp;'Báo cáo'!$C$3&amp;".xlsx]Hóa đơn COD'!"&amp;CELL("address",G64))),"",(INDIRECT("'["&amp;'Báo cáo'!$C$3&amp;".xlsx]Hóa đơn COD'!"&amp;CELL("address",G64))))</f>
        <v>107000</v>
      </c>
      <c r="H64">
        <f ca="1">IF(ISBLANK(INDIRECT("'["&amp;'Báo cáo'!$C$3&amp;".xlsx]Hóa đơn COD'!"&amp;CELL("address",H64))),"",(INDIRECT("'["&amp;'Báo cáo'!$C$3&amp;".xlsx]Hóa đơn COD'!"&amp;CELL("address",H64))))</f>
        <v>0</v>
      </c>
      <c r="I64">
        <f ca="1">IF(ISBLANK(INDIRECT("'["&amp;'Báo cáo'!$C$3&amp;".xlsx]Hóa đơn COD'!"&amp;CELL("address",I64))),"",(INDIRECT("'["&amp;'Báo cáo'!$C$3&amp;".xlsx]Hóa đơn COD'!"&amp;CELL("address",I64))))</f>
        <v>26</v>
      </c>
      <c r="J64">
        <f ca="1">IF(ISBLANK(INDIRECT("'["&amp;'Báo cáo'!$C$3&amp;".xlsx]Hóa đơn COD'!"&amp;CELL("address",J64))),"",(INDIRECT("'["&amp;'Báo cáo'!$C$3&amp;".xlsx]Hóa đơn COD'!"&amp;CELL("address",J64))))</f>
        <v>19</v>
      </c>
      <c r="K64">
        <f ca="1">IF(ISBLANK(INDIRECT("'["&amp;'Báo cáo'!$C$3&amp;".xlsx]Hóa đơn COD'!"&amp;CELL("address",K64))),"",(INDIRECT("'["&amp;'Báo cáo'!$C$3&amp;".xlsx]Hóa đơn COD'!"&amp;CELL("address",K64))))</f>
        <v>3</v>
      </c>
      <c r="L64">
        <f ca="1">IF(ISBLANK(INDIRECT("'["&amp;'Báo cáo'!$C$3&amp;".xlsx]Hóa đơn COD'!"&amp;CELL("address",L64))),"",(INDIRECT("'["&amp;'Báo cáo'!$C$3&amp;".xlsx]Hóa đơn COD'!"&amp;CELL("address",L64))))</f>
        <v>4</v>
      </c>
      <c r="M64">
        <f ca="1">IF(ISBLANK(INDIRECT("'["&amp;'Báo cáo'!$C$3&amp;".xlsx]Hóa đơn COD'!"&amp;CELL("address",M64))),"",(INDIRECT("'["&amp;'Báo cáo'!$C$3&amp;".xlsx]Hóa đơn COD'!"&amp;CELL("address",M64))))</f>
        <v>26</v>
      </c>
      <c r="N64" t="str">
        <f ca="1">IF(ISBLANK(INDIRECT("'["&amp;'Báo cáo'!$C$3&amp;".xlsx]Hóa đơn COD'!"&amp;CELL("address",N64))),"",(INDIRECT("'["&amp;'Báo cáo'!$C$3&amp;".xlsx]Hóa đơn COD'!"&amp;CELL("address",N64))))</f>
        <v>huyendtm2</v>
      </c>
      <c r="O64" t="str">
        <f ca="1">IF(ISBLANK(INDIRECT("'["&amp;'Báo cáo'!$C$3&amp;".xlsx]Hóa đơn COD'!"&amp;CELL("address",O64))),"",(INDIRECT("'["&amp;'Báo cáo'!$C$3&amp;".xlsx]Hóa đơn COD'!"&amp;CELL("address",O64))))</f>
        <v>16:48 01-12-19</v>
      </c>
      <c r="P64" s="10">
        <f t="shared" ca="1" si="0"/>
        <v>0.70000000000000007</v>
      </c>
      <c r="Q64" t="str">
        <f ca="1">IF(B64="","",IF(P64&lt;'Báo cáo'!$C$4,"Sáng","Chiều"))</f>
        <v>Chiều</v>
      </c>
      <c r="R64" s="12">
        <f ca="1">IF(A64="","",IF(ISNUMBER(MATCH(B64,'Danh sách COD'!$B:$B,0)),J64/I64,""))</f>
        <v>0.73076923076923073</v>
      </c>
      <c r="S64" t="str">
        <f ca="1">IF(R64="","",IF(R64&gt;='Báo cáo'!$C$8,"Có","Không"))</f>
        <v>Không</v>
      </c>
    </row>
    <row r="65" spans="1:19" x14ac:dyDescent="0.25">
      <c r="A65" t="str">
        <f ca="1">IF(ISBLANK(INDIRECT("'["&amp;'Báo cáo'!$C$3&amp;".xlsx]Hóa đơn COD'!"&amp;CELL("address",A65))),"",(INDIRECT("'["&amp;'Báo cáo'!$C$3&amp;".xlsx]Hóa đơn COD'!"&amp;CELL("address",A65))))</f>
        <v>BTT399292029.T105720.061219</v>
      </c>
      <c r="B65" t="str">
        <f ca="1">IF(ISBLANK(INDIRECT("'["&amp;'Báo cáo'!$C$3&amp;".xlsx]Hóa đơn COD'!"&amp;CELL("address",B65))),"",(INDIRECT("'["&amp;'Báo cáo'!$C$3&amp;".xlsx]Hóa đơn COD'!"&amp;CELL("address",B65))))</f>
        <v>T105720-Nguyễn Minh Trí</v>
      </c>
      <c r="C65">
        <f ca="1">IF(ISBLANK(INDIRECT("'["&amp;'Báo cáo'!$C$3&amp;".xlsx]Hóa đơn COD'!"&amp;CELL("address",C65))),"",(INDIRECT("'["&amp;'Báo cáo'!$C$3&amp;".xlsx]Hóa đơn COD'!"&amp;CELL("address",C65))))</f>
        <v>15248840</v>
      </c>
      <c r="D65">
        <f ca="1">IF(ISBLANK(INDIRECT("'["&amp;'Báo cáo'!$C$3&amp;".xlsx]Hóa đơn COD'!"&amp;CELL("address",D65))),"",(INDIRECT("'["&amp;'Báo cáo'!$C$3&amp;".xlsx]Hóa đơn COD'!"&amp;CELL("address",D65))))</f>
        <v>18000</v>
      </c>
      <c r="E65">
        <f ca="1">IF(ISBLANK(INDIRECT("'["&amp;'Báo cáo'!$C$3&amp;".xlsx]Hóa đơn COD'!"&amp;CELL("address",E65))),"",(INDIRECT("'["&amp;'Báo cáo'!$C$3&amp;".xlsx]Hóa đơn COD'!"&amp;CELL("address",E65))))</f>
        <v>1210415</v>
      </c>
      <c r="F65">
        <f ca="1">IF(ISBLANK(INDIRECT("'["&amp;'Báo cáo'!$C$3&amp;".xlsx]Hóa đơn COD'!"&amp;CELL("address",F65))),"",(INDIRECT("'["&amp;'Báo cáo'!$C$3&amp;".xlsx]Hóa đơn COD'!"&amp;CELL("address",F65))))</f>
        <v>959415</v>
      </c>
      <c r="G65">
        <f ca="1">IF(ISBLANK(INDIRECT("'["&amp;'Báo cáo'!$C$3&amp;".xlsx]Hóa đơn COD'!"&amp;CELL("address",G65))),"",(INDIRECT("'["&amp;'Báo cáo'!$C$3&amp;".xlsx]Hóa đơn COD'!"&amp;CELL("address",G65))))</f>
        <v>233000</v>
      </c>
      <c r="H65">
        <f ca="1">IF(ISBLANK(INDIRECT("'["&amp;'Báo cáo'!$C$3&amp;".xlsx]Hóa đơn COD'!"&amp;CELL("address",H65))),"",(INDIRECT("'["&amp;'Báo cáo'!$C$3&amp;".xlsx]Hóa đơn COD'!"&amp;CELL("address",H65))))</f>
        <v>0</v>
      </c>
      <c r="I65">
        <f ca="1">IF(ISBLANK(INDIRECT("'["&amp;'Báo cáo'!$C$3&amp;".xlsx]Hóa đơn COD'!"&amp;CELL("address",I65))),"",(INDIRECT("'["&amp;'Báo cáo'!$C$3&amp;".xlsx]Hóa đơn COD'!"&amp;CELL("address",I65))))</f>
        <v>59</v>
      </c>
      <c r="J65">
        <f ca="1">IF(ISBLANK(INDIRECT("'["&amp;'Báo cáo'!$C$3&amp;".xlsx]Hóa đơn COD'!"&amp;CELL("address",J65))),"",(INDIRECT("'["&amp;'Báo cáo'!$C$3&amp;".xlsx]Hóa đơn COD'!"&amp;CELL("address",J65))))</f>
        <v>54</v>
      </c>
      <c r="K65">
        <f ca="1">IF(ISBLANK(INDIRECT("'["&amp;'Báo cáo'!$C$3&amp;".xlsx]Hóa đơn COD'!"&amp;CELL("address",K65))),"",(INDIRECT("'["&amp;'Báo cáo'!$C$3&amp;".xlsx]Hóa đơn COD'!"&amp;CELL("address",K65))))</f>
        <v>0</v>
      </c>
      <c r="L65">
        <f ca="1">IF(ISBLANK(INDIRECT("'["&amp;'Báo cáo'!$C$3&amp;".xlsx]Hóa đơn COD'!"&amp;CELL("address",L65))),"",(INDIRECT("'["&amp;'Báo cáo'!$C$3&amp;".xlsx]Hóa đơn COD'!"&amp;CELL("address",L65))))</f>
        <v>5</v>
      </c>
      <c r="M65">
        <f ca="1">IF(ISBLANK(INDIRECT("'["&amp;'Báo cáo'!$C$3&amp;".xlsx]Hóa đơn COD'!"&amp;CELL("address",M65))),"",(INDIRECT("'["&amp;'Báo cáo'!$C$3&amp;".xlsx]Hóa đơn COD'!"&amp;CELL("address",M65))))</f>
        <v>59</v>
      </c>
      <c r="N65" t="str">
        <f ca="1">IF(ISBLANK(INDIRECT("'["&amp;'Báo cáo'!$C$3&amp;".xlsx]Hóa đơn COD'!"&amp;CELL("address",N65))),"",(INDIRECT("'["&amp;'Báo cáo'!$C$3&amp;".xlsx]Hóa đơn COD'!"&amp;CELL("address",N65))))</f>
        <v>ngannk2</v>
      </c>
      <c r="O65" t="str">
        <f ca="1">IF(ISBLANK(INDIRECT("'["&amp;'Báo cáo'!$C$3&amp;".xlsx]Hóa đơn COD'!"&amp;CELL("address",O65))),"",(INDIRECT("'["&amp;'Báo cáo'!$C$3&amp;".xlsx]Hóa đơn COD'!"&amp;CELL("address",O65))))</f>
        <v>11:50 06-12-19</v>
      </c>
      <c r="P65" s="10">
        <f t="shared" ca="1" si="0"/>
        <v>0.49305555555555558</v>
      </c>
      <c r="Q65" t="str">
        <f ca="1">IF(B65="","",IF(P65&lt;'Báo cáo'!$C$4,"Sáng","Chiều"))</f>
        <v>Sáng</v>
      </c>
      <c r="R65" s="12" t="str">
        <f ca="1">IF(A65="","",IF(ISNUMBER(MATCH(B65,'Danh sách COD'!$B:$B,0)),J65/I65,""))</f>
        <v/>
      </c>
      <c r="S65" t="str">
        <f ca="1">IF(R65="","",IF(R65&gt;='Báo cáo'!$C$8,"Có","Không"))</f>
        <v/>
      </c>
    </row>
    <row r="66" spans="1:19" x14ac:dyDescent="0.25">
      <c r="A66" t="str">
        <f ca="1">IF(ISBLANK(INDIRECT("'["&amp;'Báo cáo'!$C$3&amp;".xlsx]Hóa đơn COD'!"&amp;CELL("address",A66))),"",(INDIRECT("'["&amp;'Báo cáo'!$C$3&amp;".xlsx]Hóa đơn COD'!"&amp;CELL("address",A66))))</f>
        <v>BTT397864005.T105720.051219</v>
      </c>
      <c r="B66" t="str">
        <f ca="1">IF(ISBLANK(INDIRECT("'["&amp;'Báo cáo'!$C$3&amp;".xlsx]Hóa đơn COD'!"&amp;CELL("address",B66))),"",(INDIRECT("'["&amp;'Báo cáo'!$C$3&amp;".xlsx]Hóa đơn COD'!"&amp;CELL("address",B66))))</f>
        <v>T105720-Nguyễn Minh Trí</v>
      </c>
      <c r="C66">
        <f ca="1">IF(ISBLANK(INDIRECT("'["&amp;'Báo cáo'!$C$3&amp;".xlsx]Hóa đơn COD'!"&amp;CELL("address",C66))),"",(INDIRECT("'["&amp;'Báo cáo'!$C$3&amp;".xlsx]Hóa đơn COD'!"&amp;CELL("address",C66))))</f>
        <v>19023501</v>
      </c>
      <c r="D66">
        <f ca="1">IF(ISBLANK(INDIRECT("'["&amp;'Báo cáo'!$C$3&amp;".xlsx]Hóa đơn COD'!"&amp;CELL("address",D66))),"",(INDIRECT("'["&amp;'Báo cáo'!$C$3&amp;".xlsx]Hóa đơn COD'!"&amp;CELL("address",D66))))</f>
        <v>0</v>
      </c>
      <c r="E66">
        <f ca="1">IF(ISBLANK(INDIRECT("'["&amp;'Báo cáo'!$C$3&amp;".xlsx]Hóa đơn COD'!"&amp;CELL("address",E66))),"",(INDIRECT("'["&amp;'Báo cáo'!$C$3&amp;".xlsx]Hóa đơn COD'!"&amp;CELL("address",E66))))</f>
        <v>1812480</v>
      </c>
      <c r="F66">
        <f ca="1">IF(ISBLANK(INDIRECT("'["&amp;'Báo cáo'!$C$3&amp;".xlsx]Hóa đơn COD'!"&amp;CELL("address",F66))),"",(INDIRECT("'["&amp;'Báo cáo'!$C$3&amp;".xlsx]Hóa đơn COD'!"&amp;CELL("address",F66))))</f>
        <v>1600480</v>
      </c>
      <c r="G66">
        <f ca="1">IF(ISBLANK(INDIRECT("'["&amp;'Báo cáo'!$C$3&amp;".xlsx]Hóa đơn COD'!"&amp;CELL("address",G66))),"",(INDIRECT("'["&amp;'Báo cáo'!$C$3&amp;".xlsx]Hóa đơn COD'!"&amp;CELL("address",G66))))</f>
        <v>212000</v>
      </c>
      <c r="H66">
        <f ca="1">IF(ISBLANK(INDIRECT("'["&amp;'Báo cáo'!$C$3&amp;".xlsx]Hóa đơn COD'!"&amp;CELL("address",H66))),"",(INDIRECT("'["&amp;'Báo cáo'!$C$3&amp;".xlsx]Hóa đơn COD'!"&amp;CELL("address",H66))))</f>
        <v>0</v>
      </c>
      <c r="I66">
        <f ca="1">IF(ISBLANK(INDIRECT("'["&amp;'Báo cáo'!$C$3&amp;".xlsx]Hóa đơn COD'!"&amp;CELL("address",I66))),"",(INDIRECT("'["&amp;'Báo cáo'!$C$3&amp;".xlsx]Hóa đơn COD'!"&amp;CELL("address",I66))))</f>
        <v>69</v>
      </c>
      <c r="J66">
        <f ca="1">IF(ISBLANK(INDIRECT("'["&amp;'Báo cáo'!$C$3&amp;".xlsx]Hóa đơn COD'!"&amp;CELL("address",J66))),"",(INDIRECT("'["&amp;'Báo cáo'!$C$3&amp;".xlsx]Hóa đơn COD'!"&amp;CELL("address",J66))))</f>
        <v>67</v>
      </c>
      <c r="K66">
        <f ca="1">IF(ISBLANK(INDIRECT("'["&amp;'Báo cáo'!$C$3&amp;".xlsx]Hóa đơn COD'!"&amp;CELL("address",K66))),"",(INDIRECT("'["&amp;'Báo cáo'!$C$3&amp;".xlsx]Hóa đơn COD'!"&amp;CELL("address",K66))))</f>
        <v>0</v>
      </c>
      <c r="L66">
        <f ca="1">IF(ISBLANK(INDIRECT("'["&amp;'Báo cáo'!$C$3&amp;".xlsx]Hóa đơn COD'!"&amp;CELL("address",L66))),"",(INDIRECT("'["&amp;'Báo cáo'!$C$3&amp;".xlsx]Hóa đơn COD'!"&amp;CELL("address",L66))))</f>
        <v>2</v>
      </c>
      <c r="M66">
        <f ca="1">IF(ISBLANK(INDIRECT("'["&amp;'Báo cáo'!$C$3&amp;".xlsx]Hóa đơn COD'!"&amp;CELL("address",M66))),"",(INDIRECT("'["&amp;'Báo cáo'!$C$3&amp;".xlsx]Hóa đơn COD'!"&amp;CELL("address",M66))))</f>
        <v>69</v>
      </c>
      <c r="N66" t="str">
        <f ca="1">IF(ISBLANK(INDIRECT("'["&amp;'Báo cáo'!$C$3&amp;".xlsx]Hóa đơn COD'!"&amp;CELL("address",N66))),"",(INDIRECT("'["&amp;'Báo cáo'!$C$3&amp;".xlsx]Hóa đơn COD'!"&amp;CELL("address",N66))))</f>
        <v>tuoint</v>
      </c>
      <c r="O66" t="str">
        <f ca="1">IF(ISBLANK(INDIRECT("'["&amp;'Báo cáo'!$C$3&amp;".xlsx]Hóa đơn COD'!"&amp;CELL("address",O66))),"",(INDIRECT("'["&amp;'Báo cáo'!$C$3&amp;".xlsx]Hóa đơn COD'!"&amp;CELL("address",O66))))</f>
        <v>12:04 05-12-19</v>
      </c>
      <c r="P66" s="10">
        <f t="shared" ca="1" si="0"/>
        <v>0.50277777777777777</v>
      </c>
      <c r="Q66" t="str">
        <f ca="1">IF(B66="","",IF(P66&lt;'Báo cáo'!$C$4,"Sáng","Chiều"))</f>
        <v>Sáng</v>
      </c>
      <c r="R66" s="12" t="str">
        <f ca="1">IF(A66="","",IF(ISNUMBER(MATCH(B66,'Danh sách COD'!$B:$B,0)),J66/I66,""))</f>
        <v/>
      </c>
      <c r="S66" t="str">
        <f ca="1">IF(R66="","",IF(R66&gt;='Báo cáo'!$C$8,"Có","Không"))</f>
        <v/>
      </c>
    </row>
    <row r="67" spans="1:19" x14ac:dyDescent="0.25">
      <c r="A67" t="str">
        <f ca="1">IF(ISBLANK(INDIRECT("'["&amp;'Báo cáo'!$C$3&amp;".xlsx]Hóa đơn COD'!"&amp;CELL("address",A67))),"",(INDIRECT("'["&amp;'Báo cáo'!$C$3&amp;".xlsx]Hóa đơn COD'!"&amp;CELL("address",A67))))</f>
        <v>BTT396723741.T105720.041219</v>
      </c>
      <c r="B67" t="str">
        <f ca="1">IF(ISBLANK(INDIRECT("'["&amp;'Báo cáo'!$C$3&amp;".xlsx]Hóa đơn COD'!"&amp;CELL("address",B67))),"",(INDIRECT("'["&amp;'Báo cáo'!$C$3&amp;".xlsx]Hóa đơn COD'!"&amp;CELL("address",B67))))</f>
        <v>T105720-Nguyễn Minh Trí</v>
      </c>
      <c r="C67">
        <f ca="1">IF(ISBLANK(INDIRECT("'["&amp;'Báo cáo'!$C$3&amp;".xlsx]Hóa đơn COD'!"&amp;CELL("address",C67))),"",(INDIRECT("'["&amp;'Báo cáo'!$C$3&amp;".xlsx]Hóa đơn COD'!"&amp;CELL("address",C67))))</f>
        <v>16229480</v>
      </c>
      <c r="D67">
        <f ca="1">IF(ISBLANK(INDIRECT("'["&amp;'Báo cáo'!$C$3&amp;".xlsx]Hóa đơn COD'!"&amp;CELL("address",D67))),"",(INDIRECT("'["&amp;'Báo cáo'!$C$3&amp;".xlsx]Hóa đơn COD'!"&amp;CELL("address",D67))))</f>
        <v>0</v>
      </c>
      <c r="E67">
        <f ca="1">IF(ISBLANK(INDIRECT("'["&amp;'Báo cáo'!$C$3&amp;".xlsx]Hóa đơn COD'!"&amp;CELL("address",E67))),"",(INDIRECT("'["&amp;'Báo cáo'!$C$3&amp;".xlsx]Hóa đơn COD'!"&amp;CELL("address",E67))))</f>
        <v>1782019</v>
      </c>
      <c r="F67">
        <f ca="1">IF(ISBLANK(INDIRECT("'["&amp;'Báo cáo'!$C$3&amp;".xlsx]Hóa đơn COD'!"&amp;CELL("address",F67))),"",(INDIRECT("'["&amp;'Báo cáo'!$C$3&amp;".xlsx]Hóa đơn COD'!"&amp;CELL("address",F67))))</f>
        <v>1742019</v>
      </c>
      <c r="G67">
        <f ca="1">IF(ISBLANK(INDIRECT("'["&amp;'Báo cáo'!$C$3&amp;".xlsx]Hóa đơn COD'!"&amp;CELL("address",G67))),"",(INDIRECT("'["&amp;'Báo cáo'!$C$3&amp;".xlsx]Hóa đơn COD'!"&amp;CELL("address",G67))))</f>
        <v>40000</v>
      </c>
      <c r="H67">
        <f ca="1">IF(ISBLANK(INDIRECT("'["&amp;'Báo cáo'!$C$3&amp;".xlsx]Hóa đơn COD'!"&amp;CELL("address",H67))),"",(INDIRECT("'["&amp;'Báo cáo'!$C$3&amp;".xlsx]Hóa đơn COD'!"&amp;CELL("address",H67))))</f>
        <v>0</v>
      </c>
      <c r="I67">
        <f ca="1">IF(ISBLANK(INDIRECT("'["&amp;'Báo cáo'!$C$3&amp;".xlsx]Hóa đơn COD'!"&amp;CELL("address",I67))),"",(INDIRECT("'["&amp;'Báo cáo'!$C$3&amp;".xlsx]Hóa đơn COD'!"&amp;CELL("address",I67))))</f>
        <v>79</v>
      </c>
      <c r="J67">
        <f ca="1">IF(ISBLANK(INDIRECT("'["&amp;'Báo cáo'!$C$3&amp;".xlsx]Hóa đơn COD'!"&amp;CELL("address",J67))),"",(INDIRECT("'["&amp;'Báo cáo'!$C$3&amp;".xlsx]Hóa đơn COD'!"&amp;CELL("address",J67))))</f>
        <v>72</v>
      </c>
      <c r="K67">
        <f ca="1">IF(ISBLANK(INDIRECT("'["&amp;'Báo cáo'!$C$3&amp;".xlsx]Hóa đơn COD'!"&amp;CELL("address",K67))),"",(INDIRECT("'["&amp;'Báo cáo'!$C$3&amp;".xlsx]Hóa đơn COD'!"&amp;CELL("address",K67))))</f>
        <v>0</v>
      </c>
      <c r="L67">
        <f ca="1">IF(ISBLANK(INDIRECT("'["&amp;'Báo cáo'!$C$3&amp;".xlsx]Hóa đơn COD'!"&amp;CELL("address",L67))),"",(INDIRECT("'["&amp;'Báo cáo'!$C$3&amp;".xlsx]Hóa đơn COD'!"&amp;CELL("address",L67))))</f>
        <v>7</v>
      </c>
      <c r="M67">
        <f ca="1">IF(ISBLANK(INDIRECT("'["&amp;'Báo cáo'!$C$3&amp;".xlsx]Hóa đơn COD'!"&amp;CELL("address",M67))),"",(INDIRECT("'["&amp;'Báo cáo'!$C$3&amp;".xlsx]Hóa đơn COD'!"&amp;CELL("address",M67))))</f>
        <v>79</v>
      </c>
      <c r="N67" t="str">
        <f ca="1">IF(ISBLANK(INDIRECT("'["&amp;'Báo cáo'!$C$3&amp;".xlsx]Hóa đơn COD'!"&amp;CELL("address",N67))),"",(INDIRECT("'["&amp;'Báo cáo'!$C$3&amp;".xlsx]Hóa đơn COD'!"&amp;CELL("address",N67))))</f>
        <v>tuoint</v>
      </c>
      <c r="O67" t="str">
        <f ca="1">IF(ISBLANK(INDIRECT("'["&amp;'Báo cáo'!$C$3&amp;".xlsx]Hóa đơn COD'!"&amp;CELL("address",O67))),"",(INDIRECT("'["&amp;'Báo cáo'!$C$3&amp;".xlsx]Hóa đơn COD'!"&amp;CELL("address",O67))))</f>
        <v>13:23 04-12-19</v>
      </c>
      <c r="P67" s="10">
        <f t="shared" ref="P67:P130" ca="1" si="1">IF(B67="","",TIME(VALUE(LEFT(O67,2)),VALUE(MID(O67,4,2)),0))</f>
        <v>0.55763888888888891</v>
      </c>
      <c r="Q67" t="str">
        <f ca="1">IF(B67="","",IF(P67&lt;'Báo cáo'!$C$4,"Sáng","Chiều"))</f>
        <v>Chiều</v>
      </c>
      <c r="R67" s="12" t="str">
        <f ca="1">IF(A67="","",IF(ISNUMBER(MATCH(B67,'Danh sách COD'!$B:$B,0)),J67/I67,""))</f>
        <v/>
      </c>
      <c r="S67" t="str">
        <f ca="1">IF(R67="","",IF(R67&gt;='Báo cáo'!$C$8,"Có","Không"))</f>
        <v/>
      </c>
    </row>
    <row r="68" spans="1:19" x14ac:dyDescent="0.25">
      <c r="A68" t="str">
        <f ca="1">IF(ISBLANK(INDIRECT("'["&amp;'Báo cáo'!$C$3&amp;".xlsx]Hóa đơn COD'!"&amp;CELL("address",A68))),"",(INDIRECT("'["&amp;'Báo cáo'!$C$3&amp;".xlsx]Hóa đơn COD'!"&amp;CELL("address",A68))))</f>
        <v>BTT395315721.T105720.031219</v>
      </c>
      <c r="B68" t="str">
        <f ca="1">IF(ISBLANK(INDIRECT("'["&amp;'Báo cáo'!$C$3&amp;".xlsx]Hóa đơn COD'!"&amp;CELL("address",B68))),"",(INDIRECT("'["&amp;'Báo cáo'!$C$3&amp;".xlsx]Hóa đơn COD'!"&amp;CELL("address",B68))))</f>
        <v>T105720-Nguyễn Minh Trí</v>
      </c>
      <c r="C68">
        <f ca="1">IF(ISBLANK(INDIRECT("'["&amp;'Báo cáo'!$C$3&amp;".xlsx]Hóa đơn COD'!"&amp;CELL("address",C68))),"",(INDIRECT("'["&amp;'Báo cáo'!$C$3&amp;".xlsx]Hóa đơn COD'!"&amp;CELL("address",C68))))</f>
        <v>20056999</v>
      </c>
      <c r="D68">
        <f ca="1">IF(ISBLANK(INDIRECT("'["&amp;'Báo cáo'!$C$3&amp;".xlsx]Hóa đơn COD'!"&amp;CELL("address",D68))),"",(INDIRECT("'["&amp;'Báo cáo'!$C$3&amp;".xlsx]Hóa đơn COD'!"&amp;CELL("address",D68))))</f>
        <v>15500</v>
      </c>
      <c r="E68">
        <f ca="1">IF(ISBLANK(INDIRECT("'["&amp;'Báo cáo'!$C$3&amp;".xlsx]Hóa đơn COD'!"&amp;CELL("address",E68))),"",(INDIRECT("'["&amp;'Báo cáo'!$C$3&amp;".xlsx]Hóa đơn COD'!"&amp;CELL("address",E68))))</f>
        <v>1699440</v>
      </c>
      <c r="F68">
        <f ca="1">IF(ISBLANK(INDIRECT("'["&amp;'Báo cáo'!$C$3&amp;".xlsx]Hóa đơn COD'!"&amp;CELL("address",F68))),"",(INDIRECT("'["&amp;'Báo cáo'!$C$3&amp;".xlsx]Hóa đơn COD'!"&amp;CELL("address",F68))))</f>
        <v>1540440</v>
      </c>
      <c r="G68">
        <f ca="1">IF(ISBLANK(INDIRECT("'["&amp;'Báo cáo'!$C$3&amp;".xlsx]Hóa đơn COD'!"&amp;CELL("address",G68))),"",(INDIRECT("'["&amp;'Báo cáo'!$C$3&amp;".xlsx]Hóa đơn COD'!"&amp;CELL("address",G68))))</f>
        <v>143500</v>
      </c>
      <c r="H68">
        <f ca="1">IF(ISBLANK(INDIRECT("'["&amp;'Báo cáo'!$C$3&amp;".xlsx]Hóa đơn COD'!"&amp;CELL("address",H68))),"",(INDIRECT("'["&amp;'Báo cáo'!$C$3&amp;".xlsx]Hóa đơn COD'!"&amp;CELL("address",H68))))</f>
        <v>0</v>
      </c>
      <c r="I68">
        <f ca="1">IF(ISBLANK(INDIRECT("'["&amp;'Báo cáo'!$C$3&amp;".xlsx]Hóa đơn COD'!"&amp;CELL("address",I68))),"",(INDIRECT("'["&amp;'Báo cáo'!$C$3&amp;".xlsx]Hóa đơn COD'!"&amp;CELL("address",I68))))</f>
        <v>82</v>
      </c>
      <c r="J68">
        <f ca="1">IF(ISBLANK(INDIRECT("'["&amp;'Báo cáo'!$C$3&amp;".xlsx]Hóa đơn COD'!"&amp;CELL("address",J68))),"",(INDIRECT("'["&amp;'Báo cáo'!$C$3&amp;".xlsx]Hóa đơn COD'!"&amp;CELL("address",J68))))</f>
        <v>78</v>
      </c>
      <c r="K68">
        <f ca="1">IF(ISBLANK(INDIRECT("'["&amp;'Báo cáo'!$C$3&amp;".xlsx]Hóa đơn COD'!"&amp;CELL("address",K68))),"",(INDIRECT("'["&amp;'Báo cáo'!$C$3&amp;".xlsx]Hóa đơn COD'!"&amp;CELL("address",K68))))</f>
        <v>0</v>
      </c>
      <c r="L68">
        <f ca="1">IF(ISBLANK(INDIRECT("'["&amp;'Báo cáo'!$C$3&amp;".xlsx]Hóa đơn COD'!"&amp;CELL("address",L68))),"",(INDIRECT("'["&amp;'Báo cáo'!$C$3&amp;".xlsx]Hóa đơn COD'!"&amp;CELL("address",L68))))</f>
        <v>4</v>
      </c>
      <c r="M68">
        <f ca="1">IF(ISBLANK(INDIRECT("'["&amp;'Báo cáo'!$C$3&amp;".xlsx]Hóa đơn COD'!"&amp;CELL("address",M68))),"",(INDIRECT("'["&amp;'Báo cáo'!$C$3&amp;".xlsx]Hóa đơn COD'!"&amp;CELL("address",M68))))</f>
        <v>82</v>
      </c>
      <c r="N68" t="str">
        <f ca="1">IF(ISBLANK(INDIRECT("'["&amp;'Báo cáo'!$C$3&amp;".xlsx]Hóa đơn COD'!"&amp;CELL("address",N68))),"",(INDIRECT("'["&amp;'Báo cáo'!$C$3&amp;".xlsx]Hóa đơn COD'!"&amp;CELL("address",N68))))</f>
        <v>nhitpy</v>
      </c>
      <c r="O68" t="str">
        <f ca="1">IF(ISBLANK(INDIRECT("'["&amp;'Báo cáo'!$C$3&amp;".xlsx]Hóa đơn COD'!"&amp;CELL("address",O68))),"",(INDIRECT("'["&amp;'Báo cáo'!$C$3&amp;".xlsx]Hóa đơn COD'!"&amp;CELL("address",O68))))</f>
        <v>13:32 03-12-19</v>
      </c>
      <c r="P68" s="10">
        <f t="shared" ca="1" si="1"/>
        <v>0.56388888888888888</v>
      </c>
      <c r="Q68" t="str">
        <f ca="1">IF(B68="","",IF(P68&lt;'Báo cáo'!$C$4,"Sáng","Chiều"))</f>
        <v>Chiều</v>
      </c>
      <c r="R68" s="12" t="str">
        <f ca="1">IF(A68="","",IF(ISNUMBER(MATCH(B68,'Danh sách COD'!$B:$B,0)),J68/I68,""))</f>
        <v/>
      </c>
      <c r="S68" t="str">
        <f ca="1">IF(R68="","",IF(R68&gt;='Báo cáo'!$C$8,"Có","Không"))</f>
        <v/>
      </c>
    </row>
    <row r="69" spans="1:19" x14ac:dyDescent="0.25">
      <c r="A69" t="str">
        <f ca="1">IF(ISBLANK(INDIRECT("'["&amp;'Báo cáo'!$C$3&amp;".xlsx]Hóa đơn COD'!"&amp;CELL("address",A69))),"",(INDIRECT("'["&amp;'Báo cáo'!$C$3&amp;".xlsx]Hóa đơn COD'!"&amp;CELL("address",A69))))</f>
        <v>BTT393997377.T105720.021219</v>
      </c>
      <c r="B69" t="str">
        <f ca="1">IF(ISBLANK(INDIRECT("'["&amp;'Báo cáo'!$C$3&amp;".xlsx]Hóa đơn COD'!"&amp;CELL("address",B69))),"",(INDIRECT("'["&amp;'Báo cáo'!$C$3&amp;".xlsx]Hóa đơn COD'!"&amp;CELL("address",B69))))</f>
        <v>T105720-Nguyễn Minh Trí</v>
      </c>
      <c r="C69">
        <f ca="1">IF(ISBLANK(INDIRECT("'["&amp;'Báo cáo'!$C$3&amp;".xlsx]Hóa đơn COD'!"&amp;CELL("address",C69))),"",(INDIRECT("'["&amp;'Báo cáo'!$C$3&amp;".xlsx]Hóa đơn COD'!"&amp;CELL("address",C69))))</f>
        <v>34425672</v>
      </c>
      <c r="D69">
        <f ca="1">IF(ISBLANK(INDIRECT("'["&amp;'Báo cáo'!$C$3&amp;".xlsx]Hóa đơn COD'!"&amp;CELL("address",D69))),"",(INDIRECT("'["&amp;'Báo cáo'!$C$3&amp;".xlsx]Hóa đơn COD'!"&amp;CELL("address",D69))))</f>
        <v>22425</v>
      </c>
      <c r="E69">
        <f ca="1">IF(ISBLANK(INDIRECT("'["&amp;'Báo cáo'!$C$3&amp;".xlsx]Hóa đơn COD'!"&amp;CELL("address",E69))),"",(INDIRECT("'["&amp;'Báo cáo'!$C$3&amp;".xlsx]Hóa đơn COD'!"&amp;CELL("address",E69))))</f>
        <v>2686836</v>
      </c>
      <c r="F69">
        <f ca="1">IF(ISBLANK(INDIRECT("'["&amp;'Báo cáo'!$C$3&amp;".xlsx]Hóa đơn COD'!"&amp;CELL("address",F69))),"",(INDIRECT("'["&amp;'Báo cáo'!$C$3&amp;".xlsx]Hóa đơn COD'!"&amp;CELL("address",F69))))</f>
        <v>2197411</v>
      </c>
      <c r="G69">
        <f ca="1">IF(ISBLANK(INDIRECT("'["&amp;'Báo cáo'!$C$3&amp;".xlsx]Hóa đơn COD'!"&amp;CELL("address",G69))),"",(INDIRECT("'["&amp;'Báo cáo'!$C$3&amp;".xlsx]Hóa đơn COD'!"&amp;CELL("address",G69))))</f>
        <v>467000</v>
      </c>
      <c r="H69">
        <f ca="1">IF(ISBLANK(INDIRECT("'["&amp;'Báo cáo'!$C$3&amp;".xlsx]Hóa đơn COD'!"&amp;CELL("address",H69))),"",(INDIRECT("'["&amp;'Báo cáo'!$C$3&amp;".xlsx]Hóa đơn COD'!"&amp;CELL("address",H69))))</f>
        <v>0</v>
      </c>
      <c r="I69">
        <f ca="1">IF(ISBLANK(INDIRECT("'["&amp;'Báo cáo'!$C$3&amp;".xlsx]Hóa đơn COD'!"&amp;CELL("address",I69))),"",(INDIRECT("'["&amp;'Báo cáo'!$C$3&amp;".xlsx]Hóa đơn COD'!"&amp;CELL("address",I69))))</f>
        <v>114</v>
      </c>
      <c r="J69">
        <f ca="1">IF(ISBLANK(INDIRECT("'["&amp;'Báo cáo'!$C$3&amp;".xlsx]Hóa đơn COD'!"&amp;CELL("address",J69))),"",(INDIRECT("'["&amp;'Báo cáo'!$C$3&amp;".xlsx]Hóa đơn COD'!"&amp;CELL("address",J69))))</f>
        <v>103</v>
      </c>
      <c r="K69">
        <f ca="1">IF(ISBLANK(INDIRECT("'["&amp;'Báo cáo'!$C$3&amp;".xlsx]Hóa đơn COD'!"&amp;CELL("address",K69))),"",(INDIRECT("'["&amp;'Báo cáo'!$C$3&amp;".xlsx]Hóa đơn COD'!"&amp;CELL("address",K69))))</f>
        <v>1</v>
      </c>
      <c r="L69">
        <f ca="1">IF(ISBLANK(INDIRECT("'["&amp;'Báo cáo'!$C$3&amp;".xlsx]Hóa đơn COD'!"&amp;CELL("address",L69))),"",(INDIRECT("'["&amp;'Báo cáo'!$C$3&amp;".xlsx]Hóa đơn COD'!"&amp;CELL("address",L69))))</f>
        <v>10</v>
      </c>
      <c r="M69">
        <f ca="1">IF(ISBLANK(INDIRECT("'["&amp;'Báo cáo'!$C$3&amp;".xlsx]Hóa đơn COD'!"&amp;CELL("address",M69))),"",(INDIRECT("'["&amp;'Báo cáo'!$C$3&amp;".xlsx]Hóa đơn COD'!"&amp;CELL("address",M69))))</f>
        <v>114</v>
      </c>
      <c r="N69" t="str">
        <f ca="1">IF(ISBLANK(INDIRECT("'["&amp;'Báo cáo'!$C$3&amp;".xlsx]Hóa đơn COD'!"&amp;CELL("address",N69))),"",(INDIRECT("'["&amp;'Báo cáo'!$C$3&amp;".xlsx]Hóa đơn COD'!"&amp;CELL("address",N69))))</f>
        <v>nhitpy</v>
      </c>
      <c r="O69" t="str">
        <f ca="1">IF(ISBLANK(INDIRECT("'["&amp;'Báo cáo'!$C$3&amp;".xlsx]Hóa đơn COD'!"&amp;CELL("address",O69))),"",(INDIRECT("'["&amp;'Báo cáo'!$C$3&amp;".xlsx]Hóa đơn COD'!"&amp;CELL("address",O69))))</f>
        <v>13:34 02-12-19</v>
      </c>
      <c r="P69" s="10">
        <f t="shared" ca="1" si="1"/>
        <v>0.56527777777777777</v>
      </c>
      <c r="Q69" t="str">
        <f ca="1">IF(B69="","",IF(P69&lt;'Báo cáo'!$C$4,"Sáng","Chiều"))</f>
        <v>Chiều</v>
      </c>
      <c r="R69" s="12" t="str">
        <f ca="1">IF(A69="","",IF(ISNUMBER(MATCH(B69,'Danh sách COD'!$B:$B,0)),J69/I69,""))</f>
        <v/>
      </c>
      <c r="S69" t="str">
        <f ca="1">IF(R69="","",IF(R69&gt;='Báo cáo'!$C$8,"Có","Không"))</f>
        <v/>
      </c>
    </row>
    <row r="70" spans="1:19" x14ac:dyDescent="0.25">
      <c r="A70" t="str">
        <f ca="1">IF(ISBLANK(INDIRECT("'["&amp;'Báo cáo'!$C$3&amp;".xlsx]Hóa đơn COD'!"&amp;CELL("address",A70))),"",(INDIRECT("'["&amp;'Báo cáo'!$C$3&amp;".xlsx]Hóa đơn COD'!"&amp;CELL("address",A70))))</f>
        <v>BTT399589683.T105720.061219</v>
      </c>
      <c r="B70" t="str">
        <f ca="1">IF(ISBLANK(INDIRECT("'["&amp;'Báo cáo'!$C$3&amp;".xlsx]Hóa đơn COD'!"&amp;CELL("address",B70))),"",(INDIRECT("'["&amp;'Báo cáo'!$C$3&amp;".xlsx]Hóa đơn COD'!"&amp;CELL("address",B70))))</f>
        <v>T105720-Nguyễn Minh Trí</v>
      </c>
      <c r="C70">
        <f ca="1">IF(ISBLANK(INDIRECT("'["&amp;'Báo cáo'!$C$3&amp;".xlsx]Hóa đơn COD'!"&amp;CELL("address",C70))),"",(INDIRECT("'["&amp;'Báo cáo'!$C$3&amp;".xlsx]Hóa đơn COD'!"&amp;CELL("address",C70))))</f>
        <v>5375689</v>
      </c>
      <c r="D70">
        <f ca="1">IF(ISBLANK(INDIRECT("'["&amp;'Báo cáo'!$C$3&amp;".xlsx]Hóa đơn COD'!"&amp;CELL("address",D70))),"",(INDIRECT("'["&amp;'Báo cáo'!$C$3&amp;".xlsx]Hóa đơn COD'!"&amp;CELL("address",D70))))</f>
        <v>100000</v>
      </c>
      <c r="E70">
        <f ca="1">IF(ISBLANK(INDIRECT("'["&amp;'Báo cáo'!$C$3&amp;".xlsx]Hóa đơn COD'!"&amp;CELL("address",E70))),"",(INDIRECT("'["&amp;'Báo cáo'!$C$3&amp;".xlsx]Hóa đơn COD'!"&amp;CELL("address",E70))))</f>
        <v>695570</v>
      </c>
      <c r="F70">
        <f ca="1">IF(ISBLANK(INDIRECT("'["&amp;'Báo cáo'!$C$3&amp;".xlsx]Hóa đơn COD'!"&amp;CELL("address",F70))),"",(INDIRECT("'["&amp;'Báo cáo'!$C$3&amp;".xlsx]Hóa đơn COD'!"&amp;CELL("address",F70))))</f>
        <v>609570</v>
      </c>
      <c r="G70">
        <f ca="1">IF(ISBLANK(INDIRECT("'["&amp;'Báo cáo'!$C$3&amp;".xlsx]Hóa đơn COD'!"&amp;CELL("address",G70))),"",(INDIRECT("'["&amp;'Báo cáo'!$C$3&amp;".xlsx]Hóa đơn COD'!"&amp;CELL("address",G70))))</f>
        <v>86000</v>
      </c>
      <c r="H70">
        <f ca="1">IF(ISBLANK(INDIRECT("'["&amp;'Báo cáo'!$C$3&amp;".xlsx]Hóa đơn COD'!"&amp;CELL("address",H70))),"",(INDIRECT("'["&amp;'Báo cáo'!$C$3&amp;".xlsx]Hóa đơn COD'!"&amp;CELL("address",H70))))</f>
        <v>0</v>
      </c>
      <c r="I70">
        <f ca="1">IF(ISBLANK(INDIRECT("'["&amp;'Báo cáo'!$C$3&amp;".xlsx]Hóa đơn COD'!"&amp;CELL("address",I70))),"",(INDIRECT("'["&amp;'Báo cáo'!$C$3&amp;".xlsx]Hóa đơn COD'!"&amp;CELL("address",I70))))</f>
        <v>31</v>
      </c>
      <c r="J70">
        <f ca="1">IF(ISBLANK(INDIRECT("'["&amp;'Báo cáo'!$C$3&amp;".xlsx]Hóa đơn COD'!"&amp;CELL("address",J70))),"",(INDIRECT("'["&amp;'Báo cáo'!$C$3&amp;".xlsx]Hóa đơn COD'!"&amp;CELL("address",J70))))</f>
        <v>24</v>
      </c>
      <c r="K70">
        <f ca="1">IF(ISBLANK(INDIRECT("'["&amp;'Báo cáo'!$C$3&amp;".xlsx]Hóa đơn COD'!"&amp;CELL("address",K70))),"",(INDIRECT("'["&amp;'Báo cáo'!$C$3&amp;".xlsx]Hóa đơn COD'!"&amp;CELL("address",K70))))</f>
        <v>1</v>
      </c>
      <c r="L70">
        <f ca="1">IF(ISBLANK(INDIRECT("'["&amp;'Báo cáo'!$C$3&amp;".xlsx]Hóa đơn COD'!"&amp;CELL("address",L70))),"",(INDIRECT("'["&amp;'Báo cáo'!$C$3&amp;".xlsx]Hóa đơn COD'!"&amp;CELL("address",L70))))</f>
        <v>6</v>
      </c>
      <c r="M70">
        <f ca="1">IF(ISBLANK(INDIRECT("'["&amp;'Báo cáo'!$C$3&amp;".xlsx]Hóa đơn COD'!"&amp;CELL("address",M70))),"",(INDIRECT("'["&amp;'Báo cáo'!$C$3&amp;".xlsx]Hóa đơn COD'!"&amp;CELL("address",M70))))</f>
        <v>31</v>
      </c>
      <c r="N70" t="str">
        <f ca="1">IF(ISBLANK(INDIRECT("'["&amp;'Báo cáo'!$C$3&amp;".xlsx]Hóa đơn COD'!"&amp;CELL("address",N70))),"",(INDIRECT("'["&amp;'Báo cáo'!$C$3&amp;".xlsx]Hóa đơn COD'!"&amp;CELL("address",N70))))</f>
        <v>tuoint</v>
      </c>
      <c r="O70" t="str">
        <f ca="1">IF(ISBLANK(INDIRECT("'["&amp;'Báo cáo'!$C$3&amp;".xlsx]Hóa đơn COD'!"&amp;CELL("address",O70))),"",(INDIRECT("'["&amp;'Báo cáo'!$C$3&amp;".xlsx]Hóa đơn COD'!"&amp;CELL("address",O70))))</f>
        <v>15:55 06-12-19</v>
      </c>
      <c r="P70" s="10">
        <f t="shared" ca="1" si="1"/>
        <v>0.66319444444444442</v>
      </c>
      <c r="Q70" t="str">
        <f ca="1">IF(B70="","",IF(P70&lt;'Báo cáo'!$C$4,"Sáng","Chiều"))</f>
        <v>Chiều</v>
      </c>
      <c r="R70" s="12" t="str">
        <f ca="1">IF(A70="","",IF(ISNUMBER(MATCH(B70,'Danh sách COD'!$B:$B,0)),J70/I70,""))</f>
        <v/>
      </c>
      <c r="S70" t="str">
        <f ca="1">IF(R70="","",IF(R70&gt;='Báo cáo'!$C$8,"Có","Không"))</f>
        <v/>
      </c>
    </row>
    <row r="71" spans="1:19" x14ac:dyDescent="0.25">
      <c r="A71" t="str">
        <f ca="1">IF(ISBLANK(INDIRECT("'["&amp;'Báo cáo'!$C$3&amp;".xlsx]Hóa đơn COD'!"&amp;CELL("address",A71))),"",(INDIRECT("'["&amp;'Báo cáo'!$C$3&amp;".xlsx]Hóa đơn COD'!"&amp;CELL("address",A71))))</f>
        <v>BTT394200372.T105720.021219</v>
      </c>
      <c r="B71" t="str">
        <f ca="1">IF(ISBLANK(INDIRECT("'["&amp;'Báo cáo'!$C$3&amp;".xlsx]Hóa đơn COD'!"&amp;CELL("address",B71))),"",(INDIRECT("'["&amp;'Báo cáo'!$C$3&amp;".xlsx]Hóa đơn COD'!"&amp;CELL("address",B71))))</f>
        <v>T105720-Nguyễn Minh Trí</v>
      </c>
      <c r="C71">
        <f ca="1">IF(ISBLANK(INDIRECT("'["&amp;'Báo cáo'!$C$3&amp;".xlsx]Hóa đơn COD'!"&amp;CELL("address",C71))),"",(INDIRECT("'["&amp;'Báo cáo'!$C$3&amp;".xlsx]Hóa đơn COD'!"&amp;CELL("address",C71))))</f>
        <v>10753368</v>
      </c>
      <c r="D71">
        <f ca="1">IF(ISBLANK(INDIRECT("'["&amp;'Báo cáo'!$C$3&amp;".xlsx]Hóa đơn COD'!"&amp;CELL("address",D71))),"",(INDIRECT("'["&amp;'Báo cáo'!$C$3&amp;".xlsx]Hóa đơn COD'!"&amp;CELL("address",D71))))</f>
        <v>15550</v>
      </c>
      <c r="E71">
        <f ca="1">IF(ISBLANK(INDIRECT("'["&amp;'Báo cáo'!$C$3&amp;".xlsx]Hóa đơn COD'!"&amp;CELL("address",E71))),"",(INDIRECT("'["&amp;'Báo cáo'!$C$3&amp;".xlsx]Hóa đơn COD'!"&amp;CELL("address",E71))))</f>
        <v>886549</v>
      </c>
      <c r="F71">
        <f ca="1">IF(ISBLANK(INDIRECT("'["&amp;'Báo cáo'!$C$3&amp;".xlsx]Hóa đơn COD'!"&amp;CELL("address",F71))),"",(INDIRECT("'["&amp;'Báo cáo'!$C$3&amp;".xlsx]Hóa đơn COD'!"&amp;CELL("address",F71))))</f>
        <v>677999</v>
      </c>
      <c r="G71">
        <f ca="1">IF(ISBLANK(INDIRECT("'["&amp;'Báo cáo'!$C$3&amp;".xlsx]Hóa đơn COD'!"&amp;CELL("address",G71))),"",(INDIRECT("'["&amp;'Báo cáo'!$C$3&amp;".xlsx]Hóa đơn COD'!"&amp;CELL("address",G71))))</f>
        <v>193000</v>
      </c>
      <c r="H71">
        <f ca="1">IF(ISBLANK(INDIRECT("'["&amp;'Báo cáo'!$C$3&amp;".xlsx]Hóa đơn COD'!"&amp;CELL("address",H71))),"",(INDIRECT("'["&amp;'Báo cáo'!$C$3&amp;".xlsx]Hóa đơn COD'!"&amp;CELL("address",H71))))</f>
        <v>0</v>
      </c>
      <c r="I71">
        <f ca="1">IF(ISBLANK(INDIRECT("'["&amp;'Báo cáo'!$C$3&amp;".xlsx]Hóa đơn COD'!"&amp;CELL("address",I71))),"",(INDIRECT("'["&amp;'Báo cáo'!$C$3&amp;".xlsx]Hóa đơn COD'!"&amp;CELL("address",I71))))</f>
        <v>34</v>
      </c>
      <c r="J71">
        <f ca="1">IF(ISBLANK(INDIRECT("'["&amp;'Báo cáo'!$C$3&amp;".xlsx]Hóa đơn COD'!"&amp;CELL("address",J71))),"",(INDIRECT("'["&amp;'Báo cáo'!$C$3&amp;".xlsx]Hóa đơn COD'!"&amp;CELL("address",J71))))</f>
        <v>28</v>
      </c>
      <c r="K71">
        <f ca="1">IF(ISBLANK(INDIRECT("'["&amp;'Báo cáo'!$C$3&amp;".xlsx]Hóa đơn COD'!"&amp;CELL("address",K71))),"",(INDIRECT("'["&amp;'Báo cáo'!$C$3&amp;".xlsx]Hóa đơn COD'!"&amp;CELL("address",K71))))</f>
        <v>0</v>
      </c>
      <c r="L71">
        <f ca="1">IF(ISBLANK(INDIRECT("'["&amp;'Báo cáo'!$C$3&amp;".xlsx]Hóa đơn COD'!"&amp;CELL("address",L71))),"",(INDIRECT("'["&amp;'Báo cáo'!$C$3&amp;".xlsx]Hóa đơn COD'!"&amp;CELL("address",L71))))</f>
        <v>6</v>
      </c>
      <c r="M71">
        <f ca="1">IF(ISBLANK(INDIRECT("'["&amp;'Báo cáo'!$C$3&amp;".xlsx]Hóa đơn COD'!"&amp;CELL("address",M71))),"",(INDIRECT("'["&amp;'Báo cáo'!$C$3&amp;".xlsx]Hóa đơn COD'!"&amp;CELL("address",M71))))</f>
        <v>34</v>
      </c>
      <c r="N71" t="str">
        <f ca="1">IF(ISBLANK(INDIRECT("'["&amp;'Báo cáo'!$C$3&amp;".xlsx]Hóa đơn COD'!"&amp;CELL("address",N71))),"",(INDIRECT("'["&amp;'Báo cáo'!$C$3&amp;".xlsx]Hóa đơn COD'!"&amp;CELL("address",N71))))</f>
        <v>nhitpy</v>
      </c>
      <c r="O71" t="str">
        <f ca="1">IF(ISBLANK(INDIRECT("'["&amp;'Báo cáo'!$C$3&amp;".xlsx]Hóa đơn COD'!"&amp;CELL("address",O71))),"",(INDIRECT("'["&amp;'Báo cáo'!$C$3&amp;".xlsx]Hóa đơn COD'!"&amp;CELL("address",O71))))</f>
        <v>16:42 02-12-19</v>
      </c>
      <c r="P71" s="10">
        <f t="shared" ca="1" si="1"/>
        <v>0.6958333333333333</v>
      </c>
      <c r="Q71" t="str">
        <f ca="1">IF(B71="","",IF(P71&lt;'Báo cáo'!$C$4,"Sáng","Chiều"))</f>
        <v>Chiều</v>
      </c>
      <c r="R71" s="12" t="str">
        <f ca="1">IF(A71="","",IF(ISNUMBER(MATCH(B71,'Danh sách COD'!$B:$B,0)),J71/I71,""))</f>
        <v/>
      </c>
      <c r="S71" t="str">
        <f ca="1">IF(R71="","",IF(R71&gt;='Báo cáo'!$C$8,"Có","Không"))</f>
        <v/>
      </c>
    </row>
    <row r="72" spans="1:19" x14ac:dyDescent="0.25">
      <c r="A72" t="str">
        <f ca="1">IF(ISBLANK(INDIRECT("'["&amp;'Báo cáo'!$C$3&amp;".xlsx]Hóa đơn COD'!"&amp;CELL("address",A72))),"",(INDIRECT("'["&amp;'Báo cáo'!$C$3&amp;".xlsx]Hóa đơn COD'!"&amp;CELL("address",A72))))</f>
        <v>BTT395518140.T105720.031219</v>
      </c>
      <c r="B72" t="str">
        <f ca="1">IF(ISBLANK(INDIRECT("'["&amp;'Báo cáo'!$C$3&amp;".xlsx]Hóa đơn COD'!"&amp;CELL("address",B72))),"",(INDIRECT("'["&amp;'Báo cáo'!$C$3&amp;".xlsx]Hóa đơn COD'!"&amp;CELL("address",B72))))</f>
        <v>T105720-Nguyễn Minh Trí</v>
      </c>
      <c r="C72">
        <f ca="1">IF(ISBLANK(INDIRECT("'["&amp;'Báo cáo'!$C$3&amp;".xlsx]Hóa đơn COD'!"&amp;CELL("address",C72))),"",(INDIRECT("'["&amp;'Báo cáo'!$C$3&amp;".xlsx]Hóa đơn COD'!"&amp;CELL("address",C72))))</f>
        <v>8803350</v>
      </c>
      <c r="D72">
        <f ca="1">IF(ISBLANK(INDIRECT("'["&amp;'Báo cáo'!$C$3&amp;".xlsx]Hóa đơn COD'!"&amp;CELL("address",D72))),"",(INDIRECT("'["&amp;'Báo cáo'!$C$3&amp;".xlsx]Hóa đơn COD'!"&amp;CELL("address",D72))))</f>
        <v>15500</v>
      </c>
      <c r="E72">
        <f ca="1">IF(ISBLANK(INDIRECT("'["&amp;'Báo cáo'!$C$3&amp;".xlsx]Hóa đơn COD'!"&amp;CELL("address",E72))),"",(INDIRECT("'["&amp;'Báo cáo'!$C$3&amp;".xlsx]Hóa đơn COD'!"&amp;CELL("address",E72))))</f>
        <v>501760</v>
      </c>
      <c r="F72">
        <f ca="1">IF(ISBLANK(INDIRECT("'["&amp;'Báo cáo'!$C$3&amp;".xlsx]Hóa đơn COD'!"&amp;CELL("address",F72))),"",(INDIRECT("'["&amp;'Báo cáo'!$C$3&amp;".xlsx]Hóa đơn COD'!"&amp;CELL("address",F72))))</f>
        <v>464260</v>
      </c>
      <c r="G72">
        <f ca="1">IF(ISBLANK(INDIRECT("'["&amp;'Báo cáo'!$C$3&amp;".xlsx]Hóa đơn COD'!"&amp;CELL("address",G72))),"",(INDIRECT("'["&amp;'Báo cáo'!$C$3&amp;".xlsx]Hóa đơn COD'!"&amp;CELL("address",G72))))</f>
        <v>22000</v>
      </c>
      <c r="H72">
        <f ca="1">IF(ISBLANK(INDIRECT("'["&amp;'Báo cáo'!$C$3&amp;".xlsx]Hóa đơn COD'!"&amp;CELL("address",H72))),"",(INDIRECT("'["&amp;'Báo cáo'!$C$3&amp;".xlsx]Hóa đơn COD'!"&amp;CELL("address",H72))))</f>
        <v>0</v>
      </c>
      <c r="I72">
        <f ca="1">IF(ISBLANK(INDIRECT("'["&amp;'Báo cáo'!$C$3&amp;".xlsx]Hóa đơn COD'!"&amp;CELL("address",I72))),"",(INDIRECT("'["&amp;'Báo cáo'!$C$3&amp;".xlsx]Hóa đơn COD'!"&amp;CELL("address",I72))))</f>
        <v>25</v>
      </c>
      <c r="J72">
        <f ca="1">IF(ISBLANK(INDIRECT("'["&amp;'Báo cáo'!$C$3&amp;".xlsx]Hóa đơn COD'!"&amp;CELL("address",J72))),"",(INDIRECT("'["&amp;'Báo cáo'!$C$3&amp;".xlsx]Hóa đơn COD'!"&amp;CELL("address",J72))))</f>
        <v>18</v>
      </c>
      <c r="K72">
        <f ca="1">IF(ISBLANK(INDIRECT("'["&amp;'Báo cáo'!$C$3&amp;".xlsx]Hóa đơn COD'!"&amp;CELL("address",K72))),"",(INDIRECT("'["&amp;'Báo cáo'!$C$3&amp;".xlsx]Hóa đơn COD'!"&amp;CELL("address",K72))))</f>
        <v>3</v>
      </c>
      <c r="L72">
        <f ca="1">IF(ISBLANK(INDIRECT("'["&amp;'Báo cáo'!$C$3&amp;".xlsx]Hóa đơn COD'!"&amp;CELL("address",L72))),"",(INDIRECT("'["&amp;'Báo cáo'!$C$3&amp;".xlsx]Hóa đơn COD'!"&amp;CELL("address",L72))))</f>
        <v>4</v>
      </c>
      <c r="M72">
        <f ca="1">IF(ISBLANK(INDIRECT("'["&amp;'Báo cáo'!$C$3&amp;".xlsx]Hóa đơn COD'!"&amp;CELL("address",M72))),"",(INDIRECT("'["&amp;'Báo cáo'!$C$3&amp;".xlsx]Hóa đơn COD'!"&amp;CELL("address",M72))))</f>
        <v>25</v>
      </c>
      <c r="N72" t="str">
        <f ca="1">IF(ISBLANK(INDIRECT("'["&amp;'Báo cáo'!$C$3&amp;".xlsx]Hóa đơn COD'!"&amp;CELL("address",N72))),"",(INDIRECT("'["&amp;'Báo cáo'!$C$3&amp;".xlsx]Hóa đơn COD'!"&amp;CELL("address",N72))))</f>
        <v>nhitpy</v>
      </c>
      <c r="O72" t="str">
        <f ca="1">IF(ISBLANK(INDIRECT("'["&amp;'Báo cáo'!$C$3&amp;".xlsx]Hóa đơn COD'!"&amp;CELL("address",O72))),"",(INDIRECT("'["&amp;'Báo cáo'!$C$3&amp;".xlsx]Hóa đơn COD'!"&amp;CELL("address",O72))))</f>
        <v>16:44 03-12-19</v>
      </c>
      <c r="P72" s="10">
        <f t="shared" ca="1" si="1"/>
        <v>0.6972222222222223</v>
      </c>
      <c r="Q72" t="str">
        <f ca="1">IF(B72="","",IF(P72&lt;'Báo cáo'!$C$4,"Sáng","Chiều"))</f>
        <v>Chiều</v>
      </c>
      <c r="R72" s="12" t="str">
        <f ca="1">IF(A72="","",IF(ISNUMBER(MATCH(B72,'Danh sách COD'!$B:$B,0)),J72/I72,""))</f>
        <v/>
      </c>
      <c r="S72" t="str">
        <f ca="1">IF(R72="","",IF(R72&gt;='Báo cáo'!$C$8,"Có","Không"))</f>
        <v/>
      </c>
    </row>
    <row r="73" spans="1:19" x14ac:dyDescent="0.25">
      <c r="A73" t="str">
        <f ca="1">IF(ISBLANK(INDIRECT("'["&amp;'Báo cáo'!$C$3&amp;".xlsx]Hóa đơn COD'!"&amp;CELL("address",A73))),"",(INDIRECT("'["&amp;'Báo cáo'!$C$3&amp;".xlsx]Hóa đơn COD'!"&amp;CELL("address",A73))))</f>
        <v>BTT397018440.T105720.041219</v>
      </c>
      <c r="B73" t="str">
        <f ca="1">IF(ISBLANK(INDIRECT("'["&amp;'Báo cáo'!$C$3&amp;".xlsx]Hóa đơn COD'!"&amp;CELL("address",B73))),"",(INDIRECT("'["&amp;'Báo cáo'!$C$3&amp;".xlsx]Hóa đơn COD'!"&amp;CELL("address",B73))))</f>
        <v>T105720-Nguyễn Minh Trí</v>
      </c>
      <c r="C73">
        <f ca="1">IF(ISBLANK(INDIRECT("'["&amp;'Báo cáo'!$C$3&amp;".xlsx]Hóa đơn COD'!"&amp;CELL("address",C73))),"",(INDIRECT("'["&amp;'Báo cáo'!$C$3&amp;".xlsx]Hóa đơn COD'!"&amp;CELL("address",C73))))</f>
        <v>4553010</v>
      </c>
      <c r="D73">
        <f ca="1">IF(ISBLANK(INDIRECT("'["&amp;'Báo cáo'!$C$3&amp;".xlsx]Hóa đơn COD'!"&amp;CELL("address",D73))),"",(INDIRECT("'["&amp;'Báo cáo'!$C$3&amp;".xlsx]Hóa đơn COD'!"&amp;CELL("address",D73))))</f>
        <v>32500</v>
      </c>
      <c r="E73">
        <f ca="1">IF(ISBLANK(INDIRECT("'["&amp;'Báo cáo'!$C$3&amp;".xlsx]Hóa đơn COD'!"&amp;CELL("address",E73))),"",(INDIRECT("'["&amp;'Báo cáo'!$C$3&amp;".xlsx]Hóa đơn COD'!"&amp;CELL("address",E73))))</f>
        <v>699690</v>
      </c>
      <c r="F73">
        <f ca="1">IF(ISBLANK(INDIRECT("'["&amp;'Báo cáo'!$C$3&amp;".xlsx]Hóa đơn COD'!"&amp;CELL("address",F73))),"",(INDIRECT("'["&amp;'Báo cáo'!$C$3&amp;".xlsx]Hóa đơn COD'!"&amp;CELL("address",F73))))</f>
        <v>575690</v>
      </c>
      <c r="G73">
        <f ca="1">IF(ISBLANK(INDIRECT("'["&amp;'Báo cáo'!$C$3&amp;".xlsx]Hóa đơn COD'!"&amp;CELL("address",G73))),"",(INDIRECT("'["&amp;'Báo cáo'!$C$3&amp;".xlsx]Hóa đơn COD'!"&amp;CELL("address",G73))))</f>
        <v>124000</v>
      </c>
      <c r="H73">
        <f ca="1">IF(ISBLANK(INDIRECT("'["&amp;'Báo cáo'!$C$3&amp;".xlsx]Hóa đơn COD'!"&amp;CELL("address",H73))),"",(INDIRECT("'["&amp;'Báo cáo'!$C$3&amp;".xlsx]Hóa đơn COD'!"&amp;CELL("address",H73))))</f>
        <v>0</v>
      </c>
      <c r="I73">
        <f ca="1">IF(ISBLANK(INDIRECT("'["&amp;'Báo cáo'!$C$3&amp;".xlsx]Hóa đơn COD'!"&amp;CELL("address",I73))),"",(INDIRECT("'["&amp;'Báo cáo'!$C$3&amp;".xlsx]Hóa đơn COD'!"&amp;CELL("address",I73))))</f>
        <v>29</v>
      </c>
      <c r="J73">
        <f ca="1">IF(ISBLANK(INDIRECT("'["&amp;'Báo cáo'!$C$3&amp;".xlsx]Hóa đơn COD'!"&amp;CELL("address",J73))),"",(INDIRECT("'["&amp;'Báo cáo'!$C$3&amp;".xlsx]Hóa đơn COD'!"&amp;CELL("address",J73))))</f>
        <v>22</v>
      </c>
      <c r="K73">
        <f ca="1">IF(ISBLANK(INDIRECT("'["&amp;'Báo cáo'!$C$3&amp;".xlsx]Hóa đơn COD'!"&amp;CELL("address",K73))),"",(INDIRECT("'["&amp;'Báo cáo'!$C$3&amp;".xlsx]Hóa đơn COD'!"&amp;CELL("address",K73))))</f>
        <v>0</v>
      </c>
      <c r="L73">
        <f ca="1">IF(ISBLANK(INDIRECT("'["&amp;'Báo cáo'!$C$3&amp;".xlsx]Hóa đơn COD'!"&amp;CELL("address",L73))),"",(INDIRECT("'["&amp;'Báo cáo'!$C$3&amp;".xlsx]Hóa đơn COD'!"&amp;CELL("address",L73))))</f>
        <v>7</v>
      </c>
      <c r="M73">
        <f ca="1">IF(ISBLANK(INDIRECT("'["&amp;'Báo cáo'!$C$3&amp;".xlsx]Hóa đơn COD'!"&amp;CELL("address",M73))),"",(INDIRECT("'["&amp;'Báo cáo'!$C$3&amp;".xlsx]Hóa đơn COD'!"&amp;CELL("address",M73))))</f>
        <v>29</v>
      </c>
      <c r="N73" t="str">
        <f ca="1">IF(ISBLANK(INDIRECT("'["&amp;'Báo cáo'!$C$3&amp;".xlsx]Hóa đơn COD'!"&amp;CELL("address",N73))),"",(INDIRECT("'["&amp;'Báo cáo'!$C$3&amp;".xlsx]Hóa đơn COD'!"&amp;CELL("address",N73))))</f>
        <v>ngannk2</v>
      </c>
      <c r="O73" t="str">
        <f ca="1">IF(ISBLANK(INDIRECT("'["&amp;'Báo cáo'!$C$3&amp;".xlsx]Hóa đơn COD'!"&amp;CELL("address",O73))),"",(INDIRECT("'["&amp;'Báo cáo'!$C$3&amp;".xlsx]Hóa đơn COD'!"&amp;CELL("address",O73))))</f>
        <v>17:42 04-12-19</v>
      </c>
      <c r="P73" s="10">
        <f t="shared" ca="1" si="1"/>
        <v>0.73749999999999993</v>
      </c>
      <c r="Q73" t="str">
        <f ca="1">IF(B73="","",IF(P73&lt;'Báo cáo'!$C$4,"Sáng","Chiều"))</f>
        <v>Chiều</v>
      </c>
      <c r="R73" s="12" t="str">
        <f ca="1">IF(A73="","",IF(ISNUMBER(MATCH(B73,'Danh sách COD'!$B:$B,0)),J73/I73,""))</f>
        <v/>
      </c>
      <c r="S73" t="str">
        <f ca="1">IF(R73="","",IF(R73&gt;='Báo cáo'!$C$8,"Có","Không"))</f>
        <v/>
      </c>
    </row>
    <row r="74" spans="1:19" x14ac:dyDescent="0.25">
      <c r="A74" t="str">
        <f ca="1">IF(ISBLANK(INDIRECT("'["&amp;'Báo cáo'!$C$3&amp;".xlsx]Hóa đơn COD'!"&amp;CELL("address",A74))),"",(INDIRECT("'["&amp;'Báo cáo'!$C$3&amp;".xlsx]Hóa đơn COD'!"&amp;CELL("address",A74))))</f>
        <v>BTT398262261.T105720.051219</v>
      </c>
      <c r="B74" t="str">
        <f ca="1">IF(ISBLANK(INDIRECT("'["&amp;'Báo cáo'!$C$3&amp;".xlsx]Hóa đơn COD'!"&amp;CELL("address",B74))),"",(INDIRECT("'["&amp;'Báo cáo'!$C$3&amp;".xlsx]Hóa đơn COD'!"&amp;CELL("address",B74))))</f>
        <v>T105720-Nguyễn Minh Trí</v>
      </c>
      <c r="C74">
        <f ca="1">IF(ISBLANK(INDIRECT("'["&amp;'Báo cáo'!$C$3&amp;".xlsx]Hóa đơn COD'!"&amp;CELL("address",C74))),"",(INDIRECT("'["&amp;'Báo cáo'!$C$3&amp;".xlsx]Hóa đơn COD'!"&amp;CELL("address",C74))))</f>
        <v>5315300</v>
      </c>
      <c r="D74">
        <f ca="1">IF(ISBLANK(INDIRECT("'["&amp;'Báo cáo'!$C$3&amp;".xlsx]Hóa đơn COD'!"&amp;CELL("address",D74))),"",(INDIRECT("'["&amp;'Báo cáo'!$C$3&amp;".xlsx]Hóa đơn COD'!"&amp;CELL("address",D74))))</f>
        <v>0</v>
      </c>
      <c r="E74">
        <f ca="1">IF(ISBLANK(INDIRECT("'["&amp;'Báo cáo'!$C$3&amp;".xlsx]Hóa đơn COD'!"&amp;CELL("address",E74))),"",(INDIRECT("'["&amp;'Báo cáo'!$C$3&amp;".xlsx]Hóa đơn COD'!"&amp;CELL("address",E74))))</f>
        <v>571625</v>
      </c>
      <c r="F74">
        <f ca="1">IF(ISBLANK(INDIRECT("'["&amp;'Báo cáo'!$C$3&amp;".xlsx]Hóa đơn COD'!"&amp;CELL("address",F74))),"",(INDIRECT("'["&amp;'Báo cáo'!$C$3&amp;".xlsx]Hóa đơn COD'!"&amp;CELL("address",F74))))</f>
        <v>549625</v>
      </c>
      <c r="G74">
        <f ca="1">IF(ISBLANK(INDIRECT("'["&amp;'Báo cáo'!$C$3&amp;".xlsx]Hóa đơn COD'!"&amp;CELL("address",G74))),"",(INDIRECT("'["&amp;'Báo cáo'!$C$3&amp;".xlsx]Hóa đơn COD'!"&amp;CELL("address",G74))))</f>
        <v>22000</v>
      </c>
      <c r="H74">
        <f ca="1">IF(ISBLANK(INDIRECT("'["&amp;'Báo cáo'!$C$3&amp;".xlsx]Hóa đơn COD'!"&amp;CELL("address",H74))),"",(INDIRECT("'["&amp;'Báo cáo'!$C$3&amp;".xlsx]Hóa đơn COD'!"&amp;CELL("address",H74))))</f>
        <v>0</v>
      </c>
      <c r="I74">
        <f ca="1">IF(ISBLANK(INDIRECT("'["&amp;'Báo cáo'!$C$3&amp;".xlsx]Hóa đơn COD'!"&amp;CELL("address",I74))),"",(INDIRECT("'["&amp;'Báo cáo'!$C$3&amp;".xlsx]Hóa đơn COD'!"&amp;CELL("address",I74))))</f>
        <v>23</v>
      </c>
      <c r="J74">
        <f ca="1">IF(ISBLANK(INDIRECT("'["&amp;'Báo cáo'!$C$3&amp;".xlsx]Hóa đơn COD'!"&amp;CELL("address",J74))),"",(INDIRECT("'["&amp;'Báo cáo'!$C$3&amp;".xlsx]Hóa đơn COD'!"&amp;CELL("address",J74))))</f>
        <v>18</v>
      </c>
      <c r="K74">
        <f ca="1">IF(ISBLANK(INDIRECT("'["&amp;'Báo cáo'!$C$3&amp;".xlsx]Hóa đơn COD'!"&amp;CELL("address",K74))),"",(INDIRECT("'["&amp;'Báo cáo'!$C$3&amp;".xlsx]Hóa đơn COD'!"&amp;CELL("address",K74))))</f>
        <v>2</v>
      </c>
      <c r="L74">
        <f ca="1">IF(ISBLANK(INDIRECT("'["&amp;'Báo cáo'!$C$3&amp;".xlsx]Hóa đơn COD'!"&amp;CELL("address",L74))),"",(INDIRECT("'["&amp;'Báo cáo'!$C$3&amp;".xlsx]Hóa đơn COD'!"&amp;CELL("address",L74))))</f>
        <v>3</v>
      </c>
      <c r="M74">
        <f ca="1">IF(ISBLANK(INDIRECT("'["&amp;'Báo cáo'!$C$3&amp;".xlsx]Hóa đơn COD'!"&amp;CELL("address",M74))),"",(INDIRECT("'["&amp;'Báo cáo'!$C$3&amp;".xlsx]Hóa đơn COD'!"&amp;CELL("address",M74))))</f>
        <v>23</v>
      </c>
      <c r="N74" t="str">
        <f ca="1">IF(ISBLANK(INDIRECT("'["&amp;'Báo cáo'!$C$3&amp;".xlsx]Hóa đơn COD'!"&amp;CELL("address",N74))),"",(INDIRECT("'["&amp;'Báo cáo'!$C$3&amp;".xlsx]Hóa đơn COD'!"&amp;CELL("address",N74))))</f>
        <v>trongntm</v>
      </c>
      <c r="O74" t="str">
        <f ca="1">IF(ISBLANK(INDIRECT("'["&amp;'Báo cáo'!$C$3&amp;".xlsx]Hóa đơn COD'!"&amp;CELL("address",O74))),"",(INDIRECT("'["&amp;'Báo cáo'!$C$3&amp;".xlsx]Hóa đơn COD'!"&amp;CELL("address",O74))))</f>
        <v>17:51 05-12-19</v>
      </c>
      <c r="P74" s="10">
        <f t="shared" ca="1" si="1"/>
        <v>0.74375000000000002</v>
      </c>
      <c r="Q74" t="str">
        <f ca="1">IF(B74="","",IF(P74&lt;'Báo cáo'!$C$4,"Sáng","Chiều"))</f>
        <v>Chiều</v>
      </c>
      <c r="R74" s="12" t="str">
        <f ca="1">IF(A74="","",IF(ISNUMBER(MATCH(B74,'Danh sách COD'!$B:$B,0)),J74/I74,""))</f>
        <v/>
      </c>
      <c r="S74" t="str">
        <f ca="1">IF(R74="","",IF(R74&gt;='Báo cáo'!$C$8,"Có","Không"))</f>
        <v/>
      </c>
    </row>
    <row r="75" spans="1:19" x14ac:dyDescent="0.25">
      <c r="A75" t="str">
        <f ca="1">IF(ISBLANK(INDIRECT("'["&amp;'Báo cáo'!$C$3&amp;".xlsx]Hóa đơn COD'!"&amp;CELL("address",A75))),"",(INDIRECT("'["&amp;'Báo cáo'!$C$3&amp;".xlsx]Hóa đơn COD'!"&amp;CELL("address",A75))))</f>
        <v>BTT397962039.T108044.051219</v>
      </c>
      <c r="B75" t="str">
        <f ca="1">IF(ISBLANK(INDIRECT("'["&amp;'Báo cáo'!$C$3&amp;".xlsx]Hóa đơn COD'!"&amp;CELL("address",B75))),"",(INDIRECT("'["&amp;'Báo cáo'!$C$3&amp;".xlsx]Hóa đơn COD'!"&amp;CELL("address",B75))))</f>
        <v>T108044-Nguyễn Hữu Tài</v>
      </c>
      <c r="C75">
        <f ca="1">IF(ISBLANK(INDIRECT("'["&amp;'Báo cáo'!$C$3&amp;".xlsx]Hóa đơn COD'!"&amp;CELL("address",C75))),"",(INDIRECT("'["&amp;'Báo cáo'!$C$3&amp;".xlsx]Hóa đơn COD'!"&amp;CELL("address",C75))))</f>
        <v>27681170</v>
      </c>
      <c r="D75">
        <f ca="1">IF(ISBLANK(INDIRECT("'["&amp;'Báo cáo'!$C$3&amp;".xlsx]Hóa đơn COD'!"&amp;CELL("address",D75))),"",(INDIRECT("'["&amp;'Báo cáo'!$C$3&amp;".xlsx]Hóa đơn COD'!"&amp;CELL("address",D75))))</f>
        <v>0</v>
      </c>
      <c r="E75">
        <f ca="1">IF(ISBLANK(INDIRECT("'["&amp;'Báo cáo'!$C$3&amp;".xlsx]Hóa đơn COD'!"&amp;CELL("address",E75))),"",(INDIRECT("'["&amp;'Báo cáo'!$C$3&amp;".xlsx]Hóa đơn COD'!"&amp;CELL("address",E75))))</f>
        <v>2169229</v>
      </c>
      <c r="F75">
        <f ca="1">IF(ISBLANK(INDIRECT("'["&amp;'Báo cáo'!$C$3&amp;".xlsx]Hóa đơn COD'!"&amp;CELL("address",F75))),"",(INDIRECT("'["&amp;'Báo cáo'!$C$3&amp;".xlsx]Hóa đơn COD'!"&amp;CELL("address",F75))))</f>
        <v>1951229</v>
      </c>
      <c r="G75">
        <f ca="1">IF(ISBLANK(INDIRECT("'["&amp;'Báo cáo'!$C$3&amp;".xlsx]Hóa đơn COD'!"&amp;CELL("address",G75))),"",(INDIRECT("'["&amp;'Báo cáo'!$C$3&amp;".xlsx]Hóa đơn COD'!"&amp;CELL("address",G75))))</f>
        <v>218000</v>
      </c>
      <c r="H75">
        <f ca="1">IF(ISBLANK(INDIRECT("'["&amp;'Báo cáo'!$C$3&amp;".xlsx]Hóa đơn COD'!"&amp;CELL("address",H75))),"",(INDIRECT("'["&amp;'Báo cáo'!$C$3&amp;".xlsx]Hóa đơn COD'!"&amp;CELL("address",H75))))</f>
        <v>0</v>
      </c>
      <c r="I75">
        <f ca="1">IF(ISBLANK(INDIRECT("'["&amp;'Báo cáo'!$C$3&amp;".xlsx]Hóa đơn COD'!"&amp;CELL("address",I75))),"",(INDIRECT("'["&amp;'Báo cáo'!$C$3&amp;".xlsx]Hóa đơn COD'!"&amp;CELL("address",I75))))</f>
        <v>81</v>
      </c>
      <c r="J75">
        <f ca="1">IF(ISBLANK(INDIRECT("'["&amp;'Báo cáo'!$C$3&amp;".xlsx]Hóa đơn COD'!"&amp;CELL("address",J75))),"",(INDIRECT("'["&amp;'Báo cáo'!$C$3&amp;".xlsx]Hóa đơn COD'!"&amp;CELL("address",J75))))</f>
        <v>77</v>
      </c>
      <c r="K75">
        <f ca="1">IF(ISBLANK(INDIRECT("'["&amp;'Báo cáo'!$C$3&amp;".xlsx]Hóa đơn COD'!"&amp;CELL("address",K75))),"",(INDIRECT("'["&amp;'Báo cáo'!$C$3&amp;".xlsx]Hóa đơn COD'!"&amp;CELL("address",K75))))</f>
        <v>2</v>
      </c>
      <c r="L75">
        <f ca="1">IF(ISBLANK(INDIRECT("'["&amp;'Báo cáo'!$C$3&amp;".xlsx]Hóa đơn COD'!"&amp;CELL("address",L75))),"",(INDIRECT("'["&amp;'Báo cáo'!$C$3&amp;".xlsx]Hóa đơn COD'!"&amp;CELL("address",L75))))</f>
        <v>2</v>
      </c>
      <c r="M75">
        <f ca="1">IF(ISBLANK(INDIRECT("'["&amp;'Báo cáo'!$C$3&amp;".xlsx]Hóa đơn COD'!"&amp;CELL("address",M75))),"",(INDIRECT("'["&amp;'Báo cáo'!$C$3&amp;".xlsx]Hóa đơn COD'!"&amp;CELL("address",M75))))</f>
        <v>81</v>
      </c>
      <c r="N75" t="str">
        <f ca="1">IF(ISBLANK(INDIRECT("'["&amp;'Báo cáo'!$C$3&amp;".xlsx]Hóa đơn COD'!"&amp;CELL("address",N75))),"",(INDIRECT("'["&amp;'Báo cáo'!$C$3&amp;".xlsx]Hóa đơn COD'!"&amp;CELL("address",N75))))</f>
        <v>anhtnt3</v>
      </c>
      <c r="O75" t="str">
        <f ca="1">IF(ISBLANK(INDIRECT("'["&amp;'Báo cáo'!$C$3&amp;".xlsx]Hóa đơn COD'!"&amp;CELL("address",O75))),"",(INDIRECT("'["&amp;'Báo cáo'!$C$3&amp;".xlsx]Hóa đơn COD'!"&amp;CELL("address",O75))))</f>
        <v>13:12 05-12-19</v>
      </c>
      <c r="P75" s="10">
        <f t="shared" ca="1" si="1"/>
        <v>0.54999999999999993</v>
      </c>
      <c r="Q75" t="str">
        <f ca="1">IF(B75="","",IF(P75&lt;'Báo cáo'!$C$4,"Sáng","Chiều"))</f>
        <v>Sáng</v>
      </c>
      <c r="R75" s="12">
        <f ca="1">IF(A75="","",IF(ISNUMBER(MATCH(B75,'Danh sách COD'!$B:$B,0)),J75/I75,""))</f>
        <v>0.95061728395061729</v>
      </c>
      <c r="S75" t="str">
        <f ca="1">IF(R75="","",IF(R75&gt;='Báo cáo'!$C$8,"Có","Không"))</f>
        <v>Không</v>
      </c>
    </row>
    <row r="76" spans="1:19" x14ac:dyDescent="0.25">
      <c r="A76" t="str">
        <f ca="1">IF(ISBLANK(INDIRECT("'["&amp;'Báo cáo'!$C$3&amp;".xlsx]Hóa đơn COD'!"&amp;CELL("address",A76))),"",(INDIRECT("'["&amp;'Báo cáo'!$C$3&amp;".xlsx]Hóa đơn COD'!"&amp;CELL("address",A76))))</f>
        <v>BTT391780164.T108044.301119</v>
      </c>
      <c r="B76" t="str">
        <f ca="1">IF(ISBLANK(INDIRECT("'["&amp;'Báo cáo'!$C$3&amp;".xlsx]Hóa đơn COD'!"&amp;CELL("address",B76))),"",(INDIRECT("'["&amp;'Báo cáo'!$C$3&amp;".xlsx]Hóa đơn COD'!"&amp;CELL("address",B76))))</f>
        <v>T108044-Nguyễn Hữu Tài</v>
      </c>
      <c r="C76">
        <f ca="1">IF(ISBLANK(INDIRECT("'["&amp;'Báo cáo'!$C$3&amp;".xlsx]Hóa đơn COD'!"&amp;CELL("address",C76))),"",(INDIRECT("'["&amp;'Báo cáo'!$C$3&amp;".xlsx]Hóa đơn COD'!"&amp;CELL("address",C76))))</f>
        <v>13268984</v>
      </c>
      <c r="D76">
        <f ca="1">IF(ISBLANK(INDIRECT("'["&amp;'Báo cáo'!$C$3&amp;".xlsx]Hóa đơn COD'!"&amp;CELL("address",D76))),"",(INDIRECT("'["&amp;'Báo cáo'!$C$3&amp;".xlsx]Hóa đơn COD'!"&amp;CELL("address",D76))))</f>
        <v>0</v>
      </c>
      <c r="E76">
        <f ca="1">IF(ISBLANK(INDIRECT("'["&amp;'Báo cáo'!$C$3&amp;".xlsx]Hóa đơn COD'!"&amp;CELL("address",E76))),"",(INDIRECT("'["&amp;'Báo cáo'!$C$3&amp;".xlsx]Hóa đơn COD'!"&amp;CELL("address",E76))))</f>
        <v>1186170</v>
      </c>
      <c r="F76">
        <f ca="1">IF(ISBLANK(INDIRECT("'["&amp;'Báo cáo'!$C$3&amp;".xlsx]Hóa đơn COD'!"&amp;CELL("address",F76))),"",(INDIRECT("'["&amp;'Báo cáo'!$C$3&amp;".xlsx]Hóa đơn COD'!"&amp;CELL("address",F76))))</f>
        <v>991170</v>
      </c>
      <c r="G76">
        <f ca="1">IF(ISBLANK(INDIRECT("'["&amp;'Báo cáo'!$C$3&amp;".xlsx]Hóa đơn COD'!"&amp;CELL("address",G76))),"",(INDIRECT("'["&amp;'Báo cáo'!$C$3&amp;".xlsx]Hóa đơn COD'!"&amp;CELL("address",G76))))</f>
        <v>195000</v>
      </c>
      <c r="H76">
        <f ca="1">IF(ISBLANK(INDIRECT("'["&amp;'Báo cáo'!$C$3&amp;".xlsx]Hóa đơn COD'!"&amp;CELL("address",H76))),"",(INDIRECT("'["&amp;'Báo cáo'!$C$3&amp;".xlsx]Hóa đơn COD'!"&amp;CELL("address",H76))))</f>
        <v>0</v>
      </c>
      <c r="I76">
        <f ca="1">IF(ISBLANK(INDIRECT("'["&amp;'Báo cáo'!$C$3&amp;".xlsx]Hóa đơn COD'!"&amp;CELL("address",I76))),"",(INDIRECT("'["&amp;'Báo cáo'!$C$3&amp;".xlsx]Hóa đơn COD'!"&amp;CELL("address",I76))))</f>
        <v>46</v>
      </c>
      <c r="J76">
        <f ca="1">IF(ISBLANK(INDIRECT("'["&amp;'Báo cáo'!$C$3&amp;".xlsx]Hóa đơn COD'!"&amp;CELL("address",J76))),"",(INDIRECT("'["&amp;'Báo cáo'!$C$3&amp;".xlsx]Hóa đơn COD'!"&amp;CELL("address",J76))))</f>
        <v>44</v>
      </c>
      <c r="K76">
        <f ca="1">IF(ISBLANK(INDIRECT("'["&amp;'Báo cáo'!$C$3&amp;".xlsx]Hóa đơn COD'!"&amp;CELL("address",K76))),"",(INDIRECT("'["&amp;'Báo cáo'!$C$3&amp;".xlsx]Hóa đơn COD'!"&amp;CELL("address",K76))))</f>
        <v>0</v>
      </c>
      <c r="L76">
        <f ca="1">IF(ISBLANK(INDIRECT("'["&amp;'Báo cáo'!$C$3&amp;".xlsx]Hóa đơn COD'!"&amp;CELL("address",L76))),"",(INDIRECT("'["&amp;'Báo cáo'!$C$3&amp;".xlsx]Hóa đơn COD'!"&amp;CELL("address",L76))))</f>
        <v>2</v>
      </c>
      <c r="M76">
        <f ca="1">IF(ISBLANK(INDIRECT("'["&amp;'Báo cáo'!$C$3&amp;".xlsx]Hóa đơn COD'!"&amp;CELL("address",M76))),"",(INDIRECT("'["&amp;'Báo cáo'!$C$3&amp;".xlsx]Hóa đơn COD'!"&amp;CELL("address",M76))))</f>
        <v>46</v>
      </c>
      <c r="N76" t="str">
        <f ca="1">IF(ISBLANK(INDIRECT("'["&amp;'Báo cáo'!$C$3&amp;".xlsx]Hóa đơn COD'!"&amp;CELL("address",N76))),"",(INDIRECT("'["&amp;'Báo cáo'!$C$3&amp;".xlsx]Hóa đơn COD'!"&amp;CELL("address",N76))))</f>
        <v>nhitpy</v>
      </c>
      <c r="O76" t="str">
        <f ca="1">IF(ISBLANK(INDIRECT("'["&amp;'Báo cáo'!$C$3&amp;".xlsx]Hóa đơn COD'!"&amp;CELL("address",O76))),"",(INDIRECT("'["&amp;'Báo cáo'!$C$3&amp;".xlsx]Hóa đơn COD'!"&amp;CELL("address",O76))))</f>
        <v>13:17 30-11-19</v>
      </c>
      <c r="P76" s="10">
        <f t="shared" ca="1" si="1"/>
        <v>0.55347222222222225</v>
      </c>
      <c r="Q76" t="str">
        <f ca="1">IF(B76="","",IF(P76&lt;'Báo cáo'!$C$4,"Sáng","Chiều"))</f>
        <v>Chiều</v>
      </c>
      <c r="R76" s="12">
        <f ca="1">IF(A76="","",IF(ISNUMBER(MATCH(B76,'Danh sách COD'!$B:$B,0)),J76/I76,""))</f>
        <v>0.95652173913043481</v>
      </c>
      <c r="S76" t="str">
        <f ca="1">IF(R76="","",IF(R76&gt;='Báo cáo'!$C$8,"Có","Không"))</f>
        <v>Không</v>
      </c>
    </row>
    <row r="77" spans="1:19" x14ac:dyDescent="0.25">
      <c r="A77" t="str">
        <f ca="1">IF(ISBLANK(INDIRECT("'["&amp;'Báo cáo'!$C$3&amp;".xlsx]Hóa đơn COD'!"&amp;CELL("address",A77))),"",(INDIRECT("'["&amp;'Báo cáo'!$C$3&amp;".xlsx]Hóa đơn COD'!"&amp;CELL("address",A77))))</f>
        <v>BTT396730833.T108044.041219</v>
      </c>
      <c r="B77" t="str">
        <f ca="1">IF(ISBLANK(INDIRECT("'["&amp;'Báo cáo'!$C$3&amp;".xlsx]Hóa đơn COD'!"&amp;CELL("address",B77))),"",(INDIRECT("'["&amp;'Báo cáo'!$C$3&amp;".xlsx]Hóa đơn COD'!"&amp;CELL("address",B77))))</f>
        <v>T108044-Nguyễn Hữu Tài</v>
      </c>
      <c r="C77">
        <f ca="1">IF(ISBLANK(INDIRECT("'["&amp;'Báo cáo'!$C$3&amp;".xlsx]Hóa đơn COD'!"&amp;CELL("address",C77))),"",(INDIRECT("'["&amp;'Báo cáo'!$C$3&amp;".xlsx]Hóa đơn COD'!"&amp;CELL("address",C77))))</f>
        <v>16787727</v>
      </c>
      <c r="D77">
        <f ca="1">IF(ISBLANK(INDIRECT("'["&amp;'Báo cáo'!$C$3&amp;".xlsx]Hóa đơn COD'!"&amp;CELL("address",D77))),"",(INDIRECT("'["&amp;'Báo cáo'!$C$3&amp;".xlsx]Hóa đơn COD'!"&amp;CELL("address",D77))))</f>
        <v>0</v>
      </c>
      <c r="E77">
        <f ca="1">IF(ISBLANK(INDIRECT("'["&amp;'Báo cáo'!$C$3&amp;".xlsx]Hóa đơn COD'!"&amp;CELL("address",E77))),"",(INDIRECT("'["&amp;'Báo cáo'!$C$3&amp;".xlsx]Hóa đơn COD'!"&amp;CELL("address",E77))))</f>
        <v>1401630</v>
      </c>
      <c r="F77">
        <f ca="1">IF(ISBLANK(INDIRECT("'["&amp;'Báo cáo'!$C$3&amp;".xlsx]Hóa đơn COD'!"&amp;CELL("address",F77))),"",(INDIRECT("'["&amp;'Báo cáo'!$C$3&amp;".xlsx]Hóa đơn COD'!"&amp;CELL("address",F77))))</f>
        <v>1247630</v>
      </c>
      <c r="G77">
        <f ca="1">IF(ISBLANK(INDIRECT("'["&amp;'Báo cáo'!$C$3&amp;".xlsx]Hóa đơn COD'!"&amp;CELL("address",G77))),"",(INDIRECT("'["&amp;'Báo cáo'!$C$3&amp;".xlsx]Hóa đơn COD'!"&amp;CELL("address",G77))))</f>
        <v>154000</v>
      </c>
      <c r="H77">
        <f ca="1">IF(ISBLANK(INDIRECT("'["&amp;'Báo cáo'!$C$3&amp;".xlsx]Hóa đơn COD'!"&amp;CELL("address",H77))),"",(INDIRECT("'["&amp;'Báo cáo'!$C$3&amp;".xlsx]Hóa đơn COD'!"&amp;CELL("address",H77))))</f>
        <v>0</v>
      </c>
      <c r="I77">
        <f ca="1">IF(ISBLANK(INDIRECT("'["&amp;'Báo cáo'!$C$3&amp;".xlsx]Hóa đơn COD'!"&amp;CELL("address",I77))),"",(INDIRECT("'["&amp;'Báo cáo'!$C$3&amp;".xlsx]Hóa đơn COD'!"&amp;CELL("address",I77))))</f>
        <v>61</v>
      </c>
      <c r="J77">
        <f ca="1">IF(ISBLANK(INDIRECT("'["&amp;'Báo cáo'!$C$3&amp;".xlsx]Hóa đơn COD'!"&amp;CELL("address",J77))),"",(INDIRECT("'["&amp;'Báo cáo'!$C$3&amp;".xlsx]Hóa đơn COD'!"&amp;CELL("address",J77))))</f>
        <v>58</v>
      </c>
      <c r="K77">
        <f ca="1">IF(ISBLANK(INDIRECT("'["&amp;'Báo cáo'!$C$3&amp;".xlsx]Hóa đơn COD'!"&amp;CELL("address",K77))),"",(INDIRECT("'["&amp;'Báo cáo'!$C$3&amp;".xlsx]Hóa đơn COD'!"&amp;CELL("address",K77))))</f>
        <v>2</v>
      </c>
      <c r="L77">
        <f ca="1">IF(ISBLANK(INDIRECT("'["&amp;'Báo cáo'!$C$3&amp;".xlsx]Hóa đơn COD'!"&amp;CELL("address",L77))),"",(INDIRECT("'["&amp;'Báo cáo'!$C$3&amp;".xlsx]Hóa đơn COD'!"&amp;CELL("address",L77))))</f>
        <v>1</v>
      </c>
      <c r="M77">
        <f ca="1">IF(ISBLANK(INDIRECT("'["&amp;'Báo cáo'!$C$3&amp;".xlsx]Hóa đơn COD'!"&amp;CELL("address",M77))),"",(INDIRECT("'["&amp;'Báo cáo'!$C$3&amp;".xlsx]Hóa đơn COD'!"&amp;CELL("address",M77))))</f>
        <v>61</v>
      </c>
      <c r="N77" t="str">
        <f ca="1">IF(ISBLANK(INDIRECT("'["&amp;'Báo cáo'!$C$3&amp;".xlsx]Hóa đơn COD'!"&amp;CELL("address",N77))),"",(INDIRECT("'["&amp;'Báo cáo'!$C$3&amp;".xlsx]Hóa đơn COD'!"&amp;CELL("address",N77))))</f>
        <v>trongntm</v>
      </c>
      <c r="O77" t="str">
        <f ca="1">IF(ISBLANK(INDIRECT("'["&amp;'Báo cáo'!$C$3&amp;".xlsx]Hóa đơn COD'!"&amp;CELL("address",O77))),"",(INDIRECT("'["&amp;'Báo cáo'!$C$3&amp;".xlsx]Hóa đơn COD'!"&amp;CELL("address",O77))))</f>
        <v>13:28 04-12-19</v>
      </c>
      <c r="P77" s="10">
        <f t="shared" ca="1" si="1"/>
        <v>0.56111111111111112</v>
      </c>
      <c r="Q77" t="str">
        <f ca="1">IF(B77="","",IF(P77&lt;'Báo cáo'!$C$4,"Sáng","Chiều"))</f>
        <v>Chiều</v>
      </c>
      <c r="R77" s="12">
        <f ca="1">IF(A77="","",IF(ISNUMBER(MATCH(B77,'Danh sách COD'!$B:$B,0)),J77/I77,""))</f>
        <v>0.95081967213114749</v>
      </c>
      <c r="S77" t="str">
        <f ca="1">IF(R77="","",IF(R77&gt;='Báo cáo'!$C$8,"Có","Không"))</f>
        <v>Không</v>
      </c>
    </row>
    <row r="78" spans="1:19" x14ac:dyDescent="0.25">
      <c r="A78" t="str">
        <f ca="1">IF(ISBLANK(INDIRECT("'["&amp;'Báo cáo'!$C$3&amp;".xlsx]Hóa đơn COD'!"&amp;CELL("address",A78))),"",(INDIRECT("'["&amp;'Báo cáo'!$C$3&amp;".xlsx]Hóa đơn COD'!"&amp;CELL("address",A78))))</f>
        <v>BTT395317284.T108044.031219</v>
      </c>
      <c r="B78" t="str">
        <f ca="1">IF(ISBLANK(INDIRECT("'["&amp;'Báo cáo'!$C$3&amp;".xlsx]Hóa đơn COD'!"&amp;CELL("address",B78))),"",(INDIRECT("'["&amp;'Báo cáo'!$C$3&amp;".xlsx]Hóa đơn COD'!"&amp;CELL("address",B78))))</f>
        <v>T108044-Nguyễn Hữu Tài</v>
      </c>
      <c r="C78">
        <f ca="1">IF(ISBLANK(INDIRECT("'["&amp;'Báo cáo'!$C$3&amp;".xlsx]Hóa đơn COD'!"&amp;CELL("address",C78))),"",(INDIRECT("'["&amp;'Báo cáo'!$C$3&amp;".xlsx]Hóa đơn COD'!"&amp;CELL("address",C78))))</f>
        <v>23487647</v>
      </c>
      <c r="D78">
        <f ca="1">IF(ISBLANK(INDIRECT("'["&amp;'Báo cáo'!$C$3&amp;".xlsx]Hóa đơn COD'!"&amp;CELL("address",D78))),"",(INDIRECT("'["&amp;'Báo cáo'!$C$3&amp;".xlsx]Hóa đơn COD'!"&amp;CELL("address",D78))))</f>
        <v>27650</v>
      </c>
      <c r="E78">
        <f ca="1">IF(ISBLANK(INDIRECT("'["&amp;'Báo cáo'!$C$3&amp;".xlsx]Hóa đơn COD'!"&amp;CELL("address",E78))),"",(INDIRECT("'["&amp;'Báo cáo'!$C$3&amp;".xlsx]Hóa đơn COD'!"&amp;CELL("address",E78))))</f>
        <v>2041851</v>
      </c>
      <c r="F78">
        <f ca="1">IF(ISBLANK(INDIRECT("'["&amp;'Báo cáo'!$C$3&amp;".xlsx]Hóa đơn COD'!"&amp;CELL("address",F78))),"",(INDIRECT("'["&amp;'Báo cáo'!$C$3&amp;".xlsx]Hóa đơn COD'!"&amp;CELL("address",F78))))</f>
        <v>1830851</v>
      </c>
      <c r="G78">
        <f ca="1">IF(ISBLANK(INDIRECT("'["&amp;'Báo cáo'!$C$3&amp;".xlsx]Hóa đơn COD'!"&amp;CELL("address",G78))),"",(INDIRECT("'["&amp;'Báo cáo'!$C$3&amp;".xlsx]Hóa đơn COD'!"&amp;CELL("address",G78))))</f>
        <v>211000</v>
      </c>
      <c r="H78">
        <f ca="1">IF(ISBLANK(INDIRECT("'["&amp;'Báo cáo'!$C$3&amp;".xlsx]Hóa đơn COD'!"&amp;CELL("address",H78))),"",(INDIRECT("'["&amp;'Báo cáo'!$C$3&amp;".xlsx]Hóa đơn COD'!"&amp;CELL("address",H78))))</f>
        <v>0</v>
      </c>
      <c r="I78">
        <f ca="1">IF(ISBLANK(INDIRECT("'["&amp;'Báo cáo'!$C$3&amp;".xlsx]Hóa đơn COD'!"&amp;CELL("address",I78))),"",(INDIRECT("'["&amp;'Báo cáo'!$C$3&amp;".xlsx]Hóa đơn COD'!"&amp;CELL("address",I78))))</f>
        <v>82</v>
      </c>
      <c r="J78">
        <f ca="1">IF(ISBLANK(INDIRECT("'["&amp;'Báo cáo'!$C$3&amp;".xlsx]Hóa đơn COD'!"&amp;CELL("address",J78))),"",(INDIRECT("'["&amp;'Báo cáo'!$C$3&amp;".xlsx]Hóa đơn COD'!"&amp;CELL("address",J78))))</f>
        <v>79</v>
      </c>
      <c r="K78">
        <f ca="1">IF(ISBLANK(INDIRECT("'["&amp;'Báo cáo'!$C$3&amp;".xlsx]Hóa đơn COD'!"&amp;CELL("address",K78))),"",(INDIRECT("'["&amp;'Báo cáo'!$C$3&amp;".xlsx]Hóa đơn COD'!"&amp;CELL("address",K78))))</f>
        <v>0</v>
      </c>
      <c r="L78">
        <f ca="1">IF(ISBLANK(INDIRECT("'["&amp;'Báo cáo'!$C$3&amp;".xlsx]Hóa đơn COD'!"&amp;CELL("address",L78))),"",(INDIRECT("'["&amp;'Báo cáo'!$C$3&amp;".xlsx]Hóa đơn COD'!"&amp;CELL("address",L78))))</f>
        <v>3</v>
      </c>
      <c r="M78">
        <f ca="1">IF(ISBLANK(INDIRECT("'["&amp;'Báo cáo'!$C$3&amp;".xlsx]Hóa đơn COD'!"&amp;CELL("address",M78))),"",(INDIRECT("'["&amp;'Báo cáo'!$C$3&amp;".xlsx]Hóa đơn COD'!"&amp;CELL("address",M78))))</f>
        <v>82</v>
      </c>
      <c r="N78" t="str">
        <f ca="1">IF(ISBLANK(INDIRECT("'["&amp;'Báo cáo'!$C$3&amp;".xlsx]Hóa đơn COD'!"&amp;CELL("address",N78))),"",(INDIRECT("'["&amp;'Báo cáo'!$C$3&amp;".xlsx]Hóa đơn COD'!"&amp;CELL("address",N78))))</f>
        <v>ngannk2</v>
      </c>
      <c r="O78" t="str">
        <f ca="1">IF(ISBLANK(INDIRECT("'["&amp;'Báo cáo'!$C$3&amp;".xlsx]Hóa đơn COD'!"&amp;CELL("address",O78))),"",(INDIRECT("'["&amp;'Báo cáo'!$C$3&amp;".xlsx]Hóa đơn COD'!"&amp;CELL("address",O78))))</f>
        <v>13:33 03-12-19</v>
      </c>
      <c r="P78" s="10">
        <f t="shared" ca="1" si="1"/>
        <v>0.56458333333333333</v>
      </c>
      <c r="Q78" t="str">
        <f ca="1">IF(B78="","",IF(P78&lt;'Báo cáo'!$C$4,"Sáng","Chiều"))</f>
        <v>Chiều</v>
      </c>
      <c r="R78" s="12">
        <f ca="1">IF(A78="","",IF(ISNUMBER(MATCH(B78,'Danh sách COD'!$B:$B,0)),J78/I78,""))</f>
        <v>0.96341463414634143</v>
      </c>
      <c r="S78" t="str">
        <f ca="1">IF(R78="","",IF(R78&gt;='Báo cáo'!$C$8,"Có","Không"))</f>
        <v>Không</v>
      </c>
    </row>
    <row r="79" spans="1:19" x14ac:dyDescent="0.25">
      <c r="A79" t="str">
        <f ca="1">IF(ISBLANK(INDIRECT("'["&amp;'Báo cáo'!$C$3&amp;".xlsx]Hóa đơn COD'!"&amp;CELL("address",A79))),"",(INDIRECT("'["&amp;'Báo cáo'!$C$3&amp;".xlsx]Hóa đơn COD'!"&amp;CELL("address",A79))))</f>
        <v>BTT399460827.T108044.061219</v>
      </c>
      <c r="B79" t="str">
        <f ca="1">IF(ISBLANK(INDIRECT("'["&amp;'Báo cáo'!$C$3&amp;".xlsx]Hóa đơn COD'!"&amp;CELL("address",B79))),"",(INDIRECT("'["&amp;'Báo cáo'!$C$3&amp;".xlsx]Hóa đơn COD'!"&amp;CELL("address",B79))))</f>
        <v>T108044-Nguyễn Hữu Tài</v>
      </c>
      <c r="C79">
        <f ca="1">IF(ISBLANK(INDIRECT("'["&amp;'Báo cáo'!$C$3&amp;".xlsx]Hóa đơn COD'!"&amp;CELL("address",C79))),"",(INDIRECT("'["&amp;'Báo cáo'!$C$3&amp;".xlsx]Hóa đơn COD'!"&amp;CELL("address",C79))))</f>
        <v>15074184</v>
      </c>
      <c r="D79">
        <f ca="1">IF(ISBLANK(INDIRECT("'["&amp;'Báo cáo'!$C$3&amp;".xlsx]Hóa đơn COD'!"&amp;CELL("address",D79))),"",(INDIRECT("'["&amp;'Báo cáo'!$C$3&amp;".xlsx]Hóa đơn COD'!"&amp;CELL("address",D79))))</f>
        <v>0</v>
      </c>
      <c r="E79">
        <f ca="1">IF(ISBLANK(INDIRECT("'["&amp;'Báo cáo'!$C$3&amp;".xlsx]Hóa đơn COD'!"&amp;CELL("address",E79))),"",(INDIRECT("'["&amp;'Báo cáo'!$C$3&amp;".xlsx]Hóa đơn COD'!"&amp;CELL("address",E79))))</f>
        <v>1498330</v>
      </c>
      <c r="F79">
        <f ca="1">IF(ISBLANK(INDIRECT("'["&amp;'Báo cáo'!$C$3&amp;".xlsx]Hóa đơn COD'!"&amp;CELL("address",F79))),"",(INDIRECT("'["&amp;'Báo cáo'!$C$3&amp;".xlsx]Hóa đơn COD'!"&amp;CELL("address",F79))))</f>
        <v>1319330</v>
      </c>
      <c r="G79">
        <f ca="1">IF(ISBLANK(INDIRECT("'["&amp;'Báo cáo'!$C$3&amp;".xlsx]Hóa đơn COD'!"&amp;CELL("address",G79))),"",(INDIRECT("'["&amp;'Báo cáo'!$C$3&amp;".xlsx]Hóa đơn COD'!"&amp;CELL("address",G79))))</f>
        <v>179000</v>
      </c>
      <c r="H79">
        <f ca="1">IF(ISBLANK(INDIRECT("'["&amp;'Báo cáo'!$C$3&amp;".xlsx]Hóa đơn COD'!"&amp;CELL("address",H79))),"",(INDIRECT("'["&amp;'Báo cáo'!$C$3&amp;".xlsx]Hóa đơn COD'!"&amp;CELL("address",H79))))</f>
        <v>0</v>
      </c>
      <c r="I79">
        <f ca="1">IF(ISBLANK(INDIRECT("'["&amp;'Báo cáo'!$C$3&amp;".xlsx]Hóa đơn COD'!"&amp;CELL("address",I79))),"",(INDIRECT("'["&amp;'Báo cáo'!$C$3&amp;".xlsx]Hóa đơn COD'!"&amp;CELL("address",I79))))</f>
        <v>60</v>
      </c>
      <c r="J79">
        <f ca="1">IF(ISBLANK(INDIRECT("'["&amp;'Báo cáo'!$C$3&amp;".xlsx]Hóa đơn COD'!"&amp;CELL("address",J79))),"",(INDIRECT("'["&amp;'Báo cáo'!$C$3&amp;".xlsx]Hóa đơn COD'!"&amp;CELL("address",J79))))</f>
        <v>57</v>
      </c>
      <c r="K79">
        <f ca="1">IF(ISBLANK(INDIRECT("'["&amp;'Báo cáo'!$C$3&amp;".xlsx]Hóa đơn COD'!"&amp;CELL("address",K79))),"",(INDIRECT("'["&amp;'Báo cáo'!$C$3&amp;".xlsx]Hóa đơn COD'!"&amp;CELL("address",K79))))</f>
        <v>1</v>
      </c>
      <c r="L79">
        <f ca="1">IF(ISBLANK(INDIRECT("'["&amp;'Báo cáo'!$C$3&amp;".xlsx]Hóa đơn COD'!"&amp;CELL("address",L79))),"",(INDIRECT("'["&amp;'Báo cáo'!$C$3&amp;".xlsx]Hóa đơn COD'!"&amp;CELL("address",L79))))</f>
        <v>2</v>
      </c>
      <c r="M79">
        <f ca="1">IF(ISBLANK(INDIRECT("'["&amp;'Báo cáo'!$C$3&amp;".xlsx]Hóa đơn COD'!"&amp;CELL("address",M79))),"",(INDIRECT("'["&amp;'Báo cáo'!$C$3&amp;".xlsx]Hóa đơn COD'!"&amp;CELL("address",M79))))</f>
        <v>60</v>
      </c>
      <c r="N79" t="str">
        <f ca="1">IF(ISBLANK(INDIRECT("'["&amp;'Báo cáo'!$C$3&amp;".xlsx]Hóa đơn COD'!"&amp;CELL("address",N79))),"",(INDIRECT("'["&amp;'Báo cáo'!$C$3&amp;".xlsx]Hóa đơn COD'!"&amp;CELL("address",N79))))</f>
        <v>tuoint</v>
      </c>
      <c r="O79" t="str">
        <f ca="1">IF(ISBLANK(INDIRECT("'["&amp;'Báo cáo'!$C$3&amp;".xlsx]Hóa đơn COD'!"&amp;CELL("address",O79))),"",(INDIRECT("'["&amp;'Báo cáo'!$C$3&amp;".xlsx]Hóa đơn COD'!"&amp;CELL("address",O79))))</f>
        <v>13:44 06-12-19</v>
      </c>
      <c r="P79" s="10">
        <f t="shared" ca="1" si="1"/>
        <v>0.57222222222222219</v>
      </c>
      <c r="Q79" t="str">
        <f ca="1">IF(B79="","",IF(P79&lt;'Báo cáo'!$C$4,"Sáng","Chiều"))</f>
        <v>Chiều</v>
      </c>
      <c r="R79" s="12">
        <f ca="1">IF(A79="","",IF(ISNUMBER(MATCH(B79,'Danh sách COD'!$B:$B,0)),J79/I79,""))</f>
        <v>0.95</v>
      </c>
      <c r="S79" t="str">
        <f ca="1">IF(R79="","",IF(R79&gt;='Báo cáo'!$C$8,"Có","Không"))</f>
        <v>Không</v>
      </c>
    </row>
    <row r="80" spans="1:19" x14ac:dyDescent="0.25">
      <c r="A80" t="str">
        <f ca="1">IF(ISBLANK(INDIRECT("'["&amp;'Báo cáo'!$C$3&amp;".xlsx]Hóa đơn COD'!"&amp;CELL("address",A80))),"",(INDIRECT("'["&amp;'Báo cáo'!$C$3&amp;".xlsx]Hóa đơn COD'!"&amp;CELL("address",A80))))</f>
        <v>BTT394073328.T108044.021219</v>
      </c>
      <c r="B80" t="str">
        <f ca="1">IF(ISBLANK(INDIRECT("'["&amp;'Báo cáo'!$C$3&amp;".xlsx]Hóa đơn COD'!"&amp;CELL("address",B80))),"",(INDIRECT("'["&amp;'Báo cáo'!$C$3&amp;".xlsx]Hóa đơn COD'!"&amp;CELL("address",B80))))</f>
        <v>T108044-Nguyễn Hữu Tài</v>
      </c>
      <c r="C80">
        <f ca="1">IF(ISBLANK(INDIRECT("'["&amp;'Báo cáo'!$C$3&amp;".xlsx]Hóa đơn COD'!"&amp;CELL("address",C80))),"",(INDIRECT("'["&amp;'Báo cáo'!$C$3&amp;".xlsx]Hóa đơn COD'!"&amp;CELL("address",C80))))</f>
        <v>19782268</v>
      </c>
      <c r="D80">
        <f ca="1">IF(ISBLANK(INDIRECT("'["&amp;'Báo cáo'!$C$3&amp;".xlsx]Hóa đơn COD'!"&amp;CELL("address",D80))),"",(INDIRECT("'["&amp;'Báo cáo'!$C$3&amp;".xlsx]Hóa đơn COD'!"&amp;CELL("address",D80))))</f>
        <v>0</v>
      </c>
      <c r="E80">
        <f ca="1">IF(ISBLANK(INDIRECT("'["&amp;'Báo cáo'!$C$3&amp;".xlsx]Hóa đơn COD'!"&amp;CELL("address",E80))),"",(INDIRECT("'["&amp;'Báo cáo'!$C$3&amp;".xlsx]Hóa đơn COD'!"&amp;CELL("address",E80))))</f>
        <v>2024230</v>
      </c>
      <c r="F80">
        <f ca="1">IF(ISBLANK(INDIRECT("'["&amp;'Báo cáo'!$C$3&amp;".xlsx]Hóa đơn COD'!"&amp;CELL("address",F80))),"",(INDIRECT("'["&amp;'Báo cáo'!$C$3&amp;".xlsx]Hóa đơn COD'!"&amp;CELL("address",F80))))</f>
        <v>1495230</v>
      </c>
      <c r="G80">
        <f ca="1">IF(ISBLANK(INDIRECT("'["&amp;'Báo cáo'!$C$3&amp;".xlsx]Hóa đơn COD'!"&amp;CELL("address",G80))),"",(INDIRECT("'["&amp;'Báo cáo'!$C$3&amp;".xlsx]Hóa đơn COD'!"&amp;CELL("address",G80))))</f>
        <v>529000</v>
      </c>
      <c r="H80">
        <f ca="1">IF(ISBLANK(INDIRECT("'["&amp;'Báo cáo'!$C$3&amp;".xlsx]Hóa đơn COD'!"&amp;CELL("address",H80))),"",(INDIRECT("'["&amp;'Báo cáo'!$C$3&amp;".xlsx]Hóa đơn COD'!"&amp;CELL("address",H80))))</f>
        <v>0</v>
      </c>
      <c r="I80">
        <f ca="1">IF(ISBLANK(INDIRECT("'["&amp;'Báo cáo'!$C$3&amp;".xlsx]Hóa đơn COD'!"&amp;CELL("address",I80))),"",(INDIRECT("'["&amp;'Báo cáo'!$C$3&amp;".xlsx]Hóa đơn COD'!"&amp;CELL("address",I80))))</f>
        <v>73</v>
      </c>
      <c r="J80">
        <f ca="1">IF(ISBLANK(INDIRECT("'["&amp;'Báo cáo'!$C$3&amp;".xlsx]Hóa đơn COD'!"&amp;CELL("address",J80))),"",(INDIRECT("'["&amp;'Báo cáo'!$C$3&amp;".xlsx]Hóa đơn COD'!"&amp;CELL("address",J80))))</f>
        <v>72</v>
      </c>
      <c r="K80">
        <f ca="1">IF(ISBLANK(INDIRECT("'["&amp;'Báo cáo'!$C$3&amp;".xlsx]Hóa đơn COD'!"&amp;CELL("address",K80))),"",(INDIRECT("'["&amp;'Báo cáo'!$C$3&amp;".xlsx]Hóa đơn COD'!"&amp;CELL("address",K80))))</f>
        <v>0</v>
      </c>
      <c r="L80">
        <f ca="1">IF(ISBLANK(INDIRECT("'["&amp;'Báo cáo'!$C$3&amp;".xlsx]Hóa đơn COD'!"&amp;CELL("address",L80))),"",(INDIRECT("'["&amp;'Báo cáo'!$C$3&amp;".xlsx]Hóa đơn COD'!"&amp;CELL("address",L80))))</f>
        <v>1</v>
      </c>
      <c r="M80">
        <f ca="1">IF(ISBLANK(INDIRECT("'["&amp;'Báo cáo'!$C$3&amp;".xlsx]Hóa đơn COD'!"&amp;CELL("address",M80))),"",(INDIRECT("'["&amp;'Báo cáo'!$C$3&amp;".xlsx]Hóa đơn COD'!"&amp;CELL("address",M80))))</f>
        <v>73</v>
      </c>
      <c r="N80" t="str">
        <f ca="1">IF(ISBLANK(INDIRECT("'["&amp;'Báo cáo'!$C$3&amp;".xlsx]Hóa đơn COD'!"&amp;CELL("address",N80))),"",(INDIRECT("'["&amp;'Báo cáo'!$C$3&amp;".xlsx]Hóa đơn COD'!"&amp;CELL("address",N80))))</f>
        <v>ngannk2</v>
      </c>
      <c r="O80" t="str">
        <f ca="1">IF(ISBLANK(INDIRECT("'["&amp;'Báo cáo'!$C$3&amp;".xlsx]Hóa đơn COD'!"&amp;CELL("address",O80))),"",(INDIRECT("'["&amp;'Báo cáo'!$C$3&amp;".xlsx]Hóa đơn COD'!"&amp;CELL("address",O80))))</f>
        <v>14:27 02-12-19</v>
      </c>
      <c r="P80" s="10">
        <f t="shared" ca="1" si="1"/>
        <v>0.6020833333333333</v>
      </c>
      <c r="Q80" t="str">
        <f ca="1">IF(B80="","",IF(P80&lt;'Báo cáo'!$C$4,"Sáng","Chiều"))</f>
        <v>Chiều</v>
      </c>
      <c r="R80" s="12">
        <f ca="1">IF(A80="","",IF(ISNUMBER(MATCH(B80,'Danh sách COD'!$B:$B,0)),J80/I80,""))</f>
        <v>0.98630136986301364</v>
      </c>
      <c r="S80" t="str">
        <f ca="1">IF(R80="","",IF(R80&gt;='Báo cáo'!$C$8,"Có","Không"))</f>
        <v>Không</v>
      </c>
    </row>
    <row r="81" spans="1:19" x14ac:dyDescent="0.25">
      <c r="A81" t="str">
        <f ca="1">IF(ISBLANK(INDIRECT("'["&amp;'Báo cáo'!$C$3&amp;".xlsx]Hóa đơn COD'!"&amp;CELL("address",A81))),"",(INDIRECT("'["&amp;'Báo cáo'!$C$3&amp;".xlsx]Hóa đơn COD'!"&amp;CELL("address",A81))))</f>
        <v>BTT395571597.T108044.031219</v>
      </c>
      <c r="B81" t="str">
        <f ca="1">IF(ISBLANK(INDIRECT("'["&amp;'Báo cáo'!$C$3&amp;".xlsx]Hóa đơn COD'!"&amp;CELL("address",B81))),"",(INDIRECT("'["&amp;'Báo cáo'!$C$3&amp;".xlsx]Hóa đơn COD'!"&amp;CELL("address",B81))))</f>
        <v>T108044-Nguyễn Hữu Tài</v>
      </c>
      <c r="C81">
        <f ca="1">IF(ISBLANK(INDIRECT("'["&amp;'Báo cáo'!$C$3&amp;".xlsx]Hóa đơn COD'!"&amp;CELL("address",C81))),"",(INDIRECT("'["&amp;'Báo cáo'!$C$3&amp;".xlsx]Hóa đơn COD'!"&amp;CELL("address",C81))))</f>
        <v>12735597</v>
      </c>
      <c r="D81">
        <f ca="1">IF(ISBLANK(INDIRECT("'["&amp;'Báo cáo'!$C$3&amp;".xlsx]Hóa đơn COD'!"&amp;CELL("address",D81))),"",(INDIRECT("'["&amp;'Báo cáo'!$C$3&amp;".xlsx]Hóa đơn COD'!"&amp;CELL("address",D81))))</f>
        <v>0</v>
      </c>
      <c r="E81">
        <f ca="1">IF(ISBLANK(INDIRECT("'["&amp;'Báo cáo'!$C$3&amp;".xlsx]Hóa đơn COD'!"&amp;CELL("address",E81))),"",(INDIRECT("'["&amp;'Báo cáo'!$C$3&amp;".xlsx]Hóa đơn COD'!"&amp;CELL("address",E81))))</f>
        <v>1048380</v>
      </c>
      <c r="F81">
        <f ca="1">IF(ISBLANK(INDIRECT("'["&amp;'Báo cáo'!$C$3&amp;".xlsx]Hóa đơn COD'!"&amp;CELL("address",F81))),"",(INDIRECT("'["&amp;'Báo cáo'!$C$3&amp;".xlsx]Hóa đơn COD'!"&amp;CELL("address",F81))))</f>
        <v>990380</v>
      </c>
      <c r="G81">
        <f ca="1">IF(ISBLANK(INDIRECT("'["&amp;'Báo cáo'!$C$3&amp;".xlsx]Hóa đơn COD'!"&amp;CELL("address",G81))),"",(INDIRECT("'["&amp;'Báo cáo'!$C$3&amp;".xlsx]Hóa đơn COD'!"&amp;CELL("address",G81))))</f>
        <v>58000</v>
      </c>
      <c r="H81">
        <f ca="1">IF(ISBLANK(INDIRECT("'["&amp;'Báo cáo'!$C$3&amp;".xlsx]Hóa đơn COD'!"&amp;CELL("address",H81))),"",(INDIRECT("'["&amp;'Báo cáo'!$C$3&amp;".xlsx]Hóa đơn COD'!"&amp;CELL("address",H81))))</f>
        <v>0</v>
      </c>
      <c r="I81">
        <f ca="1">IF(ISBLANK(INDIRECT("'["&amp;'Báo cáo'!$C$3&amp;".xlsx]Hóa đơn COD'!"&amp;CELL("address",I81))),"",(INDIRECT("'["&amp;'Báo cáo'!$C$3&amp;".xlsx]Hóa đơn COD'!"&amp;CELL("address",I81))))</f>
        <v>53</v>
      </c>
      <c r="J81">
        <f ca="1">IF(ISBLANK(INDIRECT("'["&amp;'Báo cáo'!$C$3&amp;".xlsx]Hóa đơn COD'!"&amp;CELL("address",J81))),"",(INDIRECT("'["&amp;'Báo cáo'!$C$3&amp;".xlsx]Hóa đơn COD'!"&amp;CELL("address",J81))))</f>
        <v>45</v>
      </c>
      <c r="K81">
        <f ca="1">IF(ISBLANK(INDIRECT("'["&amp;'Báo cáo'!$C$3&amp;".xlsx]Hóa đơn COD'!"&amp;CELL("address",K81))),"",(INDIRECT("'["&amp;'Báo cáo'!$C$3&amp;".xlsx]Hóa đơn COD'!"&amp;CELL("address",K81))))</f>
        <v>0</v>
      </c>
      <c r="L81">
        <f ca="1">IF(ISBLANK(INDIRECT("'["&amp;'Báo cáo'!$C$3&amp;".xlsx]Hóa đơn COD'!"&amp;CELL("address",L81))),"",(INDIRECT("'["&amp;'Báo cáo'!$C$3&amp;".xlsx]Hóa đơn COD'!"&amp;CELL("address",L81))))</f>
        <v>8</v>
      </c>
      <c r="M81">
        <f ca="1">IF(ISBLANK(INDIRECT("'["&amp;'Báo cáo'!$C$3&amp;".xlsx]Hóa đơn COD'!"&amp;CELL("address",M81))),"",(INDIRECT("'["&amp;'Báo cáo'!$C$3&amp;".xlsx]Hóa đơn COD'!"&amp;CELL("address",M81))))</f>
        <v>53</v>
      </c>
      <c r="N81" t="str">
        <f ca="1">IF(ISBLANK(INDIRECT("'["&amp;'Báo cáo'!$C$3&amp;".xlsx]Hóa đơn COD'!"&amp;CELL("address",N81))),"",(INDIRECT("'["&amp;'Báo cáo'!$C$3&amp;".xlsx]Hóa đơn COD'!"&amp;CELL("address",N81))))</f>
        <v>tuoint</v>
      </c>
      <c r="O81" t="str">
        <f ca="1">IF(ISBLANK(INDIRECT("'["&amp;'Báo cáo'!$C$3&amp;".xlsx]Hóa đơn COD'!"&amp;CELL("address",O81))),"",(INDIRECT("'["&amp;'Báo cáo'!$C$3&amp;".xlsx]Hóa đơn COD'!"&amp;CELL("address",O81))))</f>
        <v>17:21 03-12-19</v>
      </c>
      <c r="P81" s="10">
        <f t="shared" ca="1" si="1"/>
        <v>0.72291666666666676</v>
      </c>
      <c r="Q81" t="str">
        <f ca="1">IF(B81="","",IF(P81&lt;'Báo cáo'!$C$4,"Sáng","Chiều"))</f>
        <v>Chiều</v>
      </c>
      <c r="R81" s="12">
        <f ca="1">IF(A81="","",IF(ISNUMBER(MATCH(B81,'Danh sách COD'!$B:$B,0)),J81/I81,""))</f>
        <v>0.84905660377358494</v>
      </c>
      <c r="S81" t="str">
        <f ca="1">IF(R81="","",IF(R81&gt;='Báo cáo'!$C$8,"Có","Không"))</f>
        <v>Không</v>
      </c>
    </row>
    <row r="82" spans="1:19" x14ac:dyDescent="0.25">
      <c r="A82" t="str">
        <f ca="1">IF(ISBLANK(INDIRECT("'["&amp;'Báo cáo'!$C$3&amp;".xlsx]Hóa đơn COD'!"&amp;CELL("address",A82))),"",(INDIRECT("'["&amp;'Báo cáo'!$C$3&amp;".xlsx]Hóa đơn COD'!"&amp;CELL("address",A82))))</f>
        <v>BTT392055141.T108044.301119</v>
      </c>
      <c r="B82" t="str">
        <f ca="1">IF(ISBLANK(INDIRECT("'["&amp;'Báo cáo'!$C$3&amp;".xlsx]Hóa đơn COD'!"&amp;CELL("address",B82))),"",(INDIRECT("'["&amp;'Báo cáo'!$C$3&amp;".xlsx]Hóa đơn COD'!"&amp;CELL("address",B82))))</f>
        <v>T108044-Nguyễn Hữu Tài</v>
      </c>
      <c r="C82">
        <f ca="1">IF(ISBLANK(INDIRECT("'["&amp;'Báo cáo'!$C$3&amp;".xlsx]Hóa đơn COD'!"&amp;CELL("address",C82))),"",(INDIRECT("'["&amp;'Báo cáo'!$C$3&amp;".xlsx]Hóa đơn COD'!"&amp;CELL("address",C82))))</f>
        <v>2253620</v>
      </c>
      <c r="D82">
        <f ca="1">IF(ISBLANK(INDIRECT("'["&amp;'Báo cáo'!$C$3&amp;".xlsx]Hóa đơn COD'!"&amp;CELL("address",D82))),"",(INDIRECT("'["&amp;'Báo cáo'!$C$3&amp;".xlsx]Hóa đơn COD'!"&amp;CELL("address",D82))))</f>
        <v>0</v>
      </c>
      <c r="E82">
        <f ca="1">IF(ISBLANK(INDIRECT("'["&amp;'Báo cáo'!$C$3&amp;".xlsx]Hóa đơn COD'!"&amp;CELL("address",E82))),"",(INDIRECT("'["&amp;'Báo cáo'!$C$3&amp;".xlsx]Hóa đơn COD'!"&amp;CELL("address",E82))))</f>
        <v>357832</v>
      </c>
      <c r="F82">
        <f ca="1">IF(ISBLANK(INDIRECT("'["&amp;'Báo cáo'!$C$3&amp;".xlsx]Hóa đơn COD'!"&amp;CELL("address",F82))),"",(INDIRECT("'["&amp;'Báo cáo'!$C$3&amp;".xlsx]Hóa đơn COD'!"&amp;CELL("address",F82))))</f>
        <v>357832</v>
      </c>
      <c r="G82">
        <f ca="1">IF(ISBLANK(INDIRECT("'["&amp;'Báo cáo'!$C$3&amp;".xlsx]Hóa đơn COD'!"&amp;CELL("address",G82))),"",(INDIRECT("'["&amp;'Báo cáo'!$C$3&amp;".xlsx]Hóa đơn COD'!"&amp;CELL("address",G82))))</f>
        <v>0</v>
      </c>
      <c r="H82">
        <f ca="1">IF(ISBLANK(INDIRECT("'["&amp;'Báo cáo'!$C$3&amp;".xlsx]Hóa đơn COD'!"&amp;CELL("address",H82))),"",(INDIRECT("'["&amp;'Báo cáo'!$C$3&amp;".xlsx]Hóa đơn COD'!"&amp;CELL("address",H82))))</f>
        <v>0</v>
      </c>
      <c r="I82">
        <f ca="1">IF(ISBLANK(INDIRECT("'["&amp;'Báo cáo'!$C$3&amp;".xlsx]Hóa đơn COD'!"&amp;CELL("address",I82))),"",(INDIRECT("'["&amp;'Báo cáo'!$C$3&amp;".xlsx]Hóa đơn COD'!"&amp;CELL("address",I82))))</f>
        <v>19</v>
      </c>
      <c r="J82">
        <f ca="1">IF(ISBLANK(INDIRECT("'["&amp;'Báo cáo'!$C$3&amp;".xlsx]Hóa đơn COD'!"&amp;CELL("address",J82))),"",(INDIRECT("'["&amp;'Báo cáo'!$C$3&amp;".xlsx]Hóa đơn COD'!"&amp;CELL("address",J82))))</f>
        <v>14</v>
      </c>
      <c r="K82">
        <f ca="1">IF(ISBLANK(INDIRECT("'["&amp;'Báo cáo'!$C$3&amp;".xlsx]Hóa đơn COD'!"&amp;CELL("address",K82))),"",(INDIRECT("'["&amp;'Báo cáo'!$C$3&amp;".xlsx]Hóa đơn COD'!"&amp;CELL("address",K82))))</f>
        <v>1</v>
      </c>
      <c r="L82">
        <f ca="1">IF(ISBLANK(INDIRECT("'["&amp;'Báo cáo'!$C$3&amp;".xlsx]Hóa đơn COD'!"&amp;CELL("address",L82))),"",(INDIRECT("'["&amp;'Báo cáo'!$C$3&amp;".xlsx]Hóa đơn COD'!"&amp;CELL("address",L82))))</f>
        <v>4</v>
      </c>
      <c r="M82">
        <f ca="1">IF(ISBLANK(INDIRECT("'["&amp;'Báo cáo'!$C$3&amp;".xlsx]Hóa đơn COD'!"&amp;CELL("address",M82))),"",(INDIRECT("'["&amp;'Báo cáo'!$C$3&amp;".xlsx]Hóa đơn COD'!"&amp;CELL("address",M82))))</f>
        <v>19</v>
      </c>
      <c r="N82" t="str">
        <f ca="1">IF(ISBLANK(INDIRECT("'["&amp;'Báo cáo'!$C$3&amp;".xlsx]Hóa đơn COD'!"&amp;CELL("address",N82))),"",(INDIRECT("'["&amp;'Báo cáo'!$C$3&amp;".xlsx]Hóa đơn COD'!"&amp;CELL("address",N82))))</f>
        <v>nhitpy</v>
      </c>
      <c r="O82" t="str">
        <f ca="1">IF(ISBLANK(INDIRECT("'["&amp;'Báo cáo'!$C$3&amp;".xlsx]Hóa đơn COD'!"&amp;CELL("address",O82))),"",(INDIRECT("'["&amp;'Báo cáo'!$C$3&amp;".xlsx]Hóa đơn COD'!"&amp;CELL("address",O82))))</f>
        <v>17:29 30-11-19</v>
      </c>
      <c r="P82" s="10">
        <f t="shared" ca="1" si="1"/>
        <v>0.7284722222222223</v>
      </c>
      <c r="Q82" t="str">
        <f ca="1">IF(B82="","",IF(P82&lt;'Báo cáo'!$C$4,"Sáng","Chiều"))</f>
        <v>Chiều</v>
      </c>
      <c r="R82" s="12">
        <f ca="1">IF(A82="","",IF(ISNUMBER(MATCH(B82,'Danh sách COD'!$B:$B,0)),J82/I82,""))</f>
        <v>0.73684210526315785</v>
      </c>
      <c r="S82" t="str">
        <f ca="1">IF(R82="","",IF(R82&gt;='Báo cáo'!$C$8,"Có","Không"))</f>
        <v>Không</v>
      </c>
    </row>
    <row r="83" spans="1:19" x14ac:dyDescent="0.25">
      <c r="A83" t="str">
        <f ca="1">IF(ISBLANK(INDIRECT("'["&amp;'Báo cáo'!$C$3&amp;".xlsx]Hóa đơn COD'!"&amp;CELL("address",A83))),"",(INDIRECT("'["&amp;'Báo cáo'!$C$3&amp;".xlsx]Hóa đơn COD'!"&amp;CELL("address",A83))))</f>
        <v>BTT394344504.T108044.021219</v>
      </c>
      <c r="B83" t="str">
        <f ca="1">IF(ISBLANK(INDIRECT("'["&amp;'Báo cáo'!$C$3&amp;".xlsx]Hóa đơn COD'!"&amp;CELL("address",B83))),"",(INDIRECT("'["&amp;'Báo cáo'!$C$3&amp;".xlsx]Hóa đơn COD'!"&amp;CELL("address",B83))))</f>
        <v>T108044-Nguyễn Hữu Tài</v>
      </c>
      <c r="C83">
        <f ca="1">IF(ISBLANK(INDIRECT("'["&amp;'Báo cáo'!$C$3&amp;".xlsx]Hóa đơn COD'!"&amp;CELL("address",C83))),"",(INDIRECT("'["&amp;'Báo cáo'!$C$3&amp;".xlsx]Hóa đơn COD'!"&amp;CELL("address",C83))))</f>
        <v>12643180</v>
      </c>
      <c r="D83">
        <f ca="1">IF(ISBLANK(INDIRECT("'["&amp;'Báo cáo'!$C$3&amp;".xlsx]Hóa đơn COD'!"&amp;CELL("address",D83))),"",(INDIRECT("'["&amp;'Báo cáo'!$C$3&amp;".xlsx]Hóa đơn COD'!"&amp;CELL("address",D83))))</f>
        <v>0</v>
      </c>
      <c r="E83">
        <f ca="1">IF(ISBLANK(INDIRECT("'["&amp;'Báo cáo'!$C$3&amp;".xlsx]Hóa đơn COD'!"&amp;CELL("address",E83))),"",(INDIRECT("'["&amp;'Báo cáo'!$C$3&amp;".xlsx]Hóa đơn COD'!"&amp;CELL("address",E83))))</f>
        <v>1048070</v>
      </c>
      <c r="F83">
        <f ca="1">IF(ISBLANK(INDIRECT("'["&amp;'Báo cáo'!$C$3&amp;".xlsx]Hóa đơn COD'!"&amp;CELL("address",F83))),"",(INDIRECT("'["&amp;'Báo cáo'!$C$3&amp;".xlsx]Hóa đơn COD'!"&amp;CELL("address",F83))))</f>
        <v>932070</v>
      </c>
      <c r="G83">
        <f ca="1">IF(ISBLANK(INDIRECT("'["&amp;'Báo cáo'!$C$3&amp;".xlsx]Hóa đơn COD'!"&amp;CELL("address",G83))),"",(INDIRECT("'["&amp;'Báo cáo'!$C$3&amp;".xlsx]Hóa đơn COD'!"&amp;CELL("address",G83))))</f>
        <v>116000</v>
      </c>
      <c r="H83">
        <f ca="1">IF(ISBLANK(INDIRECT("'["&amp;'Báo cáo'!$C$3&amp;".xlsx]Hóa đơn COD'!"&amp;CELL("address",H83))),"",(INDIRECT("'["&amp;'Báo cáo'!$C$3&amp;".xlsx]Hóa đơn COD'!"&amp;CELL("address",H83))))</f>
        <v>0</v>
      </c>
      <c r="I83">
        <f ca="1">IF(ISBLANK(INDIRECT("'["&amp;'Báo cáo'!$C$3&amp;".xlsx]Hóa đơn COD'!"&amp;CELL("address",I83))),"",(INDIRECT("'["&amp;'Báo cáo'!$C$3&amp;".xlsx]Hóa đơn COD'!"&amp;CELL("address",I83))))</f>
        <v>45</v>
      </c>
      <c r="J83">
        <f ca="1">IF(ISBLANK(INDIRECT("'["&amp;'Báo cáo'!$C$3&amp;".xlsx]Hóa đơn COD'!"&amp;CELL("address",J83))),"",(INDIRECT("'["&amp;'Báo cáo'!$C$3&amp;".xlsx]Hóa đơn COD'!"&amp;CELL("address",J83))))</f>
        <v>41</v>
      </c>
      <c r="K83">
        <f ca="1">IF(ISBLANK(INDIRECT("'["&amp;'Báo cáo'!$C$3&amp;".xlsx]Hóa đơn COD'!"&amp;CELL("address",K83))),"",(INDIRECT("'["&amp;'Báo cáo'!$C$3&amp;".xlsx]Hóa đơn COD'!"&amp;CELL("address",K83))))</f>
        <v>0</v>
      </c>
      <c r="L83">
        <f ca="1">IF(ISBLANK(INDIRECT("'["&amp;'Báo cáo'!$C$3&amp;".xlsx]Hóa đơn COD'!"&amp;CELL("address",L83))),"",(INDIRECT("'["&amp;'Báo cáo'!$C$3&amp;".xlsx]Hóa đơn COD'!"&amp;CELL("address",L83))))</f>
        <v>4</v>
      </c>
      <c r="M83">
        <f ca="1">IF(ISBLANK(INDIRECT("'["&amp;'Báo cáo'!$C$3&amp;".xlsx]Hóa đơn COD'!"&amp;CELL("address",M83))),"",(INDIRECT("'["&amp;'Báo cáo'!$C$3&amp;".xlsx]Hóa đơn COD'!"&amp;CELL("address",M83))))</f>
        <v>45</v>
      </c>
      <c r="N83" t="str">
        <f ca="1">IF(ISBLANK(INDIRECT("'["&amp;'Báo cáo'!$C$3&amp;".xlsx]Hóa đơn COD'!"&amp;CELL("address",N83))),"",(INDIRECT("'["&amp;'Báo cáo'!$C$3&amp;".xlsx]Hóa đơn COD'!"&amp;CELL("address",N83))))</f>
        <v>ngannk2</v>
      </c>
      <c r="O83" t="str">
        <f ca="1">IF(ISBLANK(INDIRECT("'["&amp;'Báo cáo'!$C$3&amp;".xlsx]Hóa đơn COD'!"&amp;CELL("address",O83))),"",(INDIRECT("'["&amp;'Báo cáo'!$C$3&amp;".xlsx]Hóa đơn COD'!"&amp;CELL("address",O83))))</f>
        <v>18:11 02-12-19</v>
      </c>
      <c r="P83" s="10">
        <f t="shared" ca="1" si="1"/>
        <v>0.75763888888888886</v>
      </c>
      <c r="Q83" t="str">
        <f ca="1">IF(B83="","",IF(P83&lt;'Báo cáo'!$C$4,"Sáng","Chiều"))</f>
        <v>Chiều</v>
      </c>
      <c r="R83" s="12">
        <f ca="1">IF(A83="","",IF(ISNUMBER(MATCH(B83,'Danh sách COD'!$B:$B,0)),J83/I83,""))</f>
        <v>0.91111111111111109</v>
      </c>
      <c r="S83" t="str">
        <f ca="1">IF(R83="","",IF(R83&gt;='Báo cáo'!$C$8,"Có","Không"))</f>
        <v>Không</v>
      </c>
    </row>
    <row r="84" spans="1:19" x14ac:dyDescent="0.25">
      <c r="A84" t="str">
        <f ca="1">IF(ISBLANK(INDIRECT("'["&amp;'Báo cáo'!$C$3&amp;".xlsx]Hóa đơn COD'!"&amp;CELL("address",A84))),"",(INDIRECT("'["&amp;'Báo cáo'!$C$3&amp;".xlsx]Hóa đơn COD'!"&amp;CELL("address",A84))))</f>
        <v>BTT398318808.T108044.051219</v>
      </c>
      <c r="B84" t="str">
        <f ca="1">IF(ISBLANK(INDIRECT("'["&amp;'Báo cáo'!$C$3&amp;".xlsx]Hóa đơn COD'!"&amp;CELL("address",B84))),"",(INDIRECT("'["&amp;'Báo cáo'!$C$3&amp;".xlsx]Hóa đơn COD'!"&amp;CELL("address",B84))))</f>
        <v>T108044-Nguyễn Hữu Tài</v>
      </c>
      <c r="C84">
        <f ca="1">IF(ISBLANK(INDIRECT("'["&amp;'Báo cáo'!$C$3&amp;".xlsx]Hóa đơn COD'!"&amp;CELL("address",C84))),"",(INDIRECT("'["&amp;'Báo cáo'!$C$3&amp;".xlsx]Hóa đơn COD'!"&amp;CELL("address",C84))))</f>
        <v>12556852</v>
      </c>
      <c r="D84">
        <f ca="1">IF(ISBLANK(INDIRECT("'["&amp;'Báo cáo'!$C$3&amp;".xlsx]Hóa đơn COD'!"&amp;CELL("address",D84))),"",(INDIRECT("'["&amp;'Báo cáo'!$C$3&amp;".xlsx]Hóa đơn COD'!"&amp;CELL("address",D84))))</f>
        <v>0</v>
      </c>
      <c r="E84">
        <f ca="1">IF(ISBLANK(INDIRECT("'["&amp;'Báo cáo'!$C$3&amp;".xlsx]Hóa đơn COD'!"&amp;CELL("address",E84))),"",(INDIRECT("'["&amp;'Báo cáo'!$C$3&amp;".xlsx]Hóa đơn COD'!"&amp;CELL("address",E84))))</f>
        <v>1297220</v>
      </c>
      <c r="F84">
        <f ca="1">IF(ISBLANK(INDIRECT("'["&amp;'Báo cáo'!$C$3&amp;".xlsx]Hóa đơn COD'!"&amp;CELL("address",F84))),"",(INDIRECT("'["&amp;'Báo cáo'!$C$3&amp;".xlsx]Hóa đơn COD'!"&amp;CELL("address",F84))))</f>
        <v>1187220</v>
      </c>
      <c r="G84">
        <f ca="1">IF(ISBLANK(INDIRECT("'["&amp;'Báo cáo'!$C$3&amp;".xlsx]Hóa đơn COD'!"&amp;CELL("address",G84))),"",(INDIRECT("'["&amp;'Báo cáo'!$C$3&amp;".xlsx]Hóa đơn COD'!"&amp;CELL("address",G84))))</f>
        <v>110000</v>
      </c>
      <c r="H84">
        <f ca="1">IF(ISBLANK(INDIRECT("'["&amp;'Báo cáo'!$C$3&amp;".xlsx]Hóa đơn COD'!"&amp;CELL("address",H84))),"",(INDIRECT("'["&amp;'Báo cáo'!$C$3&amp;".xlsx]Hóa đơn COD'!"&amp;CELL("address",H84))))</f>
        <v>0</v>
      </c>
      <c r="I84">
        <f ca="1">IF(ISBLANK(INDIRECT("'["&amp;'Báo cáo'!$C$3&amp;".xlsx]Hóa đơn COD'!"&amp;CELL("address",I84))),"",(INDIRECT("'["&amp;'Báo cáo'!$C$3&amp;".xlsx]Hóa đơn COD'!"&amp;CELL("address",I84))))</f>
        <v>54</v>
      </c>
      <c r="J84">
        <f ca="1">IF(ISBLANK(INDIRECT("'["&amp;'Báo cáo'!$C$3&amp;".xlsx]Hóa đơn COD'!"&amp;CELL("address",J84))),"",(INDIRECT("'["&amp;'Báo cáo'!$C$3&amp;".xlsx]Hóa đơn COD'!"&amp;CELL("address",J84))))</f>
        <v>44</v>
      </c>
      <c r="K84">
        <f ca="1">IF(ISBLANK(INDIRECT("'["&amp;'Báo cáo'!$C$3&amp;".xlsx]Hóa đơn COD'!"&amp;CELL("address",K84))),"",(INDIRECT("'["&amp;'Báo cáo'!$C$3&amp;".xlsx]Hóa đơn COD'!"&amp;CELL("address",K84))))</f>
        <v>1</v>
      </c>
      <c r="L84">
        <f ca="1">IF(ISBLANK(INDIRECT("'["&amp;'Báo cáo'!$C$3&amp;".xlsx]Hóa đơn COD'!"&amp;CELL("address",L84))),"",(INDIRECT("'["&amp;'Báo cáo'!$C$3&amp;".xlsx]Hóa đơn COD'!"&amp;CELL("address",L84))))</f>
        <v>9</v>
      </c>
      <c r="M84">
        <f ca="1">IF(ISBLANK(INDIRECT("'["&amp;'Báo cáo'!$C$3&amp;".xlsx]Hóa đơn COD'!"&amp;CELL("address",M84))),"",(INDIRECT("'["&amp;'Báo cáo'!$C$3&amp;".xlsx]Hóa đơn COD'!"&amp;CELL("address",M84))))</f>
        <v>54</v>
      </c>
      <c r="N84" t="str">
        <f ca="1">IF(ISBLANK(INDIRECT("'["&amp;'Báo cáo'!$C$3&amp;".xlsx]Hóa đơn COD'!"&amp;CELL("address",N84))),"",(INDIRECT("'["&amp;'Báo cáo'!$C$3&amp;".xlsx]Hóa đơn COD'!"&amp;CELL("address",N84))))</f>
        <v>tuoint</v>
      </c>
      <c r="O84" t="str">
        <f ca="1">IF(ISBLANK(INDIRECT("'["&amp;'Báo cáo'!$C$3&amp;".xlsx]Hóa đơn COD'!"&amp;CELL("address",O84))),"",(INDIRECT("'["&amp;'Báo cáo'!$C$3&amp;".xlsx]Hóa đơn COD'!"&amp;CELL("address",O84))))</f>
        <v>18:19 05-12-19</v>
      </c>
      <c r="P84" s="10">
        <f t="shared" ca="1" si="1"/>
        <v>0.7631944444444444</v>
      </c>
      <c r="Q84" t="str">
        <f ca="1">IF(B84="","",IF(P84&lt;'Báo cáo'!$C$4,"Sáng","Chiều"))</f>
        <v>Chiều</v>
      </c>
      <c r="R84" s="12">
        <f ca="1">IF(A84="","",IF(ISNUMBER(MATCH(B84,'Danh sách COD'!$B:$B,0)),J84/I84,""))</f>
        <v>0.81481481481481477</v>
      </c>
      <c r="S84" t="str">
        <f ca="1">IF(R84="","",IF(R84&gt;='Báo cáo'!$C$8,"Có","Không"))</f>
        <v>Không</v>
      </c>
    </row>
    <row r="85" spans="1:19" x14ac:dyDescent="0.25">
      <c r="A85" t="str">
        <f ca="1">IF(ISBLANK(INDIRECT("'["&amp;'Báo cáo'!$C$3&amp;".xlsx]Hóa đơn COD'!"&amp;CELL("address",A85))),"",(INDIRECT("'["&amp;'Báo cáo'!$C$3&amp;".xlsx]Hóa đơn COD'!"&amp;CELL("address",A85))))</f>
        <v>BTT397093050.T108044.041219</v>
      </c>
      <c r="B85" t="str">
        <f ca="1">IF(ISBLANK(INDIRECT("'["&amp;'Báo cáo'!$C$3&amp;".xlsx]Hóa đơn COD'!"&amp;CELL("address",B85))),"",(INDIRECT("'["&amp;'Báo cáo'!$C$3&amp;".xlsx]Hóa đơn COD'!"&amp;CELL("address",B85))))</f>
        <v>T108044-Nguyễn Hữu Tài</v>
      </c>
      <c r="C85">
        <f ca="1">IF(ISBLANK(INDIRECT("'["&amp;'Báo cáo'!$C$3&amp;".xlsx]Hóa đơn COD'!"&amp;CELL("address",C85))),"",(INDIRECT("'["&amp;'Báo cáo'!$C$3&amp;".xlsx]Hóa đơn COD'!"&amp;CELL("address",C85))))</f>
        <v>8670438</v>
      </c>
      <c r="D85">
        <f ca="1">IF(ISBLANK(INDIRECT("'["&amp;'Báo cáo'!$C$3&amp;".xlsx]Hóa đơn COD'!"&amp;CELL("address",D85))),"",(INDIRECT("'["&amp;'Báo cáo'!$C$3&amp;".xlsx]Hóa đơn COD'!"&amp;CELL("address",D85))))</f>
        <v>0</v>
      </c>
      <c r="E85">
        <f ca="1">IF(ISBLANK(INDIRECT("'["&amp;'Báo cáo'!$C$3&amp;".xlsx]Hóa đơn COD'!"&amp;CELL("address",E85))),"",(INDIRECT("'["&amp;'Báo cáo'!$C$3&amp;".xlsx]Hóa đơn COD'!"&amp;CELL("address",E85))))</f>
        <v>957545</v>
      </c>
      <c r="F85">
        <f ca="1">IF(ISBLANK(INDIRECT("'["&amp;'Báo cáo'!$C$3&amp;".xlsx]Hóa đơn COD'!"&amp;CELL("address",F85))),"",(INDIRECT("'["&amp;'Báo cáo'!$C$3&amp;".xlsx]Hóa đơn COD'!"&amp;CELL("address",F85))))</f>
        <v>793545</v>
      </c>
      <c r="G85">
        <f ca="1">IF(ISBLANK(INDIRECT("'["&amp;'Báo cáo'!$C$3&amp;".xlsx]Hóa đơn COD'!"&amp;CELL("address",G85))),"",(INDIRECT("'["&amp;'Báo cáo'!$C$3&amp;".xlsx]Hóa đơn COD'!"&amp;CELL("address",G85))))</f>
        <v>164000</v>
      </c>
      <c r="H85">
        <f ca="1">IF(ISBLANK(INDIRECT("'["&amp;'Báo cáo'!$C$3&amp;".xlsx]Hóa đơn COD'!"&amp;CELL("address",H85))),"",(INDIRECT("'["&amp;'Báo cáo'!$C$3&amp;".xlsx]Hóa đơn COD'!"&amp;CELL("address",H85))))</f>
        <v>0</v>
      </c>
      <c r="I85">
        <f ca="1">IF(ISBLANK(INDIRECT("'["&amp;'Báo cáo'!$C$3&amp;".xlsx]Hóa đơn COD'!"&amp;CELL("address",I85))),"",(INDIRECT("'["&amp;'Báo cáo'!$C$3&amp;".xlsx]Hóa đơn COD'!"&amp;CELL("address",I85))))</f>
        <v>49</v>
      </c>
      <c r="J85">
        <f ca="1">IF(ISBLANK(INDIRECT("'["&amp;'Báo cáo'!$C$3&amp;".xlsx]Hóa đơn COD'!"&amp;CELL("address",J85))),"",(INDIRECT("'["&amp;'Báo cáo'!$C$3&amp;".xlsx]Hóa đơn COD'!"&amp;CELL("address",J85))))</f>
        <v>34</v>
      </c>
      <c r="K85">
        <f ca="1">IF(ISBLANK(INDIRECT("'["&amp;'Báo cáo'!$C$3&amp;".xlsx]Hóa đơn COD'!"&amp;CELL("address",K85))),"",(INDIRECT("'["&amp;'Báo cáo'!$C$3&amp;".xlsx]Hóa đơn COD'!"&amp;CELL("address",K85))))</f>
        <v>1</v>
      </c>
      <c r="L85">
        <f ca="1">IF(ISBLANK(INDIRECT("'["&amp;'Báo cáo'!$C$3&amp;".xlsx]Hóa đơn COD'!"&amp;CELL("address",L85))),"",(INDIRECT("'["&amp;'Báo cáo'!$C$3&amp;".xlsx]Hóa đơn COD'!"&amp;CELL("address",L85))))</f>
        <v>14</v>
      </c>
      <c r="M85">
        <f ca="1">IF(ISBLANK(INDIRECT("'["&amp;'Báo cáo'!$C$3&amp;".xlsx]Hóa đơn COD'!"&amp;CELL("address",M85))),"",(INDIRECT("'["&amp;'Báo cáo'!$C$3&amp;".xlsx]Hóa đơn COD'!"&amp;CELL("address",M85))))</f>
        <v>49</v>
      </c>
      <c r="N85" t="str">
        <f ca="1">IF(ISBLANK(INDIRECT("'["&amp;'Báo cáo'!$C$3&amp;".xlsx]Hóa đơn COD'!"&amp;CELL("address",N85))),"",(INDIRECT("'["&amp;'Báo cáo'!$C$3&amp;".xlsx]Hóa đơn COD'!"&amp;CELL("address",N85))))</f>
        <v>ngannk2</v>
      </c>
      <c r="O85" t="str">
        <f ca="1">IF(ISBLANK(INDIRECT("'["&amp;'Báo cáo'!$C$3&amp;".xlsx]Hóa đơn COD'!"&amp;CELL("address",O85))),"",(INDIRECT("'["&amp;'Báo cáo'!$C$3&amp;".xlsx]Hóa đơn COD'!"&amp;CELL("address",O85))))</f>
        <v>18:20 04-12-19</v>
      </c>
      <c r="P85" s="10">
        <f t="shared" ca="1" si="1"/>
        <v>0.76388888888888884</v>
      </c>
      <c r="Q85" t="str">
        <f ca="1">IF(B85="","",IF(P85&lt;'Báo cáo'!$C$4,"Sáng","Chiều"))</f>
        <v>Chiều</v>
      </c>
      <c r="R85" s="12">
        <f ca="1">IF(A85="","",IF(ISNUMBER(MATCH(B85,'Danh sách COD'!$B:$B,0)),J85/I85,""))</f>
        <v>0.69387755102040816</v>
      </c>
      <c r="S85" t="str">
        <f ca="1">IF(R85="","",IF(R85&gt;='Báo cáo'!$C$8,"Có","Không"))</f>
        <v>Không</v>
      </c>
    </row>
    <row r="86" spans="1:19" x14ac:dyDescent="0.25">
      <c r="A86" t="str">
        <f ca="1">IF(ISBLANK(INDIRECT("'["&amp;'Báo cáo'!$C$3&amp;".xlsx]Hóa đơn COD'!"&amp;CELL("address",A86))),"",(INDIRECT("'["&amp;'Báo cáo'!$C$3&amp;".xlsx]Hóa đơn COD'!"&amp;CELL("address",A86))))</f>
        <v>BTT399797865.T108044.061219</v>
      </c>
      <c r="B86" t="str">
        <f ca="1">IF(ISBLANK(INDIRECT("'["&amp;'Báo cáo'!$C$3&amp;".xlsx]Hóa đơn COD'!"&amp;CELL("address",B86))),"",(INDIRECT("'["&amp;'Báo cáo'!$C$3&amp;".xlsx]Hóa đơn COD'!"&amp;CELL("address",B86))))</f>
        <v>T108044-Nguyễn Hữu Tài</v>
      </c>
      <c r="C86">
        <f ca="1">IF(ISBLANK(INDIRECT("'["&amp;'Báo cáo'!$C$3&amp;".xlsx]Hóa đơn COD'!"&amp;CELL("address",C86))),"",(INDIRECT("'["&amp;'Báo cáo'!$C$3&amp;".xlsx]Hóa đơn COD'!"&amp;CELL("address",C86))))</f>
        <v>12213140</v>
      </c>
      <c r="D86">
        <f ca="1">IF(ISBLANK(INDIRECT("'["&amp;'Báo cáo'!$C$3&amp;".xlsx]Hóa đơn COD'!"&amp;CELL("address",D86))),"",(INDIRECT("'["&amp;'Báo cáo'!$C$3&amp;".xlsx]Hóa đơn COD'!"&amp;CELL("address",D86))))</f>
        <v>0</v>
      </c>
      <c r="E86">
        <f ca="1">IF(ISBLANK(INDIRECT("'["&amp;'Báo cáo'!$C$3&amp;".xlsx]Hóa đơn COD'!"&amp;CELL("address",E86))),"",(INDIRECT("'["&amp;'Báo cáo'!$C$3&amp;".xlsx]Hóa đơn COD'!"&amp;CELL("address",E86))))</f>
        <v>1004150</v>
      </c>
      <c r="F86">
        <f ca="1">IF(ISBLANK(INDIRECT("'["&amp;'Báo cáo'!$C$3&amp;".xlsx]Hóa đơn COD'!"&amp;CELL("address",F86))),"",(INDIRECT("'["&amp;'Báo cáo'!$C$3&amp;".xlsx]Hóa đơn COD'!"&amp;CELL("address",F86))))</f>
        <v>956150</v>
      </c>
      <c r="G86">
        <f ca="1">IF(ISBLANK(INDIRECT("'["&amp;'Báo cáo'!$C$3&amp;".xlsx]Hóa đơn COD'!"&amp;CELL("address",G86))),"",(INDIRECT("'["&amp;'Báo cáo'!$C$3&amp;".xlsx]Hóa đơn COD'!"&amp;CELL("address",G86))))</f>
        <v>48000</v>
      </c>
      <c r="H86">
        <f ca="1">IF(ISBLANK(INDIRECT("'["&amp;'Báo cáo'!$C$3&amp;".xlsx]Hóa đơn COD'!"&amp;CELL("address",H86))),"",(INDIRECT("'["&amp;'Báo cáo'!$C$3&amp;".xlsx]Hóa đơn COD'!"&amp;CELL("address",H86))))</f>
        <v>0</v>
      </c>
      <c r="I86">
        <f ca="1">IF(ISBLANK(INDIRECT("'["&amp;'Báo cáo'!$C$3&amp;".xlsx]Hóa đơn COD'!"&amp;CELL("address",I86))),"",(INDIRECT("'["&amp;'Báo cáo'!$C$3&amp;".xlsx]Hóa đơn COD'!"&amp;CELL("address",I86))))</f>
        <v>44</v>
      </c>
      <c r="J86">
        <f ca="1">IF(ISBLANK(INDIRECT("'["&amp;'Báo cáo'!$C$3&amp;".xlsx]Hóa đơn COD'!"&amp;CELL("address",J86))),"",(INDIRECT("'["&amp;'Báo cáo'!$C$3&amp;".xlsx]Hóa đơn COD'!"&amp;CELL("address",J86))))</f>
        <v>37</v>
      </c>
      <c r="K86">
        <f ca="1">IF(ISBLANK(INDIRECT("'["&amp;'Báo cáo'!$C$3&amp;".xlsx]Hóa đơn COD'!"&amp;CELL("address",K86))),"",(INDIRECT("'["&amp;'Báo cáo'!$C$3&amp;".xlsx]Hóa đơn COD'!"&amp;CELL("address",K86))))</f>
        <v>3</v>
      </c>
      <c r="L86">
        <f ca="1">IF(ISBLANK(INDIRECT("'["&amp;'Báo cáo'!$C$3&amp;".xlsx]Hóa đơn COD'!"&amp;CELL("address",L86))),"",(INDIRECT("'["&amp;'Báo cáo'!$C$3&amp;".xlsx]Hóa đơn COD'!"&amp;CELL("address",L86))))</f>
        <v>4</v>
      </c>
      <c r="M86">
        <f ca="1">IF(ISBLANK(INDIRECT("'["&amp;'Báo cáo'!$C$3&amp;".xlsx]Hóa đơn COD'!"&amp;CELL("address",M86))),"",(INDIRECT("'["&amp;'Báo cáo'!$C$3&amp;".xlsx]Hóa đơn COD'!"&amp;CELL("address",M86))))</f>
        <v>44</v>
      </c>
      <c r="N86" t="str">
        <f ca="1">IF(ISBLANK(INDIRECT("'["&amp;'Báo cáo'!$C$3&amp;".xlsx]Hóa đơn COD'!"&amp;CELL("address",N86))),"",(INDIRECT("'["&amp;'Báo cáo'!$C$3&amp;".xlsx]Hóa đơn COD'!"&amp;CELL("address",N86))))</f>
        <v>trongntm</v>
      </c>
      <c r="O86" t="str">
        <f ca="1">IF(ISBLANK(INDIRECT("'["&amp;'Báo cáo'!$C$3&amp;".xlsx]Hóa đơn COD'!"&amp;CELL("address",O86))),"",(INDIRECT("'["&amp;'Báo cáo'!$C$3&amp;".xlsx]Hóa đơn COD'!"&amp;CELL("address",O86))))</f>
        <v>18:31 06-12-19</v>
      </c>
      <c r="P86" s="10">
        <f t="shared" ca="1" si="1"/>
        <v>0.7715277777777777</v>
      </c>
      <c r="Q86" t="str">
        <f ca="1">IF(B86="","",IF(P86&lt;'Báo cáo'!$C$4,"Sáng","Chiều"))</f>
        <v>Chiều</v>
      </c>
      <c r="R86" s="12">
        <f ca="1">IF(A86="","",IF(ISNUMBER(MATCH(B86,'Danh sách COD'!$B:$B,0)),J86/I86,""))</f>
        <v>0.84090909090909094</v>
      </c>
      <c r="S86" t="str">
        <f ca="1">IF(R86="","",IF(R86&gt;='Báo cáo'!$C$8,"Có","Không"))</f>
        <v>Không</v>
      </c>
    </row>
    <row r="87" spans="1:19" x14ac:dyDescent="0.25">
      <c r="A87" t="str">
        <f ca="1">IF(ISBLANK(INDIRECT("'["&amp;'Báo cáo'!$C$3&amp;".xlsx]Hóa đơn COD'!"&amp;CELL("address",A87))),"",(INDIRECT("'["&amp;'Báo cáo'!$C$3&amp;".xlsx]Hóa đơn COD'!"&amp;CELL("address",A87))))</f>
        <v>BTT391636032.T1100.301119</v>
      </c>
      <c r="B87" t="str">
        <f ca="1">IF(ISBLANK(INDIRECT("'["&amp;'Báo cáo'!$C$3&amp;".xlsx]Hóa đơn COD'!"&amp;CELL("address",B87))),"",(INDIRECT("'["&amp;'Báo cáo'!$C$3&amp;".xlsx]Hóa đơn COD'!"&amp;CELL("address",B87))))</f>
        <v>T1100-Trương Văn Phương</v>
      </c>
      <c r="C87">
        <f ca="1">IF(ISBLANK(INDIRECT("'["&amp;'Báo cáo'!$C$3&amp;".xlsx]Hóa đơn COD'!"&amp;CELL("address",C87))),"",(INDIRECT("'["&amp;'Báo cáo'!$C$3&amp;".xlsx]Hóa đơn COD'!"&amp;CELL("address",C87))))</f>
        <v>6029023</v>
      </c>
      <c r="D87">
        <f ca="1">IF(ISBLANK(INDIRECT("'["&amp;'Báo cáo'!$C$3&amp;".xlsx]Hóa đơn COD'!"&amp;CELL("address",D87))),"",(INDIRECT("'["&amp;'Báo cáo'!$C$3&amp;".xlsx]Hóa đơn COD'!"&amp;CELL("address",D87))))</f>
        <v>0</v>
      </c>
      <c r="E87">
        <f ca="1">IF(ISBLANK(INDIRECT("'["&amp;'Báo cáo'!$C$3&amp;".xlsx]Hóa đơn COD'!"&amp;CELL("address",E87))),"",(INDIRECT("'["&amp;'Báo cáo'!$C$3&amp;".xlsx]Hóa đơn COD'!"&amp;CELL("address",E87))))</f>
        <v>706860</v>
      </c>
      <c r="F87">
        <f ca="1">IF(ISBLANK(INDIRECT("'["&amp;'Báo cáo'!$C$3&amp;".xlsx]Hóa đơn COD'!"&amp;CELL("address",F87))),"",(INDIRECT("'["&amp;'Báo cáo'!$C$3&amp;".xlsx]Hóa đơn COD'!"&amp;CELL("address",F87))))</f>
        <v>609860</v>
      </c>
      <c r="G87">
        <f ca="1">IF(ISBLANK(INDIRECT("'["&amp;'Báo cáo'!$C$3&amp;".xlsx]Hóa đơn COD'!"&amp;CELL("address",G87))),"",(INDIRECT("'["&amp;'Báo cáo'!$C$3&amp;".xlsx]Hóa đơn COD'!"&amp;CELL("address",G87))))</f>
        <v>97000</v>
      </c>
      <c r="H87">
        <f ca="1">IF(ISBLANK(INDIRECT("'["&amp;'Báo cáo'!$C$3&amp;".xlsx]Hóa đơn COD'!"&amp;CELL("address",H87))),"",(INDIRECT("'["&amp;'Báo cáo'!$C$3&amp;".xlsx]Hóa đơn COD'!"&amp;CELL("address",H87))))</f>
        <v>0</v>
      </c>
      <c r="I87">
        <f ca="1">IF(ISBLANK(INDIRECT("'["&amp;'Báo cáo'!$C$3&amp;".xlsx]Hóa đơn COD'!"&amp;CELL("address",I87))),"",(INDIRECT("'["&amp;'Báo cáo'!$C$3&amp;".xlsx]Hóa đơn COD'!"&amp;CELL("address",I87))))</f>
        <v>79</v>
      </c>
      <c r="J87">
        <f ca="1">IF(ISBLANK(INDIRECT("'["&amp;'Báo cáo'!$C$3&amp;".xlsx]Hóa đơn COD'!"&amp;CELL("address",J87))),"",(INDIRECT("'["&amp;'Báo cáo'!$C$3&amp;".xlsx]Hóa đơn COD'!"&amp;CELL("address",J87))))</f>
        <v>25</v>
      </c>
      <c r="K87">
        <f ca="1">IF(ISBLANK(INDIRECT("'["&amp;'Báo cáo'!$C$3&amp;".xlsx]Hóa đơn COD'!"&amp;CELL("address",K87))),"",(INDIRECT("'["&amp;'Báo cáo'!$C$3&amp;".xlsx]Hóa đơn COD'!"&amp;CELL("address",K87))))</f>
        <v>0</v>
      </c>
      <c r="L87">
        <f ca="1">IF(ISBLANK(INDIRECT("'["&amp;'Báo cáo'!$C$3&amp;".xlsx]Hóa đơn COD'!"&amp;CELL("address",L87))),"",(INDIRECT("'["&amp;'Báo cáo'!$C$3&amp;".xlsx]Hóa đơn COD'!"&amp;CELL("address",L87))))</f>
        <v>54</v>
      </c>
      <c r="M87">
        <f ca="1">IF(ISBLANK(INDIRECT("'["&amp;'Báo cáo'!$C$3&amp;".xlsx]Hóa đơn COD'!"&amp;CELL("address",M87))),"",(INDIRECT("'["&amp;'Báo cáo'!$C$3&amp;".xlsx]Hóa đơn COD'!"&amp;CELL("address",M87))))</f>
        <v>79</v>
      </c>
      <c r="N87" t="str">
        <f ca="1">IF(ISBLANK(INDIRECT("'["&amp;'Báo cáo'!$C$3&amp;".xlsx]Hóa đơn COD'!"&amp;CELL("address",N87))),"",(INDIRECT("'["&amp;'Báo cáo'!$C$3&amp;".xlsx]Hóa đơn COD'!"&amp;CELL("address",N87))))</f>
        <v>trongntm</v>
      </c>
      <c r="O87" t="str">
        <f ca="1">IF(ISBLANK(INDIRECT("'["&amp;'Báo cáo'!$C$3&amp;".xlsx]Hóa đơn COD'!"&amp;CELL("address",O87))),"",(INDIRECT("'["&amp;'Báo cáo'!$C$3&amp;".xlsx]Hóa đơn COD'!"&amp;CELL("address",O87))))</f>
        <v>11:31 30-11-19</v>
      </c>
      <c r="P87" s="10">
        <f t="shared" ca="1" si="1"/>
        <v>0.47986111111111113</v>
      </c>
      <c r="Q87" t="str">
        <f ca="1">IF(B87="","",IF(P87&lt;'Báo cáo'!$C$4,"Sáng","Chiều"))</f>
        <v>Sáng</v>
      </c>
      <c r="R87" s="12">
        <f ca="1">IF(A87="","",IF(ISNUMBER(MATCH(B87,'Danh sách COD'!$B:$B,0)),J87/I87,""))</f>
        <v>0.31645569620253167</v>
      </c>
      <c r="S87" t="str">
        <f ca="1">IF(R87="","",IF(R87&gt;='Báo cáo'!$C$8,"Có","Không"))</f>
        <v>Không</v>
      </c>
    </row>
    <row r="88" spans="1:19" x14ac:dyDescent="0.25">
      <c r="A88" t="str">
        <f ca="1">IF(ISBLANK(INDIRECT("'["&amp;'Báo cáo'!$C$3&amp;".xlsx]Hóa đơn COD'!"&amp;CELL("address",A88))),"",(INDIRECT("'["&amp;'Báo cáo'!$C$3&amp;".xlsx]Hóa đơn COD'!"&amp;CELL("address",A88))))</f>
        <v>BTT399287961.T1100.061219</v>
      </c>
      <c r="B88" t="str">
        <f ca="1">IF(ISBLANK(INDIRECT("'["&amp;'Báo cáo'!$C$3&amp;".xlsx]Hóa đơn COD'!"&amp;CELL("address",B88))),"",(INDIRECT("'["&amp;'Báo cáo'!$C$3&amp;".xlsx]Hóa đơn COD'!"&amp;CELL("address",B88))))</f>
        <v>T1100-Trương Văn Phương</v>
      </c>
      <c r="C88">
        <f ca="1">IF(ISBLANK(INDIRECT("'["&amp;'Báo cáo'!$C$3&amp;".xlsx]Hóa đơn COD'!"&amp;CELL("address",C88))),"",(INDIRECT("'["&amp;'Báo cáo'!$C$3&amp;".xlsx]Hóa đơn COD'!"&amp;CELL("address",C88))))</f>
        <v>21117612</v>
      </c>
      <c r="D88">
        <f ca="1">IF(ISBLANK(INDIRECT("'["&amp;'Báo cáo'!$C$3&amp;".xlsx]Hóa đơn COD'!"&amp;CELL("address",D88))),"",(INDIRECT("'["&amp;'Báo cáo'!$C$3&amp;".xlsx]Hóa đơn COD'!"&amp;CELL("address",D88))))</f>
        <v>0</v>
      </c>
      <c r="E88">
        <f ca="1">IF(ISBLANK(INDIRECT("'["&amp;'Báo cáo'!$C$3&amp;".xlsx]Hóa đơn COD'!"&amp;CELL("address",E88))),"",(INDIRECT("'["&amp;'Báo cáo'!$C$3&amp;".xlsx]Hóa đơn COD'!"&amp;CELL("address",E88))))</f>
        <v>1949620</v>
      </c>
      <c r="F88">
        <f ca="1">IF(ISBLANK(INDIRECT("'["&amp;'Báo cáo'!$C$3&amp;".xlsx]Hóa đơn COD'!"&amp;CELL("address",F88))),"",(INDIRECT("'["&amp;'Báo cáo'!$C$3&amp;".xlsx]Hóa đơn COD'!"&amp;CELL("address",F88))))</f>
        <v>1719120</v>
      </c>
      <c r="G88">
        <f ca="1">IF(ISBLANK(INDIRECT("'["&amp;'Báo cáo'!$C$3&amp;".xlsx]Hóa đơn COD'!"&amp;CELL("address",G88))),"",(INDIRECT("'["&amp;'Báo cáo'!$C$3&amp;".xlsx]Hóa đơn COD'!"&amp;CELL("address",G88))))</f>
        <v>230500</v>
      </c>
      <c r="H88">
        <f ca="1">IF(ISBLANK(INDIRECT("'["&amp;'Báo cáo'!$C$3&amp;".xlsx]Hóa đơn COD'!"&amp;CELL("address",H88))),"",(INDIRECT("'["&amp;'Báo cáo'!$C$3&amp;".xlsx]Hóa đơn COD'!"&amp;CELL("address",H88))))</f>
        <v>0</v>
      </c>
      <c r="I88">
        <f ca="1">IF(ISBLANK(INDIRECT("'["&amp;'Báo cáo'!$C$3&amp;".xlsx]Hóa đơn COD'!"&amp;CELL("address",I88))),"",(INDIRECT("'["&amp;'Báo cáo'!$C$3&amp;".xlsx]Hóa đơn COD'!"&amp;CELL("address",I88))))</f>
        <v>76</v>
      </c>
      <c r="J88">
        <f ca="1">IF(ISBLANK(INDIRECT("'["&amp;'Báo cáo'!$C$3&amp;".xlsx]Hóa đơn COD'!"&amp;CELL("address",J88))),"",(INDIRECT("'["&amp;'Báo cáo'!$C$3&amp;".xlsx]Hóa đơn COD'!"&amp;CELL("address",J88))))</f>
        <v>73</v>
      </c>
      <c r="K88">
        <f ca="1">IF(ISBLANK(INDIRECT("'["&amp;'Báo cáo'!$C$3&amp;".xlsx]Hóa đơn COD'!"&amp;CELL("address",K88))),"",(INDIRECT("'["&amp;'Báo cáo'!$C$3&amp;".xlsx]Hóa đơn COD'!"&amp;CELL("address",K88))))</f>
        <v>1</v>
      </c>
      <c r="L88">
        <f ca="1">IF(ISBLANK(INDIRECT("'["&amp;'Báo cáo'!$C$3&amp;".xlsx]Hóa đơn COD'!"&amp;CELL("address",L88))),"",(INDIRECT("'["&amp;'Báo cáo'!$C$3&amp;".xlsx]Hóa đơn COD'!"&amp;CELL("address",L88))))</f>
        <v>2</v>
      </c>
      <c r="M88">
        <f ca="1">IF(ISBLANK(INDIRECT("'["&amp;'Báo cáo'!$C$3&amp;".xlsx]Hóa đơn COD'!"&amp;CELL("address",M88))),"",(INDIRECT("'["&amp;'Báo cáo'!$C$3&amp;".xlsx]Hóa đơn COD'!"&amp;CELL("address",M88))))</f>
        <v>76</v>
      </c>
      <c r="N88" t="str">
        <f ca="1">IF(ISBLANK(INDIRECT("'["&amp;'Báo cáo'!$C$3&amp;".xlsx]Hóa đơn COD'!"&amp;CELL("address",N88))),"",(INDIRECT("'["&amp;'Báo cáo'!$C$3&amp;".xlsx]Hóa đơn COD'!"&amp;CELL("address",N88))))</f>
        <v>tuoint</v>
      </c>
      <c r="O88" t="str">
        <f ca="1">IF(ISBLANK(INDIRECT("'["&amp;'Báo cáo'!$C$3&amp;".xlsx]Hóa đơn COD'!"&amp;CELL("address",O88))),"",(INDIRECT("'["&amp;'Báo cáo'!$C$3&amp;".xlsx]Hóa đơn COD'!"&amp;CELL("address",O88))))</f>
        <v>11:47 06-12-19</v>
      </c>
      <c r="P88" s="10">
        <f t="shared" ca="1" si="1"/>
        <v>0.4909722222222222</v>
      </c>
      <c r="Q88" t="str">
        <f ca="1">IF(B88="","",IF(P88&lt;'Báo cáo'!$C$4,"Sáng","Chiều"))</f>
        <v>Sáng</v>
      </c>
      <c r="R88" s="12">
        <f ca="1">IF(A88="","",IF(ISNUMBER(MATCH(B88,'Danh sách COD'!$B:$B,0)),J88/I88,""))</f>
        <v>0.96052631578947367</v>
      </c>
      <c r="S88" t="str">
        <f ca="1">IF(R88="","",IF(R88&gt;='Báo cáo'!$C$8,"Có","Không"))</f>
        <v>Không</v>
      </c>
    </row>
    <row r="89" spans="1:19" x14ac:dyDescent="0.25">
      <c r="A89" t="str">
        <f ca="1">IF(ISBLANK(INDIRECT("'["&amp;'Báo cáo'!$C$3&amp;".xlsx]Hóa đơn COD'!"&amp;CELL("address",A89))),"",(INDIRECT("'["&amp;'Báo cáo'!$C$3&amp;".xlsx]Hóa đơn COD'!"&amp;CELL("address",A89))))</f>
        <v>BTT395161128.T1100.031219</v>
      </c>
      <c r="B89" t="str">
        <f ca="1">IF(ISBLANK(INDIRECT("'["&amp;'Báo cáo'!$C$3&amp;".xlsx]Hóa đơn COD'!"&amp;CELL("address",B89))),"",(INDIRECT("'["&amp;'Báo cáo'!$C$3&amp;".xlsx]Hóa đơn COD'!"&amp;CELL("address",B89))))</f>
        <v>T1100-Trương Văn Phương</v>
      </c>
      <c r="C89">
        <f ca="1">IF(ISBLANK(INDIRECT("'["&amp;'Báo cáo'!$C$3&amp;".xlsx]Hóa đơn COD'!"&amp;CELL("address",C89))),"",(INDIRECT("'["&amp;'Báo cáo'!$C$3&amp;".xlsx]Hóa đơn COD'!"&amp;CELL("address",C89))))</f>
        <v>25505642</v>
      </c>
      <c r="D89">
        <f ca="1">IF(ISBLANK(INDIRECT("'["&amp;'Báo cáo'!$C$3&amp;".xlsx]Hóa đơn COD'!"&amp;CELL("address",D89))),"",(INDIRECT("'["&amp;'Báo cáo'!$C$3&amp;".xlsx]Hóa đơn COD'!"&amp;CELL("address",D89))))</f>
        <v>0</v>
      </c>
      <c r="E89">
        <f ca="1">IF(ISBLANK(INDIRECT("'["&amp;'Báo cáo'!$C$3&amp;".xlsx]Hóa đơn COD'!"&amp;CELL("address",E89))),"",(INDIRECT("'["&amp;'Báo cáo'!$C$3&amp;".xlsx]Hóa đơn COD'!"&amp;CELL("address",E89))))</f>
        <v>1852495</v>
      </c>
      <c r="F89">
        <f ca="1">IF(ISBLANK(INDIRECT("'["&amp;'Báo cáo'!$C$3&amp;".xlsx]Hóa đơn COD'!"&amp;CELL("address",F89))),"",(INDIRECT("'["&amp;'Báo cáo'!$C$3&amp;".xlsx]Hóa đơn COD'!"&amp;CELL("address",F89))))</f>
        <v>1543495</v>
      </c>
      <c r="G89">
        <f ca="1">IF(ISBLANK(INDIRECT("'["&amp;'Báo cáo'!$C$3&amp;".xlsx]Hóa đơn COD'!"&amp;CELL("address",G89))),"",(INDIRECT("'["&amp;'Báo cáo'!$C$3&amp;".xlsx]Hóa đơn COD'!"&amp;CELL("address",G89))))</f>
        <v>309000</v>
      </c>
      <c r="H89">
        <f ca="1">IF(ISBLANK(INDIRECT("'["&amp;'Báo cáo'!$C$3&amp;".xlsx]Hóa đơn COD'!"&amp;CELL("address",H89))),"",(INDIRECT("'["&amp;'Báo cáo'!$C$3&amp;".xlsx]Hóa đơn COD'!"&amp;CELL("address",H89))))</f>
        <v>0</v>
      </c>
      <c r="I89">
        <f ca="1">IF(ISBLANK(INDIRECT("'["&amp;'Báo cáo'!$C$3&amp;".xlsx]Hóa đơn COD'!"&amp;CELL("address",I89))),"",(INDIRECT("'["&amp;'Báo cáo'!$C$3&amp;".xlsx]Hóa đơn COD'!"&amp;CELL("address",I89))))</f>
        <v>91</v>
      </c>
      <c r="J89">
        <f ca="1">IF(ISBLANK(INDIRECT("'["&amp;'Báo cáo'!$C$3&amp;".xlsx]Hóa đơn COD'!"&amp;CELL("address",J89))),"",(INDIRECT("'["&amp;'Báo cáo'!$C$3&amp;".xlsx]Hóa đơn COD'!"&amp;CELL("address",J89))))</f>
        <v>87</v>
      </c>
      <c r="K89">
        <f ca="1">IF(ISBLANK(INDIRECT("'["&amp;'Báo cáo'!$C$3&amp;".xlsx]Hóa đơn COD'!"&amp;CELL("address",K89))),"",(INDIRECT("'["&amp;'Báo cáo'!$C$3&amp;".xlsx]Hóa đơn COD'!"&amp;CELL("address",K89))))</f>
        <v>1</v>
      </c>
      <c r="L89">
        <f ca="1">IF(ISBLANK(INDIRECT("'["&amp;'Báo cáo'!$C$3&amp;".xlsx]Hóa đơn COD'!"&amp;CELL("address",L89))),"",(INDIRECT("'["&amp;'Báo cáo'!$C$3&amp;".xlsx]Hóa đơn COD'!"&amp;CELL("address",L89))))</f>
        <v>3</v>
      </c>
      <c r="M89">
        <f ca="1">IF(ISBLANK(INDIRECT("'["&amp;'Báo cáo'!$C$3&amp;".xlsx]Hóa đơn COD'!"&amp;CELL("address",M89))),"",(INDIRECT("'["&amp;'Báo cáo'!$C$3&amp;".xlsx]Hóa đơn COD'!"&amp;CELL("address",M89))))</f>
        <v>91</v>
      </c>
      <c r="N89" t="str">
        <f ca="1">IF(ISBLANK(INDIRECT("'["&amp;'Báo cáo'!$C$3&amp;".xlsx]Hóa đơn COD'!"&amp;CELL("address",N89))),"",(INDIRECT("'["&amp;'Báo cáo'!$C$3&amp;".xlsx]Hóa đơn COD'!"&amp;CELL("address",N89))))</f>
        <v>tuoint</v>
      </c>
      <c r="O89" t="str">
        <f ca="1">IF(ISBLANK(INDIRECT("'["&amp;'Báo cáo'!$C$3&amp;".xlsx]Hóa đơn COD'!"&amp;CELL("address",O89))),"",(INDIRECT("'["&amp;'Báo cáo'!$C$3&amp;".xlsx]Hóa đơn COD'!"&amp;CELL("address",O89))))</f>
        <v>11:50 03-12-19</v>
      </c>
      <c r="P89" s="10">
        <f t="shared" ca="1" si="1"/>
        <v>0.49305555555555558</v>
      </c>
      <c r="Q89" t="str">
        <f ca="1">IF(B89="","",IF(P89&lt;'Báo cáo'!$C$4,"Sáng","Chiều"))</f>
        <v>Sáng</v>
      </c>
      <c r="R89" s="12">
        <f ca="1">IF(A89="","",IF(ISNUMBER(MATCH(B89,'Danh sách COD'!$B:$B,0)),J89/I89,""))</f>
        <v>0.95604395604395609</v>
      </c>
      <c r="S89" t="str">
        <f ca="1">IF(R89="","",IF(R89&gt;='Báo cáo'!$C$8,"Có","Không"))</f>
        <v>Không</v>
      </c>
    </row>
    <row r="90" spans="1:19" x14ac:dyDescent="0.25">
      <c r="A90" t="str">
        <f ca="1">IF(ISBLANK(INDIRECT("'["&amp;'Báo cáo'!$C$3&amp;".xlsx]Hóa đơn COD'!"&amp;CELL("address",A90))),"",(INDIRECT("'["&amp;'Báo cáo'!$C$3&amp;".xlsx]Hóa đơn COD'!"&amp;CELL("address",A90))))</f>
        <v>BTT397848993.T1100.051219</v>
      </c>
      <c r="B90" t="str">
        <f ca="1">IF(ISBLANK(INDIRECT("'["&amp;'Báo cáo'!$C$3&amp;".xlsx]Hóa đơn COD'!"&amp;CELL("address",B90))),"",(INDIRECT("'["&amp;'Báo cáo'!$C$3&amp;".xlsx]Hóa đơn COD'!"&amp;CELL("address",B90))))</f>
        <v>T1100-Trương Văn Phương</v>
      </c>
      <c r="C90">
        <f ca="1">IF(ISBLANK(INDIRECT("'["&amp;'Báo cáo'!$C$3&amp;".xlsx]Hóa đơn COD'!"&amp;CELL("address",C90))),"",(INDIRECT("'["&amp;'Báo cáo'!$C$3&amp;".xlsx]Hóa đơn COD'!"&amp;CELL("address",C90))))</f>
        <v>17988372</v>
      </c>
      <c r="D90">
        <f ca="1">IF(ISBLANK(INDIRECT("'["&amp;'Báo cáo'!$C$3&amp;".xlsx]Hóa đơn COD'!"&amp;CELL("address",D90))),"",(INDIRECT("'["&amp;'Báo cáo'!$C$3&amp;".xlsx]Hóa đơn COD'!"&amp;CELL("address",D90))))</f>
        <v>0</v>
      </c>
      <c r="E90">
        <f ca="1">IF(ISBLANK(INDIRECT("'["&amp;'Báo cáo'!$C$3&amp;".xlsx]Hóa đơn COD'!"&amp;CELL("address",E90))),"",(INDIRECT("'["&amp;'Báo cáo'!$C$3&amp;".xlsx]Hóa đơn COD'!"&amp;CELL("address",E90))))</f>
        <v>1985270</v>
      </c>
      <c r="F90">
        <f ca="1">IF(ISBLANK(INDIRECT("'["&amp;'Báo cáo'!$C$3&amp;".xlsx]Hóa đơn COD'!"&amp;CELL("address",F90))),"",(INDIRECT("'["&amp;'Báo cáo'!$C$3&amp;".xlsx]Hóa đơn COD'!"&amp;CELL("address",F90))))</f>
        <v>1639270</v>
      </c>
      <c r="G90">
        <f ca="1">IF(ISBLANK(INDIRECT("'["&amp;'Báo cáo'!$C$3&amp;".xlsx]Hóa đơn COD'!"&amp;CELL("address",G90))),"",(INDIRECT("'["&amp;'Báo cáo'!$C$3&amp;".xlsx]Hóa đơn COD'!"&amp;CELL("address",G90))))</f>
        <v>346000</v>
      </c>
      <c r="H90">
        <f ca="1">IF(ISBLANK(INDIRECT("'["&amp;'Báo cáo'!$C$3&amp;".xlsx]Hóa đơn COD'!"&amp;CELL("address",H90))),"",(INDIRECT("'["&amp;'Báo cáo'!$C$3&amp;".xlsx]Hóa đơn COD'!"&amp;CELL("address",H90))))</f>
        <v>0</v>
      </c>
      <c r="I90">
        <f ca="1">IF(ISBLANK(INDIRECT("'["&amp;'Báo cáo'!$C$3&amp;".xlsx]Hóa đơn COD'!"&amp;CELL("address",I90))),"",(INDIRECT("'["&amp;'Báo cáo'!$C$3&amp;".xlsx]Hóa đơn COD'!"&amp;CELL("address",I90))))</f>
        <v>80</v>
      </c>
      <c r="J90">
        <f ca="1">IF(ISBLANK(INDIRECT("'["&amp;'Báo cáo'!$C$3&amp;".xlsx]Hóa đơn COD'!"&amp;CELL("address",J90))),"",(INDIRECT("'["&amp;'Báo cáo'!$C$3&amp;".xlsx]Hóa đơn COD'!"&amp;CELL("address",J90))))</f>
        <v>76</v>
      </c>
      <c r="K90">
        <f ca="1">IF(ISBLANK(INDIRECT("'["&amp;'Báo cáo'!$C$3&amp;".xlsx]Hóa đơn COD'!"&amp;CELL("address",K90))),"",(INDIRECT("'["&amp;'Báo cáo'!$C$3&amp;".xlsx]Hóa đơn COD'!"&amp;CELL("address",K90))))</f>
        <v>1</v>
      </c>
      <c r="L90">
        <f ca="1">IF(ISBLANK(INDIRECT("'["&amp;'Báo cáo'!$C$3&amp;".xlsx]Hóa đơn COD'!"&amp;CELL("address",L90))),"",(INDIRECT("'["&amp;'Báo cáo'!$C$3&amp;".xlsx]Hóa đơn COD'!"&amp;CELL("address",L90))))</f>
        <v>3</v>
      </c>
      <c r="M90">
        <f ca="1">IF(ISBLANK(INDIRECT("'["&amp;'Báo cáo'!$C$3&amp;".xlsx]Hóa đơn COD'!"&amp;CELL("address",M90))),"",(INDIRECT("'["&amp;'Báo cáo'!$C$3&amp;".xlsx]Hóa đơn COD'!"&amp;CELL("address",M90))))</f>
        <v>80</v>
      </c>
      <c r="N90" t="str">
        <f ca="1">IF(ISBLANK(INDIRECT("'["&amp;'Báo cáo'!$C$3&amp;".xlsx]Hóa đơn COD'!"&amp;CELL("address",N90))),"",(INDIRECT("'["&amp;'Báo cáo'!$C$3&amp;".xlsx]Hóa đơn COD'!"&amp;CELL("address",N90))))</f>
        <v>tuoint</v>
      </c>
      <c r="O90" t="str">
        <f ca="1">IF(ISBLANK(INDIRECT("'["&amp;'Báo cáo'!$C$3&amp;".xlsx]Hóa đơn COD'!"&amp;CELL("address",O90))),"",(INDIRECT("'["&amp;'Báo cáo'!$C$3&amp;".xlsx]Hóa đơn COD'!"&amp;CELL("address",O90))))</f>
        <v>11:52 05-12-19</v>
      </c>
      <c r="P90" s="10">
        <f t="shared" ca="1" si="1"/>
        <v>0.49444444444444446</v>
      </c>
      <c r="Q90" t="str">
        <f ca="1">IF(B90="","",IF(P90&lt;'Báo cáo'!$C$4,"Sáng","Chiều"))</f>
        <v>Sáng</v>
      </c>
      <c r="R90" s="12">
        <f ca="1">IF(A90="","",IF(ISNUMBER(MATCH(B90,'Danh sách COD'!$B:$B,0)),J90/I90,""))</f>
        <v>0.95</v>
      </c>
      <c r="S90" t="str">
        <f ca="1">IF(R90="","",IF(R90&gt;='Báo cáo'!$C$8,"Có","Không"))</f>
        <v>Không</v>
      </c>
    </row>
    <row r="91" spans="1:19" x14ac:dyDescent="0.25">
      <c r="A91" t="str">
        <f ca="1">IF(ISBLANK(INDIRECT("'["&amp;'Báo cáo'!$C$3&amp;".xlsx]Hóa đơn COD'!"&amp;CELL("address",A91))),"",(INDIRECT("'["&amp;'Báo cáo'!$C$3&amp;".xlsx]Hóa đơn COD'!"&amp;CELL("address",A91))))</f>
        <v>BTT396596019.T1100.041219</v>
      </c>
      <c r="B91" t="str">
        <f ca="1">IF(ISBLANK(INDIRECT("'["&amp;'Báo cáo'!$C$3&amp;".xlsx]Hóa đơn COD'!"&amp;CELL("address",B91))),"",(INDIRECT("'["&amp;'Báo cáo'!$C$3&amp;".xlsx]Hóa đơn COD'!"&amp;CELL("address",B91))))</f>
        <v>T1100-Trương Văn Phương</v>
      </c>
      <c r="C91">
        <f ca="1">IF(ISBLANK(INDIRECT("'["&amp;'Báo cáo'!$C$3&amp;".xlsx]Hóa đơn COD'!"&amp;CELL("address",C91))),"",(INDIRECT("'["&amp;'Báo cáo'!$C$3&amp;".xlsx]Hóa đơn COD'!"&amp;CELL("address",C91))))</f>
        <v>20211677</v>
      </c>
      <c r="D91">
        <f ca="1">IF(ISBLANK(INDIRECT("'["&amp;'Báo cáo'!$C$3&amp;".xlsx]Hóa đơn COD'!"&amp;CELL("address",D91))),"",(INDIRECT("'["&amp;'Báo cáo'!$C$3&amp;".xlsx]Hóa đơn COD'!"&amp;CELL("address",D91))))</f>
        <v>0</v>
      </c>
      <c r="E91">
        <f ca="1">IF(ISBLANK(INDIRECT("'["&amp;'Báo cáo'!$C$3&amp;".xlsx]Hóa đơn COD'!"&amp;CELL("address",E91))),"",(INDIRECT("'["&amp;'Báo cáo'!$C$3&amp;".xlsx]Hóa đơn COD'!"&amp;CELL("address",E91))))</f>
        <v>2049661</v>
      </c>
      <c r="F91">
        <f ca="1">IF(ISBLANK(INDIRECT("'["&amp;'Báo cáo'!$C$3&amp;".xlsx]Hóa đơn COD'!"&amp;CELL("address",F91))),"",(INDIRECT("'["&amp;'Báo cáo'!$C$3&amp;".xlsx]Hóa đơn COD'!"&amp;CELL("address",F91))))</f>
        <v>1805661</v>
      </c>
      <c r="G91">
        <f ca="1">IF(ISBLANK(INDIRECT("'["&amp;'Báo cáo'!$C$3&amp;".xlsx]Hóa đơn COD'!"&amp;CELL("address",G91))),"",(INDIRECT("'["&amp;'Báo cáo'!$C$3&amp;".xlsx]Hóa đơn COD'!"&amp;CELL("address",G91))))</f>
        <v>244000</v>
      </c>
      <c r="H91">
        <f ca="1">IF(ISBLANK(INDIRECT("'["&amp;'Báo cáo'!$C$3&amp;".xlsx]Hóa đơn COD'!"&amp;CELL("address",H91))),"",(INDIRECT("'["&amp;'Báo cáo'!$C$3&amp;".xlsx]Hóa đơn COD'!"&amp;CELL("address",H91))))</f>
        <v>0</v>
      </c>
      <c r="I91">
        <f ca="1">IF(ISBLANK(INDIRECT("'["&amp;'Báo cáo'!$C$3&amp;".xlsx]Hóa đơn COD'!"&amp;CELL("address",I91))),"",(INDIRECT("'["&amp;'Báo cáo'!$C$3&amp;".xlsx]Hóa đơn COD'!"&amp;CELL("address",I91))))</f>
        <v>86</v>
      </c>
      <c r="J91">
        <f ca="1">IF(ISBLANK(INDIRECT("'["&amp;'Báo cáo'!$C$3&amp;".xlsx]Hóa đơn COD'!"&amp;CELL("address",J91))),"",(INDIRECT("'["&amp;'Báo cáo'!$C$3&amp;".xlsx]Hóa đơn COD'!"&amp;CELL("address",J91))))</f>
        <v>79</v>
      </c>
      <c r="K91">
        <f ca="1">IF(ISBLANK(INDIRECT("'["&amp;'Báo cáo'!$C$3&amp;".xlsx]Hóa đơn COD'!"&amp;CELL("address",K91))),"",(INDIRECT("'["&amp;'Báo cáo'!$C$3&amp;".xlsx]Hóa đơn COD'!"&amp;CELL("address",K91))))</f>
        <v>2</v>
      </c>
      <c r="L91">
        <f ca="1">IF(ISBLANK(INDIRECT("'["&amp;'Báo cáo'!$C$3&amp;".xlsx]Hóa đơn COD'!"&amp;CELL("address",L91))),"",(INDIRECT("'["&amp;'Báo cáo'!$C$3&amp;".xlsx]Hóa đơn COD'!"&amp;CELL("address",L91))))</f>
        <v>5</v>
      </c>
      <c r="M91">
        <f ca="1">IF(ISBLANK(INDIRECT("'["&amp;'Báo cáo'!$C$3&amp;".xlsx]Hóa đơn COD'!"&amp;CELL("address",M91))),"",(INDIRECT("'["&amp;'Báo cáo'!$C$3&amp;".xlsx]Hóa đơn COD'!"&amp;CELL("address",M91))))</f>
        <v>86</v>
      </c>
      <c r="N91" t="str">
        <f ca="1">IF(ISBLANK(INDIRECT("'["&amp;'Báo cáo'!$C$3&amp;".xlsx]Hóa đơn COD'!"&amp;CELL("address",N91))),"",(INDIRECT("'["&amp;'Báo cáo'!$C$3&amp;".xlsx]Hóa đơn COD'!"&amp;CELL("address",N91))))</f>
        <v>tuoint</v>
      </c>
      <c r="O91" t="str">
        <f ca="1">IF(ISBLANK(INDIRECT("'["&amp;'Báo cáo'!$C$3&amp;".xlsx]Hóa đơn COD'!"&amp;CELL("address",O91))),"",(INDIRECT("'["&amp;'Báo cáo'!$C$3&amp;".xlsx]Hóa đơn COD'!"&amp;CELL("address",O91))))</f>
        <v>11:55 04-12-19</v>
      </c>
      <c r="P91" s="10">
        <f t="shared" ca="1" si="1"/>
        <v>0.49652777777777773</v>
      </c>
      <c r="Q91" t="str">
        <f ca="1">IF(B91="","",IF(P91&lt;'Báo cáo'!$C$4,"Sáng","Chiều"))</f>
        <v>Sáng</v>
      </c>
      <c r="R91" s="12">
        <f ca="1">IF(A91="","",IF(ISNUMBER(MATCH(B91,'Danh sách COD'!$B:$B,0)),J91/I91,""))</f>
        <v>0.91860465116279066</v>
      </c>
      <c r="S91" t="str">
        <f ca="1">IF(R91="","",IF(R91&gt;='Báo cáo'!$C$8,"Có","Không"))</f>
        <v>Không</v>
      </c>
    </row>
    <row r="92" spans="1:19" x14ac:dyDescent="0.25">
      <c r="A92" t="str">
        <f ca="1">IF(ISBLANK(INDIRECT("'["&amp;'Báo cáo'!$C$3&amp;".xlsx]Hóa đơn COD'!"&amp;CELL("address",A92))),"",(INDIRECT("'["&amp;'Báo cáo'!$C$3&amp;".xlsx]Hóa đơn COD'!"&amp;CELL("address",A92))))</f>
        <v>BTT393880089.T1100.021219</v>
      </c>
      <c r="B92" t="str">
        <f ca="1">IF(ISBLANK(INDIRECT("'["&amp;'Báo cáo'!$C$3&amp;".xlsx]Hóa đơn COD'!"&amp;CELL("address",B92))),"",(INDIRECT("'["&amp;'Báo cáo'!$C$3&amp;".xlsx]Hóa đơn COD'!"&amp;CELL("address",B92))))</f>
        <v>T1100-Trương Văn Phương</v>
      </c>
      <c r="C92">
        <f ca="1">IF(ISBLANK(INDIRECT("'["&amp;'Báo cáo'!$C$3&amp;".xlsx]Hóa đơn COD'!"&amp;CELL("address",C92))),"",(INDIRECT("'["&amp;'Báo cáo'!$C$3&amp;".xlsx]Hóa đơn COD'!"&amp;CELL("address",C92))))</f>
        <v>28394852</v>
      </c>
      <c r="D92">
        <f ca="1">IF(ISBLANK(INDIRECT("'["&amp;'Báo cáo'!$C$3&amp;".xlsx]Hóa đơn COD'!"&amp;CELL("address",D92))),"",(INDIRECT("'["&amp;'Báo cáo'!$C$3&amp;".xlsx]Hóa đơn COD'!"&amp;CELL("address",D92))))</f>
        <v>0</v>
      </c>
      <c r="E92">
        <f ca="1">IF(ISBLANK(INDIRECT("'["&amp;'Báo cáo'!$C$3&amp;".xlsx]Hóa đơn COD'!"&amp;CELL("address",E92))),"",(INDIRECT("'["&amp;'Báo cáo'!$C$3&amp;".xlsx]Hóa đơn COD'!"&amp;CELL("address",E92))))</f>
        <v>2863075</v>
      </c>
      <c r="F92">
        <f ca="1">IF(ISBLANK(INDIRECT("'["&amp;'Báo cáo'!$C$3&amp;".xlsx]Hóa đơn COD'!"&amp;CELL("address",F92))),"",(INDIRECT("'["&amp;'Báo cáo'!$C$3&amp;".xlsx]Hóa đơn COD'!"&amp;CELL("address",F92))))</f>
        <v>2573075</v>
      </c>
      <c r="G92">
        <f ca="1">IF(ISBLANK(INDIRECT("'["&amp;'Báo cáo'!$C$3&amp;".xlsx]Hóa đơn COD'!"&amp;CELL("address",G92))),"",(INDIRECT("'["&amp;'Báo cáo'!$C$3&amp;".xlsx]Hóa đơn COD'!"&amp;CELL("address",G92))))</f>
        <v>290000</v>
      </c>
      <c r="H92">
        <f ca="1">IF(ISBLANK(INDIRECT("'["&amp;'Báo cáo'!$C$3&amp;".xlsx]Hóa đơn COD'!"&amp;CELL("address",H92))),"",(INDIRECT("'["&amp;'Báo cáo'!$C$3&amp;".xlsx]Hóa đơn COD'!"&amp;CELL("address",H92))))</f>
        <v>0</v>
      </c>
      <c r="I92">
        <f ca="1">IF(ISBLANK(INDIRECT("'["&amp;'Báo cáo'!$C$3&amp;".xlsx]Hóa đơn COD'!"&amp;CELL("address",I92))),"",(INDIRECT("'["&amp;'Báo cáo'!$C$3&amp;".xlsx]Hóa đơn COD'!"&amp;CELL("address",I92))))</f>
        <v>123</v>
      </c>
      <c r="J92">
        <f ca="1">IF(ISBLANK(INDIRECT("'["&amp;'Báo cáo'!$C$3&amp;".xlsx]Hóa đơn COD'!"&amp;CELL("address",J92))),"",(INDIRECT("'["&amp;'Báo cáo'!$C$3&amp;".xlsx]Hóa đơn COD'!"&amp;CELL("address",J92))))</f>
        <v>117</v>
      </c>
      <c r="K92">
        <f ca="1">IF(ISBLANK(INDIRECT("'["&amp;'Báo cáo'!$C$3&amp;".xlsx]Hóa đơn COD'!"&amp;CELL("address",K92))),"",(INDIRECT("'["&amp;'Báo cáo'!$C$3&amp;".xlsx]Hóa đơn COD'!"&amp;CELL("address",K92))))</f>
        <v>1</v>
      </c>
      <c r="L92">
        <f ca="1">IF(ISBLANK(INDIRECT("'["&amp;'Báo cáo'!$C$3&amp;".xlsx]Hóa đơn COD'!"&amp;CELL("address",L92))),"",(INDIRECT("'["&amp;'Báo cáo'!$C$3&amp;".xlsx]Hóa đơn COD'!"&amp;CELL("address",L92))))</f>
        <v>5</v>
      </c>
      <c r="M92">
        <f ca="1">IF(ISBLANK(INDIRECT("'["&amp;'Báo cáo'!$C$3&amp;".xlsx]Hóa đơn COD'!"&amp;CELL("address",M92))),"",(INDIRECT("'["&amp;'Báo cáo'!$C$3&amp;".xlsx]Hóa đơn COD'!"&amp;CELL("address",M92))))</f>
        <v>123</v>
      </c>
      <c r="N92" t="str">
        <f ca="1">IF(ISBLANK(INDIRECT("'["&amp;'Báo cáo'!$C$3&amp;".xlsx]Hóa đơn COD'!"&amp;CELL("address",N92))),"",(INDIRECT("'["&amp;'Báo cáo'!$C$3&amp;".xlsx]Hóa đơn COD'!"&amp;CELL("address",N92))))</f>
        <v>tuoint</v>
      </c>
      <c r="O92" t="str">
        <f ca="1">IF(ISBLANK(INDIRECT("'["&amp;'Báo cáo'!$C$3&amp;".xlsx]Hóa đơn COD'!"&amp;CELL("address",O92))),"",(INDIRECT("'["&amp;'Báo cáo'!$C$3&amp;".xlsx]Hóa đơn COD'!"&amp;CELL("address",O92))))</f>
        <v>12:21 02-12-19</v>
      </c>
      <c r="P92" s="10">
        <f t="shared" ca="1" si="1"/>
        <v>0.51458333333333328</v>
      </c>
      <c r="Q92" t="str">
        <f ca="1">IF(B92="","",IF(P92&lt;'Báo cáo'!$C$4,"Sáng","Chiều"))</f>
        <v>Sáng</v>
      </c>
      <c r="R92" s="12">
        <f ca="1">IF(A92="","",IF(ISNUMBER(MATCH(B92,'Danh sách COD'!$B:$B,0)),J92/I92,""))</f>
        <v>0.95121951219512191</v>
      </c>
      <c r="S92" t="str">
        <f ca="1">IF(R92="","",IF(R92&gt;='Báo cáo'!$C$8,"Có","Không"))</f>
        <v>Không</v>
      </c>
    </row>
    <row r="93" spans="1:19" x14ac:dyDescent="0.25">
      <c r="A93" t="str">
        <f ca="1">IF(ISBLANK(INDIRECT("'["&amp;'Báo cáo'!$C$3&amp;".xlsx]Hóa đơn COD'!"&amp;CELL("address",A93))),"",(INDIRECT("'["&amp;'Báo cáo'!$C$3&amp;".xlsx]Hóa đơn COD'!"&amp;CELL("address",A93))))</f>
        <v>BTT391933533.T1100.301119</v>
      </c>
      <c r="B93" t="str">
        <f ca="1">IF(ISBLANK(INDIRECT("'["&amp;'Báo cáo'!$C$3&amp;".xlsx]Hóa đơn COD'!"&amp;CELL("address",B93))),"",(INDIRECT("'["&amp;'Báo cáo'!$C$3&amp;".xlsx]Hóa đơn COD'!"&amp;CELL("address",B93))))</f>
        <v>T1100-Trương Văn Phương</v>
      </c>
      <c r="C93">
        <f ca="1">IF(ISBLANK(INDIRECT("'["&amp;'Báo cáo'!$C$3&amp;".xlsx]Hóa đơn COD'!"&amp;CELL("address",C93))),"",(INDIRECT("'["&amp;'Báo cáo'!$C$3&amp;".xlsx]Hóa đơn COD'!"&amp;CELL("address",C93))))</f>
        <v>5525000</v>
      </c>
      <c r="D93">
        <f ca="1">IF(ISBLANK(INDIRECT("'["&amp;'Báo cáo'!$C$3&amp;".xlsx]Hóa đơn COD'!"&amp;CELL("address",D93))),"",(INDIRECT("'["&amp;'Báo cáo'!$C$3&amp;".xlsx]Hóa đơn COD'!"&amp;CELL("address",D93))))</f>
        <v>24000</v>
      </c>
      <c r="E93">
        <f ca="1">IF(ISBLANK(INDIRECT("'["&amp;'Báo cáo'!$C$3&amp;".xlsx]Hóa đơn COD'!"&amp;CELL("address",E93))),"",(INDIRECT("'["&amp;'Báo cáo'!$C$3&amp;".xlsx]Hóa đơn COD'!"&amp;CELL("address",E93))))</f>
        <v>173000</v>
      </c>
      <c r="F93">
        <f ca="1">IF(ISBLANK(INDIRECT("'["&amp;'Báo cáo'!$C$3&amp;".xlsx]Hóa đơn COD'!"&amp;CELL("address",F93))),"",(INDIRECT("'["&amp;'Báo cáo'!$C$3&amp;".xlsx]Hóa đơn COD'!"&amp;CELL("address",F93))))</f>
        <v>16000</v>
      </c>
      <c r="G93">
        <f ca="1">IF(ISBLANK(INDIRECT("'["&amp;'Báo cáo'!$C$3&amp;".xlsx]Hóa đơn COD'!"&amp;CELL("address",G93))),"",(INDIRECT("'["&amp;'Báo cáo'!$C$3&amp;".xlsx]Hóa đơn COD'!"&amp;CELL("address",G93))))</f>
        <v>133000</v>
      </c>
      <c r="H93">
        <f ca="1">IF(ISBLANK(INDIRECT("'["&amp;'Báo cáo'!$C$3&amp;".xlsx]Hóa đơn COD'!"&amp;CELL("address",H93))),"",(INDIRECT("'["&amp;'Báo cáo'!$C$3&amp;".xlsx]Hóa đơn COD'!"&amp;CELL("address",H93))))</f>
        <v>0</v>
      </c>
      <c r="I93">
        <f ca="1">IF(ISBLANK(INDIRECT("'["&amp;'Báo cáo'!$C$3&amp;".xlsx]Hóa đơn COD'!"&amp;CELL("address",I93))),"",(INDIRECT("'["&amp;'Báo cáo'!$C$3&amp;".xlsx]Hóa đơn COD'!"&amp;CELL("address",I93))))</f>
        <v>18</v>
      </c>
      <c r="J93">
        <f ca="1">IF(ISBLANK(INDIRECT("'["&amp;'Báo cáo'!$C$3&amp;".xlsx]Hóa đơn COD'!"&amp;CELL("address",J93))),"",(INDIRECT("'["&amp;'Báo cáo'!$C$3&amp;".xlsx]Hóa đơn COD'!"&amp;CELL("address",J93))))</f>
        <v>3</v>
      </c>
      <c r="K93">
        <f ca="1">IF(ISBLANK(INDIRECT("'["&amp;'Báo cáo'!$C$3&amp;".xlsx]Hóa đơn COD'!"&amp;CELL("address",K93))),"",(INDIRECT("'["&amp;'Báo cáo'!$C$3&amp;".xlsx]Hóa đơn COD'!"&amp;CELL("address",K93))))</f>
        <v>0</v>
      </c>
      <c r="L93">
        <f ca="1">IF(ISBLANK(INDIRECT("'["&amp;'Báo cáo'!$C$3&amp;".xlsx]Hóa đơn COD'!"&amp;CELL("address",L93))),"",(INDIRECT("'["&amp;'Báo cáo'!$C$3&amp;".xlsx]Hóa đơn COD'!"&amp;CELL("address",L93))))</f>
        <v>15</v>
      </c>
      <c r="M93">
        <f ca="1">IF(ISBLANK(INDIRECT("'["&amp;'Báo cáo'!$C$3&amp;".xlsx]Hóa đơn COD'!"&amp;CELL("address",M93))),"",(INDIRECT("'["&amp;'Báo cáo'!$C$3&amp;".xlsx]Hóa đơn COD'!"&amp;CELL("address",M93))))</f>
        <v>18</v>
      </c>
      <c r="N93" t="str">
        <f ca="1">IF(ISBLANK(INDIRECT("'["&amp;'Báo cáo'!$C$3&amp;".xlsx]Hóa đơn COD'!"&amp;CELL("address",N93))),"",(INDIRECT("'["&amp;'Báo cáo'!$C$3&amp;".xlsx]Hóa đơn COD'!"&amp;CELL("address",N93))))</f>
        <v>nhitpy</v>
      </c>
      <c r="O93" t="str">
        <f ca="1">IF(ISBLANK(INDIRECT("'["&amp;'Báo cáo'!$C$3&amp;".xlsx]Hóa đơn COD'!"&amp;CELL("address",O93))),"",(INDIRECT("'["&amp;'Báo cáo'!$C$3&amp;".xlsx]Hóa đơn COD'!"&amp;CELL("address",O93))))</f>
        <v>15:50 30-11-19</v>
      </c>
      <c r="P93" s="10">
        <f t="shared" ca="1" si="1"/>
        <v>0.65972222222222221</v>
      </c>
      <c r="Q93" t="str">
        <f ca="1">IF(B93="","",IF(P93&lt;'Báo cáo'!$C$4,"Sáng","Chiều"))</f>
        <v>Chiều</v>
      </c>
      <c r="R93" s="12">
        <f ca="1">IF(A93="","",IF(ISNUMBER(MATCH(B93,'Danh sách COD'!$B:$B,0)),J93/I93,""))</f>
        <v>0.16666666666666666</v>
      </c>
      <c r="S93" t="str">
        <f ca="1">IF(R93="","",IF(R93&gt;='Báo cáo'!$C$8,"Có","Không"))</f>
        <v>Không</v>
      </c>
    </row>
    <row r="94" spans="1:19" x14ac:dyDescent="0.25">
      <c r="A94" t="str">
        <f ca="1">IF(ISBLANK(INDIRECT("'["&amp;'Báo cáo'!$C$3&amp;".xlsx]Hóa đơn COD'!"&amp;CELL("address",A94))),"",(INDIRECT("'["&amp;'Báo cáo'!$C$3&amp;".xlsx]Hóa đơn COD'!"&amp;CELL("address",A94))))</f>
        <v>BTT395464287.T1100.031219</v>
      </c>
      <c r="B94" t="str">
        <f ca="1">IF(ISBLANK(INDIRECT("'["&amp;'Báo cáo'!$C$3&amp;".xlsx]Hóa đơn COD'!"&amp;CELL("address",B94))),"",(INDIRECT("'["&amp;'Báo cáo'!$C$3&amp;".xlsx]Hóa đơn COD'!"&amp;CELL("address",B94))))</f>
        <v>T1100-Trương Văn Phương</v>
      </c>
      <c r="C94">
        <f ca="1">IF(ISBLANK(INDIRECT("'["&amp;'Báo cáo'!$C$3&amp;".xlsx]Hóa đơn COD'!"&amp;CELL("address",C94))),"",(INDIRECT("'["&amp;'Báo cáo'!$C$3&amp;".xlsx]Hóa đơn COD'!"&amp;CELL("address",C94))))</f>
        <v>7030777</v>
      </c>
      <c r="D94">
        <f ca="1">IF(ISBLANK(INDIRECT("'["&amp;'Báo cáo'!$C$3&amp;".xlsx]Hóa đơn COD'!"&amp;CELL("address",D94))),"",(INDIRECT("'["&amp;'Báo cáo'!$C$3&amp;".xlsx]Hóa đơn COD'!"&amp;CELL("address",D94))))</f>
        <v>0</v>
      </c>
      <c r="E94">
        <f ca="1">IF(ISBLANK(INDIRECT("'["&amp;'Báo cáo'!$C$3&amp;".xlsx]Hóa đơn COD'!"&amp;CELL("address",E94))),"",(INDIRECT("'["&amp;'Báo cáo'!$C$3&amp;".xlsx]Hóa đơn COD'!"&amp;CELL("address",E94))))</f>
        <v>698480</v>
      </c>
      <c r="F94">
        <f ca="1">IF(ISBLANK(INDIRECT("'["&amp;'Báo cáo'!$C$3&amp;".xlsx]Hóa đơn COD'!"&amp;CELL("address",F94))),"",(INDIRECT("'["&amp;'Báo cáo'!$C$3&amp;".xlsx]Hóa đơn COD'!"&amp;CELL("address",F94))))</f>
        <v>680480</v>
      </c>
      <c r="G94">
        <f ca="1">IF(ISBLANK(INDIRECT("'["&amp;'Báo cáo'!$C$3&amp;".xlsx]Hóa đơn COD'!"&amp;CELL("address",G94))),"",(INDIRECT("'["&amp;'Báo cáo'!$C$3&amp;".xlsx]Hóa đơn COD'!"&amp;CELL("address",G94))))</f>
        <v>18000</v>
      </c>
      <c r="H94">
        <f ca="1">IF(ISBLANK(INDIRECT("'["&amp;'Báo cáo'!$C$3&amp;".xlsx]Hóa đơn COD'!"&amp;CELL("address",H94))),"",(INDIRECT("'["&amp;'Báo cáo'!$C$3&amp;".xlsx]Hóa đơn COD'!"&amp;CELL("address",H94))))</f>
        <v>0</v>
      </c>
      <c r="I94">
        <f ca="1">IF(ISBLANK(INDIRECT("'["&amp;'Báo cáo'!$C$3&amp;".xlsx]Hóa đơn COD'!"&amp;CELL("address",I94))),"",(INDIRECT("'["&amp;'Báo cáo'!$C$3&amp;".xlsx]Hóa đơn COD'!"&amp;CELL("address",I94))))</f>
        <v>29</v>
      </c>
      <c r="J94">
        <f ca="1">IF(ISBLANK(INDIRECT("'["&amp;'Báo cáo'!$C$3&amp;".xlsx]Hóa đơn COD'!"&amp;CELL("address",J94))),"",(INDIRECT("'["&amp;'Báo cáo'!$C$3&amp;".xlsx]Hóa đơn COD'!"&amp;CELL("address",J94))))</f>
        <v>28</v>
      </c>
      <c r="K94">
        <f ca="1">IF(ISBLANK(INDIRECT("'["&amp;'Báo cáo'!$C$3&amp;".xlsx]Hóa đơn COD'!"&amp;CELL("address",K94))),"",(INDIRECT("'["&amp;'Báo cáo'!$C$3&amp;".xlsx]Hóa đơn COD'!"&amp;CELL("address",K94))))</f>
        <v>0</v>
      </c>
      <c r="L94">
        <f ca="1">IF(ISBLANK(INDIRECT("'["&amp;'Báo cáo'!$C$3&amp;".xlsx]Hóa đơn COD'!"&amp;CELL("address",L94))),"",(INDIRECT("'["&amp;'Báo cáo'!$C$3&amp;".xlsx]Hóa đơn COD'!"&amp;CELL("address",L94))))</f>
        <v>1</v>
      </c>
      <c r="M94">
        <f ca="1">IF(ISBLANK(INDIRECT("'["&amp;'Báo cáo'!$C$3&amp;".xlsx]Hóa đơn COD'!"&amp;CELL("address",M94))),"",(INDIRECT("'["&amp;'Báo cáo'!$C$3&amp;".xlsx]Hóa đơn COD'!"&amp;CELL("address",M94))))</f>
        <v>29</v>
      </c>
      <c r="N94" t="str">
        <f ca="1">IF(ISBLANK(INDIRECT("'["&amp;'Báo cáo'!$C$3&amp;".xlsx]Hóa đơn COD'!"&amp;CELL("address",N94))),"",(INDIRECT("'["&amp;'Báo cáo'!$C$3&amp;".xlsx]Hóa đơn COD'!"&amp;CELL("address",N94))))</f>
        <v>tuoint</v>
      </c>
      <c r="O94" t="str">
        <f ca="1">IF(ISBLANK(INDIRECT("'["&amp;'Báo cáo'!$C$3&amp;".xlsx]Hóa đơn COD'!"&amp;CELL("address",O94))),"",(INDIRECT("'["&amp;'Báo cáo'!$C$3&amp;".xlsx]Hóa đơn COD'!"&amp;CELL("address",O94))))</f>
        <v>15:51 03-12-19</v>
      </c>
      <c r="P94" s="10">
        <f t="shared" ca="1" si="1"/>
        <v>0.66041666666666665</v>
      </c>
      <c r="Q94" t="str">
        <f ca="1">IF(B94="","",IF(P94&lt;'Báo cáo'!$C$4,"Sáng","Chiều"))</f>
        <v>Chiều</v>
      </c>
      <c r="R94" s="12">
        <f ca="1">IF(A94="","",IF(ISNUMBER(MATCH(B94,'Danh sách COD'!$B:$B,0)),J94/I94,""))</f>
        <v>0.96551724137931039</v>
      </c>
      <c r="S94" t="str">
        <f ca="1">IF(R94="","",IF(R94&gt;='Báo cáo'!$C$8,"Có","Không"))</f>
        <v>Không</v>
      </c>
    </row>
    <row r="95" spans="1:19" x14ac:dyDescent="0.25">
      <c r="A95" t="str">
        <f ca="1">IF(ISBLANK(INDIRECT("'["&amp;'Báo cáo'!$C$3&amp;".xlsx]Hóa đơn COD'!"&amp;CELL("address",A95))),"",(INDIRECT("'["&amp;'Báo cáo'!$C$3&amp;".xlsx]Hóa đơn COD'!"&amp;CELL("address",A95))))</f>
        <v>BTT396883113.T1100.041219</v>
      </c>
      <c r="B95" t="str">
        <f ca="1">IF(ISBLANK(INDIRECT("'["&amp;'Báo cáo'!$C$3&amp;".xlsx]Hóa đơn COD'!"&amp;CELL("address",B95))),"",(INDIRECT("'["&amp;'Báo cáo'!$C$3&amp;".xlsx]Hóa đơn COD'!"&amp;CELL("address",B95))))</f>
        <v>T1100-Trương Văn Phương</v>
      </c>
      <c r="C95">
        <f ca="1">IF(ISBLANK(INDIRECT("'["&amp;'Báo cáo'!$C$3&amp;".xlsx]Hóa đơn COD'!"&amp;CELL("address",C95))),"",(INDIRECT("'["&amp;'Báo cáo'!$C$3&amp;".xlsx]Hóa đơn COD'!"&amp;CELL("address",C95))))</f>
        <v>12060429</v>
      </c>
      <c r="D95">
        <f ca="1">IF(ISBLANK(INDIRECT("'["&amp;'Báo cáo'!$C$3&amp;".xlsx]Hóa đơn COD'!"&amp;CELL("address",D95))),"",(INDIRECT("'["&amp;'Báo cáo'!$C$3&amp;".xlsx]Hóa đơn COD'!"&amp;CELL("address",D95))))</f>
        <v>0</v>
      </c>
      <c r="E95">
        <f ca="1">IF(ISBLANK(INDIRECT("'["&amp;'Báo cáo'!$C$3&amp;".xlsx]Hóa đơn COD'!"&amp;CELL("address",E95))),"",(INDIRECT("'["&amp;'Báo cáo'!$C$3&amp;".xlsx]Hóa đơn COD'!"&amp;CELL("address",E95))))</f>
        <v>785190</v>
      </c>
      <c r="F95">
        <f ca="1">IF(ISBLANK(INDIRECT("'["&amp;'Báo cáo'!$C$3&amp;".xlsx]Hóa đơn COD'!"&amp;CELL("address",F95))),"",(INDIRECT("'["&amp;'Báo cáo'!$C$3&amp;".xlsx]Hóa đơn COD'!"&amp;CELL("address",F95))))</f>
        <v>644190</v>
      </c>
      <c r="G95">
        <f ca="1">IF(ISBLANK(INDIRECT("'["&amp;'Báo cáo'!$C$3&amp;".xlsx]Hóa đơn COD'!"&amp;CELL("address",G95))),"",(INDIRECT("'["&amp;'Báo cáo'!$C$3&amp;".xlsx]Hóa đơn COD'!"&amp;CELL("address",G95))))</f>
        <v>141000</v>
      </c>
      <c r="H95">
        <f ca="1">IF(ISBLANK(INDIRECT("'["&amp;'Báo cáo'!$C$3&amp;".xlsx]Hóa đơn COD'!"&amp;CELL("address",H95))),"",(INDIRECT("'["&amp;'Báo cáo'!$C$3&amp;".xlsx]Hóa đơn COD'!"&amp;CELL("address",H95))))</f>
        <v>0</v>
      </c>
      <c r="I95">
        <f ca="1">IF(ISBLANK(INDIRECT("'["&amp;'Báo cáo'!$C$3&amp;".xlsx]Hóa đơn COD'!"&amp;CELL("address",I95))),"",(INDIRECT("'["&amp;'Báo cáo'!$C$3&amp;".xlsx]Hóa đơn COD'!"&amp;CELL("address",I95))))</f>
        <v>31</v>
      </c>
      <c r="J95">
        <f ca="1">IF(ISBLANK(INDIRECT("'["&amp;'Báo cáo'!$C$3&amp;".xlsx]Hóa đơn COD'!"&amp;CELL("address",J95))),"",(INDIRECT("'["&amp;'Báo cáo'!$C$3&amp;".xlsx]Hóa đơn COD'!"&amp;CELL("address",J95))))</f>
        <v>30</v>
      </c>
      <c r="K95">
        <f ca="1">IF(ISBLANK(INDIRECT("'["&amp;'Báo cáo'!$C$3&amp;".xlsx]Hóa đơn COD'!"&amp;CELL("address",K95))),"",(INDIRECT("'["&amp;'Báo cáo'!$C$3&amp;".xlsx]Hóa đơn COD'!"&amp;CELL("address",K95))))</f>
        <v>0</v>
      </c>
      <c r="L95">
        <f ca="1">IF(ISBLANK(INDIRECT("'["&amp;'Báo cáo'!$C$3&amp;".xlsx]Hóa đơn COD'!"&amp;CELL("address",L95))),"",(INDIRECT("'["&amp;'Báo cáo'!$C$3&amp;".xlsx]Hóa đơn COD'!"&amp;CELL("address",L95))))</f>
        <v>1</v>
      </c>
      <c r="M95">
        <f ca="1">IF(ISBLANK(INDIRECT("'["&amp;'Báo cáo'!$C$3&amp;".xlsx]Hóa đơn COD'!"&amp;CELL("address",M95))),"",(INDIRECT("'["&amp;'Báo cáo'!$C$3&amp;".xlsx]Hóa đơn COD'!"&amp;CELL("address",M95))))</f>
        <v>31</v>
      </c>
      <c r="N95" t="str">
        <f ca="1">IF(ISBLANK(INDIRECT("'["&amp;'Báo cáo'!$C$3&amp;".xlsx]Hóa đơn COD'!"&amp;CELL("address",N95))),"",(INDIRECT("'["&amp;'Báo cáo'!$C$3&amp;".xlsx]Hóa đơn COD'!"&amp;CELL("address",N95))))</f>
        <v>tuoint</v>
      </c>
      <c r="O95" t="str">
        <f ca="1">IF(ISBLANK(INDIRECT("'["&amp;'Báo cáo'!$C$3&amp;".xlsx]Hóa đơn COD'!"&amp;CELL("address",O95))),"",(INDIRECT("'["&amp;'Báo cáo'!$C$3&amp;".xlsx]Hóa đơn COD'!"&amp;CELL("address",O95))))</f>
        <v>15:55 04-12-19</v>
      </c>
      <c r="P95" s="10">
        <f t="shared" ca="1" si="1"/>
        <v>0.66319444444444442</v>
      </c>
      <c r="Q95" t="str">
        <f ca="1">IF(B95="","",IF(P95&lt;'Báo cáo'!$C$4,"Sáng","Chiều"))</f>
        <v>Chiều</v>
      </c>
      <c r="R95" s="12">
        <f ca="1">IF(A95="","",IF(ISNUMBER(MATCH(B95,'Danh sách COD'!$B:$B,0)),J95/I95,""))</f>
        <v>0.967741935483871</v>
      </c>
      <c r="S95" t="str">
        <f ca="1">IF(R95="","",IF(R95&gt;='Báo cáo'!$C$8,"Có","Không"))</f>
        <v>Không</v>
      </c>
    </row>
    <row r="96" spans="1:19" x14ac:dyDescent="0.25">
      <c r="A96" t="str">
        <f ca="1">IF(ISBLANK(INDIRECT("'["&amp;'Báo cáo'!$C$3&amp;".xlsx]Hóa đơn COD'!"&amp;CELL("address",A96))),"",(INDIRECT("'["&amp;'Báo cáo'!$C$3&amp;".xlsx]Hóa đơn COD'!"&amp;CELL("address",A96))))</f>
        <v>BTT398131200.T1100.051219</v>
      </c>
      <c r="B96" t="str">
        <f ca="1">IF(ISBLANK(INDIRECT("'["&amp;'Báo cáo'!$C$3&amp;".xlsx]Hóa đơn COD'!"&amp;CELL("address",B96))),"",(INDIRECT("'["&amp;'Báo cáo'!$C$3&amp;".xlsx]Hóa đơn COD'!"&amp;CELL("address",B96))))</f>
        <v>T1100-Trương Văn Phương</v>
      </c>
      <c r="C96">
        <f ca="1">IF(ISBLANK(INDIRECT("'["&amp;'Báo cáo'!$C$3&amp;".xlsx]Hóa đơn COD'!"&amp;CELL("address",C96))),"",(INDIRECT("'["&amp;'Báo cáo'!$C$3&amp;".xlsx]Hóa đơn COD'!"&amp;CELL("address",C96))))</f>
        <v>11052700</v>
      </c>
      <c r="D96">
        <f ca="1">IF(ISBLANK(INDIRECT("'["&amp;'Báo cáo'!$C$3&amp;".xlsx]Hóa đơn COD'!"&amp;CELL("address",D96))),"",(INDIRECT("'["&amp;'Báo cáo'!$C$3&amp;".xlsx]Hóa đơn COD'!"&amp;CELL("address",D96))))</f>
        <v>0</v>
      </c>
      <c r="E96">
        <f ca="1">IF(ISBLANK(INDIRECT("'["&amp;'Báo cáo'!$C$3&amp;".xlsx]Hóa đơn COD'!"&amp;CELL("address",E96))),"",(INDIRECT("'["&amp;'Báo cáo'!$C$3&amp;".xlsx]Hóa đơn COD'!"&amp;CELL("address",E96))))</f>
        <v>959930</v>
      </c>
      <c r="F96">
        <f ca="1">IF(ISBLANK(INDIRECT("'["&amp;'Báo cáo'!$C$3&amp;".xlsx]Hóa đơn COD'!"&amp;CELL("address",F96))),"",(INDIRECT("'["&amp;'Báo cáo'!$C$3&amp;".xlsx]Hóa đơn COD'!"&amp;CELL("address",F96))))</f>
        <v>809430</v>
      </c>
      <c r="G96">
        <f ca="1">IF(ISBLANK(INDIRECT("'["&amp;'Báo cáo'!$C$3&amp;".xlsx]Hóa đơn COD'!"&amp;CELL("address",G96))),"",(INDIRECT("'["&amp;'Báo cáo'!$C$3&amp;".xlsx]Hóa đơn COD'!"&amp;CELL("address",G96))))</f>
        <v>150500</v>
      </c>
      <c r="H96">
        <f ca="1">IF(ISBLANK(INDIRECT("'["&amp;'Báo cáo'!$C$3&amp;".xlsx]Hóa đơn COD'!"&amp;CELL("address",H96))),"",(INDIRECT("'["&amp;'Báo cáo'!$C$3&amp;".xlsx]Hóa đơn COD'!"&amp;CELL("address",H96))))</f>
        <v>0</v>
      </c>
      <c r="I96">
        <f ca="1">IF(ISBLANK(INDIRECT("'["&amp;'Báo cáo'!$C$3&amp;".xlsx]Hóa đơn COD'!"&amp;CELL("address",I96))),"",(INDIRECT("'["&amp;'Báo cáo'!$C$3&amp;".xlsx]Hóa đơn COD'!"&amp;CELL("address",I96))))</f>
        <v>37</v>
      </c>
      <c r="J96">
        <f ca="1">IF(ISBLANK(INDIRECT("'["&amp;'Báo cáo'!$C$3&amp;".xlsx]Hóa đơn COD'!"&amp;CELL("address",J96))),"",(INDIRECT("'["&amp;'Báo cáo'!$C$3&amp;".xlsx]Hóa đơn COD'!"&amp;CELL("address",J96))))</f>
        <v>33</v>
      </c>
      <c r="K96">
        <f ca="1">IF(ISBLANK(INDIRECT("'["&amp;'Báo cáo'!$C$3&amp;".xlsx]Hóa đơn COD'!"&amp;CELL("address",K96))),"",(INDIRECT("'["&amp;'Báo cáo'!$C$3&amp;".xlsx]Hóa đơn COD'!"&amp;CELL("address",K96))))</f>
        <v>2</v>
      </c>
      <c r="L96">
        <f ca="1">IF(ISBLANK(INDIRECT("'["&amp;'Báo cáo'!$C$3&amp;".xlsx]Hóa đơn COD'!"&amp;CELL("address",L96))),"",(INDIRECT("'["&amp;'Báo cáo'!$C$3&amp;".xlsx]Hóa đơn COD'!"&amp;CELL("address",L96))))</f>
        <v>2</v>
      </c>
      <c r="M96">
        <f ca="1">IF(ISBLANK(INDIRECT("'["&amp;'Báo cáo'!$C$3&amp;".xlsx]Hóa đơn COD'!"&amp;CELL("address",M96))),"",(INDIRECT("'["&amp;'Báo cáo'!$C$3&amp;".xlsx]Hóa đơn COD'!"&amp;CELL("address",M96))))</f>
        <v>37</v>
      </c>
      <c r="N96" t="str">
        <f ca="1">IF(ISBLANK(INDIRECT("'["&amp;'Báo cáo'!$C$3&amp;".xlsx]Hóa đơn COD'!"&amp;CELL("address",N96))),"",(INDIRECT("'["&amp;'Báo cáo'!$C$3&amp;".xlsx]Hóa đơn COD'!"&amp;CELL("address",N96))))</f>
        <v>tuoint</v>
      </c>
      <c r="O96" t="str">
        <f ca="1">IF(ISBLANK(INDIRECT("'["&amp;'Báo cáo'!$C$3&amp;".xlsx]Hóa đơn COD'!"&amp;CELL("address",O96))),"",(INDIRECT("'["&amp;'Báo cáo'!$C$3&amp;".xlsx]Hóa đơn COD'!"&amp;CELL("address",O96))))</f>
        <v>16:14 05-12-19</v>
      </c>
      <c r="P96" s="10">
        <f t="shared" ca="1" si="1"/>
        <v>0.67638888888888893</v>
      </c>
      <c r="Q96" t="str">
        <f ca="1">IF(B96="","",IF(P96&lt;'Báo cáo'!$C$4,"Sáng","Chiều"))</f>
        <v>Chiều</v>
      </c>
      <c r="R96" s="12">
        <f ca="1">IF(A96="","",IF(ISNUMBER(MATCH(B96,'Danh sách COD'!$B:$B,0)),J96/I96,""))</f>
        <v>0.89189189189189189</v>
      </c>
      <c r="S96" t="str">
        <f ca="1">IF(R96="","",IF(R96&gt;='Báo cáo'!$C$8,"Có","Không"))</f>
        <v>Không</v>
      </c>
    </row>
    <row r="97" spans="1:19" x14ac:dyDescent="0.25">
      <c r="A97" t="str">
        <f ca="1">IF(ISBLANK(INDIRECT("'["&amp;'Báo cáo'!$C$3&amp;".xlsx]Hóa đơn COD'!"&amp;CELL("address",A97))),"",(INDIRECT("'["&amp;'Báo cáo'!$C$3&amp;".xlsx]Hóa đơn COD'!"&amp;CELL("address",A97))))</f>
        <v>BTT399604875.T1100.061219</v>
      </c>
      <c r="B97" t="str">
        <f ca="1">IF(ISBLANK(INDIRECT("'["&amp;'Báo cáo'!$C$3&amp;".xlsx]Hóa đơn COD'!"&amp;CELL("address",B97))),"",(INDIRECT("'["&amp;'Báo cáo'!$C$3&amp;".xlsx]Hóa đơn COD'!"&amp;CELL("address",B97))))</f>
        <v>T1100-Trương Văn Phương</v>
      </c>
      <c r="C97">
        <f ca="1">IF(ISBLANK(INDIRECT("'["&amp;'Báo cáo'!$C$3&amp;".xlsx]Hóa đơn COD'!"&amp;CELL("address",C97))),"",(INDIRECT("'["&amp;'Báo cáo'!$C$3&amp;".xlsx]Hóa đơn COD'!"&amp;CELL("address",C97))))</f>
        <v>8085040</v>
      </c>
      <c r="D97">
        <f ca="1">IF(ISBLANK(INDIRECT("'["&amp;'Báo cáo'!$C$3&amp;".xlsx]Hóa đơn COD'!"&amp;CELL("address",D97))),"",(INDIRECT("'["&amp;'Báo cáo'!$C$3&amp;".xlsx]Hóa đơn COD'!"&amp;CELL("address",D97))))</f>
        <v>0</v>
      </c>
      <c r="E97">
        <f ca="1">IF(ISBLANK(INDIRECT("'["&amp;'Báo cáo'!$C$3&amp;".xlsx]Hóa đơn COD'!"&amp;CELL("address",E97))),"",(INDIRECT("'["&amp;'Báo cáo'!$C$3&amp;".xlsx]Hóa đơn COD'!"&amp;CELL("address",E97))))</f>
        <v>850680</v>
      </c>
      <c r="F97">
        <f ca="1">IF(ISBLANK(INDIRECT("'["&amp;'Báo cáo'!$C$3&amp;".xlsx]Hóa đơn COD'!"&amp;CELL("address",F97))),"",(INDIRECT("'["&amp;'Báo cáo'!$C$3&amp;".xlsx]Hóa đơn COD'!"&amp;CELL("address",F97))))</f>
        <v>769680</v>
      </c>
      <c r="G97">
        <f ca="1">IF(ISBLANK(INDIRECT("'["&amp;'Báo cáo'!$C$3&amp;".xlsx]Hóa đơn COD'!"&amp;CELL("address",G97))),"",(INDIRECT("'["&amp;'Báo cáo'!$C$3&amp;".xlsx]Hóa đơn COD'!"&amp;CELL("address",G97))))</f>
        <v>81000</v>
      </c>
      <c r="H97">
        <f ca="1">IF(ISBLANK(INDIRECT("'["&amp;'Báo cáo'!$C$3&amp;".xlsx]Hóa đơn COD'!"&amp;CELL("address",H97))),"",(INDIRECT("'["&amp;'Báo cáo'!$C$3&amp;".xlsx]Hóa đơn COD'!"&amp;CELL("address",H97))))</f>
        <v>0</v>
      </c>
      <c r="I97">
        <f ca="1">IF(ISBLANK(INDIRECT("'["&amp;'Báo cáo'!$C$3&amp;".xlsx]Hóa đơn COD'!"&amp;CELL("address",I97))),"",(INDIRECT("'["&amp;'Báo cáo'!$C$3&amp;".xlsx]Hóa đơn COD'!"&amp;CELL("address",I97))))</f>
        <v>36</v>
      </c>
      <c r="J97">
        <f ca="1">IF(ISBLANK(INDIRECT("'["&amp;'Báo cáo'!$C$3&amp;".xlsx]Hóa đơn COD'!"&amp;CELL("address",J97))),"",(INDIRECT("'["&amp;'Báo cáo'!$C$3&amp;".xlsx]Hóa đơn COD'!"&amp;CELL("address",J97))))</f>
        <v>33</v>
      </c>
      <c r="K97">
        <f ca="1">IF(ISBLANK(INDIRECT("'["&amp;'Báo cáo'!$C$3&amp;".xlsx]Hóa đơn COD'!"&amp;CELL("address",K97))),"",(INDIRECT("'["&amp;'Báo cáo'!$C$3&amp;".xlsx]Hóa đơn COD'!"&amp;CELL("address",K97))))</f>
        <v>0</v>
      </c>
      <c r="L97">
        <f ca="1">IF(ISBLANK(INDIRECT("'["&amp;'Báo cáo'!$C$3&amp;".xlsx]Hóa đơn COD'!"&amp;CELL("address",L97))),"",(INDIRECT("'["&amp;'Báo cáo'!$C$3&amp;".xlsx]Hóa đơn COD'!"&amp;CELL("address",L97))))</f>
        <v>3</v>
      </c>
      <c r="M97">
        <f ca="1">IF(ISBLANK(INDIRECT("'["&amp;'Báo cáo'!$C$3&amp;".xlsx]Hóa đơn COD'!"&amp;CELL("address",M97))),"",(INDIRECT("'["&amp;'Báo cáo'!$C$3&amp;".xlsx]Hóa đơn COD'!"&amp;CELL("address",M97))))</f>
        <v>36</v>
      </c>
      <c r="N97" t="str">
        <f ca="1">IF(ISBLANK(INDIRECT("'["&amp;'Báo cáo'!$C$3&amp;".xlsx]Hóa đơn COD'!"&amp;CELL("address",N97))),"",(INDIRECT("'["&amp;'Báo cáo'!$C$3&amp;".xlsx]Hóa đơn COD'!"&amp;CELL("address",N97))))</f>
        <v>tuoint</v>
      </c>
      <c r="O97" t="str">
        <f ca="1">IF(ISBLANK(INDIRECT("'["&amp;'Báo cáo'!$C$3&amp;".xlsx]Hóa đơn COD'!"&amp;CELL("address",O97))),"",(INDIRECT("'["&amp;'Báo cáo'!$C$3&amp;".xlsx]Hóa đơn COD'!"&amp;CELL("address",O97))))</f>
        <v>16:24 06-12-19</v>
      </c>
      <c r="P97" s="10">
        <f t="shared" ca="1" si="1"/>
        <v>0.68333333333333324</v>
      </c>
      <c r="Q97" t="str">
        <f ca="1">IF(B97="","",IF(P97&lt;'Báo cáo'!$C$4,"Sáng","Chiều"))</f>
        <v>Chiều</v>
      </c>
      <c r="R97" s="12">
        <f ca="1">IF(A97="","",IF(ISNUMBER(MATCH(B97,'Danh sách COD'!$B:$B,0)),J97/I97,""))</f>
        <v>0.91666666666666663</v>
      </c>
      <c r="S97" t="str">
        <f ca="1">IF(R97="","",IF(R97&gt;='Báo cáo'!$C$8,"Có","Không"))</f>
        <v>Không</v>
      </c>
    </row>
    <row r="98" spans="1:19" x14ac:dyDescent="0.25">
      <c r="A98" t="str">
        <f ca="1">IF(ISBLANK(INDIRECT("'["&amp;'Báo cáo'!$C$3&amp;".xlsx]Hóa đơn COD'!"&amp;CELL("address",A98))),"",(INDIRECT("'["&amp;'Báo cáo'!$C$3&amp;".xlsx]Hóa đơn COD'!"&amp;CELL("address",A98))))</f>
        <v>BTT394214883.T1100.021219</v>
      </c>
      <c r="B98" t="str">
        <f ca="1">IF(ISBLANK(INDIRECT("'["&amp;'Báo cáo'!$C$3&amp;".xlsx]Hóa đơn COD'!"&amp;CELL("address",B98))),"",(INDIRECT("'["&amp;'Báo cáo'!$C$3&amp;".xlsx]Hóa đơn COD'!"&amp;CELL("address",B98))))</f>
        <v>T1100-Trương Văn Phương</v>
      </c>
      <c r="C98">
        <f ca="1">IF(ISBLANK(INDIRECT("'["&amp;'Báo cáo'!$C$3&amp;".xlsx]Hóa đơn COD'!"&amp;CELL("address",C98))),"",(INDIRECT("'["&amp;'Báo cáo'!$C$3&amp;".xlsx]Hóa đơn COD'!"&amp;CELL("address",C98))))</f>
        <v>19521920</v>
      </c>
      <c r="D98">
        <f ca="1">IF(ISBLANK(INDIRECT("'["&amp;'Báo cáo'!$C$3&amp;".xlsx]Hóa đơn COD'!"&amp;CELL("address",D98))),"",(INDIRECT("'["&amp;'Báo cáo'!$C$3&amp;".xlsx]Hóa đơn COD'!"&amp;CELL("address",D98))))</f>
        <v>0</v>
      </c>
      <c r="E98">
        <f ca="1">IF(ISBLANK(INDIRECT("'["&amp;'Báo cáo'!$C$3&amp;".xlsx]Hóa đơn COD'!"&amp;CELL("address",E98))),"",(INDIRECT("'["&amp;'Báo cáo'!$C$3&amp;".xlsx]Hóa đơn COD'!"&amp;CELL("address",E98))))</f>
        <v>1513540</v>
      </c>
      <c r="F98">
        <f ca="1">IF(ISBLANK(INDIRECT("'["&amp;'Báo cáo'!$C$3&amp;".xlsx]Hóa đơn COD'!"&amp;CELL("address",F98))),"",(INDIRECT("'["&amp;'Báo cáo'!$C$3&amp;".xlsx]Hóa đơn COD'!"&amp;CELL("address",F98))))</f>
        <v>1242540</v>
      </c>
      <c r="G98">
        <f ca="1">IF(ISBLANK(INDIRECT("'["&amp;'Báo cáo'!$C$3&amp;".xlsx]Hóa đơn COD'!"&amp;CELL("address",G98))),"",(INDIRECT("'["&amp;'Báo cáo'!$C$3&amp;".xlsx]Hóa đơn COD'!"&amp;CELL("address",G98))))</f>
        <v>271000</v>
      </c>
      <c r="H98">
        <f ca="1">IF(ISBLANK(INDIRECT("'["&amp;'Báo cáo'!$C$3&amp;".xlsx]Hóa đơn COD'!"&amp;CELL("address",H98))),"",(INDIRECT("'["&amp;'Báo cáo'!$C$3&amp;".xlsx]Hóa đơn COD'!"&amp;CELL("address",H98))))</f>
        <v>0</v>
      </c>
      <c r="I98">
        <f ca="1">IF(ISBLANK(INDIRECT("'["&amp;'Báo cáo'!$C$3&amp;".xlsx]Hóa đơn COD'!"&amp;CELL("address",I98))),"",(INDIRECT("'["&amp;'Báo cáo'!$C$3&amp;".xlsx]Hóa đơn COD'!"&amp;CELL("address",I98))))</f>
        <v>57</v>
      </c>
      <c r="J98">
        <f ca="1">IF(ISBLANK(INDIRECT("'["&amp;'Báo cáo'!$C$3&amp;".xlsx]Hóa đơn COD'!"&amp;CELL("address",J98))),"",(INDIRECT("'["&amp;'Báo cáo'!$C$3&amp;".xlsx]Hóa đơn COD'!"&amp;CELL("address",J98))))</f>
        <v>50</v>
      </c>
      <c r="K98">
        <f ca="1">IF(ISBLANK(INDIRECT("'["&amp;'Báo cáo'!$C$3&amp;".xlsx]Hóa đơn COD'!"&amp;CELL("address",K98))),"",(INDIRECT("'["&amp;'Báo cáo'!$C$3&amp;".xlsx]Hóa đơn COD'!"&amp;CELL("address",K98))))</f>
        <v>1</v>
      </c>
      <c r="L98">
        <f ca="1">IF(ISBLANK(INDIRECT("'["&amp;'Báo cáo'!$C$3&amp;".xlsx]Hóa đơn COD'!"&amp;CELL("address",L98))),"",(INDIRECT("'["&amp;'Báo cáo'!$C$3&amp;".xlsx]Hóa đơn COD'!"&amp;CELL("address",L98))))</f>
        <v>6</v>
      </c>
      <c r="M98">
        <f ca="1">IF(ISBLANK(INDIRECT("'["&amp;'Báo cáo'!$C$3&amp;".xlsx]Hóa đơn COD'!"&amp;CELL("address",M98))),"",(INDIRECT("'["&amp;'Báo cáo'!$C$3&amp;".xlsx]Hóa đơn COD'!"&amp;CELL("address",M98))))</f>
        <v>57</v>
      </c>
      <c r="N98" t="str">
        <f ca="1">IF(ISBLANK(INDIRECT("'["&amp;'Báo cáo'!$C$3&amp;".xlsx]Hóa đơn COD'!"&amp;CELL("address",N98))),"",(INDIRECT("'["&amp;'Báo cáo'!$C$3&amp;".xlsx]Hóa đơn COD'!"&amp;CELL("address",N98))))</f>
        <v>tuoint</v>
      </c>
      <c r="O98" t="str">
        <f ca="1">IF(ISBLANK(INDIRECT("'["&amp;'Báo cáo'!$C$3&amp;".xlsx]Hóa đơn COD'!"&amp;CELL("address",O98))),"",(INDIRECT("'["&amp;'Báo cáo'!$C$3&amp;".xlsx]Hóa đơn COD'!"&amp;CELL("address",O98))))</f>
        <v>16:53 02-12-19</v>
      </c>
      <c r="P98" s="10">
        <f t="shared" ca="1" si="1"/>
        <v>0.70347222222222217</v>
      </c>
      <c r="Q98" t="str">
        <f ca="1">IF(B98="","",IF(P98&lt;'Báo cáo'!$C$4,"Sáng","Chiều"))</f>
        <v>Chiều</v>
      </c>
      <c r="R98" s="12">
        <f ca="1">IF(A98="","",IF(ISNUMBER(MATCH(B98,'Danh sách COD'!$B:$B,0)),J98/I98,""))</f>
        <v>0.8771929824561403</v>
      </c>
      <c r="S98" t="str">
        <f ca="1">IF(R98="","",IF(R98&gt;='Báo cáo'!$C$8,"Có","Không"))</f>
        <v>Không</v>
      </c>
    </row>
    <row r="99" spans="1:19" x14ac:dyDescent="0.25">
      <c r="A99" t="str">
        <f ca="1">IF(ISBLANK(INDIRECT("'["&amp;'Báo cáo'!$C$3&amp;".xlsx]Hóa đơn COD'!"&amp;CELL("address",A99))),"",(INDIRECT("'["&amp;'Báo cáo'!$C$3&amp;".xlsx]Hóa đơn COD'!"&amp;CELL("address",A99))))</f>
        <v>BTT392784144.T110460.011219</v>
      </c>
      <c r="B99" t="str">
        <f ca="1">IF(ISBLANK(INDIRECT("'["&amp;'Báo cáo'!$C$3&amp;".xlsx]Hóa đơn COD'!"&amp;CELL("address",B99))),"",(INDIRECT("'["&amp;'Báo cáo'!$C$3&amp;".xlsx]Hóa đơn COD'!"&amp;CELL("address",B99))))</f>
        <v>T110460-Nguyễn Hữu Tài</v>
      </c>
      <c r="C99">
        <f ca="1">IF(ISBLANK(INDIRECT("'["&amp;'Báo cáo'!$C$3&amp;".xlsx]Hóa đơn COD'!"&amp;CELL("address",C99))),"",(INDIRECT("'["&amp;'Báo cáo'!$C$3&amp;".xlsx]Hóa đơn COD'!"&amp;CELL("address",C99))))</f>
        <v>8070409</v>
      </c>
      <c r="D99">
        <f ca="1">IF(ISBLANK(INDIRECT("'["&amp;'Báo cáo'!$C$3&amp;".xlsx]Hóa đơn COD'!"&amp;CELL("address",D99))),"",(INDIRECT("'["&amp;'Báo cáo'!$C$3&amp;".xlsx]Hóa đơn COD'!"&amp;CELL("address",D99))))</f>
        <v>30250</v>
      </c>
      <c r="E99">
        <f ca="1">IF(ISBLANK(INDIRECT("'["&amp;'Báo cáo'!$C$3&amp;".xlsx]Hóa đơn COD'!"&amp;CELL("address",E99))),"",(INDIRECT("'["&amp;'Báo cáo'!$C$3&amp;".xlsx]Hóa đơn COD'!"&amp;CELL("address",E99))))</f>
        <v>1077760</v>
      </c>
      <c r="F99">
        <f ca="1">IF(ISBLANK(INDIRECT("'["&amp;'Báo cáo'!$C$3&amp;".xlsx]Hóa đơn COD'!"&amp;CELL("address",F99))),"",(INDIRECT("'["&amp;'Báo cáo'!$C$3&amp;".xlsx]Hóa đơn COD'!"&amp;CELL("address",F99))))</f>
        <v>1012760</v>
      </c>
      <c r="G99">
        <f ca="1">IF(ISBLANK(INDIRECT("'["&amp;'Báo cáo'!$C$3&amp;".xlsx]Hóa đơn COD'!"&amp;CELL("address",G99))),"",(INDIRECT("'["&amp;'Báo cáo'!$C$3&amp;".xlsx]Hóa đơn COD'!"&amp;CELL("address",G99))))</f>
        <v>65000</v>
      </c>
      <c r="H99">
        <f ca="1">IF(ISBLANK(INDIRECT("'["&amp;'Báo cáo'!$C$3&amp;".xlsx]Hóa đơn COD'!"&amp;CELL("address",H99))),"",(INDIRECT("'["&amp;'Báo cáo'!$C$3&amp;".xlsx]Hóa đơn COD'!"&amp;CELL("address",H99))))</f>
        <v>0</v>
      </c>
      <c r="I99">
        <f ca="1">IF(ISBLANK(INDIRECT("'["&amp;'Báo cáo'!$C$3&amp;".xlsx]Hóa đơn COD'!"&amp;CELL("address",I99))),"",(INDIRECT("'["&amp;'Báo cáo'!$C$3&amp;".xlsx]Hóa đơn COD'!"&amp;CELL("address",I99))))</f>
        <v>40</v>
      </c>
      <c r="J99">
        <f ca="1">IF(ISBLANK(INDIRECT("'["&amp;'Báo cáo'!$C$3&amp;".xlsx]Hóa đơn COD'!"&amp;CELL("address",J99))),"",(INDIRECT("'["&amp;'Báo cáo'!$C$3&amp;".xlsx]Hóa đơn COD'!"&amp;CELL("address",J99))))</f>
        <v>38</v>
      </c>
      <c r="K99">
        <f ca="1">IF(ISBLANK(INDIRECT("'["&amp;'Báo cáo'!$C$3&amp;".xlsx]Hóa đơn COD'!"&amp;CELL("address",K99))),"",(INDIRECT("'["&amp;'Báo cáo'!$C$3&amp;".xlsx]Hóa đơn COD'!"&amp;CELL("address",K99))))</f>
        <v>0</v>
      </c>
      <c r="L99">
        <f ca="1">IF(ISBLANK(INDIRECT("'["&amp;'Báo cáo'!$C$3&amp;".xlsx]Hóa đơn COD'!"&amp;CELL("address",L99))),"",(INDIRECT("'["&amp;'Báo cáo'!$C$3&amp;".xlsx]Hóa đơn COD'!"&amp;CELL("address",L99))))</f>
        <v>2</v>
      </c>
      <c r="M99">
        <f ca="1">IF(ISBLANK(INDIRECT("'["&amp;'Báo cáo'!$C$3&amp;".xlsx]Hóa đơn COD'!"&amp;CELL("address",M99))),"",(INDIRECT("'["&amp;'Báo cáo'!$C$3&amp;".xlsx]Hóa đơn COD'!"&amp;CELL("address",M99))))</f>
        <v>39</v>
      </c>
      <c r="N99" t="str">
        <f ca="1">IF(ISBLANK(INDIRECT("'["&amp;'Báo cáo'!$C$3&amp;".xlsx]Hóa đơn COD'!"&amp;CELL("address",N99))),"",(INDIRECT("'["&amp;'Báo cáo'!$C$3&amp;".xlsx]Hóa đơn COD'!"&amp;CELL("address",N99))))</f>
        <v>huyendtm2</v>
      </c>
      <c r="O99" t="str">
        <f ca="1">IF(ISBLANK(INDIRECT("'["&amp;'Báo cáo'!$C$3&amp;".xlsx]Hóa đơn COD'!"&amp;CELL("address",O99))),"",(INDIRECT("'["&amp;'Báo cáo'!$C$3&amp;".xlsx]Hóa đơn COD'!"&amp;CELL("address",O99))))</f>
        <v>12:24 01-12-19</v>
      </c>
      <c r="P99" s="10">
        <f t="shared" ca="1" si="1"/>
        <v>0.51666666666666672</v>
      </c>
      <c r="Q99" t="str">
        <f ca="1">IF(B99="","",IF(P99&lt;'Báo cáo'!$C$4,"Sáng","Chiều"))</f>
        <v>Sáng</v>
      </c>
      <c r="R99" s="12" t="str">
        <f ca="1">IF(A99="","",IF(ISNUMBER(MATCH(B99,'Danh sách COD'!$B:$B,0)),J99/I99,""))</f>
        <v/>
      </c>
      <c r="S99" t="str">
        <f ca="1">IF(R99="","",IF(R99&gt;='Báo cáo'!$C$8,"Có","Không"))</f>
        <v/>
      </c>
    </row>
    <row r="100" spans="1:19" x14ac:dyDescent="0.25">
      <c r="A100" t="str">
        <f ca="1">IF(ISBLANK(INDIRECT("'["&amp;'Báo cáo'!$C$3&amp;".xlsx]Hóa đơn COD'!"&amp;CELL("address",A100))),"",(INDIRECT("'["&amp;'Báo cáo'!$C$3&amp;".xlsx]Hóa đơn COD'!"&amp;CELL("address",A100))))</f>
        <v>BTT393083277.T110460.011219</v>
      </c>
      <c r="B100" t="str">
        <f ca="1">IF(ISBLANK(INDIRECT("'["&amp;'Báo cáo'!$C$3&amp;".xlsx]Hóa đơn COD'!"&amp;CELL("address",B100))),"",(INDIRECT("'["&amp;'Báo cáo'!$C$3&amp;".xlsx]Hóa đơn COD'!"&amp;CELL("address",B100))))</f>
        <v>T110460-Nguyễn Hữu Tài</v>
      </c>
      <c r="C100">
        <f ca="1">IF(ISBLANK(INDIRECT("'["&amp;'Báo cáo'!$C$3&amp;".xlsx]Hóa đơn COD'!"&amp;CELL("address",C100))),"",(INDIRECT("'["&amp;'Báo cáo'!$C$3&amp;".xlsx]Hóa đơn COD'!"&amp;CELL("address",C100))))</f>
        <v>7321210</v>
      </c>
      <c r="D100">
        <f ca="1">IF(ISBLANK(INDIRECT("'["&amp;'Báo cáo'!$C$3&amp;".xlsx]Hóa đơn COD'!"&amp;CELL("address",D100))),"",(INDIRECT("'["&amp;'Báo cáo'!$C$3&amp;".xlsx]Hóa đơn COD'!"&amp;CELL("address",D100))))</f>
        <v>78900</v>
      </c>
      <c r="E100">
        <f ca="1">IF(ISBLANK(INDIRECT("'["&amp;'Báo cáo'!$C$3&amp;".xlsx]Hóa đơn COD'!"&amp;CELL("address",E100))),"",(INDIRECT("'["&amp;'Báo cáo'!$C$3&amp;".xlsx]Hóa đơn COD'!"&amp;CELL("address",E100))))</f>
        <v>869250</v>
      </c>
      <c r="F100">
        <f ca="1">IF(ISBLANK(INDIRECT("'["&amp;'Báo cáo'!$C$3&amp;".xlsx]Hóa đơn COD'!"&amp;CELL("address",F100))),"",(INDIRECT("'["&amp;'Báo cáo'!$C$3&amp;".xlsx]Hóa đơn COD'!"&amp;CELL("address",F100))))</f>
        <v>785250</v>
      </c>
      <c r="G100">
        <f ca="1">IF(ISBLANK(INDIRECT("'["&amp;'Báo cáo'!$C$3&amp;".xlsx]Hóa đơn COD'!"&amp;CELL("address",G100))),"",(INDIRECT("'["&amp;'Báo cáo'!$C$3&amp;".xlsx]Hóa đơn COD'!"&amp;CELL("address",G100))))</f>
        <v>84000</v>
      </c>
      <c r="H100">
        <f ca="1">IF(ISBLANK(INDIRECT("'["&amp;'Báo cáo'!$C$3&amp;".xlsx]Hóa đơn COD'!"&amp;CELL("address",H100))),"",(INDIRECT("'["&amp;'Báo cáo'!$C$3&amp;".xlsx]Hóa đơn COD'!"&amp;CELL("address",H100))))</f>
        <v>0</v>
      </c>
      <c r="I100">
        <f ca="1">IF(ISBLANK(INDIRECT("'["&amp;'Báo cáo'!$C$3&amp;".xlsx]Hóa đơn COD'!"&amp;CELL("address",I100))),"",(INDIRECT("'["&amp;'Báo cáo'!$C$3&amp;".xlsx]Hóa đơn COD'!"&amp;CELL("address",I100))))</f>
        <v>30</v>
      </c>
      <c r="J100">
        <f ca="1">IF(ISBLANK(INDIRECT("'["&amp;'Báo cáo'!$C$3&amp;".xlsx]Hóa đơn COD'!"&amp;CELL("address",J100))),"",(INDIRECT("'["&amp;'Báo cáo'!$C$3&amp;".xlsx]Hóa đơn COD'!"&amp;CELL("address",J100))))</f>
        <v>27</v>
      </c>
      <c r="K100">
        <f ca="1">IF(ISBLANK(INDIRECT("'["&amp;'Báo cáo'!$C$3&amp;".xlsx]Hóa đơn COD'!"&amp;CELL("address",K100))),"",(INDIRECT("'["&amp;'Báo cáo'!$C$3&amp;".xlsx]Hóa đơn COD'!"&amp;CELL("address",K100))))</f>
        <v>1</v>
      </c>
      <c r="L100">
        <f ca="1">IF(ISBLANK(INDIRECT("'["&amp;'Báo cáo'!$C$3&amp;".xlsx]Hóa đơn COD'!"&amp;CELL("address",L100))),"",(INDIRECT("'["&amp;'Báo cáo'!$C$3&amp;".xlsx]Hóa đơn COD'!"&amp;CELL("address",L100))))</f>
        <v>2</v>
      </c>
      <c r="M100">
        <f ca="1">IF(ISBLANK(INDIRECT("'["&amp;'Báo cáo'!$C$3&amp;".xlsx]Hóa đơn COD'!"&amp;CELL("address",M100))),"",(INDIRECT("'["&amp;'Báo cáo'!$C$3&amp;".xlsx]Hóa đơn COD'!"&amp;CELL("address",M100))))</f>
        <v>30</v>
      </c>
      <c r="N100" t="str">
        <f ca="1">IF(ISBLANK(INDIRECT("'["&amp;'Báo cáo'!$C$3&amp;".xlsx]Hóa đơn COD'!"&amp;CELL("address",N100))),"",(INDIRECT("'["&amp;'Báo cáo'!$C$3&amp;".xlsx]Hóa đơn COD'!"&amp;CELL("address",N100))))</f>
        <v>huyendtm2</v>
      </c>
      <c r="O100" t="str">
        <f ca="1">IF(ISBLANK(INDIRECT("'["&amp;'Báo cáo'!$C$3&amp;".xlsx]Hóa đơn COD'!"&amp;CELL("address",O100))),"",(INDIRECT("'["&amp;'Báo cáo'!$C$3&amp;".xlsx]Hóa đơn COD'!"&amp;CELL("address",O100))))</f>
        <v>17:46 01-12-19</v>
      </c>
      <c r="P100" s="10">
        <f t="shared" ca="1" si="1"/>
        <v>0.7402777777777777</v>
      </c>
      <c r="Q100" t="str">
        <f ca="1">IF(B100="","",IF(P100&lt;'Báo cáo'!$C$4,"Sáng","Chiều"))</f>
        <v>Chiều</v>
      </c>
      <c r="R100" s="12" t="str">
        <f ca="1">IF(A100="","",IF(ISNUMBER(MATCH(B100,'Danh sách COD'!$B:$B,0)),J100/I100,""))</f>
        <v/>
      </c>
      <c r="S100" t="str">
        <f ca="1">IF(R100="","",IF(R100&gt;='Báo cáo'!$C$8,"Có","Không"))</f>
        <v/>
      </c>
    </row>
    <row r="101" spans="1:19" x14ac:dyDescent="0.25">
      <c r="A101" t="str">
        <f ca="1">IF(ISBLANK(INDIRECT("'["&amp;'Báo cáo'!$C$3&amp;".xlsx]Hóa đơn COD'!"&amp;CELL("address",A101))),"",(INDIRECT("'["&amp;'Báo cáo'!$C$3&amp;".xlsx]Hóa đơn COD'!"&amp;CELL("address",A101))))</f>
        <v>BTT393702333.T111103.021219</v>
      </c>
      <c r="B101" t="str">
        <f ca="1">IF(ISBLANK(INDIRECT("'["&amp;'Báo cáo'!$C$3&amp;".xlsx]Hóa đơn COD'!"&amp;CELL("address",B101))),"",(INDIRECT("'["&amp;'Báo cáo'!$C$3&amp;".xlsx]Hóa đơn COD'!"&amp;CELL("address",B101))))</f>
        <v>T111103- Nguyễn Thị Tình</v>
      </c>
      <c r="C101">
        <f ca="1">IF(ISBLANK(INDIRECT("'["&amp;'Báo cáo'!$C$3&amp;".xlsx]Hóa đơn COD'!"&amp;CELL("address",C101))),"",(INDIRECT("'["&amp;'Báo cáo'!$C$3&amp;".xlsx]Hóa đơn COD'!"&amp;CELL("address",C101))))</f>
        <v>0</v>
      </c>
      <c r="D101">
        <f ca="1">IF(ISBLANK(INDIRECT("'["&amp;'Báo cáo'!$C$3&amp;".xlsx]Hóa đơn COD'!"&amp;CELL("address",D101))),"",(INDIRECT("'["&amp;'Báo cáo'!$C$3&amp;".xlsx]Hóa đơn COD'!"&amp;CELL("address",D101))))</f>
        <v>0</v>
      </c>
      <c r="E101">
        <f ca="1">IF(ISBLANK(INDIRECT("'["&amp;'Báo cáo'!$C$3&amp;".xlsx]Hóa đơn COD'!"&amp;CELL("address",E101))),"",(INDIRECT("'["&amp;'Báo cáo'!$C$3&amp;".xlsx]Hóa đơn COD'!"&amp;CELL("address",E101))))</f>
        <v>0</v>
      </c>
      <c r="F101">
        <f ca="1">IF(ISBLANK(INDIRECT("'["&amp;'Báo cáo'!$C$3&amp;".xlsx]Hóa đơn COD'!"&amp;CELL("address",F101))),"",(INDIRECT("'["&amp;'Báo cáo'!$C$3&amp;".xlsx]Hóa đơn COD'!"&amp;CELL("address",F101))))</f>
        <v>0</v>
      </c>
      <c r="G101">
        <f ca="1">IF(ISBLANK(INDIRECT("'["&amp;'Báo cáo'!$C$3&amp;".xlsx]Hóa đơn COD'!"&amp;CELL("address",G101))),"",(INDIRECT("'["&amp;'Báo cáo'!$C$3&amp;".xlsx]Hóa đơn COD'!"&amp;CELL("address",G101))))</f>
        <v>0</v>
      </c>
      <c r="H101">
        <f ca="1">IF(ISBLANK(INDIRECT("'["&amp;'Báo cáo'!$C$3&amp;".xlsx]Hóa đơn COD'!"&amp;CELL("address",H101))),"",(INDIRECT("'["&amp;'Báo cáo'!$C$3&amp;".xlsx]Hóa đơn COD'!"&amp;CELL("address",H101))))</f>
        <v>0</v>
      </c>
      <c r="I101">
        <f ca="1">IF(ISBLANK(INDIRECT("'["&amp;'Báo cáo'!$C$3&amp;".xlsx]Hóa đơn COD'!"&amp;CELL("address",I101))),"",(INDIRECT("'["&amp;'Báo cáo'!$C$3&amp;".xlsx]Hóa đơn COD'!"&amp;CELL("address",I101))))</f>
        <v>12</v>
      </c>
      <c r="J101">
        <f ca="1">IF(ISBLANK(INDIRECT("'["&amp;'Báo cáo'!$C$3&amp;".xlsx]Hóa đơn COD'!"&amp;CELL("address",J101))),"",(INDIRECT("'["&amp;'Báo cáo'!$C$3&amp;".xlsx]Hóa đơn COD'!"&amp;CELL("address",J101))))</f>
        <v>0</v>
      </c>
      <c r="K101">
        <f ca="1">IF(ISBLANK(INDIRECT("'["&amp;'Báo cáo'!$C$3&amp;".xlsx]Hóa đơn COD'!"&amp;CELL("address",K101))),"",(INDIRECT("'["&amp;'Báo cáo'!$C$3&amp;".xlsx]Hóa đơn COD'!"&amp;CELL("address",K101))))</f>
        <v>0</v>
      </c>
      <c r="L101">
        <f ca="1">IF(ISBLANK(INDIRECT("'["&amp;'Báo cáo'!$C$3&amp;".xlsx]Hóa đơn COD'!"&amp;CELL("address",L101))),"",(INDIRECT("'["&amp;'Báo cáo'!$C$3&amp;".xlsx]Hóa đơn COD'!"&amp;CELL("address",L101))))</f>
        <v>12</v>
      </c>
      <c r="M101">
        <f ca="1">IF(ISBLANK(INDIRECT("'["&amp;'Báo cáo'!$C$3&amp;".xlsx]Hóa đơn COD'!"&amp;CELL("address",M101))),"",(INDIRECT("'["&amp;'Báo cáo'!$C$3&amp;".xlsx]Hóa đơn COD'!"&amp;CELL("address",M101))))</f>
        <v>12</v>
      </c>
      <c r="N101" t="str">
        <f ca="1">IF(ISBLANK(INDIRECT("'["&amp;'Báo cáo'!$C$3&amp;".xlsx]Hóa đơn COD'!"&amp;CELL("address",N101))),"",(INDIRECT("'["&amp;'Báo cáo'!$C$3&amp;".xlsx]Hóa đơn COD'!"&amp;CELL("address",N101))))</f>
        <v>phucttm</v>
      </c>
      <c r="O101" t="str">
        <f ca="1">IF(ISBLANK(INDIRECT("'["&amp;'Báo cáo'!$C$3&amp;".xlsx]Hóa đơn COD'!"&amp;CELL("address",O101))),"",(INDIRECT("'["&amp;'Báo cáo'!$C$3&amp;".xlsx]Hóa đơn COD'!"&amp;CELL("address",O101))))</f>
        <v>09:15 02-12-19</v>
      </c>
      <c r="P101" s="10">
        <f t="shared" ca="1" si="1"/>
        <v>0.38541666666666669</v>
      </c>
      <c r="Q101" t="str">
        <f ca="1">IF(B101="","",IF(P101&lt;'Báo cáo'!$C$4,"Sáng","Chiều"))</f>
        <v>Sáng</v>
      </c>
      <c r="R101" s="12" t="str">
        <f ca="1">IF(A101="","",IF(ISNUMBER(MATCH(B101,'Danh sách COD'!$B:$B,0)),J101/I101,""))</f>
        <v/>
      </c>
      <c r="S101" t="str">
        <f ca="1">IF(R101="","",IF(R101&gt;='Báo cáo'!$C$8,"Có","Không"))</f>
        <v/>
      </c>
    </row>
    <row r="102" spans="1:19" x14ac:dyDescent="0.25">
      <c r="A102" t="str">
        <f ca="1">IF(ISBLANK(INDIRECT("'["&amp;'Báo cáo'!$C$3&amp;".xlsx]Hóa đơn COD'!"&amp;CELL("address",A102))),"",(INDIRECT("'["&amp;'Báo cáo'!$C$3&amp;".xlsx]Hóa đơn COD'!"&amp;CELL("address",A102))))</f>
        <v>BTT396467703.T111103.041219</v>
      </c>
      <c r="B102" t="str">
        <f ca="1">IF(ISBLANK(INDIRECT("'["&amp;'Báo cáo'!$C$3&amp;".xlsx]Hóa đơn COD'!"&amp;CELL("address",B102))),"",(INDIRECT("'["&amp;'Báo cáo'!$C$3&amp;".xlsx]Hóa đơn COD'!"&amp;CELL("address",B102))))</f>
        <v>T111103- Nguyễn Thị Tình</v>
      </c>
      <c r="C102">
        <f ca="1">IF(ISBLANK(INDIRECT("'["&amp;'Báo cáo'!$C$3&amp;".xlsx]Hóa đơn COD'!"&amp;CELL("address",C102))),"",(INDIRECT("'["&amp;'Báo cáo'!$C$3&amp;".xlsx]Hóa đơn COD'!"&amp;CELL("address",C102))))</f>
        <v>2247050</v>
      </c>
      <c r="D102">
        <f ca="1">IF(ISBLANK(INDIRECT("'["&amp;'Báo cáo'!$C$3&amp;".xlsx]Hóa đơn COD'!"&amp;CELL("address",D102))),"",(INDIRECT("'["&amp;'Báo cáo'!$C$3&amp;".xlsx]Hóa đơn COD'!"&amp;CELL("address",D102))))</f>
        <v>0</v>
      </c>
      <c r="E102">
        <f ca="1">IF(ISBLANK(INDIRECT("'["&amp;'Báo cáo'!$C$3&amp;".xlsx]Hóa đơn COD'!"&amp;CELL("address",E102))),"",(INDIRECT("'["&amp;'Báo cáo'!$C$3&amp;".xlsx]Hóa đơn COD'!"&amp;CELL("address",E102))))</f>
        <v>81050</v>
      </c>
      <c r="F102">
        <f ca="1">IF(ISBLANK(INDIRECT("'["&amp;'Báo cáo'!$C$3&amp;".xlsx]Hóa đơn COD'!"&amp;CELL("address",F102))),"",(INDIRECT("'["&amp;'Báo cáo'!$C$3&amp;".xlsx]Hóa đơn COD'!"&amp;CELL("address",F102))))</f>
        <v>16050</v>
      </c>
      <c r="G102">
        <f ca="1">IF(ISBLANK(INDIRECT("'["&amp;'Báo cáo'!$C$3&amp;".xlsx]Hóa đơn COD'!"&amp;CELL("address",G102))),"",(INDIRECT("'["&amp;'Báo cáo'!$C$3&amp;".xlsx]Hóa đơn COD'!"&amp;CELL("address",G102))))</f>
        <v>65000</v>
      </c>
      <c r="H102">
        <f ca="1">IF(ISBLANK(INDIRECT("'["&amp;'Báo cáo'!$C$3&amp;".xlsx]Hóa đơn COD'!"&amp;CELL("address",H102))),"",(INDIRECT("'["&amp;'Báo cáo'!$C$3&amp;".xlsx]Hóa đơn COD'!"&amp;CELL("address",H102))))</f>
        <v>0</v>
      </c>
      <c r="I102">
        <f ca="1">IF(ISBLANK(INDIRECT("'["&amp;'Báo cáo'!$C$3&amp;".xlsx]Hóa đơn COD'!"&amp;CELL("address",I102))),"",(INDIRECT("'["&amp;'Báo cáo'!$C$3&amp;".xlsx]Hóa đơn COD'!"&amp;CELL("address",I102))))</f>
        <v>6</v>
      </c>
      <c r="J102">
        <f ca="1">IF(ISBLANK(INDIRECT("'["&amp;'Báo cáo'!$C$3&amp;".xlsx]Hóa đơn COD'!"&amp;CELL("address",J102))),"",(INDIRECT("'["&amp;'Báo cáo'!$C$3&amp;".xlsx]Hóa đơn COD'!"&amp;CELL("address",J102))))</f>
        <v>3</v>
      </c>
      <c r="K102">
        <f ca="1">IF(ISBLANK(INDIRECT("'["&amp;'Báo cáo'!$C$3&amp;".xlsx]Hóa đơn COD'!"&amp;CELL("address",K102))),"",(INDIRECT("'["&amp;'Báo cáo'!$C$3&amp;".xlsx]Hóa đơn COD'!"&amp;CELL("address",K102))))</f>
        <v>0</v>
      </c>
      <c r="L102">
        <f ca="1">IF(ISBLANK(INDIRECT("'["&amp;'Báo cáo'!$C$3&amp;".xlsx]Hóa đơn COD'!"&amp;CELL("address",L102))),"",(INDIRECT("'["&amp;'Báo cáo'!$C$3&amp;".xlsx]Hóa đơn COD'!"&amp;CELL("address",L102))))</f>
        <v>3</v>
      </c>
      <c r="M102">
        <f ca="1">IF(ISBLANK(INDIRECT("'["&amp;'Báo cáo'!$C$3&amp;".xlsx]Hóa đơn COD'!"&amp;CELL("address",M102))),"",(INDIRECT("'["&amp;'Báo cáo'!$C$3&amp;".xlsx]Hóa đơn COD'!"&amp;CELL("address",M102))))</f>
        <v>0</v>
      </c>
      <c r="N102" t="str">
        <f ca="1">IF(ISBLANK(INDIRECT("'["&amp;'Báo cáo'!$C$3&amp;".xlsx]Hóa đơn COD'!"&amp;CELL("address",N102))),"",(INDIRECT("'["&amp;'Báo cáo'!$C$3&amp;".xlsx]Hóa đơn COD'!"&amp;CELL("address",N102))))</f>
        <v>tuoint</v>
      </c>
      <c r="O102" t="str">
        <f ca="1">IF(ISBLANK(INDIRECT("'["&amp;'Báo cáo'!$C$3&amp;".xlsx]Hóa đơn COD'!"&amp;CELL("address",O102))),"",(INDIRECT("'["&amp;'Báo cáo'!$C$3&amp;".xlsx]Hóa đơn COD'!"&amp;CELL("address",O102))))</f>
        <v>09:48 04-12-19</v>
      </c>
      <c r="P102" s="10">
        <f t="shared" ca="1" si="1"/>
        <v>0.40833333333333338</v>
      </c>
      <c r="Q102" t="str">
        <f ca="1">IF(B102="","",IF(P102&lt;'Báo cáo'!$C$4,"Sáng","Chiều"))</f>
        <v>Sáng</v>
      </c>
      <c r="R102" s="12" t="str">
        <f ca="1">IF(A102="","",IF(ISNUMBER(MATCH(B102,'Danh sách COD'!$B:$B,0)),J102/I102,""))</f>
        <v/>
      </c>
      <c r="S102" t="str">
        <f ca="1">IF(R102="","",IF(R102&gt;='Báo cáo'!$C$8,"Có","Không"))</f>
        <v/>
      </c>
    </row>
    <row r="103" spans="1:19" x14ac:dyDescent="0.25">
      <c r="A103" t="str">
        <f ca="1">IF(ISBLANK(INDIRECT("'["&amp;'Báo cáo'!$C$3&amp;".xlsx]Hóa đơn COD'!"&amp;CELL("address",A103))),"",(INDIRECT("'["&amp;'Báo cáo'!$C$3&amp;".xlsx]Hóa đơn COD'!"&amp;CELL("address",A103))))</f>
        <v>BTT393746199.T111103.021219</v>
      </c>
      <c r="B103" t="str">
        <f ca="1">IF(ISBLANK(INDIRECT("'["&amp;'Báo cáo'!$C$3&amp;".xlsx]Hóa đơn COD'!"&amp;CELL("address",B103))),"",(INDIRECT("'["&amp;'Báo cáo'!$C$3&amp;".xlsx]Hóa đơn COD'!"&amp;CELL("address",B103))))</f>
        <v>T111103- Nguyễn Thị Tình</v>
      </c>
      <c r="C103">
        <f ca="1">IF(ISBLANK(INDIRECT("'["&amp;'Báo cáo'!$C$3&amp;".xlsx]Hóa đơn COD'!"&amp;CELL("address",C103))),"",(INDIRECT("'["&amp;'Báo cáo'!$C$3&amp;".xlsx]Hóa đơn COD'!"&amp;CELL("address",C103))))</f>
        <v>1684150</v>
      </c>
      <c r="D103">
        <f ca="1">IF(ISBLANK(INDIRECT("'["&amp;'Báo cáo'!$C$3&amp;".xlsx]Hóa đơn COD'!"&amp;CELL("address",D103))),"",(INDIRECT("'["&amp;'Báo cáo'!$C$3&amp;".xlsx]Hóa đơn COD'!"&amp;CELL("address",D103))))</f>
        <v>0</v>
      </c>
      <c r="E103">
        <f ca="1">IF(ISBLANK(INDIRECT("'["&amp;'Báo cáo'!$C$3&amp;".xlsx]Hóa đơn COD'!"&amp;CELL("address",E103))),"",(INDIRECT("'["&amp;'Báo cáo'!$C$3&amp;".xlsx]Hóa đơn COD'!"&amp;CELL("address",E103))))</f>
        <v>308310</v>
      </c>
      <c r="F103">
        <f ca="1">IF(ISBLANK(INDIRECT("'["&amp;'Báo cáo'!$C$3&amp;".xlsx]Hóa đơn COD'!"&amp;CELL("address",F103))),"",(INDIRECT("'["&amp;'Báo cáo'!$C$3&amp;".xlsx]Hóa đơn COD'!"&amp;CELL("address",F103))))</f>
        <v>308310</v>
      </c>
      <c r="G103">
        <f ca="1">IF(ISBLANK(INDIRECT("'["&amp;'Báo cáo'!$C$3&amp;".xlsx]Hóa đơn COD'!"&amp;CELL("address",G103))),"",(INDIRECT("'["&amp;'Báo cáo'!$C$3&amp;".xlsx]Hóa đơn COD'!"&amp;CELL("address",G103))))</f>
        <v>0</v>
      </c>
      <c r="H103">
        <f ca="1">IF(ISBLANK(INDIRECT("'["&amp;'Báo cáo'!$C$3&amp;".xlsx]Hóa đơn COD'!"&amp;CELL("address",H103))),"",(INDIRECT("'["&amp;'Báo cáo'!$C$3&amp;".xlsx]Hóa đơn COD'!"&amp;CELL("address",H103))))</f>
        <v>0</v>
      </c>
      <c r="I103">
        <f ca="1">IF(ISBLANK(INDIRECT("'["&amp;'Báo cáo'!$C$3&amp;".xlsx]Hóa đơn COD'!"&amp;CELL("address",I103))),"",(INDIRECT("'["&amp;'Báo cáo'!$C$3&amp;".xlsx]Hóa đơn COD'!"&amp;CELL("address",I103))))</f>
        <v>12</v>
      </c>
      <c r="J103">
        <f ca="1">IF(ISBLANK(INDIRECT("'["&amp;'Báo cáo'!$C$3&amp;".xlsx]Hóa đơn COD'!"&amp;CELL("address",J103))),"",(INDIRECT("'["&amp;'Báo cáo'!$C$3&amp;".xlsx]Hóa đơn COD'!"&amp;CELL("address",J103))))</f>
        <v>11</v>
      </c>
      <c r="K103">
        <f ca="1">IF(ISBLANK(INDIRECT("'["&amp;'Báo cáo'!$C$3&amp;".xlsx]Hóa đơn COD'!"&amp;CELL("address",K103))),"",(INDIRECT("'["&amp;'Báo cáo'!$C$3&amp;".xlsx]Hóa đơn COD'!"&amp;CELL("address",K103))))</f>
        <v>0</v>
      </c>
      <c r="L103">
        <f ca="1">IF(ISBLANK(INDIRECT("'["&amp;'Báo cáo'!$C$3&amp;".xlsx]Hóa đơn COD'!"&amp;CELL("address",L103))),"",(INDIRECT("'["&amp;'Báo cáo'!$C$3&amp;".xlsx]Hóa đơn COD'!"&amp;CELL("address",L103))))</f>
        <v>1</v>
      </c>
      <c r="M103">
        <f ca="1">IF(ISBLANK(INDIRECT("'["&amp;'Báo cáo'!$C$3&amp;".xlsx]Hóa đơn COD'!"&amp;CELL("address",M103))),"",(INDIRECT("'["&amp;'Báo cáo'!$C$3&amp;".xlsx]Hóa đơn COD'!"&amp;CELL("address",M103))))</f>
        <v>0</v>
      </c>
      <c r="N103" t="str">
        <f ca="1">IF(ISBLANK(INDIRECT("'["&amp;'Báo cáo'!$C$3&amp;".xlsx]Hóa đơn COD'!"&amp;CELL("address",N103))),"",(INDIRECT("'["&amp;'Báo cáo'!$C$3&amp;".xlsx]Hóa đơn COD'!"&amp;CELL("address",N103))))</f>
        <v>tuoint</v>
      </c>
      <c r="O103" t="str">
        <f ca="1">IF(ISBLANK(INDIRECT("'["&amp;'Báo cáo'!$C$3&amp;".xlsx]Hóa đơn COD'!"&amp;CELL("address",O103))),"",(INDIRECT("'["&amp;'Báo cáo'!$C$3&amp;".xlsx]Hóa đơn COD'!"&amp;CELL("address",O103))))</f>
        <v>10:21 02-12-19</v>
      </c>
      <c r="P103" s="10">
        <f t="shared" ca="1" si="1"/>
        <v>0.43124999999999997</v>
      </c>
      <c r="Q103" t="str">
        <f ca="1">IF(B103="","",IF(P103&lt;'Báo cáo'!$C$4,"Sáng","Chiều"))</f>
        <v>Sáng</v>
      </c>
      <c r="R103" s="12" t="str">
        <f ca="1">IF(A103="","",IF(ISNUMBER(MATCH(B103,'Danh sách COD'!$B:$B,0)),J103/I103,""))</f>
        <v/>
      </c>
      <c r="S103" t="str">
        <f ca="1">IF(R103="","",IF(R103&gt;='Báo cáo'!$C$8,"Có","Không"))</f>
        <v/>
      </c>
    </row>
    <row r="104" spans="1:19" x14ac:dyDescent="0.25">
      <c r="A104" t="str">
        <f ca="1">IF(ISBLANK(INDIRECT("'["&amp;'Báo cáo'!$C$3&amp;".xlsx]Hóa đơn COD'!"&amp;CELL("address",A104))),"",(INDIRECT("'["&amp;'Báo cáo'!$C$3&amp;".xlsx]Hóa đơn COD'!"&amp;CELL("address",A104))))</f>
        <v>BTT396758217.T111103.041219</v>
      </c>
      <c r="B104" t="str">
        <f ca="1">IF(ISBLANK(INDIRECT("'["&amp;'Báo cáo'!$C$3&amp;".xlsx]Hóa đơn COD'!"&amp;CELL("address",B104))),"",(INDIRECT("'["&amp;'Báo cáo'!$C$3&amp;".xlsx]Hóa đơn COD'!"&amp;CELL("address",B104))))</f>
        <v>T111103- Nguyễn Thị Tình</v>
      </c>
      <c r="C104">
        <f ca="1">IF(ISBLANK(INDIRECT("'["&amp;'Báo cáo'!$C$3&amp;".xlsx]Hóa đơn COD'!"&amp;CELL("address",C104))),"",(INDIRECT("'["&amp;'Báo cáo'!$C$3&amp;".xlsx]Hóa đơn COD'!"&amp;CELL("address",C104))))</f>
        <v>9315827</v>
      </c>
      <c r="D104">
        <f ca="1">IF(ISBLANK(INDIRECT("'["&amp;'Báo cáo'!$C$3&amp;".xlsx]Hóa đơn COD'!"&amp;CELL("address",D104))),"",(INDIRECT("'["&amp;'Báo cáo'!$C$3&amp;".xlsx]Hóa đơn COD'!"&amp;CELL("address",D104))))</f>
        <v>30250</v>
      </c>
      <c r="E104">
        <f ca="1">IF(ISBLANK(INDIRECT("'["&amp;'Báo cáo'!$C$3&amp;".xlsx]Hóa đơn COD'!"&amp;CELL("address",E104))),"",(INDIRECT("'["&amp;'Báo cáo'!$C$3&amp;".xlsx]Hóa đơn COD'!"&amp;CELL("address",E104))))</f>
        <v>784990</v>
      </c>
      <c r="F104">
        <f ca="1">IF(ISBLANK(INDIRECT("'["&amp;'Báo cáo'!$C$3&amp;".xlsx]Hóa đơn COD'!"&amp;CELL("address",F104))),"",(INDIRECT("'["&amp;'Báo cáo'!$C$3&amp;".xlsx]Hóa đơn COD'!"&amp;CELL("address",F104))))</f>
        <v>672990</v>
      </c>
      <c r="G104">
        <f ca="1">IF(ISBLANK(INDIRECT("'["&amp;'Báo cáo'!$C$3&amp;".xlsx]Hóa đơn COD'!"&amp;CELL("address",G104))),"",(INDIRECT("'["&amp;'Báo cáo'!$C$3&amp;".xlsx]Hóa đơn COD'!"&amp;CELL("address",G104))))</f>
        <v>112000</v>
      </c>
      <c r="H104">
        <f ca="1">IF(ISBLANK(INDIRECT("'["&amp;'Báo cáo'!$C$3&amp;".xlsx]Hóa đơn COD'!"&amp;CELL("address",H104))),"",(INDIRECT("'["&amp;'Báo cáo'!$C$3&amp;".xlsx]Hóa đơn COD'!"&amp;CELL("address",H104))))</f>
        <v>0</v>
      </c>
      <c r="I104">
        <f ca="1">IF(ISBLANK(INDIRECT("'["&amp;'Báo cáo'!$C$3&amp;".xlsx]Hóa đơn COD'!"&amp;CELL("address",I104))),"",(INDIRECT("'["&amp;'Báo cáo'!$C$3&amp;".xlsx]Hóa đơn COD'!"&amp;CELL("address",I104))))</f>
        <v>36</v>
      </c>
      <c r="J104">
        <f ca="1">IF(ISBLANK(INDIRECT("'["&amp;'Báo cáo'!$C$3&amp;".xlsx]Hóa đơn COD'!"&amp;CELL("address",J104))),"",(INDIRECT("'["&amp;'Báo cáo'!$C$3&amp;".xlsx]Hóa đơn COD'!"&amp;CELL("address",J104))))</f>
        <v>32</v>
      </c>
      <c r="K104">
        <f ca="1">IF(ISBLANK(INDIRECT("'["&amp;'Báo cáo'!$C$3&amp;".xlsx]Hóa đơn COD'!"&amp;CELL("address",K104))),"",(INDIRECT("'["&amp;'Báo cáo'!$C$3&amp;".xlsx]Hóa đơn COD'!"&amp;CELL("address",K104))))</f>
        <v>1</v>
      </c>
      <c r="L104">
        <f ca="1">IF(ISBLANK(INDIRECT("'["&amp;'Báo cáo'!$C$3&amp;".xlsx]Hóa đơn COD'!"&amp;CELL("address",L104))),"",(INDIRECT("'["&amp;'Báo cáo'!$C$3&amp;".xlsx]Hóa đơn COD'!"&amp;CELL("address",L104))))</f>
        <v>3</v>
      </c>
      <c r="M104">
        <f ca="1">IF(ISBLANK(INDIRECT("'["&amp;'Báo cáo'!$C$3&amp;".xlsx]Hóa đơn COD'!"&amp;CELL("address",M104))),"",(INDIRECT("'["&amp;'Báo cáo'!$C$3&amp;".xlsx]Hóa đơn COD'!"&amp;CELL("address",M104))))</f>
        <v>0</v>
      </c>
      <c r="N104" t="str">
        <f ca="1">IF(ISBLANK(INDIRECT("'["&amp;'Báo cáo'!$C$3&amp;".xlsx]Hóa đơn COD'!"&amp;CELL("address",N104))),"",(INDIRECT("'["&amp;'Báo cáo'!$C$3&amp;".xlsx]Hóa đơn COD'!"&amp;CELL("address",N104))))</f>
        <v>trongntm</v>
      </c>
      <c r="O104" t="str">
        <f ca="1">IF(ISBLANK(INDIRECT("'["&amp;'Báo cáo'!$C$3&amp;".xlsx]Hóa đơn COD'!"&amp;CELL("address",O104))),"",(INDIRECT("'["&amp;'Báo cáo'!$C$3&amp;".xlsx]Hóa đơn COD'!"&amp;CELL("address",O104))))</f>
        <v>13:45 04-12-19</v>
      </c>
      <c r="P104" s="10">
        <f t="shared" ca="1" si="1"/>
        <v>0.57291666666666663</v>
      </c>
      <c r="Q104" t="str">
        <f ca="1">IF(B104="","",IF(P104&lt;'Báo cáo'!$C$4,"Sáng","Chiều"))</f>
        <v>Chiều</v>
      </c>
      <c r="R104" s="12" t="str">
        <f ca="1">IF(A104="","",IF(ISNUMBER(MATCH(B104,'Danh sách COD'!$B:$B,0)),J104/I104,""))</f>
        <v/>
      </c>
      <c r="S104" t="str">
        <f ca="1">IF(R104="","",IF(R104&gt;='Báo cáo'!$C$8,"Có","Không"))</f>
        <v/>
      </c>
    </row>
    <row r="105" spans="1:19" x14ac:dyDescent="0.25">
      <c r="A105" t="str">
        <f ca="1">IF(ISBLANK(INDIRECT("'["&amp;'Báo cáo'!$C$3&amp;".xlsx]Hóa đơn COD'!"&amp;CELL("address",A105))),"",(INDIRECT("'["&amp;'Báo cáo'!$C$3&amp;".xlsx]Hóa đơn COD'!"&amp;CELL("address",A105))))</f>
        <v>BTT391959510.T111103.301119</v>
      </c>
      <c r="B105" t="str">
        <f ca="1">IF(ISBLANK(INDIRECT("'["&amp;'Báo cáo'!$C$3&amp;".xlsx]Hóa đơn COD'!"&amp;CELL("address",B105))),"",(INDIRECT("'["&amp;'Báo cáo'!$C$3&amp;".xlsx]Hóa đơn COD'!"&amp;CELL("address",B105))))</f>
        <v>T111103- Nguyễn Thị Tình</v>
      </c>
      <c r="C105">
        <f ca="1">IF(ISBLANK(INDIRECT("'["&amp;'Báo cáo'!$C$3&amp;".xlsx]Hóa đơn COD'!"&amp;CELL("address",C105))),"",(INDIRECT("'["&amp;'Báo cáo'!$C$3&amp;".xlsx]Hóa đơn COD'!"&amp;CELL("address",C105))))</f>
        <v>612166</v>
      </c>
      <c r="D105">
        <f ca="1">IF(ISBLANK(INDIRECT("'["&amp;'Báo cáo'!$C$3&amp;".xlsx]Hóa đơn COD'!"&amp;CELL("address",D105))),"",(INDIRECT("'["&amp;'Báo cáo'!$C$3&amp;".xlsx]Hóa đơn COD'!"&amp;CELL("address",D105))))</f>
        <v>0</v>
      </c>
      <c r="E105">
        <f ca="1">IF(ISBLANK(INDIRECT("'["&amp;'Báo cáo'!$C$3&amp;".xlsx]Hóa đơn COD'!"&amp;CELL("address",E105))),"",(INDIRECT("'["&amp;'Báo cáo'!$C$3&amp;".xlsx]Hóa đơn COD'!"&amp;CELL("address",E105))))</f>
        <v>159300</v>
      </c>
      <c r="F105">
        <f ca="1">IF(ISBLANK(INDIRECT("'["&amp;'Báo cáo'!$C$3&amp;".xlsx]Hóa đơn COD'!"&amp;CELL("address",F105))),"",(INDIRECT("'["&amp;'Báo cáo'!$C$3&amp;".xlsx]Hóa đơn COD'!"&amp;CELL("address",F105))))</f>
        <v>159300</v>
      </c>
      <c r="G105">
        <f ca="1">IF(ISBLANK(INDIRECT("'["&amp;'Báo cáo'!$C$3&amp;".xlsx]Hóa đơn COD'!"&amp;CELL("address",G105))),"",(INDIRECT("'["&amp;'Báo cáo'!$C$3&amp;".xlsx]Hóa đơn COD'!"&amp;CELL("address",G105))))</f>
        <v>0</v>
      </c>
      <c r="H105">
        <f ca="1">IF(ISBLANK(INDIRECT("'["&amp;'Báo cáo'!$C$3&amp;".xlsx]Hóa đơn COD'!"&amp;CELL("address",H105))),"",(INDIRECT("'["&amp;'Báo cáo'!$C$3&amp;".xlsx]Hóa đơn COD'!"&amp;CELL("address",H105))))</f>
        <v>0</v>
      </c>
      <c r="I105">
        <f ca="1">IF(ISBLANK(INDIRECT("'["&amp;'Báo cáo'!$C$3&amp;".xlsx]Hóa đơn COD'!"&amp;CELL("address",I105))),"",(INDIRECT("'["&amp;'Báo cáo'!$C$3&amp;".xlsx]Hóa đơn COD'!"&amp;CELL("address",I105))))</f>
        <v>31</v>
      </c>
      <c r="J105">
        <f ca="1">IF(ISBLANK(INDIRECT("'["&amp;'Báo cáo'!$C$3&amp;".xlsx]Hóa đơn COD'!"&amp;CELL("address",J105))),"",(INDIRECT("'["&amp;'Báo cáo'!$C$3&amp;".xlsx]Hóa đơn COD'!"&amp;CELL("address",J105))))</f>
        <v>10</v>
      </c>
      <c r="K105">
        <f ca="1">IF(ISBLANK(INDIRECT("'["&amp;'Báo cáo'!$C$3&amp;".xlsx]Hóa đơn COD'!"&amp;CELL("address",K105))),"",(INDIRECT("'["&amp;'Báo cáo'!$C$3&amp;".xlsx]Hóa đơn COD'!"&amp;CELL("address",K105))))</f>
        <v>0</v>
      </c>
      <c r="L105">
        <f ca="1">IF(ISBLANK(INDIRECT("'["&amp;'Báo cáo'!$C$3&amp;".xlsx]Hóa đơn COD'!"&amp;CELL("address",L105))),"",(INDIRECT("'["&amp;'Báo cáo'!$C$3&amp;".xlsx]Hóa đơn COD'!"&amp;CELL("address",L105))))</f>
        <v>21</v>
      </c>
      <c r="M105">
        <f ca="1">IF(ISBLANK(INDIRECT("'["&amp;'Báo cáo'!$C$3&amp;".xlsx]Hóa đơn COD'!"&amp;CELL("address",M105))),"",(INDIRECT("'["&amp;'Báo cáo'!$C$3&amp;".xlsx]Hóa đơn COD'!"&amp;CELL("address",M105))))</f>
        <v>0</v>
      </c>
      <c r="N105" t="str">
        <f ca="1">IF(ISBLANK(INDIRECT("'["&amp;'Báo cáo'!$C$3&amp;".xlsx]Hóa đơn COD'!"&amp;CELL("address",N105))),"",(INDIRECT("'["&amp;'Báo cáo'!$C$3&amp;".xlsx]Hóa đơn COD'!"&amp;CELL("address",N105))))</f>
        <v>trongntm</v>
      </c>
      <c r="O105" t="str">
        <f ca="1">IF(ISBLANK(INDIRECT("'["&amp;'Báo cáo'!$C$3&amp;".xlsx]Hóa đơn COD'!"&amp;CELL("address",O105))),"",(INDIRECT("'["&amp;'Báo cáo'!$C$3&amp;".xlsx]Hóa đơn COD'!"&amp;CELL("address",O105))))</f>
        <v>16:14 30-11-19</v>
      </c>
      <c r="P105" s="10">
        <f t="shared" ca="1" si="1"/>
        <v>0.67638888888888893</v>
      </c>
      <c r="Q105" t="str">
        <f ca="1">IF(B105="","",IF(P105&lt;'Báo cáo'!$C$4,"Sáng","Chiều"))</f>
        <v>Chiều</v>
      </c>
      <c r="R105" s="12" t="str">
        <f ca="1">IF(A105="","",IF(ISNUMBER(MATCH(B105,'Danh sách COD'!$B:$B,0)),J105/I105,""))</f>
        <v/>
      </c>
      <c r="S105" t="str">
        <f ca="1">IF(R105="","",IF(R105&gt;='Báo cáo'!$C$8,"Có","Không"))</f>
        <v/>
      </c>
    </row>
    <row r="106" spans="1:19" x14ac:dyDescent="0.25">
      <c r="A106" t="str">
        <f ca="1">IF(ISBLANK(INDIRECT("'["&amp;'Báo cáo'!$C$3&amp;".xlsx]Hóa đơn COD'!"&amp;CELL("address",A106))),"",(INDIRECT("'["&amp;'Báo cáo'!$C$3&amp;".xlsx]Hóa đơn COD'!"&amp;CELL("address",A106))))</f>
        <v>BTT395608200.T111103.031219</v>
      </c>
      <c r="B106" t="str">
        <f ca="1">IF(ISBLANK(INDIRECT("'["&amp;'Báo cáo'!$C$3&amp;".xlsx]Hóa đơn COD'!"&amp;CELL("address",B106))),"",(INDIRECT("'["&amp;'Báo cáo'!$C$3&amp;".xlsx]Hóa đơn COD'!"&amp;CELL("address",B106))))</f>
        <v>T111103- Nguyễn Thị Tình</v>
      </c>
      <c r="C106">
        <f ca="1">IF(ISBLANK(INDIRECT("'["&amp;'Báo cáo'!$C$3&amp;".xlsx]Hóa đơn COD'!"&amp;CELL("address",C106))),"",(INDIRECT("'["&amp;'Báo cáo'!$C$3&amp;".xlsx]Hóa đơn COD'!"&amp;CELL("address",C106))))</f>
        <v>20138600</v>
      </c>
      <c r="D106">
        <f ca="1">IF(ISBLANK(INDIRECT("'["&amp;'Báo cáo'!$C$3&amp;".xlsx]Hóa đơn COD'!"&amp;CELL("address",D106))),"",(INDIRECT("'["&amp;'Báo cáo'!$C$3&amp;".xlsx]Hóa đơn COD'!"&amp;CELL("address",D106))))</f>
        <v>27000</v>
      </c>
      <c r="E106">
        <f ca="1">IF(ISBLANK(INDIRECT("'["&amp;'Báo cáo'!$C$3&amp;".xlsx]Hóa đơn COD'!"&amp;CELL("address",E106))),"",(INDIRECT("'["&amp;'Báo cáo'!$C$3&amp;".xlsx]Hóa đơn COD'!"&amp;CELL("address",E106))))</f>
        <v>1458090</v>
      </c>
      <c r="F106">
        <f ca="1">IF(ISBLANK(INDIRECT("'["&amp;'Báo cáo'!$C$3&amp;".xlsx]Hóa đơn COD'!"&amp;CELL("address",F106))),"",(INDIRECT("'["&amp;'Báo cáo'!$C$3&amp;".xlsx]Hóa đơn COD'!"&amp;CELL("address",F106))))</f>
        <v>1255090</v>
      </c>
      <c r="G106">
        <f ca="1">IF(ISBLANK(INDIRECT("'["&amp;'Báo cáo'!$C$3&amp;".xlsx]Hóa đơn COD'!"&amp;CELL("address",G106))),"",(INDIRECT("'["&amp;'Báo cáo'!$C$3&amp;".xlsx]Hóa đơn COD'!"&amp;CELL("address",G106))))</f>
        <v>203000</v>
      </c>
      <c r="H106">
        <f ca="1">IF(ISBLANK(INDIRECT("'["&amp;'Báo cáo'!$C$3&amp;".xlsx]Hóa đơn COD'!"&amp;CELL("address",H106))),"",(INDIRECT("'["&amp;'Báo cáo'!$C$3&amp;".xlsx]Hóa đơn COD'!"&amp;CELL("address",H106))))</f>
        <v>0</v>
      </c>
      <c r="I106">
        <f ca="1">IF(ISBLANK(INDIRECT("'["&amp;'Báo cáo'!$C$3&amp;".xlsx]Hóa đơn COD'!"&amp;CELL("address",I106))),"",(INDIRECT("'["&amp;'Báo cáo'!$C$3&amp;".xlsx]Hóa đơn COD'!"&amp;CELL("address",I106))))</f>
        <v>76</v>
      </c>
      <c r="J106">
        <f ca="1">IF(ISBLANK(INDIRECT("'["&amp;'Báo cáo'!$C$3&amp;".xlsx]Hóa đơn COD'!"&amp;CELL("address",J106))),"",(INDIRECT("'["&amp;'Báo cáo'!$C$3&amp;".xlsx]Hóa đơn COD'!"&amp;CELL("address",J106))))</f>
        <v>67</v>
      </c>
      <c r="K106">
        <f ca="1">IF(ISBLANK(INDIRECT("'["&amp;'Báo cáo'!$C$3&amp;".xlsx]Hóa đơn COD'!"&amp;CELL("address",K106))),"",(INDIRECT("'["&amp;'Báo cáo'!$C$3&amp;".xlsx]Hóa đơn COD'!"&amp;CELL("address",K106))))</f>
        <v>0</v>
      </c>
      <c r="L106">
        <f ca="1">IF(ISBLANK(INDIRECT("'["&amp;'Báo cáo'!$C$3&amp;".xlsx]Hóa đơn COD'!"&amp;CELL("address",L106))),"",(INDIRECT("'["&amp;'Báo cáo'!$C$3&amp;".xlsx]Hóa đơn COD'!"&amp;CELL("address",L106))))</f>
        <v>9</v>
      </c>
      <c r="M106">
        <f ca="1">IF(ISBLANK(INDIRECT("'["&amp;'Báo cáo'!$C$3&amp;".xlsx]Hóa đơn COD'!"&amp;CELL("address",M106))),"",(INDIRECT("'["&amp;'Báo cáo'!$C$3&amp;".xlsx]Hóa đơn COD'!"&amp;CELL("address",M106))))</f>
        <v>0</v>
      </c>
      <c r="N106" t="str">
        <f ca="1">IF(ISBLANK(INDIRECT("'["&amp;'Báo cáo'!$C$3&amp;".xlsx]Hóa đơn COD'!"&amp;CELL("address",N106))),"",(INDIRECT("'["&amp;'Báo cáo'!$C$3&amp;".xlsx]Hóa đơn COD'!"&amp;CELL("address",N106))))</f>
        <v>nhitpy</v>
      </c>
      <c r="O106" t="str">
        <f ca="1">IF(ISBLANK(INDIRECT("'["&amp;'Báo cáo'!$C$3&amp;".xlsx]Hóa đơn COD'!"&amp;CELL("address",O106))),"",(INDIRECT("'["&amp;'Báo cáo'!$C$3&amp;".xlsx]Hóa đơn COD'!"&amp;CELL("address",O106))))</f>
        <v>17:44 03-12-19</v>
      </c>
      <c r="P106" s="10">
        <f t="shared" ca="1" si="1"/>
        <v>0.73888888888888893</v>
      </c>
      <c r="Q106" t="str">
        <f ca="1">IF(B106="","",IF(P106&lt;'Báo cáo'!$C$4,"Sáng","Chiều"))</f>
        <v>Chiều</v>
      </c>
      <c r="R106" s="12" t="str">
        <f ca="1">IF(A106="","",IF(ISNUMBER(MATCH(B106,'Danh sách COD'!$B:$B,0)),J106/I106,""))</f>
        <v/>
      </c>
      <c r="S106" t="str">
        <f ca="1">IF(R106="","",IF(R106&gt;='Báo cáo'!$C$8,"Có","Không"))</f>
        <v/>
      </c>
    </row>
    <row r="107" spans="1:19" x14ac:dyDescent="0.25">
      <c r="A107" t="str">
        <f ca="1">IF(ISBLANK(INDIRECT("'["&amp;'Báo cáo'!$C$3&amp;".xlsx]Hóa đơn COD'!"&amp;CELL("address",A107))),"",(INDIRECT("'["&amp;'Báo cáo'!$C$3&amp;".xlsx]Hóa đơn COD'!"&amp;CELL("address",A107))))</f>
        <v>BTT394310409.T111103.021219</v>
      </c>
      <c r="B107" t="str">
        <f ca="1">IF(ISBLANK(INDIRECT("'["&amp;'Báo cáo'!$C$3&amp;".xlsx]Hóa đơn COD'!"&amp;CELL("address",B107))),"",(INDIRECT("'["&amp;'Báo cáo'!$C$3&amp;".xlsx]Hóa đơn COD'!"&amp;CELL("address",B107))))</f>
        <v>T111103- Nguyễn Thị Tình</v>
      </c>
      <c r="C107">
        <f ca="1">IF(ISBLANK(INDIRECT("'["&amp;'Báo cáo'!$C$3&amp;".xlsx]Hóa đơn COD'!"&amp;CELL("address",C107))),"",(INDIRECT("'["&amp;'Báo cáo'!$C$3&amp;".xlsx]Hóa đơn COD'!"&amp;CELL("address",C107))))</f>
        <v>15252572</v>
      </c>
      <c r="D107">
        <f ca="1">IF(ISBLANK(INDIRECT("'["&amp;'Báo cáo'!$C$3&amp;".xlsx]Hóa đơn COD'!"&amp;CELL("address",D107))),"",(INDIRECT("'["&amp;'Báo cáo'!$C$3&amp;".xlsx]Hóa đơn COD'!"&amp;CELL("address",D107))))</f>
        <v>0</v>
      </c>
      <c r="E107">
        <f ca="1">IF(ISBLANK(INDIRECT("'["&amp;'Báo cáo'!$C$3&amp;".xlsx]Hóa đơn COD'!"&amp;CELL("address",E107))),"",(INDIRECT("'["&amp;'Báo cáo'!$C$3&amp;".xlsx]Hóa đơn COD'!"&amp;CELL("address",E107))))</f>
        <v>1077000</v>
      </c>
      <c r="F107">
        <f ca="1">IF(ISBLANK(INDIRECT("'["&amp;'Báo cáo'!$C$3&amp;".xlsx]Hóa đơn COD'!"&amp;CELL("address",F107))),"",(INDIRECT("'["&amp;'Báo cáo'!$C$3&amp;".xlsx]Hóa đơn COD'!"&amp;CELL("address",F107))))</f>
        <v>965000</v>
      </c>
      <c r="G107">
        <f ca="1">IF(ISBLANK(INDIRECT("'["&amp;'Báo cáo'!$C$3&amp;".xlsx]Hóa đơn COD'!"&amp;CELL("address",G107))),"",(INDIRECT("'["&amp;'Báo cáo'!$C$3&amp;".xlsx]Hóa đơn COD'!"&amp;CELL("address",G107))))</f>
        <v>112000</v>
      </c>
      <c r="H107">
        <f ca="1">IF(ISBLANK(INDIRECT("'["&amp;'Báo cáo'!$C$3&amp;".xlsx]Hóa đơn COD'!"&amp;CELL("address",H107))),"",(INDIRECT("'["&amp;'Báo cáo'!$C$3&amp;".xlsx]Hóa đơn COD'!"&amp;CELL("address",H107))))</f>
        <v>0</v>
      </c>
      <c r="I107">
        <f ca="1">IF(ISBLANK(INDIRECT("'["&amp;'Báo cáo'!$C$3&amp;".xlsx]Hóa đơn COD'!"&amp;CELL("address",I107))),"",(INDIRECT("'["&amp;'Báo cáo'!$C$3&amp;".xlsx]Hóa đơn COD'!"&amp;CELL("address",I107))))</f>
        <v>68</v>
      </c>
      <c r="J107">
        <f ca="1">IF(ISBLANK(INDIRECT("'["&amp;'Báo cáo'!$C$3&amp;".xlsx]Hóa đơn COD'!"&amp;CELL("address",J107))),"",(INDIRECT("'["&amp;'Báo cáo'!$C$3&amp;".xlsx]Hóa đơn COD'!"&amp;CELL("address",J107))))</f>
        <v>57</v>
      </c>
      <c r="K107">
        <f ca="1">IF(ISBLANK(INDIRECT("'["&amp;'Báo cáo'!$C$3&amp;".xlsx]Hóa đơn COD'!"&amp;CELL("address",K107))),"",(INDIRECT("'["&amp;'Báo cáo'!$C$3&amp;".xlsx]Hóa đơn COD'!"&amp;CELL("address",K107))))</f>
        <v>0</v>
      </c>
      <c r="L107">
        <f ca="1">IF(ISBLANK(INDIRECT("'["&amp;'Báo cáo'!$C$3&amp;".xlsx]Hóa đơn COD'!"&amp;CELL("address",L107))),"",(INDIRECT("'["&amp;'Báo cáo'!$C$3&amp;".xlsx]Hóa đơn COD'!"&amp;CELL("address",L107))))</f>
        <v>11</v>
      </c>
      <c r="M107">
        <f ca="1">IF(ISBLANK(INDIRECT("'["&amp;'Báo cáo'!$C$3&amp;".xlsx]Hóa đơn COD'!"&amp;CELL("address",M107))),"",(INDIRECT("'["&amp;'Báo cáo'!$C$3&amp;".xlsx]Hóa đơn COD'!"&amp;CELL("address",M107))))</f>
        <v>0</v>
      </c>
      <c r="N107" t="str">
        <f ca="1">IF(ISBLANK(INDIRECT("'["&amp;'Báo cáo'!$C$3&amp;".xlsx]Hóa đơn COD'!"&amp;CELL("address",N107))),"",(INDIRECT("'["&amp;'Báo cáo'!$C$3&amp;".xlsx]Hóa đơn COD'!"&amp;CELL("address",N107))))</f>
        <v>tuoint</v>
      </c>
      <c r="O107" t="str">
        <f ca="1">IF(ISBLANK(INDIRECT("'["&amp;'Báo cáo'!$C$3&amp;".xlsx]Hóa đơn COD'!"&amp;CELL("address",O107))),"",(INDIRECT("'["&amp;'Báo cáo'!$C$3&amp;".xlsx]Hóa đơn COD'!"&amp;CELL("address",O107))))</f>
        <v>17:53 02-12-19</v>
      </c>
      <c r="P107" s="10">
        <f t="shared" ca="1" si="1"/>
        <v>0.74513888888888891</v>
      </c>
      <c r="Q107" t="str">
        <f ca="1">IF(B107="","",IF(P107&lt;'Báo cáo'!$C$4,"Sáng","Chiều"))</f>
        <v>Chiều</v>
      </c>
      <c r="R107" s="12" t="str">
        <f ca="1">IF(A107="","",IF(ISNUMBER(MATCH(B107,'Danh sách COD'!$B:$B,0)),J107/I107,""))</f>
        <v/>
      </c>
      <c r="S107" t="str">
        <f ca="1">IF(R107="","",IF(R107&gt;='Báo cáo'!$C$8,"Có","Không"))</f>
        <v/>
      </c>
    </row>
    <row r="108" spans="1:19" x14ac:dyDescent="0.25">
      <c r="A108" t="str">
        <f ca="1">IF(ISBLANK(INDIRECT("'["&amp;'Báo cáo'!$C$3&amp;".xlsx]Hóa đơn COD'!"&amp;CELL("address",A108))),"",(INDIRECT("'["&amp;'Báo cáo'!$C$3&amp;".xlsx]Hóa đơn COD'!"&amp;CELL("address",A108))))</f>
        <v>BTT397060932.T111103.041219</v>
      </c>
      <c r="B108" t="str">
        <f ca="1">IF(ISBLANK(INDIRECT("'["&amp;'Báo cáo'!$C$3&amp;".xlsx]Hóa đơn COD'!"&amp;CELL("address",B108))),"",(INDIRECT("'["&amp;'Báo cáo'!$C$3&amp;".xlsx]Hóa đơn COD'!"&amp;CELL("address",B108))))</f>
        <v>T111103- Nguyễn Thị Tình</v>
      </c>
      <c r="C108">
        <f ca="1">IF(ISBLANK(INDIRECT("'["&amp;'Báo cáo'!$C$3&amp;".xlsx]Hóa đơn COD'!"&amp;CELL("address",C108))),"",(INDIRECT("'["&amp;'Báo cáo'!$C$3&amp;".xlsx]Hóa đơn COD'!"&amp;CELL("address",C108))))</f>
        <v>9032650</v>
      </c>
      <c r="D108">
        <f ca="1">IF(ISBLANK(INDIRECT("'["&amp;'Báo cáo'!$C$3&amp;".xlsx]Hóa đơn COD'!"&amp;CELL("address",D108))),"",(INDIRECT("'["&amp;'Báo cáo'!$C$3&amp;".xlsx]Hóa đơn COD'!"&amp;CELL("address",D108))))</f>
        <v>0</v>
      </c>
      <c r="E108">
        <f ca="1">IF(ISBLANK(INDIRECT("'["&amp;'Báo cáo'!$C$3&amp;".xlsx]Hóa đơn COD'!"&amp;CELL("address",E108))),"",(INDIRECT("'["&amp;'Báo cáo'!$C$3&amp;".xlsx]Hóa đơn COD'!"&amp;CELL("address",E108))))</f>
        <v>552360</v>
      </c>
      <c r="F108">
        <f ca="1">IF(ISBLANK(INDIRECT("'["&amp;'Báo cáo'!$C$3&amp;".xlsx]Hóa đơn COD'!"&amp;CELL("address",F108))),"",(INDIRECT("'["&amp;'Báo cáo'!$C$3&amp;".xlsx]Hóa đơn COD'!"&amp;CELL("address",F108))))</f>
        <v>465360</v>
      </c>
      <c r="G108">
        <f ca="1">IF(ISBLANK(INDIRECT("'["&amp;'Báo cáo'!$C$3&amp;".xlsx]Hóa đơn COD'!"&amp;CELL("address",G108))),"",(INDIRECT("'["&amp;'Báo cáo'!$C$3&amp;".xlsx]Hóa đơn COD'!"&amp;CELL("address",G108))))</f>
        <v>87000</v>
      </c>
      <c r="H108">
        <f ca="1">IF(ISBLANK(INDIRECT("'["&amp;'Báo cáo'!$C$3&amp;".xlsx]Hóa đơn COD'!"&amp;CELL("address",H108))),"",(INDIRECT("'["&amp;'Báo cáo'!$C$3&amp;".xlsx]Hóa đơn COD'!"&amp;CELL("address",H108))))</f>
        <v>0</v>
      </c>
      <c r="I108">
        <f ca="1">IF(ISBLANK(INDIRECT("'["&amp;'Báo cáo'!$C$3&amp;".xlsx]Hóa đơn COD'!"&amp;CELL("address",I108))),"",(INDIRECT("'["&amp;'Báo cáo'!$C$3&amp;".xlsx]Hóa đơn COD'!"&amp;CELL("address",I108))))</f>
        <v>39</v>
      </c>
      <c r="J108">
        <f ca="1">IF(ISBLANK(INDIRECT("'["&amp;'Báo cáo'!$C$3&amp;".xlsx]Hóa đơn COD'!"&amp;CELL("address",J108))),"",(INDIRECT("'["&amp;'Báo cáo'!$C$3&amp;".xlsx]Hóa đơn COD'!"&amp;CELL("address",J108))))</f>
        <v>29</v>
      </c>
      <c r="K108">
        <f ca="1">IF(ISBLANK(INDIRECT("'["&amp;'Báo cáo'!$C$3&amp;".xlsx]Hóa đơn COD'!"&amp;CELL("address",K108))),"",(INDIRECT("'["&amp;'Báo cáo'!$C$3&amp;".xlsx]Hóa đơn COD'!"&amp;CELL("address",K108))))</f>
        <v>0</v>
      </c>
      <c r="L108">
        <f ca="1">IF(ISBLANK(INDIRECT("'["&amp;'Báo cáo'!$C$3&amp;".xlsx]Hóa đơn COD'!"&amp;CELL("address",L108))),"",(INDIRECT("'["&amp;'Báo cáo'!$C$3&amp;".xlsx]Hóa đơn COD'!"&amp;CELL("address",L108))))</f>
        <v>10</v>
      </c>
      <c r="M108">
        <f ca="1">IF(ISBLANK(INDIRECT("'["&amp;'Báo cáo'!$C$3&amp;".xlsx]Hóa đơn COD'!"&amp;CELL("address",M108))),"",(INDIRECT("'["&amp;'Báo cáo'!$C$3&amp;".xlsx]Hóa đơn COD'!"&amp;CELL("address",M108))))</f>
        <v>0</v>
      </c>
      <c r="N108" t="str">
        <f ca="1">IF(ISBLANK(INDIRECT("'["&amp;'Báo cáo'!$C$3&amp;".xlsx]Hóa đơn COD'!"&amp;CELL("address",N108))),"",(INDIRECT("'["&amp;'Báo cáo'!$C$3&amp;".xlsx]Hóa đơn COD'!"&amp;CELL("address",N108))))</f>
        <v>trongntm</v>
      </c>
      <c r="O108" t="str">
        <f ca="1">IF(ISBLANK(INDIRECT("'["&amp;'Báo cáo'!$C$3&amp;".xlsx]Hóa đơn COD'!"&amp;CELL("address",O108))),"",(INDIRECT("'["&amp;'Báo cáo'!$C$3&amp;".xlsx]Hóa đơn COD'!"&amp;CELL("address",O108))))</f>
        <v>18:03 04-12-19</v>
      </c>
      <c r="P108" s="10">
        <f t="shared" ca="1" si="1"/>
        <v>0.75208333333333333</v>
      </c>
      <c r="Q108" t="str">
        <f ca="1">IF(B108="","",IF(P108&lt;'Báo cáo'!$C$4,"Sáng","Chiều"))</f>
        <v>Chiều</v>
      </c>
      <c r="R108" s="12" t="str">
        <f ca="1">IF(A108="","",IF(ISNUMBER(MATCH(B108,'Danh sách COD'!$B:$B,0)),J108/I108,""))</f>
        <v/>
      </c>
      <c r="S108" t="str">
        <f ca="1">IF(R108="","",IF(R108&gt;='Báo cáo'!$C$8,"Có","Không"))</f>
        <v/>
      </c>
    </row>
    <row r="109" spans="1:19" x14ac:dyDescent="0.25">
      <c r="A109" t="str">
        <f ca="1">IF(ISBLANK(INDIRECT("'["&amp;'Báo cáo'!$C$3&amp;".xlsx]Hóa đơn COD'!"&amp;CELL("address",A109))),"",(INDIRECT("'["&amp;'Báo cáo'!$C$3&amp;".xlsx]Hóa đơn COD'!"&amp;CELL("address",A109))))</f>
        <v>BTT399402717.T111223.061219</v>
      </c>
      <c r="B109" t="str">
        <f ca="1">IF(ISBLANK(INDIRECT("'["&amp;'Báo cáo'!$C$3&amp;".xlsx]Hóa đơn COD'!"&amp;CELL("address",B109))),"",(INDIRECT("'["&amp;'Báo cáo'!$C$3&amp;".xlsx]Hóa đơn COD'!"&amp;CELL("address",B109))))</f>
        <v>T111223-Lê Ngọc Phương</v>
      </c>
      <c r="C109">
        <f ca="1">IF(ISBLANK(INDIRECT("'["&amp;'Báo cáo'!$C$3&amp;".xlsx]Hóa đơn COD'!"&amp;CELL("address",C109))),"",(INDIRECT("'["&amp;'Báo cáo'!$C$3&amp;".xlsx]Hóa đơn COD'!"&amp;CELL("address",C109))))</f>
        <v>15161017</v>
      </c>
      <c r="D109">
        <f ca="1">IF(ISBLANK(INDIRECT("'["&amp;'Báo cáo'!$C$3&amp;".xlsx]Hóa đơn COD'!"&amp;CELL("address",D109))),"",(INDIRECT("'["&amp;'Báo cáo'!$C$3&amp;".xlsx]Hóa đơn COD'!"&amp;CELL("address",D109))))</f>
        <v>16250</v>
      </c>
      <c r="E109">
        <f ca="1">IF(ISBLANK(INDIRECT("'["&amp;'Báo cáo'!$C$3&amp;".xlsx]Hóa đơn COD'!"&amp;CELL("address",E109))),"",(INDIRECT("'["&amp;'Báo cáo'!$C$3&amp;".xlsx]Hóa đơn COD'!"&amp;CELL("address",E109))))</f>
        <v>1145470</v>
      </c>
      <c r="F109">
        <f ca="1">IF(ISBLANK(INDIRECT("'["&amp;'Báo cáo'!$C$3&amp;".xlsx]Hóa đơn COD'!"&amp;CELL("address",F109))),"",(INDIRECT("'["&amp;'Báo cáo'!$C$3&amp;".xlsx]Hóa đơn COD'!"&amp;CELL("address",F109))))</f>
        <v>949470</v>
      </c>
      <c r="G109">
        <f ca="1">IF(ISBLANK(INDIRECT("'["&amp;'Báo cáo'!$C$3&amp;".xlsx]Hóa đơn COD'!"&amp;CELL("address",G109))),"",(INDIRECT("'["&amp;'Báo cáo'!$C$3&amp;".xlsx]Hóa đơn COD'!"&amp;CELL("address",G109))))</f>
        <v>196000</v>
      </c>
      <c r="H109">
        <f ca="1">IF(ISBLANK(INDIRECT("'["&amp;'Báo cáo'!$C$3&amp;".xlsx]Hóa đơn COD'!"&amp;CELL("address",H109))),"",(INDIRECT("'["&amp;'Báo cáo'!$C$3&amp;".xlsx]Hóa đơn COD'!"&amp;CELL("address",H109))))</f>
        <v>0</v>
      </c>
      <c r="I109">
        <f ca="1">IF(ISBLANK(INDIRECT("'["&amp;'Báo cáo'!$C$3&amp;".xlsx]Hóa đơn COD'!"&amp;CELL("address",I109))),"",(INDIRECT("'["&amp;'Báo cáo'!$C$3&amp;".xlsx]Hóa đơn COD'!"&amp;CELL("address",I109))))</f>
        <v>59</v>
      </c>
      <c r="J109">
        <f ca="1">IF(ISBLANK(INDIRECT("'["&amp;'Báo cáo'!$C$3&amp;".xlsx]Hóa đơn COD'!"&amp;CELL("address",J109))),"",(INDIRECT("'["&amp;'Báo cáo'!$C$3&amp;".xlsx]Hóa đơn COD'!"&amp;CELL("address",J109))))</f>
        <v>43</v>
      </c>
      <c r="K109">
        <f ca="1">IF(ISBLANK(INDIRECT("'["&amp;'Báo cáo'!$C$3&amp;".xlsx]Hóa đơn COD'!"&amp;CELL("address",K109))),"",(INDIRECT("'["&amp;'Báo cáo'!$C$3&amp;".xlsx]Hóa đơn COD'!"&amp;CELL("address",K109))))</f>
        <v>0</v>
      </c>
      <c r="L109">
        <f ca="1">IF(ISBLANK(INDIRECT("'["&amp;'Báo cáo'!$C$3&amp;".xlsx]Hóa đơn COD'!"&amp;CELL("address",L109))),"",(INDIRECT("'["&amp;'Báo cáo'!$C$3&amp;".xlsx]Hóa đơn COD'!"&amp;CELL("address",L109))))</f>
        <v>16</v>
      </c>
      <c r="M109">
        <f ca="1">IF(ISBLANK(INDIRECT("'["&amp;'Báo cáo'!$C$3&amp;".xlsx]Hóa đơn COD'!"&amp;CELL("address",M109))),"",(INDIRECT("'["&amp;'Báo cáo'!$C$3&amp;".xlsx]Hóa đơn COD'!"&amp;CELL("address",M109))))</f>
        <v>59</v>
      </c>
      <c r="N109" t="str">
        <f ca="1">IF(ISBLANK(INDIRECT("'["&amp;'Báo cáo'!$C$3&amp;".xlsx]Hóa đơn COD'!"&amp;CELL("address",N109))),"",(INDIRECT("'["&amp;'Báo cáo'!$C$3&amp;".xlsx]Hóa đơn COD'!"&amp;CELL("address",N109))))</f>
        <v>ngannk2</v>
      </c>
      <c r="O109" t="str">
        <f ca="1">IF(ISBLANK(INDIRECT("'["&amp;'Báo cáo'!$C$3&amp;".xlsx]Hóa đơn COD'!"&amp;CELL("address",O109))),"",(INDIRECT("'["&amp;'Báo cáo'!$C$3&amp;".xlsx]Hóa đơn COD'!"&amp;CELL("address",O109))))</f>
        <v>13:06 06-12-19</v>
      </c>
      <c r="P109" s="10">
        <f t="shared" ca="1" si="1"/>
        <v>0.54583333333333328</v>
      </c>
      <c r="Q109" t="str">
        <f ca="1">IF(B109="","",IF(P109&lt;'Báo cáo'!$C$4,"Sáng","Chiều"))</f>
        <v>Sáng</v>
      </c>
      <c r="R109" s="12" t="str">
        <f ca="1">IF(A109="","",IF(ISNUMBER(MATCH(B109,'Danh sách COD'!$B:$B,0)),J109/I109,""))</f>
        <v/>
      </c>
      <c r="S109" t="str">
        <f ca="1">IF(R109="","",IF(R109&gt;='Báo cáo'!$C$8,"Có","Không"))</f>
        <v/>
      </c>
    </row>
    <row r="110" spans="1:19" x14ac:dyDescent="0.25">
      <c r="A110" t="str">
        <f ca="1">IF(ISBLANK(INDIRECT("'["&amp;'Báo cáo'!$C$3&amp;".xlsx]Hóa đơn COD'!"&amp;CELL("address",A110))),"",(INDIRECT("'["&amp;'Báo cáo'!$C$3&amp;".xlsx]Hóa đơn COD'!"&amp;CELL("address",A110))))</f>
        <v>BTT395282973.T111223.031219</v>
      </c>
      <c r="B110" t="str">
        <f ca="1">IF(ISBLANK(INDIRECT("'["&amp;'Báo cáo'!$C$3&amp;".xlsx]Hóa đơn COD'!"&amp;CELL("address",B110))),"",(INDIRECT("'["&amp;'Báo cáo'!$C$3&amp;".xlsx]Hóa đơn COD'!"&amp;CELL("address",B110))))</f>
        <v>T111223-Lê Ngọc Phương</v>
      </c>
      <c r="C110">
        <f ca="1">IF(ISBLANK(INDIRECT("'["&amp;'Báo cáo'!$C$3&amp;".xlsx]Hóa đơn COD'!"&amp;CELL("address",C110))),"",(INDIRECT("'["&amp;'Báo cáo'!$C$3&amp;".xlsx]Hóa đơn COD'!"&amp;CELL("address",C110))))</f>
        <v>12665631</v>
      </c>
      <c r="D110">
        <f ca="1">IF(ISBLANK(INDIRECT("'["&amp;'Báo cáo'!$C$3&amp;".xlsx]Hóa đơn COD'!"&amp;CELL("address",D110))),"",(INDIRECT("'["&amp;'Báo cáo'!$C$3&amp;".xlsx]Hóa đơn COD'!"&amp;CELL("address",D110))))</f>
        <v>0</v>
      </c>
      <c r="E110">
        <f ca="1">IF(ISBLANK(INDIRECT("'["&amp;'Báo cáo'!$C$3&amp;".xlsx]Hóa đơn COD'!"&amp;CELL("address",E110))),"",(INDIRECT("'["&amp;'Báo cáo'!$C$3&amp;".xlsx]Hóa đơn COD'!"&amp;CELL("address",E110))))</f>
        <v>1329270</v>
      </c>
      <c r="F110">
        <f ca="1">IF(ISBLANK(INDIRECT("'["&amp;'Báo cáo'!$C$3&amp;".xlsx]Hóa đơn COD'!"&amp;CELL("address",F110))),"",(INDIRECT("'["&amp;'Báo cáo'!$C$3&amp;".xlsx]Hóa đơn COD'!"&amp;CELL("address",F110))))</f>
        <v>1236270</v>
      </c>
      <c r="G110">
        <f ca="1">IF(ISBLANK(INDIRECT("'["&amp;'Báo cáo'!$C$3&amp;".xlsx]Hóa đơn COD'!"&amp;CELL("address",G110))),"",(INDIRECT("'["&amp;'Báo cáo'!$C$3&amp;".xlsx]Hóa đơn COD'!"&amp;CELL("address",G110))))</f>
        <v>93000</v>
      </c>
      <c r="H110">
        <f ca="1">IF(ISBLANK(INDIRECT("'["&amp;'Báo cáo'!$C$3&amp;".xlsx]Hóa đơn COD'!"&amp;CELL("address",H110))),"",(INDIRECT("'["&amp;'Báo cáo'!$C$3&amp;".xlsx]Hóa đơn COD'!"&amp;CELL("address",H110))))</f>
        <v>0</v>
      </c>
      <c r="I110">
        <f ca="1">IF(ISBLANK(INDIRECT("'["&amp;'Báo cáo'!$C$3&amp;".xlsx]Hóa đơn COD'!"&amp;CELL("address",I110))),"",(INDIRECT("'["&amp;'Báo cáo'!$C$3&amp;".xlsx]Hóa đơn COD'!"&amp;CELL("address",I110))))</f>
        <v>65</v>
      </c>
      <c r="J110">
        <f ca="1">IF(ISBLANK(INDIRECT("'["&amp;'Báo cáo'!$C$3&amp;".xlsx]Hóa đơn COD'!"&amp;CELL("address",J110))),"",(INDIRECT("'["&amp;'Báo cáo'!$C$3&amp;".xlsx]Hóa đơn COD'!"&amp;CELL("address",J110))))</f>
        <v>57</v>
      </c>
      <c r="K110">
        <f ca="1">IF(ISBLANK(INDIRECT("'["&amp;'Báo cáo'!$C$3&amp;".xlsx]Hóa đơn COD'!"&amp;CELL("address",K110))),"",(INDIRECT("'["&amp;'Báo cáo'!$C$3&amp;".xlsx]Hóa đơn COD'!"&amp;CELL("address",K110))))</f>
        <v>1</v>
      </c>
      <c r="L110">
        <f ca="1">IF(ISBLANK(INDIRECT("'["&amp;'Báo cáo'!$C$3&amp;".xlsx]Hóa đơn COD'!"&amp;CELL("address",L110))),"",(INDIRECT("'["&amp;'Báo cáo'!$C$3&amp;".xlsx]Hóa đơn COD'!"&amp;CELL("address",L110))))</f>
        <v>7</v>
      </c>
      <c r="M110">
        <f ca="1">IF(ISBLANK(INDIRECT("'["&amp;'Báo cáo'!$C$3&amp;".xlsx]Hóa đơn COD'!"&amp;CELL("address",M110))),"",(INDIRECT("'["&amp;'Báo cáo'!$C$3&amp;".xlsx]Hóa đơn COD'!"&amp;CELL("address",M110))))</f>
        <v>65</v>
      </c>
      <c r="N110" t="str">
        <f ca="1">IF(ISBLANK(INDIRECT("'["&amp;'Báo cáo'!$C$3&amp;".xlsx]Hóa đơn COD'!"&amp;CELL("address",N110))),"",(INDIRECT("'["&amp;'Báo cáo'!$C$3&amp;".xlsx]Hóa đơn COD'!"&amp;CELL("address",N110))))</f>
        <v>ngannk2</v>
      </c>
      <c r="O110" t="str">
        <f ca="1">IF(ISBLANK(INDIRECT("'["&amp;'Báo cáo'!$C$3&amp;".xlsx]Hóa đơn COD'!"&amp;CELL("address",O110))),"",(INDIRECT("'["&amp;'Báo cáo'!$C$3&amp;".xlsx]Hóa đơn COD'!"&amp;CELL("address",O110))))</f>
        <v>13:12 03-12-19</v>
      </c>
      <c r="P110" s="10">
        <f t="shared" ca="1" si="1"/>
        <v>0.54999999999999993</v>
      </c>
      <c r="Q110" t="str">
        <f ca="1">IF(B110="","",IF(P110&lt;'Báo cáo'!$C$4,"Sáng","Chiều"))</f>
        <v>Sáng</v>
      </c>
      <c r="R110" s="12" t="str">
        <f ca="1">IF(A110="","",IF(ISNUMBER(MATCH(B110,'Danh sách COD'!$B:$B,0)),J110/I110,""))</f>
        <v/>
      </c>
      <c r="S110" t="str">
        <f ca="1">IF(R110="","",IF(R110&gt;='Báo cáo'!$C$8,"Có","Không"))</f>
        <v/>
      </c>
    </row>
    <row r="111" spans="1:19" x14ac:dyDescent="0.25">
      <c r="A111" t="str">
        <f ca="1">IF(ISBLANK(INDIRECT("'["&amp;'Báo cáo'!$C$3&amp;".xlsx]Hóa đơn COD'!"&amp;CELL("address",A111))),"",(INDIRECT("'["&amp;'Báo cáo'!$C$3&amp;".xlsx]Hóa đơn COD'!"&amp;CELL("address",A111))))</f>
        <v>BTT397989381.T111223.051219</v>
      </c>
      <c r="B111" t="str">
        <f ca="1">IF(ISBLANK(INDIRECT("'["&amp;'Báo cáo'!$C$3&amp;".xlsx]Hóa đơn COD'!"&amp;CELL("address",B111))),"",(INDIRECT("'["&amp;'Báo cáo'!$C$3&amp;".xlsx]Hóa đơn COD'!"&amp;CELL("address",B111))))</f>
        <v>T111223-Lê Ngọc Phương</v>
      </c>
      <c r="C111">
        <f ca="1">IF(ISBLANK(INDIRECT("'["&amp;'Báo cáo'!$C$3&amp;".xlsx]Hóa đơn COD'!"&amp;CELL("address",C111))),"",(INDIRECT("'["&amp;'Báo cáo'!$C$3&amp;".xlsx]Hóa đơn COD'!"&amp;CELL("address",C111))))</f>
        <v>13340060</v>
      </c>
      <c r="D111">
        <f ca="1">IF(ISBLANK(INDIRECT("'["&amp;'Báo cáo'!$C$3&amp;".xlsx]Hóa đơn COD'!"&amp;CELL("address",D111))),"",(INDIRECT("'["&amp;'Báo cáo'!$C$3&amp;".xlsx]Hóa đơn COD'!"&amp;CELL("address",D111))))</f>
        <v>0</v>
      </c>
      <c r="E111">
        <f ca="1">IF(ISBLANK(INDIRECT("'["&amp;'Báo cáo'!$C$3&amp;".xlsx]Hóa đơn COD'!"&amp;CELL("address",E111))),"",(INDIRECT("'["&amp;'Báo cáo'!$C$3&amp;".xlsx]Hóa đơn COD'!"&amp;CELL("address",E111))))</f>
        <v>991885</v>
      </c>
      <c r="F111">
        <f ca="1">IF(ISBLANK(INDIRECT("'["&amp;'Báo cáo'!$C$3&amp;".xlsx]Hóa đơn COD'!"&amp;CELL("address",F111))),"",(INDIRECT("'["&amp;'Báo cáo'!$C$3&amp;".xlsx]Hóa đơn COD'!"&amp;CELL("address",F111))))</f>
        <v>891885</v>
      </c>
      <c r="G111">
        <f ca="1">IF(ISBLANK(INDIRECT("'["&amp;'Báo cáo'!$C$3&amp;".xlsx]Hóa đơn COD'!"&amp;CELL("address",G111))),"",(INDIRECT("'["&amp;'Báo cáo'!$C$3&amp;".xlsx]Hóa đơn COD'!"&amp;CELL("address",G111))))</f>
        <v>100000</v>
      </c>
      <c r="H111">
        <f ca="1">IF(ISBLANK(INDIRECT("'["&amp;'Báo cáo'!$C$3&amp;".xlsx]Hóa đơn COD'!"&amp;CELL("address",H111))),"",(INDIRECT("'["&amp;'Báo cáo'!$C$3&amp;".xlsx]Hóa đơn COD'!"&amp;CELL("address",H111))))</f>
        <v>0</v>
      </c>
      <c r="I111">
        <f ca="1">IF(ISBLANK(INDIRECT("'["&amp;'Báo cáo'!$C$3&amp;".xlsx]Hóa đơn COD'!"&amp;CELL("address",I111))),"",(INDIRECT("'["&amp;'Báo cáo'!$C$3&amp;".xlsx]Hóa đơn COD'!"&amp;CELL("address",I111))))</f>
        <v>54</v>
      </c>
      <c r="J111">
        <f ca="1">IF(ISBLANK(INDIRECT("'["&amp;'Báo cáo'!$C$3&amp;".xlsx]Hóa đơn COD'!"&amp;CELL("address",J111))),"",(INDIRECT("'["&amp;'Báo cáo'!$C$3&amp;".xlsx]Hóa đơn COD'!"&amp;CELL("address",J111))))</f>
        <v>34</v>
      </c>
      <c r="K111">
        <f ca="1">IF(ISBLANK(INDIRECT("'["&amp;'Báo cáo'!$C$3&amp;".xlsx]Hóa đơn COD'!"&amp;CELL("address",K111))),"",(INDIRECT("'["&amp;'Báo cáo'!$C$3&amp;".xlsx]Hóa đơn COD'!"&amp;CELL("address",K111))))</f>
        <v>3</v>
      </c>
      <c r="L111">
        <f ca="1">IF(ISBLANK(INDIRECT("'["&amp;'Báo cáo'!$C$3&amp;".xlsx]Hóa đơn COD'!"&amp;CELL("address",L111))),"",(INDIRECT("'["&amp;'Báo cáo'!$C$3&amp;".xlsx]Hóa đơn COD'!"&amp;CELL("address",L111))))</f>
        <v>17</v>
      </c>
      <c r="M111">
        <f ca="1">IF(ISBLANK(INDIRECT("'["&amp;'Báo cáo'!$C$3&amp;".xlsx]Hóa đơn COD'!"&amp;CELL("address",M111))),"",(INDIRECT("'["&amp;'Báo cáo'!$C$3&amp;".xlsx]Hóa đơn COD'!"&amp;CELL("address",M111))))</f>
        <v>54</v>
      </c>
      <c r="N111" t="str">
        <f ca="1">IF(ISBLANK(INDIRECT("'["&amp;'Báo cáo'!$C$3&amp;".xlsx]Hóa đơn COD'!"&amp;CELL("address",N111))),"",(INDIRECT("'["&amp;'Báo cáo'!$C$3&amp;".xlsx]Hóa đơn COD'!"&amp;CELL("address",N111))))</f>
        <v>trongntm</v>
      </c>
      <c r="O111" t="str">
        <f ca="1">IF(ISBLANK(INDIRECT("'["&amp;'Báo cáo'!$C$3&amp;".xlsx]Hóa đơn COD'!"&amp;CELL("address",O111))),"",(INDIRECT("'["&amp;'Báo cáo'!$C$3&amp;".xlsx]Hóa đơn COD'!"&amp;CELL("address",O111))))</f>
        <v>13:29 05-12-19</v>
      </c>
      <c r="P111" s="10">
        <f t="shared" ca="1" si="1"/>
        <v>0.56180555555555556</v>
      </c>
      <c r="Q111" t="str">
        <f ca="1">IF(B111="","",IF(P111&lt;'Báo cáo'!$C$4,"Sáng","Chiều"))</f>
        <v>Chiều</v>
      </c>
      <c r="R111" s="12" t="str">
        <f ca="1">IF(A111="","",IF(ISNUMBER(MATCH(B111,'Danh sách COD'!$B:$B,0)),J111/I111,""))</f>
        <v/>
      </c>
      <c r="S111" t="str">
        <f ca="1">IF(R111="","",IF(R111&gt;='Báo cáo'!$C$8,"Có","Không"))</f>
        <v/>
      </c>
    </row>
    <row r="112" spans="1:19" x14ac:dyDescent="0.25">
      <c r="A112" t="str">
        <f ca="1">IF(ISBLANK(INDIRECT("'["&amp;'Báo cáo'!$C$3&amp;".xlsx]Hóa đơn COD'!"&amp;CELL("address",A112))),"",(INDIRECT("'["&amp;'Báo cáo'!$C$3&amp;".xlsx]Hóa đơn COD'!"&amp;CELL("address",A112))))</f>
        <v>BTT391814055.T111223.301119</v>
      </c>
      <c r="B112" t="str">
        <f ca="1">IF(ISBLANK(INDIRECT("'["&amp;'Báo cáo'!$C$3&amp;".xlsx]Hóa đơn COD'!"&amp;CELL("address",B112))),"",(INDIRECT("'["&amp;'Báo cáo'!$C$3&amp;".xlsx]Hóa đơn COD'!"&amp;CELL("address",B112))))</f>
        <v>T111223-Lê Ngọc Phương</v>
      </c>
      <c r="C112">
        <f ca="1">IF(ISBLANK(INDIRECT("'["&amp;'Báo cáo'!$C$3&amp;".xlsx]Hóa đơn COD'!"&amp;CELL("address",C112))),"",(INDIRECT("'["&amp;'Báo cáo'!$C$3&amp;".xlsx]Hóa đơn COD'!"&amp;CELL("address",C112))))</f>
        <v>8412999</v>
      </c>
      <c r="D112">
        <f ca="1">IF(ISBLANK(INDIRECT("'["&amp;'Báo cáo'!$C$3&amp;".xlsx]Hóa đơn COD'!"&amp;CELL("address",D112))),"",(INDIRECT("'["&amp;'Báo cáo'!$C$3&amp;".xlsx]Hóa đơn COD'!"&amp;CELL("address",D112))))</f>
        <v>50000</v>
      </c>
      <c r="E112">
        <f ca="1">IF(ISBLANK(INDIRECT("'["&amp;'Báo cáo'!$C$3&amp;".xlsx]Hóa đơn COD'!"&amp;CELL("address",E112))),"",(INDIRECT("'["&amp;'Báo cáo'!$C$3&amp;".xlsx]Hóa đơn COD'!"&amp;CELL("address",E112))))</f>
        <v>755670</v>
      </c>
      <c r="F112">
        <f ca="1">IF(ISBLANK(INDIRECT("'["&amp;'Báo cáo'!$C$3&amp;".xlsx]Hóa đơn COD'!"&amp;CELL("address",F112))),"",(INDIRECT("'["&amp;'Báo cáo'!$C$3&amp;".xlsx]Hóa đơn COD'!"&amp;CELL("address",F112))))</f>
        <v>699670</v>
      </c>
      <c r="G112">
        <f ca="1">IF(ISBLANK(INDIRECT("'["&amp;'Báo cáo'!$C$3&amp;".xlsx]Hóa đơn COD'!"&amp;CELL("address",G112))),"",(INDIRECT("'["&amp;'Báo cáo'!$C$3&amp;".xlsx]Hóa đơn COD'!"&amp;CELL("address",G112))))</f>
        <v>6000</v>
      </c>
      <c r="H112">
        <f ca="1">IF(ISBLANK(INDIRECT("'["&amp;'Báo cáo'!$C$3&amp;".xlsx]Hóa đơn COD'!"&amp;CELL("address",H112))),"",(INDIRECT("'["&amp;'Báo cáo'!$C$3&amp;".xlsx]Hóa đơn COD'!"&amp;CELL("address",H112))))</f>
        <v>0</v>
      </c>
      <c r="I112">
        <f ca="1">IF(ISBLANK(INDIRECT("'["&amp;'Báo cáo'!$C$3&amp;".xlsx]Hóa đơn COD'!"&amp;CELL("address",I112))),"",(INDIRECT("'["&amp;'Báo cáo'!$C$3&amp;".xlsx]Hóa đơn COD'!"&amp;CELL("address",I112))))</f>
        <v>50</v>
      </c>
      <c r="J112">
        <f ca="1">IF(ISBLANK(INDIRECT("'["&amp;'Báo cáo'!$C$3&amp;".xlsx]Hóa đơn COD'!"&amp;CELL("address",J112))),"",(INDIRECT("'["&amp;'Báo cáo'!$C$3&amp;".xlsx]Hóa đơn COD'!"&amp;CELL("address",J112))))</f>
        <v>32</v>
      </c>
      <c r="K112">
        <f ca="1">IF(ISBLANK(INDIRECT("'["&amp;'Báo cáo'!$C$3&amp;".xlsx]Hóa đơn COD'!"&amp;CELL("address",K112))),"",(INDIRECT("'["&amp;'Báo cáo'!$C$3&amp;".xlsx]Hóa đơn COD'!"&amp;CELL("address",K112))))</f>
        <v>0</v>
      </c>
      <c r="L112">
        <f ca="1">IF(ISBLANK(INDIRECT("'["&amp;'Báo cáo'!$C$3&amp;".xlsx]Hóa đơn COD'!"&amp;CELL("address",L112))),"",(INDIRECT("'["&amp;'Báo cáo'!$C$3&amp;".xlsx]Hóa đơn COD'!"&amp;CELL("address",L112))))</f>
        <v>18</v>
      </c>
      <c r="M112">
        <f ca="1">IF(ISBLANK(INDIRECT("'["&amp;'Báo cáo'!$C$3&amp;".xlsx]Hóa đơn COD'!"&amp;CELL("address",M112))),"",(INDIRECT("'["&amp;'Báo cáo'!$C$3&amp;".xlsx]Hóa đơn COD'!"&amp;CELL("address",M112))))</f>
        <v>50</v>
      </c>
      <c r="N112" t="str">
        <f ca="1">IF(ISBLANK(INDIRECT("'["&amp;'Báo cáo'!$C$3&amp;".xlsx]Hóa đơn COD'!"&amp;CELL("address",N112))),"",(INDIRECT("'["&amp;'Báo cáo'!$C$3&amp;".xlsx]Hóa đơn COD'!"&amp;CELL("address",N112))))</f>
        <v>trongntm</v>
      </c>
      <c r="O112" t="str">
        <f ca="1">IF(ISBLANK(INDIRECT("'["&amp;'Báo cáo'!$C$3&amp;".xlsx]Hóa đơn COD'!"&amp;CELL("address",O112))),"",(INDIRECT("'["&amp;'Báo cáo'!$C$3&amp;".xlsx]Hóa đơn COD'!"&amp;CELL("address",O112))))</f>
        <v>13:41 30-11-19</v>
      </c>
      <c r="P112" s="10">
        <f t="shared" ca="1" si="1"/>
        <v>0.57013888888888886</v>
      </c>
      <c r="Q112" t="str">
        <f ca="1">IF(B112="","",IF(P112&lt;'Báo cáo'!$C$4,"Sáng","Chiều"))</f>
        <v>Chiều</v>
      </c>
      <c r="R112" s="12" t="str">
        <f ca="1">IF(A112="","",IF(ISNUMBER(MATCH(B112,'Danh sách COD'!$B:$B,0)),J112/I112,""))</f>
        <v/>
      </c>
      <c r="S112" t="str">
        <f ca="1">IF(R112="","",IF(R112&gt;='Báo cáo'!$C$8,"Có","Không"))</f>
        <v/>
      </c>
    </row>
    <row r="113" spans="1:19" x14ac:dyDescent="0.25">
      <c r="A113" t="str">
        <f ca="1">IF(ISBLANK(INDIRECT("'["&amp;'Báo cáo'!$C$3&amp;".xlsx]Hóa đơn COD'!"&amp;CELL("address",A113))),"",(INDIRECT("'["&amp;'Báo cáo'!$C$3&amp;".xlsx]Hóa đơn COD'!"&amp;CELL("address",A113))))</f>
        <v>BTT396810321.T111223.041219</v>
      </c>
      <c r="B113" t="str">
        <f ca="1">IF(ISBLANK(INDIRECT("'["&amp;'Báo cáo'!$C$3&amp;".xlsx]Hóa đơn COD'!"&amp;CELL("address",B113))),"",(INDIRECT("'["&amp;'Báo cáo'!$C$3&amp;".xlsx]Hóa đơn COD'!"&amp;CELL("address",B113))))</f>
        <v>T111223-Lê Ngọc Phương</v>
      </c>
      <c r="C113">
        <f ca="1">IF(ISBLANK(INDIRECT("'["&amp;'Báo cáo'!$C$3&amp;".xlsx]Hóa đơn COD'!"&amp;CELL("address",C113))),"",(INDIRECT("'["&amp;'Báo cáo'!$C$3&amp;".xlsx]Hóa đơn COD'!"&amp;CELL("address",C113))))</f>
        <v>26956599</v>
      </c>
      <c r="D113">
        <f ca="1">IF(ISBLANK(INDIRECT("'["&amp;'Báo cáo'!$C$3&amp;".xlsx]Hóa đơn COD'!"&amp;CELL("address",D113))),"",(INDIRECT("'["&amp;'Báo cáo'!$C$3&amp;".xlsx]Hóa đơn COD'!"&amp;CELL("address",D113))))</f>
        <v>49965</v>
      </c>
      <c r="E113">
        <f ca="1">IF(ISBLANK(INDIRECT("'["&amp;'Báo cáo'!$C$3&amp;".xlsx]Hóa đơn COD'!"&amp;CELL("address",E113))),"",(INDIRECT("'["&amp;'Báo cáo'!$C$3&amp;".xlsx]Hóa đơn COD'!"&amp;CELL("address",E113))))</f>
        <v>1884375</v>
      </c>
      <c r="F113">
        <f ca="1">IF(ISBLANK(INDIRECT("'["&amp;'Báo cáo'!$C$3&amp;".xlsx]Hóa đơn COD'!"&amp;CELL("address",F113))),"",(INDIRECT("'["&amp;'Báo cáo'!$C$3&amp;".xlsx]Hóa đơn COD'!"&amp;CELL("address",F113))))</f>
        <v>1647375</v>
      </c>
      <c r="G113">
        <f ca="1">IF(ISBLANK(INDIRECT("'["&amp;'Báo cáo'!$C$3&amp;".xlsx]Hóa đơn COD'!"&amp;CELL("address",G113))),"",(INDIRECT("'["&amp;'Báo cáo'!$C$3&amp;".xlsx]Hóa đơn COD'!"&amp;CELL("address",G113))))</f>
        <v>237000</v>
      </c>
      <c r="H113">
        <f ca="1">IF(ISBLANK(INDIRECT("'["&amp;'Báo cáo'!$C$3&amp;".xlsx]Hóa đơn COD'!"&amp;CELL("address",H113))),"",(INDIRECT("'["&amp;'Báo cáo'!$C$3&amp;".xlsx]Hóa đơn COD'!"&amp;CELL("address",H113))))</f>
        <v>0</v>
      </c>
      <c r="I113">
        <f ca="1">IF(ISBLANK(INDIRECT("'["&amp;'Báo cáo'!$C$3&amp;".xlsx]Hóa đơn COD'!"&amp;CELL("address",I113))),"",(INDIRECT("'["&amp;'Báo cáo'!$C$3&amp;".xlsx]Hóa đơn COD'!"&amp;CELL("address",I113))))</f>
        <v>78</v>
      </c>
      <c r="J113">
        <f ca="1">IF(ISBLANK(INDIRECT("'["&amp;'Báo cáo'!$C$3&amp;".xlsx]Hóa đơn COD'!"&amp;CELL("address",J113))),"",(INDIRECT("'["&amp;'Báo cáo'!$C$3&amp;".xlsx]Hóa đơn COD'!"&amp;CELL("address",J113))))</f>
        <v>67</v>
      </c>
      <c r="K113">
        <f ca="1">IF(ISBLANK(INDIRECT("'["&amp;'Báo cáo'!$C$3&amp;".xlsx]Hóa đơn COD'!"&amp;CELL("address",K113))),"",(INDIRECT("'["&amp;'Báo cáo'!$C$3&amp;".xlsx]Hóa đơn COD'!"&amp;CELL("address",K113))))</f>
        <v>2</v>
      </c>
      <c r="L113">
        <f ca="1">IF(ISBLANK(INDIRECT("'["&amp;'Báo cáo'!$C$3&amp;".xlsx]Hóa đơn COD'!"&amp;CELL("address",L113))),"",(INDIRECT("'["&amp;'Báo cáo'!$C$3&amp;".xlsx]Hóa đơn COD'!"&amp;CELL("address",L113))))</f>
        <v>9</v>
      </c>
      <c r="M113">
        <f ca="1">IF(ISBLANK(INDIRECT("'["&amp;'Báo cáo'!$C$3&amp;".xlsx]Hóa đơn COD'!"&amp;CELL("address",M113))),"",(INDIRECT("'["&amp;'Báo cáo'!$C$3&amp;".xlsx]Hóa đơn COD'!"&amp;CELL("address",M113))))</f>
        <v>78</v>
      </c>
      <c r="N113" t="str">
        <f ca="1">IF(ISBLANK(INDIRECT("'["&amp;'Báo cáo'!$C$3&amp;".xlsx]Hóa đơn COD'!"&amp;CELL("address",N113))),"",(INDIRECT("'["&amp;'Báo cáo'!$C$3&amp;".xlsx]Hóa đơn COD'!"&amp;CELL("address",N113))))</f>
        <v>trongntm</v>
      </c>
      <c r="O113" t="str">
        <f ca="1">IF(ISBLANK(INDIRECT("'["&amp;'Báo cáo'!$C$3&amp;".xlsx]Hóa đơn COD'!"&amp;CELL("address",O113))),"",(INDIRECT("'["&amp;'Báo cáo'!$C$3&amp;".xlsx]Hóa đơn COD'!"&amp;CELL("address",O113))))</f>
        <v>14:26 04-12-19</v>
      </c>
      <c r="P113" s="10">
        <f t="shared" ca="1" si="1"/>
        <v>0.60138888888888886</v>
      </c>
      <c r="Q113" t="str">
        <f ca="1">IF(B113="","",IF(P113&lt;'Báo cáo'!$C$4,"Sáng","Chiều"))</f>
        <v>Chiều</v>
      </c>
      <c r="R113" s="12" t="str">
        <f ca="1">IF(A113="","",IF(ISNUMBER(MATCH(B113,'Danh sách COD'!$B:$B,0)),J113/I113,""))</f>
        <v/>
      </c>
      <c r="S113" t="str">
        <f ca="1">IF(R113="","",IF(R113&gt;='Báo cáo'!$C$8,"Có","Không"))</f>
        <v/>
      </c>
    </row>
    <row r="114" spans="1:19" x14ac:dyDescent="0.25">
      <c r="A114" t="str">
        <f ca="1">IF(ISBLANK(INDIRECT("'["&amp;'Báo cáo'!$C$3&amp;".xlsx]Hóa đơn COD'!"&amp;CELL("address",A114))),"",(INDIRECT("'["&amp;'Báo cáo'!$C$3&amp;".xlsx]Hóa đơn COD'!"&amp;CELL("address",A114))))</f>
        <v>BTT394078950.T111223.021219</v>
      </c>
      <c r="B114" t="str">
        <f ca="1">IF(ISBLANK(INDIRECT("'["&amp;'Báo cáo'!$C$3&amp;".xlsx]Hóa đơn COD'!"&amp;CELL("address",B114))),"",(INDIRECT("'["&amp;'Báo cáo'!$C$3&amp;".xlsx]Hóa đơn COD'!"&amp;CELL("address",B114))))</f>
        <v>T111223-Lê Ngọc Phương</v>
      </c>
      <c r="C114">
        <f ca="1">IF(ISBLANK(INDIRECT("'["&amp;'Báo cáo'!$C$3&amp;".xlsx]Hóa đơn COD'!"&amp;CELL("address",C114))),"",(INDIRECT("'["&amp;'Báo cáo'!$C$3&amp;".xlsx]Hóa đơn COD'!"&amp;CELL("address",C114))))</f>
        <v>16975360</v>
      </c>
      <c r="D114">
        <f ca="1">IF(ISBLANK(INDIRECT("'["&amp;'Báo cáo'!$C$3&amp;".xlsx]Hóa đơn COD'!"&amp;CELL("address",D114))),"",(INDIRECT("'["&amp;'Báo cáo'!$C$3&amp;".xlsx]Hóa đơn COD'!"&amp;CELL("address",D114))))</f>
        <v>0</v>
      </c>
      <c r="E114">
        <f ca="1">IF(ISBLANK(INDIRECT("'["&amp;'Báo cáo'!$C$3&amp;".xlsx]Hóa đơn COD'!"&amp;CELL("address",E114))),"",(INDIRECT("'["&amp;'Báo cáo'!$C$3&amp;".xlsx]Hóa đơn COD'!"&amp;CELL("address",E114))))</f>
        <v>1577120</v>
      </c>
      <c r="F114">
        <f ca="1">IF(ISBLANK(INDIRECT("'["&amp;'Báo cáo'!$C$3&amp;".xlsx]Hóa đơn COD'!"&amp;CELL("address",F114))),"",(INDIRECT("'["&amp;'Báo cáo'!$C$3&amp;".xlsx]Hóa đơn COD'!"&amp;CELL("address",F114))))</f>
        <v>1385120</v>
      </c>
      <c r="G114">
        <f ca="1">IF(ISBLANK(INDIRECT("'["&amp;'Báo cáo'!$C$3&amp;".xlsx]Hóa đơn COD'!"&amp;CELL("address",G114))),"",(INDIRECT("'["&amp;'Báo cáo'!$C$3&amp;".xlsx]Hóa đơn COD'!"&amp;CELL("address",G114))))</f>
        <v>192000</v>
      </c>
      <c r="H114">
        <f ca="1">IF(ISBLANK(INDIRECT("'["&amp;'Báo cáo'!$C$3&amp;".xlsx]Hóa đơn COD'!"&amp;CELL("address",H114))),"",(INDIRECT("'["&amp;'Báo cáo'!$C$3&amp;".xlsx]Hóa đơn COD'!"&amp;CELL("address",H114))))</f>
        <v>0</v>
      </c>
      <c r="I114">
        <f ca="1">IF(ISBLANK(INDIRECT("'["&amp;'Báo cáo'!$C$3&amp;".xlsx]Hóa đơn COD'!"&amp;CELL("address",I114))),"",(INDIRECT("'["&amp;'Báo cáo'!$C$3&amp;".xlsx]Hóa đơn COD'!"&amp;CELL("address",I114))))</f>
        <v>75</v>
      </c>
      <c r="J114">
        <f ca="1">IF(ISBLANK(INDIRECT("'["&amp;'Báo cáo'!$C$3&amp;".xlsx]Hóa đơn COD'!"&amp;CELL("address",J114))),"",(INDIRECT("'["&amp;'Báo cáo'!$C$3&amp;".xlsx]Hóa đơn COD'!"&amp;CELL("address",J114))))</f>
        <v>53</v>
      </c>
      <c r="K114">
        <f ca="1">IF(ISBLANK(INDIRECT("'["&amp;'Báo cáo'!$C$3&amp;".xlsx]Hóa đơn COD'!"&amp;CELL("address",K114))),"",(INDIRECT("'["&amp;'Báo cáo'!$C$3&amp;".xlsx]Hóa đơn COD'!"&amp;CELL("address",K114))))</f>
        <v>3</v>
      </c>
      <c r="L114">
        <f ca="1">IF(ISBLANK(INDIRECT("'["&amp;'Báo cáo'!$C$3&amp;".xlsx]Hóa đơn COD'!"&amp;CELL("address",L114))),"",(INDIRECT("'["&amp;'Báo cáo'!$C$3&amp;".xlsx]Hóa đơn COD'!"&amp;CELL("address",L114))))</f>
        <v>19</v>
      </c>
      <c r="M114">
        <f ca="1">IF(ISBLANK(INDIRECT("'["&amp;'Báo cáo'!$C$3&amp;".xlsx]Hóa đơn COD'!"&amp;CELL("address",M114))),"",(INDIRECT("'["&amp;'Báo cáo'!$C$3&amp;".xlsx]Hóa đơn COD'!"&amp;CELL("address",M114))))</f>
        <v>75</v>
      </c>
      <c r="N114" t="str">
        <f ca="1">IF(ISBLANK(INDIRECT("'["&amp;'Báo cáo'!$C$3&amp;".xlsx]Hóa đơn COD'!"&amp;CELL("address",N114))),"",(INDIRECT("'["&amp;'Báo cáo'!$C$3&amp;".xlsx]Hóa đơn COD'!"&amp;CELL("address",N114))))</f>
        <v>ngannk2</v>
      </c>
      <c r="O114" t="str">
        <f ca="1">IF(ISBLANK(INDIRECT("'["&amp;'Báo cáo'!$C$3&amp;".xlsx]Hóa đơn COD'!"&amp;CELL("address",O114))),"",(INDIRECT("'["&amp;'Báo cáo'!$C$3&amp;".xlsx]Hóa đơn COD'!"&amp;CELL("address",O114))))</f>
        <v>14:32 02-12-19</v>
      </c>
      <c r="P114" s="10">
        <f t="shared" ca="1" si="1"/>
        <v>0.60555555555555551</v>
      </c>
      <c r="Q114" t="str">
        <f ca="1">IF(B114="","",IF(P114&lt;'Báo cáo'!$C$4,"Sáng","Chiều"))</f>
        <v>Chiều</v>
      </c>
      <c r="R114" s="12" t="str">
        <f ca="1">IF(A114="","",IF(ISNUMBER(MATCH(B114,'Danh sách COD'!$B:$B,0)),J114/I114,""))</f>
        <v/>
      </c>
      <c r="S114" t="str">
        <f ca="1">IF(R114="","",IF(R114&gt;='Báo cáo'!$C$8,"Có","Không"))</f>
        <v/>
      </c>
    </row>
    <row r="115" spans="1:19" x14ac:dyDescent="0.25">
      <c r="A115" t="str">
        <f ca="1">IF(ISBLANK(INDIRECT("'["&amp;'Báo cáo'!$C$3&amp;".xlsx]Hóa đơn COD'!"&amp;CELL("address",A115))),"",(INDIRECT("'["&amp;'Báo cáo'!$C$3&amp;".xlsx]Hóa đơn COD'!"&amp;CELL("address",A115))))</f>
        <v>BTT392012544.T111223.301119</v>
      </c>
      <c r="B115" t="str">
        <f ca="1">IF(ISBLANK(INDIRECT("'["&amp;'Báo cáo'!$C$3&amp;".xlsx]Hóa đơn COD'!"&amp;CELL("address",B115))),"",(INDIRECT("'["&amp;'Báo cáo'!$C$3&amp;".xlsx]Hóa đơn COD'!"&amp;CELL("address",B115))))</f>
        <v>T111223-Lê Ngọc Phương</v>
      </c>
      <c r="C115">
        <f ca="1">IF(ISBLANK(INDIRECT("'["&amp;'Báo cáo'!$C$3&amp;".xlsx]Hóa đơn COD'!"&amp;CELL("address",C115))),"",(INDIRECT("'["&amp;'Báo cáo'!$C$3&amp;".xlsx]Hóa đơn COD'!"&amp;CELL("address",C115))))</f>
        <v>2119000</v>
      </c>
      <c r="D115">
        <f ca="1">IF(ISBLANK(INDIRECT("'["&amp;'Báo cáo'!$C$3&amp;".xlsx]Hóa đơn COD'!"&amp;CELL("address",D115))),"",(INDIRECT("'["&amp;'Báo cáo'!$C$3&amp;".xlsx]Hóa đơn COD'!"&amp;CELL("address",D115))))</f>
        <v>0</v>
      </c>
      <c r="E115">
        <f ca="1">IF(ISBLANK(INDIRECT("'["&amp;'Báo cáo'!$C$3&amp;".xlsx]Hóa đơn COD'!"&amp;CELL("address",E115))),"",(INDIRECT("'["&amp;'Báo cáo'!$C$3&amp;".xlsx]Hóa đơn COD'!"&amp;CELL("address",E115))))</f>
        <v>169250</v>
      </c>
      <c r="F115">
        <f ca="1">IF(ISBLANK(INDIRECT("'["&amp;'Báo cáo'!$C$3&amp;".xlsx]Hóa đơn COD'!"&amp;CELL("address",F115))),"",(INDIRECT("'["&amp;'Báo cáo'!$C$3&amp;".xlsx]Hóa đơn COD'!"&amp;CELL("address",F115))))</f>
        <v>169250</v>
      </c>
      <c r="G115">
        <f ca="1">IF(ISBLANK(INDIRECT("'["&amp;'Báo cáo'!$C$3&amp;".xlsx]Hóa đơn COD'!"&amp;CELL("address",G115))),"",(INDIRECT("'["&amp;'Báo cáo'!$C$3&amp;".xlsx]Hóa đơn COD'!"&amp;CELL("address",G115))))</f>
        <v>0</v>
      </c>
      <c r="H115">
        <f ca="1">IF(ISBLANK(INDIRECT("'["&amp;'Báo cáo'!$C$3&amp;".xlsx]Hóa đơn COD'!"&amp;CELL("address",H115))),"",(INDIRECT("'["&amp;'Báo cáo'!$C$3&amp;".xlsx]Hóa đơn COD'!"&amp;CELL("address",H115))))</f>
        <v>0</v>
      </c>
      <c r="I115">
        <f ca="1">IF(ISBLANK(INDIRECT("'["&amp;'Báo cáo'!$C$3&amp;".xlsx]Hóa đơn COD'!"&amp;CELL("address",I115))),"",(INDIRECT("'["&amp;'Báo cáo'!$C$3&amp;".xlsx]Hóa đơn COD'!"&amp;CELL("address",I115))))</f>
        <v>18</v>
      </c>
      <c r="J115">
        <f ca="1">IF(ISBLANK(INDIRECT("'["&amp;'Báo cáo'!$C$3&amp;".xlsx]Hóa đơn COD'!"&amp;CELL("address",J115))),"",(INDIRECT("'["&amp;'Báo cáo'!$C$3&amp;".xlsx]Hóa đơn COD'!"&amp;CELL("address",J115))))</f>
        <v>8</v>
      </c>
      <c r="K115">
        <f ca="1">IF(ISBLANK(INDIRECT("'["&amp;'Báo cáo'!$C$3&amp;".xlsx]Hóa đơn COD'!"&amp;CELL("address",K115))),"",(INDIRECT("'["&amp;'Báo cáo'!$C$3&amp;".xlsx]Hóa đơn COD'!"&amp;CELL("address",K115))))</f>
        <v>0</v>
      </c>
      <c r="L115">
        <f ca="1">IF(ISBLANK(INDIRECT("'["&amp;'Báo cáo'!$C$3&amp;".xlsx]Hóa đơn COD'!"&amp;CELL("address",L115))),"",(INDIRECT("'["&amp;'Báo cáo'!$C$3&amp;".xlsx]Hóa đơn COD'!"&amp;CELL("address",L115))))</f>
        <v>10</v>
      </c>
      <c r="M115">
        <f ca="1">IF(ISBLANK(INDIRECT("'["&amp;'Báo cáo'!$C$3&amp;".xlsx]Hóa đơn COD'!"&amp;CELL("address",M115))),"",(INDIRECT("'["&amp;'Báo cáo'!$C$3&amp;".xlsx]Hóa đơn COD'!"&amp;CELL("address",M115))))</f>
        <v>18</v>
      </c>
      <c r="N115" t="str">
        <f ca="1">IF(ISBLANK(INDIRECT("'["&amp;'Báo cáo'!$C$3&amp;".xlsx]Hóa đơn COD'!"&amp;CELL("address",N115))),"",(INDIRECT("'["&amp;'Báo cáo'!$C$3&amp;".xlsx]Hóa đơn COD'!"&amp;CELL("address",N115))))</f>
        <v>trongntm</v>
      </c>
      <c r="O115" t="str">
        <f ca="1">IF(ISBLANK(INDIRECT("'["&amp;'Báo cáo'!$C$3&amp;".xlsx]Hóa đơn COD'!"&amp;CELL("address",O115))),"",(INDIRECT("'["&amp;'Báo cáo'!$C$3&amp;".xlsx]Hóa đơn COD'!"&amp;CELL("address",O115))))</f>
        <v>16:58 30-11-19</v>
      </c>
      <c r="P115" s="10">
        <f t="shared" ca="1" si="1"/>
        <v>0.70694444444444438</v>
      </c>
      <c r="Q115" t="str">
        <f ca="1">IF(B115="","",IF(P115&lt;'Báo cáo'!$C$4,"Sáng","Chiều"))</f>
        <v>Chiều</v>
      </c>
      <c r="R115" s="12" t="str">
        <f ca="1">IF(A115="","",IF(ISNUMBER(MATCH(B115,'Danh sách COD'!$B:$B,0)),J115/I115,""))</f>
        <v/>
      </c>
      <c r="S115" t="str">
        <f ca="1">IF(R115="","",IF(R115&gt;='Báo cáo'!$C$8,"Có","Không"))</f>
        <v/>
      </c>
    </row>
    <row r="116" spans="1:19" x14ac:dyDescent="0.25">
      <c r="A116" t="str">
        <f ca="1">IF(ISBLANK(INDIRECT("'["&amp;'Báo cáo'!$C$3&amp;".xlsx]Hóa đơn COD'!"&amp;CELL("address",A116))),"",(INDIRECT("'["&amp;'Báo cáo'!$C$3&amp;".xlsx]Hóa đơn COD'!"&amp;CELL("address",A116))))</f>
        <v>BTT399718431.T111223.061219</v>
      </c>
      <c r="B116" t="str">
        <f ca="1">IF(ISBLANK(INDIRECT("'["&amp;'Báo cáo'!$C$3&amp;".xlsx]Hóa đơn COD'!"&amp;CELL("address",B116))),"",(INDIRECT("'["&amp;'Báo cáo'!$C$3&amp;".xlsx]Hóa đơn COD'!"&amp;CELL("address",B116))))</f>
        <v>T111223-Lê Ngọc Phương</v>
      </c>
      <c r="C116">
        <f ca="1">IF(ISBLANK(INDIRECT("'["&amp;'Báo cáo'!$C$3&amp;".xlsx]Hóa đơn COD'!"&amp;CELL("address",C116))),"",(INDIRECT("'["&amp;'Báo cáo'!$C$3&amp;".xlsx]Hóa đơn COD'!"&amp;CELL("address",C116))))</f>
        <v>7679521</v>
      </c>
      <c r="D116">
        <f ca="1">IF(ISBLANK(INDIRECT("'["&amp;'Báo cáo'!$C$3&amp;".xlsx]Hóa đơn COD'!"&amp;CELL("address",D116))),"",(INDIRECT("'["&amp;'Báo cáo'!$C$3&amp;".xlsx]Hóa đơn COD'!"&amp;CELL("address",D116))))</f>
        <v>0</v>
      </c>
      <c r="E116">
        <f ca="1">IF(ISBLANK(INDIRECT("'["&amp;'Báo cáo'!$C$3&amp;".xlsx]Hóa đơn COD'!"&amp;CELL("address",E116))),"",(INDIRECT("'["&amp;'Báo cáo'!$C$3&amp;".xlsx]Hóa đơn COD'!"&amp;CELL("address",E116))))</f>
        <v>753540</v>
      </c>
      <c r="F116">
        <f ca="1">IF(ISBLANK(INDIRECT("'["&amp;'Báo cáo'!$C$3&amp;".xlsx]Hóa đơn COD'!"&amp;CELL("address",F116))),"",(INDIRECT("'["&amp;'Báo cáo'!$C$3&amp;".xlsx]Hóa đơn COD'!"&amp;CELL("address",F116))))</f>
        <v>667540</v>
      </c>
      <c r="G116">
        <f ca="1">IF(ISBLANK(INDIRECT("'["&amp;'Báo cáo'!$C$3&amp;".xlsx]Hóa đơn COD'!"&amp;CELL("address",G116))),"",(INDIRECT("'["&amp;'Báo cáo'!$C$3&amp;".xlsx]Hóa đơn COD'!"&amp;CELL("address",G116))))</f>
        <v>86000</v>
      </c>
      <c r="H116">
        <f ca="1">IF(ISBLANK(INDIRECT("'["&amp;'Báo cáo'!$C$3&amp;".xlsx]Hóa đơn COD'!"&amp;CELL("address",H116))),"",(INDIRECT("'["&amp;'Báo cáo'!$C$3&amp;".xlsx]Hóa đơn COD'!"&amp;CELL("address",H116))))</f>
        <v>0</v>
      </c>
      <c r="I116">
        <f ca="1">IF(ISBLANK(INDIRECT("'["&amp;'Báo cáo'!$C$3&amp;".xlsx]Hóa đơn COD'!"&amp;CELL("address",I116))),"",(INDIRECT("'["&amp;'Báo cáo'!$C$3&amp;".xlsx]Hóa đơn COD'!"&amp;CELL("address",I116))))</f>
        <v>37</v>
      </c>
      <c r="J116">
        <f ca="1">IF(ISBLANK(INDIRECT("'["&amp;'Báo cáo'!$C$3&amp;".xlsx]Hóa đơn COD'!"&amp;CELL("address",J116))),"",(INDIRECT("'["&amp;'Báo cáo'!$C$3&amp;".xlsx]Hóa đơn COD'!"&amp;CELL("address",J116))))</f>
        <v>28</v>
      </c>
      <c r="K116">
        <f ca="1">IF(ISBLANK(INDIRECT("'["&amp;'Báo cáo'!$C$3&amp;".xlsx]Hóa đơn COD'!"&amp;CELL("address",K116))),"",(INDIRECT("'["&amp;'Báo cáo'!$C$3&amp;".xlsx]Hóa đơn COD'!"&amp;CELL("address",K116))))</f>
        <v>2</v>
      </c>
      <c r="L116">
        <f ca="1">IF(ISBLANK(INDIRECT("'["&amp;'Báo cáo'!$C$3&amp;".xlsx]Hóa đơn COD'!"&amp;CELL("address",L116))),"",(INDIRECT("'["&amp;'Báo cáo'!$C$3&amp;".xlsx]Hóa đơn COD'!"&amp;CELL("address",L116))))</f>
        <v>7</v>
      </c>
      <c r="M116">
        <f ca="1">IF(ISBLANK(INDIRECT("'["&amp;'Báo cáo'!$C$3&amp;".xlsx]Hóa đơn COD'!"&amp;CELL("address",M116))),"",(INDIRECT("'["&amp;'Báo cáo'!$C$3&amp;".xlsx]Hóa đơn COD'!"&amp;CELL("address",M116))))</f>
        <v>37</v>
      </c>
      <c r="N116" t="str">
        <f ca="1">IF(ISBLANK(INDIRECT("'["&amp;'Báo cáo'!$C$3&amp;".xlsx]Hóa đơn COD'!"&amp;CELL("address",N116))),"",(INDIRECT("'["&amp;'Báo cáo'!$C$3&amp;".xlsx]Hóa đơn COD'!"&amp;CELL("address",N116))))</f>
        <v>tuoint</v>
      </c>
      <c r="O116" t="str">
        <f ca="1">IF(ISBLANK(INDIRECT("'["&amp;'Báo cáo'!$C$3&amp;".xlsx]Hóa đơn COD'!"&amp;CELL("address",O116))),"",(INDIRECT("'["&amp;'Báo cáo'!$C$3&amp;".xlsx]Hóa đơn COD'!"&amp;CELL("address",O116))))</f>
        <v>17:47 06-12-19</v>
      </c>
      <c r="P116" s="10">
        <f t="shared" ca="1" si="1"/>
        <v>0.74097222222222225</v>
      </c>
      <c r="Q116" t="str">
        <f ca="1">IF(B116="","",IF(P116&lt;'Báo cáo'!$C$4,"Sáng","Chiều"))</f>
        <v>Chiều</v>
      </c>
      <c r="R116" s="12" t="str">
        <f ca="1">IF(A116="","",IF(ISNUMBER(MATCH(B116,'Danh sách COD'!$B:$B,0)),J116/I116,""))</f>
        <v/>
      </c>
      <c r="S116" t="str">
        <f ca="1">IF(R116="","",IF(R116&gt;='Báo cáo'!$C$8,"Có","Không"))</f>
        <v/>
      </c>
    </row>
    <row r="117" spans="1:19" x14ac:dyDescent="0.25">
      <c r="A117" t="str">
        <f ca="1">IF(ISBLANK(INDIRECT("'["&amp;'Báo cáo'!$C$3&amp;".xlsx]Hóa đơn COD'!"&amp;CELL("address",A117))),"",(INDIRECT("'["&amp;'Báo cáo'!$C$3&amp;".xlsx]Hóa đơn COD'!"&amp;CELL("address",A117))))</f>
        <v>BTT398404653.T111223.051219</v>
      </c>
      <c r="B117" t="str">
        <f ca="1">IF(ISBLANK(INDIRECT("'["&amp;'Báo cáo'!$C$3&amp;".xlsx]Hóa đơn COD'!"&amp;CELL("address",B117))),"",(INDIRECT("'["&amp;'Báo cáo'!$C$3&amp;".xlsx]Hóa đơn COD'!"&amp;CELL("address",B117))))</f>
        <v>T111223-Lê Ngọc Phương</v>
      </c>
      <c r="C117">
        <f ca="1">IF(ISBLANK(INDIRECT("'["&amp;'Báo cáo'!$C$3&amp;".xlsx]Hóa đơn COD'!"&amp;CELL("address",C117))),"",(INDIRECT("'["&amp;'Báo cáo'!$C$3&amp;".xlsx]Hóa đơn COD'!"&amp;CELL("address",C117))))</f>
        <v>15143050</v>
      </c>
      <c r="D117">
        <f ca="1">IF(ISBLANK(INDIRECT("'["&amp;'Báo cáo'!$C$3&amp;".xlsx]Hóa đơn COD'!"&amp;CELL("address",D117))),"",(INDIRECT("'["&amp;'Báo cáo'!$C$3&amp;".xlsx]Hóa đơn COD'!"&amp;CELL("address",D117))))</f>
        <v>103600</v>
      </c>
      <c r="E117">
        <f ca="1">IF(ISBLANK(INDIRECT("'["&amp;'Báo cáo'!$C$3&amp;".xlsx]Hóa đơn COD'!"&amp;CELL("address",E117))),"",(INDIRECT("'["&amp;'Báo cáo'!$C$3&amp;".xlsx]Hóa đơn COD'!"&amp;CELL("address",E117))))</f>
        <v>1405430</v>
      </c>
      <c r="F117">
        <f ca="1">IF(ISBLANK(INDIRECT("'["&amp;'Báo cáo'!$C$3&amp;".xlsx]Hóa đơn COD'!"&amp;CELL("address",F117))),"",(INDIRECT("'["&amp;'Báo cáo'!$C$3&amp;".xlsx]Hóa đơn COD'!"&amp;CELL("address",F117))))</f>
        <v>968830</v>
      </c>
      <c r="G117">
        <f ca="1">IF(ISBLANK(INDIRECT("'["&amp;'Báo cáo'!$C$3&amp;".xlsx]Hóa đơn COD'!"&amp;CELL("address",G117))),"",(INDIRECT("'["&amp;'Báo cáo'!$C$3&amp;".xlsx]Hóa đơn COD'!"&amp;CELL("address",G117))))</f>
        <v>353000</v>
      </c>
      <c r="H117">
        <f ca="1">IF(ISBLANK(INDIRECT("'["&amp;'Báo cáo'!$C$3&amp;".xlsx]Hóa đơn COD'!"&amp;CELL("address",H117))),"",(INDIRECT("'["&amp;'Báo cáo'!$C$3&amp;".xlsx]Hóa đơn COD'!"&amp;CELL("address",H117))))</f>
        <v>0</v>
      </c>
      <c r="I117">
        <f ca="1">IF(ISBLANK(INDIRECT("'["&amp;'Báo cáo'!$C$3&amp;".xlsx]Hóa đơn COD'!"&amp;CELL("address",I117))),"",(INDIRECT("'["&amp;'Báo cáo'!$C$3&amp;".xlsx]Hóa đơn COD'!"&amp;CELL("address",I117))))</f>
        <v>48</v>
      </c>
      <c r="J117">
        <f ca="1">IF(ISBLANK(INDIRECT("'["&amp;'Báo cáo'!$C$3&amp;".xlsx]Hóa đơn COD'!"&amp;CELL("address",J117))),"",(INDIRECT("'["&amp;'Báo cáo'!$C$3&amp;".xlsx]Hóa đơn COD'!"&amp;CELL("address",J117))))</f>
        <v>35</v>
      </c>
      <c r="K117">
        <f ca="1">IF(ISBLANK(INDIRECT("'["&amp;'Báo cáo'!$C$3&amp;".xlsx]Hóa đơn COD'!"&amp;CELL("address",K117))),"",(INDIRECT("'["&amp;'Báo cáo'!$C$3&amp;".xlsx]Hóa đơn COD'!"&amp;CELL("address",K117))))</f>
        <v>10</v>
      </c>
      <c r="L117">
        <f ca="1">IF(ISBLANK(INDIRECT("'["&amp;'Báo cáo'!$C$3&amp;".xlsx]Hóa đơn COD'!"&amp;CELL("address",L117))),"",(INDIRECT("'["&amp;'Báo cáo'!$C$3&amp;".xlsx]Hóa đơn COD'!"&amp;CELL("address",L117))))</f>
        <v>3</v>
      </c>
      <c r="M117">
        <f ca="1">IF(ISBLANK(INDIRECT("'["&amp;'Báo cáo'!$C$3&amp;".xlsx]Hóa đơn COD'!"&amp;CELL("address",M117))),"",(INDIRECT("'["&amp;'Báo cáo'!$C$3&amp;".xlsx]Hóa đơn COD'!"&amp;CELL("address",M117))))</f>
        <v>48</v>
      </c>
      <c r="N117" t="str">
        <f ca="1">IF(ISBLANK(INDIRECT("'["&amp;'Báo cáo'!$C$3&amp;".xlsx]Hóa đơn COD'!"&amp;CELL("address",N117))),"",(INDIRECT("'["&amp;'Báo cáo'!$C$3&amp;".xlsx]Hóa đơn COD'!"&amp;CELL("address",N117))))</f>
        <v>nhobth</v>
      </c>
      <c r="O117" t="str">
        <f ca="1">IF(ISBLANK(INDIRECT("'["&amp;'Báo cáo'!$C$3&amp;".xlsx]Hóa đơn COD'!"&amp;CELL("address",O117))),"",(INDIRECT("'["&amp;'Báo cáo'!$C$3&amp;".xlsx]Hóa đơn COD'!"&amp;CELL("address",O117))))</f>
        <v>19:21 05-12-19</v>
      </c>
      <c r="P117" s="10">
        <f t="shared" ca="1" si="1"/>
        <v>0.80625000000000002</v>
      </c>
      <c r="Q117" t="str">
        <f ca="1">IF(B117="","",IF(P117&lt;'Báo cáo'!$C$4,"Sáng","Chiều"))</f>
        <v>Chiều</v>
      </c>
      <c r="R117" s="12" t="str">
        <f ca="1">IF(A117="","",IF(ISNUMBER(MATCH(B117,'Danh sách COD'!$B:$B,0)),J117/I117,""))</f>
        <v/>
      </c>
      <c r="S117" t="str">
        <f ca="1">IF(R117="","",IF(R117&gt;='Báo cáo'!$C$8,"Có","Không"))</f>
        <v/>
      </c>
    </row>
    <row r="118" spans="1:19" x14ac:dyDescent="0.25">
      <c r="A118" t="str">
        <f ca="1">IF(ISBLANK(INDIRECT("'["&amp;'Báo cáo'!$C$3&amp;".xlsx]Hóa đơn COD'!"&amp;CELL("address",A118))),"",(INDIRECT("'["&amp;'Báo cáo'!$C$3&amp;".xlsx]Hóa đơn COD'!"&amp;CELL("address",A118))))</f>
        <v>BTT397172715.T111223.041219</v>
      </c>
      <c r="B118" t="str">
        <f ca="1">IF(ISBLANK(INDIRECT("'["&amp;'Báo cáo'!$C$3&amp;".xlsx]Hóa đơn COD'!"&amp;CELL("address",B118))),"",(INDIRECT("'["&amp;'Báo cáo'!$C$3&amp;".xlsx]Hóa đơn COD'!"&amp;CELL("address",B118))))</f>
        <v>T111223-Lê Ngọc Phương</v>
      </c>
      <c r="C118">
        <f ca="1">IF(ISBLANK(INDIRECT("'["&amp;'Báo cáo'!$C$3&amp;".xlsx]Hóa đơn COD'!"&amp;CELL("address",C118))),"",(INDIRECT("'["&amp;'Báo cáo'!$C$3&amp;".xlsx]Hóa đơn COD'!"&amp;CELL("address",C118))))</f>
        <v>7737050</v>
      </c>
      <c r="D118">
        <f ca="1">IF(ISBLANK(INDIRECT("'["&amp;'Báo cáo'!$C$3&amp;".xlsx]Hóa đơn COD'!"&amp;CELL("address",D118))),"",(INDIRECT("'["&amp;'Báo cáo'!$C$3&amp;".xlsx]Hóa đơn COD'!"&amp;CELL("address",D118))))</f>
        <v>109500</v>
      </c>
      <c r="E118">
        <f ca="1">IF(ISBLANK(INDIRECT("'["&amp;'Báo cáo'!$C$3&amp;".xlsx]Hóa đơn COD'!"&amp;CELL("address",E118))),"",(INDIRECT("'["&amp;'Báo cáo'!$C$3&amp;".xlsx]Hóa đơn COD'!"&amp;CELL("address",E118))))</f>
        <v>758495</v>
      </c>
      <c r="F118">
        <f ca="1">IF(ISBLANK(INDIRECT("'["&amp;'Báo cáo'!$C$3&amp;".xlsx]Hóa đơn COD'!"&amp;CELL("address",F118))),"",(INDIRECT("'["&amp;'Báo cáo'!$C$3&amp;".xlsx]Hóa đơn COD'!"&amp;CELL("address",F118))))</f>
        <v>718495</v>
      </c>
      <c r="G118">
        <f ca="1">IF(ISBLANK(INDIRECT("'["&amp;'Báo cáo'!$C$3&amp;".xlsx]Hóa đơn COD'!"&amp;CELL("address",G118))),"",(INDIRECT("'["&amp;'Báo cáo'!$C$3&amp;".xlsx]Hóa đơn COD'!"&amp;CELL("address",G118))))</f>
        <v>-43600</v>
      </c>
      <c r="H118">
        <f ca="1">IF(ISBLANK(INDIRECT("'["&amp;'Báo cáo'!$C$3&amp;".xlsx]Hóa đơn COD'!"&amp;CELL("address",H118))),"",(INDIRECT("'["&amp;'Báo cáo'!$C$3&amp;".xlsx]Hóa đơn COD'!"&amp;CELL("address",H118))))</f>
        <v>0</v>
      </c>
      <c r="I118">
        <f ca="1">IF(ISBLANK(INDIRECT("'["&amp;'Báo cáo'!$C$3&amp;".xlsx]Hóa đơn COD'!"&amp;CELL("address",I118))),"",(INDIRECT("'["&amp;'Báo cáo'!$C$3&amp;".xlsx]Hóa đơn COD'!"&amp;CELL("address",I118))))</f>
        <v>49</v>
      </c>
      <c r="J118">
        <f ca="1">IF(ISBLANK(INDIRECT("'["&amp;'Báo cáo'!$C$3&amp;".xlsx]Hóa đơn COD'!"&amp;CELL("address",J118))),"",(INDIRECT("'["&amp;'Báo cáo'!$C$3&amp;".xlsx]Hóa đơn COD'!"&amp;CELL("address",J118))))</f>
        <v>29</v>
      </c>
      <c r="K118">
        <f ca="1">IF(ISBLANK(INDIRECT("'["&amp;'Báo cáo'!$C$3&amp;".xlsx]Hóa đơn COD'!"&amp;CELL("address",K118))),"",(INDIRECT("'["&amp;'Báo cáo'!$C$3&amp;".xlsx]Hóa đơn COD'!"&amp;CELL("address",K118))))</f>
        <v>3</v>
      </c>
      <c r="L118">
        <f ca="1">IF(ISBLANK(INDIRECT("'["&amp;'Báo cáo'!$C$3&amp;".xlsx]Hóa đơn COD'!"&amp;CELL("address",L118))),"",(INDIRECT("'["&amp;'Báo cáo'!$C$3&amp;".xlsx]Hóa đơn COD'!"&amp;CELL("address",L118))))</f>
        <v>17</v>
      </c>
      <c r="M118">
        <f ca="1">IF(ISBLANK(INDIRECT("'["&amp;'Báo cáo'!$C$3&amp;".xlsx]Hóa đơn COD'!"&amp;CELL("address",M118))),"",(INDIRECT("'["&amp;'Báo cáo'!$C$3&amp;".xlsx]Hóa đơn COD'!"&amp;CELL("address",M118))))</f>
        <v>49</v>
      </c>
      <c r="N118" t="str">
        <f ca="1">IF(ISBLANK(INDIRECT("'["&amp;'Báo cáo'!$C$3&amp;".xlsx]Hóa đơn COD'!"&amp;CELL("address",N118))),"",(INDIRECT("'["&amp;'Báo cáo'!$C$3&amp;".xlsx]Hóa đơn COD'!"&amp;CELL("address",N118))))</f>
        <v>nhobth</v>
      </c>
      <c r="O118" t="str">
        <f ca="1">IF(ISBLANK(INDIRECT("'["&amp;'Báo cáo'!$C$3&amp;".xlsx]Hóa đơn COD'!"&amp;CELL("address",O118))),"",(INDIRECT("'["&amp;'Báo cáo'!$C$3&amp;".xlsx]Hóa đơn COD'!"&amp;CELL("address",O118))))</f>
        <v>19:22 04-12-19</v>
      </c>
      <c r="P118" s="10">
        <f t="shared" ca="1" si="1"/>
        <v>0.80694444444444446</v>
      </c>
      <c r="Q118" t="str">
        <f ca="1">IF(B118="","",IF(P118&lt;'Báo cáo'!$C$4,"Sáng","Chiều"))</f>
        <v>Chiều</v>
      </c>
      <c r="R118" s="12" t="str">
        <f ca="1">IF(A118="","",IF(ISNUMBER(MATCH(B118,'Danh sách COD'!$B:$B,0)),J118/I118,""))</f>
        <v/>
      </c>
      <c r="S118" t="str">
        <f ca="1">IF(R118="","",IF(R118&gt;='Báo cáo'!$C$8,"Có","Không"))</f>
        <v/>
      </c>
    </row>
    <row r="119" spans="1:19" x14ac:dyDescent="0.25">
      <c r="A119" t="str">
        <f ca="1">IF(ISBLANK(INDIRECT("'["&amp;'Báo cáo'!$C$3&amp;".xlsx]Hóa đơn COD'!"&amp;CELL("address",A119))),"",(INDIRECT("'["&amp;'Báo cáo'!$C$3&amp;".xlsx]Hóa đơn COD'!"&amp;CELL("address",A119))))</f>
        <v>BTT395772288.T111223.031219</v>
      </c>
      <c r="B119" t="str">
        <f ca="1">IF(ISBLANK(INDIRECT("'["&amp;'Báo cáo'!$C$3&amp;".xlsx]Hóa đơn COD'!"&amp;CELL("address",B119))),"",(INDIRECT("'["&amp;'Báo cáo'!$C$3&amp;".xlsx]Hóa đơn COD'!"&amp;CELL("address",B119))))</f>
        <v>T111223-Lê Ngọc Phương</v>
      </c>
      <c r="C119">
        <f ca="1">IF(ISBLANK(INDIRECT("'["&amp;'Báo cáo'!$C$3&amp;".xlsx]Hóa đơn COD'!"&amp;CELL("address",C119))),"",(INDIRECT("'["&amp;'Báo cáo'!$C$3&amp;".xlsx]Hóa đơn COD'!"&amp;CELL("address",C119))))</f>
        <v>16409747</v>
      </c>
      <c r="D119">
        <f ca="1">IF(ISBLANK(INDIRECT("'["&amp;'Báo cáo'!$C$3&amp;".xlsx]Hóa đơn COD'!"&amp;CELL("address",D119))),"",(INDIRECT("'["&amp;'Báo cáo'!$C$3&amp;".xlsx]Hóa đơn COD'!"&amp;CELL("address",D119))))</f>
        <v>0</v>
      </c>
      <c r="E119">
        <f ca="1">IF(ISBLANK(INDIRECT("'["&amp;'Báo cáo'!$C$3&amp;".xlsx]Hóa đơn COD'!"&amp;CELL("address",E119))),"",(INDIRECT("'["&amp;'Báo cáo'!$C$3&amp;".xlsx]Hóa đơn COD'!"&amp;CELL("address",E119))))</f>
        <v>1400330</v>
      </c>
      <c r="F119">
        <f ca="1">IF(ISBLANK(INDIRECT("'["&amp;'Báo cáo'!$C$3&amp;".xlsx]Hóa đơn COD'!"&amp;CELL("address",F119))),"",(INDIRECT("'["&amp;'Báo cáo'!$C$3&amp;".xlsx]Hóa đơn COD'!"&amp;CELL("address",F119))))</f>
        <v>1214830</v>
      </c>
      <c r="G119">
        <f ca="1">IF(ISBLANK(INDIRECT("'["&amp;'Báo cáo'!$C$3&amp;".xlsx]Hóa đơn COD'!"&amp;CELL("address",G119))),"",(INDIRECT("'["&amp;'Báo cáo'!$C$3&amp;".xlsx]Hóa đơn COD'!"&amp;CELL("address",G119))))</f>
        <v>185500</v>
      </c>
      <c r="H119">
        <f ca="1">IF(ISBLANK(INDIRECT("'["&amp;'Báo cáo'!$C$3&amp;".xlsx]Hóa đơn COD'!"&amp;CELL("address",H119))),"",(INDIRECT("'["&amp;'Báo cáo'!$C$3&amp;".xlsx]Hóa đơn COD'!"&amp;CELL("address",H119))))</f>
        <v>0</v>
      </c>
      <c r="I119">
        <f ca="1">IF(ISBLANK(INDIRECT("'["&amp;'Báo cáo'!$C$3&amp;".xlsx]Hóa đơn COD'!"&amp;CELL("address",I119))),"",(INDIRECT("'["&amp;'Báo cáo'!$C$3&amp;".xlsx]Hóa đơn COD'!"&amp;CELL("address",I119))))</f>
        <v>69</v>
      </c>
      <c r="J119">
        <f ca="1">IF(ISBLANK(INDIRECT("'["&amp;'Báo cáo'!$C$3&amp;".xlsx]Hóa đơn COD'!"&amp;CELL("address",J119))),"",(INDIRECT("'["&amp;'Báo cáo'!$C$3&amp;".xlsx]Hóa đơn COD'!"&amp;CELL("address",J119))))</f>
        <v>49</v>
      </c>
      <c r="K119">
        <f ca="1">IF(ISBLANK(INDIRECT("'["&amp;'Báo cáo'!$C$3&amp;".xlsx]Hóa đơn COD'!"&amp;CELL("address",K119))),"",(INDIRECT("'["&amp;'Báo cáo'!$C$3&amp;".xlsx]Hóa đơn COD'!"&amp;CELL("address",K119))))</f>
        <v>2</v>
      </c>
      <c r="L119">
        <f ca="1">IF(ISBLANK(INDIRECT("'["&amp;'Báo cáo'!$C$3&amp;".xlsx]Hóa đơn COD'!"&amp;CELL("address",L119))),"",(INDIRECT("'["&amp;'Báo cáo'!$C$3&amp;".xlsx]Hóa đơn COD'!"&amp;CELL("address",L119))))</f>
        <v>18</v>
      </c>
      <c r="M119">
        <f ca="1">IF(ISBLANK(INDIRECT("'["&amp;'Báo cáo'!$C$3&amp;".xlsx]Hóa đơn COD'!"&amp;CELL("address",M119))),"",(INDIRECT("'["&amp;'Báo cáo'!$C$3&amp;".xlsx]Hóa đơn COD'!"&amp;CELL("address",M119))))</f>
        <v>69</v>
      </c>
      <c r="N119" t="str">
        <f ca="1">IF(ISBLANK(INDIRECT("'["&amp;'Báo cáo'!$C$3&amp;".xlsx]Hóa đơn COD'!"&amp;CELL("address",N119))),"",(INDIRECT("'["&amp;'Báo cáo'!$C$3&amp;".xlsx]Hóa đơn COD'!"&amp;CELL("address",N119))))</f>
        <v>nhobth</v>
      </c>
      <c r="O119" t="str">
        <f ca="1">IF(ISBLANK(INDIRECT("'["&amp;'Báo cáo'!$C$3&amp;".xlsx]Hóa đơn COD'!"&amp;CELL("address",O119))),"",(INDIRECT("'["&amp;'Báo cáo'!$C$3&amp;".xlsx]Hóa đơn COD'!"&amp;CELL("address",O119))))</f>
        <v>19:36 03-12-19</v>
      </c>
      <c r="P119" s="10">
        <f t="shared" ca="1" si="1"/>
        <v>0.81666666666666676</v>
      </c>
      <c r="Q119" t="str">
        <f ca="1">IF(B119="","",IF(P119&lt;'Báo cáo'!$C$4,"Sáng","Chiều"))</f>
        <v>Chiều</v>
      </c>
      <c r="R119" s="12" t="str">
        <f ca="1">IF(A119="","",IF(ISNUMBER(MATCH(B119,'Danh sách COD'!$B:$B,0)),J119/I119,""))</f>
        <v/>
      </c>
      <c r="S119" t="str">
        <f ca="1">IF(R119="","",IF(R119&gt;='Báo cáo'!$C$8,"Có","Không"))</f>
        <v/>
      </c>
    </row>
    <row r="120" spans="1:19" x14ac:dyDescent="0.25">
      <c r="A120" t="str">
        <f ca="1">IF(ISBLANK(INDIRECT("'["&amp;'Báo cáo'!$C$3&amp;".xlsx]Hóa đơn COD'!"&amp;CELL("address",A120))),"",(INDIRECT("'["&amp;'Báo cáo'!$C$3&amp;".xlsx]Hóa đơn COD'!"&amp;CELL("address",A120))))</f>
        <v>BTT394495740.T111223.021219</v>
      </c>
      <c r="B120" t="str">
        <f ca="1">IF(ISBLANK(INDIRECT("'["&amp;'Báo cáo'!$C$3&amp;".xlsx]Hóa đơn COD'!"&amp;CELL("address",B120))),"",(INDIRECT("'["&amp;'Báo cáo'!$C$3&amp;".xlsx]Hóa đơn COD'!"&amp;CELL("address",B120))))</f>
        <v>T111223-Lê Ngọc Phương</v>
      </c>
      <c r="C120">
        <f ca="1">IF(ISBLANK(INDIRECT("'["&amp;'Báo cáo'!$C$3&amp;".xlsx]Hóa đơn COD'!"&amp;CELL("address",C120))),"",(INDIRECT("'["&amp;'Báo cáo'!$C$3&amp;".xlsx]Hóa đơn COD'!"&amp;CELL("address",C120))))</f>
        <v>8646108</v>
      </c>
      <c r="D120">
        <f ca="1">IF(ISBLANK(INDIRECT("'["&amp;'Báo cáo'!$C$3&amp;".xlsx]Hóa đơn COD'!"&amp;CELL("address",D120))),"",(INDIRECT("'["&amp;'Báo cáo'!$C$3&amp;".xlsx]Hóa đơn COD'!"&amp;CELL("address",D120))))</f>
        <v>33600</v>
      </c>
      <c r="E120">
        <f ca="1">IF(ISBLANK(INDIRECT("'["&amp;'Báo cáo'!$C$3&amp;".xlsx]Hóa đơn COD'!"&amp;CELL("address",E120))),"",(INDIRECT("'["&amp;'Báo cáo'!$C$3&amp;".xlsx]Hóa đơn COD'!"&amp;CELL("address",E120))))</f>
        <v>678875</v>
      </c>
      <c r="F120">
        <f ca="1">IF(ISBLANK(INDIRECT("'["&amp;'Báo cáo'!$C$3&amp;".xlsx]Hóa đơn COD'!"&amp;CELL("address",F120))),"",(INDIRECT("'["&amp;'Báo cáo'!$C$3&amp;".xlsx]Hóa đơn COD'!"&amp;CELL("address",F120))))</f>
        <v>589875</v>
      </c>
      <c r="G120">
        <f ca="1">IF(ISBLANK(INDIRECT("'["&amp;'Báo cáo'!$C$3&amp;".xlsx]Hóa đơn COD'!"&amp;CELL("address",G120))),"",(INDIRECT("'["&amp;'Báo cáo'!$C$3&amp;".xlsx]Hóa đơn COD'!"&amp;CELL("address",G120))))</f>
        <v>55400</v>
      </c>
      <c r="H120">
        <f ca="1">IF(ISBLANK(INDIRECT("'["&amp;'Báo cáo'!$C$3&amp;".xlsx]Hóa đơn COD'!"&amp;CELL("address",H120))),"",(INDIRECT("'["&amp;'Báo cáo'!$C$3&amp;".xlsx]Hóa đơn COD'!"&amp;CELL("address",H120))))</f>
        <v>0</v>
      </c>
      <c r="I120">
        <f ca="1">IF(ISBLANK(INDIRECT("'["&amp;'Báo cáo'!$C$3&amp;".xlsx]Hóa đơn COD'!"&amp;CELL("address",I120))),"",(INDIRECT("'["&amp;'Báo cáo'!$C$3&amp;".xlsx]Hóa đơn COD'!"&amp;CELL("address",I120))))</f>
        <v>74</v>
      </c>
      <c r="J120">
        <f ca="1">IF(ISBLANK(INDIRECT("'["&amp;'Báo cáo'!$C$3&amp;".xlsx]Hóa đơn COD'!"&amp;CELL("address",J120))),"",(INDIRECT("'["&amp;'Báo cáo'!$C$3&amp;".xlsx]Hóa đơn COD'!"&amp;CELL("address",J120))))</f>
        <v>26</v>
      </c>
      <c r="K120">
        <f ca="1">IF(ISBLANK(INDIRECT("'["&amp;'Báo cáo'!$C$3&amp;".xlsx]Hóa đơn COD'!"&amp;CELL("address",K120))),"",(INDIRECT("'["&amp;'Báo cáo'!$C$3&amp;".xlsx]Hóa đơn COD'!"&amp;CELL("address",K120))))</f>
        <v>0</v>
      </c>
      <c r="L120">
        <f ca="1">IF(ISBLANK(INDIRECT("'["&amp;'Báo cáo'!$C$3&amp;".xlsx]Hóa đơn COD'!"&amp;CELL("address",L120))),"",(INDIRECT("'["&amp;'Báo cáo'!$C$3&amp;".xlsx]Hóa đơn COD'!"&amp;CELL("address",L120))))</f>
        <v>48</v>
      </c>
      <c r="M120">
        <f ca="1">IF(ISBLANK(INDIRECT("'["&amp;'Báo cáo'!$C$3&amp;".xlsx]Hóa đơn COD'!"&amp;CELL("address",M120))),"",(INDIRECT("'["&amp;'Báo cáo'!$C$3&amp;".xlsx]Hóa đơn COD'!"&amp;CELL("address",M120))))</f>
        <v>74</v>
      </c>
      <c r="N120" t="str">
        <f ca="1">IF(ISBLANK(INDIRECT("'["&amp;'Báo cáo'!$C$3&amp;".xlsx]Hóa đơn COD'!"&amp;CELL("address",N120))),"",(INDIRECT("'["&amp;'Báo cáo'!$C$3&amp;".xlsx]Hóa đơn COD'!"&amp;CELL("address",N120))))</f>
        <v>huyendtm2</v>
      </c>
      <c r="O120" t="str">
        <f ca="1">IF(ISBLANK(INDIRECT("'["&amp;'Báo cáo'!$C$3&amp;".xlsx]Hóa đơn COD'!"&amp;CELL("address",O120))),"",(INDIRECT("'["&amp;'Báo cáo'!$C$3&amp;".xlsx]Hóa đơn COD'!"&amp;CELL("address",O120))))</f>
        <v>20:10 02-12-19</v>
      </c>
      <c r="P120" s="10">
        <f t="shared" ca="1" si="1"/>
        <v>0.84027777777777779</v>
      </c>
      <c r="Q120" t="str">
        <f ca="1">IF(B120="","",IF(P120&lt;'Báo cáo'!$C$4,"Sáng","Chiều"))</f>
        <v>Chiều</v>
      </c>
      <c r="R120" s="12" t="str">
        <f ca="1">IF(A120="","",IF(ISNUMBER(MATCH(B120,'Danh sách COD'!$B:$B,0)),J120/I120,""))</f>
        <v/>
      </c>
      <c r="S120" t="str">
        <f ca="1">IF(R120="","",IF(R120&gt;='Báo cáo'!$C$8,"Có","Không"))</f>
        <v/>
      </c>
    </row>
    <row r="121" spans="1:19" x14ac:dyDescent="0.25">
      <c r="A121" t="str">
        <f ca="1">IF(ISBLANK(INDIRECT("'["&amp;'Báo cáo'!$C$3&amp;".xlsx]Hóa đơn COD'!"&amp;CELL("address",A121))),"",(INDIRECT("'["&amp;'Báo cáo'!$C$3&amp;".xlsx]Hóa đơn COD'!"&amp;CELL("address",A121))))</f>
        <v>BTT392909130.T114483.011219</v>
      </c>
      <c r="B121" t="str">
        <f ca="1">IF(ISBLANK(INDIRECT("'["&amp;'Báo cáo'!$C$3&amp;".xlsx]Hóa đơn COD'!"&amp;CELL("address",B121))),"",(INDIRECT("'["&amp;'Báo cáo'!$C$3&amp;".xlsx]Hóa đơn COD'!"&amp;CELL("address",B121))))</f>
        <v>T114483-Dư Thủy Long</v>
      </c>
      <c r="C121">
        <f ca="1">IF(ISBLANK(INDIRECT("'["&amp;'Báo cáo'!$C$3&amp;".xlsx]Hóa đơn COD'!"&amp;CELL("address",C121))),"",(INDIRECT("'["&amp;'Báo cáo'!$C$3&amp;".xlsx]Hóa đơn COD'!"&amp;CELL("address",C121))))</f>
        <v>18336850</v>
      </c>
      <c r="D121">
        <f ca="1">IF(ISBLANK(INDIRECT("'["&amp;'Báo cáo'!$C$3&amp;".xlsx]Hóa đơn COD'!"&amp;CELL("address",D121))),"",(INDIRECT("'["&amp;'Báo cáo'!$C$3&amp;".xlsx]Hóa đơn COD'!"&amp;CELL("address",D121))))</f>
        <v>25000</v>
      </c>
      <c r="E121">
        <f ca="1">IF(ISBLANK(INDIRECT("'["&amp;'Báo cáo'!$C$3&amp;".xlsx]Hóa đơn COD'!"&amp;CELL("address",E121))),"",(INDIRECT("'["&amp;'Báo cáo'!$C$3&amp;".xlsx]Hóa đơn COD'!"&amp;CELL("address",E121))))</f>
        <v>1734715</v>
      </c>
      <c r="F121">
        <f ca="1">IF(ISBLANK(INDIRECT("'["&amp;'Báo cáo'!$C$3&amp;".xlsx]Hóa đơn COD'!"&amp;CELL("address",F121))),"",(INDIRECT("'["&amp;'Báo cáo'!$C$3&amp;".xlsx]Hóa đơn COD'!"&amp;CELL("address",F121))))</f>
        <v>1450715</v>
      </c>
      <c r="G121">
        <f ca="1">IF(ISBLANK(INDIRECT("'["&amp;'Báo cáo'!$C$3&amp;".xlsx]Hóa đơn COD'!"&amp;CELL("address",G121))),"",(INDIRECT("'["&amp;'Báo cáo'!$C$3&amp;".xlsx]Hóa đơn COD'!"&amp;CELL("address",G121))))</f>
        <v>259000</v>
      </c>
      <c r="H121">
        <f ca="1">IF(ISBLANK(INDIRECT("'["&amp;'Báo cáo'!$C$3&amp;".xlsx]Hóa đơn COD'!"&amp;CELL("address",H121))),"",(INDIRECT("'["&amp;'Báo cáo'!$C$3&amp;".xlsx]Hóa đơn COD'!"&amp;CELL("address",H121))))</f>
        <v>0</v>
      </c>
      <c r="I121">
        <f ca="1">IF(ISBLANK(INDIRECT("'["&amp;'Báo cáo'!$C$3&amp;".xlsx]Hóa đơn COD'!"&amp;CELL("address",I121))),"",(INDIRECT("'["&amp;'Báo cáo'!$C$3&amp;".xlsx]Hóa đơn COD'!"&amp;CELL("address",I121))))</f>
        <v>82</v>
      </c>
      <c r="J121">
        <f ca="1">IF(ISBLANK(INDIRECT("'["&amp;'Báo cáo'!$C$3&amp;".xlsx]Hóa đơn COD'!"&amp;CELL("address",J121))),"",(INDIRECT("'["&amp;'Báo cáo'!$C$3&amp;".xlsx]Hóa đơn COD'!"&amp;CELL("address",J121))))</f>
        <v>68</v>
      </c>
      <c r="K121">
        <f ca="1">IF(ISBLANK(INDIRECT("'["&amp;'Báo cáo'!$C$3&amp;".xlsx]Hóa đơn COD'!"&amp;CELL("address",K121))),"",(INDIRECT("'["&amp;'Báo cáo'!$C$3&amp;".xlsx]Hóa đơn COD'!"&amp;CELL("address",K121))))</f>
        <v>2</v>
      </c>
      <c r="L121">
        <f ca="1">IF(ISBLANK(INDIRECT("'["&amp;'Báo cáo'!$C$3&amp;".xlsx]Hóa đơn COD'!"&amp;CELL("address",L121))),"",(INDIRECT("'["&amp;'Báo cáo'!$C$3&amp;".xlsx]Hóa đơn COD'!"&amp;CELL("address",L121))))</f>
        <v>12</v>
      </c>
      <c r="M121">
        <f ca="1">IF(ISBLANK(INDIRECT("'["&amp;'Báo cáo'!$C$3&amp;".xlsx]Hóa đơn COD'!"&amp;CELL("address",M121))),"",(INDIRECT("'["&amp;'Báo cáo'!$C$3&amp;".xlsx]Hóa đơn COD'!"&amp;CELL("address",M121))))</f>
        <v>82</v>
      </c>
      <c r="N121" t="str">
        <f ca="1">IF(ISBLANK(INDIRECT("'["&amp;'Báo cáo'!$C$3&amp;".xlsx]Hóa đơn COD'!"&amp;CELL("address",N121))),"",(INDIRECT("'["&amp;'Báo cáo'!$C$3&amp;".xlsx]Hóa đơn COD'!"&amp;CELL("address",N121))))</f>
        <v>huyendtm2</v>
      </c>
      <c r="O121" t="str">
        <f ca="1">IF(ISBLANK(INDIRECT("'["&amp;'Báo cáo'!$C$3&amp;".xlsx]Hóa đơn COD'!"&amp;CELL("address",O121))),"",(INDIRECT("'["&amp;'Báo cáo'!$C$3&amp;".xlsx]Hóa đơn COD'!"&amp;CELL("address",O121))))</f>
        <v>14:16 01-12-19</v>
      </c>
      <c r="P121" s="10">
        <f t="shared" ca="1" si="1"/>
        <v>0.59444444444444444</v>
      </c>
      <c r="Q121" t="str">
        <f ca="1">IF(B121="","",IF(P121&lt;'Báo cáo'!$C$4,"Sáng","Chiều"))</f>
        <v>Chiều</v>
      </c>
      <c r="R121" s="12" t="str">
        <f ca="1">IF(A121="","",IF(ISNUMBER(MATCH(B121,'Danh sách COD'!$B:$B,0)),J121/I121,""))</f>
        <v/>
      </c>
      <c r="S121" t="str">
        <f ca="1">IF(R121="","",IF(R121&gt;='Báo cáo'!$C$8,"Có","Không"))</f>
        <v/>
      </c>
    </row>
    <row r="122" spans="1:19" x14ac:dyDescent="0.25">
      <c r="A122" t="str">
        <f ca="1">IF(ISBLANK(INDIRECT("'["&amp;'Báo cáo'!$C$3&amp;".xlsx]Hóa đơn COD'!"&amp;CELL("address",A122))),"",(INDIRECT("'["&amp;'Báo cáo'!$C$3&amp;".xlsx]Hóa đơn COD'!"&amp;CELL("address",A122))))</f>
        <v>BTT392980908.T114483.011219</v>
      </c>
      <c r="B122" t="str">
        <f ca="1">IF(ISBLANK(INDIRECT("'["&amp;'Báo cáo'!$C$3&amp;".xlsx]Hóa đơn COD'!"&amp;CELL("address",B122))),"",(INDIRECT("'["&amp;'Báo cáo'!$C$3&amp;".xlsx]Hóa đơn COD'!"&amp;CELL("address",B122))))</f>
        <v>T114483-Dư Thủy Long</v>
      </c>
      <c r="C122">
        <f ca="1">IF(ISBLANK(INDIRECT("'["&amp;'Báo cáo'!$C$3&amp;".xlsx]Hóa đơn COD'!"&amp;CELL("address",C122))),"",(INDIRECT("'["&amp;'Báo cáo'!$C$3&amp;".xlsx]Hóa đơn COD'!"&amp;CELL("address",C122))))</f>
        <v>2084500</v>
      </c>
      <c r="D122">
        <f ca="1">IF(ISBLANK(INDIRECT("'["&amp;'Báo cáo'!$C$3&amp;".xlsx]Hóa đơn COD'!"&amp;CELL("address",D122))),"",(INDIRECT("'["&amp;'Báo cáo'!$C$3&amp;".xlsx]Hóa đơn COD'!"&amp;CELL("address",D122))))</f>
        <v>0</v>
      </c>
      <c r="E122">
        <f ca="1">IF(ISBLANK(INDIRECT("'["&amp;'Báo cáo'!$C$3&amp;".xlsx]Hóa đơn COD'!"&amp;CELL("address",E122))),"",(INDIRECT("'["&amp;'Báo cáo'!$C$3&amp;".xlsx]Hóa đơn COD'!"&amp;CELL("address",E122))))</f>
        <v>138360</v>
      </c>
      <c r="F122">
        <f ca="1">IF(ISBLANK(INDIRECT("'["&amp;'Báo cáo'!$C$3&amp;".xlsx]Hóa đơn COD'!"&amp;CELL("address",F122))),"",(INDIRECT("'["&amp;'Báo cáo'!$C$3&amp;".xlsx]Hóa đơn COD'!"&amp;CELL("address",F122))))</f>
        <v>138360</v>
      </c>
      <c r="G122">
        <f ca="1">IF(ISBLANK(INDIRECT("'["&amp;'Báo cáo'!$C$3&amp;".xlsx]Hóa đơn COD'!"&amp;CELL("address",G122))),"",(INDIRECT("'["&amp;'Báo cáo'!$C$3&amp;".xlsx]Hóa đơn COD'!"&amp;CELL("address",G122))))</f>
        <v>0</v>
      </c>
      <c r="H122">
        <f ca="1">IF(ISBLANK(INDIRECT("'["&amp;'Báo cáo'!$C$3&amp;".xlsx]Hóa đơn COD'!"&amp;CELL("address",H122))),"",(INDIRECT("'["&amp;'Báo cáo'!$C$3&amp;".xlsx]Hóa đơn COD'!"&amp;CELL("address",H122))))</f>
        <v>0</v>
      </c>
      <c r="I122">
        <f ca="1">IF(ISBLANK(INDIRECT("'["&amp;'Báo cáo'!$C$3&amp;".xlsx]Hóa đơn COD'!"&amp;CELL("address",I122))),"",(INDIRECT("'["&amp;'Báo cáo'!$C$3&amp;".xlsx]Hóa đơn COD'!"&amp;CELL("address",I122))))</f>
        <v>8</v>
      </c>
      <c r="J122">
        <f ca="1">IF(ISBLANK(INDIRECT("'["&amp;'Báo cáo'!$C$3&amp;".xlsx]Hóa đơn COD'!"&amp;CELL("address",J122))),"",(INDIRECT("'["&amp;'Báo cáo'!$C$3&amp;".xlsx]Hóa đơn COD'!"&amp;CELL("address",J122))))</f>
        <v>6</v>
      </c>
      <c r="K122">
        <f ca="1">IF(ISBLANK(INDIRECT("'["&amp;'Báo cáo'!$C$3&amp;".xlsx]Hóa đơn COD'!"&amp;CELL("address",K122))),"",(INDIRECT("'["&amp;'Báo cáo'!$C$3&amp;".xlsx]Hóa đơn COD'!"&amp;CELL("address",K122))))</f>
        <v>0</v>
      </c>
      <c r="L122">
        <f ca="1">IF(ISBLANK(INDIRECT("'["&amp;'Báo cáo'!$C$3&amp;".xlsx]Hóa đơn COD'!"&amp;CELL("address",L122))),"",(INDIRECT("'["&amp;'Báo cáo'!$C$3&amp;".xlsx]Hóa đơn COD'!"&amp;CELL("address",L122))))</f>
        <v>2</v>
      </c>
      <c r="M122">
        <f ca="1">IF(ISBLANK(INDIRECT("'["&amp;'Báo cáo'!$C$3&amp;".xlsx]Hóa đơn COD'!"&amp;CELL("address",M122))),"",(INDIRECT("'["&amp;'Báo cáo'!$C$3&amp;".xlsx]Hóa đơn COD'!"&amp;CELL("address",M122))))</f>
        <v>8</v>
      </c>
      <c r="N122" t="str">
        <f ca="1">IF(ISBLANK(INDIRECT("'["&amp;'Báo cáo'!$C$3&amp;".xlsx]Hóa đơn COD'!"&amp;CELL("address",N122))),"",(INDIRECT("'["&amp;'Báo cáo'!$C$3&amp;".xlsx]Hóa đơn COD'!"&amp;CELL("address",N122))))</f>
        <v>huyendtm2</v>
      </c>
      <c r="O122" t="str">
        <f ca="1">IF(ISBLANK(INDIRECT("'["&amp;'Báo cáo'!$C$3&amp;".xlsx]Hóa đơn COD'!"&amp;CELL("address",O122))),"",(INDIRECT("'["&amp;'Báo cáo'!$C$3&amp;".xlsx]Hóa đơn COD'!"&amp;CELL("address",O122))))</f>
        <v>16:10 01-12-19</v>
      </c>
      <c r="P122" s="10">
        <f t="shared" ca="1" si="1"/>
        <v>0.67361111111111116</v>
      </c>
      <c r="Q122" t="str">
        <f ca="1">IF(B122="","",IF(P122&lt;'Báo cáo'!$C$4,"Sáng","Chiều"))</f>
        <v>Chiều</v>
      </c>
      <c r="R122" s="12" t="str">
        <f ca="1">IF(A122="","",IF(ISNUMBER(MATCH(B122,'Danh sách COD'!$B:$B,0)),J122/I122,""))</f>
        <v/>
      </c>
      <c r="S122" t="str">
        <f ca="1">IF(R122="","",IF(R122&gt;='Báo cáo'!$C$8,"Có","Không"))</f>
        <v/>
      </c>
    </row>
    <row r="123" spans="1:19" x14ac:dyDescent="0.25">
      <c r="A123" t="str">
        <f ca="1">IF(ISBLANK(INDIRECT("'["&amp;'Báo cáo'!$C$3&amp;".xlsx]Hóa đơn COD'!"&amp;CELL("address",A123))),"",(INDIRECT("'["&amp;'Báo cáo'!$C$3&amp;".xlsx]Hóa đơn COD'!"&amp;CELL("address",A123))))</f>
        <v>BTT392890794.T114703.011219</v>
      </c>
      <c r="B123" t="str">
        <f ca="1">IF(ISBLANK(INDIRECT("'["&amp;'Báo cáo'!$C$3&amp;".xlsx]Hóa đơn COD'!"&amp;CELL("address",B123))),"",(INDIRECT("'["&amp;'Báo cáo'!$C$3&amp;".xlsx]Hóa đơn COD'!"&amp;CELL("address",B123))))</f>
        <v>T114703-Nguyễn Thanh Lộc</v>
      </c>
      <c r="C123">
        <f ca="1">IF(ISBLANK(INDIRECT("'["&amp;'Báo cáo'!$C$3&amp;".xlsx]Hóa đơn COD'!"&amp;CELL("address",C123))),"",(INDIRECT("'["&amp;'Báo cáo'!$C$3&amp;".xlsx]Hóa đơn COD'!"&amp;CELL("address",C123))))</f>
        <v>13254279</v>
      </c>
      <c r="D123">
        <f ca="1">IF(ISBLANK(INDIRECT("'["&amp;'Báo cáo'!$C$3&amp;".xlsx]Hóa đơn COD'!"&amp;CELL("address",D123))),"",(INDIRECT("'["&amp;'Báo cáo'!$C$3&amp;".xlsx]Hóa đơn COD'!"&amp;CELL("address",D123))))</f>
        <v>0</v>
      </c>
      <c r="E123">
        <f ca="1">IF(ISBLANK(INDIRECT("'["&amp;'Báo cáo'!$C$3&amp;".xlsx]Hóa đơn COD'!"&amp;CELL("address",E123))),"",(INDIRECT("'["&amp;'Báo cáo'!$C$3&amp;".xlsx]Hóa đơn COD'!"&amp;CELL("address",E123))))</f>
        <v>1138530</v>
      </c>
      <c r="F123">
        <f ca="1">IF(ISBLANK(INDIRECT("'["&amp;'Báo cáo'!$C$3&amp;".xlsx]Hóa đơn COD'!"&amp;CELL("address",F123))),"",(INDIRECT("'["&amp;'Báo cáo'!$C$3&amp;".xlsx]Hóa đơn COD'!"&amp;CELL("address",F123))))</f>
        <v>1090530</v>
      </c>
      <c r="G123">
        <f ca="1">IF(ISBLANK(INDIRECT("'["&amp;'Báo cáo'!$C$3&amp;".xlsx]Hóa đơn COD'!"&amp;CELL("address",G123))),"",(INDIRECT("'["&amp;'Báo cáo'!$C$3&amp;".xlsx]Hóa đơn COD'!"&amp;CELL("address",G123))))</f>
        <v>48000</v>
      </c>
      <c r="H123">
        <f ca="1">IF(ISBLANK(INDIRECT("'["&amp;'Báo cáo'!$C$3&amp;".xlsx]Hóa đơn COD'!"&amp;CELL("address",H123))),"",(INDIRECT("'["&amp;'Báo cáo'!$C$3&amp;".xlsx]Hóa đơn COD'!"&amp;CELL("address",H123))))</f>
        <v>0</v>
      </c>
      <c r="I123">
        <f ca="1">IF(ISBLANK(INDIRECT("'["&amp;'Báo cáo'!$C$3&amp;".xlsx]Hóa đơn COD'!"&amp;CELL("address",I123))),"",(INDIRECT("'["&amp;'Báo cáo'!$C$3&amp;".xlsx]Hóa đơn COD'!"&amp;CELL("address",I123))))</f>
        <v>55</v>
      </c>
      <c r="J123">
        <f ca="1">IF(ISBLANK(INDIRECT("'["&amp;'Báo cáo'!$C$3&amp;".xlsx]Hóa đơn COD'!"&amp;CELL("address",J123))),"",(INDIRECT("'["&amp;'Báo cáo'!$C$3&amp;".xlsx]Hóa đơn COD'!"&amp;CELL("address",J123))))</f>
        <v>44</v>
      </c>
      <c r="K123">
        <f ca="1">IF(ISBLANK(INDIRECT("'["&amp;'Báo cáo'!$C$3&amp;".xlsx]Hóa đơn COD'!"&amp;CELL("address",K123))),"",(INDIRECT("'["&amp;'Báo cáo'!$C$3&amp;".xlsx]Hóa đơn COD'!"&amp;CELL("address",K123))))</f>
        <v>1</v>
      </c>
      <c r="L123">
        <f ca="1">IF(ISBLANK(INDIRECT("'["&amp;'Báo cáo'!$C$3&amp;".xlsx]Hóa đơn COD'!"&amp;CELL("address",L123))),"",(INDIRECT("'["&amp;'Báo cáo'!$C$3&amp;".xlsx]Hóa đơn COD'!"&amp;CELL("address",L123))))</f>
        <v>10</v>
      </c>
      <c r="M123">
        <f ca="1">IF(ISBLANK(INDIRECT("'["&amp;'Báo cáo'!$C$3&amp;".xlsx]Hóa đơn COD'!"&amp;CELL("address",M123))),"",(INDIRECT("'["&amp;'Báo cáo'!$C$3&amp;".xlsx]Hóa đơn COD'!"&amp;CELL("address",M123))))</f>
        <v>55</v>
      </c>
      <c r="N123" t="str">
        <f ca="1">IF(ISBLANK(INDIRECT("'["&amp;'Báo cáo'!$C$3&amp;".xlsx]Hóa đơn COD'!"&amp;CELL("address",N123))),"",(INDIRECT("'["&amp;'Báo cáo'!$C$3&amp;".xlsx]Hóa đơn COD'!"&amp;CELL("address",N123))))</f>
        <v>huyendtm2</v>
      </c>
      <c r="O123" t="str">
        <f ca="1">IF(ISBLANK(INDIRECT("'["&amp;'Báo cáo'!$C$3&amp;".xlsx]Hóa đơn COD'!"&amp;CELL("address",O123))),"",(INDIRECT("'["&amp;'Báo cáo'!$C$3&amp;".xlsx]Hóa đơn COD'!"&amp;CELL("address",O123))))</f>
        <v>13:58 01-12-19</v>
      </c>
      <c r="P123" s="10">
        <f t="shared" ca="1" si="1"/>
        <v>0.58194444444444449</v>
      </c>
      <c r="Q123" t="str">
        <f ca="1">IF(B123="","",IF(P123&lt;'Báo cáo'!$C$4,"Sáng","Chiều"))</f>
        <v>Chiều</v>
      </c>
      <c r="R123" s="12" t="str">
        <f ca="1">IF(A123="","",IF(ISNUMBER(MATCH(B123,'Danh sách COD'!$B:$B,0)),J123/I123,""))</f>
        <v/>
      </c>
      <c r="S123" t="str">
        <f ca="1">IF(R123="","",IF(R123&gt;='Báo cáo'!$C$8,"Có","Không"))</f>
        <v/>
      </c>
    </row>
    <row r="124" spans="1:19" x14ac:dyDescent="0.25">
      <c r="A124" t="str">
        <f ca="1">IF(ISBLANK(INDIRECT("'["&amp;'Báo cáo'!$C$3&amp;".xlsx]Hóa đơn COD'!"&amp;CELL("address",A124))),"",(INDIRECT("'["&amp;'Báo cáo'!$C$3&amp;".xlsx]Hóa đơn COD'!"&amp;CELL("address",A124))))</f>
        <v>BTT393012876.T114703.011219</v>
      </c>
      <c r="B124" t="str">
        <f ca="1">IF(ISBLANK(INDIRECT("'["&amp;'Báo cáo'!$C$3&amp;".xlsx]Hóa đơn COD'!"&amp;CELL("address",B124))),"",(INDIRECT("'["&amp;'Báo cáo'!$C$3&amp;".xlsx]Hóa đơn COD'!"&amp;CELL("address",B124))))</f>
        <v>T114703-Nguyễn Thanh Lộc</v>
      </c>
      <c r="C124">
        <f ca="1">IF(ISBLANK(INDIRECT("'["&amp;'Báo cáo'!$C$3&amp;".xlsx]Hóa đơn COD'!"&amp;CELL("address",C124))),"",(INDIRECT("'["&amp;'Báo cáo'!$C$3&amp;".xlsx]Hóa đơn COD'!"&amp;CELL("address",C124))))</f>
        <v>3972600</v>
      </c>
      <c r="D124">
        <f ca="1">IF(ISBLANK(INDIRECT("'["&amp;'Báo cáo'!$C$3&amp;".xlsx]Hóa đơn COD'!"&amp;CELL("address",D124))),"",(INDIRECT("'["&amp;'Báo cáo'!$C$3&amp;".xlsx]Hóa đơn COD'!"&amp;CELL("address",D124))))</f>
        <v>0</v>
      </c>
      <c r="E124">
        <f ca="1">IF(ISBLANK(INDIRECT("'["&amp;'Báo cáo'!$C$3&amp;".xlsx]Hóa đơn COD'!"&amp;CELL("address",E124))),"",(INDIRECT("'["&amp;'Báo cáo'!$C$3&amp;".xlsx]Hóa đơn COD'!"&amp;CELL("address",E124))))</f>
        <v>444860</v>
      </c>
      <c r="F124">
        <f ca="1">IF(ISBLANK(INDIRECT("'["&amp;'Báo cáo'!$C$3&amp;".xlsx]Hóa đơn COD'!"&amp;CELL("address",F124))),"",(INDIRECT("'["&amp;'Báo cáo'!$C$3&amp;".xlsx]Hóa đơn COD'!"&amp;CELL("address",F124))))</f>
        <v>317860</v>
      </c>
      <c r="G124">
        <f ca="1">IF(ISBLANK(INDIRECT("'["&amp;'Báo cáo'!$C$3&amp;".xlsx]Hóa đơn COD'!"&amp;CELL("address",G124))),"",(INDIRECT("'["&amp;'Báo cáo'!$C$3&amp;".xlsx]Hóa đơn COD'!"&amp;CELL("address",G124))))</f>
        <v>127000</v>
      </c>
      <c r="H124">
        <f ca="1">IF(ISBLANK(INDIRECT("'["&amp;'Báo cáo'!$C$3&amp;".xlsx]Hóa đơn COD'!"&amp;CELL("address",H124))),"",(INDIRECT("'["&amp;'Báo cáo'!$C$3&amp;".xlsx]Hóa đơn COD'!"&amp;CELL("address",H124))))</f>
        <v>0</v>
      </c>
      <c r="I124">
        <f ca="1">IF(ISBLANK(INDIRECT("'["&amp;'Báo cáo'!$C$3&amp;".xlsx]Hóa đơn COD'!"&amp;CELL("address",I124))),"",(INDIRECT("'["&amp;'Báo cáo'!$C$3&amp;".xlsx]Hóa đơn COD'!"&amp;CELL("address",I124))))</f>
        <v>20</v>
      </c>
      <c r="J124">
        <f ca="1">IF(ISBLANK(INDIRECT("'["&amp;'Báo cáo'!$C$3&amp;".xlsx]Hóa đơn COD'!"&amp;CELL("address",J124))),"",(INDIRECT("'["&amp;'Báo cáo'!$C$3&amp;".xlsx]Hóa đơn COD'!"&amp;CELL("address",J124))))</f>
        <v>13</v>
      </c>
      <c r="K124">
        <f ca="1">IF(ISBLANK(INDIRECT("'["&amp;'Báo cáo'!$C$3&amp;".xlsx]Hóa đơn COD'!"&amp;CELL("address",K124))),"",(INDIRECT("'["&amp;'Báo cáo'!$C$3&amp;".xlsx]Hóa đơn COD'!"&amp;CELL("address",K124))))</f>
        <v>3</v>
      </c>
      <c r="L124">
        <f ca="1">IF(ISBLANK(INDIRECT("'["&amp;'Báo cáo'!$C$3&amp;".xlsx]Hóa đơn COD'!"&amp;CELL("address",L124))),"",(INDIRECT("'["&amp;'Báo cáo'!$C$3&amp;".xlsx]Hóa đơn COD'!"&amp;CELL("address",L124))))</f>
        <v>4</v>
      </c>
      <c r="M124">
        <f ca="1">IF(ISBLANK(INDIRECT("'["&amp;'Báo cáo'!$C$3&amp;".xlsx]Hóa đơn COD'!"&amp;CELL("address",M124))),"",(INDIRECT("'["&amp;'Báo cáo'!$C$3&amp;".xlsx]Hóa đơn COD'!"&amp;CELL("address",M124))))</f>
        <v>20</v>
      </c>
      <c r="N124" t="str">
        <f ca="1">IF(ISBLANK(INDIRECT("'["&amp;'Báo cáo'!$C$3&amp;".xlsx]Hóa đơn COD'!"&amp;CELL("address",N124))),"",(INDIRECT("'["&amp;'Báo cáo'!$C$3&amp;".xlsx]Hóa đơn COD'!"&amp;CELL("address",N124))))</f>
        <v>huyendtm2</v>
      </c>
      <c r="O124" t="str">
        <f ca="1">IF(ISBLANK(INDIRECT("'["&amp;'Báo cáo'!$C$3&amp;".xlsx]Hóa đơn COD'!"&amp;CELL("address",O124))),"",(INDIRECT("'["&amp;'Báo cáo'!$C$3&amp;".xlsx]Hóa đơn COD'!"&amp;CELL("address",O124))))</f>
        <v>16:46 01-12-19</v>
      </c>
      <c r="P124" s="10">
        <f t="shared" ca="1" si="1"/>
        <v>0.69861111111111107</v>
      </c>
      <c r="Q124" t="str">
        <f ca="1">IF(B124="","",IF(P124&lt;'Báo cáo'!$C$4,"Sáng","Chiều"))</f>
        <v>Chiều</v>
      </c>
      <c r="R124" s="12" t="str">
        <f ca="1">IF(A124="","",IF(ISNUMBER(MATCH(B124,'Danh sách COD'!$B:$B,0)),J124/I124,""))</f>
        <v/>
      </c>
      <c r="S124" t="str">
        <f ca="1">IF(R124="","",IF(R124&gt;='Báo cáo'!$C$8,"Có","Không"))</f>
        <v/>
      </c>
    </row>
    <row r="125" spans="1:19" x14ac:dyDescent="0.25">
      <c r="A125" t="str">
        <f ca="1">IF(ISBLANK(INDIRECT("'["&amp;'Báo cáo'!$C$3&amp;".xlsx]Hóa đơn COD'!"&amp;CELL("address",A125))),"",(INDIRECT("'["&amp;'Báo cáo'!$C$3&amp;".xlsx]Hóa đơn COD'!"&amp;CELL("address",A125))))</f>
        <v>BTT399240279.T11840.061219</v>
      </c>
      <c r="B125" t="str">
        <f ca="1">IF(ISBLANK(INDIRECT("'["&amp;'Báo cáo'!$C$3&amp;".xlsx]Hóa đơn COD'!"&amp;CELL("address",B125))),"",(INDIRECT("'["&amp;'Báo cáo'!$C$3&amp;".xlsx]Hóa đơn COD'!"&amp;CELL("address",B125))))</f>
        <v>T11840-Đoàn Ngọc Thiên</v>
      </c>
      <c r="C125">
        <f ca="1">IF(ISBLANK(INDIRECT("'["&amp;'Báo cáo'!$C$3&amp;".xlsx]Hóa đơn COD'!"&amp;CELL("address",C125))),"",(INDIRECT("'["&amp;'Báo cáo'!$C$3&amp;".xlsx]Hóa đơn COD'!"&amp;CELL("address",C125))))</f>
        <v>11644892</v>
      </c>
      <c r="D125">
        <f ca="1">IF(ISBLANK(INDIRECT("'["&amp;'Báo cáo'!$C$3&amp;".xlsx]Hóa đơn COD'!"&amp;CELL("address",D125))),"",(INDIRECT("'["&amp;'Báo cáo'!$C$3&amp;".xlsx]Hóa đơn COD'!"&amp;CELL("address",D125))))</f>
        <v>0</v>
      </c>
      <c r="E125">
        <f ca="1">IF(ISBLANK(INDIRECT("'["&amp;'Báo cáo'!$C$3&amp;".xlsx]Hóa đơn COD'!"&amp;CELL("address",E125))),"",(INDIRECT("'["&amp;'Báo cáo'!$C$3&amp;".xlsx]Hóa đơn COD'!"&amp;CELL("address",E125))))</f>
        <v>1250860</v>
      </c>
      <c r="F125">
        <f ca="1">IF(ISBLANK(INDIRECT("'["&amp;'Báo cáo'!$C$3&amp;".xlsx]Hóa đơn COD'!"&amp;CELL("address",F125))),"",(INDIRECT("'["&amp;'Báo cáo'!$C$3&amp;".xlsx]Hóa đơn COD'!"&amp;CELL("address",F125))))</f>
        <v>1052860</v>
      </c>
      <c r="G125">
        <f ca="1">IF(ISBLANK(INDIRECT("'["&amp;'Báo cáo'!$C$3&amp;".xlsx]Hóa đơn COD'!"&amp;CELL("address",G125))),"",(INDIRECT("'["&amp;'Báo cáo'!$C$3&amp;".xlsx]Hóa đơn COD'!"&amp;CELL("address",G125))))</f>
        <v>198000</v>
      </c>
      <c r="H125">
        <f ca="1">IF(ISBLANK(INDIRECT("'["&amp;'Báo cáo'!$C$3&amp;".xlsx]Hóa đơn COD'!"&amp;CELL("address",H125))),"",(INDIRECT("'["&amp;'Báo cáo'!$C$3&amp;".xlsx]Hóa đơn COD'!"&amp;CELL("address",H125))))</f>
        <v>0</v>
      </c>
      <c r="I125">
        <f ca="1">IF(ISBLANK(INDIRECT("'["&amp;'Báo cáo'!$C$3&amp;".xlsx]Hóa đơn COD'!"&amp;CELL("address",I125))),"",(INDIRECT("'["&amp;'Báo cáo'!$C$3&amp;".xlsx]Hóa đơn COD'!"&amp;CELL("address",I125))))</f>
        <v>49</v>
      </c>
      <c r="J125">
        <f ca="1">IF(ISBLANK(INDIRECT("'["&amp;'Báo cáo'!$C$3&amp;".xlsx]Hóa đơn COD'!"&amp;CELL("address",J125))),"",(INDIRECT("'["&amp;'Báo cáo'!$C$3&amp;".xlsx]Hóa đơn COD'!"&amp;CELL("address",J125))))</f>
        <v>48</v>
      </c>
      <c r="K125">
        <f ca="1">IF(ISBLANK(INDIRECT("'["&amp;'Báo cáo'!$C$3&amp;".xlsx]Hóa đơn COD'!"&amp;CELL("address",K125))),"",(INDIRECT("'["&amp;'Báo cáo'!$C$3&amp;".xlsx]Hóa đơn COD'!"&amp;CELL("address",K125))))</f>
        <v>1</v>
      </c>
      <c r="L125">
        <f ca="1">IF(ISBLANK(INDIRECT("'["&amp;'Báo cáo'!$C$3&amp;".xlsx]Hóa đơn COD'!"&amp;CELL("address",L125))),"",(INDIRECT("'["&amp;'Báo cáo'!$C$3&amp;".xlsx]Hóa đơn COD'!"&amp;CELL("address",L125))))</f>
        <v>0</v>
      </c>
      <c r="M125">
        <f ca="1">IF(ISBLANK(INDIRECT("'["&amp;'Báo cáo'!$C$3&amp;".xlsx]Hóa đơn COD'!"&amp;CELL("address",M125))),"",(INDIRECT("'["&amp;'Báo cáo'!$C$3&amp;".xlsx]Hóa đơn COD'!"&amp;CELL("address",M125))))</f>
        <v>49</v>
      </c>
      <c r="N125" t="str">
        <f ca="1">IF(ISBLANK(INDIRECT("'["&amp;'Báo cáo'!$C$3&amp;".xlsx]Hóa đơn COD'!"&amp;CELL("address",N125))),"",(INDIRECT("'["&amp;'Báo cáo'!$C$3&amp;".xlsx]Hóa đơn COD'!"&amp;CELL("address",N125))))</f>
        <v>tuoint</v>
      </c>
      <c r="O125" t="str">
        <f ca="1">IF(ISBLANK(INDIRECT("'["&amp;'Báo cáo'!$C$3&amp;".xlsx]Hóa đơn COD'!"&amp;CELL("address",O125))),"",(INDIRECT("'["&amp;'Báo cáo'!$C$3&amp;".xlsx]Hóa đơn COD'!"&amp;CELL("address",O125))))</f>
        <v>11:10 06-12-19</v>
      </c>
      <c r="P125" s="10">
        <f t="shared" ca="1" si="1"/>
        <v>0.46527777777777773</v>
      </c>
      <c r="Q125" t="str">
        <f ca="1">IF(B125="","",IF(P125&lt;'Báo cáo'!$C$4,"Sáng","Chiều"))</f>
        <v>Sáng</v>
      </c>
      <c r="R125" s="12">
        <f ca="1">IF(A125="","",IF(ISNUMBER(MATCH(B125,'Danh sách COD'!$B:$B,0)),J125/I125,""))</f>
        <v>0.97959183673469385</v>
      </c>
      <c r="S125" t="str">
        <f ca="1">IF(R125="","",IF(R125&gt;='Báo cáo'!$C$8,"Có","Không"))</f>
        <v>Không</v>
      </c>
    </row>
    <row r="126" spans="1:19" x14ac:dyDescent="0.25">
      <c r="A126" t="str">
        <f ca="1">IF(ISBLANK(INDIRECT("'["&amp;'Báo cáo'!$C$3&amp;".xlsx]Hóa đơn COD'!"&amp;CELL("address",A126))),"",(INDIRECT("'["&amp;'Báo cáo'!$C$3&amp;".xlsx]Hóa đơn COD'!"&amp;CELL("address",A126))))</f>
        <v>BTT397809429.T11840.051219</v>
      </c>
      <c r="B126" t="str">
        <f ca="1">IF(ISBLANK(INDIRECT("'["&amp;'Báo cáo'!$C$3&amp;".xlsx]Hóa đơn COD'!"&amp;CELL("address",B126))),"",(INDIRECT("'["&amp;'Báo cáo'!$C$3&amp;".xlsx]Hóa đơn COD'!"&amp;CELL("address",B126))))</f>
        <v>T11840-Đoàn Ngọc Thiên</v>
      </c>
      <c r="C126">
        <f ca="1">IF(ISBLANK(INDIRECT("'["&amp;'Báo cáo'!$C$3&amp;".xlsx]Hóa đơn COD'!"&amp;CELL("address",C126))),"",(INDIRECT("'["&amp;'Báo cáo'!$C$3&amp;".xlsx]Hóa đơn COD'!"&amp;CELL("address",C126))))</f>
        <v>15100350</v>
      </c>
      <c r="D126">
        <f ca="1">IF(ISBLANK(INDIRECT("'["&amp;'Báo cáo'!$C$3&amp;".xlsx]Hóa đơn COD'!"&amp;CELL("address",D126))),"",(INDIRECT("'["&amp;'Báo cáo'!$C$3&amp;".xlsx]Hóa đơn COD'!"&amp;CELL("address",D126))))</f>
        <v>0</v>
      </c>
      <c r="E126">
        <f ca="1">IF(ISBLANK(INDIRECT("'["&amp;'Báo cáo'!$C$3&amp;".xlsx]Hóa đơn COD'!"&amp;CELL("address",E126))),"",(INDIRECT("'["&amp;'Báo cáo'!$C$3&amp;".xlsx]Hóa đơn COD'!"&amp;CELL("address",E126))))</f>
        <v>1109450</v>
      </c>
      <c r="F126">
        <f ca="1">IF(ISBLANK(INDIRECT("'["&amp;'Báo cáo'!$C$3&amp;".xlsx]Hóa đơn COD'!"&amp;CELL("address",F126))),"",(INDIRECT("'["&amp;'Báo cáo'!$C$3&amp;".xlsx]Hóa đơn COD'!"&amp;CELL("address",F126))))</f>
        <v>939450</v>
      </c>
      <c r="G126">
        <f ca="1">IF(ISBLANK(INDIRECT("'["&amp;'Báo cáo'!$C$3&amp;".xlsx]Hóa đơn COD'!"&amp;CELL("address",G126))),"",(INDIRECT("'["&amp;'Báo cáo'!$C$3&amp;".xlsx]Hóa đơn COD'!"&amp;CELL("address",G126))))</f>
        <v>170000</v>
      </c>
      <c r="H126">
        <f ca="1">IF(ISBLANK(INDIRECT("'["&amp;'Báo cáo'!$C$3&amp;".xlsx]Hóa đơn COD'!"&amp;CELL("address",H126))),"",(INDIRECT("'["&amp;'Báo cáo'!$C$3&amp;".xlsx]Hóa đơn COD'!"&amp;CELL("address",H126))))</f>
        <v>0</v>
      </c>
      <c r="I126">
        <f ca="1">IF(ISBLANK(INDIRECT("'["&amp;'Báo cáo'!$C$3&amp;".xlsx]Hóa đơn COD'!"&amp;CELL("address",I126))),"",(INDIRECT("'["&amp;'Báo cáo'!$C$3&amp;".xlsx]Hóa đơn COD'!"&amp;CELL("address",I126))))</f>
        <v>46</v>
      </c>
      <c r="J126">
        <f ca="1">IF(ISBLANK(INDIRECT("'["&amp;'Báo cáo'!$C$3&amp;".xlsx]Hóa đơn COD'!"&amp;CELL("address",J126))),"",(INDIRECT("'["&amp;'Báo cáo'!$C$3&amp;".xlsx]Hóa đơn COD'!"&amp;CELL("address",J126))))</f>
        <v>42</v>
      </c>
      <c r="K126">
        <f ca="1">IF(ISBLANK(INDIRECT("'["&amp;'Báo cáo'!$C$3&amp;".xlsx]Hóa đơn COD'!"&amp;CELL("address",K126))),"",(INDIRECT("'["&amp;'Báo cáo'!$C$3&amp;".xlsx]Hóa đơn COD'!"&amp;CELL("address",K126))))</f>
        <v>0</v>
      </c>
      <c r="L126">
        <f ca="1">IF(ISBLANK(INDIRECT("'["&amp;'Báo cáo'!$C$3&amp;".xlsx]Hóa đơn COD'!"&amp;CELL("address",L126))),"",(INDIRECT("'["&amp;'Báo cáo'!$C$3&amp;".xlsx]Hóa đơn COD'!"&amp;CELL("address",L126))))</f>
        <v>4</v>
      </c>
      <c r="M126">
        <f ca="1">IF(ISBLANK(INDIRECT("'["&amp;'Báo cáo'!$C$3&amp;".xlsx]Hóa đơn COD'!"&amp;CELL("address",M126))),"",(INDIRECT("'["&amp;'Báo cáo'!$C$3&amp;".xlsx]Hóa đơn COD'!"&amp;CELL("address",M126))))</f>
        <v>46</v>
      </c>
      <c r="N126" t="str">
        <f ca="1">IF(ISBLANK(INDIRECT("'["&amp;'Báo cáo'!$C$3&amp;".xlsx]Hóa đơn COD'!"&amp;CELL("address",N126))),"",(INDIRECT("'["&amp;'Báo cáo'!$C$3&amp;".xlsx]Hóa đơn COD'!"&amp;CELL("address",N126))))</f>
        <v>tuoint</v>
      </c>
      <c r="O126" t="str">
        <f ca="1">IF(ISBLANK(INDIRECT("'["&amp;'Báo cáo'!$C$3&amp;".xlsx]Hóa đơn COD'!"&amp;CELL("address",O126))),"",(INDIRECT("'["&amp;'Báo cáo'!$C$3&amp;".xlsx]Hóa đơn COD'!"&amp;CELL("address",O126))))</f>
        <v>11:19 05-12-19</v>
      </c>
      <c r="P126" s="10">
        <f t="shared" ca="1" si="1"/>
        <v>0.47152777777777777</v>
      </c>
      <c r="Q126" t="str">
        <f ca="1">IF(B126="","",IF(P126&lt;'Báo cáo'!$C$4,"Sáng","Chiều"))</f>
        <v>Sáng</v>
      </c>
      <c r="R126" s="12">
        <f ca="1">IF(A126="","",IF(ISNUMBER(MATCH(B126,'Danh sách COD'!$B:$B,0)),J126/I126,""))</f>
        <v>0.91304347826086951</v>
      </c>
      <c r="S126" t="str">
        <f ca="1">IF(R126="","",IF(R126&gt;='Báo cáo'!$C$8,"Có","Không"))</f>
        <v>Không</v>
      </c>
    </row>
    <row r="127" spans="1:19" x14ac:dyDescent="0.25">
      <c r="A127" t="str">
        <f ca="1">IF(ISBLANK(INDIRECT("'["&amp;'Báo cáo'!$C$3&amp;".xlsx]Hóa đơn COD'!"&amp;CELL("address",A127))),"",(INDIRECT("'["&amp;'Báo cáo'!$C$3&amp;".xlsx]Hóa đơn COD'!"&amp;CELL("address",A127))))</f>
        <v>BTT395157294.T11840.031219</v>
      </c>
      <c r="B127" t="str">
        <f ca="1">IF(ISBLANK(INDIRECT("'["&amp;'Báo cáo'!$C$3&amp;".xlsx]Hóa đơn COD'!"&amp;CELL("address",B127))),"",(INDIRECT("'["&amp;'Báo cáo'!$C$3&amp;".xlsx]Hóa đơn COD'!"&amp;CELL("address",B127))))</f>
        <v>T11840-Đoàn Ngọc Thiên</v>
      </c>
      <c r="C127">
        <f ca="1">IF(ISBLANK(INDIRECT("'["&amp;'Báo cáo'!$C$3&amp;".xlsx]Hóa đơn COD'!"&amp;CELL("address",C127))),"",(INDIRECT("'["&amp;'Báo cáo'!$C$3&amp;".xlsx]Hóa đơn COD'!"&amp;CELL("address",C127))))</f>
        <v>19298348</v>
      </c>
      <c r="D127">
        <f ca="1">IF(ISBLANK(INDIRECT("'["&amp;'Báo cáo'!$C$3&amp;".xlsx]Hóa đơn COD'!"&amp;CELL("address",D127))),"",(INDIRECT("'["&amp;'Báo cáo'!$C$3&amp;".xlsx]Hóa đơn COD'!"&amp;CELL("address",D127))))</f>
        <v>22900</v>
      </c>
      <c r="E127">
        <f ca="1">IF(ISBLANK(INDIRECT("'["&amp;'Báo cáo'!$C$3&amp;".xlsx]Hóa đơn COD'!"&amp;CELL("address",E127))),"",(INDIRECT("'["&amp;'Báo cáo'!$C$3&amp;".xlsx]Hóa đơn COD'!"&amp;CELL("address",E127))))</f>
        <v>1341840</v>
      </c>
      <c r="F127">
        <f ca="1">IF(ISBLANK(INDIRECT("'["&amp;'Báo cáo'!$C$3&amp;".xlsx]Hóa đơn COD'!"&amp;CELL("address",F127))),"",(INDIRECT("'["&amp;'Báo cáo'!$C$3&amp;".xlsx]Hóa đơn COD'!"&amp;CELL("address",F127))))</f>
        <v>1058340</v>
      </c>
      <c r="G127">
        <f ca="1">IF(ISBLANK(INDIRECT("'["&amp;'Báo cáo'!$C$3&amp;".xlsx]Hóa đơn COD'!"&amp;CELL("address",G127))),"",(INDIRECT("'["&amp;'Báo cáo'!$C$3&amp;".xlsx]Hóa đơn COD'!"&amp;CELL("address",G127))))</f>
        <v>283500</v>
      </c>
      <c r="H127">
        <f ca="1">IF(ISBLANK(INDIRECT("'["&amp;'Báo cáo'!$C$3&amp;".xlsx]Hóa đơn COD'!"&amp;CELL("address",H127))),"",(INDIRECT("'["&amp;'Báo cáo'!$C$3&amp;".xlsx]Hóa đơn COD'!"&amp;CELL("address",H127))))</f>
        <v>0</v>
      </c>
      <c r="I127">
        <f ca="1">IF(ISBLANK(INDIRECT("'["&amp;'Báo cáo'!$C$3&amp;".xlsx]Hóa đơn COD'!"&amp;CELL("address",I127))),"",(INDIRECT("'["&amp;'Báo cáo'!$C$3&amp;".xlsx]Hóa đơn COD'!"&amp;CELL("address",I127))))</f>
        <v>66</v>
      </c>
      <c r="J127">
        <f ca="1">IF(ISBLANK(INDIRECT("'["&amp;'Báo cáo'!$C$3&amp;".xlsx]Hóa đơn COD'!"&amp;CELL("address",J127))),"",(INDIRECT("'["&amp;'Báo cáo'!$C$3&amp;".xlsx]Hóa đơn COD'!"&amp;CELL("address",J127))))</f>
        <v>60</v>
      </c>
      <c r="K127">
        <f ca="1">IF(ISBLANK(INDIRECT("'["&amp;'Báo cáo'!$C$3&amp;".xlsx]Hóa đơn COD'!"&amp;CELL("address",K127))),"",(INDIRECT("'["&amp;'Báo cáo'!$C$3&amp;".xlsx]Hóa đơn COD'!"&amp;CELL("address",K127))))</f>
        <v>0</v>
      </c>
      <c r="L127">
        <f ca="1">IF(ISBLANK(INDIRECT("'["&amp;'Báo cáo'!$C$3&amp;".xlsx]Hóa đơn COD'!"&amp;CELL("address",L127))),"",(INDIRECT("'["&amp;'Báo cáo'!$C$3&amp;".xlsx]Hóa đơn COD'!"&amp;CELL("address",L127))))</f>
        <v>6</v>
      </c>
      <c r="M127">
        <f ca="1">IF(ISBLANK(INDIRECT("'["&amp;'Báo cáo'!$C$3&amp;".xlsx]Hóa đơn COD'!"&amp;CELL("address",M127))),"",(INDIRECT("'["&amp;'Báo cáo'!$C$3&amp;".xlsx]Hóa đơn COD'!"&amp;CELL("address",M127))))</f>
        <v>66</v>
      </c>
      <c r="N127" t="str">
        <f ca="1">IF(ISBLANK(INDIRECT("'["&amp;'Báo cáo'!$C$3&amp;".xlsx]Hóa đơn COD'!"&amp;CELL("address",N127))),"",(INDIRECT("'["&amp;'Báo cáo'!$C$3&amp;".xlsx]Hóa đơn COD'!"&amp;CELL("address",N127))))</f>
        <v>tuoint</v>
      </c>
      <c r="O127" t="str">
        <f ca="1">IF(ISBLANK(INDIRECT("'["&amp;'Báo cáo'!$C$3&amp;".xlsx]Hóa đơn COD'!"&amp;CELL("address",O127))),"",(INDIRECT("'["&amp;'Báo cáo'!$C$3&amp;".xlsx]Hóa đơn COD'!"&amp;CELL("address",O127))))</f>
        <v>11:47 03-12-19</v>
      </c>
      <c r="P127" s="10">
        <f t="shared" ca="1" si="1"/>
        <v>0.4909722222222222</v>
      </c>
      <c r="Q127" t="str">
        <f ca="1">IF(B127="","",IF(P127&lt;'Báo cáo'!$C$4,"Sáng","Chiều"))</f>
        <v>Sáng</v>
      </c>
      <c r="R127" s="12">
        <f ca="1">IF(A127="","",IF(ISNUMBER(MATCH(B127,'Danh sách COD'!$B:$B,0)),J127/I127,""))</f>
        <v>0.90909090909090906</v>
      </c>
      <c r="S127" t="str">
        <f ca="1">IF(R127="","",IF(R127&gt;='Báo cáo'!$C$8,"Có","Không"))</f>
        <v>Không</v>
      </c>
    </row>
    <row r="128" spans="1:19" x14ac:dyDescent="0.25">
      <c r="A128" t="str">
        <f ca="1">IF(ISBLANK(INDIRECT("'["&amp;'Báo cáo'!$C$3&amp;".xlsx]Hóa đơn COD'!"&amp;CELL("address",A128))),"",(INDIRECT("'["&amp;'Báo cáo'!$C$3&amp;".xlsx]Hóa đơn COD'!"&amp;CELL("address",A128))))</f>
        <v>BTT396599316.T11840.041219</v>
      </c>
      <c r="B128" t="str">
        <f ca="1">IF(ISBLANK(INDIRECT("'["&amp;'Báo cáo'!$C$3&amp;".xlsx]Hóa đơn COD'!"&amp;CELL("address",B128))),"",(INDIRECT("'["&amp;'Báo cáo'!$C$3&amp;".xlsx]Hóa đơn COD'!"&amp;CELL("address",B128))))</f>
        <v>T11840-Đoàn Ngọc Thiên</v>
      </c>
      <c r="C128">
        <f ca="1">IF(ISBLANK(INDIRECT("'["&amp;'Báo cáo'!$C$3&amp;".xlsx]Hóa đơn COD'!"&amp;CELL("address",C128))),"",(INDIRECT("'["&amp;'Báo cáo'!$C$3&amp;".xlsx]Hóa đơn COD'!"&amp;CELL("address",C128))))</f>
        <v>30555025</v>
      </c>
      <c r="D128">
        <f ca="1">IF(ISBLANK(INDIRECT("'["&amp;'Báo cáo'!$C$3&amp;".xlsx]Hóa đơn COD'!"&amp;CELL("address",D128))),"",(INDIRECT("'["&amp;'Báo cáo'!$C$3&amp;".xlsx]Hóa đơn COD'!"&amp;CELL("address",D128))))</f>
        <v>0</v>
      </c>
      <c r="E128">
        <f ca="1">IF(ISBLANK(INDIRECT("'["&amp;'Báo cáo'!$C$3&amp;".xlsx]Hóa đơn COD'!"&amp;CELL("address",E128))),"",(INDIRECT("'["&amp;'Báo cáo'!$C$3&amp;".xlsx]Hóa đơn COD'!"&amp;CELL("address",E128))))</f>
        <v>2391281</v>
      </c>
      <c r="F128">
        <f ca="1">IF(ISBLANK(INDIRECT("'["&amp;'Báo cáo'!$C$3&amp;".xlsx]Hóa đơn COD'!"&amp;CELL("address",F128))),"",(INDIRECT("'["&amp;'Báo cáo'!$C$3&amp;".xlsx]Hóa đơn COD'!"&amp;CELL("address",F128))))</f>
        <v>2050281</v>
      </c>
      <c r="G128">
        <f ca="1">IF(ISBLANK(INDIRECT("'["&amp;'Báo cáo'!$C$3&amp;".xlsx]Hóa đơn COD'!"&amp;CELL("address",G128))),"",(INDIRECT("'["&amp;'Báo cáo'!$C$3&amp;".xlsx]Hóa đơn COD'!"&amp;CELL("address",G128))))</f>
        <v>341000</v>
      </c>
      <c r="H128">
        <f ca="1">IF(ISBLANK(INDIRECT("'["&amp;'Báo cáo'!$C$3&amp;".xlsx]Hóa đơn COD'!"&amp;CELL("address",H128))),"",(INDIRECT("'["&amp;'Báo cáo'!$C$3&amp;".xlsx]Hóa đơn COD'!"&amp;CELL("address",H128))))</f>
        <v>0</v>
      </c>
      <c r="I128">
        <f ca="1">IF(ISBLANK(INDIRECT("'["&amp;'Báo cáo'!$C$3&amp;".xlsx]Hóa đơn COD'!"&amp;CELL("address",I128))),"",(INDIRECT("'["&amp;'Báo cáo'!$C$3&amp;".xlsx]Hóa đơn COD'!"&amp;CELL("address",I128))))</f>
        <v>101</v>
      </c>
      <c r="J128">
        <f ca="1">IF(ISBLANK(INDIRECT("'["&amp;'Báo cáo'!$C$3&amp;".xlsx]Hóa đơn COD'!"&amp;CELL("address",J128))),"",(INDIRECT("'["&amp;'Báo cáo'!$C$3&amp;".xlsx]Hóa đơn COD'!"&amp;CELL("address",J128))))</f>
        <v>96</v>
      </c>
      <c r="K128">
        <f ca="1">IF(ISBLANK(INDIRECT("'["&amp;'Báo cáo'!$C$3&amp;".xlsx]Hóa đơn COD'!"&amp;CELL("address",K128))),"",(INDIRECT("'["&amp;'Báo cáo'!$C$3&amp;".xlsx]Hóa đơn COD'!"&amp;CELL("address",K128))))</f>
        <v>1</v>
      </c>
      <c r="L128">
        <f ca="1">IF(ISBLANK(INDIRECT("'["&amp;'Báo cáo'!$C$3&amp;".xlsx]Hóa đơn COD'!"&amp;CELL("address",L128))),"",(INDIRECT("'["&amp;'Báo cáo'!$C$3&amp;".xlsx]Hóa đơn COD'!"&amp;CELL("address",L128))))</f>
        <v>4</v>
      </c>
      <c r="M128">
        <f ca="1">IF(ISBLANK(INDIRECT("'["&amp;'Báo cáo'!$C$3&amp;".xlsx]Hóa đơn COD'!"&amp;CELL("address",M128))),"",(INDIRECT("'["&amp;'Báo cáo'!$C$3&amp;".xlsx]Hóa đơn COD'!"&amp;CELL("address",M128))))</f>
        <v>101</v>
      </c>
      <c r="N128" t="str">
        <f ca="1">IF(ISBLANK(INDIRECT("'["&amp;'Báo cáo'!$C$3&amp;".xlsx]Hóa đơn COD'!"&amp;CELL("address",N128))),"",(INDIRECT("'["&amp;'Báo cáo'!$C$3&amp;".xlsx]Hóa đơn COD'!"&amp;CELL("address",N128))))</f>
        <v>tuoint</v>
      </c>
      <c r="O128" t="str">
        <f ca="1">IF(ISBLANK(INDIRECT("'["&amp;'Báo cáo'!$C$3&amp;".xlsx]Hóa đơn COD'!"&amp;CELL("address",O128))),"",(INDIRECT("'["&amp;'Báo cáo'!$C$3&amp;".xlsx]Hóa đơn COD'!"&amp;CELL("address",O128))))</f>
        <v>11:58 04-12-19</v>
      </c>
      <c r="P128" s="10">
        <f t="shared" ca="1" si="1"/>
        <v>0.49861111111111112</v>
      </c>
      <c r="Q128" t="str">
        <f ca="1">IF(B128="","",IF(P128&lt;'Báo cáo'!$C$4,"Sáng","Chiều"))</f>
        <v>Sáng</v>
      </c>
      <c r="R128" s="12">
        <f ca="1">IF(A128="","",IF(ISNUMBER(MATCH(B128,'Danh sách COD'!$B:$B,0)),J128/I128,""))</f>
        <v>0.95049504950495045</v>
      </c>
      <c r="S128" t="str">
        <f ca="1">IF(R128="","",IF(R128&gt;='Báo cáo'!$C$8,"Có","Không"))</f>
        <v>Không</v>
      </c>
    </row>
    <row r="129" spans="1:19" x14ac:dyDescent="0.25">
      <c r="A129" t="str">
        <f ca="1">IF(ISBLANK(INDIRECT("'["&amp;'Báo cáo'!$C$3&amp;".xlsx]Hóa đơn COD'!"&amp;CELL("address",A129))),"",(INDIRECT("'["&amp;'Báo cáo'!$C$3&amp;".xlsx]Hóa đơn COD'!"&amp;CELL("address",A129))))</f>
        <v>BTT393866688.T11840.021219</v>
      </c>
      <c r="B129" t="str">
        <f ca="1">IF(ISBLANK(INDIRECT("'["&amp;'Báo cáo'!$C$3&amp;".xlsx]Hóa đơn COD'!"&amp;CELL("address",B129))),"",(INDIRECT("'["&amp;'Báo cáo'!$C$3&amp;".xlsx]Hóa đơn COD'!"&amp;CELL("address",B129))))</f>
        <v>T11840-Đoàn Ngọc Thiên</v>
      </c>
      <c r="C129">
        <f ca="1">IF(ISBLANK(INDIRECT("'["&amp;'Báo cáo'!$C$3&amp;".xlsx]Hóa đơn COD'!"&amp;CELL("address",C129))),"",(INDIRECT("'["&amp;'Báo cáo'!$C$3&amp;".xlsx]Hóa đơn COD'!"&amp;CELL("address",C129))))</f>
        <v>19743386</v>
      </c>
      <c r="D129">
        <f ca="1">IF(ISBLANK(INDIRECT("'["&amp;'Báo cáo'!$C$3&amp;".xlsx]Hóa đơn COD'!"&amp;CELL("address",D129))),"",(INDIRECT("'["&amp;'Báo cáo'!$C$3&amp;".xlsx]Hóa đơn COD'!"&amp;CELL("address",D129))))</f>
        <v>0</v>
      </c>
      <c r="E129">
        <f ca="1">IF(ISBLANK(INDIRECT("'["&amp;'Báo cáo'!$C$3&amp;".xlsx]Hóa đơn COD'!"&amp;CELL("address",E129))),"",(INDIRECT("'["&amp;'Báo cáo'!$C$3&amp;".xlsx]Hóa đơn COD'!"&amp;CELL("address",E129))))</f>
        <v>2354940</v>
      </c>
      <c r="F129">
        <f ca="1">IF(ISBLANK(INDIRECT("'["&amp;'Báo cáo'!$C$3&amp;".xlsx]Hóa đơn COD'!"&amp;CELL("address",F129))),"",(INDIRECT("'["&amp;'Báo cáo'!$C$3&amp;".xlsx]Hóa đơn COD'!"&amp;CELL("address",F129))))</f>
        <v>2074940</v>
      </c>
      <c r="G129">
        <f ca="1">IF(ISBLANK(INDIRECT("'["&amp;'Báo cáo'!$C$3&amp;".xlsx]Hóa đơn COD'!"&amp;CELL("address",G129))),"",(INDIRECT("'["&amp;'Báo cáo'!$C$3&amp;".xlsx]Hóa đơn COD'!"&amp;CELL("address",G129))))</f>
        <v>280000</v>
      </c>
      <c r="H129">
        <f ca="1">IF(ISBLANK(INDIRECT("'["&amp;'Báo cáo'!$C$3&amp;".xlsx]Hóa đơn COD'!"&amp;CELL("address",H129))),"",(INDIRECT("'["&amp;'Báo cáo'!$C$3&amp;".xlsx]Hóa đơn COD'!"&amp;CELL("address",H129))))</f>
        <v>0</v>
      </c>
      <c r="I129">
        <f ca="1">IF(ISBLANK(INDIRECT("'["&amp;'Báo cáo'!$C$3&amp;".xlsx]Hóa đơn COD'!"&amp;CELL("address",I129))),"",(INDIRECT("'["&amp;'Báo cáo'!$C$3&amp;".xlsx]Hóa đơn COD'!"&amp;CELL("address",I129))))</f>
        <v>100</v>
      </c>
      <c r="J129">
        <f ca="1">IF(ISBLANK(INDIRECT("'["&amp;'Báo cáo'!$C$3&amp;".xlsx]Hóa đơn COD'!"&amp;CELL("address",J129))),"",(INDIRECT("'["&amp;'Báo cáo'!$C$3&amp;".xlsx]Hóa đơn COD'!"&amp;CELL("address",J129))))</f>
        <v>95</v>
      </c>
      <c r="K129">
        <f ca="1">IF(ISBLANK(INDIRECT("'["&amp;'Báo cáo'!$C$3&amp;".xlsx]Hóa đơn COD'!"&amp;CELL("address",K129))),"",(INDIRECT("'["&amp;'Báo cáo'!$C$3&amp;".xlsx]Hóa đơn COD'!"&amp;CELL("address",K129))))</f>
        <v>0</v>
      </c>
      <c r="L129">
        <f ca="1">IF(ISBLANK(INDIRECT("'["&amp;'Báo cáo'!$C$3&amp;".xlsx]Hóa đơn COD'!"&amp;CELL("address",L129))),"",(INDIRECT("'["&amp;'Báo cáo'!$C$3&amp;".xlsx]Hóa đơn COD'!"&amp;CELL("address",L129))))</f>
        <v>5</v>
      </c>
      <c r="M129">
        <f ca="1">IF(ISBLANK(INDIRECT("'["&amp;'Báo cáo'!$C$3&amp;".xlsx]Hóa đơn COD'!"&amp;CELL("address",M129))),"",(INDIRECT("'["&amp;'Báo cáo'!$C$3&amp;".xlsx]Hóa đơn COD'!"&amp;CELL("address",M129))))</f>
        <v>100</v>
      </c>
      <c r="N129" t="str">
        <f ca="1">IF(ISBLANK(INDIRECT("'["&amp;'Báo cáo'!$C$3&amp;".xlsx]Hóa đơn COD'!"&amp;CELL("address",N129))),"",(INDIRECT("'["&amp;'Báo cáo'!$C$3&amp;".xlsx]Hóa đơn COD'!"&amp;CELL("address",N129))))</f>
        <v>ngannk2</v>
      </c>
      <c r="O129" t="str">
        <f ca="1">IF(ISBLANK(INDIRECT("'["&amp;'Báo cáo'!$C$3&amp;".xlsx]Hóa đơn COD'!"&amp;CELL("address",O129))),"",(INDIRECT("'["&amp;'Báo cáo'!$C$3&amp;".xlsx]Hóa đơn COD'!"&amp;CELL("address",O129))))</f>
        <v>12:12 02-12-19</v>
      </c>
      <c r="P129" s="10">
        <f t="shared" ca="1" si="1"/>
        <v>0.5083333333333333</v>
      </c>
      <c r="Q129" t="str">
        <f ca="1">IF(B129="","",IF(P129&lt;'Báo cáo'!$C$4,"Sáng","Chiều"))</f>
        <v>Sáng</v>
      </c>
      <c r="R129" s="12">
        <f ca="1">IF(A129="","",IF(ISNUMBER(MATCH(B129,'Danh sách COD'!$B:$B,0)),J129/I129,""))</f>
        <v>0.95</v>
      </c>
      <c r="S129" t="str">
        <f ca="1">IF(R129="","",IF(R129&gt;='Báo cáo'!$C$8,"Có","Không"))</f>
        <v>Không</v>
      </c>
    </row>
    <row r="130" spans="1:19" x14ac:dyDescent="0.25">
      <c r="A130" t="str">
        <f ca="1">IF(ISBLANK(INDIRECT("'["&amp;'Báo cáo'!$C$3&amp;".xlsx]Hóa đơn COD'!"&amp;CELL("address",A130))),"",(INDIRECT("'["&amp;'Báo cáo'!$C$3&amp;".xlsx]Hóa đơn COD'!"&amp;CELL("address",A130))))</f>
        <v>BTT391695333.T11840.301119</v>
      </c>
      <c r="B130" t="str">
        <f ca="1">IF(ISBLANK(INDIRECT("'["&amp;'Báo cáo'!$C$3&amp;".xlsx]Hóa đơn COD'!"&amp;CELL("address",B130))),"",(INDIRECT("'["&amp;'Báo cáo'!$C$3&amp;".xlsx]Hóa đơn COD'!"&amp;CELL("address",B130))))</f>
        <v>T11840-Đoàn Ngọc Thiên</v>
      </c>
      <c r="C130">
        <f ca="1">IF(ISBLANK(INDIRECT("'["&amp;'Báo cáo'!$C$3&amp;".xlsx]Hóa đơn COD'!"&amp;CELL("address",C130))),"",(INDIRECT("'["&amp;'Báo cáo'!$C$3&amp;".xlsx]Hóa đơn COD'!"&amp;CELL("address",C130))))</f>
        <v>1827490</v>
      </c>
      <c r="D130">
        <f ca="1">IF(ISBLANK(INDIRECT("'["&amp;'Báo cáo'!$C$3&amp;".xlsx]Hóa đơn COD'!"&amp;CELL("address",D130))),"",(INDIRECT("'["&amp;'Báo cáo'!$C$3&amp;".xlsx]Hóa đơn COD'!"&amp;CELL("address",D130))))</f>
        <v>0</v>
      </c>
      <c r="E130">
        <f ca="1">IF(ISBLANK(INDIRECT("'["&amp;'Báo cáo'!$C$3&amp;".xlsx]Hóa đơn COD'!"&amp;CELL("address",E130))),"",(INDIRECT("'["&amp;'Báo cáo'!$C$3&amp;".xlsx]Hóa đơn COD'!"&amp;CELL("address",E130))))</f>
        <v>418620</v>
      </c>
      <c r="F130">
        <f ca="1">IF(ISBLANK(INDIRECT("'["&amp;'Báo cáo'!$C$3&amp;".xlsx]Hóa đơn COD'!"&amp;CELL("address",F130))),"",(INDIRECT("'["&amp;'Báo cáo'!$C$3&amp;".xlsx]Hóa đơn COD'!"&amp;CELL("address",F130))))</f>
        <v>371620</v>
      </c>
      <c r="G130">
        <f ca="1">IF(ISBLANK(INDIRECT("'["&amp;'Báo cáo'!$C$3&amp;".xlsx]Hóa đơn COD'!"&amp;CELL("address",G130))),"",(INDIRECT("'["&amp;'Báo cáo'!$C$3&amp;".xlsx]Hóa đơn COD'!"&amp;CELL("address",G130))))</f>
        <v>47000</v>
      </c>
      <c r="H130">
        <f ca="1">IF(ISBLANK(INDIRECT("'["&amp;'Báo cáo'!$C$3&amp;".xlsx]Hóa đơn COD'!"&amp;CELL("address",H130))),"",(INDIRECT("'["&amp;'Báo cáo'!$C$3&amp;".xlsx]Hóa đơn COD'!"&amp;CELL("address",H130))))</f>
        <v>0</v>
      </c>
      <c r="I130">
        <f ca="1">IF(ISBLANK(INDIRECT("'["&amp;'Báo cáo'!$C$3&amp;".xlsx]Hóa đơn COD'!"&amp;CELL("address",I130))),"",(INDIRECT("'["&amp;'Báo cáo'!$C$3&amp;".xlsx]Hóa đơn COD'!"&amp;CELL("address",I130))))</f>
        <v>29</v>
      </c>
      <c r="J130">
        <f ca="1">IF(ISBLANK(INDIRECT("'["&amp;'Báo cáo'!$C$3&amp;".xlsx]Hóa đơn COD'!"&amp;CELL("address",J130))),"",(INDIRECT("'["&amp;'Báo cáo'!$C$3&amp;".xlsx]Hóa đơn COD'!"&amp;CELL("address",J130))))</f>
        <v>7</v>
      </c>
      <c r="K130">
        <f ca="1">IF(ISBLANK(INDIRECT("'["&amp;'Báo cáo'!$C$3&amp;".xlsx]Hóa đơn COD'!"&amp;CELL("address",K130))),"",(INDIRECT("'["&amp;'Báo cáo'!$C$3&amp;".xlsx]Hóa đơn COD'!"&amp;CELL("address",K130))))</f>
        <v>5</v>
      </c>
      <c r="L130">
        <f ca="1">IF(ISBLANK(INDIRECT("'["&amp;'Báo cáo'!$C$3&amp;".xlsx]Hóa đơn COD'!"&amp;CELL("address",L130))),"",(INDIRECT("'["&amp;'Báo cáo'!$C$3&amp;".xlsx]Hóa đơn COD'!"&amp;CELL("address",L130))))</f>
        <v>17</v>
      </c>
      <c r="M130">
        <f ca="1">IF(ISBLANK(INDIRECT("'["&amp;'Báo cáo'!$C$3&amp;".xlsx]Hóa đơn COD'!"&amp;CELL("address",M130))),"",(INDIRECT("'["&amp;'Báo cáo'!$C$3&amp;".xlsx]Hóa đơn COD'!"&amp;CELL("address",M130))))</f>
        <v>29</v>
      </c>
      <c r="N130" t="str">
        <f ca="1">IF(ISBLANK(INDIRECT("'["&amp;'Báo cáo'!$C$3&amp;".xlsx]Hóa đơn COD'!"&amp;CELL("address",N130))),"",(INDIRECT("'["&amp;'Báo cáo'!$C$3&amp;".xlsx]Hóa đơn COD'!"&amp;CELL("address",N130))))</f>
        <v>nhitpy</v>
      </c>
      <c r="O130" t="str">
        <f ca="1">IF(ISBLANK(INDIRECT("'["&amp;'Báo cáo'!$C$3&amp;".xlsx]Hóa đơn COD'!"&amp;CELL("address",O130))),"",(INDIRECT("'["&amp;'Báo cáo'!$C$3&amp;".xlsx]Hóa đơn COD'!"&amp;CELL("address",O130))))</f>
        <v>12:15 30-11-19</v>
      </c>
      <c r="P130" s="10">
        <f t="shared" ca="1" si="1"/>
        <v>0.51041666666666663</v>
      </c>
      <c r="Q130" t="str">
        <f ca="1">IF(B130="","",IF(P130&lt;'Báo cáo'!$C$4,"Sáng","Chiều"))</f>
        <v>Sáng</v>
      </c>
      <c r="R130" s="12">
        <f ca="1">IF(A130="","",IF(ISNUMBER(MATCH(B130,'Danh sách COD'!$B:$B,0)),J130/I130,""))</f>
        <v>0.2413793103448276</v>
      </c>
      <c r="S130" t="str">
        <f ca="1">IF(R130="","",IF(R130&gt;='Báo cáo'!$C$8,"Có","Không"))</f>
        <v>Không</v>
      </c>
    </row>
    <row r="131" spans="1:19" x14ac:dyDescent="0.25">
      <c r="A131" t="str">
        <f ca="1">IF(ISBLANK(INDIRECT("'["&amp;'Báo cáo'!$C$3&amp;".xlsx]Hóa đơn COD'!"&amp;CELL("address",A131))),"",(INDIRECT("'["&amp;'Báo cáo'!$C$3&amp;".xlsx]Hóa đơn COD'!"&amp;CELL("address",A131))))</f>
        <v>BTT391862907.T11840.301119</v>
      </c>
      <c r="B131" t="str">
        <f ca="1">IF(ISBLANK(INDIRECT("'["&amp;'Báo cáo'!$C$3&amp;".xlsx]Hóa đơn COD'!"&amp;CELL("address",B131))),"",(INDIRECT("'["&amp;'Báo cáo'!$C$3&amp;".xlsx]Hóa đơn COD'!"&amp;CELL("address",B131))))</f>
        <v>T11840-Đoàn Ngọc Thiên</v>
      </c>
      <c r="C131">
        <f ca="1">IF(ISBLANK(INDIRECT("'["&amp;'Báo cáo'!$C$3&amp;".xlsx]Hóa đơn COD'!"&amp;CELL("address",C131))),"",(INDIRECT("'["&amp;'Báo cáo'!$C$3&amp;".xlsx]Hóa đơn COD'!"&amp;CELL("address",C131))))</f>
        <v>54800</v>
      </c>
      <c r="D131">
        <f ca="1">IF(ISBLANK(INDIRECT("'["&amp;'Báo cáo'!$C$3&amp;".xlsx]Hóa đơn COD'!"&amp;CELL("address",D131))),"",(INDIRECT("'["&amp;'Báo cáo'!$C$3&amp;".xlsx]Hóa đơn COD'!"&amp;CELL("address",D131))))</f>
        <v>0</v>
      </c>
      <c r="E131">
        <f ca="1">IF(ISBLANK(INDIRECT("'["&amp;'Báo cáo'!$C$3&amp;".xlsx]Hóa đơn COD'!"&amp;CELL("address",E131))),"",(INDIRECT("'["&amp;'Báo cáo'!$C$3&amp;".xlsx]Hóa đơn COD'!"&amp;CELL("address",E131))))</f>
        <v>162900</v>
      </c>
      <c r="F131">
        <f ca="1">IF(ISBLANK(INDIRECT("'["&amp;'Báo cáo'!$C$3&amp;".xlsx]Hóa đơn COD'!"&amp;CELL("address",F131))),"",(INDIRECT("'["&amp;'Báo cáo'!$C$3&amp;".xlsx]Hóa đơn COD'!"&amp;CELL("address",F131))))</f>
        <v>162900</v>
      </c>
      <c r="G131">
        <f ca="1">IF(ISBLANK(INDIRECT("'["&amp;'Báo cáo'!$C$3&amp;".xlsx]Hóa đơn COD'!"&amp;CELL("address",G131))),"",(INDIRECT("'["&amp;'Báo cáo'!$C$3&amp;".xlsx]Hóa đơn COD'!"&amp;CELL("address",G131))))</f>
        <v>0</v>
      </c>
      <c r="H131">
        <f ca="1">IF(ISBLANK(INDIRECT("'["&amp;'Báo cáo'!$C$3&amp;".xlsx]Hóa đơn COD'!"&amp;CELL("address",H131))),"",(INDIRECT("'["&amp;'Báo cáo'!$C$3&amp;".xlsx]Hóa đơn COD'!"&amp;CELL("address",H131))))</f>
        <v>0</v>
      </c>
      <c r="I131">
        <f ca="1">IF(ISBLANK(INDIRECT("'["&amp;'Báo cáo'!$C$3&amp;".xlsx]Hóa đơn COD'!"&amp;CELL("address",I131))),"",(INDIRECT("'["&amp;'Báo cáo'!$C$3&amp;".xlsx]Hóa đơn COD'!"&amp;CELL("address",I131))))</f>
        <v>17</v>
      </c>
      <c r="J131">
        <f ca="1">IF(ISBLANK(INDIRECT("'["&amp;'Báo cáo'!$C$3&amp;".xlsx]Hóa đơn COD'!"&amp;CELL("address",J131))),"",(INDIRECT("'["&amp;'Báo cáo'!$C$3&amp;".xlsx]Hóa đơn COD'!"&amp;CELL("address",J131))))</f>
        <v>4</v>
      </c>
      <c r="K131">
        <f ca="1">IF(ISBLANK(INDIRECT("'["&amp;'Báo cáo'!$C$3&amp;".xlsx]Hóa đơn COD'!"&amp;CELL("address",K131))),"",(INDIRECT("'["&amp;'Báo cáo'!$C$3&amp;".xlsx]Hóa đơn COD'!"&amp;CELL("address",K131))))</f>
        <v>4</v>
      </c>
      <c r="L131">
        <f ca="1">IF(ISBLANK(INDIRECT("'["&amp;'Báo cáo'!$C$3&amp;".xlsx]Hóa đơn COD'!"&amp;CELL("address",L131))),"",(INDIRECT("'["&amp;'Báo cáo'!$C$3&amp;".xlsx]Hóa đơn COD'!"&amp;CELL("address",L131))))</f>
        <v>9</v>
      </c>
      <c r="M131">
        <f ca="1">IF(ISBLANK(INDIRECT("'["&amp;'Báo cáo'!$C$3&amp;".xlsx]Hóa đơn COD'!"&amp;CELL("address",M131))),"",(INDIRECT("'["&amp;'Báo cáo'!$C$3&amp;".xlsx]Hóa đơn COD'!"&amp;CELL("address",M131))))</f>
        <v>17</v>
      </c>
      <c r="N131" t="str">
        <f ca="1">IF(ISBLANK(INDIRECT("'["&amp;'Báo cáo'!$C$3&amp;".xlsx]Hóa đơn COD'!"&amp;CELL("address",N131))),"",(INDIRECT("'["&amp;'Báo cáo'!$C$3&amp;".xlsx]Hóa đơn COD'!"&amp;CELL("address",N131))))</f>
        <v>nhitpy</v>
      </c>
      <c r="O131" t="str">
        <f ca="1">IF(ISBLANK(INDIRECT("'["&amp;'Báo cáo'!$C$3&amp;".xlsx]Hóa đơn COD'!"&amp;CELL("address",O131))),"",(INDIRECT("'["&amp;'Báo cáo'!$C$3&amp;".xlsx]Hóa đơn COD'!"&amp;CELL("address",O131))))</f>
        <v>14:20 30-11-19</v>
      </c>
      <c r="P131" s="10">
        <f t="shared" ref="P131:P194" ca="1" si="2">IF(B131="","",TIME(VALUE(LEFT(O131,2)),VALUE(MID(O131,4,2)),0))</f>
        <v>0.59722222222222221</v>
      </c>
      <c r="Q131" t="str">
        <f ca="1">IF(B131="","",IF(P131&lt;'Báo cáo'!$C$4,"Sáng","Chiều"))</f>
        <v>Chiều</v>
      </c>
      <c r="R131" s="12">
        <f ca="1">IF(A131="","",IF(ISNUMBER(MATCH(B131,'Danh sách COD'!$B:$B,0)),J131/I131,""))</f>
        <v>0.23529411764705882</v>
      </c>
      <c r="S131" t="str">
        <f ca="1">IF(R131="","",IF(R131&gt;='Báo cáo'!$C$8,"Có","Không"))</f>
        <v>Không</v>
      </c>
    </row>
    <row r="132" spans="1:19" x14ac:dyDescent="0.25">
      <c r="A132" t="str">
        <f ca="1">IF(ISBLANK(INDIRECT("'["&amp;'Báo cáo'!$C$3&amp;".xlsx]Hóa đơn COD'!"&amp;CELL("address",A132))),"",(INDIRECT("'["&amp;'Báo cáo'!$C$3&amp;".xlsx]Hóa đơn COD'!"&amp;CELL("address",A132))))</f>
        <v>BTT394186386.T11840.021219</v>
      </c>
      <c r="B132" t="str">
        <f ca="1">IF(ISBLANK(INDIRECT("'["&amp;'Báo cáo'!$C$3&amp;".xlsx]Hóa đơn COD'!"&amp;CELL("address",B132))),"",(INDIRECT("'["&amp;'Báo cáo'!$C$3&amp;".xlsx]Hóa đơn COD'!"&amp;CELL("address",B132))))</f>
        <v>T11840-Đoàn Ngọc Thiên</v>
      </c>
      <c r="C132">
        <f ca="1">IF(ISBLANK(INDIRECT("'["&amp;'Báo cáo'!$C$3&amp;".xlsx]Hóa đơn COD'!"&amp;CELL("address",C132))),"",(INDIRECT("'["&amp;'Báo cáo'!$C$3&amp;".xlsx]Hóa đơn COD'!"&amp;CELL("address",C132))))</f>
        <v>10283300</v>
      </c>
      <c r="D132">
        <f ca="1">IF(ISBLANK(INDIRECT("'["&amp;'Báo cáo'!$C$3&amp;".xlsx]Hóa đơn COD'!"&amp;CELL("address",D132))),"",(INDIRECT("'["&amp;'Báo cáo'!$C$3&amp;".xlsx]Hóa đơn COD'!"&amp;CELL("address",D132))))</f>
        <v>0</v>
      </c>
      <c r="E132">
        <f ca="1">IF(ISBLANK(INDIRECT("'["&amp;'Báo cáo'!$C$3&amp;".xlsx]Hóa đơn COD'!"&amp;CELL("address",E132))),"",(INDIRECT("'["&amp;'Báo cáo'!$C$3&amp;".xlsx]Hóa đơn COD'!"&amp;CELL("address",E132))))</f>
        <v>938945</v>
      </c>
      <c r="F132">
        <f ca="1">IF(ISBLANK(INDIRECT("'["&amp;'Báo cáo'!$C$3&amp;".xlsx]Hóa đơn COD'!"&amp;CELL("address",F132))),"",(INDIRECT("'["&amp;'Báo cáo'!$C$3&amp;".xlsx]Hóa đơn COD'!"&amp;CELL("address",F132))))</f>
        <v>847945</v>
      </c>
      <c r="G132">
        <f ca="1">IF(ISBLANK(INDIRECT("'["&amp;'Báo cáo'!$C$3&amp;".xlsx]Hóa đơn COD'!"&amp;CELL("address",G132))),"",(INDIRECT("'["&amp;'Báo cáo'!$C$3&amp;".xlsx]Hóa đơn COD'!"&amp;CELL("address",G132))))</f>
        <v>91000</v>
      </c>
      <c r="H132">
        <f ca="1">IF(ISBLANK(INDIRECT("'["&amp;'Báo cáo'!$C$3&amp;".xlsx]Hóa đơn COD'!"&amp;CELL("address",H132))),"",(INDIRECT("'["&amp;'Báo cáo'!$C$3&amp;".xlsx]Hóa đơn COD'!"&amp;CELL("address",H132))))</f>
        <v>0</v>
      </c>
      <c r="I132">
        <f ca="1">IF(ISBLANK(INDIRECT("'["&amp;'Báo cáo'!$C$3&amp;".xlsx]Hóa đơn COD'!"&amp;CELL("address",I132))),"",(INDIRECT("'["&amp;'Báo cáo'!$C$3&amp;".xlsx]Hóa đơn COD'!"&amp;CELL("address",I132))))</f>
        <v>33</v>
      </c>
      <c r="J132">
        <f ca="1">IF(ISBLANK(INDIRECT("'["&amp;'Báo cáo'!$C$3&amp;".xlsx]Hóa đơn COD'!"&amp;CELL("address",J132))),"",(INDIRECT("'["&amp;'Báo cáo'!$C$3&amp;".xlsx]Hóa đơn COD'!"&amp;CELL("address",J132))))</f>
        <v>31</v>
      </c>
      <c r="K132">
        <f ca="1">IF(ISBLANK(INDIRECT("'["&amp;'Báo cáo'!$C$3&amp;".xlsx]Hóa đơn COD'!"&amp;CELL("address",K132))),"",(INDIRECT("'["&amp;'Báo cáo'!$C$3&amp;".xlsx]Hóa đơn COD'!"&amp;CELL("address",K132))))</f>
        <v>0</v>
      </c>
      <c r="L132">
        <f ca="1">IF(ISBLANK(INDIRECT("'["&amp;'Báo cáo'!$C$3&amp;".xlsx]Hóa đơn COD'!"&amp;CELL("address",L132))),"",(INDIRECT("'["&amp;'Báo cáo'!$C$3&amp;".xlsx]Hóa đơn COD'!"&amp;CELL("address",L132))))</f>
        <v>2</v>
      </c>
      <c r="M132">
        <f ca="1">IF(ISBLANK(INDIRECT("'["&amp;'Báo cáo'!$C$3&amp;".xlsx]Hóa đơn COD'!"&amp;CELL("address",M132))),"",(INDIRECT("'["&amp;'Báo cáo'!$C$3&amp;".xlsx]Hóa đơn COD'!"&amp;CELL("address",M132))))</f>
        <v>33</v>
      </c>
      <c r="N132" t="str">
        <f ca="1">IF(ISBLANK(INDIRECT("'["&amp;'Báo cáo'!$C$3&amp;".xlsx]Hóa đơn COD'!"&amp;CELL("address",N132))),"",(INDIRECT("'["&amp;'Báo cáo'!$C$3&amp;".xlsx]Hóa đơn COD'!"&amp;CELL("address",N132))))</f>
        <v>nhitpy</v>
      </c>
      <c r="O132" t="str">
        <f ca="1">IF(ISBLANK(INDIRECT("'["&amp;'Báo cáo'!$C$3&amp;".xlsx]Hóa đơn COD'!"&amp;CELL("address",O132))),"",(INDIRECT("'["&amp;'Báo cáo'!$C$3&amp;".xlsx]Hóa đơn COD'!"&amp;CELL("address",O132))))</f>
        <v>16:29 02-12-19</v>
      </c>
      <c r="P132" s="10">
        <f t="shared" ca="1" si="2"/>
        <v>0.68680555555555556</v>
      </c>
      <c r="Q132" t="str">
        <f ca="1">IF(B132="","",IF(P132&lt;'Báo cáo'!$C$4,"Sáng","Chiều"))</f>
        <v>Chiều</v>
      </c>
      <c r="R132" s="12">
        <f ca="1">IF(A132="","",IF(ISNUMBER(MATCH(B132,'Danh sách COD'!$B:$B,0)),J132/I132,""))</f>
        <v>0.93939393939393945</v>
      </c>
      <c r="S132" t="str">
        <f ca="1">IF(R132="","",IF(R132&gt;='Báo cáo'!$C$8,"Có","Không"))</f>
        <v>Không</v>
      </c>
    </row>
    <row r="133" spans="1:19" x14ac:dyDescent="0.25">
      <c r="A133" t="str">
        <f ca="1">IF(ISBLANK(INDIRECT("'["&amp;'Báo cáo'!$C$3&amp;".xlsx]Hóa đơn COD'!"&amp;CELL("address",A133))),"",(INDIRECT("'["&amp;'Báo cáo'!$C$3&amp;".xlsx]Hóa đơn COD'!"&amp;CELL("address",A133))))</f>
        <v>BTT396942045.T11840.041219</v>
      </c>
      <c r="B133" t="str">
        <f ca="1">IF(ISBLANK(INDIRECT("'["&amp;'Báo cáo'!$C$3&amp;".xlsx]Hóa đơn COD'!"&amp;CELL("address",B133))),"",(INDIRECT("'["&amp;'Báo cáo'!$C$3&amp;".xlsx]Hóa đơn COD'!"&amp;CELL("address",B133))))</f>
        <v>T11840-Đoàn Ngọc Thiên</v>
      </c>
      <c r="C133">
        <f ca="1">IF(ISBLANK(INDIRECT("'["&amp;'Báo cáo'!$C$3&amp;".xlsx]Hóa đơn COD'!"&amp;CELL("address",C133))),"",(INDIRECT("'["&amp;'Báo cáo'!$C$3&amp;".xlsx]Hóa đơn COD'!"&amp;CELL("address",C133))))</f>
        <v>8734697</v>
      </c>
      <c r="D133">
        <f ca="1">IF(ISBLANK(INDIRECT("'["&amp;'Báo cáo'!$C$3&amp;".xlsx]Hóa đơn COD'!"&amp;CELL("address",D133))),"",(INDIRECT("'["&amp;'Báo cáo'!$C$3&amp;".xlsx]Hóa đơn COD'!"&amp;CELL("address",D133))))</f>
        <v>0</v>
      </c>
      <c r="E133">
        <f ca="1">IF(ISBLANK(INDIRECT("'["&amp;'Báo cáo'!$C$3&amp;".xlsx]Hóa đơn COD'!"&amp;CELL("address",E133))),"",(INDIRECT("'["&amp;'Báo cáo'!$C$3&amp;".xlsx]Hóa đơn COD'!"&amp;CELL("address",E133))))</f>
        <v>628015</v>
      </c>
      <c r="F133">
        <f ca="1">IF(ISBLANK(INDIRECT("'["&amp;'Báo cáo'!$C$3&amp;".xlsx]Hóa đơn COD'!"&amp;CELL("address",F133))),"",(INDIRECT("'["&amp;'Báo cáo'!$C$3&amp;".xlsx]Hóa đơn COD'!"&amp;CELL("address",F133))))</f>
        <v>552015</v>
      </c>
      <c r="G133">
        <f ca="1">IF(ISBLANK(INDIRECT("'["&amp;'Báo cáo'!$C$3&amp;".xlsx]Hóa đơn COD'!"&amp;CELL("address",G133))),"",(INDIRECT("'["&amp;'Báo cáo'!$C$3&amp;".xlsx]Hóa đơn COD'!"&amp;CELL("address",G133))))</f>
        <v>76000</v>
      </c>
      <c r="H133">
        <f ca="1">IF(ISBLANK(INDIRECT("'["&amp;'Báo cáo'!$C$3&amp;".xlsx]Hóa đơn COD'!"&amp;CELL("address",H133))),"",(INDIRECT("'["&amp;'Báo cáo'!$C$3&amp;".xlsx]Hóa đơn COD'!"&amp;CELL("address",H133))))</f>
        <v>0</v>
      </c>
      <c r="I133">
        <f ca="1">IF(ISBLANK(INDIRECT("'["&amp;'Báo cáo'!$C$3&amp;".xlsx]Hóa đơn COD'!"&amp;CELL("address",I133))),"",(INDIRECT("'["&amp;'Báo cáo'!$C$3&amp;".xlsx]Hóa đơn COD'!"&amp;CELL("address",I133))))</f>
        <v>32</v>
      </c>
      <c r="J133">
        <f ca="1">IF(ISBLANK(INDIRECT("'["&amp;'Báo cáo'!$C$3&amp;".xlsx]Hóa đơn COD'!"&amp;CELL("address",J133))),"",(INDIRECT("'["&amp;'Báo cáo'!$C$3&amp;".xlsx]Hóa đơn COD'!"&amp;CELL("address",J133))))</f>
        <v>26</v>
      </c>
      <c r="K133">
        <f ca="1">IF(ISBLANK(INDIRECT("'["&amp;'Báo cáo'!$C$3&amp;".xlsx]Hóa đơn COD'!"&amp;CELL("address",K133))),"",(INDIRECT("'["&amp;'Báo cáo'!$C$3&amp;".xlsx]Hóa đơn COD'!"&amp;CELL("address",K133))))</f>
        <v>0</v>
      </c>
      <c r="L133">
        <f ca="1">IF(ISBLANK(INDIRECT("'["&amp;'Báo cáo'!$C$3&amp;".xlsx]Hóa đơn COD'!"&amp;CELL("address",L133))),"",(INDIRECT("'["&amp;'Báo cáo'!$C$3&amp;".xlsx]Hóa đơn COD'!"&amp;CELL("address",L133))))</f>
        <v>6</v>
      </c>
      <c r="M133">
        <f ca="1">IF(ISBLANK(INDIRECT("'["&amp;'Báo cáo'!$C$3&amp;".xlsx]Hóa đơn COD'!"&amp;CELL("address",M133))),"",(INDIRECT("'["&amp;'Báo cáo'!$C$3&amp;".xlsx]Hóa đơn COD'!"&amp;CELL("address",M133))))</f>
        <v>32</v>
      </c>
      <c r="N133" t="str">
        <f ca="1">IF(ISBLANK(INDIRECT("'["&amp;'Báo cáo'!$C$3&amp;".xlsx]Hóa đơn COD'!"&amp;CELL("address",N133))),"",(INDIRECT("'["&amp;'Báo cáo'!$C$3&amp;".xlsx]Hóa đơn COD'!"&amp;CELL("address",N133))))</f>
        <v>ngannk2</v>
      </c>
      <c r="O133" t="str">
        <f ca="1">IF(ISBLANK(INDIRECT("'["&amp;'Báo cáo'!$C$3&amp;".xlsx]Hóa đơn COD'!"&amp;CELL("address",O133))),"",(INDIRECT("'["&amp;'Báo cáo'!$C$3&amp;".xlsx]Hóa đơn COD'!"&amp;CELL("address",O133))))</f>
        <v>16:53 04-12-19</v>
      </c>
      <c r="P133" s="10">
        <f t="shared" ca="1" si="2"/>
        <v>0.70347222222222217</v>
      </c>
      <c r="Q133" t="str">
        <f ca="1">IF(B133="","",IF(P133&lt;'Báo cáo'!$C$4,"Sáng","Chiều"))</f>
        <v>Chiều</v>
      </c>
      <c r="R133" s="12">
        <f ca="1">IF(A133="","",IF(ISNUMBER(MATCH(B133,'Danh sách COD'!$B:$B,0)),J133/I133,""))</f>
        <v>0.8125</v>
      </c>
      <c r="S133" t="str">
        <f ca="1">IF(R133="","",IF(R133&gt;='Báo cáo'!$C$8,"Có","Không"))</f>
        <v>Không</v>
      </c>
    </row>
    <row r="134" spans="1:19" x14ac:dyDescent="0.25">
      <c r="A134" t="str">
        <f ca="1">IF(ISBLANK(INDIRECT("'["&amp;'Báo cáo'!$C$3&amp;".xlsx]Hóa đơn COD'!"&amp;CELL("address",A134))),"",(INDIRECT("'["&amp;'Báo cáo'!$C$3&amp;".xlsx]Hóa đơn COD'!"&amp;CELL("address",A134))))</f>
        <v>BTT395562204.T11840.031219</v>
      </c>
      <c r="B134" t="str">
        <f ca="1">IF(ISBLANK(INDIRECT("'["&amp;'Báo cáo'!$C$3&amp;".xlsx]Hóa đơn COD'!"&amp;CELL("address",B134))),"",(INDIRECT("'["&amp;'Báo cáo'!$C$3&amp;".xlsx]Hóa đơn COD'!"&amp;CELL("address",B134))))</f>
        <v>T11840-Đoàn Ngọc Thiên</v>
      </c>
      <c r="C134">
        <f ca="1">IF(ISBLANK(INDIRECT("'["&amp;'Báo cáo'!$C$3&amp;".xlsx]Hóa đơn COD'!"&amp;CELL("address",C134))),"",(INDIRECT("'["&amp;'Báo cáo'!$C$3&amp;".xlsx]Hóa đơn COD'!"&amp;CELL("address",C134))))</f>
        <v>1257000</v>
      </c>
      <c r="D134">
        <f ca="1">IF(ISBLANK(INDIRECT("'["&amp;'Báo cáo'!$C$3&amp;".xlsx]Hóa đơn COD'!"&amp;CELL("address",D134))),"",(INDIRECT("'["&amp;'Báo cáo'!$C$3&amp;".xlsx]Hóa đơn COD'!"&amp;CELL("address",D134))))</f>
        <v>0</v>
      </c>
      <c r="E134">
        <f ca="1">IF(ISBLANK(INDIRECT("'["&amp;'Báo cáo'!$C$3&amp;".xlsx]Hóa đơn COD'!"&amp;CELL("address",E134))),"",(INDIRECT("'["&amp;'Báo cáo'!$C$3&amp;".xlsx]Hóa đơn COD'!"&amp;CELL("address",E134))))</f>
        <v>187400</v>
      </c>
      <c r="F134">
        <f ca="1">IF(ISBLANK(INDIRECT("'["&amp;'Báo cáo'!$C$3&amp;".xlsx]Hóa đơn COD'!"&amp;CELL("address",F134))),"",(INDIRECT("'["&amp;'Báo cáo'!$C$3&amp;".xlsx]Hóa đơn COD'!"&amp;CELL("address",F134))))</f>
        <v>187400</v>
      </c>
      <c r="G134">
        <f ca="1">IF(ISBLANK(INDIRECT("'["&amp;'Báo cáo'!$C$3&amp;".xlsx]Hóa đơn COD'!"&amp;CELL("address",G134))),"",(INDIRECT("'["&amp;'Báo cáo'!$C$3&amp;".xlsx]Hóa đơn COD'!"&amp;CELL("address",G134))))</f>
        <v>0</v>
      </c>
      <c r="H134">
        <f ca="1">IF(ISBLANK(INDIRECT("'["&amp;'Báo cáo'!$C$3&amp;".xlsx]Hóa đơn COD'!"&amp;CELL("address",H134))),"",(INDIRECT("'["&amp;'Báo cáo'!$C$3&amp;".xlsx]Hóa đơn COD'!"&amp;CELL("address",H134))))</f>
        <v>0</v>
      </c>
      <c r="I134">
        <f ca="1">IF(ISBLANK(INDIRECT("'["&amp;'Báo cáo'!$C$3&amp;".xlsx]Hóa đơn COD'!"&amp;CELL("address",I134))),"",(INDIRECT("'["&amp;'Báo cáo'!$C$3&amp;".xlsx]Hóa đơn COD'!"&amp;CELL("address",I134))))</f>
        <v>47</v>
      </c>
      <c r="J134">
        <f ca="1">IF(ISBLANK(INDIRECT("'["&amp;'Báo cáo'!$C$3&amp;".xlsx]Hóa đơn COD'!"&amp;CELL("address",J134))),"",(INDIRECT("'["&amp;'Báo cáo'!$C$3&amp;".xlsx]Hóa đơn COD'!"&amp;CELL("address",J134))))</f>
        <v>6</v>
      </c>
      <c r="K134">
        <f ca="1">IF(ISBLANK(INDIRECT("'["&amp;'Báo cáo'!$C$3&amp;".xlsx]Hóa đơn COD'!"&amp;CELL("address",K134))),"",(INDIRECT("'["&amp;'Báo cáo'!$C$3&amp;".xlsx]Hóa đơn COD'!"&amp;CELL("address",K134))))</f>
        <v>4</v>
      </c>
      <c r="L134">
        <f ca="1">IF(ISBLANK(INDIRECT("'["&amp;'Báo cáo'!$C$3&amp;".xlsx]Hóa đơn COD'!"&amp;CELL("address",L134))),"",(INDIRECT("'["&amp;'Báo cáo'!$C$3&amp;".xlsx]Hóa đơn COD'!"&amp;CELL("address",L134))))</f>
        <v>37</v>
      </c>
      <c r="M134">
        <f ca="1">IF(ISBLANK(INDIRECT("'["&amp;'Báo cáo'!$C$3&amp;".xlsx]Hóa đơn COD'!"&amp;CELL("address",M134))),"",(INDIRECT("'["&amp;'Báo cáo'!$C$3&amp;".xlsx]Hóa đơn COD'!"&amp;CELL("address",M134))))</f>
        <v>47</v>
      </c>
      <c r="N134" t="str">
        <f ca="1">IF(ISBLANK(INDIRECT("'["&amp;'Báo cáo'!$C$3&amp;".xlsx]Hóa đơn COD'!"&amp;CELL("address",N134))),"",(INDIRECT("'["&amp;'Báo cáo'!$C$3&amp;".xlsx]Hóa đơn COD'!"&amp;CELL("address",N134))))</f>
        <v>ngannk2</v>
      </c>
      <c r="O134" t="str">
        <f ca="1">IF(ISBLANK(INDIRECT("'["&amp;'Báo cáo'!$C$3&amp;".xlsx]Hóa đơn COD'!"&amp;CELL("address",O134))),"",(INDIRECT("'["&amp;'Báo cáo'!$C$3&amp;".xlsx]Hóa đơn COD'!"&amp;CELL("address",O134))))</f>
        <v>17:16 03-12-19</v>
      </c>
      <c r="P134" s="10">
        <f t="shared" ca="1" si="2"/>
        <v>0.71944444444444444</v>
      </c>
      <c r="Q134" t="str">
        <f ca="1">IF(B134="","",IF(P134&lt;'Báo cáo'!$C$4,"Sáng","Chiều"))</f>
        <v>Chiều</v>
      </c>
      <c r="R134" s="12">
        <f ca="1">IF(A134="","",IF(ISNUMBER(MATCH(B134,'Danh sách COD'!$B:$B,0)),J134/I134,""))</f>
        <v>0.1276595744680851</v>
      </c>
      <c r="S134" t="str">
        <f ca="1">IF(R134="","",IF(R134&gt;='Báo cáo'!$C$8,"Có","Không"))</f>
        <v>Không</v>
      </c>
    </row>
    <row r="135" spans="1:19" x14ac:dyDescent="0.25">
      <c r="A135" t="str">
        <f ca="1">IF(ISBLANK(INDIRECT("'["&amp;'Báo cáo'!$C$3&amp;".xlsx]Hóa đơn COD'!"&amp;CELL("address",A135))),"",(INDIRECT("'["&amp;'Báo cáo'!$C$3&amp;".xlsx]Hóa đơn COD'!"&amp;CELL("address",A135))))</f>
        <v>BTT399702330.T11840.061219</v>
      </c>
      <c r="B135" t="str">
        <f ca="1">IF(ISBLANK(INDIRECT("'["&amp;'Báo cáo'!$C$3&amp;".xlsx]Hóa đơn COD'!"&amp;CELL("address",B135))),"",(INDIRECT("'["&amp;'Báo cáo'!$C$3&amp;".xlsx]Hóa đơn COD'!"&amp;CELL("address",B135))))</f>
        <v>T11840-Đoàn Ngọc Thiên</v>
      </c>
      <c r="C135">
        <f ca="1">IF(ISBLANK(INDIRECT("'["&amp;'Báo cáo'!$C$3&amp;".xlsx]Hóa đơn COD'!"&amp;CELL("address",C135))),"",(INDIRECT("'["&amp;'Báo cáo'!$C$3&amp;".xlsx]Hóa đơn COD'!"&amp;CELL("address",C135))))</f>
        <v>16244876</v>
      </c>
      <c r="D135">
        <f ca="1">IF(ISBLANK(INDIRECT("'["&amp;'Báo cáo'!$C$3&amp;".xlsx]Hóa đơn COD'!"&amp;CELL("address",D135))),"",(INDIRECT("'["&amp;'Báo cáo'!$C$3&amp;".xlsx]Hóa đơn COD'!"&amp;CELL("address",D135))))</f>
        <v>16000</v>
      </c>
      <c r="E135">
        <f ca="1">IF(ISBLANK(INDIRECT("'["&amp;'Báo cáo'!$C$3&amp;".xlsx]Hóa đơn COD'!"&amp;CELL("address",E135))),"",(INDIRECT("'["&amp;'Báo cáo'!$C$3&amp;".xlsx]Hóa đơn COD'!"&amp;CELL("address",E135))))</f>
        <v>1335090</v>
      </c>
      <c r="F135">
        <f ca="1">IF(ISBLANK(INDIRECT("'["&amp;'Báo cáo'!$C$3&amp;".xlsx]Hóa đơn COD'!"&amp;CELL("address",F135))),"",(INDIRECT("'["&amp;'Báo cáo'!$C$3&amp;".xlsx]Hóa đơn COD'!"&amp;CELL("address",F135))))</f>
        <v>1170090</v>
      </c>
      <c r="G135">
        <f ca="1">IF(ISBLANK(INDIRECT("'["&amp;'Báo cáo'!$C$3&amp;".xlsx]Hóa đơn COD'!"&amp;CELL("address",G135))),"",(INDIRECT("'["&amp;'Báo cáo'!$C$3&amp;".xlsx]Hóa đơn COD'!"&amp;CELL("address",G135))))</f>
        <v>165000</v>
      </c>
      <c r="H135">
        <f ca="1">IF(ISBLANK(INDIRECT("'["&amp;'Báo cáo'!$C$3&amp;".xlsx]Hóa đơn COD'!"&amp;CELL("address",H135))),"",(INDIRECT("'["&amp;'Báo cáo'!$C$3&amp;".xlsx]Hóa đơn COD'!"&amp;CELL("address",H135))))</f>
        <v>0</v>
      </c>
      <c r="I135">
        <f ca="1">IF(ISBLANK(INDIRECT("'["&amp;'Báo cáo'!$C$3&amp;".xlsx]Hóa đơn COD'!"&amp;CELL("address",I135))),"",(INDIRECT("'["&amp;'Báo cáo'!$C$3&amp;".xlsx]Hóa đơn COD'!"&amp;CELL("address",I135))))</f>
        <v>53</v>
      </c>
      <c r="J135">
        <f ca="1">IF(ISBLANK(INDIRECT("'["&amp;'Báo cáo'!$C$3&amp;".xlsx]Hóa đơn COD'!"&amp;CELL("address",J135))),"",(INDIRECT("'["&amp;'Báo cáo'!$C$3&amp;".xlsx]Hóa đơn COD'!"&amp;CELL("address",J135))))</f>
        <v>49</v>
      </c>
      <c r="K135">
        <f ca="1">IF(ISBLANK(INDIRECT("'["&amp;'Báo cáo'!$C$3&amp;".xlsx]Hóa đơn COD'!"&amp;CELL("address",K135))),"",(INDIRECT("'["&amp;'Báo cáo'!$C$3&amp;".xlsx]Hóa đơn COD'!"&amp;CELL("address",K135))))</f>
        <v>2</v>
      </c>
      <c r="L135">
        <f ca="1">IF(ISBLANK(INDIRECT("'["&amp;'Báo cáo'!$C$3&amp;".xlsx]Hóa đơn COD'!"&amp;CELL("address",L135))),"",(INDIRECT("'["&amp;'Báo cáo'!$C$3&amp;".xlsx]Hóa đơn COD'!"&amp;CELL("address",L135))))</f>
        <v>2</v>
      </c>
      <c r="M135">
        <f ca="1">IF(ISBLANK(INDIRECT("'["&amp;'Báo cáo'!$C$3&amp;".xlsx]Hóa đơn COD'!"&amp;CELL("address",M135))),"",(INDIRECT("'["&amp;'Báo cáo'!$C$3&amp;".xlsx]Hóa đơn COD'!"&amp;CELL("address",M135))))</f>
        <v>53</v>
      </c>
      <c r="N135" t="str">
        <f ca="1">IF(ISBLANK(INDIRECT("'["&amp;'Báo cáo'!$C$3&amp;".xlsx]Hóa đơn COD'!"&amp;CELL("address",N135))),"",(INDIRECT("'["&amp;'Báo cáo'!$C$3&amp;".xlsx]Hóa đơn COD'!"&amp;CELL("address",N135))))</f>
        <v>ngannk2</v>
      </c>
      <c r="O135" t="str">
        <f ca="1">IF(ISBLANK(INDIRECT("'["&amp;'Báo cáo'!$C$3&amp;".xlsx]Hóa đơn COD'!"&amp;CELL("address",O135))),"",(INDIRECT("'["&amp;'Báo cáo'!$C$3&amp;".xlsx]Hóa đơn COD'!"&amp;CELL("address",O135))))</f>
        <v>17:38 06-12-19</v>
      </c>
      <c r="P135" s="10">
        <f t="shared" ca="1" si="2"/>
        <v>0.73472222222222217</v>
      </c>
      <c r="Q135" t="str">
        <f ca="1">IF(B135="","",IF(P135&lt;'Báo cáo'!$C$4,"Sáng","Chiều"))</f>
        <v>Chiều</v>
      </c>
      <c r="R135" s="12">
        <f ca="1">IF(A135="","",IF(ISNUMBER(MATCH(B135,'Danh sách COD'!$B:$B,0)),J135/I135,""))</f>
        <v>0.92452830188679247</v>
      </c>
      <c r="S135" t="str">
        <f ca="1">IF(R135="","",IF(R135&gt;='Báo cáo'!$C$8,"Có","Không"))</f>
        <v>Không</v>
      </c>
    </row>
    <row r="136" spans="1:19" x14ac:dyDescent="0.25">
      <c r="A136" t="str">
        <f ca="1">IF(ISBLANK(INDIRECT("'["&amp;'Báo cáo'!$C$3&amp;".xlsx]Hóa đơn COD'!"&amp;CELL("address",A136))),"",(INDIRECT("'["&amp;'Báo cáo'!$C$3&amp;".xlsx]Hóa đơn COD'!"&amp;CELL("address",A136))))</f>
        <v>BTT398399730.T11840.051219</v>
      </c>
      <c r="B136" t="str">
        <f ca="1">IF(ISBLANK(INDIRECT("'["&amp;'Báo cáo'!$C$3&amp;".xlsx]Hóa đơn COD'!"&amp;CELL("address",B136))),"",(INDIRECT("'["&amp;'Báo cáo'!$C$3&amp;".xlsx]Hóa đơn COD'!"&amp;CELL("address",B136))))</f>
        <v>T11840-Đoàn Ngọc Thiên</v>
      </c>
      <c r="C136">
        <f ca="1">IF(ISBLANK(INDIRECT("'["&amp;'Báo cáo'!$C$3&amp;".xlsx]Hóa đơn COD'!"&amp;CELL("address",C136))),"",(INDIRECT("'["&amp;'Báo cáo'!$C$3&amp;".xlsx]Hóa đơn COD'!"&amp;CELL("address",C136))))</f>
        <v>7220790</v>
      </c>
      <c r="D136">
        <f ca="1">IF(ISBLANK(INDIRECT("'["&amp;'Báo cáo'!$C$3&amp;".xlsx]Hóa đơn COD'!"&amp;CELL("address",D136))),"",(INDIRECT("'["&amp;'Báo cáo'!$C$3&amp;".xlsx]Hóa đơn COD'!"&amp;CELL("address",D136))))</f>
        <v>22900</v>
      </c>
      <c r="E136">
        <f ca="1">IF(ISBLANK(INDIRECT("'["&amp;'Báo cáo'!$C$3&amp;".xlsx]Hóa đơn COD'!"&amp;CELL("address",E136))),"",(INDIRECT("'["&amp;'Báo cáo'!$C$3&amp;".xlsx]Hóa đơn COD'!"&amp;CELL("address",E136))))</f>
        <v>299150</v>
      </c>
      <c r="F136">
        <f ca="1">IF(ISBLANK(INDIRECT("'["&amp;'Báo cáo'!$C$3&amp;".xlsx]Hóa đơn COD'!"&amp;CELL("address",F136))),"",(INDIRECT("'["&amp;'Báo cáo'!$C$3&amp;".xlsx]Hóa đơn COD'!"&amp;CELL("address",F136))))</f>
        <v>164150</v>
      </c>
      <c r="G136">
        <f ca="1">IF(ISBLANK(INDIRECT("'["&amp;'Báo cáo'!$C$3&amp;".xlsx]Hóa đơn COD'!"&amp;CELL("address",G136))),"",(INDIRECT("'["&amp;'Báo cáo'!$C$3&amp;".xlsx]Hóa đơn COD'!"&amp;CELL("address",G136))))</f>
        <v>135000</v>
      </c>
      <c r="H136">
        <f ca="1">IF(ISBLANK(INDIRECT("'["&amp;'Báo cáo'!$C$3&amp;".xlsx]Hóa đơn COD'!"&amp;CELL("address",H136))),"",(INDIRECT("'["&amp;'Báo cáo'!$C$3&amp;".xlsx]Hóa đơn COD'!"&amp;CELL("address",H136))))</f>
        <v>0</v>
      </c>
      <c r="I136">
        <f ca="1">IF(ISBLANK(INDIRECT("'["&amp;'Báo cáo'!$C$3&amp;".xlsx]Hóa đơn COD'!"&amp;CELL("address",I136))),"",(INDIRECT("'["&amp;'Báo cáo'!$C$3&amp;".xlsx]Hóa đơn COD'!"&amp;CELL("address",I136))))</f>
        <v>45</v>
      </c>
      <c r="J136">
        <f ca="1">IF(ISBLANK(INDIRECT("'["&amp;'Báo cáo'!$C$3&amp;".xlsx]Hóa đơn COD'!"&amp;CELL("address",J136))),"",(INDIRECT("'["&amp;'Báo cáo'!$C$3&amp;".xlsx]Hóa đơn COD'!"&amp;CELL("address",J136))))</f>
        <v>12</v>
      </c>
      <c r="K136">
        <f ca="1">IF(ISBLANK(INDIRECT("'["&amp;'Báo cáo'!$C$3&amp;".xlsx]Hóa đơn COD'!"&amp;CELL("address",K136))),"",(INDIRECT("'["&amp;'Báo cáo'!$C$3&amp;".xlsx]Hóa đơn COD'!"&amp;CELL("address",K136))))</f>
        <v>0</v>
      </c>
      <c r="L136">
        <f ca="1">IF(ISBLANK(INDIRECT("'["&amp;'Báo cáo'!$C$3&amp;".xlsx]Hóa đơn COD'!"&amp;CELL("address",L136))),"",(INDIRECT("'["&amp;'Báo cáo'!$C$3&amp;".xlsx]Hóa đơn COD'!"&amp;CELL("address",L136))))</f>
        <v>33</v>
      </c>
      <c r="M136">
        <f ca="1">IF(ISBLANK(INDIRECT("'["&amp;'Báo cáo'!$C$3&amp;".xlsx]Hóa đơn COD'!"&amp;CELL("address",M136))),"",(INDIRECT("'["&amp;'Báo cáo'!$C$3&amp;".xlsx]Hóa đơn COD'!"&amp;CELL("address",M136))))</f>
        <v>45</v>
      </c>
      <c r="N136" t="str">
        <f ca="1">IF(ISBLANK(INDIRECT("'["&amp;'Báo cáo'!$C$3&amp;".xlsx]Hóa đơn COD'!"&amp;CELL("address",N136))),"",(INDIRECT("'["&amp;'Báo cáo'!$C$3&amp;".xlsx]Hóa đơn COD'!"&amp;CELL("address",N136))))</f>
        <v>tuoint</v>
      </c>
      <c r="O136" t="str">
        <f ca="1">IF(ISBLANK(INDIRECT("'["&amp;'Báo cáo'!$C$3&amp;".xlsx]Hóa đơn COD'!"&amp;CELL("address",O136))),"",(INDIRECT("'["&amp;'Báo cáo'!$C$3&amp;".xlsx]Hóa đơn COD'!"&amp;CELL("address",O136))))</f>
        <v>19:14 05-12-19</v>
      </c>
      <c r="P136" s="10">
        <f t="shared" ca="1" si="2"/>
        <v>0.80138888888888893</v>
      </c>
      <c r="Q136" t="str">
        <f ca="1">IF(B136="","",IF(P136&lt;'Báo cáo'!$C$4,"Sáng","Chiều"))</f>
        <v>Chiều</v>
      </c>
      <c r="R136" s="12">
        <f ca="1">IF(A136="","",IF(ISNUMBER(MATCH(B136,'Danh sách COD'!$B:$B,0)),J136/I136,""))</f>
        <v>0.26666666666666666</v>
      </c>
      <c r="S136" t="str">
        <f ca="1">IF(R136="","",IF(R136&gt;='Báo cáo'!$C$8,"Có","Không"))</f>
        <v>Không</v>
      </c>
    </row>
    <row r="137" spans="1:19" x14ac:dyDescent="0.25">
      <c r="A137" t="str">
        <f ca="1">IF(ISBLANK(INDIRECT("'["&amp;'Báo cáo'!$C$3&amp;".xlsx]Hóa đơn COD'!"&amp;CELL("address",A137))),"",(INDIRECT("'["&amp;'Báo cáo'!$C$3&amp;".xlsx]Hóa đơn COD'!"&amp;CELL("address",A137))))</f>
        <v>BTT397815525.T1194.051219</v>
      </c>
      <c r="B137" t="str">
        <f ca="1">IF(ISBLANK(INDIRECT("'["&amp;'Báo cáo'!$C$3&amp;".xlsx]Hóa đơn COD'!"&amp;CELL("address",B137))),"",(INDIRECT("'["&amp;'Báo cáo'!$C$3&amp;".xlsx]Hóa đơn COD'!"&amp;CELL("address",B137))))</f>
        <v>T1194-Nguyễn Thanh Đại</v>
      </c>
      <c r="C137">
        <f ca="1">IF(ISBLANK(INDIRECT("'["&amp;'Báo cáo'!$C$3&amp;".xlsx]Hóa đơn COD'!"&amp;CELL("address",C137))),"",(INDIRECT("'["&amp;'Báo cáo'!$C$3&amp;".xlsx]Hóa đơn COD'!"&amp;CELL("address",C137))))</f>
        <v>7693505</v>
      </c>
      <c r="D137">
        <f ca="1">IF(ISBLANK(INDIRECT("'["&amp;'Báo cáo'!$C$3&amp;".xlsx]Hóa đơn COD'!"&amp;CELL("address",D137))),"",(INDIRECT("'["&amp;'Báo cáo'!$C$3&amp;".xlsx]Hóa đơn COD'!"&amp;CELL("address",D137))))</f>
        <v>0</v>
      </c>
      <c r="E137">
        <f ca="1">IF(ISBLANK(INDIRECT("'["&amp;'Báo cáo'!$C$3&amp;".xlsx]Hóa đơn COD'!"&amp;CELL("address",E137))),"",(INDIRECT("'["&amp;'Báo cáo'!$C$3&amp;".xlsx]Hóa đơn COD'!"&amp;CELL("address",E137))))</f>
        <v>886035</v>
      </c>
      <c r="F137">
        <f ca="1">IF(ISBLANK(INDIRECT("'["&amp;'Báo cáo'!$C$3&amp;".xlsx]Hóa đơn COD'!"&amp;CELL("address",F137))),"",(INDIRECT("'["&amp;'Báo cáo'!$C$3&amp;".xlsx]Hóa đơn COD'!"&amp;CELL("address",F137))))</f>
        <v>761035</v>
      </c>
      <c r="G137">
        <f ca="1">IF(ISBLANK(INDIRECT("'["&amp;'Báo cáo'!$C$3&amp;".xlsx]Hóa đơn COD'!"&amp;CELL("address",G137))),"",(INDIRECT("'["&amp;'Báo cáo'!$C$3&amp;".xlsx]Hóa đơn COD'!"&amp;CELL("address",G137))))</f>
        <v>125000</v>
      </c>
      <c r="H137">
        <f ca="1">IF(ISBLANK(INDIRECT("'["&amp;'Báo cáo'!$C$3&amp;".xlsx]Hóa đơn COD'!"&amp;CELL("address",H137))),"",(INDIRECT("'["&amp;'Báo cáo'!$C$3&amp;".xlsx]Hóa đơn COD'!"&amp;CELL("address",H137))))</f>
        <v>0</v>
      </c>
      <c r="I137">
        <f ca="1">IF(ISBLANK(INDIRECT("'["&amp;'Báo cáo'!$C$3&amp;".xlsx]Hóa đơn COD'!"&amp;CELL("address",I137))),"",(INDIRECT("'["&amp;'Báo cáo'!$C$3&amp;".xlsx]Hóa đơn COD'!"&amp;CELL("address",I137))))</f>
        <v>39</v>
      </c>
      <c r="J137">
        <f ca="1">IF(ISBLANK(INDIRECT("'["&amp;'Báo cáo'!$C$3&amp;".xlsx]Hóa đơn COD'!"&amp;CELL("address",J137))),"",(INDIRECT("'["&amp;'Báo cáo'!$C$3&amp;".xlsx]Hóa đơn COD'!"&amp;CELL("address",J137))))</f>
        <v>33</v>
      </c>
      <c r="K137">
        <f ca="1">IF(ISBLANK(INDIRECT("'["&amp;'Báo cáo'!$C$3&amp;".xlsx]Hóa đơn COD'!"&amp;CELL("address",K137))),"",(INDIRECT("'["&amp;'Báo cáo'!$C$3&amp;".xlsx]Hóa đơn COD'!"&amp;CELL("address",K137))))</f>
        <v>1</v>
      </c>
      <c r="L137">
        <f ca="1">IF(ISBLANK(INDIRECT("'["&amp;'Báo cáo'!$C$3&amp;".xlsx]Hóa đơn COD'!"&amp;CELL("address",L137))),"",(INDIRECT("'["&amp;'Báo cáo'!$C$3&amp;".xlsx]Hóa đơn COD'!"&amp;CELL("address",L137))))</f>
        <v>5</v>
      </c>
      <c r="M137">
        <f ca="1">IF(ISBLANK(INDIRECT("'["&amp;'Báo cáo'!$C$3&amp;".xlsx]Hóa đơn COD'!"&amp;CELL("address",M137))),"",(INDIRECT("'["&amp;'Báo cáo'!$C$3&amp;".xlsx]Hóa đơn COD'!"&amp;CELL("address",M137))))</f>
        <v>39</v>
      </c>
      <c r="N137" t="str">
        <f ca="1">IF(ISBLANK(INDIRECT("'["&amp;'Báo cáo'!$C$3&amp;".xlsx]Hóa đơn COD'!"&amp;CELL("address",N137))),"",(INDIRECT("'["&amp;'Báo cáo'!$C$3&amp;".xlsx]Hóa đơn COD'!"&amp;CELL("address",N137))))</f>
        <v>tuoint</v>
      </c>
      <c r="O137" t="str">
        <f ca="1">IF(ISBLANK(INDIRECT("'["&amp;'Báo cáo'!$C$3&amp;".xlsx]Hóa đơn COD'!"&amp;CELL("address",O137))),"",(INDIRECT("'["&amp;'Báo cáo'!$C$3&amp;".xlsx]Hóa đơn COD'!"&amp;CELL("address",O137))))</f>
        <v>11:24 05-12-19</v>
      </c>
      <c r="P137" s="10">
        <f t="shared" ca="1" si="2"/>
        <v>0.47500000000000003</v>
      </c>
      <c r="Q137" t="str">
        <f ca="1">IF(B137="","",IF(P137&lt;'Báo cáo'!$C$4,"Sáng","Chiều"))</f>
        <v>Sáng</v>
      </c>
      <c r="R137" s="12" t="str">
        <f ca="1">IF(A137="","",IF(ISNUMBER(MATCH(B137,'Danh sách COD'!$B:$B,0)),J137/I137,""))</f>
        <v/>
      </c>
      <c r="S137" t="str">
        <f ca="1">IF(R137="","",IF(R137&gt;='Báo cáo'!$C$8,"Có","Không"))</f>
        <v/>
      </c>
    </row>
    <row r="138" spans="1:19" x14ac:dyDescent="0.25">
      <c r="A138" t="str">
        <f ca="1">IF(ISBLANK(INDIRECT("'["&amp;'Báo cáo'!$C$3&amp;".xlsx]Hóa đơn COD'!"&amp;CELL("address",A138))),"",(INDIRECT("'["&amp;'Báo cáo'!$C$3&amp;".xlsx]Hóa đơn COD'!"&amp;CELL("address",A138))))</f>
        <v>BTT395145264.T1194.031219</v>
      </c>
      <c r="B138" t="str">
        <f ca="1">IF(ISBLANK(INDIRECT("'["&amp;'Báo cáo'!$C$3&amp;".xlsx]Hóa đơn COD'!"&amp;CELL("address",B138))),"",(INDIRECT("'["&amp;'Báo cáo'!$C$3&amp;".xlsx]Hóa đơn COD'!"&amp;CELL("address",B138))))</f>
        <v>T1194-Nguyễn Thanh Đại</v>
      </c>
      <c r="C138">
        <f ca="1">IF(ISBLANK(INDIRECT("'["&amp;'Báo cáo'!$C$3&amp;".xlsx]Hóa đơn COD'!"&amp;CELL("address",C138))),"",(INDIRECT("'["&amp;'Báo cáo'!$C$3&amp;".xlsx]Hóa đơn COD'!"&amp;CELL("address",C138))))</f>
        <v>8566642</v>
      </c>
      <c r="D138">
        <f ca="1">IF(ISBLANK(INDIRECT("'["&amp;'Báo cáo'!$C$3&amp;".xlsx]Hóa đơn COD'!"&amp;CELL("address",D138))),"",(INDIRECT("'["&amp;'Báo cáo'!$C$3&amp;".xlsx]Hóa đơn COD'!"&amp;CELL("address",D138))))</f>
        <v>0</v>
      </c>
      <c r="E138">
        <f ca="1">IF(ISBLANK(INDIRECT("'["&amp;'Báo cáo'!$C$3&amp;".xlsx]Hóa đơn COD'!"&amp;CELL("address",E138))),"",(INDIRECT("'["&amp;'Báo cáo'!$C$3&amp;".xlsx]Hóa đơn COD'!"&amp;CELL("address",E138))))</f>
        <v>866505</v>
      </c>
      <c r="F138">
        <f ca="1">IF(ISBLANK(INDIRECT("'["&amp;'Báo cáo'!$C$3&amp;".xlsx]Hóa đơn COD'!"&amp;CELL("address",F138))),"",(INDIRECT("'["&amp;'Báo cáo'!$C$3&amp;".xlsx]Hóa đơn COD'!"&amp;CELL("address",F138))))</f>
        <v>714505</v>
      </c>
      <c r="G138">
        <f ca="1">IF(ISBLANK(INDIRECT("'["&amp;'Báo cáo'!$C$3&amp;".xlsx]Hóa đơn COD'!"&amp;CELL("address",G138))),"",(INDIRECT("'["&amp;'Báo cáo'!$C$3&amp;".xlsx]Hóa đơn COD'!"&amp;CELL("address",G138))))</f>
        <v>152000</v>
      </c>
      <c r="H138">
        <f ca="1">IF(ISBLANK(INDIRECT("'["&amp;'Báo cáo'!$C$3&amp;".xlsx]Hóa đơn COD'!"&amp;CELL("address",H138))),"",(INDIRECT("'["&amp;'Báo cáo'!$C$3&amp;".xlsx]Hóa đơn COD'!"&amp;CELL("address",H138))))</f>
        <v>0</v>
      </c>
      <c r="I138">
        <f ca="1">IF(ISBLANK(INDIRECT("'["&amp;'Báo cáo'!$C$3&amp;".xlsx]Hóa đơn COD'!"&amp;CELL("address",I138))),"",(INDIRECT("'["&amp;'Báo cáo'!$C$3&amp;".xlsx]Hóa đơn COD'!"&amp;CELL("address",I138))))</f>
        <v>45</v>
      </c>
      <c r="J138">
        <f ca="1">IF(ISBLANK(INDIRECT("'["&amp;'Báo cáo'!$C$3&amp;".xlsx]Hóa đơn COD'!"&amp;CELL("address",J138))),"",(INDIRECT("'["&amp;'Báo cáo'!$C$3&amp;".xlsx]Hóa đơn COD'!"&amp;CELL("address",J138))))</f>
        <v>36</v>
      </c>
      <c r="K138">
        <f ca="1">IF(ISBLANK(INDIRECT("'["&amp;'Báo cáo'!$C$3&amp;".xlsx]Hóa đơn COD'!"&amp;CELL("address",K138))),"",(INDIRECT("'["&amp;'Báo cáo'!$C$3&amp;".xlsx]Hóa đơn COD'!"&amp;CELL("address",K138))))</f>
        <v>1</v>
      </c>
      <c r="L138">
        <f ca="1">IF(ISBLANK(INDIRECT("'["&amp;'Báo cáo'!$C$3&amp;".xlsx]Hóa đơn COD'!"&amp;CELL("address",L138))),"",(INDIRECT("'["&amp;'Báo cáo'!$C$3&amp;".xlsx]Hóa đơn COD'!"&amp;CELL("address",L138))))</f>
        <v>8</v>
      </c>
      <c r="M138">
        <f ca="1">IF(ISBLANK(INDIRECT("'["&amp;'Báo cáo'!$C$3&amp;".xlsx]Hóa đơn COD'!"&amp;CELL("address",M138))),"",(INDIRECT("'["&amp;'Báo cáo'!$C$3&amp;".xlsx]Hóa đơn COD'!"&amp;CELL("address",M138))))</f>
        <v>45</v>
      </c>
      <c r="N138" t="str">
        <f ca="1">IF(ISBLANK(INDIRECT("'["&amp;'Báo cáo'!$C$3&amp;".xlsx]Hóa đơn COD'!"&amp;CELL("address",N138))),"",(INDIRECT("'["&amp;'Báo cáo'!$C$3&amp;".xlsx]Hóa đơn COD'!"&amp;CELL("address",N138))))</f>
        <v>tuoint</v>
      </c>
      <c r="O138" t="str">
        <f ca="1">IF(ISBLANK(INDIRECT("'["&amp;'Báo cáo'!$C$3&amp;".xlsx]Hóa đơn COD'!"&amp;CELL("address",O138))),"",(INDIRECT("'["&amp;'Báo cáo'!$C$3&amp;".xlsx]Hóa đơn COD'!"&amp;CELL("address",O138))))</f>
        <v>11:38 03-12-19</v>
      </c>
      <c r="P138" s="10">
        <f t="shared" ca="1" si="2"/>
        <v>0.48472222222222222</v>
      </c>
      <c r="Q138" t="str">
        <f ca="1">IF(B138="","",IF(P138&lt;'Báo cáo'!$C$4,"Sáng","Chiều"))</f>
        <v>Sáng</v>
      </c>
      <c r="R138" s="12" t="str">
        <f ca="1">IF(A138="","",IF(ISNUMBER(MATCH(B138,'Danh sách COD'!$B:$B,0)),J138/I138,""))</f>
        <v/>
      </c>
      <c r="S138" t="str">
        <f ca="1">IF(R138="","",IF(R138&gt;='Báo cáo'!$C$8,"Có","Không"))</f>
        <v/>
      </c>
    </row>
    <row r="139" spans="1:19" x14ac:dyDescent="0.25">
      <c r="A139" t="str">
        <f ca="1">IF(ISBLANK(INDIRECT("'["&amp;'Báo cáo'!$C$3&amp;".xlsx]Hóa đơn COD'!"&amp;CELL("address",A139))),"",(INDIRECT("'["&amp;'Báo cáo'!$C$3&amp;".xlsx]Hóa đơn COD'!"&amp;CELL("address",A139))))</f>
        <v>BTT391655373.T1194.301119</v>
      </c>
      <c r="B139" t="str">
        <f ca="1">IF(ISBLANK(INDIRECT("'["&amp;'Báo cáo'!$C$3&amp;".xlsx]Hóa đơn COD'!"&amp;CELL("address",B139))),"",(INDIRECT("'["&amp;'Báo cáo'!$C$3&amp;".xlsx]Hóa đơn COD'!"&amp;CELL("address",B139))))</f>
        <v>T1194-Nguyễn Thanh Đại</v>
      </c>
      <c r="C139">
        <f ca="1">IF(ISBLANK(INDIRECT("'["&amp;'Báo cáo'!$C$3&amp;".xlsx]Hóa đơn COD'!"&amp;CELL("address",C139))),"",(INDIRECT("'["&amp;'Báo cáo'!$C$3&amp;".xlsx]Hóa đơn COD'!"&amp;CELL("address",C139))))</f>
        <v>14649584</v>
      </c>
      <c r="D139">
        <f ca="1">IF(ISBLANK(INDIRECT("'["&amp;'Báo cáo'!$C$3&amp;".xlsx]Hóa đơn COD'!"&amp;CELL("address",D139))),"",(INDIRECT("'["&amp;'Báo cáo'!$C$3&amp;".xlsx]Hóa đơn COD'!"&amp;CELL("address",D139))))</f>
        <v>17250</v>
      </c>
      <c r="E139">
        <f ca="1">IF(ISBLANK(INDIRECT("'["&amp;'Báo cáo'!$C$3&amp;".xlsx]Hóa đơn COD'!"&amp;CELL("address",E139))),"",(INDIRECT("'["&amp;'Báo cáo'!$C$3&amp;".xlsx]Hóa đơn COD'!"&amp;CELL("address",E139))))</f>
        <v>1087410</v>
      </c>
      <c r="F139">
        <f ca="1">IF(ISBLANK(INDIRECT("'["&amp;'Báo cáo'!$C$3&amp;".xlsx]Hóa đơn COD'!"&amp;CELL("address",F139))),"",(INDIRECT("'["&amp;'Báo cáo'!$C$3&amp;".xlsx]Hóa đơn COD'!"&amp;CELL("address",F139))))</f>
        <v>979910</v>
      </c>
      <c r="G139">
        <f ca="1">IF(ISBLANK(INDIRECT("'["&amp;'Báo cáo'!$C$3&amp;".xlsx]Hóa đơn COD'!"&amp;CELL("address",G139))),"",(INDIRECT("'["&amp;'Báo cáo'!$C$3&amp;".xlsx]Hóa đơn COD'!"&amp;CELL("address",G139))))</f>
        <v>107500</v>
      </c>
      <c r="H139">
        <f ca="1">IF(ISBLANK(INDIRECT("'["&amp;'Báo cáo'!$C$3&amp;".xlsx]Hóa đơn COD'!"&amp;CELL("address",H139))),"",(INDIRECT("'["&amp;'Báo cáo'!$C$3&amp;".xlsx]Hóa đơn COD'!"&amp;CELL("address",H139))))</f>
        <v>0</v>
      </c>
      <c r="I139">
        <f ca="1">IF(ISBLANK(INDIRECT("'["&amp;'Báo cáo'!$C$3&amp;".xlsx]Hóa đơn COD'!"&amp;CELL("address",I139))),"",(INDIRECT("'["&amp;'Báo cáo'!$C$3&amp;".xlsx]Hóa đơn COD'!"&amp;CELL("address",I139))))</f>
        <v>62</v>
      </c>
      <c r="J139">
        <f ca="1">IF(ISBLANK(INDIRECT("'["&amp;'Báo cáo'!$C$3&amp;".xlsx]Hóa đơn COD'!"&amp;CELL("address",J139))),"",(INDIRECT("'["&amp;'Báo cáo'!$C$3&amp;".xlsx]Hóa đơn COD'!"&amp;CELL("address",J139))))</f>
        <v>45</v>
      </c>
      <c r="K139">
        <f ca="1">IF(ISBLANK(INDIRECT("'["&amp;'Báo cáo'!$C$3&amp;".xlsx]Hóa đơn COD'!"&amp;CELL("address",K139))),"",(INDIRECT("'["&amp;'Báo cáo'!$C$3&amp;".xlsx]Hóa đơn COD'!"&amp;CELL("address",K139))))</f>
        <v>2</v>
      </c>
      <c r="L139">
        <f ca="1">IF(ISBLANK(INDIRECT("'["&amp;'Báo cáo'!$C$3&amp;".xlsx]Hóa đơn COD'!"&amp;CELL("address",L139))),"",(INDIRECT("'["&amp;'Báo cáo'!$C$3&amp;".xlsx]Hóa đơn COD'!"&amp;CELL("address",L139))))</f>
        <v>15</v>
      </c>
      <c r="M139">
        <f ca="1">IF(ISBLANK(INDIRECT("'["&amp;'Báo cáo'!$C$3&amp;".xlsx]Hóa đơn COD'!"&amp;CELL("address",M139))),"",(INDIRECT("'["&amp;'Báo cáo'!$C$3&amp;".xlsx]Hóa đơn COD'!"&amp;CELL("address",M139))))</f>
        <v>62</v>
      </c>
      <c r="N139" t="str">
        <f ca="1">IF(ISBLANK(INDIRECT("'["&amp;'Báo cáo'!$C$3&amp;".xlsx]Hóa đơn COD'!"&amp;CELL("address",N139))),"",(INDIRECT("'["&amp;'Báo cáo'!$C$3&amp;".xlsx]Hóa đơn COD'!"&amp;CELL("address",N139))))</f>
        <v>trongntm</v>
      </c>
      <c r="O139" t="str">
        <f ca="1">IF(ISBLANK(INDIRECT("'["&amp;'Báo cáo'!$C$3&amp;".xlsx]Hóa đơn COD'!"&amp;CELL("address",O139))),"",(INDIRECT("'["&amp;'Báo cáo'!$C$3&amp;".xlsx]Hóa đơn COD'!"&amp;CELL("address",O139))))</f>
        <v>11:46 30-11-19</v>
      </c>
      <c r="P139" s="10">
        <f t="shared" ca="1" si="2"/>
        <v>0.49027777777777781</v>
      </c>
      <c r="Q139" t="str">
        <f ca="1">IF(B139="","",IF(P139&lt;'Báo cáo'!$C$4,"Sáng","Chiều"))</f>
        <v>Sáng</v>
      </c>
      <c r="R139" s="12" t="str">
        <f ca="1">IF(A139="","",IF(ISNUMBER(MATCH(B139,'Danh sách COD'!$B:$B,0)),J139/I139,""))</f>
        <v/>
      </c>
      <c r="S139" t="str">
        <f ca="1">IF(R139="","",IF(R139&gt;='Báo cáo'!$C$8,"Có","Không"))</f>
        <v/>
      </c>
    </row>
    <row r="140" spans="1:19" x14ac:dyDescent="0.25">
      <c r="A140" t="str">
        <f ca="1">IF(ISBLANK(INDIRECT("'["&amp;'Báo cáo'!$C$3&amp;".xlsx]Hóa đơn COD'!"&amp;CELL("address",A140))),"",(INDIRECT("'["&amp;'Báo cáo'!$C$3&amp;".xlsx]Hóa đơn COD'!"&amp;CELL("address",A140))))</f>
        <v>BTT396588255.T1194.041219</v>
      </c>
      <c r="B140" t="str">
        <f ca="1">IF(ISBLANK(INDIRECT("'["&amp;'Báo cáo'!$C$3&amp;".xlsx]Hóa đơn COD'!"&amp;CELL("address",B140))),"",(INDIRECT("'["&amp;'Báo cáo'!$C$3&amp;".xlsx]Hóa đơn COD'!"&amp;CELL("address",B140))))</f>
        <v>T1194-Nguyễn Thanh Đại</v>
      </c>
      <c r="C140">
        <f ca="1">IF(ISBLANK(INDIRECT("'["&amp;'Báo cáo'!$C$3&amp;".xlsx]Hóa đơn COD'!"&amp;CELL("address",C140))),"",(INDIRECT("'["&amp;'Báo cáo'!$C$3&amp;".xlsx]Hóa đơn COD'!"&amp;CELL("address",C140))))</f>
        <v>13163234</v>
      </c>
      <c r="D140">
        <f ca="1">IF(ISBLANK(INDIRECT("'["&amp;'Báo cáo'!$C$3&amp;".xlsx]Hóa đơn COD'!"&amp;CELL("address",D140))),"",(INDIRECT("'["&amp;'Báo cáo'!$C$3&amp;".xlsx]Hóa đơn COD'!"&amp;CELL("address",D140))))</f>
        <v>0</v>
      </c>
      <c r="E140">
        <f ca="1">IF(ISBLANK(INDIRECT("'["&amp;'Báo cáo'!$C$3&amp;".xlsx]Hóa đơn COD'!"&amp;CELL("address",E140))),"",(INDIRECT("'["&amp;'Báo cáo'!$C$3&amp;".xlsx]Hóa đơn COD'!"&amp;CELL("address",E140))))</f>
        <v>1170841</v>
      </c>
      <c r="F140">
        <f ca="1">IF(ISBLANK(INDIRECT("'["&amp;'Báo cáo'!$C$3&amp;".xlsx]Hóa đơn COD'!"&amp;CELL("address",F140))),"",(INDIRECT("'["&amp;'Báo cáo'!$C$3&amp;".xlsx]Hóa đơn COD'!"&amp;CELL("address",F140))))</f>
        <v>1071841</v>
      </c>
      <c r="G140">
        <f ca="1">IF(ISBLANK(INDIRECT("'["&amp;'Báo cáo'!$C$3&amp;".xlsx]Hóa đơn COD'!"&amp;CELL("address",G140))),"",(INDIRECT("'["&amp;'Báo cáo'!$C$3&amp;".xlsx]Hóa đơn COD'!"&amp;CELL("address",G140))))</f>
        <v>99000</v>
      </c>
      <c r="H140">
        <f ca="1">IF(ISBLANK(INDIRECT("'["&amp;'Báo cáo'!$C$3&amp;".xlsx]Hóa đơn COD'!"&amp;CELL("address",H140))),"",(INDIRECT("'["&amp;'Báo cáo'!$C$3&amp;".xlsx]Hóa đơn COD'!"&amp;CELL("address",H140))))</f>
        <v>0</v>
      </c>
      <c r="I140">
        <f ca="1">IF(ISBLANK(INDIRECT("'["&amp;'Báo cáo'!$C$3&amp;".xlsx]Hóa đơn COD'!"&amp;CELL("address",I140))),"",(INDIRECT("'["&amp;'Báo cáo'!$C$3&amp;".xlsx]Hóa đơn COD'!"&amp;CELL("address",I140))))</f>
        <v>50</v>
      </c>
      <c r="J140">
        <f ca="1">IF(ISBLANK(INDIRECT("'["&amp;'Báo cáo'!$C$3&amp;".xlsx]Hóa đơn COD'!"&amp;CELL("address",J140))),"",(INDIRECT("'["&amp;'Báo cáo'!$C$3&amp;".xlsx]Hóa đơn COD'!"&amp;CELL("address",J140))))</f>
        <v>48</v>
      </c>
      <c r="K140">
        <f ca="1">IF(ISBLANK(INDIRECT("'["&amp;'Báo cáo'!$C$3&amp;".xlsx]Hóa đơn COD'!"&amp;CELL("address",K140))),"",(INDIRECT("'["&amp;'Báo cáo'!$C$3&amp;".xlsx]Hóa đơn COD'!"&amp;CELL("address",K140))))</f>
        <v>0</v>
      </c>
      <c r="L140">
        <f ca="1">IF(ISBLANK(INDIRECT("'["&amp;'Báo cáo'!$C$3&amp;".xlsx]Hóa đơn COD'!"&amp;CELL("address",L140))),"",(INDIRECT("'["&amp;'Báo cáo'!$C$3&amp;".xlsx]Hóa đơn COD'!"&amp;CELL("address",L140))))</f>
        <v>2</v>
      </c>
      <c r="M140">
        <f ca="1">IF(ISBLANK(INDIRECT("'["&amp;'Báo cáo'!$C$3&amp;".xlsx]Hóa đơn COD'!"&amp;CELL("address",M140))),"",(INDIRECT("'["&amp;'Báo cáo'!$C$3&amp;".xlsx]Hóa đơn COD'!"&amp;CELL("address",M140))))</f>
        <v>50</v>
      </c>
      <c r="N140" t="str">
        <f ca="1">IF(ISBLANK(INDIRECT("'["&amp;'Báo cáo'!$C$3&amp;".xlsx]Hóa đơn COD'!"&amp;CELL("address",N140))),"",(INDIRECT("'["&amp;'Báo cáo'!$C$3&amp;".xlsx]Hóa đơn COD'!"&amp;CELL("address",N140))))</f>
        <v>tuoint</v>
      </c>
      <c r="O140" t="str">
        <f ca="1">IF(ISBLANK(INDIRECT("'["&amp;'Báo cáo'!$C$3&amp;".xlsx]Hóa đơn COD'!"&amp;CELL("address",O140))),"",(INDIRECT("'["&amp;'Báo cáo'!$C$3&amp;".xlsx]Hóa đơn COD'!"&amp;CELL("address",O140))))</f>
        <v>11:50 04-12-19</v>
      </c>
      <c r="P140" s="10">
        <f t="shared" ca="1" si="2"/>
        <v>0.49305555555555558</v>
      </c>
      <c r="Q140" t="str">
        <f ca="1">IF(B140="","",IF(P140&lt;'Báo cáo'!$C$4,"Sáng","Chiều"))</f>
        <v>Sáng</v>
      </c>
      <c r="R140" s="12" t="str">
        <f ca="1">IF(A140="","",IF(ISNUMBER(MATCH(B140,'Danh sách COD'!$B:$B,0)),J140/I140,""))</f>
        <v/>
      </c>
      <c r="S140" t="str">
        <f ca="1">IF(R140="","",IF(R140&gt;='Báo cáo'!$C$8,"Có","Không"))</f>
        <v/>
      </c>
    </row>
    <row r="141" spans="1:19" x14ac:dyDescent="0.25">
      <c r="A141" t="str">
        <f ca="1">IF(ISBLANK(INDIRECT("'["&amp;'Báo cáo'!$C$3&amp;".xlsx]Hóa đơn COD'!"&amp;CELL("address",A141))),"",(INDIRECT("'["&amp;'Báo cáo'!$C$3&amp;".xlsx]Hóa đơn COD'!"&amp;CELL("address",A141))))</f>
        <v>BTT399322146.T1194.061219</v>
      </c>
      <c r="B141" t="str">
        <f ca="1">IF(ISBLANK(INDIRECT("'["&amp;'Báo cáo'!$C$3&amp;".xlsx]Hóa đơn COD'!"&amp;CELL("address",B141))),"",(INDIRECT("'["&amp;'Báo cáo'!$C$3&amp;".xlsx]Hóa đơn COD'!"&amp;CELL("address",B141))))</f>
        <v>T1194-Nguyễn Thanh Đại</v>
      </c>
      <c r="C141">
        <f ca="1">IF(ISBLANK(INDIRECT("'["&amp;'Báo cáo'!$C$3&amp;".xlsx]Hóa đơn COD'!"&amp;CELL("address",C141))),"",(INDIRECT("'["&amp;'Báo cáo'!$C$3&amp;".xlsx]Hóa đơn COD'!"&amp;CELL("address",C141))))</f>
        <v>24681810</v>
      </c>
      <c r="D141">
        <f ca="1">IF(ISBLANK(INDIRECT("'["&amp;'Báo cáo'!$C$3&amp;".xlsx]Hóa đơn COD'!"&amp;CELL("address",D141))),"",(INDIRECT("'["&amp;'Báo cáo'!$C$3&amp;".xlsx]Hóa đơn COD'!"&amp;CELL("address",D141))))</f>
        <v>0</v>
      </c>
      <c r="E141">
        <f ca="1">IF(ISBLANK(INDIRECT("'["&amp;'Báo cáo'!$C$3&amp;".xlsx]Hóa đơn COD'!"&amp;CELL("address",E141))),"",(INDIRECT("'["&amp;'Báo cáo'!$C$3&amp;".xlsx]Hóa đơn COD'!"&amp;CELL("address",E141))))</f>
        <v>1490130</v>
      </c>
      <c r="F141">
        <f ca="1">IF(ISBLANK(INDIRECT("'["&amp;'Báo cáo'!$C$3&amp;".xlsx]Hóa đơn COD'!"&amp;CELL("address",F141))),"",(INDIRECT("'["&amp;'Báo cáo'!$C$3&amp;".xlsx]Hóa đơn COD'!"&amp;CELL("address",F141))))</f>
        <v>1208130</v>
      </c>
      <c r="G141">
        <f ca="1">IF(ISBLANK(INDIRECT("'["&amp;'Báo cáo'!$C$3&amp;".xlsx]Hóa đơn COD'!"&amp;CELL("address",G141))),"",(INDIRECT("'["&amp;'Báo cáo'!$C$3&amp;".xlsx]Hóa đơn COD'!"&amp;CELL("address",G141))))</f>
        <v>282000</v>
      </c>
      <c r="H141">
        <f ca="1">IF(ISBLANK(INDIRECT("'["&amp;'Báo cáo'!$C$3&amp;".xlsx]Hóa đơn COD'!"&amp;CELL("address",H141))),"",(INDIRECT("'["&amp;'Báo cáo'!$C$3&amp;".xlsx]Hóa đơn COD'!"&amp;CELL("address",H141))))</f>
        <v>0</v>
      </c>
      <c r="I141">
        <f ca="1">IF(ISBLANK(INDIRECT("'["&amp;'Báo cáo'!$C$3&amp;".xlsx]Hóa đơn COD'!"&amp;CELL("address",I141))),"",(INDIRECT("'["&amp;'Báo cáo'!$C$3&amp;".xlsx]Hóa đơn COD'!"&amp;CELL("address",I141))))</f>
        <v>62</v>
      </c>
      <c r="J141">
        <f ca="1">IF(ISBLANK(INDIRECT("'["&amp;'Báo cáo'!$C$3&amp;".xlsx]Hóa đơn COD'!"&amp;CELL("address",J141))),"",(INDIRECT("'["&amp;'Báo cáo'!$C$3&amp;".xlsx]Hóa đơn COD'!"&amp;CELL("address",J141))))</f>
        <v>58</v>
      </c>
      <c r="K141">
        <f ca="1">IF(ISBLANK(INDIRECT("'["&amp;'Báo cáo'!$C$3&amp;".xlsx]Hóa đơn COD'!"&amp;CELL("address",K141))),"",(INDIRECT("'["&amp;'Báo cáo'!$C$3&amp;".xlsx]Hóa đơn COD'!"&amp;CELL("address",K141))))</f>
        <v>1</v>
      </c>
      <c r="L141">
        <f ca="1">IF(ISBLANK(INDIRECT("'["&amp;'Báo cáo'!$C$3&amp;".xlsx]Hóa đơn COD'!"&amp;CELL("address",L141))),"",(INDIRECT("'["&amp;'Báo cáo'!$C$3&amp;".xlsx]Hóa đơn COD'!"&amp;CELL("address",L141))))</f>
        <v>3</v>
      </c>
      <c r="M141">
        <f ca="1">IF(ISBLANK(INDIRECT("'["&amp;'Báo cáo'!$C$3&amp;".xlsx]Hóa đơn COD'!"&amp;CELL("address",M141))),"",(INDIRECT("'["&amp;'Báo cáo'!$C$3&amp;".xlsx]Hóa đơn COD'!"&amp;CELL("address",M141))))</f>
        <v>62</v>
      </c>
      <c r="N141" t="str">
        <f ca="1">IF(ISBLANK(INDIRECT("'["&amp;'Báo cáo'!$C$3&amp;".xlsx]Hóa đơn COD'!"&amp;CELL("address",N141))),"",(INDIRECT("'["&amp;'Báo cáo'!$C$3&amp;".xlsx]Hóa đơn COD'!"&amp;CELL("address",N141))))</f>
        <v>trongntm</v>
      </c>
      <c r="O141" t="str">
        <f ca="1">IF(ISBLANK(INDIRECT("'["&amp;'Báo cáo'!$C$3&amp;".xlsx]Hóa đơn COD'!"&amp;CELL("address",O141))),"",(INDIRECT("'["&amp;'Báo cáo'!$C$3&amp;".xlsx]Hóa đơn COD'!"&amp;CELL("address",O141))))</f>
        <v>12:12 06-12-19</v>
      </c>
      <c r="P141" s="10">
        <f t="shared" ca="1" si="2"/>
        <v>0.5083333333333333</v>
      </c>
      <c r="Q141" t="str">
        <f ca="1">IF(B141="","",IF(P141&lt;'Báo cáo'!$C$4,"Sáng","Chiều"))</f>
        <v>Sáng</v>
      </c>
      <c r="R141" s="12" t="str">
        <f ca="1">IF(A141="","",IF(ISNUMBER(MATCH(B141,'Danh sách COD'!$B:$B,0)),J141/I141,""))</f>
        <v/>
      </c>
      <c r="S141" t="str">
        <f ca="1">IF(R141="","",IF(R141&gt;='Báo cáo'!$C$8,"Có","Không"))</f>
        <v/>
      </c>
    </row>
    <row r="142" spans="1:19" x14ac:dyDescent="0.25">
      <c r="A142" t="str">
        <f ca="1">IF(ISBLANK(INDIRECT("'["&amp;'Báo cáo'!$C$3&amp;".xlsx]Hóa đơn COD'!"&amp;CELL("address",A142))),"",(INDIRECT("'["&amp;'Báo cáo'!$C$3&amp;".xlsx]Hóa đơn COD'!"&amp;CELL("address",A142))))</f>
        <v>BTT393966165.T1194.021219</v>
      </c>
      <c r="B142" t="str">
        <f ca="1">IF(ISBLANK(INDIRECT("'["&amp;'Báo cáo'!$C$3&amp;".xlsx]Hóa đơn COD'!"&amp;CELL("address",B142))),"",(INDIRECT("'["&amp;'Báo cáo'!$C$3&amp;".xlsx]Hóa đơn COD'!"&amp;CELL("address",B142))))</f>
        <v>T1194-Nguyễn Thanh Đại</v>
      </c>
      <c r="C142">
        <f ca="1">IF(ISBLANK(INDIRECT("'["&amp;'Báo cáo'!$C$3&amp;".xlsx]Hóa đơn COD'!"&amp;CELL("address",C142))),"",(INDIRECT("'["&amp;'Báo cáo'!$C$3&amp;".xlsx]Hóa đơn COD'!"&amp;CELL("address",C142))))</f>
        <v>19769097</v>
      </c>
      <c r="D142">
        <f ca="1">IF(ISBLANK(INDIRECT("'["&amp;'Báo cáo'!$C$3&amp;".xlsx]Hóa đơn COD'!"&amp;CELL("address",D142))),"",(INDIRECT("'["&amp;'Báo cáo'!$C$3&amp;".xlsx]Hóa đơn COD'!"&amp;CELL("address",D142))))</f>
        <v>0</v>
      </c>
      <c r="E142">
        <f ca="1">IF(ISBLANK(INDIRECT("'["&amp;'Báo cáo'!$C$3&amp;".xlsx]Hóa đơn COD'!"&amp;CELL("address",E142))),"",(INDIRECT("'["&amp;'Báo cáo'!$C$3&amp;".xlsx]Hóa đơn COD'!"&amp;CELL("address",E142))))</f>
        <v>2048445</v>
      </c>
      <c r="F142">
        <f ca="1">IF(ISBLANK(INDIRECT("'["&amp;'Báo cáo'!$C$3&amp;".xlsx]Hóa đơn COD'!"&amp;CELL("address",F142))),"",(INDIRECT("'["&amp;'Báo cáo'!$C$3&amp;".xlsx]Hóa đơn COD'!"&amp;CELL("address",F142))))</f>
        <v>1659445</v>
      </c>
      <c r="G142">
        <f ca="1">IF(ISBLANK(INDIRECT("'["&amp;'Báo cáo'!$C$3&amp;".xlsx]Hóa đơn COD'!"&amp;CELL("address",G142))),"",(INDIRECT("'["&amp;'Báo cáo'!$C$3&amp;".xlsx]Hóa đơn COD'!"&amp;CELL("address",G142))))</f>
        <v>389000</v>
      </c>
      <c r="H142">
        <f ca="1">IF(ISBLANK(INDIRECT("'["&amp;'Báo cáo'!$C$3&amp;".xlsx]Hóa đơn COD'!"&amp;CELL("address",H142))),"",(INDIRECT("'["&amp;'Báo cáo'!$C$3&amp;".xlsx]Hóa đơn COD'!"&amp;CELL("address",H142))))</f>
        <v>0</v>
      </c>
      <c r="I142">
        <f ca="1">IF(ISBLANK(INDIRECT("'["&amp;'Báo cáo'!$C$3&amp;".xlsx]Hóa đơn COD'!"&amp;CELL("address",I142))),"",(INDIRECT("'["&amp;'Báo cáo'!$C$3&amp;".xlsx]Hóa đơn COD'!"&amp;CELL("address",I142))))</f>
        <v>84</v>
      </c>
      <c r="J142">
        <f ca="1">IF(ISBLANK(INDIRECT("'["&amp;'Báo cáo'!$C$3&amp;".xlsx]Hóa đơn COD'!"&amp;CELL("address",J142))),"",(INDIRECT("'["&amp;'Báo cáo'!$C$3&amp;".xlsx]Hóa đơn COD'!"&amp;CELL("address",J142))))</f>
        <v>77</v>
      </c>
      <c r="K142">
        <f ca="1">IF(ISBLANK(INDIRECT("'["&amp;'Báo cáo'!$C$3&amp;".xlsx]Hóa đơn COD'!"&amp;CELL("address",K142))),"",(INDIRECT("'["&amp;'Báo cáo'!$C$3&amp;".xlsx]Hóa đơn COD'!"&amp;CELL("address",K142))))</f>
        <v>1</v>
      </c>
      <c r="L142">
        <f ca="1">IF(ISBLANK(INDIRECT("'["&amp;'Báo cáo'!$C$3&amp;".xlsx]Hóa đơn COD'!"&amp;CELL("address",L142))),"",(INDIRECT("'["&amp;'Báo cáo'!$C$3&amp;".xlsx]Hóa đơn COD'!"&amp;CELL("address",L142))))</f>
        <v>6</v>
      </c>
      <c r="M142">
        <f ca="1">IF(ISBLANK(INDIRECT("'["&amp;'Báo cáo'!$C$3&amp;".xlsx]Hóa đơn COD'!"&amp;CELL("address",M142))),"",(INDIRECT("'["&amp;'Báo cáo'!$C$3&amp;".xlsx]Hóa đơn COD'!"&amp;CELL("address",M142))))</f>
        <v>84</v>
      </c>
      <c r="N142" t="str">
        <f ca="1">IF(ISBLANK(INDIRECT("'["&amp;'Báo cáo'!$C$3&amp;".xlsx]Hóa đơn COD'!"&amp;CELL("address",N142))),"",(INDIRECT("'["&amp;'Báo cáo'!$C$3&amp;".xlsx]Hóa đơn COD'!"&amp;CELL("address",N142))))</f>
        <v>nhitpy</v>
      </c>
      <c r="O142" t="str">
        <f ca="1">IF(ISBLANK(INDIRECT("'["&amp;'Báo cáo'!$C$3&amp;".xlsx]Hóa đơn COD'!"&amp;CELL("address",O142))),"",(INDIRECT("'["&amp;'Báo cáo'!$C$3&amp;".xlsx]Hóa đơn COD'!"&amp;CELL("address",O142))))</f>
        <v>13:15 02-12-19</v>
      </c>
      <c r="P142" s="10">
        <f t="shared" ca="1" si="2"/>
        <v>0.55208333333333337</v>
      </c>
      <c r="Q142" t="str">
        <f ca="1">IF(B142="","",IF(P142&lt;'Báo cáo'!$C$4,"Sáng","Chiều"))</f>
        <v>Chiều</v>
      </c>
      <c r="R142" s="12" t="str">
        <f ca="1">IF(A142="","",IF(ISNUMBER(MATCH(B142,'Danh sách COD'!$B:$B,0)),J142/I142,""))</f>
        <v/>
      </c>
      <c r="S142" t="str">
        <f ca="1">IF(R142="","",IF(R142&gt;='Báo cáo'!$C$8,"Có","Không"))</f>
        <v/>
      </c>
    </row>
    <row r="143" spans="1:19" x14ac:dyDescent="0.25">
      <c r="A143" t="str">
        <f ca="1">IF(ISBLANK(INDIRECT("'["&amp;'Báo cáo'!$C$3&amp;".xlsx]Hóa đơn COD'!"&amp;CELL("address",A143))),"",(INDIRECT("'["&amp;'Báo cáo'!$C$3&amp;".xlsx]Hóa đơn COD'!"&amp;CELL("address",A143))))</f>
        <v>BTT399567618.T1194.061219</v>
      </c>
      <c r="B143" t="str">
        <f ca="1">IF(ISBLANK(INDIRECT("'["&amp;'Báo cáo'!$C$3&amp;".xlsx]Hóa đơn COD'!"&amp;CELL("address",B143))),"",(INDIRECT("'["&amp;'Báo cáo'!$C$3&amp;".xlsx]Hóa đơn COD'!"&amp;CELL("address",B143))))</f>
        <v>T1194-Nguyễn Thanh Đại</v>
      </c>
      <c r="C143">
        <f ca="1">IF(ISBLANK(INDIRECT("'["&amp;'Báo cáo'!$C$3&amp;".xlsx]Hóa đơn COD'!"&amp;CELL("address",C143))),"",(INDIRECT("'["&amp;'Báo cáo'!$C$3&amp;".xlsx]Hóa đơn COD'!"&amp;CELL("address",C143))))</f>
        <v>4777250</v>
      </c>
      <c r="D143">
        <f ca="1">IF(ISBLANK(INDIRECT("'["&amp;'Báo cáo'!$C$3&amp;".xlsx]Hóa đơn COD'!"&amp;CELL("address",D143))),"",(INDIRECT("'["&amp;'Báo cáo'!$C$3&amp;".xlsx]Hóa đơn COD'!"&amp;CELL("address",D143))))</f>
        <v>0</v>
      </c>
      <c r="E143">
        <f ca="1">IF(ISBLANK(INDIRECT("'["&amp;'Báo cáo'!$C$3&amp;".xlsx]Hóa đơn COD'!"&amp;CELL("address",E143))),"",(INDIRECT("'["&amp;'Báo cáo'!$C$3&amp;".xlsx]Hóa đơn COD'!"&amp;CELL("address",E143))))</f>
        <v>331550</v>
      </c>
      <c r="F143">
        <f ca="1">IF(ISBLANK(INDIRECT("'["&amp;'Báo cáo'!$C$3&amp;".xlsx]Hóa đơn COD'!"&amp;CELL("address",F143))),"",(INDIRECT("'["&amp;'Báo cáo'!$C$3&amp;".xlsx]Hóa đơn COD'!"&amp;CELL("address",F143))))</f>
        <v>331550</v>
      </c>
      <c r="G143">
        <f ca="1">IF(ISBLANK(INDIRECT("'["&amp;'Báo cáo'!$C$3&amp;".xlsx]Hóa đơn COD'!"&amp;CELL("address",G143))),"",(INDIRECT("'["&amp;'Báo cáo'!$C$3&amp;".xlsx]Hóa đơn COD'!"&amp;CELL("address",G143))))</f>
        <v>0</v>
      </c>
      <c r="H143">
        <f ca="1">IF(ISBLANK(INDIRECT("'["&amp;'Báo cáo'!$C$3&amp;".xlsx]Hóa đơn COD'!"&amp;CELL("address",H143))),"",(INDIRECT("'["&amp;'Báo cáo'!$C$3&amp;".xlsx]Hóa đơn COD'!"&amp;CELL("address",H143))))</f>
        <v>0</v>
      </c>
      <c r="I143">
        <f ca="1">IF(ISBLANK(INDIRECT("'["&amp;'Báo cáo'!$C$3&amp;".xlsx]Hóa đơn COD'!"&amp;CELL("address",I143))),"",(INDIRECT("'["&amp;'Báo cáo'!$C$3&amp;".xlsx]Hóa đơn COD'!"&amp;CELL("address",I143))))</f>
        <v>17</v>
      </c>
      <c r="J143">
        <f ca="1">IF(ISBLANK(INDIRECT("'["&amp;'Báo cáo'!$C$3&amp;".xlsx]Hóa đơn COD'!"&amp;CELL("address",J143))),"",(INDIRECT("'["&amp;'Báo cáo'!$C$3&amp;".xlsx]Hóa đơn COD'!"&amp;CELL("address",J143))))</f>
        <v>14</v>
      </c>
      <c r="K143">
        <f ca="1">IF(ISBLANK(INDIRECT("'["&amp;'Báo cáo'!$C$3&amp;".xlsx]Hóa đơn COD'!"&amp;CELL("address",K143))),"",(INDIRECT("'["&amp;'Báo cáo'!$C$3&amp;".xlsx]Hóa đơn COD'!"&amp;CELL("address",K143))))</f>
        <v>1</v>
      </c>
      <c r="L143">
        <f ca="1">IF(ISBLANK(INDIRECT("'["&amp;'Báo cáo'!$C$3&amp;".xlsx]Hóa đơn COD'!"&amp;CELL("address",L143))),"",(INDIRECT("'["&amp;'Báo cáo'!$C$3&amp;".xlsx]Hóa đơn COD'!"&amp;CELL("address",L143))))</f>
        <v>2</v>
      </c>
      <c r="M143">
        <f ca="1">IF(ISBLANK(INDIRECT("'["&amp;'Báo cáo'!$C$3&amp;".xlsx]Hóa đơn COD'!"&amp;CELL("address",M143))),"",(INDIRECT("'["&amp;'Báo cáo'!$C$3&amp;".xlsx]Hóa đơn COD'!"&amp;CELL("address",M143))))</f>
        <v>17</v>
      </c>
      <c r="N143" t="str">
        <f ca="1">IF(ISBLANK(INDIRECT("'["&amp;'Báo cáo'!$C$3&amp;".xlsx]Hóa đơn COD'!"&amp;CELL("address",N143))),"",(INDIRECT("'["&amp;'Báo cáo'!$C$3&amp;".xlsx]Hóa đơn COD'!"&amp;CELL("address",N143))))</f>
        <v>tuoint</v>
      </c>
      <c r="O143" t="str">
        <f ca="1">IF(ISBLANK(INDIRECT("'["&amp;'Báo cáo'!$C$3&amp;".xlsx]Hóa đơn COD'!"&amp;CELL("address",O143))),"",(INDIRECT("'["&amp;'Báo cáo'!$C$3&amp;".xlsx]Hóa đơn COD'!"&amp;CELL("address",O143))))</f>
        <v>15:31 06-12-19</v>
      </c>
      <c r="P143" s="10">
        <f t="shared" ca="1" si="2"/>
        <v>0.64652777777777781</v>
      </c>
      <c r="Q143" t="str">
        <f ca="1">IF(B143="","",IF(P143&lt;'Báo cáo'!$C$4,"Sáng","Chiều"))</f>
        <v>Chiều</v>
      </c>
      <c r="R143" s="12" t="str">
        <f ca="1">IF(A143="","",IF(ISNUMBER(MATCH(B143,'Danh sách COD'!$B:$B,0)),J143/I143,""))</f>
        <v/>
      </c>
      <c r="S143" t="str">
        <f ca="1">IF(R143="","",IF(R143&gt;='Báo cáo'!$C$8,"Có","Không"))</f>
        <v/>
      </c>
    </row>
    <row r="144" spans="1:19" x14ac:dyDescent="0.25">
      <c r="A144" t="str">
        <f ca="1">IF(ISBLANK(INDIRECT("'["&amp;'Báo cáo'!$C$3&amp;".xlsx]Hóa đơn COD'!"&amp;CELL("address",A144))),"",(INDIRECT("'["&amp;'Báo cáo'!$C$3&amp;".xlsx]Hóa đơn COD'!"&amp;CELL("address",A144))))</f>
        <v>BTT391927356.T1194.301119</v>
      </c>
      <c r="B144" t="str">
        <f ca="1">IF(ISBLANK(INDIRECT("'["&amp;'Báo cáo'!$C$3&amp;".xlsx]Hóa đơn COD'!"&amp;CELL("address",B144))),"",(INDIRECT("'["&amp;'Báo cáo'!$C$3&amp;".xlsx]Hóa đơn COD'!"&amp;CELL("address",B144))))</f>
        <v>T1194-Nguyễn Thanh Đại</v>
      </c>
      <c r="C144">
        <f ca="1">IF(ISBLANK(INDIRECT("'["&amp;'Báo cáo'!$C$3&amp;".xlsx]Hóa đơn COD'!"&amp;CELL("address",C144))),"",(INDIRECT("'["&amp;'Báo cáo'!$C$3&amp;".xlsx]Hóa đơn COD'!"&amp;CELL("address",C144))))</f>
        <v>1334600</v>
      </c>
      <c r="D144">
        <f ca="1">IF(ISBLANK(INDIRECT("'["&amp;'Báo cáo'!$C$3&amp;".xlsx]Hóa đơn COD'!"&amp;CELL("address",D144))),"",(INDIRECT("'["&amp;'Báo cáo'!$C$3&amp;".xlsx]Hóa đơn COD'!"&amp;CELL("address",D144))))</f>
        <v>0</v>
      </c>
      <c r="E144">
        <f ca="1">IF(ISBLANK(INDIRECT("'["&amp;'Báo cáo'!$C$3&amp;".xlsx]Hóa đơn COD'!"&amp;CELL("address",E144))),"",(INDIRECT("'["&amp;'Báo cáo'!$C$3&amp;".xlsx]Hóa đơn COD'!"&amp;CELL("address",E144))))</f>
        <v>150060</v>
      </c>
      <c r="F144">
        <f ca="1">IF(ISBLANK(INDIRECT("'["&amp;'Báo cáo'!$C$3&amp;".xlsx]Hóa đơn COD'!"&amp;CELL("address",F144))),"",(INDIRECT("'["&amp;'Báo cáo'!$C$3&amp;".xlsx]Hóa đơn COD'!"&amp;CELL("address",F144))))</f>
        <v>102060</v>
      </c>
      <c r="G144">
        <f ca="1">IF(ISBLANK(INDIRECT("'["&amp;'Báo cáo'!$C$3&amp;".xlsx]Hóa đơn COD'!"&amp;CELL("address",G144))),"",(INDIRECT("'["&amp;'Báo cáo'!$C$3&amp;".xlsx]Hóa đơn COD'!"&amp;CELL("address",G144))))</f>
        <v>48000</v>
      </c>
      <c r="H144">
        <f ca="1">IF(ISBLANK(INDIRECT("'["&amp;'Báo cáo'!$C$3&amp;".xlsx]Hóa đơn COD'!"&amp;CELL("address",H144))),"",(INDIRECT("'["&amp;'Báo cáo'!$C$3&amp;".xlsx]Hóa đơn COD'!"&amp;CELL("address",H144))))</f>
        <v>0</v>
      </c>
      <c r="I144">
        <f ca="1">IF(ISBLANK(INDIRECT("'["&amp;'Báo cáo'!$C$3&amp;".xlsx]Hóa đơn COD'!"&amp;CELL("address",I144))),"",(INDIRECT("'["&amp;'Báo cáo'!$C$3&amp;".xlsx]Hóa đơn COD'!"&amp;CELL("address",I144))))</f>
        <v>12</v>
      </c>
      <c r="J144">
        <f ca="1">IF(ISBLANK(INDIRECT("'["&amp;'Báo cáo'!$C$3&amp;".xlsx]Hóa đơn COD'!"&amp;CELL("address",J144))),"",(INDIRECT("'["&amp;'Báo cáo'!$C$3&amp;".xlsx]Hóa đơn COD'!"&amp;CELL("address",J144))))</f>
        <v>6</v>
      </c>
      <c r="K144">
        <f ca="1">IF(ISBLANK(INDIRECT("'["&amp;'Báo cáo'!$C$3&amp;".xlsx]Hóa đơn COD'!"&amp;CELL("address",K144))),"",(INDIRECT("'["&amp;'Báo cáo'!$C$3&amp;".xlsx]Hóa đơn COD'!"&amp;CELL("address",K144))))</f>
        <v>1</v>
      </c>
      <c r="L144">
        <f ca="1">IF(ISBLANK(INDIRECT("'["&amp;'Báo cáo'!$C$3&amp;".xlsx]Hóa đơn COD'!"&amp;CELL("address",L144))),"",(INDIRECT("'["&amp;'Báo cáo'!$C$3&amp;".xlsx]Hóa đơn COD'!"&amp;CELL("address",L144))))</f>
        <v>5</v>
      </c>
      <c r="M144">
        <f ca="1">IF(ISBLANK(INDIRECT("'["&amp;'Báo cáo'!$C$3&amp;".xlsx]Hóa đơn COD'!"&amp;CELL("address",M144))),"",(INDIRECT("'["&amp;'Báo cáo'!$C$3&amp;".xlsx]Hóa đơn COD'!"&amp;CELL("address",M144))))</f>
        <v>12</v>
      </c>
      <c r="N144" t="str">
        <f ca="1">IF(ISBLANK(INDIRECT("'["&amp;'Báo cáo'!$C$3&amp;".xlsx]Hóa đơn COD'!"&amp;CELL("address",N144))),"",(INDIRECT("'["&amp;'Báo cáo'!$C$3&amp;".xlsx]Hóa đơn COD'!"&amp;CELL("address",N144))))</f>
        <v>tuoint</v>
      </c>
      <c r="O144" t="str">
        <f ca="1">IF(ISBLANK(INDIRECT("'["&amp;'Báo cáo'!$C$3&amp;".xlsx]Hóa đơn COD'!"&amp;CELL("address",O144))),"",(INDIRECT("'["&amp;'Báo cáo'!$C$3&amp;".xlsx]Hóa đơn COD'!"&amp;CELL("address",O144))))</f>
        <v>15:44 30-11-19</v>
      </c>
      <c r="P144" s="10">
        <f t="shared" ca="1" si="2"/>
        <v>0.65555555555555556</v>
      </c>
      <c r="Q144" t="str">
        <f ca="1">IF(B144="","",IF(P144&lt;'Báo cáo'!$C$4,"Sáng","Chiều"))</f>
        <v>Chiều</v>
      </c>
      <c r="R144" s="12" t="str">
        <f ca="1">IF(A144="","",IF(ISNUMBER(MATCH(B144,'Danh sách COD'!$B:$B,0)),J144/I144,""))</f>
        <v/>
      </c>
      <c r="S144" t="str">
        <f ca="1">IF(R144="","",IF(R144&gt;='Báo cáo'!$C$8,"Có","Không"))</f>
        <v/>
      </c>
    </row>
    <row r="145" spans="1:19" x14ac:dyDescent="0.25">
      <c r="A145" t="str">
        <f ca="1">IF(ISBLANK(INDIRECT("'["&amp;'Báo cáo'!$C$3&amp;".xlsx]Hóa đơn COD'!"&amp;CELL("address",A145))),"",(INDIRECT("'["&amp;'Báo cáo'!$C$3&amp;".xlsx]Hóa đơn COD'!"&amp;CELL("address",A145))))</f>
        <v>BTT398118675.T1194.051219</v>
      </c>
      <c r="B145" t="str">
        <f ca="1">IF(ISBLANK(INDIRECT("'["&amp;'Báo cáo'!$C$3&amp;".xlsx]Hóa đơn COD'!"&amp;CELL("address",B145))),"",(INDIRECT("'["&amp;'Báo cáo'!$C$3&amp;".xlsx]Hóa đơn COD'!"&amp;CELL("address",B145))))</f>
        <v>T1194-Nguyễn Thanh Đại</v>
      </c>
      <c r="C145">
        <f ca="1">IF(ISBLANK(INDIRECT("'["&amp;'Báo cáo'!$C$3&amp;".xlsx]Hóa đơn COD'!"&amp;CELL("address",C145))),"",(INDIRECT("'["&amp;'Báo cáo'!$C$3&amp;".xlsx]Hóa đơn COD'!"&amp;CELL("address",C145))))</f>
        <v>5575350</v>
      </c>
      <c r="D145">
        <f ca="1">IF(ISBLANK(INDIRECT("'["&amp;'Báo cáo'!$C$3&amp;".xlsx]Hóa đơn COD'!"&amp;CELL("address",D145))),"",(INDIRECT("'["&amp;'Báo cáo'!$C$3&amp;".xlsx]Hóa đơn COD'!"&amp;CELL("address",D145))))</f>
        <v>0</v>
      </c>
      <c r="E145">
        <f ca="1">IF(ISBLANK(INDIRECT("'["&amp;'Báo cáo'!$C$3&amp;".xlsx]Hóa đơn COD'!"&amp;CELL("address",E145))),"",(INDIRECT("'["&amp;'Báo cáo'!$C$3&amp;".xlsx]Hóa đơn COD'!"&amp;CELL("address",E145))))</f>
        <v>634145</v>
      </c>
      <c r="F145">
        <f ca="1">IF(ISBLANK(INDIRECT("'["&amp;'Báo cáo'!$C$3&amp;".xlsx]Hóa đơn COD'!"&amp;CELL("address",F145))),"",(INDIRECT("'["&amp;'Báo cáo'!$C$3&amp;".xlsx]Hóa đơn COD'!"&amp;CELL("address",F145))))</f>
        <v>577145</v>
      </c>
      <c r="G145">
        <f ca="1">IF(ISBLANK(INDIRECT("'["&amp;'Báo cáo'!$C$3&amp;".xlsx]Hóa đơn COD'!"&amp;CELL("address",G145))),"",(INDIRECT("'["&amp;'Báo cáo'!$C$3&amp;".xlsx]Hóa đơn COD'!"&amp;CELL("address",G145))))</f>
        <v>57000</v>
      </c>
      <c r="H145">
        <f ca="1">IF(ISBLANK(INDIRECT("'["&amp;'Báo cáo'!$C$3&amp;".xlsx]Hóa đơn COD'!"&amp;CELL("address",H145))),"",(INDIRECT("'["&amp;'Báo cáo'!$C$3&amp;".xlsx]Hóa đơn COD'!"&amp;CELL("address",H145))))</f>
        <v>0</v>
      </c>
      <c r="I145">
        <f ca="1">IF(ISBLANK(INDIRECT("'["&amp;'Báo cáo'!$C$3&amp;".xlsx]Hóa đơn COD'!"&amp;CELL("address",I145))),"",(INDIRECT("'["&amp;'Báo cáo'!$C$3&amp;".xlsx]Hóa đơn COD'!"&amp;CELL("address",I145))))</f>
        <v>31</v>
      </c>
      <c r="J145">
        <f ca="1">IF(ISBLANK(INDIRECT("'["&amp;'Báo cáo'!$C$3&amp;".xlsx]Hóa đơn COD'!"&amp;CELL("address",J145))),"",(INDIRECT("'["&amp;'Báo cáo'!$C$3&amp;".xlsx]Hóa đơn COD'!"&amp;CELL("address",J145))))</f>
        <v>22</v>
      </c>
      <c r="K145">
        <f ca="1">IF(ISBLANK(INDIRECT("'["&amp;'Báo cáo'!$C$3&amp;".xlsx]Hóa đơn COD'!"&amp;CELL("address",K145))),"",(INDIRECT("'["&amp;'Báo cáo'!$C$3&amp;".xlsx]Hóa đơn COD'!"&amp;CELL("address",K145))))</f>
        <v>1</v>
      </c>
      <c r="L145">
        <f ca="1">IF(ISBLANK(INDIRECT("'["&amp;'Báo cáo'!$C$3&amp;".xlsx]Hóa đơn COD'!"&amp;CELL("address",L145))),"",(INDIRECT("'["&amp;'Báo cáo'!$C$3&amp;".xlsx]Hóa đơn COD'!"&amp;CELL("address",L145))))</f>
        <v>8</v>
      </c>
      <c r="M145">
        <f ca="1">IF(ISBLANK(INDIRECT("'["&amp;'Báo cáo'!$C$3&amp;".xlsx]Hóa đơn COD'!"&amp;CELL("address",M145))),"",(INDIRECT("'["&amp;'Báo cáo'!$C$3&amp;".xlsx]Hóa đơn COD'!"&amp;CELL("address",M145))))</f>
        <v>31</v>
      </c>
      <c r="N145" t="str">
        <f ca="1">IF(ISBLANK(INDIRECT("'["&amp;'Báo cáo'!$C$3&amp;".xlsx]Hóa đơn COD'!"&amp;CELL("address",N145))),"",(INDIRECT("'["&amp;'Báo cáo'!$C$3&amp;".xlsx]Hóa đơn COD'!"&amp;CELL("address",N145))))</f>
        <v>tuoint</v>
      </c>
      <c r="O145" t="str">
        <f ca="1">IF(ISBLANK(INDIRECT("'["&amp;'Báo cáo'!$C$3&amp;".xlsx]Hóa đơn COD'!"&amp;CELL("address",O145))),"",(INDIRECT("'["&amp;'Báo cáo'!$C$3&amp;".xlsx]Hóa đơn COD'!"&amp;CELL("address",O145))))</f>
        <v>15:51 05-12-19</v>
      </c>
      <c r="P145" s="10">
        <f t="shared" ca="1" si="2"/>
        <v>0.66041666666666665</v>
      </c>
      <c r="Q145" t="str">
        <f ca="1">IF(B145="","",IF(P145&lt;'Báo cáo'!$C$4,"Sáng","Chiều"))</f>
        <v>Chiều</v>
      </c>
      <c r="R145" s="12" t="str">
        <f ca="1">IF(A145="","",IF(ISNUMBER(MATCH(B145,'Danh sách COD'!$B:$B,0)),J145/I145,""))</f>
        <v/>
      </c>
      <c r="S145" t="str">
        <f ca="1">IF(R145="","",IF(R145&gt;='Báo cáo'!$C$8,"Có","Không"))</f>
        <v/>
      </c>
    </row>
    <row r="146" spans="1:19" x14ac:dyDescent="0.25">
      <c r="A146" t="str">
        <f ca="1">IF(ISBLANK(INDIRECT("'["&amp;'Báo cáo'!$C$3&amp;".xlsx]Hóa đơn COD'!"&amp;CELL("address",A146))),"",(INDIRECT("'["&amp;'Báo cáo'!$C$3&amp;".xlsx]Hóa đơn COD'!"&amp;CELL("address",A146))))</f>
        <v>BTT395488248.T1194.031219</v>
      </c>
      <c r="B146" t="str">
        <f ca="1">IF(ISBLANK(INDIRECT("'["&amp;'Báo cáo'!$C$3&amp;".xlsx]Hóa đơn COD'!"&amp;CELL("address",B146))),"",(INDIRECT("'["&amp;'Báo cáo'!$C$3&amp;".xlsx]Hóa đơn COD'!"&amp;CELL("address",B146))))</f>
        <v>T1194-Nguyễn Thanh Đại</v>
      </c>
      <c r="C146">
        <f ca="1">IF(ISBLANK(INDIRECT("'["&amp;'Báo cáo'!$C$3&amp;".xlsx]Hóa đơn COD'!"&amp;CELL("address",C146))),"",(INDIRECT("'["&amp;'Báo cáo'!$C$3&amp;".xlsx]Hóa đơn COD'!"&amp;CELL("address",C146))))</f>
        <v>2769050</v>
      </c>
      <c r="D146">
        <f ca="1">IF(ISBLANK(INDIRECT("'["&amp;'Báo cáo'!$C$3&amp;".xlsx]Hóa đơn COD'!"&amp;CELL("address",D146))),"",(INDIRECT("'["&amp;'Báo cáo'!$C$3&amp;".xlsx]Hóa đơn COD'!"&amp;CELL("address",D146))))</f>
        <v>0</v>
      </c>
      <c r="E146">
        <f ca="1">IF(ISBLANK(INDIRECT("'["&amp;'Báo cáo'!$C$3&amp;".xlsx]Hóa đơn COD'!"&amp;CELL("address",E146))),"",(INDIRECT("'["&amp;'Báo cáo'!$C$3&amp;".xlsx]Hóa đơn COD'!"&amp;CELL("address",E146))))</f>
        <v>347660</v>
      </c>
      <c r="F146">
        <f ca="1">IF(ISBLANK(INDIRECT("'["&amp;'Báo cáo'!$C$3&amp;".xlsx]Hóa đơn COD'!"&amp;CELL("address",F146))),"",(INDIRECT("'["&amp;'Báo cáo'!$C$3&amp;".xlsx]Hóa đơn COD'!"&amp;CELL("address",F146))))</f>
        <v>347660</v>
      </c>
      <c r="G146">
        <f ca="1">IF(ISBLANK(INDIRECT("'["&amp;'Báo cáo'!$C$3&amp;".xlsx]Hóa đơn COD'!"&amp;CELL("address",G146))),"",(INDIRECT("'["&amp;'Báo cáo'!$C$3&amp;".xlsx]Hóa đơn COD'!"&amp;CELL("address",G146))))</f>
        <v>0</v>
      </c>
      <c r="H146">
        <f ca="1">IF(ISBLANK(INDIRECT("'["&amp;'Báo cáo'!$C$3&amp;".xlsx]Hóa đơn COD'!"&amp;CELL("address",H146))),"",(INDIRECT("'["&amp;'Báo cáo'!$C$3&amp;".xlsx]Hóa đơn COD'!"&amp;CELL("address",H146))))</f>
        <v>0</v>
      </c>
      <c r="I146">
        <f ca="1">IF(ISBLANK(INDIRECT("'["&amp;'Báo cáo'!$C$3&amp;".xlsx]Hóa đơn COD'!"&amp;CELL("address",I146))),"",(INDIRECT("'["&amp;'Báo cáo'!$C$3&amp;".xlsx]Hóa đơn COD'!"&amp;CELL("address",I146))))</f>
        <v>17</v>
      </c>
      <c r="J146">
        <f ca="1">IF(ISBLANK(INDIRECT("'["&amp;'Báo cáo'!$C$3&amp;".xlsx]Hóa đơn COD'!"&amp;CELL("address",J146))),"",(INDIRECT("'["&amp;'Báo cáo'!$C$3&amp;".xlsx]Hóa đơn COD'!"&amp;CELL("address",J146))))</f>
        <v>9</v>
      </c>
      <c r="K146">
        <f ca="1">IF(ISBLANK(INDIRECT("'["&amp;'Báo cáo'!$C$3&amp;".xlsx]Hóa đơn COD'!"&amp;CELL("address",K146))),"",(INDIRECT("'["&amp;'Báo cáo'!$C$3&amp;".xlsx]Hóa đơn COD'!"&amp;CELL("address",K146))))</f>
        <v>4</v>
      </c>
      <c r="L146">
        <f ca="1">IF(ISBLANK(INDIRECT("'["&amp;'Báo cáo'!$C$3&amp;".xlsx]Hóa đơn COD'!"&amp;CELL("address",L146))),"",(INDIRECT("'["&amp;'Báo cáo'!$C$3&amp;".xlsx]Hóa đơn COD'!"&amp;CELL("address",L146))))</f>
        <v>4</v>
      </c>
      <c r="M146">
        <f ca="1">IF(ISBLANK(INDIRECT("'["&amp;'Báo cáo'!$C$3&amp;".xlsx]Hóa đơn COD'!"&amp;CELL("address",M146))),"",(INDIRECT("'["&amp;'Báo cáo'!$C$3&amp;".xlsx]Hóa đơn COD'!"&amp;CELL("address",M146))))</f>
        <v>17</v>
      </c>
      <c r="N146" t="str">
        <f ca="1">IF(ISBLANK(INDIRECT("'["&amp;'Báo cáo'!$C$3&amp;".xlsx]Hóa đơn COD'!"&amp;CELL("address",N146))),"",(INDIRECT("'["&amp;'Báo cáo'!$C$3&amp;".xlsx]Hóa đơn COD'!"&amp;CELL("address",N146))))</f>
        <v>nhitpy</v>
      </c>
      <c r="O146" t="str">
        <f ca="1">IF(ISBLANK(INDIRECT("'["&amp;'Báo cáo'!$C$3&amp;".xlsx]Hóa đơn COD'!"&amp;CELL("address",O146))),"",(INDIRECT("'["&amp;'Báo cáo'!$C$3&amp;".xlsx]Hóa đơn COD'!"&amp;CELL("address",O146))))</f>
        <v>16:14 03-12-19</v>
      </c>
      <c r="P146" s="10">
        <f t="shared" ca="1" si="2"/>
        <v>0.67638888888888893</v>
      </c>
      <c r="Q146" t="str">
        <f ca="1">IF(B146="","",IF(P146&lt;'Báo cáo'!$C$4,"Sáng","Chiều"))</f>
        <v>Chiều</v>
      </c>
      <c r="R146" s="12" t="str">
        <f ca="1">IF(A146="","",IF(ISNUMBER(MATCH(B146,'Danh sách COD'!$B:$B,0)),J146/I146,""))</f>
        <v/>
      </c>
      <c r="S146" t="str">
        <f ca="1">IF(R146="","",IF(R146&gt;='Báo cáo'!$C$8,"Có","Không"))</f>
        <v/>
      </c>
    </row>
    <row r="147" spans="1:19" x14ac:dyDescent="0.25">
      <c r="A147" t="str">
        <f ca="1">IF(ISBLANK(INDIRECT("'["&amp;'Báo cáo'!$C$3&amp;".xlsx]Hóa đơn COD'!"&amp;CELL("address",A147))),"",(INDIRECT("'["&amp;'Báo cáo'!$C$3&amp;".xlsx]Hóa đơn COD'!"&amp;CELL("address",A147))))</f>
        <v>BTT394208454.T1194.021219</v>
      </c>
      <c r="B147" t="str">
        <f ca="1">IF(ISBLANK(INDIRECT("'["&amp;'Báo cáo'!$C$3&amp;".xlsx]Hóa đơn COD'!"&amp;CELL("address",B147))),"",(INDIRECT("'["&amp;'Báo cáo'!$C$3&amp;".xlsx]Hóa đơn COD'!"&amp;CELL("address",B147))))</f>
        <v>T1194-Nguyễn Thanh Đại</v>
      </c>
      <c r="C147">
        <f ca="1">IF(ISBLANK(INDIRECT("'["&amp;'Báo cáo'!$C$3&amp;".xlsx]Hóa đơn COD'!"&amp;CELL("address",C147))),"",(INDIRECT("'["&amp;'Báo cáo'!$C$3&amp;".xlsx]Hóa đơn COD'!"&amp;CELL("address",C147))))</f>
        <v>7660887</v>
      </c>
      <c r="D147">
        <f ca="1">IF(ISBLANK(INDIRECT("'["&amp;'Báo cáo'!$C$3&amp;".xlsx]Hóa đơn COD'!"&amp;CELL("address",D147))),"",(INDIRECT("'["&amp;'Báo cáo'!$C$3&amp;".xlsx]Hóa đơn COD'!"&amp;CELL("address",D147))))</f>
        <v>0</v>
      </c>
      <c r="E147">
        <f ca="1">IF(ISBLANK(INDIRECT("'["&amp;'Báo cáo'!$C$3&amp;".xlsx]Hóa đơn COD'!"&amp;CELL("address",E147))),"",(INDIRECT("'["&amp;'Báo cáo'!$C$3&amp;".xlsx]Hóa đơn COD'!"&amp;CELL("address",E147))))</f>
        <v>572150</v>
      </c>
      <c r="F147">
        <f ca="1">IF(ISBLANK(INDIRECT("'["&amp;'Báo cáo'!$C$3&amp;".xlsx]Hóa đơn COD'!"&amp;CELL("address",F147))),"",(INDIRECT("'["&amp;'Báo cáo'!$C$3&amp;".xlsx]Hóa đơn COD'!"&amp;CELL("address",F147))))</f>
        <v>383150</v>
      </c>
      <c r="G147">
        <f ca="1">IF(ISBLANK(INDIRECT("'["&amp;'Báo cáo'!$C$3&amp;".xlsx]Hóa đơn COD'!"&amp;CELL("address",G147))),"",(INDIRECT("'["&amp;'Báo cáo'!$C$3&amp;".xlsx]Hóa đơn COD'!"&amp;CELL("address",G147))))</f>
        <v>189000</v>
      </c>
      <c r="H147">
        <f ca="1">IF(ISBLANK(INDIRECT("'["&amp;'Báo cáo'!$C$3&amp;".xlsx]Hóa đơn COD'!"&amp;CELL("address",H147))),"",(INDIRECT("'["&amp;'Báo cáo'!$C$3&amp;".xlsx]Hóa đơn COD'!"&amp;CELL("address",H147))))</f>
        <v>0</v>
      </c>
      <c r="I147">
        <f ca="1">IF(ISBLANK(INDIRECT("'["&amp;'Báo cáo'!$C$3&amp;".xlsx]Hóa đơn COD'!"&amp;CELL("address",I147))),"",(INDIRECT("'["&amp;'Báo cáo'!$C$3&amp;".xlsx]Hóa đơn COD'!"&amp;CELL("address",I147))))</f>
        <v>27</v>
      </c>
      <c r="J147">
        <f ca="1">IF(ISBLANK(INDIRECT("'["&amp;'Báo cáo'!$C$3&amp;".xlsx]Hóa đơn COD'!"&amp;CELL("address",J147))),"",(INDIRECT("'["&amp;'Báo cáo'!$C$3&amp;".xlsx]Hóa đơn COD'!"&amp;CELL("address",J147))))</f>
        <v>21</v>
      </c>
      <c r="K147">
        <f ca="1">IF(ISBLANK(INDIRECT("'["&amp;'Báo cáo'!$C$3&amp;".xlsx]Hóa đơn COD'!"&amp;CELL("address",K147))),"",(INDIRECT("'["&amp;'Báo cáo'!$C$3&amp;".xlsx]Hóa đơn COD'!"&amp;CELL("address",K147))))</f>
        <v>0</v>
      </c>
      <c r="L147">
        <f ca="1">IF(ISBLANK(INDIRECT("'["&amp;'Báo cáo'!$C$3&amp;".xlsx]Hóa đơn COD'!"&amp;CELL("address",L147))),"",(INDIRECT("'["&amp;'Báo cáo'!$C$3&amp;".xlsx]Hóa đơn COD'!"&amp;CELL("address",L147))))</f>
        <v>6</v>
      </c>
      <c r="M147">
        <f ca="1">IF(ISBLANK(INDIRECT("'["&amp;'Báo cáo'!$C$3&amp;".xlsx]Hóa đơn COD'!"&amp;CELL("address",M147))),"",(INDIRECT("'["&amp;'Báo cáo'!$C$3&amp;".xlsx]Hóa đơn COD'!"&amp;CELL("address",M147))))</f>
        <v>27</v>
      </c>
      <c r="N147" t="str">
        <f ca="1">IF(ISBLANK(INDIRECT("'["&amp;'Báo cáo'!$C$3&amp;".xlsx]Hóa đơn COD'!"&amp;CELL("address",N147))),"",(INDIRECT("'["&amp;'Báo cáo'!$C$3&amp;".xlsx]Hóa đơn COD'!"&amp;CELL("address",N147))))</f>
        <v>nhitpy</v>
      </c>
      <c r="O147" t="str">
        <f ca="1">IF(ISBLANK(INDIRECT("'["&amp;'Báo cáo'!$C$3&amp;".xlsx]Hóa đơn COD'!"&amp;CELL("address",O147))),"",(INDIRECT("'["&amp;'Báo cáo'!$C$3&amp;".xlsx]Hóa đơn COD'!"&amp;CELL("address",O147))))</f>
        <v>16:48 02-12-19</v>
      </c>
      <c r="P147" s="10">
        <f t="shared" ca="1" si="2"/>
        <v>0.70000000000000007</v>
      </c>
      <c r="Q147" t="str">
        <f ca="1">IF(B147="","",IF(P147&lt;'Báo cáo'!$C$4,"Sáng","Chiều"))</f>
        <v>Chiều</v>
      </c>
      <c r="R147" s="12" t="str">
        <f ca="1">IF(A147="","",IF(ISNUMBER(MATCH(B147,'Danh sách COD'!$B:$B,0)),J147/I147,""))</f>
        <v/>
      </c>
      <c r="S147" t="str">
        <f ca="1">IF(R147="","",IF(R147&gt;='Báo cáo'!$C$8,"Có","Không"))</f>
        <v/>
      </c>
    </row>
    <row r="148" spans="1:19" x14ac:dyDescent="0.25">
      <c r="A148" t="str">
        <f ca="1">IF(ISBLANK(INDIRECT("'["&amp;'Báo cáo'!$C$3&amp;".xlsx]Hóa đơn COD'!"&amp;CELL("address",A148))),"",(INDIRECT("'["&amp;'Báo cáo'!$C$3&amp;".xlsx]Hóa đơn COD'!"&amp;CELL("address",A148))))</f>
        <v>BTT396951867.T1194.041219</v>
      </c>
      <c r="B148" t="str">
        <f ca="1">IF(ISBLANK(INDIRECT("'["&amp;'Báo cáo'!$C$3&amp;".xlsx]Hóa đơn COD'!"&amp;CELL("address",B148))),"",(INDIRECT("'["&amp;'Báo cáo'!$C$3&amp;".xlsx]Hóa đơn COD'!"&amp;CELL("address",B148))))</f>
        <v>T1194-Nguyễn Thanh Đại</v>
      </c>
      <c r="C148">
        <f ca="1">IF(ISBLANK(INDIRECT("'["&amp;'Báo cáo'!$C$3&amp;".xlsx]Hóa đơn COD'!"&amp;CELL("address",C148))),"",(INDIRECT("'["&amp;'Báo cáo'!$C$3&amp;".xlsx]Hóa đơn COD'!"&amp;CELL("address",C148))))</f>
        <v>5591860</v>
      </c>
      <c r="D148">
        <f ca="1">IF(ISBLANK(INDIRECT("'["&amp;'Báo cáo'!$C$3&amp;".xlsx]Hóa đơn COD'!"&amp;CELL("address",D148))),"",(INDIRECT("'["&amp;'Báo cáo'!$C$3&amp;".xlsx]Hóa đơn COD'!"&amp;CELL("address",D148))))</f>
        <v>0</v>
      </c>
      <c r="E148">
        <f ca="1">IF(ISBLANK(INDIRECT("'["&amp;'Báo cáo'!$C$3&amp;".xlsx]Hóa đơn COD'!"&amp;CELL("address",E148))),"",(INDIRECT("'["&amp;'Báo cáo'!$C$3&amp;".xlsx]Hóa đơn COD'!"&amp;CELL("address",E148))))</f>
        <v>773730</v>
      </c>
      <c r="F148">
        <f ca="1">IF(ISBLANK(INDIRECT("'["&amp;'Báo cáo'!$C$3&amp;".xlsx]Hóa đơn COD'!"&amp;CELL("address",F148))),"",(INDIRECT("'["&amp;'Báo cáo'!$C$3&amp;".xlsx]Hóa đơn COD'!"&amp;CELL("address",F148))))</f>
        <v>678730</v>
      </c>
      <c r="G148">
        <f ca="1">IF(ISBLANK(INDIRECT("'["&amp;'Báo cáo'!$C$3&amp;".xlsx]Hóa đơn COD'!"&amp;CELL("address",G148))),"",(INDIRECT("'["&amp;'Báo cáo'!$C$3&amp;".xlsx]Hóa đơn COD'!"&amp;CELL("address",G148))))</f>
        <v>95000</v>
      </c>
      <c r="H148">
        <f ca="1">IF(ISBLANK(INDIRECT("'["&amp;'Báo cáo'!$C$3&amp;".xlsx]Hóa đơn COD'!"&amp;CELL("address",H148))),"",(INDIRECT("'["&amp;'Báo cáo'!$C$3&amp;".xlsx]Hóa đơn COD'!"&amp;CELL("address",H148))))</f>
        <v>0</v>
      </c>
      <c r="I148">
        <f ca="1">IF(ISBLANK(INDIRECT("'["&amp;'Báo cáo'!$C$3&amp;".xlsx]Hóa đơn COD'!"&amp;CELL("address",I148))),"",(INDIRECT("'["&amp;'Báo cáo'!$C$3&amp;".xlsx]Hóa đơn COD'!"&amp;CELL("address",I148))))</f>
        <v>32</v>
      </c>
      <c r="J148">
        <f ca="1">IF(ISBLANK(INDIRECT("'["&amp;'Báo cáo'!$C$3&amp;".xlsx]Hóa đơn COD'!"&amp;CELL("address",J148))),"",(INDIRECT("'["&amp;'Báo cáo'!$C$3&amp;".xlsx]Hóa đơn COD'!"&amp;CELL("address",J148))))</f>
        <v>28</v>
      </c>
      <c r="K148">
        <f ca="1">IF(ISBLANK(INDIRECT("'["&amp;'Báo cáo'!$C$3&amp;".xlsx]Hóa đơn COD'!"&amp;CELL("address",K148))),"",(INDIRECT("'["&amp;'Báo cáo'!$C$3&amp;".xlsx]Hóa đơn COD'!"&amp;CELL("address",K148))))</f>
        <v>1</v>
      </c>
      <c r="L148">
        <f ca="1">IF(ISBLANK(INDIRECT("'["&amp;'Báo cáo'!$C$3&amp;".xlsx]Hóa đơn COD'!"&amp;CELL("address",L148))),"",(INDIRECT("'["&amp;'Báo cáo'!$C$3&amp;".xlsx]Hóa đơn COD'!"&amp;CELL("address",L148))))</f>
        <v>3</v>
      </c>
      <c r="M148">
        <f ca="1">IF(ISBLANK(INDIRECT("'["&amp;'Báo cáo'!$C$3&amp;".xlsx]Hóa đơn COD'!"&amp;CELL("address",M148))),"",(INDIRECT("'["&amp;'Báo cáo'!$C$3&amp;".xlsx]Hóa đơn COD'!"&amp;CELL("address",M148))))</f>
        <v>32</v>
      </c>
      <c r="N148" t="str">
        <f ca="1">IF(ISBLANK(INDIRECT("'["&amp;'Báo cáo'!$C$3&amp;".xlsx]Hóa đơn COD'!"&amp;CELL("address",N148))),"",(INDIRECT("'["&amp;'Báo cáo'!$C$3&amp;".xlsx]Hóa đơn COD'!"&amp;CELL("address",N148))))</f>
        <v>trongntm</v>
      </c>
      <c r="O148" t="str">
        <f ca="1">IF(ISBLANK(INDIRECT("'["&amp;'Báo cáo'!$C$3&amp;".xlsx]Hóa đơn COD'!"&amp;CELL("address",O148))),"",(INDIRECT("'["&amp;'Báo cáo'!$C$3&amp;".xlsx]Hóa đơn COD'!"&amp;CELL("address",O148))))</f>
        <v>17:00 04-12-19</v>
      </c>
      <c r="P148" s="10">
        <f t="shared" ca="1" si="2"/>
        <v>0.70833333333333337</v>
      </c>
      <c r="Q148" t="str">
        <f ca="1">IF(B148="","",IF(P148&lt;'Báo cáo'!$C$4,"Sáng","Chiều"))</f>
        <v>Chiều</v>
      </c>
      <c r="R148" s="12" t="str">
        <f ca="1">IF(A148="","",IF(ISNUMBER(MATCH(B148,'Danh sách COD'!$B:$B,0)),J148/I148,""))</f>
        <v/>
      </c>
      <c r="S148" t="str">
        <f ca="1">IF(R148="","",IF(R148&gt;='Báo cáo'!$C$8,"Có","Không"))</f>
        <v/>
      </c>
    </row>
    <row r="149" spans="1:19" x14ac:dyDescent="0.25">
      <c r="A149" t="str">
        <f ca="1">IF(ISBLANK(INDIRECT("'["&amp;'Báo cáo'!$C$3&amp;".xlsx]Hóa đơn COD'!"&amp;CELL("address",A149))),"",(INDIRECT("'["&amp;'Báo cáo'!$C$3&amp;".xlsx]Hóa đơn COD'!"&amp;CELL("address",A149))))</f>
        <v>BTT392825841.T120475.011219</v>
      </c>
      <c r="B149" t="str">
        <f ca="1">IF(ISBLANK(INDIRECT("'["&amp;'Báo cáo'!$C$3&amp;".xlsx]Hóa đơn COD'!"&amp;CELL("address",B149))),"",(INDIRECT("'["&amp;'Báo cáo'!$C$3&amp;".xlsx]Hóa đơn COD'!"&amp;CELL("address",B149))))</f>
        <v>T120475-Huỳnh Thành Nhơn</v>
      </c>
      <c r="C149">
        <f ca="1">IF(ISBLANK(INDIRECT("'["&amp;'Báo cáo'!$C$3&amp;".xlsx]Hóa đơn COD'!"&amp;CELL("address",C149))),"",(INDIRECT("'["&amp;'Báo cáo'!$C$3&amp;".xlsx]Hóa đơn COD'!"&amp;CELL("address",C149))))</f>
        <v>10561900</v>
      </c>
      <c r="D149">
        <f ca="1">IF(ISBLANK(INDIRECT("'["&amp;'Báo cáo'!$C$3&amp;".xlsx]Hóa đơn COD'!"&amp;CELL("address",D149))),"",(INDIRECT("'["&amp;'Báo cáo'!$C$3&amp;".xlsx]Hóa đơn COD'!"&amp;CELL("address",D149))))</f>
        <v>19300</v>
      </c>
      <c r="E149">
        <f ca="1">IF(ISBLANK(INDIRECT("'["&amp;'Báo cáo'!$C$3&amp;".xlsx]Hóa đơn COD'!"&amp;CELL("address",E149))),"",(INDIRECT("'["&amp;'Báo cáo'!$C$3&amp;".xlsx]Hóa đơn COD'!"&amp;CELL("address",E149))))</f>
        <v>500900</v>
      </c>
      <c r="F149">
        <f ca="1">IF(ISBLANK(INDIRECT("'["&amp;'Báo cáo'!$C$3&amp;".xlsx]Hóa đơn COD'!"&amp;CELL("address",F149))),"",(INDIRECT("'["&amp;'Báo cáo'!$C$3&amp;".xlsx]Hóa đơn COD'!"&amp;CELL("address",F149))))</f>
        <v>446900</v>
      </c>
      <c r="G149">
        <f ca="1">IF(ISBLANK(INDIRECT("'["&amp;'Báo cáo'!$C$3&amp;".xlsx]Hóa đơn COD'!"&amp;CELL("address",G149))),"",(INDIRECT("'["&amp;'Báo cáo'!$C$3&amp;".xlsx]Hóa đơn COD'!"&amp;CELL("address",G149))))</f>
        <v>54000</v>
      </c>
      <c r="H149">
        <f ca="1">IF(ISBLANK(INDIRECT("'["&amp;'Báo cáo'!$C$3&amp;".xlsx]Hóa đơn COD'!"&amp;CELL("address",H149))),"",(INDIRECT("'["&amp;'Báo cáo'!$C$3&amp;".xlsx]Hóa đơn COD'!"&amp;CELL("address",H149))))</f>
        <v>0</v>
      </c>
      <c r="I149">
        <f ca="1">IF(ISBLANK(INDIRECT("'["&amp;'Báo cáo'!$C$3&amp;".xlsx]Hóa đơn COD'!"&amp;CELL("address",I149))),"",(INDIRECT("'["&amp;'Báo cáo'!$C$3&amp;".xlsx]Hóa đơn COD'!"&amp;CELL("address",I149))))</f>
        <v>43</v>
      </c>
      <c r="J149">
        <f ca="1">IF(ISBLANK(INDIRECT("'["&amp;'Báo cáo'!$C$3&amp;".xlsx]Hóa đơn COD'!"&amp;CELL("address",J149))),"",(INDIRECT("'["&amp;'Báo cáo'!$C$3&amp;".xlsx]Hóa đơn COD'!"&amp;CELL("address",J149))))</f>
        <v>19</v>
      </c>
      <c r="K149">
        <f ca="1">IF(ISBLANK(INDIRECT("'["&amp;'Báo cáo'!$C$3&amp;".xlsx]Hóa đơn COD'!"&amp;CELL("address",K149))),"",(INDIRECT("'["&amp;'Báo cáo'!$C$3&amp;".xlsx]Hóa đơn COD'!"&amp;CELL("address",K149))))</f>
        <v>2</v>
      </c>
      <c r="L149">
        <f ca="1">IF(ISBLANK(INDIRECT("'["&amp;'Báo cáo'!$C$3&amp;".xlsx]Hóa đơn COD'!"&amp;CELL("address",L149))),"",(INDIRECT("'["&amp;'Báo cáo'!$C$3&amp;".xlsx]Hóa đơn COD'!"&amp;CELL("address",L149))))</f>
        <v>22</v>
      </c>
      <c r="M149">
        <f ca="1">IF(ISBLANK(INDIRECT("'["&amp;'Báo cáo'!$C$3&amp;".xlsx]Hóa đơn COD'!"&amp;CELL("address",M149))),"",(INDIRECT("'["&amp;'Báo cáo'!$C$3&amp;".xlsx]Hóa đơn COD'!"&amp;CELL("address",M149))))</f>
        <v>43</v>
      </c>
      <c r="N149" t="str">
        <f ca="1">IF(ISBLANK(INDIRECT("'["&amp;'Báo cáo'!$C$3&amp;".xlsx]Hóa đơn COD'!"&amp;CELL("address",N149))),"",(INDIRECT("'["&amp;'Báo cáo'!$C$3&amp;".xlsx]Hóa đơn COD'!"&amp;CELL("address",N149))))</f>
        <v>huyendtm2</v>
      </c>
      <c r="O149" t="str">
        <f ca="1">IF(ISBLANK(INDIRECT("'["&amp;'Báo cáo'!$C$3&amp;".xlsx]Hóa đơn COD'!"&amp;CELL("address",O149))),"",(INDIRECT("'["&amp;'Báo cáo'!$C$3&amp;".xlsx]Hóa đơn COD'!"&amp;CELL("address",O149))))</f>
        <v>13:00 01-12-19</v>
      </c>
      <c r="P149" s="10">
        <f t="shared" ca="1" si="2"/>
        <v>0.54166666666666663</v>
      </c>
      <c r="Q149" t="str">
        <f ca="1">IF(B149="","",IF(P149&lt;'Báo cáo'!$C$4,"Sáng","Chiều"))</f>
        <v>Sáng</v>
      </c>
      <c r="R149" s="12" t="str">
        <f ca="1">IF(A149="","",IF(ISNUMBER(MATCH(B149,'Danh sách COD'!$B:$B,0)),J149/I149,""))</f>
        <v/>
      </c>
      <c r="S149" t="str">
        <f ca="1">IF(R149="","",IF(R149&gt;='Báo cáo'!$C$8,"Có","Không"))</f>
        <v/>
      </c>
    </row>
    <row r="150" spans="1:19" x14ac:dyDescent="0.25">
      <c r="A150" t="str">
        <f ca="1">IF(ISBLANK(INDIRECT("'["&amp;'Báo cáo'!$C$3&amp;".xlsx]Hóa đơn COD'!"&amp;CELL("address",A150))),"",(INDIRECT("'["&amp;'Báo cáo'!$C$3&amp;".xlsx]Hóa đơn COD'!"&amp;CELL("address",A150))))</f>
        <v>BTT393005469.T120475.011219</v>
      </c>
      <c r="B150" t="str">
        <f ca="1">IF(ISBLANK(INDIRECT("'["&amp;'Báo cáo'!$C$3&amp;".xlsx]Hóa đơn COD'!"&amp;CELL("address",B150))),"",(INDIRECT("'["&amp;'Báo cáo'!$C$3&amp;".xlsx]Hóa đơn COD'!"&amp;CELL("address",B150))))</f>
        <v>T120475-Huỳnh Thành Nhơn</v>
      </c>
      <c r="C150">
        <f ca="1">IF(ISBLANK(INDIRECT("'["&amp;'Báo cáo'!$C$3&amp;".xlsx]Hóa đơn COD'!"&amp;CELL("address",C150))),"",(INDIRECT("'["&amp;'Báo cáo'!$C$3&amp;".xlsx]Hóa đơn COD'!"&amp;CELL("address",C150))))</f>
        <v>4192500</v>
      </c>
      <c r="D150">
        <f ca="1">IF(ISBLANK(INDIRECT("'["&amp;'Báo cáo'!$C$3&amp;".xlsx]Hóa đơn COD'!"&amp;CELL("address",D150))),"",(INDIRECT("'["&amp;'Báo cáo'!$C$3&amp;".xlsx]Hóa đơn COD'!"&amp;CELL("address",D150))))</f>
        <v>0</v>
      </c>
      <c r="E150">
        <f ca="1">IF(ISBLANK(INDIRECT("'["&amp;'Báo cáo'!$C$3&amp;".xlsx]Hóa đơn COD'!"&amp;CELL("address",E150))),"",(INDIRECT("'["&amp;'Báo cáo'!$C$3&amp;".xlsx]Hóa đơn COD'!"&amp;CELL("address",E150))))</f>
        <v>436820</v>
      </c>
      <c r="F150">
        <f ca="1">IF(ISBLANK(INDIRECT("'["&amp;'Báo cáo'!$C$3&amp;".xlsx]Hóa đơn COD'!"&amp;CELL("address",F150))),"",(INDIRECT("'["&amp;'Báo cáo'!$C$3&amp;".xlsx]Hóa đơn COD'!"&amp;CELL("address",F150))))</f>
        <v>343820</v>
      </c>
      <c r="G150">
        <f ca="1">IF(ISBLANK(INDIRECT("'["&amp;'Báo cáo'!$C$3&amp;".xlsx]Hóa đơn COD'!"&amp;CELL("address",G150))),"",(INDIRECT("'["&amp;'Báo cáo'!$C$3&amp;".xlsx]Hóa đơn COD'!"&amp;CELL("address",G150))))</f>
        <v>93000</v>
      </c>
      <c r="H150">
        <f ca="1">IF(ISBLANK(INDIRECT("'["&amp;'Báo cáo'!$C$3&amp;".xlsx]Hóa đơn COD'!"&amp;CELL("address",H150))),"",(INDIRECT("'["&amp;'Báo cáo'!$C$3&amp;".xlsx]Hóa đơn COD'!"&amp;CELL("address",H150))))</f>
        <v>0</v>
      </c>
      <c r="I150">
        <f ca="1">IF(ISBLANK(INDIRECT("'["&amp;'Báo cáo'!$C$3&amp;".xlsx]Hóa đơn COD'!"&amp;CELL("address",I150))),"",(INDIRECT("'["&amp;'Báo cáo'!$C$3&amp;".xlsx]Hóa đơn COD'!"&amp;CELL("address",I150))))</f>
        <v>23</v>
      </c>
      <c r="J150">
        <f ca="1">IF(ISBLANK(INDIRECT("'["&amp;'Báo cáo'!$C$3&amp;".xlsx]Hóa đơn COD'!"&amp;CELL("address",J150))),"",(INDIRECT("'["&amp;'Báo cáo'!$C$3&amp;".xlsx]Hóa đơn COD'!"&amp;CELL("address",J150))))</f>
        <v>15</v>
      </c>
      <c r="K150">
        <f ca="1">IF(ISBLANK(INDIRECT("'["&amp;'Báo cáo'!$C$3&amp;".xlsx]Hóa đơn COD'!"&amp;CELL("address",K150))),"",(INDIRECT("'["&amp;'Báo cáo'!$C$3&amp;".xlsx]Hóa đơn COD'!"&amp;CELL("address",K150))))</f>
        <v>0</v>
      </c>
      <c r="L150">
        <f ca="1">IF(ISBLANK(INDIRECT("'["&amp;'Báo cáo'!$C$3&amp;".xlsx]Hóa đơn COD'!"&amp;CELL("address",L150))),"",(INDIRECT("'["&amp;'Báo cáo'!$C$3&amp;".xlsx]Hóa đơn COD'!"&amp;CELL("address",L150))))</f>
        <v>8</v>
      </c>
      <c r="M150">
        <f ca="1">IF(ISBLANK(INDIRECT("'["&amp;'Báo cáo'!$C$3&amp;".xlsx]Hóa đơn COD'!"&amp;CELL("address",M150))),"",(INDIRECT("'["&amp;'Báo cáo'!$C$3&amp;".xlsx]Hóa đơn COD'!"&amp;CELL("address",M150))))</f>
        <v>23</v>
      </c>
      <c r="N150" t="str">
        <f ca="1">IF(ISBLANK(INDIRECT("'["&amp;'Báo cáo'!$C$3&amp;".xlsx]Hóa đơn COD'!"&amp;CELL("address",N150))),"",(INDIRECT("'["&amp;'Báo cáo'!$C$3&amp;".xlsx]Hóa đơn COD'!"&amp;CELL("address",N150))))</f>
        <v>huyendtm2</v>
      </c>
      <c r="O150" t="str">
        <f ca="1">IF(ISBLANK(INDIRECT("'["&amp;'Báo cáo'!$C$3&amp;".xlsx]Hóa đơn COD'!"&amp;CELL("address",O150))),"",(INDIRECT("'["&amp;'Báo cáo'!$C$3&amp;".xlsx]Hóa đơn COD'!"&amp;CELL("address",O150))))</f>
        <v>16:39 01-12-19</v>
      </c>
      <c r="P150" s="10">
        <f t="shared" ca="1" si="2"/>
        <v>0.69374999999999998</v>
      </c>
      <c r="Q150" t="str">
        <f ca="1">IF(B150="","",IF(P150&lt;'Báo cáo'!$C$4,"Sáng","Chiều"))</f>
        <v>Chiều</v>
      </c>
      <c r="R150" s="12" t="str">
        <f ca="1">IF(A150="","",IF(ISNUMBER(MATCH(B150,'Danh sách COD'!$B:$B,0)),J150/I150,""))</f>
        <v/>
      </c>
      <c r="S150" t="str">
        <f ca="1">IF(R150="","",IF(R150&gt;='Báo cáo'!$C$8,"Có","Không"))</f>
        <v/>
      </c>
    </row>
    <row r="151" spans="1:19" x14ac:dyDescent="0.25">
      <c r="A151" t="str">
        <f ca="1">IF(ISBLANK(INDIRECT("'["&amp;'Báo cáo'!$C$3&amp;".xlsx]Hóa đơn COD'!"&amp;CELL("address",A151))),"",(INDIRECT("'["&amp;'Báo cáo'!$C$3&amp;".xlsx]Hóa đơn COD'!"&amp;CELL("address",A151))))</f>
        <v>BTT395869521.T121015.031219</v>
      </c>
      <c r="B151" t="str">
        <f ca="1">IF(ISBLANK(INDIRECT("'["&amp;'Báo cáo'!$C$3&amp;".xlsx]Hóa đơn COD'!"&amp;CELL("address",B151))),"",(INDIRECT("'["&amp;'Báo cáo'!$C$3&amp;".xlsx]Hóa đơn COD'!"&amp;CELL("address",B151))))</f>
        <v>T121015-Mai Hoàng Linh</v>
      </c>
      <c r="C151">
        <f ca="1">IF(ISBLANK(INDIRECT("'["&amp;'Báo cáo'!$C$3&amp;".xlsx]Hóa đơn COD'!"&amp;CELL("address",C151))),"",(INDIRECT("'["&amp;'Báo cáo'!$C$3&amp;".xlsx]Hóa đơn COD'!"&amp;CELL("address",C151))))</f>
        <v>4399777</v>
      </c>
      <c r="D151">
        <f ca="1">IF(ISBLANK(INDIRECT("'["&amp;'Báo cáo'!$C$3&amp;".xlsx]Hóa đơn COD'!"&amp;CELL("address",D151))),"",(INDIRECT("'["&amp;'Báo cáo'!$C$3&amp;".xlsx]Hóa đơn COD'!"&amp;CELL("address",D151))))</f>
        <v>0</v>
      </c>
      <c r="E151">
        <f ca="1">IF(ISBLANK(INDIRECT("'["&amp;'Báo cáo'!$C$3&amp;".xlsx]Hóa đơn COD'!"&amp;CELL("address",E151))),"",(INDIRECT("'["&amp;'Báo cáo'!$C$3&amp;".xlsx]Hóa đơn COD'!"&amp;CELL("address",E151))))</f>
        <v>684520</v>
      </c>
      <c r="F151">
        <f ca="1">IF(ISBLANK(INDIRECT("'["&amp;'Báo cáo'!$C$3&amp;".xlsx]Hóa đơn COD'!"&amp;CELL("address",F151))),"",(INDIRECT("'["&amp;'Báo cáo'!$C$3&amp;".xlsx]Hóa đơn COD'!"&amp;CELL("address",F151))))</f>
        <v>609520</v>
      </c>
      <c r="G151">
        <f ca="1">IF(ISBLANK(INDIRECT("'["&amp;'Báo cáo'!$C$3&amp;".xlsx]Hóa đơn COD'!"&amp;CELL("address",G151))),"",(INDIRECT("'["&amp;'Báo cáo'!$C$3&amp;".xlsx]Hóa đơn COD'!"&amp;CELL("address",G151))))</f>
        <v>75000</v>
      </c>
      <c r="H151">
        <f ca="1">IF(ISBLANK(INDIRECT("'["&amp;'Báo cáo'!$C$3&amp;".xlsx]Hóa đơn COD'!"&amp;CELL("address",H151))),"",(INDIRECT("'["&amp;'Báo cáo'!$C$3&amp;".xlsx]Hóa đơn COD'!"&amp;CELL("address",H151))))</f>
        <v>0</v>
      </c>
      <c r="I151">
        <f ca="1">IF(ISBLANK(INDIRECT("'["&amp;'Báo cáo'!$C$3&amp;".xlsx]Hóa đơn COD'!"&amp;CELL("address",I151))),"",(INDIRECT("'["&amp;'Báo cáo'!$C$3&amp;".xlsx]Hóa đơn COD'!"&amp;CELL("address",I151))))</f>
        <v>54</v>
      </c>
      <c r="J151">
        <f ca="1">IF(ISBLANK(INDIRECT("'["&amp;'Báo cáo'!$C$3&amp;".xlsx]Hóa đơn COD'!"&amp;CELL("address",J151))),"",(INDIRECT("'["&amp;'Báo cáo'!$C$3&amp;".xlsx]Hóa đơn COD'!"&amp;CELL("address",J151))))</f>
        <v>23</v>
      </c>
      <c r="K151">
        <f ca="1">IF(ISBLANK(INDIRECT("'["&amp;'Báo cáo'!$C$3&amp;".xlsx]Hóa đơn COD'!"&amp;CELL("address",K151))),"",(INDIRECT("'["&amp;'Báo cáo'!$C$3&amp;".xlsx]Hóa đơn COD'!"&amp;CELL("address",K151))))</f>
        <v>4</v>
      </c>
      <c r="L151">
        <f ca="1">IF(ISBLANK(INDIRECT("'["&amp;'Báo cáo'!$C$3&amp;".xlsx]Hóa đơn COD'!"&amp;CELL("address",L151))),"",(INDIRECT("'["&amp;'Báo cáo'!$C$3&amp;".xlsx]Hóa đơn COD'!"&amp;CELL("address",L151))))</f>
        <v>27</v>
      </c>
      <c r="M151">
        <f ca="1">IF(ISBLANK(INDIRECT("'["&amp;'Báo cáo'!$C$3&amp;".xlsx]Hóa đơn COD'!"&amp;CELL("address",M151))),"",(INDIRECT("'["&amp;'Báo cáo'!$C$3&amp;".xlsx]Hóa đơn COD'!"&amp;CELL("address",M151))))</f>
        <v>54</v>
      </c>
      <c r="N151" t="str">
        <f ca="1">IF(ISBLANK(INDIRECT("'["&amp;'Báo cáo'!$C$3&amp;".xlsx]Hóa đơn COD'!"&amp;CELL("address",N151))),"",(INDIRECT("'["&amp;'Báo cáo'!$C$3&amp;".xlsx]Hóa đơn COD'!"&amp;CELL("address",N151))))</f>
        <v>nhobth</v>
      </c>
      <c r="O151" t="str">
        <f ca="1">IF(ISBLANK(INDIRECT("'["&amp;'Báo cáo'!$C$3&amp;".xlsx]Hóa đơn COD'!"&amp;CELL("address",O151))),"",(INDIRECT("'["&amp;'Báo cáo'!$C$3&amp;".xlsx]Hóa đơn COD'!"&amp;CELL("address",O151))))</f>
        <v>21:22 03-12-19</v>
      </c>
      <c r="P151" s="10">
        <f t="shared" ca="1" si="2"/>
        <v>0.89027777777777783</v>
      </c>
      <c r="Q151" t="str">
        <f ca="1">IF(B151="","",IF(P151&lt;'Báo cáo'!$C$4,"Sáng","Chiều"))</f>
        <v>Chiều</v>
      </c>
      <c r="R151" s="12" t="str">
        <f ca="1">IF(A151="","",IF(ISNUMBER(MATCH(B151,'Danh sách COD'!$B:$B,0)),J151/I151,""))</f>
        <v/>
      </c>
      <c r="S151" t="str">
        <f ca="1">IF(R151="","",IF(R151&gt;='Báo cáo'!$C$8,"Có","Không"))</f>
        <v/>
      </c>
    </row>
    <row r="152" spans="1:19" x14ac:dyDescent="0.25">
      <c r="A152" t="str">
        <f ca="1">IF(ISBLANK(INDIRECT("'["&amp;'Báo cáo'!$C$3&amp;".xlsx]Hóa đơn COD'!"&amp;CELL("address",A152))),"",(INDIRECT("'["&amp;'Báo cáo'!$C$3&amp;".xlsx]Hóa đơn COD'!"&amp;CELL("address",A152))))</f>
        <v>BTT397299828.T121015.041219</v>
      </c>
      <c r="B152" t="str">
        <f ca="1">IF(ISBLANK(INDIRECT("'["&amp;'Báo cáo'!$C$3&amp;".xlsx]Hóa đơn COD'!"&amp;CELL("address",B152))),"",(INDIRECT("'["&amp;'Báo cáo'!$C$3&amp;".xlsx]Hóa đơn COD'!"&amp;CELL("address",B152))))</f>
        <v>T121015-Mai Hoàng Linh</v>
      </c>
      <c r="C152">
        <f ca="1">IF(ISBLANK(INDIRECT("'["&amp;'Báo cáo'!$C$3&amp;".xlsx]Hóa đơn COD'!"&amp;CELL("address",C152))),"",(INDIRECT("'["&amp;'Báo cáo'!$C$3&amp;".xlsx]Hóa đơn COD'!"&amp;CELL("address",C152))))</f>
        <v>7630150</v>
      </c>
      <c r="D152">
        <f ca="1">IF(ISBLANK(INDIRECT("'["&amp;'Báo cáo'!$C$3&amp;".xlsx]Hóa đơn COD'!"&amp;CELL("address",D152))),"",(INDIRECT("'["&amp;'Báo cáo'!$C$3&amp;".xlsx]Hóa đơn COD'!"&amp;CELL("address",D152))))</f>
        <v>0</v>
      </c>
      <c r="E152">
        <f ca="1">IF(ISBLANK(INDIRECT("'["&amp;'Báo cáo'!$C$3&amp;".xlsx]Hóa đơn COD'!"&amp;CELL("address",E152))),"",(INDIRECT("'["&amp;'Báo cáo'!$C$3&amp;".xlsx]Hóa đơn COD'!"&amp;CELL("address",E152))))</f>
        <v>719160</v>
      </c>
      <c r="F152">
        <f ca="1">IF(ISBLANK(INDIRECT("'["&amp;'Báo cáo'!$C$3&amp;".xlsx]Hóa đơn COD'!"&amp;CELL("address",F152))),"",(INDIRECT("'["&amp;'Báo cáo'!$C$3&amp;".xlsx]Hóa đơn COD'!"&amp;CELL("address",F152))))</f>
        <v>646160</v>
      </c>
      <c r="G152">
        <f ca="1">IF(ISBLANK(INDIRECT("'["&amp;'Báo cáo'!$C$3&amp;".xlsx]Hóa đơn COD'!"&amp;CELL("address",G152))),"",(INDIRECT("'["&amp;'Báo cáo'!$C$3&amp;".xlsx]Hóa đơn COD'!"&amp;CELL("address",G152))))</f>
        <v>73000</v>
      </c>
      <c r="H152">
        <f ca="1">IF(ISBLANK(INDIRECT("'["&amp;'Báo cáo'!$C$3&amp;".xlsx]Hóa đơn COD'!"&amp;CELL("address",H152))),"",(INDIRECT("'["&amp;'Báo cáo'!$C$3&amp;".xlsx]Hóa đơn COD'!"&amp;CELL("address",H152))))</f>
        <v>0</v>
      </c>
      <c r="I152">
        <f ca="1">IF(ISBLANK(INDIRECT("'["&amp;'Báo cáo'!$C$3&amp;".xlsx]Hóa đơn COD'!"&amp;CELL("address",I152))),"",(INDIRECT("'["&amp;'Báo cáo'!$C$3&amp;".xlsx]Hóa đơn COD'!"&amp;CELL("address",I152))))</f>
        <v>46</v>
      </c>
      <c r="J152">
        <f ca="1">IF(ISBLANK(INDIRECT("'["&amp;'Báo cáo'!$C$3&amp;".xlsx]Hóa đơn COD'!"&amp;CELL("address",J152))),"",(INDIRECT("'["&amp;'Báo cáo'!$C$3&amp;".xlsx]Hóa đơn COD'!"&amp;CELL("address",J152))))</f>
        <v>22</v>
      </c>
      <c r="K152">
        <f ca="1">IF(ISBLANK(INDIRECT("'["&amp;'Báo cáo'!$C$3&amp;".xlsx]Hóa đơn COD'!"&amp;CELL("address",K152))),"",(INDIRECT("'["&amp;'Báo cáo'!$C$3&amp;".xlsx]Hóa đơn COD'!"&amp;CELL("address",K152))))</f>
        <v>4</v>
      </c>
      <c r="L152">
        <f ca="1">IF(ISBLANK(INDIRECT("'["&amp;'Báo cáo'!$C$3&amp;".xlsx]Hóa đơn COD'!"&amp;CELL("address",L152))),"",(INDIRECT("'["&amp;'Báo cáo'!$C$3&amp;".xlsx]Hóa đơn COD'!"&amp;CELL("address",L152))))</f>
        <v>20</v>
      </c>
      <c r="M152">
        <f ca="1">IF(ISBLANK(INDIRECT("'["&amp;'Báo cáo'!$C$3&amp;".xlsx]Hóa đơn COD'!"&amp;CELL("address",M152))),"",(INDIRECT("'["&amp;'Báo cáo'!$C$3&amp;".xlsx]Hóa đơn COD'!"&amp;CELL("address",M152))))</f>
        <v>46</v>
      </c>
      <c r="N152" t="str">
        <f ca="1">IF(ISBLANK(INDIRECT("'["&amp;'Báo cáo'!$C$3&amp;".xlsx]Hóa đơn COD'!"&amp;CELL("address",N152))),"",(INDIRECT("'["&amp;'Báo cáo'!$C$3&amp;".xlsx]Hóa đơn COD'!"&amp;CELL("address",N152))))</f>
        <v>nhobth</v>
      </c>
      <c r="O152" t="str">
        <f ca="1">IF(ISBLANK(INDIRECT("'["&amp;'Báo cáo'!$C$3&amp;".xlsx]Hóa đơn COD'!"&amp;CELL("address",O152))),"",(INDIRECT("'["&amp;'Báo cáo'!$C$3&amp;".xlsx]Hóa đơn COD'!"&amp;CELL("address",O152))))</f>
        <v>21:38 04-12-19</v>
      </c>
      <c r="P152" s="10">
        <f t="shared" ca="1" si="2"/>
        <v>0.90138888888888891</v>
      </c>
      <c r="Q152" t="str">
        <f ca="1">IF(B152="","",IF(P152&lt;'Báo cáo'!$C$4,"Sáng","Chiều"))</f>
        <v>Chiều</v>
      </c>
      <c r="R152" s="12" t="str">
        <f ca="1">IF(A152="","",IF(ISNUMBER(MATCH(B152,'Danh sách COD'!$B:$B,0)),J152/I152,""))</f>
        <v/>
      </c>
      <c r="S152" t="str">
        <f ca="1">IF(R152="","",IF(R152&gt;='Báo cáo'!$C$8,"Có","Không"))</f>
        <v/>
      </c>
    </row>
    <row r="153" spans="1:19" x14ac:dyDescent="0.25">
      <c r="A153" t="str">
        <f ca="1">IF(ISBLANK(INDIRECT("'["&amp;'Báo cáo'!$C$3&amp;".xlsx]Hóa đơn COD'!"&amp;CELL("address",A153))),"",(INDIRECT("'["&amp;'Báo cáo'!$C$3&amp;".xlsx]Hóa đơn COD'!"&amp;CELL("address",A153))))</f>
        <v>BTT392327961.T121015.301119</v>
      </c>
      <c r="B153" t="str">
        <f ca="1">IF(ISBLANK(INDIRECT("'["&amp;'Báo cáo'!$C$3&amp;".xlsx]Hóa đơn COD'!"&amp;CELL("address",B153))),"",(INDIRECT("'["&amp;'Báo cáo'!$C$3&amp;".xlsx]Hóa đơn COD'!"&amp;CELL("address",B153))))</f>
        <v>T121015-Mai Hoàng Linh</v>
      </c>
      <c r="C153">
        <f ca="1">IF(ISBLANK(INDIRECT("'["&amp;'Báo cáo'!$C$3&amp;".xlsx]Hóa đơn COD'!"&amp;CELL("address",C153))),"",(INDIRECT("'["&amp;'Báo cáo'!$C$3&amp;".xlsx]Hóa đơn COD'!"&amp;CELL("address",C153))))</f>
        <v>6491110</v>
      </c>
      <c r="D153">
        <f ca="1">IF(ISBLANK(INDIRECT("'["&amp;'Báo cáo'!$C$3&amp;".xlsx]Hóa đơn COD'!"&amp;CELL("address",D153))),"",(INDIRECT("'["&amp;'Báo cáo'!$C$3&amp;".xlsx]Hóa đơn COD'!"&amp;CELL("address",D153))))</f>
        <v>0</v>
      </c>
      <c r="E153">
        <f ca="1">IF(ISBLANK(INDIRECT("'["&amp;'Báo cáo'!$C$3&amp;".xlsx]Hóa đơn COD'!"&amp;CELL("address",E153))),"",(INDIRECT("'["&amp;'Báo cáo'!$C$3&amp;".xlsx]Hóa đơn COD'!"&amp;CELL("address",E153))))</f>
        <v>731360</v>
      </c>
      <c r="F153">
        <f ca="1">IF(ISBLANK(INDIRECT("'["&amp;'Báo cáo'!$C$3&amp;".xlsx]Hóa đơn COD'!"&amp;CELL("address",F153))),"",(INDIRECT("'["&amp;'Báo cáo'!$C$3&amp;".xlsx]Hóa đơn COD'!"&amp;CELL("address",F153))))</f>
        <v>614360</v>
      </c>
      <c r="G153">
        <f ca="1">IF(ISBLANK(INDIRECT("'["&amp;'Báo cáo'!$C$3&amp;".xlsx]Hóa đơn COD'!"&amp;CELL("address",G153))),"",(INDIRECT("'["&amp;'Báo cáo'!$C$3&amp;".xlsx]Hóa đơn COD'!"&amp;CELL("address",G153))))</f>
        <v>117000</v>
      </c>
      <c r="H153">
        <f ca="1">IF(ISBLANK(INDIRECT("'["&amp;'Báo cáo'!$C$3&amp;".xlsx]Hóa đơn COD'!"&amp;CELL("address",H153))),"",(INDIRECT("'["&amp;'Báo cáo'!$C$3&amp;".xlsx]Hóa đơn COD'!"&amp;CELL("address",H153))))</f>
        <v>0</v>
      </c>
      <c r="I153">
        <f ca="1">IF(ISBLANK(INDIRECT("'["&amp;'Báo cáo'!$C$3&amp;".xlsx]Hóa đơn COD'!"&amp;CELL("address",I153))),"",(INDIRECT("'["&amp;'Báo cáo'!$C$3&amp;".xlsx]Hóa đơn COD'!"&amp;CELL("address",I153))))</f>
        <v>46</v>
      </c>
      <c r="J153">
        <f ca="1">IF(ISBLANK(INDIRECT("'["&amp;'Báo cáo'!$C$3&amp;".xlsx]Hóa đơn COD'!"&amp;CELL("address",J153))),"",(INDIRECT("'["&amp;'Báo cáo'!$C$3&amp;".xlsx]Hóa đơn COD'!"&amp;CELL("address",J153))))</f>
        <v>29</v>
      </c>
      <c r="K153">
        <f ca="1">IF(ISBLANK(INDIRECT("'["&amp;'Báo cáo'!$C$3&amp;".xlsx]Hóa đơn COD'!"&amp;CELL("address",K153))),"",(INDIRECT("'["&amp;'Báo cáo'!$C$3&amp;".xlsx]Hóa đơn COD'!"&amp;CELL("address",K153))))</f>
        <v>1</v>
      </c>
      <c r="L153">
        <f ca="1">IF(ISBLANK(INDIRECT("'["&amp;'Báo cáo'!$C$3&amp;".xlsx]Hóa đơn COD'!"&amp;CELL("address",L153))),"",(INDIRECT("'["&amp;'Báo cáo'!$C$3&amp;".xlsx]Hóa đơn COD'!"&amp;CELL("address",L153))))</f>
        <v>16</v>
      </c>
      <c r="M153">
        <f ca="1">IF(ISBLANK(INDIRECT("'["&amp;'Báo cáo'!$C$3&amp;".xlsx]Hóa đơn COD'!"&amp;CELL("address",M153))),"",(INDIRECT("'["&amp;'Báo cáo'!$C$3&amp;".xlsx]Hóa đơn COD'!"&amp;CELL("address",M153))))</f>
        <v>46</v>
      </c>
      <c r="N153" t="str">
        <f ca="1">IF(ISBLANK(INDIRECT("'["&amp;'Báo cáo'!$C$3&amp;".xlsx]Hóa đơn COD'!"&amp;CELL("address",N153))),"",(INDIRECT("'["&amp;'Báo cáo'!$C$3&amp;".xlsx]Hóa đơn COD'!"&amp;CELL("address",N153))))</f>
        <v>huyendtm2</v>
      </c>
      <c r="O153" t="str">
        <f ca="1">IF(ISBLANK(INDIRECT("'["&amp;'Báo cáo'!$C$3&amp;".xlsx]Hóa đơn COD'!"&amp;CELL("address",O153))),"",(INDIRECT("'["&amp;'Báo cáo'!$C$3&amp;".xlsx]Hóa đơn COD'!"&amp;CELL("address",O153))))</f>
        <v>21:40 30-11-19</v>
      </c>
      <c r="P153" s="10">
        <f t="shared" ca="1" si="2"/>
        <v>0.90277777777777779</v>
      </c>
      <c r="Q153" t="str">
        <f ca="1">IF(B153="","",IF(P153&lt;'Báo cáo'!$C$4,"Sáng","Chiều"))</f>
        <v>Chiều</v>
      </c>
      <c r="R153" s="12" t="str">
        <f ca="1">IF(A153="","",IF(ISNUMBER(MATCH(B153,'Danh sách COD'!$B:$B,0)),J153/I153,""))</f>
        <v/>
      </c>
      <c r="S153" t="str">
        <f ca="1">IF(R153="","",IF(R153&gt;='Báo cáo'!$C$8,"Có","Không"))</f>
        <v/>
      </c>
    </row>
    <row r="154" spans="1:19" x14ac:dyDescent="0.25">
      <c r="A154" t="str">
        <f ca="1">IF(ISBLANK(INDIRECT("'["&amp;'Báo cáo'!$C$3&amp;".xlsx]Hóa đơn COD'!"&amp;CELL("address",A154))),"",(INDIRECT("'["&amp;'Báo cáo'!$C$3&amp;".xlsx]Hóa đơn COD'!"&amp;CELL("address",A154))))</f>
        <v>BTT394587186.T121015.021219</v>
      </c>
      <c r="B154" t="str">
        <f ca="1">IF(ISBLANK(INDIRECT("'["&amp;'Báo cáo'!$C$3&amp;".xlsx]Hóa đơn COD'!"&amp;CELL("address",B154))),"",(INDIRECT("'["&amp;'Báo cáo'!$C$3&amp;".xlsx]Hóa đơn COD'!"&amp;CELL("address",B154))))</f>
        <v>T121015-Mai Hoàng Linh</v>
      </c>
      <c r="C154">
        <f ca="1">IF(ISBLANK(INDIRECT("'["&amp;'Báo cáo'!$C$3&amp;".xlsx]Hóa đơn COD'!"&amp;CELL("address",C154))),"",(INDIRECT("'["&amp;'Báo cáo'!$C$3&amp;".xlsx]Hóa đơn COD'!"&amp;CELL("address",C154))))</f>
        <v>4973260</v>
      </c>
      <c r="D154">
        <f ca="1">IF(ISBLANK(INDIRECT("'["&amp;'Báo cáo'!$C$3&amp;".xlsx]Hóa đơn COD'!"&amp;CELL("address",D154))),"",(INDIRECT("'["&amp;'Báo cáo'!$C$3&amp;".xlsx]Hóa đơn COD'!"&amp;CELL("address",D154))))</f>
        <v>0</v>
      </c>
      <c r="E154">
        <f ca="1">IF(ISBLANK(INDIRECT("'["&amp;'Báo cáo'!$C$3&amp;".xlsx]Hóa đơn COD'!"&amp;CELL("address",E154))),"",(INDIRECT("'["&amp;'Báo cáo'!$C$3&amp;".xlsx]Hóa đơn COD'!"&amp;CELL("address",E154))))</f>
        <v>562080</v>
      </c>
      <c r="F154">
        <f ca="1">IF(ISBLANK(INDIRECT("'["&amp;'Báo cáo'!$C$3&amp;".xlsx]Hóa đơn COD'!"&amp;CELL("address",F154))),"",(INDIRECT("'["&amp;'Báo cáo'!$C$3&amp;".xlsx]Hóa đơn COD'!"&amp;CELL("address",F154))))</f>
        <v>518080</v>
      </c>
      <c r="G154">
        <f ca="1">IF(ISBLANK(INDIRECT("'["&amp;'Báo cáo'!$C$3&amp;".xlsx]Hóa đơn COD'!"&amp;CELL("address",G154))),"",(INDIRECT("'["&amp;'Báo cáo'!$C$3&amp;".xlsx]Hóa đơn COD'!"&amp;CELL("address",G154))))</f>
        <v>44000</v>
      </c>
      <c r="H154">
        <f ca="1">IF(ISBLANK(INDIRECT("'["&amp;'Báo cáo'!$C$3&amp;".xlsx]Hóa đơn COD'!"&amp;CELL("address",H154))),"",(INDIRECT("'["&amp;'Báo cáo'!$C$3&amp;".xlsx]Hóa đơn COD'!"&amp;CELL("address",H154))))</f>
        <v>0</v>
      </c>
      <c r="I154">
        <f ca="1">IF(ISBLANK(INDIRECT("'["&amp;'Báo cáo'!$C$3&amp;".xlsx]Hóa đơn COD'!"&amp;CELL("address",I154))),"",(INDIRECT("'["&amp;'Báo cáo'!$C$3&amp;".xlsx]Hóa đơn COD'!"&amp;CELL("address",I154))))</f>
        <v>52</v>
      </c>
      <c r="J154">
        <f ca="1">IF(ISBLANK(INDIRECT("'["&amp;'Báo cáo'!$C$3&amp;".xlsx]Hóa đơn COD'!"&amp;CELL("address",J154))),"",(INDIRECT("'["&amp;'Báo cáo'!$C$3&amp;".xlsx]Hóa đơn COD'!"&amp;CELL("address",J154))))</f>
        <v>18</v>
      </c>
      <c r="K154">
        <f ca="1">IF(ISBLANK(INDIRECT("'["&amp;'Báo cáo'!$C$3&amp;".xlsx]Hóa đơn COD'!"&amp;CELL("address",K154))),"",(INDIRECT("'["&amp;'Báo cáo'!$C$3&amp;".xlsx]Hóa đơn COD'!"&amp;CELL("address",K154))))</f>
        <v>5</v>
      </c>
      <c r="L154">
        <f ca="1">IF(ISBLANK(INDIRECT("'["&amp;'Báo cáo'!$C$3&amp;".xlsx]Hóa đơn COD'!"&amp;CELL("address",L154))),"",(INDIRECT("'["&amp;'Báo cáo'!$C$3&amp;".xlsx]Hóa đơn COD'!"&amp;CELL("address",L154))))</f>
        <v>29</v>
      </c>
      <c r="M154">
        <f ca="1">IF(ISBLANK(INDIRECT("'["&amp;'Báo cáo'!$C$3&amp;".xlsx]Hóa đơn COD'!"&amp;CELL("address",M154))),"",(INDIRECT("'["&amp;'Báo cáo'!$C$3&amp;".xlsx]Hóa đơn COD'!"&amp;CELL("address",M154))))</f>
        <v>52</v>
      </c>
      <c r="N154" t="str">
        <f ca="1">IF(ISBLANK(INDIRECT("'["&amp;'Báo cáo'!$C$3&amp;".xlsx]Hóa đơn COD'!"&amp;CELL("address",N154))),"",(INDIRECT("'["&amp;'Báo cáo'!$C$3&amp;".xlsx]Hóa đơn COD'!"&amp;CELL("address",N154))))</f>
        <v>huyendtm2</v>
      </c>
      <c r="O154" t="str">
        <f ca="1">IF(ISBLANK(INDIRECT("'["&amp;'Báo cáo'!$C$3&amp;".xlsx]Hóa đơn COD'!"&amp;CELL("address",O154))),"",(INDIRECT("'["&amp;'Báo cáo'!$C$3&amp;".xlsx]Hóa đơn COD'!"&amp;CELL("address",O154))))</f>
        <v>21:44 02-12-19</v>
      </c>
      <c r="P154" s="10">
        <f t="shared" ca="1" si="2"/>
        <v>0.90555555555555556</v>
      </c>
      <c r="Q154" t="str">
        <f ca="1">IF(B154="","",IF(P154&lt;'Báo cáo'!$C$4,"Sáng","Chiều"))</f>
        <v>Chiều</v>
      </c>
      <c r="R154" s="12" t="str">
        <f ca="1">IF(A154="","",IF(ISNUMBER(MATCH(B154,'Danh sách COD'!$B:$B,0)),J154/I154,""))</f>
        <v/>
      </c>
      <c r="S154" t="str">
        <f ca="1">IF(R154="","",IF(R154&gt;='Báo cáo'!$C$8,"Có","Không"))</f>
        <v/>
      </c>
    </row>
    <row r="155" spans="1:19" x14ac:dyDescent="0.25">
      <c r="A155" t="str">
        <f ca="1">IF(ISBLANK(INDIRECT("'["&amp;'Báo cáo'!$C$3&amp;".xlsx]Hóa đơn COD'!"&amp;CELL("address",A155))),"",(INDIRECT("'["&amp;'Báo cáo'!$C$3&amp;".xlsx]Hóa đơn COD'!"&amp;CELL("address",A155))))</f>
        <v>BTT400014096.T121015.061219</v>
      </c>
      <c r="B155" t="str">
        <f ca="1">IF(ISBLANK(INDIRECT("'["&amp;'Báo cáo'!$C$3&amp;".xlsx]Hóa đơn COD'!"&amp;CELL("address",B155))),"",(INDIRECT("'["&amp;'Báo cáo'!$C$3&amp;".xlsx]Hóa đơn COD'!"&amp;CELL("address",B155))))</f>
        <v>T121015-Mai Hoàng Linh</v>
      </c>
      <c r="C155">
        <f ca="1">IF(ISBLANK(INDIRECT("'["&amp;'Báo cáo'!$C$3&amp;".xlsx]Hóa đơn COD'!"&amp;CELL("address",C155))),"",(INDIRECT("'["&amp;'Báo cáo'!$C$3&amp;".xlsx]Hóa đơn COD'!"&amp;CELL("address",C155))))</f>
        <v>13434180</v>
      </c>
      <c r="D155">
        <f ca="1">IF(ISBLANK(INDIRECT("'["&amp;'Báo cáo'!$C$3&amp;".xlsx]Hóa đơn COD'!"&amp;CELL("address",D155))),"",(INDIRECT("'["&amp;'Báo cáo'!$C$3&amp;".xlsx]Hóa đơn COD'!"&amp;CELL("address",D155))))</f>
        <v>60000</v>
      </c>
      <c r="E155">
        <f ca="1">IF(ISBLANK(INDIRECT("'["&amp;'Báo cáo'!$C$3&amp;".xlsx]Hóa đơn COD'!"&amp;CELL("address",E155))),"",(INDIRECT("'["&amp;'Báo cáo'!$C$3&amp;".xlsx]Hóa đơn COD'!"&amp;CELL("address",E155))))</f>
        <v>827461</v>
      </c>
      <c r="F155">
        <f ca="1">IF(ISBLANK(INDIRECT("'["&amp;'Báo cáo'!$C$3&amp;".xlsx]Hóa đơn COD'!"&amp;CELL("address",F155))),"",(INDIRECT("'["&amp;'Báo cáo'!$C$3&amp;".xlsx]Hóa đơn COD'!"&amp;CELL("address",F155))))</f>
        <v>780461</v>
      </c>
      <c r="G155">
        <f ca="1">IF(ISBLANK(INDIRECT("'["&amp;'Báo cáo'!$C$3&amp;".xlsx]Hóa đơn COD'!"&amp;CELL("address",G155))),"",(INDIRECT("'["&amp;'Báo cáo'!$C$3&amp;".xlsx]Hóa đơn COD'!"&amp;CELL("address",G155))))</f>
        <v>47000</v>
      </c>
      <c r="H155">
        <f ca="1">IF(ISBLANK(INDIRECT("'["&amp;'Báo cáo'!$C$3&amp;".xlsx]Hóa đơn COD'!"&amp;CELL("address",H155))),"",(INDIRECT("'["&amp;'Báo cáo'!$C$3&amp;".xlsx]Hóa đơn COD'!"&amp;CELL("address",H155))))</f>
        <v>0</v>
      </c>
      <c r="I155">
        <f ca="1">IF(ISBLANK(INDIRECT("'["&amp;'Báo cáo'!$C$3&amp;".xlsx]Hóa đơn COD'!"&amp;CELL("address",I155))),"",(INDIRECT("'["&amp;'Báo cáo'!$C$3&amp;".xlsx]Hóa đơn COD'!"&amp;CELL("address",I155))))</f>
        <v>58</v>
      </c>
      <c r="J155">
        <f ca="1">IF(ISBLANK(INDIRECT("'["&amp;'Báo cáo'!$C$3&amp;".xlsx]Hóa đơn COD'!"&amp;CELL("address",J155))),"",(INDIRECT("'["&amp;'Báo cáo'!$C$3&amp;".xlsx]Hóa đơn COD'!"&amp;CELL("address",J155))))</f>
        <v>27</v>
      </c>
      <c r="K155">
        <f ca="1">IF(ISBLANK(INDIRECT("'["&amp;'Báo cáo'!$C$3&amp;".xlsx]Hóa đơn COD'!"&amp;CELL("address",K155))),"",(INDIRECT("'["&amp;'Báo cáo'!$C$3&amp;".xlsx]Hóa đơn COD'!"&amp;CELL("address",K155))))</f>
        <v>2</v>
      </c>
      <c r="L155">
        <f ca="1">IF(ISBLANK(INDIRECT("'["&amp;'Báo cáo'!$C$3&amp;".xlsx]Hóa đơn COD'!"&amp;CELL("address",L155))),"",(INDIRECT("'["&amp;'Báo cáo'!$C$3&amp;".xlsx]Hóa đơn COD'!"&amp;CELL("address",L155))))</f>
        <v>29</v>
      </c>
      <c r="M155">
        <f ca="1">IF(ISBLANK(INDIRECT("'["&amp;'Báo cáo'!$C$3&amp;".xlsx]Hóa đơn COD'!"&amp;CELL("address",M155))),"",(INDIRECT("'["&amp;'Báo cáo'!$C$3&amp;".xlsx]Hóa đơn COD'!"&amp;CELL("address",M155))))</f>
        <v>58</v>
      </c>
      <c r="N155" t="str">
        <f ca="1">IF(ISBLANK(INDIRECT("'["&amp;'Báo cáo'!$C$3&amp;".xlsx]Hóa đơn COD'!"&amp;CELL("address",N155))),"",(INDIRECT("'["&amp;'Báo cáo'!$C$3&amp;".xlsx]Hóa đơn COD'!"&amp;CELL("address",N155))))</f>
        <v>tuoint</v>
      </c>
      <c r="O155" t="str">
        <f ca="1">IF(ISBLANK(INDIRECT("'["&amp;'Báo cáo'!$C$3&amp;".xlsx]Hóa đơn COD'!"&amp;CELL("address",O155))),"",(INDIRECT("'["&amp;'Báo cáo'!$C$3&amp;".xlsx]Hóa đơn COD'!"&amp;CELL("address",O155))))</f>
        <v>21:51 06-12-19</v>
      </c>
      <c r="P155" s="10">
        <f t="shared" ca="1" si="2"/>
        <v>0.91041666666666676</v>
      </c>
      <c r="Q155" t="str">
        <f ca="1">IF(B155="","",IF(P155&lt;'Báo cáo'!$C$4,"Sáng","Chiều"))</f>
        <v>Chiều</v>
      </c>
      <c r="R155" s="12" t="str">
        <f ca="1">IF(A155="","",IF(ISNUMBER(MATCH(B155,'Danh sách COD'!$B:$B,0)),J155/I155,""))</f>
        <v/>
      </c>
      <c r="S155" t="str">
        <f ca="1">IF(R155="","",IF(R155&gt;='Báo cáo'!$C$8,"Có","Không"))</f>
        <v/>
      </c>
    </row>
    <row r="156" spans="1:19" x14ac:dyDescent="0.25">
      <c r="A156" t="str">
        <f ca="1">IF(ISBLANK(INDIRECT("'["&amp;'Báo cáo'!$C$3&amp;".xlsx]Hóa đơn COD'!"&amp;CELL("address",A156))),"",(INDIRECT("'["&amp;'Báo cáo'!$C$3&amp;".xlsx]Hóa đơn COD'!"&amp;CELL("address",A156))))</f>
        <v>BTT398594499.T121015.051219</v>
      </c>
      <c r="B156" t="str">
        <f ca="1">IF(ISBLANK(INDIRECT("'["&amp;'Báo cáo'!$C$3&amp;".xlsx]Hóa đơn COD'!"&amp;CELL("address",B156))),"",(INDIRECT("'["&amp;'Báo cáo'!$C$3&amp;".xlsx]Hóa đơn COD'!"&amp;CELL("address",B156))))</f>
        <v>T121015-Mai Hoàng Linh</v>
      </c>
      <c r="C156">
        <f ca="1">IF(ISBLANK(INDIRECT("'["&amp;'Báo cáo'!$C$3&amp;".xlsx]Hóa đơn COD'!"&amp;CELL("address",C156))),"",(INDIRECT("'["&amp;'Báo cáo'!$C$3&amp;".xlsx]Hóa đơn COD'!"&amp;CELL("address",C156))))</f>
        <v>6450675</v>
      </c>
      <c r="D156">
        <f ca="1">IF(ISBLANK(INDIRECT("'["&amp;'Báo cáo'!$C$3&amp;".xlsx]Hóa đơn COD'!"&amp;CELL("address",D156))),"",(INDIRECT("'["&amp;'Báo cáo'!$C$3&amp;".xlsx]Hóa đơn COD'!"&amp;CELL("address",D156))))</f>
        <v>0</v>
      </c>
      <c r="E156">
        <f ca="1">IF(ISBLANK(INDIRECT("'["&amp;'Báo cáo'!$C$3&amp;".xlsx]Hóa đơn COD'!"&amp;CELL("address",E156))),"",(INDIRECT("'["&amp;'Báo cáo'!$C$3&amp;".xlsx]Hóa đơn COD'!"&amp;CELL("address",E156))))</f>
        <v>671740</v>
      </c>
      <c r="F156">
        <f ca="1">IF(ISBLANK(INDIRECT("'["&amp;'Báo cáo'!$C$3&amp;".xlsx]Hóa đơn COD'!"&amp;CELL("address",F156))),"",(INDIRECT("'["&amp;'Báo cáo'!$C$3&amp;".xlsx]Hóa đơn COD'!"&amp;CELL("address",F156))))</f>
        <v>470240</v>
      </c>
      <c r="G156">
        <f ca="1">IF(ISBLANK(INDIRECT("'["&amp;'Báo cáo'!$C$3&amp;".xlsx]Hóa đơn COD'!"&amp;CELL("address",G156))),"",(INDIRECT("'["&amp;'Báo cáo'!$C$3&amp;".xlsx]Hóa đơn COD'!"&amp;CELL("address",G156))))</f>
        <v>201500</v>
      </c>
      <c r="H156">
        <f ca="1">IF(ISBLANK(INDIRECT("'["&amp;'Báo cáo'!$C$3&amp;".xlsx]Hóa đơn COD'!"&amp;CELL("address",H156))),"",(INDIRECT("'["&amp;'Báo cáo'!$C$3&amp;".xlsx]Hóa đơn COD'!"&amp;CELL("address",H156))))</f>
        <v>0</v>
      </c>
      <c r="I156">
        <f ca="1">IF(ISBLANK(INDIRECT("'["&amp;'Báo cáo'!$C$3&amp;".xlsx]Hóa đơn COD'!"&amp;CELL("address",I156))),"",(INDIRECT("'["&amp;'Báo cáo'!$C$3&amp;".xlsx]Hóa đơn COD'!"&amp;CELL("address",I156))))</f>
        <v>53</v>
      </c>
      <c r="J156">
        <f ca="1">IF(ISBLANK(INDIRECT("'["&amp;'Báo cáo'!$C$3&amp;".xlsx]Hóa đơn COD'!"&amp;CELL("address",J156))),"",(INDIRECT("'["&amp;'Báo cáo'!$C$3&amp;".xlsx]Hóa đơn COD'!"&amp;CELL("address",J156))))</f>
        <v>24</v>
      </c>
      <c r="K156">
        <f ca="1">IF(ISBLANK(INDIRECT("'["&amp;'Báo cáo'!$C$3&amp;".xlsx]Hóa đơn COD'!"&amp;CELL("address",K156))),"",(INDIRECT("'["&amp;'Báo cáo'!$C$3&amp;".xlsx]Hóa đơn COD'!"&amp;CELL("address",K156))))</f>
        <v>0</v>
      </c>
      <c r="L156">
        <f ca="1">IF(ISBLANK(INDIRECT("'["&amp;'Báo cáo'!$C$3&amp;".xlsx]Hóa đơn COD'!"&amp;CELL("address",L156))),"",(INDIRECT("'["&amp;'Báo cáo'!$C$3&amp;".xlsx]Hóa đơn COD'!"&amp;CELL("address",L156))))</f>
        <v>29</v>
      </c>
      <c r="M156">
        <f ca="1">IF(ISBLANK(INDIRECT("'["&amp;'Báo cáo'!$C$3&amp;".xlsx]Hóa đơn COD'!"&amp;CELL("address",M156))),"",(INDIRECT("'["&amp;'Báo cáo'!$C$3&amp;".xlsx]Hóa đơn COD'!"&amp;CELL("address",M156))))</f>
        <v>53</v>
      </c>
      <c r="N156" t="str">
        <f ca="1">IF(ISBLANK(INDIRECT("'["&amp;'Báo cáo'!$C$3&amp;".xlsx]Hóa đơn COD'!"&amp;CELL("address",N156))),"",(INDIRECT("'["&amp;'Báo cáo'!$C$3&amp;".xlsx]Hóa đơn COD'!"&amp;CELL("address",N156))))</f>
        <v>nhobth</v>
      </c>
      <c r="O156" t="str">
        <f ca="1">IF(ISBLANK(INDIRECT("'["&amp;'Báo cáo'!$C$3&amp;".xlsx]Hóa đơn COD'!"&amp;CELL("address",O156))),"",(INDIRECT("'["&amp;'Báo cáo'!$C$3&amp;".xlsx]Hóa đơn COD'!"&amp;CELL("address",O156))))</f>
        <v>22:34 05-12-19</v>
      </c>
      <c r="P156" s="10">
        <f t="shared" ca="1" si="2"/>
        <v>0.94027777777777777</v>
      </c>
      <c r="Q156" t="str">
        <f ca="1">IF(B156="","",IF(P156&lt;'Báo cáo'!$C$4,"Sáng","Chiều"))</f>
        <v>Chiều</v>
      </c>
      <c r="R156" s="12" t="str">
        <f ca="1">IF(A156="","",IF(ISNUMBER(MATCH(B156,'Danh sách COD'!$B:$B,0)),J156/I156,""))</f>
        <v/>
      </c>
      <c r="S156" t="str">
        <f ca="1">IF(R156="","",IF(R156&gt;='Báo cáo'!$C$8,"Có","Không"))</f>
        <v/>
      </c>
    </row>
    <row r="157" spans="1:19" x14ac:dyDescent="0.25">
      <c r="A157" t="str">
        <f ca="1">IF(ISBLANK(INDIRECT("'["&amp;'Báo cáo'!$C$3&amp;".xlsx]Hóa đơn COD'!"&amp;CELL("address",A157))),"",(INDIRECT("'["&amp;'Báo cáo'!$C$3&amp;".xlsx]Hóa đơn COD'!"&amp;CELL("address",A157))))</f>
        <v>BTT396639129.T122587.041219</v>
      </c>
      <c r="B157" t="str">
        <f ca="1">IF(ISBLANK(INDIRECT("'["&amp;'Báo cáo'!$C$3&amp;".xlsx]Hóa đơn COD'!"&amp;CELL("address",B157))),"",(INDIRECT("'["&amp;'Báo cáo'!$C$3&amp;".xlsx]Hóa đơn COD'!"&amp;CELL("address",B157))))</f>
        <v>T122587-Trần Duy Vân</v>
      </c>
      <c r="C157">
        <f ca="1">IF(ISBLANK(INDIRECT("'["&amp;'Báo cáo'!$C$3&amp;".xlsx]Hóa đơn COD'!"&amp;CELL("address",C157))),"",(INDIRECT("'["&amp;'Báo cáo'!$C$3&amp;".xlsx]Hóa đơn COD'!"&amp;CELL("address",C157))))</f>
        <v>20479696</v>
      </c>
      <c r="D157">
        <f ca="1">IF(ISBLANK(INDIRECT("'["&amp;'Báo cáo'!$C$3&amp;".xlsx]Hóa đơn COD'!"&amp;CELL("address",D157))),"",(INDIRECT("'["&amp;'Báo cáo'!$C$3&amp;".xlsx]Hóa đơn COD'!"&amp;CELL("address",D157))))</f>
        <v>0</v>
      </c>
      <c r="E157">
        <f ca="1">IF(ISBLANK(INDIRECT("'["&amp;'Báo cáo'!$C$3&amp;".xlsx]Hóa đơn COD'!"&amp;CELL("address",E157))),"",(INDIRECT("'["&amp;'Báo cáo'!$C$3&amp;".xlsx]Hóa đơn COD'!"&amp;CELL("address",E157))))</f>
        <v>1888781</v>
      </c>
      <c r="F157">
        <f ca="1">IF(ISBLANK(INDIRECT("'["&amp;'Báo cáo'!$C$3&amp;".xlsx]Hóa đơn COD'!"&amp;CELL("address",F157))),"",(INDIRECT("'["&amp;'Báo cáo'!$C$3&amp;".xlsx]Hóa đơn COD'!"&amp;CELL("address",F157))))</f>
        <v>1661781</v>
      </c>
      <c r="G157">
        <f ca="1">IF(ISBLANK(INDIRECT("'["&amp;'Báo cáo'!$C$3&amp;".xlsx]Hóa đơn COD'!"&amp;CELL("address",G157))),"",(INDIRECT("'["&amp;'Báo cáo'!$C$3&amp;".xlsx]Hóa đơn COD'!"&amp;CELL("address",G157))))</f>
        <v>227000</v>
      </c>
      <c r="H157">
        <f ca="1">IF(ISBLANK(INDIRECT("'["&amp;'Báo cáo'!$C$3&amp;".xlsx]Hóa đơn COD'!"&amp;CELL("address",H157))),"",(INDIRECT("'["&amp;'Báo cáo'!$C$3&amp;".xlsx]Hóa đơn COD'!"&amp;CELL("address",H157))))</f>
        <v>0</v>
      </c>
      <c r="I157">
        <f ca="1">IF(ISBLANK(INDIRECT("'["&amp;'Báo cáo'!$C$3&amp;".xlsx]Hóa đơn COD'!"&amp;CELL("address",I157))),"",(INDIRECT("'["&amp;'Báo cáo'!$C$3&amp;".xlsx]Hóa đơn COD'!"&amp;CELL("address",I157))))</f>
        <v>88</v>
      </c>
      <c r="J157">
        <f ca="1">IF(ISBLANK(INDIRECT("'["&amp;'Báo cáo'!$C$3&amp;".xlsx]Hóa đơn COD'!"&amp;CELL("address",J157))),"",(INDIRECT("'["&amp;'Báo cáo'!$C$3&amp;".xlsx]Hóa đơn COD'!"&amp;CELL("address",J157))))</f>
        <v>75</v>
      </c>
      <c r="K157">
        <f ca="1">IF(ISBLANK(INDIRECT("'["&amp;'Báo cáo'!$C$3&amp;".xlsx]Hóa đơn COD'!"&amp;CELL("address",K157))),"",(INDIRECT("'["&amp;'Báo cáo'!$C$3&amp;".xlsx]Hóa đơn COD'!"&amp;CELL("address",K157))))</f>
        <v>2</v>
      </c>
      <c r="L157">
        <f ca="1">IF(ISBLANK(INDIRECT("'["&amp;'Báo cáo'!$C$3&amp;".xlsx]Hóa đơn COD'!"&amp;CELL("address",L157))),"",(INDIRECT("'["&amp;'Báo cáo'!$C$3&amp;".xlsx]Hóa đơn COD'!"&amp;CELL("address",L157))))</f>
        <v>11</v>
      </c>
      <c r="M157">
        <f ca="1">IF(ISBLANK(INDIRECT("'["&amp;'Báo cáo'!$C$3&amp;".xlsx]Hóa đơn COD'!"&amp;CELL("address",M157))),"",(INDIRECT("'["&amp;'Báo cáo'!$C$3&amp;".xlsx]Hóa đơn COD'!"&amp;CELL("address",M157))))</f>
        <v>88</v>
      </c>
      <c r="N157" t="str">
        <f ca="1">IF(ISBLANK(INDIRECT("'["&amp;'Báo cáo'!$C$3&amp;".xlsx]Hóa đơn COD'!"&amp;CELL("address",N157))),"",(INDIRECT("'["&amp;'Báo cáo'!$C$3&amp;".xlsx]Hóa đơn COD'!"&amp;CELL("address",N157))))</f>
        <v>anhtnt3</v>
      </c>
      <c r="O157" t="str">
        <f ca="1">IF(ISBLANK(INDIRECT("'["&amp;'Báo cáo'!$C$3&amp;".xlsx]Hóa đơn COD'!"&amp;CELL("address",O157))),"",(INDIRECT("'["&amp;'Báo cáo'!$C$3&amp;".xlsx]Hóa đơn COD'!"&amp;CELL("address",O157))))</f>
        <v>12:28 04-12-19</v>
      </c>
      <c r="P157" s="10">
        <f t="shared" ca="1" si="2"/>
        <v>0.51944444444444449</v>
      </c>
      <c r="Q157" t="str">
        <f ca="1">IF(B157="","",IF(P157&lt;'Báo cáo'!$C$4,"Sáng","Chiều"))</f>
        <v>Sáng</v>
      </c>
      <c r="R157" s="12" t="str">
        <f ca="1">IF(A157="","",IF(ISNUMBER(MATCH(B157,'Danh sách COD'!$B:$B,0)),J157/I157,""))</f>
        <v/>
      </c>
      <c r="S157" t="str">
        <f ca="1">IF(R157="","",IF(R157&gt;='Báo cáo'!$C$8,"Có","Không"))</f>
        <v/>
      </c>
    </row>
    <row r="158" spans="1:19" x14ac:dyDescent="0.25">
      <c r="A158" t="str">
        <f ca="1">IF(ISBLANK(INDIRECT("'["&amp;'Báo cáo'!$C$3&amp;".xlsx]Hóa đơn COD'!"&amp;CELL("address",A158))),"",(INDIRECT("'["&amp;'Báo cáo'!$C$3&amp;".xlsx]Hóa đơn COD'!"&amp;CELL("address",A158))))</f>
        <v>BTT397901817.T122587.051219</v>
      </c>
      <c r="B158" t="str">
        <f ca="1">IF(ISBLANK(INDIRECT("'["&amp;'Báo cáo'!$C$3&amp;".xlsx]Hóa đơn COD'!"&amp;CELL("address",B158))),"",(INDIRECT("'["&amp;'Báo cáo'!$C$3&amp;".xlsx]Hóa đơn COD'!"&amp;CELL("address",B158))))</f>
        <v>T122587-Trần Duy Vân</v>
      </c>
      <c r="C158">
        <f ca="1">IF(ISBLANK(INDIRECT("'["&amp;'Báo cáo'!$C$3&amp;".xlsx]Hóa đơn COD'!"&amp;CELL("address",C158))),"",(INDIRECT("'["&amp;'Báo cáo'!$C$3&amp;".xlsx]Hóa đơn COD'!"&amp;CELL("address",C158))))</f>
        <v>24596509</v>
      </c>
      <c r="D158">
        <f ca="1">IF(ISBLANK(INDIRECT("'["&amp;'Báo cáo'!$C$3&amp;".xlsx]Hóa đơn COD'!"&amp;CELL("address",D158))),"",(INDIRECT("'["&amp;'Báo cáo'!$C$3&amp;".xlsx]Hóa đơn COD'!"&amp;CELL("address",D158))))</f>
        <v>27000</v>
      </c>
      <c r="E158">
        <f ca="1">IF(ISBLANK(INDIRECT("'["&amp;'Báo cáo'!$C$3&amp;".xlsx]Hóa đơn COD'!"&amp;CELL("address",E158))),"",(INDIRECT("'["&amp;'Báo cáo'!$C$3&amp;".xlsx]Hóa đơn COD'!"&amp;CELL("address",E158))))</f>
        <v>1736385</v>
      </c>
      <c r="F158">
        <f ca="1">IF(ISBLANK(INDIRECT("'["&amp;'Báo cáo'!$C$3&amp;".xlsx]Hóa đơn COD'!"&amp;CELL("address",F158))),"",(INDIRECT("'["&amp;'Báo cáo'!$C$3&amp;".xlsx]Hóa đơn COD'!"&amp;CELL("address",F158))))</f>
        <v>1492385</v>
      </c>
      <c r="G158">
        <f ca="1">IF(ISBLANK(INDIRECT("'["&amp;'Báo cáo'!$C$3&amp;".xlsx]Hóa đơn COD'!"&amp;CELL("address",G158))),"",(INDIRECT("'["&amp;'Báo cáo'!$C$3&amp;".xlsx]Hóa đơn COD'!"&amp;CELL("address",G158))))</f>
        <v>244000</v>
      </c>
      <c r="H158">
        <f ca="1">IF(ISBLANK(INDIRECT("'["&amp;'Báo cáo'!$C$3&amp;".xlsx]Hóa đơn COD'!"&amp;CELL("address",H158))),"",(INDIRECT("'["&amp;'Báo cáo'!$C$3&amp;".xlsx]Hóa đơn COD'!"&amp;CELL("address",H158))))</f>
        <v>0</v>
      </c>
      <c r="I158">
        <f ca="1">IF(ISBLANK(INDIRECT("'["&amp;'Báo cáo'!$C$3&amp;".xlsx]Hóa đơn COD'!"&amp;CELL("address",I158))),"",(INDIRECT("'["&amp;'Báo cáo'!$C$3&amp;".xlsx]Hóa đơn COD'!"&amp;CELL("address",I158))))</f>
        <v>72</v>
      </c>
      <c r="J158">
        <f ca="1">IF(ISBLANK(INDIRECT("'["&amp;'Báo cáo'!$C$3&amp;".xlsx]Hóa đơn COD'!"&amp;CELL("address",J158))),"",(INDIRECT("'["&amp;'Báo cáo'!$C$3&amp;".xlsx]Hóa đơn COD'!"&amp;CELL("address",J158))))</f>
        <v>65</v>
      </c>
      <c r="K158">
        <f ca="1">IF(ISBLANK(INDIRECT("'["&amp;'Báo cáo'!$C$3&amp;".xlsx]Hóa đơn COD'!"&amp;CELL("address",K158))),"",(INDIRECT("'["&amp;'Báo cáo'!$C$3&amp;".xlsx]Hóa đơn COD'!"&amp;CELL("address",K158))))</f>
        <v>0</v>
      </c>
      <c r="L158">
        <f ca="1">IF(ISBLANK(INDIRECT("'["&amp;'Báo cáo'!$C$3&amp;".xlsx]Hóa đơn COD'!"&amp;CELL("address",L158))),"",(INDIRECT("'["&amp;'Báo cáo'!$C$3&amp;".xlsx]Hóa đơn COD'!"&amp;CELL("address",L158))))</f>
        <v>7</v>
      </c>
      <c r="M158">
        <f ca="1">IF(ISBLANK(INDIRECT("'["&amp;'Báo cáo'!$C$3&amp;".xlsx]Hóa đơn COD'!"&amp;CELL("address",M158))),"",(INDIRECT("'["&amp;'Báo cáo'!$C$3&amp;".xlsx]Hóa đơn COD'!"&amp;CELL("address",M158))))</f>
        <v>72</v>
      </c>
      <c r="N158" t="str">
        <f ca="1">IF(ISBLANK(INDIRECT("'["&amp;'Báo cáo'!$C$3&amp;".xlsx]Hóa đơn COD'!"&amp;CELL("address",N158))),"",(INDIRECT("'["&amp;'Báo cáo'!$C$3&amp;".xlsx]Hóa đơn COD'!"&amp;CELL("address",N158))))</f>
        <v>ngannk2</v>
      </c>
      <c r="O158" t="str">
        <f ca="1">IF(ISBLANK(INDIRECT("'["&amp;'Báo cáo'!$C$3&amp;".xlsx]Hóa đơn COD'!"&amp;CELL("address",O158))),"",(INDIRECT("'["&amp;'Báo cáo'!$C$3&amp;".xlsx]Hóa đơn COD'!"&amp;CELL("address",O158))))</f>
        <v>12:31 05-12-19</v>
      </c>
      <c r="P158" s="10">
        <f t="shared" ca="1" si="2"/>
        <v>0.52152777777777781</v>
      </c>
      <c r="Q158" t="str">
        <f ca="1">IF(B158="","",IF(P158&lt;'Báo cáo'!$C$4,"Sáng","Chiều"))</f>
        <v>Sáng</v>
      </c>
      <c r="R158" s="12" t="str">
        <f ca="1">IF(A158="","",IF(ISNUMBER(MATCH(B158,'Danh sách COD'!$B:$B,0)),J158/I158,""))</f>
        <v/>
      </c>
      <c r="S158" t="str">
        <f ca="1">IF(R158="","",IF(R158&gt;='Báo cáo'!$C$8,"Có","Không"))</f>
        <v/>
      </c>
    </row>
    <row r="159" spans="1:19" x14ac:dyDescent="0.25">
      <c r="A159" t="str">
        <f ca="1">IF(ISBLANK(INDIRECT("'["&amp;'Báo cáo'!$C$3&amp;".xlsx]Hóa đơn COD'!"&amp;CELL("address",A159))),"",(INDIRECT("'["&amp;'Báo cáo'!$C$3&amp;".xlsx]Hóa đơn COD'!"&amp;CELL("address",A159))))</f>
        <v>BTT399354090.T122587.061219</v>
      </c>
      <c r="B159" t="str">
        <f ca="1">IF(ISBLANK(INDIRECT("'["&amp;'Báo cáo'!$C$3&amp;".xlsx]Hóa đơn COD'!"&amp;CELL("address",B159))),"",(INDIRECT("'["&amp;'Báo cáo'!$C$3&amp;".xlsx]Hóa đơn COD'!"&amp;CELL("address",B159))))</f>
        <v>T122587-Trần Duy Vân</v>
      </c>
      <c r="C159">
        <f ca="1">IF(ISBLANK(INDIRECT("'["&amp;'Báo cáo'!$C$3&amp;".xlsx]Hóa đơn COD'!"&amp;CELL("address",C159))),"",(INDIRECT("'["&amp;'Báo cáo'!$C$3&amp;".xlsx]Hóa đơn COD'!"&amp;CELL("address",C159))))</f>
        <v>20373100</v>
      </c>
      <c r="D159">
        <f ca="1">IF(ISBLANK(INDIRECT("'["&amp;'Báo cáo'!$C$3&amp;".xlsx]Hóa đơn COD'!"&amp;CELL("address",D159))),"",(INDIRECT("'["&amp;'Báo cáo'!$C$3&amp;".xlsx]Hóa đơn COD'!"&amp;CELL("address",D159))))</f>
        <v>27000</v>
      </c>
      <c r="E159">
        <f ca="1">IF(ISBLANK(INDIRECT("'["&amp;'Báo cáo'!$C$3&amp;".xlsx]Hóa đơn COD'!"&amp;CELL("address",E159))),"",(INDIRECT("'["&amp;'Báo cáo'!$C$3&amp;".xlsx]Hóa đơn COD'!"&amp;CELL("address",E159))))</f>
        <v>1586100</v>
      </c>
      <c r="F159">
        <f ca="1">IF(ISBLANK(INDIRECT("'["&amp;'Báo cáo'!$C$3&amp;".xlsx]Hóa đơn COD'!"&amp;CELL("address",F159))),"",(INDIRECT("'["&amp;'Báo cáo'!$C$3&amp;".xlsx]Hóa đơn COD'!"&amp;CELL("address",F159))))</f>
        <v>1335100</v>
      </c>
      <c r="G159">
        <f ca="1">IF(ISBLANK(INDIRECT("'["&amp;'Báo cáo'!$C$3&amp;".xlsx]Hóa đơn COD'!"&amp;CELL("address",G159))),"",(INDIRECT("'["&amp;'Báo cáo'!$C$3&amp;".xlsx]Hóa đơn COD'!"&amp;CELL("address",G159))))</f>
        <v>251000</v>
      </c>
      <c r="H159">
        <f ca="1">IF(ISBLANK(INDIRECT("'["&amp;'Báo cáo'!$C$3&amp;".xlsx]Hóa đơn COD'!"&amp;CELL("address",H159))),"",(INDIRECT("'["&amp;'Báo cáo'!$C$3&amp;".xlsx]Hóa đơn COD'!"&amp;CELL("address",H159))))</f>
        <v>0</v>
      </c>
      <c r="I159">
        <f ca="1">IF(ISBLANK(INDIRECT("'["&amp;'Báo cáo'!$C$3&amp;".xlsx]Hóa đơn COD'!"&amp;CELL("address",I159))),"",(INDIRECT("'["&amp;'Báo cáo'!$C$3&amp;".xlsx]Hóa đơn COD'!"&amp;CELL("address",I159))))</f>
        <v>74</v>
      </c>
      <c r="J159">
        <f ca="1">IF(ISBLANK(INDIRECT("'["&amp;'Báo cáo'!$C$3&amp;".xlsx]Hóa đơn COD'!"&amp;CELL("address",J159))),"",(INDIRECT("'["&amp;'Báo cáo'!$C$3&amp;".xlsx]Hóa đơn COD'!"&amp;CELL("address",J159))))</f>
        <v>63</v>
      </c>
      <c r="K159">
        <f ca="1">IF(ISBLANK(INDIRECT("'["&amp;'Báo cáo'!$C$3&amp;".xlsx]Hóa đơn COD'!"&amp;CELL("address",K159))),"",(INDIRECT("'["&amp;'Báo cáo'!$C$3&amp;".xlsx]Hóa đơn COD'!"&amp;CELL("address",K159))))</f>
        <v>0</v>
      </c>
      <c r="L159">
        <f ca="1">IF(ISBLANK(INDIRECT("'["&amp;'Báo cáo'!$C$3&amp;".xlsx]Hóa đơn COD'!"&amp;CELL("address",L159))),"",(INDIRECT("'["&amp;'Báo cáo'!$C$3&amp;".xlsx]Hóa đơn COD'!"&amp;CELL("address",L159))))</f>
        <v>11</v>
      </c>
      <c r="M159">
        <f ca="1">IF(ISBLANK(INDIRECT("'["&amp;'Báo cáo'!$C$3&amp;".xlsx]Hóa đơn COD'!"&amp;CELL("address",M159))),"",(INDIRECT("'["&amp;'Báo cáo'!$C$3&amp;".xlsx]Hóa đơn COD'!"&amp;CELL("address",M159))))</f>
        <v>74</v>
      </c>
      <c r="N159" t="str">
        <f ca="1">IF(ISBLANK(INDIRECT("'["&amp;'Báo cáo'!$C$3&amp;".xlsx]Hóa đơn COD'!"&amp;CELL("address",N159))),"",(INDIRECT("'["&amp;'Báo cáo'!$C$3&amp;".xlsx]Hóa đơn COD'!"&amp;CELL("address",N159))))</f>
        <v>trongntm</v>
      </c>
      <c r="O159" t="str">
        <f ca="1">IF(ISBLANK(INDIRECT("'["&amp;'Báo cáo'!$C$3&amp;".xlsx]Hóa đơn COD'!"&amp;CELL("address",O159))),"",(INDIRECT("'["&amp;'Báo cáo'!$C$3&amp;".xlsx]Hóa đơn COD'!"&amp;CELL("address",O159))))</f>
        <v>12:37 06-12-19</v>
      </c>
      <c r="P159" s="10">
        <f t="shared" ca="1" si="2"/>
        <v>0.52569444444444446</v>
      </c>
      <c r="Q159" t="str">
        <f ca="1">IF(B159="","",IF(P159&lt;'Báo cáo'!$C$4,"Sáng","Chiều"))</f>
        <v>Sáng</v>
      </c>
      <c r="R159" s="12" t="str">
        <f ca="1">IF(A159="","",IF(ISNUMBER(MATCH(B159,'Danh sách COD'!$B:$B,0)),J159/I159,""))</f>
        <v/>
      </c>
      <c r="S159" t="str">
        <f ca="1">IF(R159="","",IF(R159&gt;='Báo cáo'!$C$8,"Có","Không"))</f>
        <v/>
      </c>
    </row>
    <row r="160" spans="1:19" x14ac:dyDescent="0.25">
      <c r="A160" t="str">
        <f ca="1">IF(ISBLANK(INDIRECT("'["&amp;'Báo cáo'!$C$3&amp;".xlsx]Hóa đơn COD'!"&amp;CELL("address",A160))),"",(INDIRECT("'["&amp;'Báo cáo'!$C$3&amp;".xlsx]Hóa đơn COD'!"&amp;CELL("address",A160))))</f>
        <v>BTT393919233.T122587.021219</v>
      </c>
      <c r="B160" t="str">
        <f ca="1">IF(ISBLANK(INDIRECT("'["&amp;'Báo cáo'!$C$3&amp;".xlsx]Hóa đơn COD'!"&amp;CELL("address",B160))),"",(INDIRECT("'["&amp;'Báo cáo'!$C$3&amp;".xlsx]Hóa đơn COD'!"&amp;CELL("address",B160))))</f>
        <v>T122587-Trần Duy Vân</v>
      </c>
      <c r="C160">
        <f ca="1">IF(ISBLANK(INDIRECT("'["&amp;'Báo cáo'!$C$3&amp;".xlsx]Hóa đơn COD'!"&amp;CELL("address",C160))),"",(INDIRECT("'["&amp;'Báo cáo'!$C$3&amp;".xlsx]Hóa đơn COD'!"&amp;CELL("address",C160))))</f>
        <v>19913242</v>
      </c>
      <c r="D160">
        <f ca="1">IF(ISBLANK(INDIRECT("'["&amp;'Báo cáo'!$C$3&amp;".xlsx]Hóa đơn COD'!"&amp;CELL("address",D160))),"",(INDIRECT("'["&amp;'Báo cáo'!$C$3&amp;".xlsx]Hóa đơn COD'!"&amp;CELL("address",D160))))</f>
        <v>0</v>
      </c>
      <c r="E160">
        <f ca="1">IF(ISBLANK(INDIRECT("'["&amp;'Báo cáo'!$C$3&amp;".xlsx]Hóa đơn COD'!"&amp;CELL("address",E160))),"",(INDIRECT("'["&amp;'Báo cáo'!$C$3&amp;".xlsx]Hóa đơn COD'!"&amp;CELL("address",E160))))</f>
        <v>2006344</v>
      </c>
      <c r="F160">
        <f ca="1">IF(ISBLANK(INDIRECT("'["&amp;'Báo cáo'!$C$3&amp;".xlsx]Hóa đơn COD'!"&amp;CELL("address",F160))),"",(INDIRECT("'["&amp;'Báo cáo'!$C$3&amp;".xlsx]Hóa đơn COD'!"&amp;CELL("address",F160))))</f>
        <v>1864344</v>
      </c>
      <c r="G160">
        <f ca="1">IF(ISBLANK(INDIRECT("'["&amp;'Báo cáo'!$C$3&amp;".xlsx]Hóa đơn COD'!"&amp;CELL("address",G160))),"",(INDIRECT("'["&amp;'Báo cáo'!$C$3&amp;".xlsx]Hóa đơn COD'!"&amp;CELL("address",G160))))</f>
        <v>142000</v>
      </c>
      <c r="H160">
        <f ca="1">IF(ISBLANK(INDIRECT("'["&amp;'Báo cáo'!$C$3&amp;".xlsx]Hóa đơn COD'!"&amp;CELL("address",H160))),"",(INDIRECT("'["&amp;'Báo cáo'!$C$3&amp;".xlsx]Hóa đơn COD'!"&amp;CELL("address",H160))))</f>
        <v>0</v>
      </c>
      <c r="I160">
        <f ca="1">IF(ISBLANK(INDIRECT("'["&amp;'Báo cáo'!$C$3&amp;".xlsx]Hóa đơn COD'!"&amp;CELL("address",I160))),"",(INDIRECT("'["&amp;'Báo cáo'!$C$3&amp;".xlsx]Hóa đơn COD'!"&amp;CELL("address",I160))))</f>
        <v>89</v>
      </c>
      <c r="J160">
        <f ca="1">IF(ISBLANK(INDIRECT("'["&amp;'Báo cáo'!$C$3&amp;".xlsx]Hóa đơn COD'!"&amp;CELL("address",J160))),"",(INDIRECT("'["&amp;'Báo cáo'!$C$3&amp;".xlsx]Hóa đơn COD'!"&amp;CELL("address",J160))))</f>
        <v>80</v>
      </c>
      <c r="K160">
        <f ca="1">IF(ISBLANK(INDIRECT("'["&amp;'Báo cáo'!$C$3&amp;".xlsx]Hóa đơn COD'!"&amp;CELL("address",K160))),"",(INDIRECT("'["&amp;'Báo cáo'!$C$3&amp;".xlsx]Hóa đơn COD'!"&amp;CELL("address",K160))))</f>
        <v>0</v>
      </c>
      <c r="L160">
        <f ca="1">IF(ISBLANK(INDIRECT("'["&amp;'Báo cáo'!$C$3&amp;".xlsx]Hóa đơn COD'!"&amp;CELL("address",L160))),"",(INDIRECT("'["&amp;'Báo cáo'!$C$3&amp;".xlsx]Hóa đơn COD'!"&amp;CELL("address",L160))))</f>
        <v>9</v>
      </c>
      <c r="M160">
        <f ca="1">IF(ISBLANK(INDIRECT("'["&amp;'Báo cáo'!$C$3&amp;".xlsx]Hóa đơn COD'!"&amp;CELL("address",M160))),"",(INDIRECT("'["&amp;'Báo cáo'!$C$3&amp;".xlsx]Hóa đơn COD'!"&amp;CELL("address",M160))))</f>
        <v>89</v>
      </c>
      <c r="N160" t="str">
        <f ca="1">IF(ISBLANK(INDIRECT("'["&amp;'Báo cáo'!$C$3&amp;".xlsx]Hóa đơn COD'!"&amp;CELL("address",N160))),"",(INDIRECT("'["&amp;'Báo cáo'!$C$3&amp;".xlsx]Hóa đơn COD'!"&amp;CELL("address",N160))))</f>
        <v>tuoint</v>
      </c>
      <c r="O160" t="str">
        <f ca="1">IF(ISBLANK(INDIRECT("'["&amp;'Báo cáo'!$C$3&amp;".xlsx]Hóa đơn COD'!"&amp;CELL("address",O160))),"",(INDIRECT("'["&amp;'Báo cáo'!$C$3&amp;".xlsx]Hóa đơn COD'!"&amp;CELL("address",O160))))</f>
        <v>12:49 02-12-19</v>
      </c>
      <c r="P160" s="10">
        <f t="shared" ca="1" si="2"/>
        <v>0.53402777777777777</v>
      </c>
      <c r="Q160" t="str">
        <f ca="1">IF(B160="","",IF(P160&lt;'Báo cáo'!$C$4,"Sáng","Chiều"))</f>
        <v>Sáng</v>
      </c>
      <c r="R160" s="12" t="str">
        <f ca="1">IF(A160="","",IF(ISNUMBER(MATCH(B160,'Danh sách COD'!$B:$B,0)),J160/I160,""))</f>
        <v/>
      </c>
      <c r="S160" t="str">
        <f ca="1">IF(R160="","",IF(R160&gt;='Báo cáo'!$C$8,"Có","Không"))</f>
        <v/>
      </c>
    </row>
    <row r="161" spans="1:19" x14ac:dyDescent="0.25">
      <c r="A161" t="str">
        <f ca="1">IF(ISBLANK(INDIRECT("'["&amp;'Báo cáo'!$C$3&amp;".xlsx]Hóa đơn COD'!"&amp;CELL("address",A161))),"",(INDIRECT("'["&amp;'Báo cáo'!$C$3&amp;".xlsx]Hóa đơn COD'!"&amp;CELL("address",A161))))</f>
        <v>BTT395248647.T122587.031219</v>
      </c>
      <c r="B161" t="str">
        <f ca="1">IF(ISBLANK(INDIRECT("'["&amp;'Báo cáo'!$C$3&amp;".xlsx]Hóa đơn COD'!"&amp;CELL("address",B161))),"",(INDIRECT("'["&amp;'Báo cáo'!$C$3&amp;".xlsx]Hóa đơn COD'!"&amp;CELL("address",B161))))</f>
        <v>T122587-Trần Duy Vân</v>
      </c>
      <c r="C161">
        <f ca="1">IF(ISBLANK(INDIRECT("'["&amp;'Báo cáo'!$C$3&amp;".xlsx]Hóa đơn COD'!"&amp;CELL("address",C161))),"",(INDIRECT("'["&amp;'Báo cáo'!$C$3&amp;".xlsx]Hóa đơn COD'!"&amp;CELL("address",C161))))</f>
        <v>21684534</v>
      </c>
      <c r="D161">
        <f ca="1">IF(ISBLANK(INDIRECT("'["&amp;'Báo cáo'!$C$3&amp;".xlsx]Hóa đơn COD'!"&amp;CELL("address",D161))),"",(INDIRECT("'["&amp;'Báo cáo'!$C$3&amp;".xlsx]Hóa đơn COD'!"&amp;CELL("address",D161))))</f>
        <v>0</v>
      </c>
      <c r="E161">
        <f ca="1">IF(ISBLANK(INDIRECT("'["&amp;'Báo cáo'!$C$3&amp;".xlsx]Hóa đơn COD'!"&amp;CELL("address",E161))),"",(INDIRECT("'["&amp;'Báo cáo'!$C$3&amp;".xlsx]Hóa đơn COD'!"&amp;CELL("address",E161))))</f>
        <v>1448930</v>
      </c>
      <c r="F161">
        <f ca="1">IF(ISBLANK(INDIRECT("'["&amp;'Báo cáo'!$C$3&amp;".xlsx]Hóa đơn COD'!"&amp;CELL("address",F161))),"",(INDIRECT("'["&amp;'Báo cáo'!$C$3&amp;".xlsx]Hóa đơn COD'!"&amp;CELL("address",F161))))</f>
        <v>1320930</v>
      </c>
      <c r="G161">
        <f ca="1">IF(ISBLANK(INDIRECT("'["&amp;'Báo cáo'!$C$3&amp;".xlsx]Hóa đơn COD'!"&amp;CELL("address",G161))),"",(INDIRECT("'["&amp;'Báo cáo'!$C$3&amp;".xlsx]Hóa đơn COD'!"&amp;CELL("address",G161))))</f>
        <v>128000</v>
      </c>
      <c r="H161">
        <f ca="1">IF(ISBLANK(INDIRECT("'["&amp;'Báo cáo'!$C$3&amp;".xlsx]Hóa đơn COD'!"&amp;CELL("address",H161))),"",(INDIRECT("'["&amp;'Báo cáo'!$C$3&amp;".xlsx]Hóa đơn COD'!"&amp;CELL("address",H161))))</f>
        <v>0</v>
      </c>
      <c r="I161">
        <f ca="1">IF(ISBLANK(INDIRECT("'["&amp;'Báo cáo'!$C$3&amp;".xlsx]Hóa đơn COD'!"&amp;CELL("address",I161))),"",(INDIRECT("'["&amp;'Báo cáo'!$C$3&amp;".xlsx]Hóa đơn COD'!"&amp;CELL("address",I161))))</f>
        <v>78</v>
      </c>
      <c r="J161">
        <f ca="1">IF(ISBLANK(INDIRECT("'["&amp;'Báo cáo'!$C$3&amp;".xlsx]Hóa đơn COD'!"&amp;CELL("address",J161))),"",(INDIRECT("'["&amp;'Báo cáo'!$C$3&amp;".xlsx]Hóa đơn COD'!"&amp;CELL("address",J161))))</f>
        <v>68</v>
      </c>
      <c r="K161">
        <f ca="1">IF(ISBLANK(INDIRECT("'["&amp;'Báo cáo'!$C$3&amp;".xlsx]Hóa đơn COD'!"&amp;CELL("address",K161))),"",(INDIRECT("'["&amp;'Báo cáo'!$C$3&amp;".xlsx]Hóa đơn COD'!"&amp;CELL("address",K161))))</f>
        <v>1</v>
      </c>
      <c r="L161">
        <f ca="1">IF(ISBLANK(INDIRECT("'["&amp;'Báo cáo'!$C$3&amp;".xlsx]Hóa đơn COD'!"&amp;CELL("address",L161))),"",(INDIRECT("'["&amp;'Báo cáo'!$C$3&amp;".xlsx]Hóa đơn COD'!"&amp;CELL("address",L161))))</f>
        <v>9</v>
      </c>
      <c r="M161">
        <f ca="1">IF(ISBLANK(INDIRECT("'["&amp;'Báo cáo'!$C$3&amp;".xlsx]Hóa đơn COD'!"&amp;CELL("address",M161))),"",(INDIRECT("'["&amp;'Báo cáo'!$C$3&amp;".xlsx]Hóa đơn COD'!"&amp;CELL("address",M161))))</f>
        <v>78</v>
      </c>
      <c r="N161" t="str">
        <f ca="1">IF(ISBLANK(INDIRECT("'["&amp;'Báo cáo'!$C$3&amp;".xlsx]Hóa đơn COD'!"&amp;CELL("address",N161))),"",(INDIRECT("'["&amp;'Báo cáo'!$C$3&amp;".xlsx]Hóa đơn COD'!"&amp;CELL("address",N161))))</f>
        <v>nhitpy</v>
      </c>
      <c r="O161" t="str">
        <f ca="1">IF(ISBLANK(INDIRECT("'["&amp;'Báo cáo'!$C$3&amp;".xlsx]Hóa đơn COD'!"&amp;CELL("address",O161))),"",(INDIRECT("'["&amp;'Báo cáo'!$C$3&amp;".xlsx]Hóa đơn COD'!"&amp;CELL("address",O161))))</f>
        <v>12:52 03-12-19</v>
      </c>
      <c r="P161" s="10">
        <f t="shared" ca="1" si="2"/>
        <v>0.53611111111111109</v>
      </c>
      <c r="Q161" t="str">
        <f ca="1">IF(B161="","",IF(P161&lt;'Báo cáo'!$C$4,"Sáng","Chiều"))</f>
        <v>Sáng</v>
      </c>
      <c r="R161" s="12" t="str">
        <f ca="1">IF(A161="","",IF(ISNUMBER(MATCH(B161,'Danh sách COD'!$B:$B,0)),J161/I161,""))</f>
        <v/>
      </c>
      <c r="S161" t="str">
        <f ca="1">IF(R161="","",IF(R161&gt;='Báo cáo'!$C$8,"Có","Không"))</f>
        <v/>
      </c>
    </row>
    <row r="162" spans="1:19" x14ac:dyDescent="0.25">
      <c r="A162" t="str">
        <f ca="1">IF(ISBLANK(INDIRECT("'["&amp;'Báo cáo'!$C$3&amp;".xlsx]Hóa đơn COD'!"&amp;CELL("address",A162))),"",(INDIRECT("'["&amp;'Báo cáo'!$C$3&amp;".xlsx]Hóa đơn COD'!"&amp;CELL("address",A162))))</f>
        <v>BTT395596038.T122587.031219</v>
      </c>
      <c r="B162" t="str">
        <f ca="1">IF(ISBLANK(INDIRECT("'["&amp;'Báo cáo'!$C$3&amp;".xlsx]Hóa đơn COD'!"&amp;CELL("address",B162))),"",(INDIRECT("'["&amp;'Báo cáo'!$C$3&amp;".xlsx]Hóa đơn COD'!"&amp;CELL("address",B162))))</f>
        <v>T122587-Trần Duy Vân</v>
      </c>
      <c r="C162">
        <f ca="1">IF(ISBLANK(INDIRECT("'["&amp;'Báo cáo'!$C$3&amp;".xlsx]Hóa đơn COD'!"&amp;CELL("address",C162))),"",(INDIRECT("'["&amp;'Báo cáo'!$C$3&amp;".xlsx]Hóa đơn COD'!"&amp;CELL("address",C162))))</f>
        <v>11906426</v>
      </c>
      <c r="D162">
        <f ca="1">IF(ISBLANK(INDIRECT("'["&amp;'Báo cáo'!$C$3&amp;".xlsx]Hóa đơn COD'!"&amp;CELL("address",D162))),"",(INDIRECT("'["&amp;'Báo cáo'!$C$3&amp;".xlsx]Hóa đơn COD'!"&amp;CELL("address",D162))))</f>
        <v>0</v>
      </c>
      <c r="E162">
        <f ca="1">IF(ISBLANK(INDIRECT("'["&amp;'Báo cáo'!$C$3&amp;".xlsx]Hóa đơn COD'!"&amp;CELL("address",E162))),"",(INDIRECT("'["&amp;'Báo cáo'!$C$3&amp;".xlsx]Hóa đơn COD'!"&amp;CELL("address",E162))))</f>
        <v>1194989</v>
      </c>
      <c r="F162">
        <f ca="1">IF(ISBLANK(INDIRECT("'["&amp;'Báo cáo'!$C$3&amp;".xlsx]Hóa đơn COD'!"&amp;CELL("address",F162))),"",(INDIRECT("'["&amp;'Báo cáo'!$C$3&amp;".xlsx]Hóa đơn COD'!"&amp;CELL("address",F162))))</f>
        <v>964989</v>
      </c>
      <c r="G162">
        <f ca="1">IF(ISBLANK(INDIRECT("'["&amp;'Báo cáo'!$C$3&amp;".xlsx]Hóa đơn COD'!"&amp;CELL("address",G162))),"",(INDIRECT("'["&amp;'Báo cáo'!$C$3&amp;".xlsx]Hóa đơn COD'!"&amp;CELL("address",G162))))</f>
        <v>230000</v>
      </c>
      <c r="H162">
        <f ca="1">IF(ISBLANK(INDIRECT("'["&amp;'Báo cáo'!$C$3&amp;".xlsx]Hóa đơn COD'!"&amp;CELL("address",H162))),"",(INDIRECT("'["&amp;'Báo cáo'!$C$3&amp;".xlsx]Hóa đơn COD'!"&amp;CELL("address",H162))))</f>
        <v>0</v>
      </c>
      <c r="I162">
        <f ca="1">IF(ISBLANK(INDIRECT("'["&amp;'Báo cáo'!$C$3&amp;".xlsx]Hóa đơn COD'!"&amp;CELL("address",I162))),"",(INDIRECT("'["&amp;'Báo cáo'!$C$3&amp;".xlsx]Hóa đơn COD'!"&amp;CELL("address",I162))))</f>
        <v>57</v>
      </c>
      <c r="J162">
        <f ca="1">IF(ISBLANK(INDIRECT("'["&amp;'Báo cáo'!$C$3&amp;".xlsx]Hóa đơn COD'!"&amp;CELL("address",J162))),"",(INDIRECT("'["&amp;'Báo cáo'!$C$3&amp;".xlsx]Hóa đơn COD'!"&amp;CELL("address",J162))))</f>
        <v>43</v>
      </c>
      <c r="K162">
        <f ca="1">IF(ISBLANK(INDIRECT("'["&amp;'Báo cáo'!$C$3&amp;".xlsx]Hóa đơn COD'!"&amp;CELL("address",K162))),"",(INDIRECT("'["&amp;'Báo cáo'!$C$3&amp;".xlsx]Hóa đơn COD'!"&amp;CELL("address",K162))))</f>
        <v>2</v>
      </c>
      <c r="L162">
        <f ca="1">IF(ISBLANK(INDIRECT("'["&amp;'Báo cáo'!$C$3&amp;".xlsx]Hóa đơn COD'!"&amp;CELL("address",L162))),"",(INDIRECT("'["&amp;'Báo cáo'!$C$3&amp;".xlsx]Hóa đơn COD'!"&amp;CELL("address",L162))))</f>
        <v>12</v>
      </c>
      <c r="M162">
        <f ca="1">IF(ISBLANK(INDIRECT("'["&amp;'Báo cáo'!$C$3&amp;".xlsx]Hóa đơn COD'!"&amp;CELL("address",M162))),"",(INDIRECT("'["&amp;'Báo cáo'!$C$3&amp;".xlsx]Hóa đơn COD'!"&amp;CELL("address",M162))))</f>
        <v>57</v>
      </c>
      <c r="N162" t="str">
        <f ca="1">IF(ISBLANK(INDIRECT("'["&amp;'Báo cáo'!$C$3&amp;".xlsx]Hóa đơn COD'!"&amp;CELL("address",N162))),"",(INDIRECT("'["&amp;'Báo cáo'!$C$3&amp;".xlsx]Hóa đơn COD'!"&amp;CELL("address",N162))))</f>
        <v>nhitpy</v>
      </c>
      <c r="O162" t="str">
        <f ca="1">IF(ISBLANK(INDIRECT("'["&amp;'Báo cáo'!$C$3&amp;".xlsx]Hóa đơn COD'!"&amp;CELL("address",O162))),"",(INDIRECT("'["&amp;'Báo cáo'!$C$3&amp;".xlsx]Hóa đơn COD'!"&amp;CELL("address",O162))))</f>
        <v>17:37 03-12-19</v>
      </c>
      <c r="P162" s="10">
        <f t="shared" ca="1" si="2"/>
        <v>0.73402777777777783</v>
      </c>
      <c r="Q162" t="str">
        <f ca="1">IF(B162="","",IF(P162&lt;'Báo cáo'!$C$4,"Sáng","Chiều"))</f>
        <v>Chiều</v>
      </c>
      <c r="R162" s="12" t="str">
        <f ca="1">IF(A162="","",IF(ISNUMBER(MATCH(B162,'Danh sách COD'!$B:$B,0)),J162/I162,""))</f>
        <v/>
      </c>
      <c r="S162" t="str">
        <f ca="1">IF(R162="","",IF(R162&gt;='Báo cáo'!$C$8,"Có","Không"))</f>
        <v/>
      </c>
    </row>
    <row r="163" spans="1:19" x14ac:dyDescent="0.25">
      <c r="A163" t="str">
        <f ca="1">IF(ISBLANK(INDIRECT("'["&amp;'Báo cáo'!$C$3&amp;".xlsx]Hóa đơn COD'!"&amp;CELL("address",A163))),"",(INDIRECT("'["&amp;'Báo cáo'!$C$3&amp;".xlsx]Hóa đơn COD'!"&amp;CELL("address",A163))))</f>
        <v>BTT397021263.T122587.041219</v>
      </c>
      <c r="B163" t="str">
        <f ca="1">IF(ISBLANK(INDIRECT("'["&amp;'Báo cáo'!$C$3&amp;".xlsx]Hóa đơn COD'!"&amp;CELL("address",B163))),"",(INDIRECT("'["&amp;'Báo cáo'!$C$3&amp;".xlsx]Hóa đơn COD'!"&amp;CELL("address",B163))))</f>
        <v>T122587-Trần Duy Vân</v>
      </c>
      <c r="C163">
        <f ca="1">IF(ISBLANK(INDIRECT("'["&amp;'Báo cáo'!$C$3&amp;".xlsx]Hóa đơn COD'!"&amp;CELL("address",C163))),"",(INDIRECT("'["&amp;'Báo cáo'!$C$3&amp;".xlsx]Hóa đơn COD'!"&amp;CELL("address",C163))))</f>
        <v>15996149</v>
      </c>
      <c r="D163">
        <f ca="1">IF(ISBLANK(INDIRECT("'["&amp;'Báo cáo'!$C$3&amp;".xlsx]Hóa đơn COD'!"&amp;CELL("address",D163))),"",(INDIRECT("'["&amp;'Báo cáo'!$C$3&amp;".xlsx]Hóa đơn COD'!"&amp;CELL("address",D163))))</f>
        <v>0</v>
      </c>
      <c r="E163">
        <f ca="1">IF(ISBLANK(INDIRECT("'["&amp;'Báo cáo'!$C$3&amp;".xlsx]Hóa đơn COD'!"&amp;CELL("address",E163))),"",(INDIRECT("'["&amp;'Báo cáo'!$C$3&amp;".xlsx]Hóa đơn COD'!"&amp;CELL("address",E163))))</f>
        <v>1289890</v>
      </c>
      <c r="F163">
        <f ca="1">IF(ISBLANK(INDIRECT("'["&amp;'Báo cáo'!$C$3&amp;".xlsx]Hóa đơn COD'!"&amp;CELL("address",F163))),"",(INDIRECT("'["&amp;'Báo cáo'!$C$3&amp;".xlsx]Hóa đơn COD'!"&amp;CELL("address",F163))))</f>
        <v>1103890</v>
      </c>
      <c r="G163">
        <f ca="1">IF(ISBLANK(INDIRECT("'["&amp;'Báo cáo'!$C$3&amp;".xlsx]Hóa đơn COD'!"&amp;CELL("address",G163))),"",(INDIRECT("'["&amp;'Báo cáo'!$C$3&amp;".xlsx]Hóa đơn COD'!"&amp;CELL("address",G163))))</f>
        <v>186000</v>
      </c>
      <c r="H163">
        <f ca="1">IF(ISBLANK(INDIRECT("'["&amp;'Báo cáo'!$C$3&amp;".xlsx]Hóa đơn COD'!"&amp;CELL("address",H163))),"",(INDIRECT("'["&amp;'Báo cáo'!$C$3&amp;".xlsx]Hóa đơn COD'!"&amp;CELL("address",H163))))</f>
        <v>0</v>
      </c>
      <c r="I163">
        <f ca="1">IF(ISBLANK(INDIRECT("'["&amp;'Báo cáo'!$C$3&amp;".xlsx]Hóa đơn COD'!"&amp;CELL("address",I163))),"",(INDIRECT("'["&amp;'Báo cáo'!$C$3&amp;".xlsx]Hóa đơn COD'!"&amp;CELL("address",I163))))</f>
        <v>61</v>
      </c>
      <c r="J163">
        <f ca="1">IF(ISBLANK(INDIRECT("'["&amp;'Báo cáo'!$C$3&amp;".xlsx]Hóa đơn COD'!"&amp;CELL("address",J163))),"",(INDIRECT("'["&amp;'Báo cáo'!$C$3&amp;".xlsx]Hóa đơn COD'!"&amp;CELL("address",J163))))</f>
        <v>49</v>
      </c>
      <c r="K163">
        <f ca="1">IF(ISBLANK(INDIRECT("'["&amp;'Báo cáo'!$C$3&amp;".xlsx]Hóa đơn COD'!"&amp;CELL("address",K163))),"",(INDIRECT("'["&amp;'Báo cáo'!$C$3&amp;".xlsx]Hóa đơn COD'!"&amp;CELL("address",K163))))</f>
        <v>0</v>
      </c>
      <c r="L163">
        <f ca="1">IF(ISBLANK(INDIRECT("'["&amp;'Báo cáo'!$C$3&amp;".xlsx]Hóa đơn COD'!"&amp;CELL("address",L163))),"",(INDIRECT("'["&amp;'Báo cáo'!$C$3&amp;".xlsx]Hóa đơn COD'!"&amp;CELL("address",L163))))</f>
        <v>12</v>
      </c>
      <c r="M163">
        <f ca="1">IF(ISBLANK(INDIRECT("'["&amp;'Báo cáo'!$C$3&amp;".xlsx]Hóa đơn COD'!"&amp;CELL("address",M163))),"",(INDIRECT("'["&amp;'Báo cáo'!$C$3&amp;".xlsx]Hóa đơn COD'!"&amp;CELL("address",M163))))</f>
        <v>61</v>
      </c>
      <c r="N163" t="str">
        <f ca="1">IF(ISBLANK(INDIRECT("'["&amp;'Báo cáo'!$C$3&amp;".xlsx]Hóa đơn COD'!"&amp;CELL("address",N163))),"",(INDIRECT("'["&amp;'Báo cáo'!$C$3&amp;".xlsx]Hóa đơn COD'!"&amp;CELL("address",N163))))</f>
        <v>trongntm</v>
      </c>
      <c r="O163" t="str">
        <f ca="1">IF(ISBLANK(INDIRECT("'["&amp;'Báo cáo'!$C$3&amp;".xlsx]Hóa đơn COD'!"&amp;CELL("address",O163))),"",(INDIRECT("'["&amp;'Báo cáo'!$C$3&amp;".xlsx]Hóa đơn COD'!"&amp;CELL("address",O163))))</f>
        <v>17:44 04-12-19</v>
      </c>
      <c r="P163" s="10">
        <f t="shared" ca="1" si="2"/>
        <v>0.73888888888888893</v>
      </c>
      <c r="Q163" t="str">
        <f ca="1">IF(B163="","",IF(P163&lt;'Báo cáo'!$C$4,"Sáng","Chiều"))</f>
        <v>Chiều</v>
      </c>
      <c r="R163" s="12" t="str">
        <f ca="1">IF(A163="","",IF(ISNUMBER(MATCH(B163,'Danh sách COD'!$B:$B,0)),J163/I163,""))</f>
        <v/>
      </c>
      <c r="S163" t="str">
        <f ca="1">IF(R163="","",IF(R163&gt;='Báo cáo'!$C$8,"Có","Không"))</f>
        <v/>
      </c>
    </row>
    <row r="164" spans="1:19" x14ac:dyDescent="0.25">
      <c r="A164" t="str">
        <f ca="1">IF(ISBLANK(INDIRECT("'["&amp;'Báo cáo'!$C$3&amp;".xlsx]Hóa đơn COD'!"&amp;CELL("address",A164))),"",(INDIRECT("'["&amp;'Báo cáo'!$C$3&amp;".xlsx]Hóa đơn COD'!"&amp;CELL("address",A164))))</f>
        <v>BTT399738216.T122587.061219</v>
      </c>
      <c r="B164" t="str">
        <f ca="1">IF(ISBLANK(INDIRECT("'["&amp;'Báo cáo'!$C$3&amp;".xlsx]Hóa đơn COD'!"&amp;CELL("address",B164))),"",(INDIRECT("'["&amp;'Báo cáo'!$C$3&amp;".xlsx]Hóa đơn COD'!"&amp;CELL("address",B164))))</f>
        <v>T122587-Trần Duy Vân</v>
      </c>
      <c r="C164">
        <f ca="1">IF(ISBLANK(INDIRECT("'["&amp;'Báo cáo'!$C$3&amp;".xlsx]Hóa đơn COD'!"&amp;CELL("address",C164))),"",(INDIRECT("'["&amp;'Báo cáo'!$C$3&amp;".xlsx]Hóa đơn COD'!"&amp;CELL("address",C164))))</f>
        <v>22365650</v>
      </c>
      <c r="D164">
        <f ca="1">IF(ISBLANK(INDIRECT("'["&amp;'Báo cáo'!$C$3&amp;".xlsx]Hóa đơn COD'!"&amp;CELL("address",D164))),"",(INDIRECT("'["&amp;'Báo cáo'!$C$3&amp;".xlsx]Hóa đơn COD'!"&amp;CELL("address",D164))))</f>
        <v>63515</v>
      </c>
      <c r="E164">
        <f ca="1">IF(ISBLANK(INDIRECT("'["&amp;'Báo cáo'!$C$3&amp;".xlsx]Hóa đơn COD'!"&amp;CELL("address",E164))),"",(INDIRECT("'["&amp;'Báo cáo'!$C$3&amp;".xlsx]Hóa đơn COD'!"&amp;CELL("address",E164))))</f>
        <v>1501329</v>
      </c>
      <c r="F164">
        <f ca="1">IF(ISBLANK(INDIRECT("'["&amp;'Báo cáo'!$C$3&amp;".xlsx]Hóa đơn COD'!"&amp;CELL("address",F164))),"",(INDIRECT("'["&amp;'Báo cáo'!$C$3&amp;".xlsx]Hóa đơn COD'!"&amp;CELL("address",F164))))</f>
        <v>915814</v>
      </c>
      <c r="G164">
        <f ca="1">IF(ISBLANK(INDIRECT("'["&amp;'Báo cáo'!$C$3&amp;".xlsx]Hóa đơn COD'!"&amp;CELL("address",G164))),"",(INDIRECT("'["&amp;'Báo cáo'!$C$3&amp;".xlsx]Hóa đơn COD'!"&amp;CELL("address",G164))))</f>
        <v>522000</v>
      </c>
      <c r="H164">
        <f ca="1">IF(ISBLANK(INDIRECT("'["&amp;'Báo cáo'!$C$3&amp;".xlsx]Hóa đơn COD'!"&amp;CELL("address",H164))),"",(INDIRECT("'["&amp;'Báo cáo'!$C$3&amp;".xlsx]Hóa đơn COD'!"&amp;CELL("address",H164))))</f>
        <v>0</v>
      </c>
      <c r="I164">
        <f ca="1">IF(ISBLANK(INDIRECT("'["&amp;'Báo cáo'!$C$3&amp;".xlsx]Hóa đơn COD'!"&amp;CELL("address",I164))),"",(INDIRECT("'["&amp;'Báo cáo'!$C$3&amp;".xlsx]Hóa đơn COD'!"&amp;CELL("address",I164))))</f>
        <v>54</v>
      </c>
      <c r="J164">
        <f ca="1">IF(ISBLANK(INDIRECT("'["&amp;'Báo cáo'!$C$3&amp;".xlsx]Hóa đơn COD'!"&amp;CELL("address",J164))),"",(INDIRECT("'["&amp;'Báo cáo'!$C$3&amp;".xlsx]Hóa đơn COD'!"&amp;CELL("address",J164))))</f>
        <v>39</v>
      </c>
      <c r="K164">
        <f ca="1">IF(ISBLANK(INDIRECT("'["&amp;'Báo cáo'!$C$3&amp;".xlsx]Hóa đơn COD'!"&amp;CELL("address",K164))),"",(INDIRECT("'["&amp;'Báo cáo'!$C$3&amp;".xlsx]Hóa đơn COD'!"&amp;CELL("address",K164))))</f>
        <v>2</v>
      </c>
      <c r="L164">
        <f ca="1">IF(ISBLANK(INDIRECT("'["&amp;'Báo cáo'!$C$3&amp;".xlsx]Hóa đơn COD'!"&amp;CELL("address",L164))),"",(INDIRECT("'["&amp;'Báo cáo'!$C$3&amp;".xlsx]Hóa đơn COD'!"&amp;CELL("address",L164))))</f>
        <v>13</v>
      </c>
      <c r="M164">
        <f ca="1">IF(ISBLANK(INDIRECT("'["&amp;'Báo cáo'!$C$3&amp;".xlsx]Hóa đơn COD'!"&amp;CELL("address",M164))),"",(INDIRECT("'["&amp;'Báo cáo'!$C$3&amp;".xlsx]Hóa đơn COD'!"&amp;CELL("address",M164))))</f>
        <v>54</v>
      </c>
      <c r="N164" t="str">
        <f ca="1">IF(ISBLANK(INDIRECT("'["&amp;'Báo cáo'!$C$3&amp;".xlsx]Hóa đơn COD'!"&amp;CELL("address",N164))),"",(INDIRECT("'["&amp;'Báo cáo'!$C$3&amp;".xlsx]Hóa đơn COD'!"&amp;CELL("address",N164))))</f>
        <v>tuoint</v>
      </c>
      <c r="O164" t="str">
        <f ca="1">IF(ISBLANK(INDIRECT("'["&amp;'Báo cáo'!$C$3&amp;".xlsx]Hóa đơn COD'!"&amp;CELL("address",O164))),"",(INDIRECT("'["&amp;'Báo cáo'!$C$3&amp;".xlsx]Hóa đơn COD'!"&amp;CELL("address",O164))))</f>
        <v>17:58 06-12-19</v>
      </c>
      <c r="P164" s="10">
        <f t="shared" ca="1" si="2"/>
        <v>0.74861111111111101</v>
      </c>
      <c r="Q164" t="str">
        <f ca="1">IF(B164="","",IF(P164&lt;'Báo cáo'!$C$4,"Sáng","Chiều"))</f>
        <v>Chiều</v>
      </c>
      <c r="R164" s="12" t="str">
        <f ca="1">IF(A164="","",IF(ISNUMBER(MATCH(B164,'Danh sách COD'!$B:$B,0)),J164/I164,""))</f>
        <v/>
      </c>
      <c r="S164" t="str">
        <f ca="1">IF(R164="","",IF(R164&gt;='Báo cáo'!$C$8,"Có","Không"))</f>
        <v/>
      </c>
    </row>
    <row r="165" spans="1:19" x14ac:dyDescent="0.25">
      <c r="A165" t="str">
        <f ca="1">IF(ISBLANK(INDIRECT("'["&amp;'Báo cáo'!$C$3&amp;".xlsx]Hóa đơn COD'!"&amp;CELL("address",A165))),"",(INDIRECT("'["&amp;'Báo cáo'!$C$3&amp;".xlsx]Hóa đơn COD'!"&amp;CELL("address",A165))))</f>
        <v>BTT398286576.T122587.051219</v>
      </c>
      <c r="B165" t="str">
        <f ca="1">IF(ISBLANK(INDIRECT("'["&amp;'Báo cáo'!$C$3&amp;".xlsx]Hóa đơn COD'!"&amp;CELL("address",B165))),"",(INDIRECT("'["&amp;'Báo cáo'!$C$3&amp;".xlsx]Hóa đơn COD'!"&amp;CELL("address",B165))))</f>
        <v>T122587-Trần Duy Vân</v>
      </c>
      <c r="C165">
        <f ca="1">IF(ISBLANK(INDIRECT("'["&amp;'Báo cáo'!$C$3&amp;".xlsx]Hóa đơn COD'!"&amp;CELL("address",C165))),"",(INDIRECT("'["&amp;'Báo cáo'!$C$3&amp;".xlsx]Hóa đơn COD'!"&amp;CELL("address",C165))))</f>
        <v>10674550</v>
      </c>
      <c r="D165">
        <f ca="1">IF(ISBLANK(INDIRECT("'["&amp;'Báo cáo'!$C$3&amp;".xlsx]Hóa đơn COD'!"&amp;CELL("address",D165))),"",(INDIRECT("'["&amp;'Báo cáo'!$C$3&amp;".xlsx]Hóa đơn COD'!"&amp;CELL("address",D165))))</f>
        <v>27000</v>
      </c>
      <c r="E165">
        <f ca="1">IF(ISBLANK(INDIRECT("'["&amp;'Báo cáo'!$C$3&amp;".xlsx]Hóa đơn COD'!"&amp;CELL("address",E165))),"",(INDIRECT("'["&amp;'Báo cáo'!$C$3&amp;".xlsx]Hóa đơn COD'!"&amp;CELL("address",E165))))</f>
        <v>866180</v>
      </c>
      <c r="F165">
        <f ca="1">IF(ISBLANK(INDIRECT("'["&amp;'Báo cáo'!$C$3&amp;".xlsx]Hóa đơn COD'!"&amp;CELL("address",F165))),"",(INDIRECT("'["&amp;'Báo cáo'!$C$3&amp;".xlsx]Hóa đơn COD'!"&amp;CELL("address",F165))))</f>
        <v>810180</v>
      </c>
      <c r="G165">
        <f ca="1">IF(ISBLANK(INDIRECT("'["&amp;'Báo cáo'!$C$3&amp;".xlsx]Hóa đơn COD'!"&amp;CELL("address",G165))),"",(INDIRECT("'["&amp;'Báo cáo'!$C$3&amp;".xlsx]Hóa đơn COD'!"&amp;CELL("address",G165))))</f>
        <v>56000</v>
      </c>
      <c r="H165">
        <f ca="1">IF(ISBLANK(INDIRECT("'["&amp;'Báo cáo'!$C$3&amp;".xlsx]Hóa đơn COD'!"&amp;CELL("address",H165))),"",(INDIRECT("'["&amp;'Báo cáo'!$C$3&amp;".xlsx]Hóa đơn COD'!"&amp;CELL("address",H165))))</f>
        <v>0</v>
      </c>
      <c r="I165">
        <f ca="1">IF(ISBLANK(INDIRECT("'["&amp;'Báo cáo'!$C$3&amp;".xlsx]Hóa đơn COD'!"&amp;CELL("address",I165))),"",(INDIRECT("'["&amp;'Báo cáo'!$C$3&amp;".xlsx]Hóa đơn COD'!"&amp;CELL("address",I165))))</f>
        <v>47</v>
      </c>
      <c r="J165">
        <f ca="1">IF(ISBLANK(INDIRECT("'["&amp;'Báo cáo'!$C$3&amp;".xlsx]Hóa đơn COD'!"&amp;CELL("address",J165))),"",(INDIRECT("'["&amp;'Báo cáo'!$C$3&amp;".xlsx]Hóa đơn COD'!"&amp;CELL("address",J165))))</f>
        <v>33</v>
      </c>
      <c r="K165">
        <f ca="1">IF(ISBLANK(INDIRECT("'["&amp;'Báo cáo'!$C$3&amp;".xlsx]Hóa đơn COD'!"&amp;CELL("address",K165))),"",(INDIRECT("'["&amp;'Báo cáo'!$C$3&amp;".xlsx]Hóa đơn COD'!"&amp;CELL("address",K165))))</f>
        <v>1</v>
      </c>
      <c r="L165">
        <f ca="1">IF(ISBLANK(INDIRECT("'["&amp;'Báo cáo'!$C$3&amp;".xlsx]Hóa đơn COD'!"&amp;CELL("address",L165))),"",(INDIRECT("'["&amp;'Báo cáo'!$C$3&amp;".xlsx]Hóa đơn COD'!"&amp;CELL("address",L165))))</f>
        <v>13</v>
      </c>
      <c r="M165">
        <f ca="1">IF(ISBLANK(INDIRECT("'["&amp;'Báo cáo'!$C$3&amp;".xlsx]Hóa đơn COD'!"&amp;CELL("address",M165))),"",(INDIRECT("'["&amp;'Báo cáo'!$C$3&amp;".xlsx]Hóa đơn COD'!"&amp;CELL("address",M165))))</f>
        <v>47</v>
      </c>
      <c r="N165" t="str">
        <f ca="1">IF(ISBLANK(INDIRECT("'["&amp;'Báo cáo'!$C$3&amp;".xlsx]Hóa đơn COD'!"&amp;CELL("address",N165))),"",(INDIRECT("'["&amp;'Báo cáo'!$C$3&amp;".xlsx]Hóa đơn COD'!"&amp;CELL("address",N165))))</f>
        <v>trongntm</v>
      </c>
      <c r="O165" t="str">
        <f ca="1">IF(ISBLANK(INDIRECT("'["&amp;'Báo cáo'!$C$3&amp;".xlsx]Hóa đơn COD'!"&amp;CELL("address",O165))),"",(INDIRECT("'["&amp;'Báo cáo'!$C$3&amp;".xlsx]Hóa đơn COD'!"&amp;CELL("address",O165))))</f>
        <v>18:02 05-12-19</v>
      </c>
      <c r="P165" s="10">
        <f t="shared" ca="1" si="2"/>
        <v>0.75138888888888899</v>
      </c>
      <c r="Q165" t="str">
        <f ca="1">IF(B165="","",IF(P165&lt;'Báo cáo'!$C$4,"Sáng","Chiều"))</f>
        <v>Chiều</v>
      </c>
      <c r="R165" s="12" t="str">
        <f ca="1">IF(A165="","",IF(ISNUMBER(MATCH(B165,'Danh sách COD'!$B:$B,0)),J165/I165,""))</f>
        <v/>
      </c>
      <c r="S165" t="str">
        <f ca="1">IF(R165="","",IF(R165&gt;='Báo cáo'!$C$8,"Có","Không"))</f>
        <v/>
      </c>
    </row>
    <row r="166" spans="1:19" x14ac:dyDescent="0.25">
      <c r="A166" t="str">
        <f ca="1">IF(ISBLANK(INDIRECT("'["&amp;'Báo cáo'!$C$3&amp;".xlsx]Hóa đơn COD'!"&amp;CELL("address",A166))),"",(INDIRECT("'["&amp;'Báo cáo'!$C$3&amp;".xlsx]Hóa đơn COD'!"&amp;CELL("address",A166))))</f>
        <v>BTT394402872.T122587.021219</v>
      </c>
      <c r="B166" t="str">
        <f ca="1">IF(ISBLANK(INDIRECT("'["&amp;'Báo cáo'!$C$3&amp;".xlsx]Hóa đơn COD'!"&amp;CELL("address",B166))),"",(INDIRECT("'["&amp;'Báo cáo'!$C$3&amp;".xlsx]Hóa đơn COD'!"&amp;CELL("address",B166))))</f>
        <v>T122587-Trần Duy Vân</v>
      </c>
      <c r="C166">
        <f ca="1">IF(ISBLANK(INDIRECT("'["&amp;'Báo cáo'!$C$3&amp;".xlsx]Hóa đơn COD'!"&amp;CELL("address",C166))),"",(INDIRECT("'["&amp;'Báo cáo'!$C$3&amp;".xlsx]Hóa đơn COD'!"&amp;CELL("address",C166))))</f>
        <v>24031696</v>
      </c>
      <c r="D166">
        <f ca="1">IF(ISBLANK(INDIRECT("'["&amp;'Báo cáo'!$C$3&amp;".xlsx]Hóa đơn COD'!"&amp;CELL("address",D166))),"",(INDIRECT("'["&amp;'Báo cáo'!$C$3&amp;".xlsx]Hóa đơn COD'!"&amp;CELL("address",D166))))</f>
        <v>0</v>
      </c>
      <c r="E166">
        <f ca="1">IF(ISBLANK(INDIRECT("'["&amp;'Báo cáo'!$C$3&amp;".xlsx]Hóa đơn COD'!"&amp;CELL("address",E166))),"",(INDIRECT("'["&amp;'Báo cáo'!$C$3&amp;".xlsx]Hóa đơn COD'!"&amp;CELL("address",E166))))</f>
        <v>1970040</v>
      </c>
      <c r="F166">
        <f ca="1">IF(ISBLANK(INDIRECT("'["&amp;'Báo cáo'!$C$3&amp;".xlsx]Hóa đơn COD'!"&amp;CELL("address",F166))),"",(INDIRECT("'["&amp;'Báo cáo'!$C$3&amp;".xlsx]Hóa đơn COD'!"&amp;CELL("address",F166))))</f>
        <v>1712040</v>
      </c>
      <c r="G166">
        <f ca="1">IF(ISBLANK(INDIRECT("'["&amp;'Báo cáo'!$C$3&amp;".xlsx]Hóa đơn COD'!"&amp;CELL("address",G166))),"",(INDIRECT("'["&amp;'Báo cáo'!$C$3&amp;".xlsx]Hóa đơn COD'!"&amp;CELL("address",G166))))</f>
        <v>258000</v>
      </c>
      <c r="H166">
        <f ca="1">IF(ISBLANK(INDIRECT("'["&amp;'Báo cáo'!$C$3&amp;".xlsx]Hóa đơn COD'!"&amp;CELL("address",H166))),"",(INDIRECT("'["&amp;'Báo cáo'!$C$3&amp;".xlsx]Hóa đơn COD'!"&amp;CELL("address",H166))))</f>
        <v>0</v>
      </c>
      <c r="I166">
        <f ca="1">IF(ISBLANK(INDIRECT("'["&amp;'Báo cáo'!$C$3&amp;".xlsx]Hóa đơn COD'!"&amp;CELL("address",I166))),"",(INDIRECT("'["&amp;'Báo cáo'!$C$3&amp;".xlsx]Hóa đơn COD'!"&amp;CELL("address",I166))))</f>
        <v>101</v>
      </c>
      <c r="J166">
        <f ca="1">IF(ISBLANK(INDIRECT("'["&amp;'Báo cáo'!$C$3&amp;".xlsx]Hóa đơn COD'!"&amp;CELL("address",J166))),"",(INDIRECT("'["&amp;'Báo cáo'!$C$3&amp;".xlsx]Hóa đơn COD'!"&amp;CELL("address",J166))))</f>
        <v>76</v>
      </c>
      <c r="K166">
        <f ca="1">IF(ISBLANK(INDIRECT("'["&amp;'Báo cáo'!$C$3&amp;".xlsx]Hóa đơn COD'!"&amp;CELL("address",K166))),"",(INDIRECT("'["&amp;'Báo cáo'!$C$3&amp;".xlsx]Hóa đơn COD'!"&amp;CELL("address",K166))))</f>
        <v>2</v>
      </c>
      <c r="L166">
        <f ca="1">IF(ISBLANK(INDIRECT("'["&amp;'Báo cáo'!$C$3&amp;".xlsx]Hóa đơn COD'!"&amp;CELL("address",L166))),"",(INDIRECT("'["&amp;'Báo cáo'!$C$3&amp;".xlsx]Hóa đơn COD'!"&amp;CELL("address",L166))))</f>
        <v>23</v>
      </c>
      <c r="M166">
        <f ca="1">IF(ISBLANK(INDIRECT("'["&amp;'Báo cáo'!$C$3&amp;".xlsx]Hóa đơn COD'!"&amp;CELL("address",M166))),"",(INDIRECT("'["&amp;'Báo cáo'!$C$3&amp;".xlsx]Hóa đơn COD'!"&amp;CELL("address",M166))))</f>
        <v>101</v>
      </c>
      <c r="N166" t="str">
        <f ca="1">IF(ISBLANK(INDIRECT("'["&amp;'Báo cáo'!$C$3&amp;".xlsx]Hóa đơn COD'!"&amp;CELL("address",N166))),"",(INDIRECT("'["&amp;'Báo cáo'!$C$3&amp;".xlsx]Hóa đơn COD'!"&amp;CELL("address",N166))))</f>
        <v>ngannk2</v>
      </c>
      <c r="O166" t="str">
        <f ca="1">IF(ISBLANK(INDIRECT("'["&amp;'Báo cáo'!$C$3&amp;".xlsx]Hóa đơn COD'!"&amp;CELL("address",O166))),"",(INDIRECT("'["&amp;'Báo cáo'!$C$3&amp;".xlsx]Hóa đơn COD'!"&amp;CELL("address",O166))))</f>
        <v>18:45 02-12-19</v>
      </c>
      <c r="P166" s="10">
        <f t="shared" ca="1" si="2"/>
        <v>0.78125</v>
      </c>
      <c r="Q166" t="str">
        <f ca="1">IF(B166="","",IF(P166&lt;'Báo cáo'!$C$4,"Sáng","Chiều"))</f>
        <v>Chiều</v>
      </c>
      <c r="R166" s="12" t="str">
        <f ca="1">IF(A166="","",IF(ISNUMBER(MATCH(B166,'Danh sách COD'!$B:$B,0)),J166/I166,""))</f>
        <v/>
      </c>
      <c r="S166" t="str">
        <f ca="1">IF(R166="","",IF(R166&gt;='Báo cáo'!$C$8,"Có","Không"))</f>
        <v/>
      </c>
    </row>
    <row r="167" spans="1:19" x14ac:dyDescent="0.25">
      <c r="A167" t="str">
        <f ca="1">IF(ISBLANK(INDIRECT("'["&amp;'Báo cáo'!$C$3&amp;".xlsx]Hóa đơn COD'!"&amp;CELL("address",A167))),"",(INDIRECT("'["&amp;'Báo cáo'!$C$3&amp;".xlsx]Hóa đơn COD'!"&amp;CELL("address",A167))))</f>
        <v>BTT391724541.T122715.301119</v>
      </c>
      <c r="B167" t="str">
        <f ca="1">IF(ISBLANK(INDIRECT("'["&amp;'Báo cáo'!$C$3&amp;".xlsx]Hóa đơn COD'!"&amp;CELL("address",B167))),"",(INDIRECT("'["&amp;'Báo cáo'!$C$3&amp;".xlsx]Hóa đơn COD'!"&amp;CELL("address",B167))))</f>
        <v>T122715-Trần Văn Quang</v>
      </c>
      <c r="C167">
        <f ca="1">IF(ISBLANK(INDIRECT("'["&amp;'Báo cáo'!$C$3&amp;".xlsx]Hóa đơn COD'!"&amp;CELL("address",C167))),"",(INDIRECT("'["&amp;'Báo cáo'!$C$3&amp;".xlsx]Hóa đơn COD'!"&amp;CELL("address",C167))))</f>
        <v>14970545</v>
      </c>
      <c r="D167">
        <f ca="1">IF(ISBLANK(INDIRECT("'["&amp;'Báo cáo'!$C$3&amp;".xlsx]Hóa đơn COD'!"&amp;CELL("address",D167))),"",(INDIRECT("'["&amp;'Báo cáo'!$C$3&amp;".xlsx]Hóa đơn COD'!"&amp;CELL("address",D167))))</f>
        <v>0</v>
      </c>
      <c r="E167">
        <f ca="1">IF(ISBLANK(INDIRECT("'["&amp;'Báo cáo'!$C$3&amp;".xlsx]Hóa đơn COD'!"&amp;CELL("address",E167))),"",(INDIRECT("'["&amp;'Báo cáo'!$C$3&amp;".xlsx]Hóa đơn COD'!"&amp;CELL("address",E167))))</f>
        <v>1598150</v>
      </c>
      <c r="F167">
        <f ca="1">IF(ISBLANK(INDIRECT("'["&amp;'Báo cáo'!$C$3&amp;".xlsx]Hóa đơn COD'!"&amp;CELL("address",F167))),"",(INDIRECT("'["&amp;'Báo cáo'!$C$3&amp;".xlsx]Hóa đơn COD'!"&amp;CELL("address",F167))))</f>
        <v>1365150</v>
      </c>
      <c r="G167">
        <f ca="1">IF(ISBLANK(INDIRECT("'["&amp;'Báo cáo'!$C$3&amp;".xlsx]Hóa đơn COD'!"&amp;CELL("address",G167))),"",(INDIRECT("'["&amp;'Báo cáo'!$C$3&amp;".xlsx]Hóa đơn COD'!"&amp;CELL("address",G167))))</f>
        <v>233000</v>
      </c>
      <c r="H167">
        <f ca="1">IF(ISBLANK(INDIRECT("'["&amp;'Báo cáo'!$C$3&amp;".xlsx]Hóa đơn COD'!"&amp;CELL("address",H167))),"",(INDIRECT("'["&amp;'Báo cáo'!$C$3&amp;".xlsx]Hóa đơn COD'!"&amp;CELL("address",H167))))</f>
        <v>0</v>
      </c>
      <c r="I167">
        <f ca="1">IF(ISBLANK(INDIRECT("'["&amp;'Báo cáo'!$C$3&amp;".xlsx]Hóa đơn COD'!"&amp;CELL("address",I167))),"",(INDIRECT("'["&amp;'Báo cáo'!$C$3&amp;".xlsx]Hóa đơn COD'!"&amp;CELL("address",I167))))</f>
        <v>70</v>
      </c>
      <c r="J167">
        <f ca="1">IF(ISBLANK(INDIRECT("'["&amp;'Báo cáo'!$C$3&amp;".xlsx]Hóa đơn COD'!"&amp;CELL("address",J167))),"",(INDIRECT("'["&amp;'Báo cáo'!$C$3&amp;".xlsx]Hóa đơn COD'!"&amp;CELL("address",J167))))</f>
        <v>64</v>
      </c>
      <c r="K167">
        <f ca="1">IF(ISBLANK(INDIRECT("'["&amp;'Báo cáo'!$C$3&amp;".xlsx]Hóa đơn COD'!"&amp;CELL("address",K167))),"",(INDIRECT("'["&amp;'Báo cáo'!$C$3&amp;".xlsx]Hóa đơn COD'!"&amp;CELL("address",K167))))</f>
        <v>2</v>
      </c>
      <c r="L167">
        <f ca="1">IF(ISBLANK(INDIRECT("'["&amp;'Báo cáo'!$C$3&amp;".xlsx]Hóa đơn COD'!"&amp;CELL("address",L167))),"",(INDIRECT("'["&amp;'Báo cáo'!$C$3&amp;".xlsx]Hóa đơn COD'!"&amp;CELL("address",L167))))</f>
        <v>4</v>
      </c>
      <c r="M167">
        <f ca="1">IF(ISBLANK(INDIRECT("'["&amp;'Báo cáo'!$C$3&amp;".xlsx]Hóa đơn COD'!"&amp;CELL("address",M167))),"",(INDIRECT("'["&amp;'Báo cáo'!$C$3&amp;".xlsx]Hóa đơn COD'!"&amp;CELL("address",M167))))</f>
        <v>70</v>
      </c>
      <c r="N167" t="str">
        <f ca="1">IF(ISBLANK(INDIRECT("'["&amp;'Báo cáo'!$C$3&amp;".xlsx]Hóa đơn COD'!"&amp;CELL("address",N167))),"",(INDIRECT("'["&amp;'Báo cáo'!$C$3&amp;".xlsx]Hóa đơn COD'!"&amp;CELL("address",N167))))</f>
        <v>trongntm</v>
      </c>
      <c r="O167" t="str">
        <f ca="1">IF(ISBLANK(INDIRECT("'["&amp;'Báo cáo'!$C$3&amp;".xlsx]Hóa đơn COD'!"&amp;CELL("address",O167))),"",(INDIRECT("'["&amp;'Báo cáo'!$C$3&amp;".xlsx]Hóa đơn COD'!"&amp;CELL("address",O167))))</f>
        <v>12:38 30-11-19</v>
      </c>
      <c r="P167" s="10">
        <f t="shared" ca="1" si="2"/>
        <v>0.52638888888888891</v>
      </c>
      <c r="Q167" t="str">
        <f ca="1">IF(B167="","",IF(P167&lt;'Báo cáo'!$C$4,"Sáng","Chiều"))</f>
        <v>Sáng</v>
      </c>
      <c r="R167" s="12" t="str">
        <f ca="1">IF(A167="","",IF(ISNUMBER(MATCH(B167,'Danh sách COD'!$B:$B,0)),J167/I167,""))</f>
        <v/>
      </c>
      <c r="S167" t="str">
        <f ca="1">IF(R167="","",IF(R167&gt;='Báo cáo'!$C$8,"Có","Không"))</f>
        <v/>
      </c>
    </row>
    <row r="168" spans="1:19" x14ac:dyDescent="0.25">
      <c r="A168" t="str">
        <f ca="1">IF(ISBLANK(INDIRECT("'["&amp;'Báo cáo'!$C$3&amp;".xlsx]Hóa đơn COD'!"&amp;CELL("address",A168))),"",(INDIRECT("'["&amp;'Báo cáo'!$C$3&amp;".xlsx]Hóa đơn COD'!"&amp;CELL("address",A168))))</f>
        <v>BTT399362472.T122715.061219</v>
      </c>
      <c r="B168" t="str">
        <f ca="1">IF(ISBLANK(INDIRECT("'["&amp;'Báo cáo'!$C$3&amp;".xlsx]Hóa đơn COD'!"&amp;CELL("address",B168))),"",(INDIRECT("'["&amp;'Báo cáo'!$C$3&amp;".xlsx]Hóa đơn COD'!"&amp;CELL("address",B168))))</f>
        <v>T122715-Trần Văn Quang</v>
      </c>
      <c r="C168">
        <f ca="1">IF(ISBLANK(INDIRECT("'["&amp;'Báo cáo'!$C$3&amp;".xlsx]Hóa đơn COD'!"&amp;CELL("address",C168))),"",(INDIRECT("'["&amp;'Báo cáo'!$C$3&amp;".xlsx]Hóa đơn COD'!"&amp;CELL("address",C168))))</f>
        <v>15979103</v>
      </c>
      <c r="D168">
        <f ca="1">IF(ISBLANK(INDIRECT("'["&amp;'Báo cáo'!$C$3&amp;".xlsx]Hóa đơn COD'!"&amp;CELL("address",D168))),"",(INDIRECT("'["&amp;'Báo cáo'!$C$3&amp;".xlsx]Hóa đơn COD'!"&amp;CELL("address",D168))))</f>
        <v>65725</v>
      </c>
      <c r="E168">
        <f ca="1">IF(ISBLANK(INDIRECT("'["&amp;'Báo cáo'!$C$3&amp;".xlsx]Hóa đơn COD'!"&amp;CELL("address",E168))),"",(INDIRECT("'["&amp;'Báo cáo'!$C$3&amp;".xlsx]Hóa đơn COD'!"&amp;CELL("address",E168))))</f>
        <v>1675275</v>
      </c>
      <c r="F168">
        <f ca="1">IF(ISBLANK(INDIRECT("'["&amp;'Báo cáo'!$C$3&amp;".xlsx]Hóa đơn COD'!"&amp;CELL("address",F168))),"",(INDIRECT("'["&amp;'Báo cáo'!$C$3&amp;".xlsx]Hóa đơn COD'!"&amp;CELL("address",F168))))</f>
        <v>1583275</v>
      </c>
      <c r="G168">
        <f ca="1">IF(ISBLANK(INDIRECT("'["&amp;'Báo cáo'!$C$3&amp;".xlsx]Hóa đơn COD'!"&amp;CELL("address",G168))),"",(INDIRECT("'["&amp;'Báo cáo'!$C$3&amp;".xlsx]Hóa đơn COD'!"&amp;CELL("address",G168))))</f>
        <v>92000</v>
      </c>
      <c r="H168">
        <f ca="1">IF(ISBLANK(INDIRECT("'["&amp;'Báo cáo'!$C$3&amp;".xlsx]Hóa đơn COD'!"&amp;CELL("address",H168))),"",(INDIRECT("'["&amp;'Báo cáo'!$C$3&amp;".xlsx]Hóa đơn COD'!"&amp;CELL("address",H168))))</f>
        <v>0</v>
      </c>
      <c r="I168">
        <f ca="1">IF(ISBLANK(INDIRECT("'["&amp;'Báo cáo'!$C$3&amp;".xlsx]Hóa đơn COD'!"&amp;CELL("address",I168))),"",(INDIRECT("'["&amp;'Báo cáo'!$C$3&amp;".xlsx]Hóa đơn COD'!"&amp;CELL("address",I168))))</f>
        <v>58</v>
      </c>
      <c r="J168">
        <f ca="1">IF(ISBLANK(INDIRECT("'["&amp;'Báo cáo'!$C$3&amp;".xlsx]Hóa đơn COD'!"&amp;CELL("address",J168))),"",(INDIRECT("'["&amp;'Báo cáo'!$C$3&amp;".xlsx]Hóa đơn COD'!"&amp;CELL("address",J168))))</f>
        <v>56</v>
      </c>
      <c r="K168">
        <f ca="1">IF(ISBLANK(INDIRECT("'["&amp;'Báo cáo'!$C$3&amp;".xlsx]Hóa đơn COD'!"&amp;CELL("address",K168))),"",(INDIRECT("'["&amp;'Báo cáo'!$C$3&amp;".xlsx]Hóa đơn COD'!"&amp;CELL("address",K168))))</f>
        <v>1</v>
      </c>
      <c r="L168">
        <f ca="1">IF(ISBLANK(INDIRECT("'["&amp;'Báo cáo'!$C$3&amp;".xlsx]Hóa đơn COD'!"&amp;CELL("address",L168))),"",(INDIRECT("'["&amp;'Báo cáo'!$C$3&amp;".xlsx]Hóa đơn COD'!"&amp;CELL("address",L168))))</f>
        <v>1</v>
      </c>
      <c r="M168">
        <f ca="1">IF(ISBLANK(INDIRECT("'["&amp;'Báo cáo'!$C$3&amp;".xlsx]Hóa đơn COD'!"&amp;CELL("address",M168))),"",(INDIRECT("'["&amp;'Báo cáo'!$C$3&amp;".xlsx]Hóa đơn COD'!"&amp;CELL("address",M168))))</f>
        <v>58</v>
      </c>
      <c r="N168" t="str">
        <f ca="1">IF(ISBLANK(INDIRECT("'["&amp;'Báo cáo'!$C$3&amp;".xlsx]Hóa đơn COD'!"&amp;CELL("address",N168))),"",(INDIRECT("'["&amp;'Báo cáo'!$C$3&amp;".xlsx]Hóa đơn COD'!"&amp;CELL("address",N168))))</f>
        <v>tuoint</v>
      </c>
      <c r="O168" t="str">
        <f ca="1">IF(ISBLANK(INDIRECT("'["&amp;'Báo cáo'!$C$3&amp;".xlsx]Hóa đơn COD'!"&amp;CELL("address",O168))),"",(INDIRECT("'["&amp;'Báo cáo'!$C$3&amp;".xlsx]Hóa đơn COD'!"&amp;CELL("address",O168))))</f>
        <v>12:42 06-12-19</v>
      </c>
      <c r="P168" s="10">
        <f t="shared" ca="1" si="2"/>
        <v>0.52916666666666667</v>
      </c>
      <c r="Q168" t="str">
        <f ca="1">IF(B168="","",IF(P168&lt;'Báo cáo'!$C$4,"Sáng","Chiều"))</f>
        <v>Sáng</v>
      </c>
      <c r="R168" s="12" t="str">
        <f ca="1">IF(A168="","",IF(ISNUMBER(MATCH(B168,'Danh sách COD'!$B:$B,0)),J168/I168,""))</f>
        <v/>
      </c>
      <c r="S168" t="str">
        <f ca="1">IF(R168="","",IF(R168&gt;='Báo cáo'!$C$8,"Có","Không"))</f>
        <v/>
      </c>
    </row>
    <row r="169" spans="1:19" x14ac:dyDescent="0.25">
      <c r="A169" t="str">
        <f ca="1">IF(ISBLANK(INDIRECT("'["&amp;'Báo cáo'!$C$3&amp;".xlsx]Hóa đơn COD'!"&amp;CELL("address",A169))),"",(INDIRECT("'["&amp;'Báo cáo'!$C$3&amp;".xlsx]Hóa đơn COD'!"&amp;CELL("address",A169))))</f>
        <v>BTT397927836.T122715.051219</v>
      </c>
      <c r="B169" t="str">
        <f ca="1">IF(ISBLANK(INDIRECT("'["&amp;'Báo cáo'!$C$3&amp;".xlsx]Hóa đơn COD'!"&amp;CELL("address",B169))),"",(INDIRECT("'["&amp;'Báo cáo'!$C$3&amp;".xlsx]Hóa đơn COD'!"&amp;CELL("address",B169))))</f>
        <v>T122715-Trần Văn Quang</v>
      </c>
      <c r="C169">
        <f ca="1">IF(ISBLANK(INDIRECT("'["&amp;'Báo cáo'!$C$3&amp;".xlsx]Hóa đơn COD'!"&amp;CELL("address",C169))),"",(INDIRECT("'["&amp;'Báo cáo'!$C$3&amp;".xlsx]Hóa đơn COD'!"&amp;CELL("address",C169))))</f>
        <v>17753362</v>
      </c>
      <c r="D169">
        <f ca="1">IF(ISBLANK(INDIRECT("'["&amp;'Báo cáo'!$C$3&amp;".xlsx]Hóa đơn COD'!"&amp;CELL("address",D169))),"",(INDIRECT("'["&amp;'Báo cáo'!$C$3&amp;".xlsx]Hóa đơn COD'!"&amp;CELL("address",D169))))</f>
        <v>0</v>
      </c>
      <c r="E169">
        <f ca="1">IF(ISBLANK(INDIRECT("'["&amp;'Báo cáo'!$C$3&amp;".xlsx]Hóa đơn COD'!"&amp;CELL("address",E169))),"",(INDIRECT("'["&amp;'Báo cáo'!$C$3&amp;".xlsx]Hóa đơn COD'!"&amp;CELL("address",E169))))</f>
        <v>2235701</v>
      </c>
      <c r="F169">
        <f ca="1">IF(ISBLANK(INDIRECT("'["&amp;'Báo cáo'!$C$3&amp;".xlsx]Hóa đơn COD'!"&amp;CELL("address",F169))),"",(INDIRECT("'["&amp;'Báo cáo'!$C$3&amp;".xlsx]Hóa đơn COD'!"&amp;CELL("address",F169))))</f>
        <v>1982701</v>
      </c>
      <c r="G169">
        <f ca="1">IF(ISBLANK(INDIRECT("'["&amp;'Báo cáo'!$C$3&amp;".xlsx]Hóa đơn COD'!"&amp;CELL("address",G169))),"",(INDIRECT("'["&amp;'Báo cáo'!$C$3&amp;".xlsx]Hóa đơn COD'!"&amp;CELL("address",G169))))</f>
        <v>253000</v>
      </c>
      <c r="H169">
        <f ca="1">IF(ISBLANK(INDIRECT("'["&amp;'Báo cáo'!$C$3&amp;".xlsx]Hóa đơn COD'!"&amp;CELL("address",H169))),"",(INDIRECT("'["&amp;'Báo cáo'!$C$3&amp;".xlsx]Hóa đơn COD'!"&amp;CELL("address",H169))))</f>
        <v>0</v>
      </c>
      <c r="I169">
        <f ca="1">IF(ISBLANK(INDIRECT("'["&amp;'Báo cáo'!$C$3&amp;".xlsx]Hóa đơn COD'!"&amp;CELL("address",I169))),"",(INDIRECT("'["&amp;'Báo cáo'!$C$3&amp;".xlsx]Hóa đơn COD'!"&amp;CELL("address",I169))))</f>
        <v>81</v>
      </c>
      <c r="J169">
        <f ca="1">IF(ISBLANK(INDIRECT("'["&amp;'Báo cáo'!$C$3&amp;".xlsx]Hóa đơn COD'!"&amp;CELL("address",J169))),"",(INDIRECT("'["&amp;'Báo cáo'!$C$3&amp;".xlsx]Hóa đơn COD'!"&amp;CELL("address",J169))))</f>
        <v>77</v>
      </c>
      <c r="K169">
        <f ca="1">IF(ISBLANK(INDIRECT("'["&amp;'Báo cáo'!$C$3&amp;".xlsx]Hóa đơn COD'!"&amp;CELL("address",K169))),"",(INDIRECT("'["&amp;'Báo cáo'!$C$3&amp;".xlsx]Hóa đơn COD'!"&amp;CELL("address",K169))))</f>
        <v>1</v>
      </c>
      <c r="L169">
        <f ca="1">IF(ISBLANK(INDIRECT("'["&amp;'Báo cáo'!$C$3&amp;".xlsx]Hóa đơn COD'!"&amp;CELL("address",L169))),"",(INDIRECT("'["&amp;'Báo cáo'!$C$3&amp;".xlsx]Hóa đơn COD'!"&amp;CELL("address",L169))))</f>
        <v>3</v>
      </c>
      <c r="M169">
        <f ca="1">IF(ISBLANK(INDIRECT("'["&amp;'Báo cáo'!$C$3&amp;".xlsx]Hóa đơn COD'!"&amp;CELL("address",M169))),"",(INDIRECT("'["&amp;'Báo cáo'!$C$3&amp;".xlsx]Hóa đơn COD'!"&amp;CELL("address",M169))))</f>
        <v>81</v>
      </c>
      <c r="N169" t="str">
        <f ca="1">IF(ISBLANK(INDIRECT("'["&amp;'Báo cáo'!$C$3&amp;".xlsx]Hóa đơn COD'!"&amp;CELL("address",N169))),"",(INDIRECT("'["&amp;'Báo cáo'!$C$3&amp;".xlsx]Hóa đơn COD'!"&amp;CELL("address",N169))))</f>
        <v>anhtnt3</v>
      </c>
      <c r="O169" t="str">
        <f ca="1">IF(ISBLANK(INDIRECT("'["&amp;'Báo cáo'!$C$3&amp;".xlsx]Hóa đơn COD'!"&amp;CELL("address",O169))),"",(INDIRECT("'["&amp;'Báo cáo'!$C$3&amp;".xlsx]Hóa đơn COD'!"&amp;CELL("address",O169))))</f>
        <v>12:49 05-12-19</v>
      </c>
      <c r="P169" s="10">
        <f t="shared" ca="1" si="2"/>
        <v>0.53402777777777777</v>
      </c>
      <c r="Q169" t="str">
        <f ca="1">IF(B169="","",IF(P169&lt;'Báo cáo'!$C$4,"Sáng","Chiều"))</f>
        <v>Sáng</v>
      </c>
      <c r="R169" s="12" t="str">
        <f ca="1">IF(A169="","",IF(ISNUMBER(MATCH(B169,'Danh sách COD'!$B:$B,0)),J169/I169,""))</f>
        <v/>
      </c>
      <c r="S169" t="str">
        <f ca="1">IF(R169="","",IF(R169&gt;='Báo cáo'!$C$8,"Có","Không"))</f>
        <v/>
      </c>
    </row>
    <row r="170" spans="1:19" x14ac:dyDescent="0.25">
      <c r="A170" t="str">
        <f ca="1">IF(ISBLANK(INDIRECT("'["&amp;'Báo cáo'!$C$3&amp;".xlsx]Hóa đơn COD'!"&amp;CELL("address",A170))),"",(INDIRECT("'["&amp;'Báo cáo'!$C$3&amp;".xlsx]Hóa đơn COD'!"&amp;CELL("address",A170))))</f>
        <v>BTT396693240.T122715.041219</v>
      </c>
      <c r="B170" t="str">
        <f ca="1">IF(ISBLANK(INDIRECT("'["&amp;'Báo cáo'!$C$3&amp;".xlsx]Hóa đơn COD'!"&amp;CELL("address",B170))),"",(INDIRECT("'["&amp;'Báo cáo'!$C$3&amp;".xlsx]Hóa đơn COD'!"&amp;CELL("address",B170))))</f>
        <v>T122715-Trần Văn Quang</v>
      </c>
      <c r="C170">
        <f ca="1">IF(ISBLANK(INDIRECT("'["&amp;'Báo cáo'!$C$3&amp;".xlsx]Hóa đơn COD'!"&amp;CELL("address",C170))),"",(INDIRECT("'["&amp;'Báo cáo'!$C$3&amp;".xlsx]Hóa đơn COD'!"&amp;CELL("address",C170))))</f>
        <v>18515716</v>
      </c>
      <c r="D170">
        <f ca="1">IF(ISBLANK(INDIRECT("'["&amp;'Báo cáo'!$C$3&amp;".xlsx]Hóa đơn COD'!"&amp;CELL("address",D170))),"",(INDIRECT("'["&amp;'Báo cáo'!$C$3&amp;".xlsx]Hóa đơn COD'!"&amp;CELL("address",D170))))</f>
        <v>0</v>
      </c>
      <c r="E170">
        <f ca="1">IF(ISBLANK(INDIRECT("'["&amp;'Báo cáo'!$C$3&amp;".xlsx]Hóa đơn COD'!"&amp;CELL("address",E170))),"",(INDIRECT("'["&amp;'Báo cáo'!$C$3&amp;".xlsx]Hóa đơn COD'!"&amp;CELL("address",E170))))</f>
        <v>1790006</v>
      </c>
      <c r="F170">
        <f ca="1">IF(ISBLANK(INDIRECT("'["&amp;'Báo cáo'!$C$3&amp;".xlsx]Hóa đơn COD'!"&amp;CELL("address",F170))),"",(INDIRECT("'["&amp;'Báo cáo'!$C$3&amp;".xlsx]Hóa đơn COD'!"&amp;CELL("address",F170))))</f>
        <v>1380006</v>
      </c>
      <c r="G170">
        <f ca="1">IF(ISBLANK(INDIRECT("'["&amp;'Báo cáo'!$C$3&amp;".xlsx]Hóa đơn COD'!"&amp;CELL("address",G170))),"",(INDIRECT("'["&amp;'Báo cáo'!$C$3&amp;".xlsx]Hóa đơn COD'!"&amp;CELL("address",G170))))</f>
        <v>410000</v>
      </c>
      <c r="H170">
        <f ca="1">IF(ISBLANK(INDIRECT("'["&amp;'Báo cáo'!$C$3&amp;".xlsx]Hóa đơn COD'!"&amp;CELL("address",H170))),"",(INDIRECT("'["&amp;'Báo cáo'!$C$3&amp;".xlsx]Hóa đơn COD'!"&amp;CELL("address",H170))))</f>
        <v>0</v>
      </c>
      <c r="I170">
        <f ca="1">IF(ISBLANK(INDIRECT("'["&amp;'Báo cáo'!$C$3&amp;".xlsx]Hóa đơn COD'!"&amp;CELL("address",I170))),"",(INDIRECT("'["&amp;'Báo cáo'!$C$3&amp;".xlsx]Hóa đơn COD'!"&amp;CELL("address",I170))))</f>
        <v>81</v>
      </c>
      <c r="J170">
        <f ca="1">IF(ISBLANK(INDIRECT("'["&amp;'Báo cáo'!$C$3&amp;".xlsx]Hóa đơn COD'!"&amp;CELL("address",J170))),"",(INDIRECT("'["&amp;'Báo cáo'!$C$3&amp;".xlsx]Hóa đơn COD'!"&amp;CELL("address",J170))))</f>
        <v>77</v>
      </c>
      <c r="K170">
        <f ca="1">IF(ISBLANK(INDIRECT("'["&amp;'Báo cáo'!$C$3&amp;".xlsx]Hóa đơn COD'!"&amp;CELL("address",K170))),"",(INDIRECT("'["&amp;'Báo cáo'!$C$3&amp;".xlsx]Hóa đơn COD'!"&amp;CELL("address",K170))))</f>
        <v>0</v>
      </c>
      <c r="L170">
        <f ca="1">IF(ISBLANK(INDIRECT("'["&amp;'Báo cáo'!$C$3&amp;".xlsx]Hóa đơn COD'!"&amp;CELL("address",L170))),"",(INDIRECT("'["&amp;'Báo cáo'!$C$3&amp;".xlsx]Hóa đơn COD'!"&amp;CELL("address",L170))))</f>
        <v>4</v>
      </c>
      <c r="M170">
        <f ca="1">IF(ISBLANK(INDIRECT("'["&amp;'Báo cáo'!$C$3&amp;".xlsx]Hóa đơn COD'!"&amp;CELL("address",M170))),"",(INDIRECT("'["&amp;'Báo cáo'!$C$3&amp;".xlsx]Hóa đơn COD'!"&amp;CELL("address",M170))))</f>
        <v>81</v>
      </c>
      <c r="N170" t="str">
        <f ca="1">IF(ISBLANK(INDIRECT("'["&amp;'Báo cáo'!$C$3&amp;".xlsx]Hóa đơn COD'!"&amp;CELL("address",N170))),"",(INDIRECT("'["&amp;'Báo cáo'!$C$3&amp;".xlsx]Hóa đơn COD'!"&amp;CELL("address",N170))))</f>
        <v>ngannk2</v>
      </c>
      <c r="O170" t="str">
        <f ca="1">IF(ISBLANK(INDIRECT("'["&amp;'Báo cáo'!$C$3&amp;".xlsx]Hóa đơn COD'!"&amp;CELL("address",O170))),"",(INDIRECT("'["&amp;'Báo cáo'!$C$3&amp;".xlsx]Hóa đơn COD'!"&amp;CELL("address",O170))))</f>
        <v>13:02 04-12-19</v>
      </c>
      <c r="P170" s="10">
        <f t="shared" ca="1" si="2"/>
        <v>0.54305555555555551</v>
      </c>
      <c r="Q170" t="str">
        <f ca="1">IF(B170="","",IF(P170&lt;'Báo cáo'!$C$4,"Sáng","Chiều"))</f>
        <v>Sáng</v>
      </c>
      <c r="R170" s="12" t="str">
        <f ca="1">IF(A170="","",IF(ISNUMBER(MATCH(B170,'Danh sách COD'!$B:$B,0)),J170/I170,""))</f>
        <v/>
      </c>
      <c r="S170" t="str">
        <f ca="1">IF(R170="","",IF(R170&gt;='Báo cáo'!$C$8,"Có","Không"))</f>
        <v/>
      </c>
    </row>
    <row r="171" spans="1:19" x14ac:dyDescent="0.25">
      <c r="A171" t="str">
        <f ca="1">IF(ISBLANK(INDIRECT("'["&amp;'Báo cáo'!$C$3&amp;".xlsx]Hóa đơn COD'!"&amp;CELL("address",A171))),"",(INDIRECT("'["&amp;'Báo cáo'!$C$3&amp;".xlsx]Hóa đơn COD'!"&amp;CELL("address",A171))))</f>
        <v>BTT393972903.T122715.021219</v>
      </c>
      <c r="B171" t="str">
        <f ca="1">IF(ISBLANK(INDIRECT("'["&amp;'Báo cáo'!$C$3&amp;".xlsx]Hóa đơn COD'!"&amp;CELL("address",B171))),"",(INDIRECT("'["&amp;'Báo cáo'!$C$3&amp;".xlsx]Hóa đơn COD'!"&amp;CELL("address",B171))))</f>
        <v>T122715-Trần Văn Quang</v>
      </c>
      <c r="C171">
        <f ca="1">IF(ISBLANK(INDIRECT("'["&amp;'Báo cáo'!$C$3&amp;".xlsx]Hóa đơn COD'!"&amp;CELL("address",C171))),"",(INDIRECT("'["&amp;'Báo cáo'!$C$3&amp;".xlsx]Hóa đơn COD'!"&amp;CELL("address",C171))))</f>
        <v>15441020</v>
      </c>
      <c r="D171">
        <f ca="1">IF(ISBLANK(INDIRECT("'["&amp;'Báo cáo'!$C$3&amp;".xlsx]Hóa đơn COD'!"&amp;CELL("address",D171))),"",(INDIRECT("'["&amp;'Báo cáo'!$C$3&amp;".xlsx]Hóa đơn COD'!"&amp;CELL("address",D171))))</f>
        <v>0</v>
      </c>
      <c r="E171">
        <f ca="1">IF(ISBLANK(INDIRECT("'["&amp;'Báo cáo'!$C$3&amp;".xlsx]Hóa đơn COD'!"&amp;CELL("address",E171))),"",(INDIRECT("'["&amp;'Báo cáo'!$C$3&amp;".xlsx]Hóa đơn COD'!"&amp;CELL("address",E171))))</f>
        <v>1899793</v>
      </c>
      <c r="F171">
        <f ca="1">IF(ISBLANK(INDIRECT("'["&amp;'Báo cáo'!$C$3&amp;".xlsx]Hóa đơn COD'!"&amp;CELL("address",F171))),"",(INDIRECT("'["&amp;'Báo cáo'!$C$3&amp;".xlsx]Hóa đơn COD'!"&amp;CELL("address",F171))))</f>
        <v>1683793</v>
      </c>
      <c r="G171">
        <f ca="1">IF(ISBLANK(INDIRECT("'["&amp;'Báo cáo'!$C$3&amp;".xlsx]Hóa đơn COD'!"&amp;CELL("address",G171))),"",(INDIRECT("'["&amp;'Báo cáo'!$C$3&amp;".xlsx]Hóa đơn COD'!"&amp;CELL("address",G171))))</f>
        <v>216000</v>
      </c>
      <c r="H171">
        <f ca="1">IF(ISBLANK(INDIRECT("'["&amp;'Báo cáo'!$C$3&amp;".xlsx]Hóa đơn COD'!"&amp;CELL("address",H171))),"",(INDIRECT("'["&amp;'Báo cáo'!$C$3&amp;".xlsx]Hóa đơn COD'!"&amp;CELL("address",H171))))</f>
        <v>0</v>
      </c>
      <c r="I171">
        <f ca="1">IF(ISBLANK(INDIRECT("'["&amp;'Báo cáo'!$C$3&amp;".xlsx]Hóa đơn COD'!"&amp;CELL("address",I171))),"",(INDIRECT("'["&amp;'Báo cáo'!$C$3&amp;".xlsx]Hóa đơn COD'!"&amp;CELL("address",I171))))</f>
        <v>76</v>
      </c>
      <c r="J171">
        <f ca="1">IF(ISBLANK(INDIRECT("'["&amp;'Báo cáo'!$C$3&amp;".xlsx]Hóa đơn COD'!"&amp;CELL("address",J171))),"",(INDIRECT("'["&amp;'Báo cáo'!$C$3&amp;".xlsx]Hóa đơn COD'!"&amp;CELL("address",J171))))</f>
        <v>69</v>
      </c>
      <c r="K171">
        <f ca="1">IF(ISBLANK(INDIRECT("'["&amp;'Báo cáo'!$C$3&amp;".xlsx]Hóa đơn COD'!"&amp;CELL("address",K171))),"",(INDIRECT("'["&amp;'Báo cáo'!$C$3&amp;".xlsx]Hóa đơn COD'!"&amp;CELL("address",K171))))</f>
        <v>4</v>
      </c>
      <c r="L171">
        <f ca="1">IF(ISBLANK(INDIRECT("'["&amp;'Báo cáo'!$C$3&amp;".xlsx]Hóa đơn COD'!"&amp;CELL("address",L171))),"",(INDIRECT("'["&amp;'Báo cáo'!$C$3&amp;".xlsx]Hóa đơn COD'!"&amp;CELL("address",L171))))</f>
        <v>3</v>
      </c>
      <c r="M171">
        <f ca="1">IF(ISBLANK(INDIRECT("'["&amp;'Báo cáo'!$C$3&amp;".xlsx]Hóa đơn COD'!"&amp;CELL("address",M171))),"",(INDIRECT("'["&amp;'Báo cáo'!$C$3&amp;".xlsx]Hóa đơn COD'!"&amp;CELL("address",M171))))</f>
        <v>76</v>
      </c>
      <c r="N171" t="str">
        <f ca="1">IF(ISBLANK(INDIRECT("'["&amp;'Báo cáo'!$C$3&amp;".xlsx]Hóa đơn COD'!"&amp;CELL("address",N171))),"",(INDIRECT("'["&amp;'Báo cáo'!$C$3&amp;".xlsx]Hóa đơn COD'!"&amp;CELL("address",N171))))</f>
        <v>ngannk2</v>
      </c>
      <c r="O171" t="str">
        <f ca="1">IF(ISBLANK(INDIRECT("'["&amp;'Báo cáo'!$C$3&amp;".xlsx]Hóa đơn COD'!"&amp;CELL("address",O171))),"",(INDIRECT("'["&amp;'Báo cáo'!$C$3&amp;".xlsx]Hóa đơn COD'!"&amp;CELL("address",O171))))</f>
        <v>13:20 02-12-19</v>
      </c>
      <c r="P171" s="10">
        <f t="shared" ca="1" si="2"/>
        <v>0.55555555555555558</v>
      </c>
      <c r="Q171" t="str">
        <f ca="1">IF(B171="","",IF(P171&lt;'Báo cáo'!$C$4,"Sáng","Chiều"))</f>
        <v>Chiều</v>
      </c>
      <c r="R171" s="12" t="str">
        <f ca="1">IF(A171="","",IF(ISNUMBER(MATCH(B171,'Danh sách COD'!$B:$B,0)),J171/I171,""))</f>
        <v/>
      </c>
      <c r="S171" t="str">
        <f ca="1">IF(R171="","",IF(R171&gt;='Báo cáo'!$C$8,"Có","Không"))</f>
        <v/>
      </c>
    </row>
    <row r="172" spans="1:19" x14ac:dyDescent="0.25">
      <c r="A172" t="str">
        <f ca="1">IF(ISBLANK(INDIRECT("'["&amp;'Báo cáo'!$C$3&amp;".xlsx]Hóa đơn COD'!"&amp;CELL("address",A172))),"",(INDIRECT("'["&amp;'Báo cáo'!$C$3&amp;".xlsx]Hóa đơn COD'!"&amp;CELL("address",A172))))</f>
        <v>BTT395340066.T122715.031219</v>
      </c>
      <c r="B172" t="str">
        <f ca="1">IF(ISBLANK(INDIRECT("'["&amp;'Báo cáo'!$C$3&amp;".xlsx]Hóa đơn COD'!"&amp;CELL("address",B172))),"",(INDIRECT("'["&amp;'Báo cáo'!$C$3&amp;".xlsx]Hóa đơn COD'!"&amp;CELL("address",B172))))</f>
        <v>T122715-Trần Văn Quang</v>
      </c>
      <c r="C172">
        <f ca="1">IF(ISBLANK(INDIRECT("'["&amp;'Báo cáo'!$C$3&amp;".xlsx]Hóa đơn COD'!"&amp;CELL("address",C172))),"",(INDIRECT("'["&amp;'Báo cáo'!$C$3&amp;".xlsx]Hóa đơn COD'!"&amp;CELL("address",C172))))</f>
        <v>20442240</v>
      </c>
      <c r="D172">
        <f ca="1">IF(ISBLANK(INDIRECT("'["&amp;'Báo cáo'!$C$3&amp;".xlsx]Hóa đơn COD'!"&amp;CELL("address",D172))),"",(INDIRECT("'["&amp;'Báo cáo'!$C$3&amp;".xlsx]Hóa đơn COD'!"&amp;CELL("address",D172))))</f>
        <v>0</v>
      </c>
      <c r="E172">
        <f ca="1">IF(ISBLANK(INDIRECT("'["&amp;'Báo cáo'!$C$3&amp;".xlsx]Hóa đơn COD'!"&amp;CELL("address",E172))),"",(INDIRECT("'["&amp;'Báo cáo'!$C$3&amp;".xlsx]Hóa đơn COD'!"&amp;CELL("address",E172))))</f>
        <v>2099515</v>
      </c>
      <c r="F172">
        <f ca="1">IF(ISBLANK(INDIRECT("'["&amp;'Báo cáo'!$C$3&amp;".xlsx]Hóa đơn COD'!"&amp;CELL("address",F172))),"",(INDIRECT("'["&amp;'Báo cáo'!$C$3&amp;".xlsx]Hóa đơn COD'!"&amp;CELL("address",F172))))</f>
        <v>1872515</v>
      </c>
      <c r="G172">
        <f ca="1">IF(ISBLANK(INDIRECT("'["&amp;'Báo cáo'!$C$3&amp;".xlsx]Hóa đơn COD'!"&amp;CELL("address",G172))),"",(INDIRECT("'["&amp;'Báo cáo'!$C$3&amp;".xlsx]Hóa đơn COD'!"&amp;CELL("address",G172))))</f>
        <v>227000</v>
      </c>
      <c r="H172">
        <f ca="1">IF(ISBLANK(INDIRECT("'["&amp;'Báo cáo'!$C$3&amp;".xlsx]Hóa đơn COD'!"&amp;CELL("address",H172))),"",(INDIRECT("'["&amp;'Báo cáo'!$C$3&amp;".xlsx]Hóa đơn COD'!"&amp;CELL("address",H172))))</f>
        <v>0</v>
      </c>
      <c r="I172">
        <f ca="1">IF(ISBLANK(INDIRECT("'["&amp;'Báo cáo'!$C$3&amp;".xlsx]Hóa đơn COD'!"&amp;CELL("address",I172))),"",(INDIRECT("'["&amp;'Báo cáo'!$C$3&amp;".xlsx]Hóa đơn COD'!"&amp;CELL("address",I172))))</f>
        <v>97</v>
      </c>
      <c r="J172">
        <f ca="1">IF(ISBLANK(INDIRECT("'["&amp;'Báo cáo'!$C$3&amp;".xlsx]Hóa đơn COD'!"&amp;CELL("address",J172))),"",(INDIRECT("'["&amp;'Báo cáo'!$C$3&amp;".xlsx]Hóa đơn COD'!"&amp;CELL("address",J172))))</f>
        <v>88</v>
      </c>
      <c r="K172">
        <f ca="1">IF(ISBLANK(INDIRECT("'["&amp;'Báo cáo'!$C$3&amp;".xlsx]Hóa đơn COD'!"&amp;CELL("address",K172))),"",(INDIRECT("'["&amp;'Báo cáo'!$C$3&amp;".xlsx]Hóa đơn COD'!"&amp;CELL("address",K172))))</f>
        <v>1</v>
      </c>
      <c r="L172">
        <f ca="1">IF(ISBLANK(INDIRECT("'["&amp;'Báo cáo'!$C$3&amp;".xlsx]Hóa đơn COD'!"&amp;CELL("address",L172))),"",(INDIRECT("'["&amp;'Báo cáo'!$C$3&amp;".xlsx]Hóa đơn COD'!"&amp;CELL("address",L172))))</f>
        <v>8</v>
      </c>
      <c r="M172">
        <f ca="1">IF(ISBLANK(INDIRECT("'["&amp;'Báo cáo'!$C$3&amp;".xlsx]Hóa đơn COD'!"&amp;CELL("address",M172))),"",(INDIRECT("'["&amp;'Báo cáo'!$C$3&amp;".xlsx]Hóa đơn COD'!"&amp;CELL("address",M172))))</f>
        <v>97</v>
      </c>
      <c r="N172" t="str">
        <f ca="1">IF(ISBLANK(INDIRECT("'["&amp;'Báo cáo'!$C$3&amp;".xlsx]Hóa đơn COD'!"&amp;CELL("address",N172))),"",(INDIRECT("'["&amp;'Báo cáo'!$C$3&amp;".xlsx]Hóa đơn COD'!"&amp;CELL("address",N172))))</f>
        <v>ngannk2</v>
      </c>
      <c r="O172" t="str">
        <f ca="1">IF(ISBLANK(INDIRECT("'["&amp;'Báo cáo'!$C$3&amp;".xlsx]Hóa đơn COD'!"&amp;CELL("address",O172))),"",(INDIRECT("'["&amp;'Báo cáo'!$C$3&amp;".xlsx]Hóa đơn COD'!"&amp;CELL("address",O172))))</f>
        <v>13:47 03-12-19</v>
      </c>
      <c r="P172" s="10">
        <f t="shared" ca="1" si="2"/>
        <v>0.57430555555555551</v>
      </c>
      <c r="Q172" t="str">
        <f ca="1">IF(B172="","",IF(P172&lt;'Báo cáo'!$C$4,"Sáng","Chiều"))</f>
        <v>Chiều</v>
      </c>
      <c r="R172" s="12" t="str">
        <f ca="1">IF(A172="","",IF(ISNUMBER(MATCH(B172,'Danh sách COD'!$B:$B,0)),J172/I172,""))</f>
        <v/>
      </c>
      <c r="S172" t="str">
        <f ca="1">IF(R172="","",IF(R172&gt;='Báo cáo'!$C$8,"Có","Không"))</f>
        <v/>
      </c>
    </row>
    <row r="173" spans="1:19" x14ac:dyDescent="0.25">
      <c r="A173" t="str">
        <f ca="1">IF(ISBLANK(INDIRECT("'["&amp;'Báo cáo'!$C$3&amp;".xlsx]Hóa đơn COD'!"&amp;CELL("address",A173))),"",(INDIRECT("'["&amp;'Báo cáo'!$C$3&amp;".xlsx]Hóa đơn COD'!"&amp;CELL("address",A173))))</f>
        <v>BTT391949532.T122715.301119</v>
      </c>
      <c r="B173" t="str">
        <f ca="1">IF(ISBLANK(INDIRECT("'["&amp;'Báo cáo'!$C$3&amp;".xlsx]Hóa đơn COD'!"&amp;CELL("address",B173))),"",(INDIRECT("'["&amp;'Báo cáo'!$C$3&amp;".xlsx]Hóa đơn COD'!"&amp;CELL("address",B173))))</f>
        <v>T122715-Trần Văn Quang</v>
      </c>
      <c r="C173">
        <f ca="1">IF(ISBLANK(INDIRECT("'["&amp;'Báo cáo'!$C$3&amp;".xlsx]Hóa đơn COD'!"&amp;CELL("address",C173))),"",(INDIRECT("'["&amp;'Báo cáo'!$C$3&amp;".xlsx]Hóa đơn COD'!"&amp;CELL("address",C173))))</f>
        <v>3504050</v>
      </c>
      <c r="D173">
        <f ca="1">IF(ISBLANK(INDIRECT("'["&amp;'Báo cáo'!$C$3&amp;".xlsx]Hóa đơn COD'!"&amp;CELL("address",D173))),"",(INDIRECT("'["&amp;'Báo cáo'!$C$3&amp;".xlsx]Hóa đơn COD'!"&amp;CELL("address",D173))))</f>
        <v>0</v>
      </c>
      <c r="E173">
        <f ca="1">IF(ISBLANK(INDIRECT("'["&amp;'Báo cáo'!$C$3&amp;".xlsx]Hóa đơn COD'!"&amp;CELL("address",E173))),"",(INDIRECT("'["&amp;'Báo cáo'!$C$3&amp;".xlsx]Hóa đơn COD'!"&amp;CELL("address",E173))))</f>
        <v>312550</v>
      </c>
      <c r="F173">
        <f ca="1">IF(ISBLANK(INDIRECT("'["&amp;'Báo cáo'!$C$3&amp;".xlsx]Hóa đơn COD'!"&amp;CELL("address",F173))),"",(INDIRECT("'["&amp;'Báo cáo'!$C$3&amp;".xlsx]Hóa đơn COD'!"&amp;CELL("address",F173))))</f>
        <v>296550</v>
      </c>
      <c r="G173">
        <f ca="1">IF(ISBLANK(INDIRECT("'["&amp;'Báo cáo'!$C$3&amp;".xlsx]Hóa đơn COD'!"&amp;CELL("address",G173))),"",(INDIRECT("'["&amp;'Báo cáo'!$C$3&amp;".xlsx]Hóa đơn COD'!"&amp;CELL("address",G173))))</f>
        <v>16000</v>
      </c>
      <c r="H173">
        <f ca="1">IF(ISBLANK(INDIRECT("'["&amp;'Báo cáo'!$C$3&amp;".xlsx]Hóa đơn COD'!"&amp;CELL("address",H173))),"",(INDIRECT("'["&amp;'Báo cáo'!$C$3&amp;".xlsx]Hóa đơn COD'!"&amp;CELL("address",H173))))</f>
        <v>0</v>
      </c>
      <c r="I173">
        <f ca="1">IF(ISBLANK(INDIRECT("'["&amp;'Báo cáo'!$C$3&amp;".xlsx]Hóa đơn COD'!"&amp;CELL("address",I173))),"",(INDIRECT("'["&amp;'Báo cáo'!$C$3&amp;".xlsx]Hóa đơn COD'!"&amp;CELL("address",I173))))</f>
        <v>32</v>
      </c>
      <c r="J173">
        <f ca="1">IF(ISBLANK(INDIRECT("'["&amp;'Báo cáo'!$C$3&amp;".xlsx]Hóa đơn COD'!"&amp;CELL("address",J173))),"",(INDIRECT("'["&amp;'Báo cáo'!$C$3&amp;".xlsx]Hóa đơn COD'!"&amp;CELL("address",J173))))</f>
        <v>12</v>
      </c>
      <c r="K173">
        <f ca="1">IF(ISBLANK(INDIRECT("'["&amp;'Báo cáo'!$C$3&amp;".xlsx]Hóa đơn COD'!"&amp;CELL("address",K173))),"",(INDIRECT("'["&amp;'Báo cáo'!$C$3&amp;".xlsx]Hóa đơn COD'!"&amp;CELL("address",K173))))</f>
        <v>2</v>
      </c>
      <c r="L173">
        <f ca="1">IF(ISBLANK(INDIRECT("'["&amp;'Báo cáo'!$C$3&amp;".xlsx]Hóa đơn COD'!"&amp;CELL("address",L173))),"",(INDIRECT("'["&amp;'Báo cáo'!$C$3&amp;".xlsx]Hóa đơn COD'!"&amp;CELL("address",L173))))</f>
        <v>18</v>
      </c>
      <c r="M173">
        <f ca="1">IF(ISBLANK(INDIRECT("'["&amp;'Báo cáo'!$C$3&amp;".xlsx]Hóa đơn COD'!"&amp;CELL("address",M173))),"",(INDIRECT("'["&amp;'Báo cáo'!$C$3&amp;".xlsx]Hóa đơn COD'!"&amp;CELL("address",M173))))</f>
        <v>32</v>
      </c>
      <c r="N173" t="str">
        <f ca="1">IF(ISBLANK(INDIRECT("'["&amp;'Báo cáo'!$C$3&amp;".xlsx]Hóa đơn COD'!"&amp;CELL("address",N173))),"",(INDIRECT("'["&amp;'Báo cáo'!$C$3&amp;".xlsx]Hóa đơn COD'!"&amp;CELL("address",N173))))</f>
        <v>trongntm</v>
      </c>
      <c r="O173" t="str">
        <f ca="1">IF(ISBLANK(INDIRECT("'["&amp;'Báo cáo'!$C$3&amp;".xlsx]Hóa đơn COD'!"&amp;CELL("address",O173))),"",(INDIRECT("'["&amp;'Báo cáo'!$C$3&amp;".xlsx]Hóa đơn COD'!"&amp;CELL("address",O173))))</f>
        <v>16:03 30-11-19</v>
      </c>
      <c r="P173" s="10">
        <f t="shared" ca="1" si="2"/>
        <v>0.66875000000000007</v>
      </c>
      <c r="Q173" t="str">
        <f ca="1">IF(B173="","",IF(P173&lt;'Báo cáo'!$C$4,"Sáng","Chiều"))</f>
        <v>Chiều</v>
      </c>
      <c r="R173" s="12" t="str">
        <f ca="1">IF(A173="","",IF(ISNUMBER(MATCH(B173,'Danh sách COD'!$B:$B,0)),J173/I173,""))</f>
        <v/>
      </c>
      <c r="S173" t="str">
        <f ca="1">IF(R173="","",IF(R173&gt;='Báo cáo'!$C$8,"Có","Không"))</f>
        <v/>
      </c>
    </row>
    <row r="174" spans="1:19" x14ac:dyDescent="0.25">
      <c r="A174" t="str">
        <f ca="1">IF(ISBLANK(INDIRECT("'["&amp;'Báo cáo'!$C$3&amp;".xlsx]Hóa đơn COD'!"&amp;CELL("address",A174))),"",(INDIRECT("'["&amp;'Báo cáo'!$C$3&amp;".xlsx]Hóa đơn COD'!"&amp;CELL("address",A174))))</f>
        <v>BTT396943143.T122715.041219</v>
      </c>
      <c r="B174" t="str">
        <f ca="1">IF(ISBLANK(INDIRECT("'["&amp;'Báo cáo'!$C$3&amp;".xlsx]Hóa đơn COD'!"&amp;CELL("address",B174))),"",(INDIRECT("'["&amp;'Báo cáo'!$C$3&amp;".xlsx]Hóa đơn COD'!"&amp;CELL("address",B174))))</f>
        <v>T122715-Trần Văn Quang</v>
      </c>
      <c r="C174">
        <f ca="1">IF(ISBLANK(INDIRECT("'["&amp;'Báo cáo'!$C$3&amp;".xlsx]Hóa đơn COD'!"&amp;CELL("address",C174))),"",(INDIRECT("'["&amp;'Báo cáo'!$C$3&amp;".xlsx]Hóa đơn COD'!"&amp;CELL("address",C174))))</f>
        <v>9299652</v>
      </c>
      <c r="D174">
        <f ca="1">IF(ISBLANK(INDIRECT("'["&amp;'Báo cáo'!$C$3&amp;".xlsx]Hóa đơn COD'!"&amp;CELL("address",D174))),"",(INDIRECT("'["&amp;'Báo cáo'!$C$3&amp;".xlsx]Hóa đơn COD'!"&amp;CELL("address",D174))))</f>
        <v>0</v>
      </c>
      <c r="E174">
        <f ca="1">IF(ISBLANK(INDIRECT("'["&amp;'Báo cáo'!$C$3&amp;".xlsx]Hóa đơn COD'!"&amp;CELL("address",E174))),"",(INDIRECT("'["&amp;'Báo cáo'!$C$3&amp;".xlsx]Hóa đơn COD'!"&amp;CELL("address",E174))))</f>
        <v>890070</v>
      </c>
      <c r="F174">
        <f ca="1">IF(ISBLANK(INDIRECT("'["&amp;'Báo cáo'!$C$3&amp;".xlsx]Hóa đơn COD'!"&amp;CELL("address",F174))),"",(INDIRECT("'["&amp;'Báo cáo'!$C$3&amp;".xlsx]Hóa đơn COD'!"&amp;CELL("address",F174))))</f>
        <v>791570</v>
      </c>
      <c r="G174">
        <f ca="1">IF(ISBLANK(INDIRECT("'["&amp;'Báo cáo'!$C$3&amp;".xlsx]Hóa đơn COD'!"&amp;CELL("address",G174))),"",(INDIRECT("'["&amp;'Báo cáo'!$C$3&amp;".xlsx]Hóa đơn COD'!"&amp;CELL("address",G174))))</f>
        <v>98500</v>
      </c>
      <c r="H174">
        <f ca="1">IF(ISBLANK(INDIRECT("'["&amp;'Báo cáo'!$C$3&amp;".xlsx]Hóa đơn COD'!"&amp;CELL("address",H174))),"",(INDIRECT("'["&amp;'Báo cáo'!$C$3&amp;".xlsx]Hóa đơn COD'!"&amp;CELL("address",H174))))</f>
        <v>0</v>
      </c>
      <c r="I174">
        <f ca="1">IF(ISBLANK(INDIRECT("'["&amp;'Báo cáo'!$C$3&amp;".xlsx]Hóa đơn COD'!"&amp;CELL("address",I174))),"",(INDIRECT("'["&amp;'Báo cáo'!$C$3&amp;".xlsx]Hóa đơn COD'!"&amp;CELL("address",I174))))</f>
        <v>34</v>
      </c>
      <c r="J174">
        <f ca="1">IF(ISBLANK(INDIRECT("'["&amp;'Báo cáo'!$C$3&amp;".xlsx]Hóa đơn COD'!"&amp;CELL("address",J174))),"",(INDIRECT("'["&amp;'Báo cáo'!$C$3&amp;".xlsx]Hóa đơn COD'!"&amp;CELL("address",J174))))</f>
        <v>33</v>
      </c>
      <c r="K174">
        <f ca="1">IF(ISBLANK(INDIRECT("'["&amp;'Báo cáo'!$C$3&amp;".xlsx]Hóa đơn COD'!"&amp;CELL("address",K174))),"",(INDIRECT("'["&amp;'Báo cáo'!$C$3&amp;".xlsx]Hóa đơn COD'!"&amp;CELL("address",K174))))</f>
        <v>0</v>
      </c>
      <c r="L174">
        <f ca="1">IF(ISBLANK(INDIRECT("'["&amp;'Báo cáo'!$C$3&amp;".xlsx]Hóa đơn COD'!"&amp;CELL("address",L174))),"",(INDIRECT("'["&amp;'Báo cáo'!$C$3&amp;".xlsx]Hóa đơn COD'!"&amp;CELL("address",L174))))</f>
        <v>1</v>
      </c>
      <c r="M174">
        <f ca="1">IF(ISBLANK(INDIRECT("'["&amp;'Báo cáo'!$C$3&amp;".xlsx]Hóa đơn COD'!"&amp;CELL("address",M174))),"",(INDIRECT("'["&amp;'Báo cáo'!$C$3&amp;".xlsx]Hóa đơn COD'!"&amp;CELL("address",M174))))</f>
        <v>34</v>
      </c>
      <c r="N174" t="str">
        <f ca="1">IF(ISBLANK(INDIRECT("'["&amp;'Báo cáo'!$C$3&amp;".xlsx]Hóa đơn COD'!"&amp;CELL("address",N174))),"",(INDIRECT("'["&amp;'Báo cáo'!$C$3&amp;".xlsx]Hóa đơn COD'!"&amp;CELL("address",N174))))</f>
        <v>trongntm</v>
      </c>
      <c r="O174" t="str">
        <f ca="1">IF(ISBLANK(INDIRECT("'["&amp;'Báo cáo'!$C$3&amp;".xlsx]Hóa đơn COD'!"&amp;CELL("address",O174))),"",(INDIRECT("'["&amp;'Báo cáo'!$C$3&amp;".xlsx]Hóa đơn COD'!"&amp;CELL("address",O174))))</f>
        <v>16:54 04-12-19</v>
      </c>
      <c r="P174" s="10">
        <f t="shared" ca="1" si="2"/>
        <v>0.70416666666666661</v>
      </c>
      <c r="Q174" t="str">
        <f ca="1">IF(B174="","",IF(P174&lt;'Báo cáo'!$C$4,"Sáng","Chiều"))</f>
        <v>Chiều</v>
      </c>
      <c r="R174" s="12" t="str">
        <f ca="1">IF(A174="","",IF(ISNUMBER(MATCH(B174,'Danh sách COD'!$B:$B,0)),J174/I174,""))</f>
        <v/>
      </c>
      <c r="S174" t="str">
        <f ca="1">IF(R174="","",IF(R174&gt;='Báo cáo'!$C$8,"Có","Không"))</f>
        <v/>
      </c>
    </row>
    <row r="175" spans="1:19" x14ac:dyDescent="0.25">
      <c r="A175" t="str">
        <f ca="1">IF(ISBLANK(INDIRECT("'["&amp;'Báo cáo'!$C$3&amp;".xlsx]Hóa đơn COD'!"&amp;CELL("address",A175))),"",(INDIRECT("'["&amp;'Báo cáo'!$C$3&amp;".xlsx]Hóa đơn COD'!"&amp;CELL("address",A175))))</f>
        <v>BTT394224264.T122715.021219</v>
      </c>
      <c r="B175" t="str">
        <f ca="1">IF(ISBLANK(INDIRECT("'["&amp;'Báo cáo'!$C$3&amp;".xlsx]Hóa đơn COD'!"&amp;CELL("address",B175))),"",(INDIRECT("'["&amp;'Báo cáo'!$C$3&amp;".xlsx]Hóa đơn COD'!"&amp;CELL("address",B175))))</f>
        <v>T122715-Trần Văn Quang</v>
      </c>
      <c r="C175">
        <f ca="1">IF(ISBLANK(INDIRECT("'["&amp;'Báo cáo'!$C$3&amp;".xlsx]Hóa đơn COD'!"&amp;CELL("address",C175))),"",(INDIRECT("'["&amp;'Báo cáo'!$C$3&amp;".xlsx]Hóa đơn COD'!"&amp;CELL("address",C175))))</f>
        <v>13401600</v>
      </c>
      <c r="D175">
        <f ca="1">IF(ISBLANK(INDIRECT("'["&amp;'Báo cáo'!$C$3&amp;".xlsx]Hóa đơn COD'!"&amp;CELL("address",D175))),"",(INDIRECT("'["&amp;'Báo cáo'!$C$3&amp;".xlsx]Hóa đơn COD'!"&amp;CELL("address",D175))))</f>
        <v>16980</v>
      </c>
      <c r="E175">
        <f ca="1">IF(ISBLANK(INDIRECT("'["&amp;'Báo cáo'!$C$3&amp;".xlsx]Hóa đơn COD'!"&amp;CELL("address",E175))),"",(INDIRECT("'["&amp;'Báo cáo'!$C$3&amp;".xlsx]Hóa đơn COD'!"&amp;CELL("address",E175))))</f>
        <v>768215</v>
      </c>
      <c r="F175">
        <f ca="1">IF(ISBLANK(INDIRECT("'["&amp;'Báo cáo'!$C$3&amp;".xlsx]Hóa đơn COD'!"&amp;CELL("address",F175))),"",(INDIRECT("'["&amp;'Báo cáo'!$C$3&amp;".xlsx]Hóa đơn COD'!"&amp;CELL("address",F175))))</f>
        <v>709215</v>
      </c>
      <c r="G175">
        <f ca="1">IF(ISBLANK(INDIRECT("'["&amp;'Báo cáo'!$C$3&amp;".xlsx]Hóa đơn COD'!"&amp;CELL("address",G175))),"",(INDIRECT("'["&amp;'Báo cáo'!$C$3&amp;".xlsx]Hóa đơn COD'!"&amp;CELL("address",G175))))</f>
        <v>59000</v>
      </c>
      <c r="H175">
        <f ca="1">IF(ISBLANK(INDIRECT("'["&amp;'Báo cáo'!$C$3&amp;".xlsx]Hóa đơn COD'!"&amp;CELL("address",H175))),"",(INDIRECT("'["&amp;'Báo cáo'!$C$3&amp;".xlsx]Hóa đơn COD'!"&amp;CELL("address",H175))))</f>
        <v>0</v>
      </c>
      <c r="I175">
        <f ca="1">IF(ISBLANK(INDIRECT("'["&amp;'Báo cáo'!$C$3&amp;".xlsx]Hóa đơn COD'!"&amp;CELL("address",I175))),"",(INDIRECT("'["&amp;'Báo cáo'!$C$3&amp;".xlsx]Hóa đơn COD'!"&amp;CELL("address",I175))))</f>
        <v>38</v>
      </c>
      <c r="J175">
        <f ca="1">IF(ISBLANK(INDIRECT("'["&amp;'Báo cáo'!$C$3&amp;".xlsx]Hóa đơn COD'!"&amp;CELL("address",J175))),"",(INDIRECT("'["&amp;'Báo cáo'!$C$3&amp;".xlsx]Hóa đơn COD'!"&amp;CELL("address",J175))))</f>
        <v>29</v>
      </c>
      <c r="K175">
        <f ca="1">IF(ISBLANK(INDIRECT("'["&amp;'Báo cáo'!$C$3&amp;".xlsx]Hóa đơn COD'!"&amp;CELL("address",K175))),"",(INDIRECT("'["&amp;'Báo cáo'!$C$3&amp;".xlsx]Hóa đơn COD'!"&amp;CELL("address",K175))))</f>
        <v>0</v>
      </c>
      <c r="L175">
        <f ca="1">IF(ISBLANK(INDIRECT("'["&amp;'Báo cáo'!$C$3&amp;".xlsx]Hóa đơn COD'!"&amp;CELL("address",L175))),"",(INDIRECT("'["&amp;'Báo cáo'!$C$3&amp;".xlsx]Hóa đơn COD'!"&amp;CELL("address",L175))))</f>
        <v>9</v>
      </c>
      <c r="M175">
        <f ca="1">IF(ISBLANK(INDIRECT("'["&amp;'Báo cáo'!$C$3&amp;".xlsx]Hóa đơn COD'!"&amp;CELL("address",M175))),"",(INDIRECT("'["&amp;'Báo cáo'!$C$3&amp;".xlsx]Hóa đơn COD'!"&amp;CELL("address",M175))))</f>
        <v>38</v>
      </c>
      <c r="N175" t="str">
        <f ca="1">IF(ISBLANK(INDIRECT("'["&amp;'Báo cáo'!$C$3&amp;".xlsx]Hóa đơn COD'!"&amp;CELL("address",N175))),"",(INDIRECT("'["&amp;'Báo cáo'!$C$3&amp;".xlsx]Hóa đơn COD'!"&amp;CELL("address",N175))))</f>
        <v>nhitpy</v>
      </c>
      <c r="O175" t="str">
        <f ca="1">IF(ISBLANK(INDIRECT("'["&amp;'Báo cáo'!$C$3&amp;".xlsx]Hóa đơn COD'!"&amp;CELL("address",O175))),"",(INDIRECT("'["&amp;'Báo cáo'!$C$3&amp;".xlsx]Hóa đơn COD'!"&amp;CELL("address",O175))))</f>
        <v>16:59 02-12-19</v>
      </c>
      <c r="P175" s="10">
        <f t="shared" ca="1" si="2"/>
        <v>0.70763888888888893</v>
      </c>
      <c r="Q175" t="str">
        <f ca="1">IF(B175="","",IF(P175&lt;'Báo cáo'!$C$4,"Sáng","Chiều"))</f>
        <v>Chiều</v>
      </c>
      <c r="R175" s="12" t="str">
        <f ca="1">IF(A175="","",IF(ISNUMBER(MATCH(B175,'Danh sách COD'!$B:$B,0)),J175/I175,""))</f>
        <v/>
      </c>
      <c r="S175" t="str">
        <f ca="1">IF(R175="","",IF(R175&gt;='Báo cáo'!$C$8,"Có","Không"))</f>
        <v/>
      </c>
    </row>
    <row r="176" spans="1:19" x14ac:dyDescent="0.25">
      <c r="A176" t="str">
        <f ca="1">IF(ISBLANK(INDIRECT("'["&amp;'Báo cáo'!$C$3&amp;".xlsx]Hóa đơn COD'!"&amp;CELL("address",A176))),"",(INDIRECT("'["&amp;'Báo cáo'!$C$3&amp;".xlsx]Hóa đơn COD'!"&amp;CELL("address",A176))))</f>
        <v>BTT399730677.T122715.061219</v>
      </c>
      <c r="B176" t="str">
        <f ca="1">IF(ISBLANK(INDIRECT("'["&amp;'Báo cáo'!$C$3&amp;".xlsx]Hóa đơn COD'!"&amp;CELL("address",B176))),"",(INDIRECT("'["&amp;'Báo cáo'!$C$3&amp;".xlsx]Hóa đơn COD'!"&amp;CELL("address",B176))))</f>
        <v>T122715-Trần Văn Quang</v>
      </c>
      <c r="C176">
        <f ca="1">IF(ISBLANK(INDIRECT("'["&amp;'Báo cáo'!$C$3&amp;".xlsx]Hóa đơn COD'!"&amp;CELL("address",C176))),"",(INDIRECT("'["&amp;'Báo cáo'!$C$3&amp;".xlsx]Hóa đơn COD'!"&amp;CELL("address",C176))))</f>
        <v>11088369</v>
      </c>
      <c r="D176">
        <f ca="1">IF(ISBLANK(INDIRECT("'["&amp;'Báo cáo'!$C$3&amp;".xlsx]Hóa đơn COD'!"&amp;CELL("address",D176))),"",(INDIRECT("'["&amp;'Báo cáo'!$C$3&amp;".xlsx]Hóa đơn COD'!"&amp;CELL("address",D176))))</f>
        <v>0</v>
      </c>
      <c r="E176">
        <f ca="1">IF(ISBLANK(INDIRECT("'["&amp;'Báo cáo'!$C$3&amp;".xlsx]Hóa đơn COD'!"&amp;CELL("address",E176))),"",(INDIRECT("'["&amp;'Báo cáo'!$C$3&amp;".xlsx]Hóa đơn COD'!"&amp;CELL("address",E176))))</f>
        <v>1156723</v>
      </c>
      <c r="F176">
        <f ca="1">IF(ISBLANK(INDIRECT("'["&amp;'Báo cáo'!$C$3&amp;".xlsx]Hóa đơn COD'!"&amp;CELL("address",F176))),"",(INDIRECT("'["&amp;'Báo cáo'!$C$3&amp;".xlsx]Hóa đơn COD'!"&amp;CELL("address",F176))))</f>
        <v>834723</v>
      </c>
      <c r="G176">
        <f ca="1">IF(ISBLANK(INDIRECT("'["&amp;'Báo cáo'!$C$3&amp;".xlsx]Hóa đơn COD'!"&amp;CELL("address",G176))),"",(INDIRECT("'["&amp;'Báo cáo'!$C$3&amp;".xlsx]Hóa đơn COD'!"&amp;CELL("address",G176))))</f>
        <v>322000</v>
      </c>
      <c r="H176">
        <f ca="1">IF(ISBLANK(INDIRECT("'["&amp;'Báo cáo'!$C$3&amp;".xlsx]Hóa đơn COD'!"&amp;CELL("address",H176))),"",(INDIRECT("'["&amp;'Báo cáo'!$C$3&amp;".xlsx]Hóa đơn COD'!"&amp;CELL("address",H176))))</f>
        <v>0</v>
      </c>
      <c r="I176">
        <f ca="1">IF(ISBLANK(INDIRECT("'["&amp;'Báo cáo'!$C$3&amp;".xlsx]Hóa đơn COD'!"&amp;CELL("address",I176))),"",(INDIRECT("'["&amp;'Báo cáo'!$C$3&amp;".xlsx]Hóa đơn COD'!"&amp;CELL("address",I176))))</f>
        <v>54</v>
      </c>
      <c r="J176">
        <f ca="1">IF(ISBLANK(INDIRECT("'["&amp;'Báo cáo'!$C$3&amp;".xlsx]Hóa đơn COD'!"&amp;CELL("address",J176))),"",(INDIRECT("'["&amp;'Báo cáo'!$C$3&amp;".xlsx]Hóa đơn COD'!"&amp;CELL("address",J176))))</f>
        <v>44</v>
      </c>
      <c r="K176">
        <f ca="1">IF(ISBLANK(INDIRECT("'["&amp;'Báo cáo'!$C$3&amp;".xlsx]Hóa đơn COD'!"&amp;CELL("address",K176))),"",(INDIRECT("'["&amp;'Báo cáo'!$C$3&amp;".xlsx]Hóa đơn COD'!"&amp;CELL("address",K176))))</f>
        <v>2</v>
      </c>
      <c r="L176">
        <f ca="1">IF(ISBLANK(INDIRECT("'["&amp;'Báo cáo'!$C$3&amp;".xlsx]Hóa đơn COD'!"&amp;CELL("address",L176))),"",(INDIRECT("'["&amp;'Báo cáo'!$C$3&amp;".xlsx]Hóa đơn COD'!"&amp;CELL("address",L176))))</f>
        <v>8</v>
      </c>
      <c r="M176">
        <f ca="1">IF(ISBLANK(INDIRECT("'["&amp;'Báo cáo'!$C$3&amp;".xlsx]Hóa đơn COD'!"&amp;CELL("address",M176))),"",(INDIRECT("'["&amp;'Báo cáo'!$C$3&amp;".xlsx]Hóa đơn COD'!"&amp;CELL("address",M176))))</f>
        <v>54</v>
      </c>
      <c r="N176" t="str">
        <f ca="1">IF(ISBLANK(INDIRECT("'["&amp;'Báo cáo'!$C$3&amp;".xlsx]Hóa đơn COD'!"&amp;CELL("address",N176))),"",(INDIRECT("'["&amp;'Báo cáo'!$C$3&amp;".xlsx]Hóa đơn COD'!"&amp;CELL("address",N176))))</f>
        <v>tuoint</v>
      </c>
      <c r="O176" t="str">
        <f ca="1">IF(ISBLANK(INDIRECT("'["&amp;'Báo cáo'!$C$3&amp;".xlsx]Hóa đơn COD'!"&amp;CELL("address",O176))),"",(INDIRECT("'["&amp;'Báo cáo'!$C$3&amp;".xlsx]Hóa đơn COD'!"&amp;CELL("address",O176))))</f>
        <v>17:54 06-12-19</v>
      </c>
      <c r="P176" s="10">
        <f t="shared" ca="1" si="2"/>
        <v>0.74583333333333324</v>
      </c>
      <c r="Q176" t="str">
        <f ca="1">IF(B176="","",IF(P176&lt;'Báo cáo'!$C$4,"Sáng","Chiều"))</f>
        <v>Chiều</v>
      </c>
      <c r="R176" s="12" t="str">
        <f ca="1">IF(A176="","",IF(ISNUMBER(MATCH(B176,'Danh sách COD'!$B:$B,0)),J176/I176,""))</f>
        <v/>
      </c>
      <c r="S176" t="str">
        <f ca="1">IF(R176="","",IF(R176&gt;='Báo cáo'!$C$8,"Có","Không"))</f>
        <v/>
      </c>
    </row>
    <row r="177" spans="1:19" x14ac:dyDescent="0.25">
      <c r="A177" t="str">
        <f ca="1">IF(ISBLANK(INDIRECT("'["&amp;'Báo cáo'!$C$3&amp;".xlsx]Hóa đơn COD'!"&amp;CELL("address",A177))),"",(INDIRECT("'["&amp;'Báo cáo'!$C$3&amp;".xlsx]Hóa đơn COD'!"&amp;CELL("address",A177))))</f>
        <v>BTT398334843.T122715.051219</v>
      </c>
      <c r="B177" t="str">
        <f ca="1">IF(ISBLANK(INDIRECT("'["&amp;'Báo cáo'!$C$3&amp;".xlsx]Hóa đơn COD'!"&amp;CELL("address",B177))),"",(INDIRECT("'["&amp;'Báo cáo'!$C$3&amp;".xlsx]Hóa đơn COD'!"&amp;CELL("address",B177))))</f>
        <v>T122715-Trần Văn Quang</v>
      </c>
      <c r="C177">
        <f ca="1">IF(ISBLANK(INDIRECT("'["&amp;'Báo cáo'!$C$3&amp;".xlsx]Hóa đơn COD'!"&amp;CELL("address",C177))),"",(INDIRECT("'["&amp;'Báo cáo'!$C$3&amp;".xlsx]Hóa đơn COD'!"&amp;CELL("address",C177))))</f>
        <v>9678535</v>
      </c>
      <c r="D177">
        <f ca="1">IF(ISBLANK(INDIRECT("'["&amp;'Báo cáo'!$C$3&amp;".xlsx]Hóa đơn COD'!"&amp;CELL("address",D177))),"",(INDIRECT("'["&amp;'Báo cáo'!$C$3&amp;".xlsx]Hóa đơn COD'!"&amp;CELL("address",D177))))</f>
        <v>0</v>
      </c>
      <c r="E177">
        <f ca="1">IF(ISBLANK(INDIRECT("'["&amp;'Báo cáo'!$C$3&amp;".xlsx]Hóa đơn COD'!"&amp;CELL("address",E177))),"",(INDIRECT("'["&amp;'Báo cáo'!$C$3&amp;".xlsx]Hóa đơn COD'!"&amp;CELL("address",E177))))</f>
        <v>989240</v>
      </c>
      <c r="F177">
        <f ca="1">IF(ISBLANK(INDIRECT("'["&amp;'Báo cáo'!$C$3&amp;".xlsx]Hóa đơn COD'!"&amp;CELL("address",F177))),"",(INDIRECT("'["&amp;'Báo cáo'!$C$3&amp;".xlsx]Hóa đơn COD'!"&amp;CELL("address",F177))))</f>
        <v>934240</v>
      </c>
      <c r="G177">
        <f ca="1">IF(ISBLANK(INDIRECT("'["&amp;'Báo cáo'!$C$3&amp;".xlsx]Hóa đơn COD'!"&amp;CELL("address",G177))),"",(INDIRECT("'["&amp;'Báo cáo'!$C$3&amp;".xlsx]Hóa đơn COD'!"&amp;CELL("address",G177))))</f>
        <v>55000</v>
      </c>
      <c r="H177">
        <f ca="1">IF(ISBLANK(INDIRECT("'["&amp;'Báo cáo'!$C$3&amp;".xlsx]Hóa đơn COD'!"&amp;CELL("address",H177))),"",(INDIRECT("'["&amp;'Báo cáo'!$C$3&amp;".xlsx]Hóa đơn COD'!"&amp;CELL("address",H177))))</f>
        <v>0</v>
      </c>
      <c r="I177">
        <f ca="1">IF(ISBLANK(INDIRECT("'["&amp;'Báo cáo'!$C$3&amp;".xlsx]Hóa đơn COD'!"&amp;CELL("address",I177))),"",(INDIRECT("'["&amp;'Báo cáo'!$C$3&amp;".xlsx]Hóa đơn COD'!"&amp;CELL("address",I177))))</f>
        <v>44</v>
      </c>
      <c r="J177">
        <f ca="1">IF(ISBLANK(INDIRECT("'["&amp;'Báo cáo'!$C$3&amp;".xlsx]Hóa đơn COD'!"&amp;CELL("address",J177))),"",(INDIRECT("'["&amp;'Báo cáo'!$C$3&amp;".xlsx]Hóa đơn COD'!"&amp;CELL("address",J177))))</f>
        <v>39</v>
      </c>
      <c r="K177">
        <f ca="1">IF(ISBLANK(INDIRECT("'["&amp;'Báo cáo'!$C$3&amp;".xlsx]Hóa đơn COD'!"&amp;CELL("address",K177))),"",(INDIRECT("'["&amp;'Báo cáo'!$C$3&amp;".xlsx]Hóa đơn COD'!"&amp;CELL("address",K177))))</f>
        <v>2</v>
      </c>
      <c r="L177">
        <f ca="1">IF(ISBLANK(INDIRECT("'["&amp;'Báo cáo'!$C$3&amp;".xlsx]Hóa đơn COD'!"&amp;CELL("address",L177))),"",(INDIRECT("'["&amp;'Báo cáo'!$C$3&amp;".xlsx]Hóa đơn COD'!"&amp;CELL("address",L177))))</f>
        <v>3</v>
      </c>
      <c r="M177">
        <f ca="1">IF(ISBLANK(INDIRECT("'["&amp;'Báo cáo'!$C$3&amp;".xlsx]Hóa đơn COD'!"&amp;CELL("address",M177))),"",(INDIRECT("'["&amp;'Báo cáo'!$C$3&amp;".xlsx]Hóa đơn COD'!"&amp;CELL("address",M177))))</f>
        <v>43</v>
      </c>
      <c r="N177" t="str">
        <f ca="1">IF(ISBLANK(INDIRECT("'["&amp;'Báo cáo'!$C$3&amp;".xlsx]Hóa đơn COD'!"&amp;CELL("address",N177))),"",(INDIRECT("'["&amp;'Báo cáo'!$C$3&amp;".xlsx]Hóa đơn COD'!"&amp;CELL("address",N177))))</f>
        <v>trongntm</v>
      </c>
      <c r="O177" t="str">
        <f ca="1">IF(ISBLANK(INDIRECT("'["&amp;'Báo cáo'!$C$3&amp;".xlsx]Hóa đơn COD'!"&amp;CELL("address",O177))),"",(INDIRECT("'["&amp;'Báo cáo'!$C$3&amp;".xlsx]Hóa đơn COD'!"&amp;CELL("address",O177))))</f>
        <v>18:28 05-12-19</v>
      </c>
      <c r="P177" s="10">
        <f t="shared" ca="1" si="2"/>
        <v>0.76944444444444438</v>
      </c>
      <c r="Q177" t="str">
        <f ca="1">IF(B177="","",IF(P177&lt;'Báo cáo'!$C$4,"Sáng","Chiều"))</f>
        <v>Chiều</v>
      </c>
      <c r="R177" s="12" t="str">
        <f ca="1">IF(A177="","",IF(ISNUMBER(MATCH(B177,'Danh sách COD'!$B:$B,0)),J177/I177,""))</f>
        <v/>
      </c>
      <c r="S177" t="str">
        <f ca="1">IF(R177="","",IF(R177&gt;='Báo cáo'!$C$8,"Có","Không"))</f>
        <v/>
      </c>
    </row>
    <row r="178" spans="1:19" x14ac:dyDescent="0.25">
      <c r="A178" t="str">
        <f ca="1">IF(ISBLANK(INDIRECT("'["&amp;'Báo cáo'!$C$3&amp;".xlsx]Hóa đơn COD'!"&amp;CELL("address",A178))),"",(INDIRECT("'["&amp;'Báo cáo'!$C$3&amp;".xlsx]Hóa đơn COD'!"&amp;CELL("address",A178))))</f>
        <v>BTT395688747.T122715.031219</v>
      </c>
      <c r="B178" t="str">
        <f ca="1">IF(ISBLANK(INDIRECT("'["&amp;'Báo cáo'!$C$3&amp;".xlsx]Hóa đơn COD'!"&amp;CELL("address",B178))),"",(INDIRECT("'["&amp;'Báo cáo'!$C$3&amp;".xlsx]Hóa đơn COD'!"&amp;CELL("address",B178))))</f>
        <v>T122715-Trần Văn Quang</v>
      </c>
      <c r="C178">
        <f ca="1">IF(ISBLANK(INDIRECT("'["&amp;'Báo cáo'!$C$3&amp;".xlsx]Hóa đơn COD'!"&amp;CELL("address",C178))),"",(INDIRECT("'["&amp;'Báo cáo'!$C$3&amp;".xlsx]Hóa đơn COD'!"&amp;CELL("address",C178))))</f>
        <v>16255023</v>
      </c>
      <c r="D178">
        <f ca="1">IF(ISBLANK(INDIRECT("'["&amp;'Báo cáo'!$C$3&amp;".xlsx]Hóa đơn COD'!"&amp;CELL("address",D178))),"",(INDIRECT("'["&amp;'Báo cáo'!$C$3&amp;".xlsx]Hóa đơn COD'!"&amp;CELL("address",D178))))</f>
        <v>0</v>
      </c>
      <c r="E178">
        <f ca="1">IF(ISBLANK(INDIRECT("'["&amp;'Báo cáo'!$C$3&amp;".xlsx]Hóa đơn COD'!"&amp;CELL("address",E178))),"",(INDIRECT("'["&amp;'Báo cáo'!$C$3&amp;".xlsx]Hóa đơn COD'!"&amp;CELL("address",E178))))</f>
        <v>1332300</v>
      </c>
      <c r="F178">
        <f ca="1">IF(ISBLANK(INDIRECT("'["&amp;'Báo cáo'!$C$3&amp;".xlsx]Hóa đơn COD'!"&amp;CELL("address",F178))),"",(INDIRECT("'["&amp;'Báo cáo'!$C$3&amp;".xlsx]Hóa đơn COD'!"&amp;CELL("address",F178))))</f>
        <v>1093300</v>
      </c>
      <c r="G178">
        <f ca="1">IF(ISBLANK(INDIRECT("'["&amp;'Báo cáo'!$C$3&amp;".xlsx]Hóa đơn COD'!"&amp;CELL("address",G178))),"",(INDIRECT("'["&amp;'Báo cáo'!$C$3&amp;".xlsx]Hóa đơn COD'!"&amp;CELL("address",G178))))</f>
        <v>239000</v>
      </c>
      <c r="H178">
        <f ca="1">IF(ISBLANK(INDIRECT("'["&amp;'Báo cáo'!$C$3&amp;".xlsx]Hóa đơn COD'!"&amp;CELL("address",H178))),"",(INDIRECT("'["&amp;'Báo cáo'!$C$3&amp;".xlsx]Hóa đơn COD'!"&amp;CELL("address",H178))))</f>
        <v>0</v>
      </c>
      <c r="I178">
        <f ca="1">IF(ISBLANK(INDIRECT("'["&amp;'Báo cáo'!$C$3&amp;".xlsx]Hóa đơn COD'!"&amp;CELL("address",I178))),"",(INDIRECT("'["&amp;'Báo cáo'!$C$3&amp;".xlsx]Hóa đơn COD'!"&amp;CELL("address",I178))))</f>
        <v>63</v>
      </c>
      <c r="J178">
        <f ca="1">IF(ISBLANK(INDIRECT("'["&amp;'Báo cáo'!$C$3&amp;".xlsx]Hóa đơn COD'!"&amp;CELL("address",J178))),"",(INDIRECT("'["&amp;'Báo cáo'!$C$3&amp;".xlsx]Hóa đơn COD'!"&amp;CELL("address",J178))))</f>
        <v>51</v>
      </c>
      <c r="K178">
        <f ca="1">IF(ISBLANK(INDIRECT("'["&amp;'Báo cáo'!$C$3&amp;".xlsx]Hóa đơn COD'!"&amp;CELL("address",K178))),"",(INDIRECT("'["&amp;'Báo cáo'!$C$3&amp;".xlsx]Hóa đơn COD'!"&amp;CELL("address",K178))))</f>
        <v>2</v>
      </c>
      <c r="L178">
        <f ca="1">IF(ISBLANK(INDIRECT("'["&amp;'Báo cáo'!$C$3&amp;".xlsx]Hóa đơn COD'!"&amp;CELL("address",L178))),"",(INDIRECT("'["&amp;'Báo cáo'!$C$3&amp;".xlsx]Hóa đơn COD'!"&amp;CELL("address",L178))))</f>
        <v>10</v>
      </c>
      <c r="M178">
        <f ca="1">IF(ISBLANK(INDIRECT("'["&amp;'Báo cáo'!$C$3&amp;".xlsx]Hóa đơn COD'!"&amp;CELL("address",M178))),"",(INDIRECT("'["&amp;'Báo cáo'!$C$3&amp;".xlsx]Hóa đơn COD'!"&amp;CELL("address",M178))))</f>
        <v>63</v>
      </c>
      <c r="N178" t="str">
        <f ca="1">IF(ISBLANK(INDIRECT("'["&amp;'Báo cáo'!$C$3&amp;".xlsx]Hóa đơn COD'!"&amp;CELL("address",N178))),"",(INDIRECT("'["&amp;'Báo cáo'!$C$3&amp;".xlsx]Hóa đơn COD'!"&amp;CELL("address",N178))))</f>
        <v>nhitpy</v>
      </c>
      <c r="O178" t="str">
        <f ca="1">IF(ISBLANK(INDIRECT("'["&amp;'Báo cáo'!$C$3&amp;".xlsx]Hóa đơn COD'!"&amp;CELL("address",O178))),"",(INDIRECT("'["&amp;'Báo cáo'!$C$3&amp;".xlsx]Hóa đơn COD'!"&amp;CELL("address",O178))))</f>
        <v>18:29 03-12-19</v>
      </c>
      <c r="P178" s="10">
        <f t="shared" ca="1" si="2"/>
        <v>0.77013888888888893</v>
      </c>
      <c r="Q178" t="str">
        <f ca="1">IF(B178="","",IF(P178&lt;'Báo cáo'!$C$4,"Sáng","Chiều"))</f>
        <v>Chiều</v>
      </c>
      <c r="R178" s="12" t="str">
        <f ca="1">IF(A178="","",IF(ISNUMBER(MATCH(B178,'Danh sách COD'!$B:$B,0)),J178/I178,""))</f>
        <v/>
      </c>
      <c r="S178" t="str">
        <f ca="1">IF(R178="","",IF(R178&gt;='Báo cáo'!$C$8,"Có","Không"))</f>
        <v/>
      </c>
    </row>
    <row r="179" spans="1:19" x14ac:dyDescent="0.25">
      <c r="A179" t="str">
        <f ca="1">IF(ISBLANK(INDIRECT("'["&amp;'Báo cáo'!$C$3&amp;".xlsx]Hóa đơn COD'!"&amp;CELL("address",A179))),"",(INDIRECT("'["&amp;'Báo cáo'!$C$3&amp;".xlsx]Hóa đơn COD'!"&amp;CELL("address",A179))))</f>
        <v>BTT392783310.T123375.011219</v>
      </c>
      <c r="B179" t="str">
        <f ca="1">IF(ISBLANK(INDIRECT("'["&amp;'Báo cáo'!$C$3&amp;".xlsx]Hóa đơn COD'!"&amp;CELL("address",B179))),"",(INDIRECT("'["&amp;'Báo cáo'!$C$3&amp;".xlsx]Hóa đơn COD'!"&amp;CELL("address",B179))))</f>
        <v>T123375- Nguyễn Hồng Phúc</v>
      </c>
      <c r="C179">
        <f ca="1">IF(ISBLANK(INDIRECT("'["&amp;'Báo cáo'!$C$3&amp;".xlsx]Hóa đơn COD'!"&amp;CELL("address",C179))),"",(INDIRECT("'["&amp;'Báo cáo'!$C$3&amp;".xlsx]Hóa đơn COD'!"&amp;CELL("address",C179))))</f>
        <v>8049000</v>
      </c>
      <c r="D179">
        <f ca="1">IF(ISBLANK(INDIRECT("'["&amp;'Báo cáo'!$C$3&amp;".xlsx]Hóa đơn COD'!"&amp;CELL("address",D179))),"",(INDIRECT("'["&amp;'Báo cáo'!$C$3&amp;".xlsx]Hóa đơn COD'!"&amp;CELL("address",D179))))</f>
        <v>0</v>
      </c>
      <c r="E179">
        <f ca="1">IF(ISBLANK(INDIRECT("'["&amp;'Báo cáo'!$C$3&amp;".xlsx]Hóa đơn COD'!"&amp;CELL("address",E179))),"",(INDIRECT("'["&amp;'Báo cáo'!$C$3&amp;".xlsx]Hóa đơn COD'!"&amp;CELL("address",E179))))</f>
        <v>1250130</v>
      </c>
      <c r="F179">
        <f ca="1">IF(ISBLANK(INDIRECT("'["&amp;'Báo cáo'!$C$3&amp;".xlsx]Hóa đơn COD'!"&amp;CELL("address",F179))),"",(INDIRECT("'["&amp;'Báo cáo'!$C$3&amp;".xlsx]Hóa đơn COD'!"&amp;CELL("address",F179))))</f>
        <v>1070130</v>
      </c>
      <c r="G179">
        <f ca="1">IF(ISBLANK(INDIRECT("'["&amp;'Báo cáo'!$C$3&amp;".xlsx]Hóa đơn COD'!"&amp;CELL("address",G179))),"",(INDIRECT("'["&amp;'Báo cáo'!$C$3&amp;".xlsx]Hóa đơn COD'!"&amp;CELL("address",G179))))</f>
        <v>180000</v>
      </c>
      <c r="H179">
        <f ca="1">IF(ISBLANK(INDIRECT("'["&amp;'Báo cáo'!$C$3&amp;".xlsx]Hóa đơn COD'!"&amp;CELL("address",H179))),"",(INDIRECT("'["&amp;'Báo cáo'!$C$3&amp;".xlsx]Hóa đơn COD'!"&amp;CELL("address",H179))))</f>
        <v>0</v>
      </c>
      <c r="I179">
        <f ca="1">IF(ISBLANK(INDIRECT("'["&amp;'Báo cáo'!$C$3&amp;".xlsx]Hóa đơn COD'!"&amp;CELL("address",I179))),"",(INDIRECT("'["&amp;'Báo cáo'!$C$3&amp;".xlsx]Hóa đơn COD'!"&amp;CELL("address",I179))))</f>
        <v>54</v>
      </c>
      <c r="J179">
        <f ca="1">IF(ISBLANK(INDIRECT("'["&amp;'Báo cáo'!$C$3&amp;".xlsx]Hóa đơn COD'!"&amp;CELL("address",J179))),"",(INDIRECT("'["&amp;'Báo cáo'!$C$3&amp;".xlsx]Hóa đơn COD'!"&amp;CELL("address",J179))))</f>
        <v>53</v>
      </c>
      <c r="K179">
        <f ca="1">IF(ISBLANK(INDIRECT("'["&amp;'Báo cáo'!$C$3&amp;".xlsx]Hóa đơn COD'!"&amp;CELL("address",K179))),"",(INDIRECT("'["&amp;'Báo cáo'!$C$3&amp;".xlsx]Hóa đơn COD'!"&amp;CELL("address",K179))))</f>
        <v>0</v>
      </c>
      <c r="L179">
        <f ca="1">IF(ISBLANK(INDIRECT("'["&amp;'Báo cáo'!$C$3&amp;".xlsx]Hóa đơn COD'!"&amp;CELL("address",L179))),"",(INDIRECT("'["&amp;'Báo cáo'!$C$3&amp;".xlsx]Hóa đơn COD'!"&amp;CELL("address",L179))))</f>
        <v>1</v>
      </c>
      <c r="M179">
        <f ca="1">IF(ISBLANK(INDIRECT("'["&amp;'Báo cáo'!$C$3&amp;".xlsx]Hóa đơn COD'!"&amp;CELL("address",M179))),"",(INDIRECT("'["&amp;'Báo cáo'!$C$3&amp;".xlsx]Hóa đơn COD'!"&amp;CELL("address",M179))))</f>
        <v>54</v>
      </c>
      <c r="N179" t="str">
        <f ca="1">IF(ISBLANK(INDIRECT("'["&amp;'Báo cáo'!$C$3&amp;".xlsx]Hóa đơn COD'!"&amp;CELL("address",N179))),"",(INDIRECT("'["&amp;'Báo cáo'!$C$3&amp;".xlsx]Hóa đơn COD'!"&amp;CELL("address",N179))))</f>
        <v>huyendtm2</v>
      </c>
      <c r="O179" t="str">
        <f ca="1">IF(ISBLANK(INDIRECT("'["&amp;'Báo cáo'!$C$3&amp;".xlsx]Hóa đơn COD'!"&amp;CELL("address",O179))),"",(INDIRECT("'["&amp;'Báo cáo'!$C$3&amp;".xlsx]Hóa đơn COD'!"&amp;CELL("address",O179))))</f>
        <v>12:22 01-12-19</v>
      </c>
      <c r="P179" s="10">
        <f t="shared" ca="1" si="2"/>
        <v>0.51527777777777783</v>
      </c>
      <c r="Q179" t="str">
        <f ca="1">IF(B179="","",IF(P179&lt;'Báo cáo'!$C$4,"Sáng","Chiều"))</f>
        <v>Sáng</v>
      </c>
      <c r="R179" s="12" t="str">
        <f ca="1">IF(A179="","",IF(ISNUMBER(MATCH(B179,'Danh sách COD'!$B:$B,0)),J179/I179,""))</f>
        <v/>
      </c>
      <c r="S179" t="str">
        <f ca="1">IF(R179="","",IF(R179&gt;='Báo cáo'!$C$8,"Có","Không"))</f>
        <v/>
      </c>
    </row>
    <row r="180" spans="1:19" x14ac:dyDescent="0.25">
      <c r="A180" t="str">
        <f ca="1">IF(ISBLANK(INDIRECT("'["&amp;'Báo cáo'!$C$3&amp;".xlsx]Hóa đơn COD'!"&amp;CELL("address",A180))),"",(INDIRECT("'["&amp;'Báo cáo'!$C$3&amp;".xlsx]Hóa đơn COD'!"&amp;CELL("address",A180))))</f>
        <v>BTT392993019.T123375.011219</v>
      </c>
      <c r="B180" t="str">
        <f ca="1">IF(ISBLANK(INDIRECT("'["&amp;'Báo cáo'!$C$3&amp;".xlsx]Hóa đơn COD'!"&amp;CELL("address",B180))),"",(INDIRECT("'["&amp;'Báo cáo'!$C$3&amp;".xlsx]Hóa đơn COD'!"&amp;CELL("address",B180))))</f>
        <v>T123375- Nguyễn Hồng Phúc</v>
      </c>
      <c r="C180">
        <f ca="1">IF(ISBLANK(INDIRECT("'["&amp;'Báo cáo'!$C$3&amp;".xlsx]Hóa đơn COD'!"&amp;CELL("address",C180))),"",(INDIRECT("'["&amp;'Báo cáo'!$C$3&amp;".xlsx]Hóa đơn COD'!"&amp;CELL("address",C180))))</f>
        <v>7187170</v>
      </c>
      <c r="D180">
        <f ca="1">IF(ISBLANK(INDIRECT("'["&amp;'Báo cáo'!$C$3&amp;".xlsx]Hóa đơn COD'!"&amp;CELL("address",D180))),"",(INDIRECT("'["&amp;'Báo cáo'!$C$3&amp;".xlsx]Hóa đơn COD'!"&amp;CELL("address",D180))))</f>
        <v>0</v>
      </c>
      <c r="E180">
        <f ca="1">IF(ISBLANK(INDIRECT("'["&amp;'Báo cáo'!$C$3&amp;".xlsx]Hóa đơn COD'!"&amp;CELL("address",E180))),"",(INDIRECT("'["&amp;'Báo cáo'!$C$3&amp;".xlsx]Hóa đơn COD'!"&amp;CELL("address",E180))))</f>
        <v>561880</v>
      </c>
      <c r="F180">
        <f ca="1">IF(ISBLANK(INDIRECT("'["&amp;'Báo cáo'!$C$3&amp;".xlsx]Hóa đơn COD'!"&amp;CELL("address",F180))),"",(INDIRECT("'["&amp;'Báo cáo'!$C$3&amp;".xlsx]Hóa đơn COD'!"&amp;CELL("address",F180))))</f>
        <v>501880</v>
      </c>
      <c r="G180">
        <f ca="1">IF(ISBLANK(INDIRECT("'["&amp;'Báo cáo'!$C$3&amp;".xlsx]Hóa đơn COD'!"&amp;CELL("address",G180))),"",(INDIRECT("'["&amp;'Báo cáo'!$C$3&amp;".xlsx]Hóa đơn COD'!"&amp;CELL("address",G180))))</f>
        <v>60000</v>
      </c>
      <c r="H180">
        <f ca="1">IF(ISBLANK(INDIRECT("'["&amp;'Báo cáo'!$C$3&amp;".xlsx]Hóa đơn COD'!"&amp;CELL("address",H180))),"",(INDIRECT("'["&amp;'Báo cáo'!$C$3&amp;".xlsx]Hóa đơn COD'!"&amp;CELL("address",H180))))</f>
        <v>0</v>
      </c>
      <c r="I180">
        <f ca="1">IF(ISBLANK(INDIRECT("'["&amp;'Báo cáo'!$C$3&amp;".xlsx]Hóa đơn COD'!"&amp;CELL("address",I180))),"",(INDIRECT("'["&amp;'Báo cáo'!$C$3&amp;".xlsx]Hóa đơn COD'!"&amp;CELL("address",I180))))</f>
        <v>17</v>
      </c>
      <c r="J180">
        <f ca="1">IF(ISBLANK(INDIRECT("'["&amp;'Báo cáo'!$C$3&amp;".xlsx]Hóa đơn COD'!"&amp;CELL("address",J180))),"",(INDIRECT("'["&amp;'Báo cáo'!$C$3&amp;".xlsx]Hóa đơn COD'!"&amp;CELL("address",J180))))</f>
        <v>17</v>
      </c>
      <c r="K180">
        <f ca="1">IF(ISBLANK(INDIRECT("'["&amp;'Báo cáo'!$C$3&amp;".xlsx]Hóa đơn COD'!"&amp;CELL("address",K180))),"",(INDIRECT("'["&amp;'Báo cáo'!$C$3&amp;".xlsx]Hóa đơn COD'!"&amp;CELL("address",K180))))</f>
        <v>0</v>
      </c>
      <c r="L180">
        <f ca="1">IF(ISBLANK(INDIRECT("'["&amp;'Báo cáo'!$C$3&amp;".xlsx]Hóa đơn COD'!"&amp;CELL("address",L180))),"",(INDIRECT("'["&amp;'Báo cáo'!$C$3&amp;".xlsx]Hóa đơn COD'!"&amp;CELL("address",L180))))</f>
        <v>0</v>
      </c>
      <c r="M180">
        <f ca="1">IF(ISBLANK(INDIRECT("'["&amp;'Báo cáo'!$C$3&amp;".xlsx]Hóa đơn COD'!"&amp;CELL("address",M180))),"",(INDIRECT("'["&amp;'Báo cáo'!$C$3&amp;".xlsx]Hóa đơn COD'!"&amp;CELL("address",M180))))</f>
        <v>17</v>
      </c>
      <c r="N180" t="str">
        <f ca="1">IF(ISBLANK(INDIRECT("'["&amp;'Báo cáo'!$C$3&amp;".xlsx]Hóa đơn COD'!"&amp;CELL("address",N180))),"",(INDIRECT("'["&amp;'Báo cáo'!$C$3&amp;".xlsx]Hóa đơn COD'!"&amp;CELL("address",N180))))</f>
        <v>huyendtm2</v>
      </c>
      <c r="O180" t="str">
        <f ca="1">IF(ISBLANK(INDIRECT("'["&amp;'Báo cáo'!$C$3&amp;".xlsx]Hóa đơn COD'!"&amp;CELL("address",O180))),"",(INDIRECT("'["&amp;'Báo cáo'!$C$3&amp;".xlsx]Hóa đơn COD'!"&amp;CELL("address",O180))))</f>
        <v>16:24 01-12-19</v>
      </c>
      <c r="P180" s="10">
        <f t="shared" ca="1" si="2"/>
        <v>0.68333333333333324</v>
      </c>
      <c r="Q180" t="str">
        <f ca="1">IF(B180="","",IF(P180&lt;'Báo cáo'!$C$4,"Sáng","Chiều"))</f>
        <v>Chiều</v>
      </c>
      <c r="R180" s="12" t="str">
        <f ca="1">IF(A180="","",IF(ISNUMBER(MATCH(B180,'Danh sách COD'!$B:$B,0)),J180/I180,""))</f>
        <v/>
      </c>
      <c r="S180" t="str">
        <f ca="1">IF(R180="","",IF(R180&gt;='Báo cáo'!$C$8,"Có","Không"))</f>
        <v/>
      </c>
    </row>
    <row r="181" spans="1:19" x14ac:dyDescent="0.25">
      <c r="A181" t="str">
        <f ca="1">IF(ISBLANK(INDIRECT("'["&amp;'Báo cáo'!$C$3&amp;".xlsx]Hóa đơn COD'!"&amp;CELL("address",A181))),"",(INDIRECT("'["&amp;'Báo cáo'!$C$3&amp;".xlsx]Hóa đơn COD'!"&amp;CELL("address",A181))))</f>
        <v>BTT399408663.T124119.061219</v>
      </c>
      <c r="B181" t="str">
        <f ca="1">IF(ISBLANK(INDIRECT("'["&amp;'Báo cáo'!$C$3&amp;".xlsx]Hóa đơn COD'!"&amp;CELL("address",B181))),"",(INDIRECT("'["&amp;'Báo cáo'!$C$3&amp;".xlsx]Hóa đơn COD'!"&amp;CELL("address",B181))))</f>
        <v>T124119- Nguyễn Hồng Phúc</v>
      </c>
      <c r="C181">
        <f ca="1">IF(ISBLANK(INDIRECT("'["&amp;'Báo cáo'!$C$3&amp;".xlsx]Hóa đơn COD'!"&amp;CELL("address",C181))),"",(INDIRECT("'["&amp;'Báo cáo'!$C$3&amp;".xlsx]Hóa đơn COD'!"&amp;CELL("address",C181))))</f>
        <v>18605540</v>
      </c>
      <c r="D181">
        <f ca="1">IF(ISBLANK(INDIRECT("'["&amp;'Báo cáo'!$C$3&amp;".xlsx]Hóa đơn COD'!"&amp;CELL("address",D181))),"",(INDIRECT("'["&amp;'Báo cáo'!$C$3&amp;".xlsx]Hóa đơn COD'!"&amp;CELL("address",D181))))</f>
        <v>22800</v>
      </c>
      <c r="E181">
        <f ca="1">IF(ISBLANK(INDIRECT("'["&amp;'Báo cáo'!$C$3&amp;".xlsx]Hóa đơn COD'!"&amp;CELL("address",E181))),"",(INDIRECT("'["&amp;'Báo cáo'!$C$3&amp;".xlsx]Hóa đơn COD'!"&amp;CELL("address",E181))))</f>
        <v>1791804</v>
      </c>
      <c r="F181">
        <f ca="1">IF(ISBLANK(INDIRECT("'["&amp;'Báo cáo'!$C$3&amp;".xlsx]Hóa đơn COD'!"&amp;CELL("address",F181))),"",(INDIRECT("'["&amp;'Báo cáo'!$C$3&amp;".xlsx]Hóa đơn COD'!"&amp;CELL("address",F181))))</f>
        <v>1641804</v>
      </c>
      <c r="G181">
        <f ca="1">IF(ISBLANK(INDIRECT("'["&amp;'Báo cáo'!$C$3&amp;".xlsx]Hóa đơn COD'!"&amp;CELL("address",G181))),"",(INDIRECT("'["&amp;'Báo cáo'!$C$3&amp;".xlsx]Hóa đơn COD'!"&amp;CELL("address",G181))))</f>
        <v>150000</v>
      </c>
      <c r="H181">
        <f ca="1">IF(ISBLANK(INDIRECT("'["&amp;'Báo cáo'!$C$3&amp;".xlsx]Hóa đơn COD'!"&amp;CELL("address",H181))),"",(INDIRECT("'["&amp;'Báo cáo'!$C$3&amp;".xlsx]Hóa đơn COD'!"&amp;CELL("address",H181))))</f>
        <v>0</v>
      </c>
      <c r="I181">
        <f ca="1">IF(ISBLANK(INDIRECT("'["&amp;'Báo cáo'!$C$3&amp;".xlsx]Hóa đơn COD'!"&amp;CELL("address",I181))),"",(INDIRECT("'["&amp;'Báo cáo'!$C$3&amp;".xlsx]Hóa đơn COD'!"&amp;CELL("address",I181))))</f>
        <v>77</v>
      </c>
      <c r="J181">
        <f ca="1">IF(ISBLANK(INDIRECT("'["&amp;'Báo cáo'!$C$3&amp;".xlsx]Hóa đơn COD'!"&amp;CELL("address",J181))),"",(INDIRECT("'["&amp;'Báo cáo'!$C$3&amp;".xlsx]Hóa đơn COD'!"&amp;CELL("address",J181))))</f>
        <v>72</v>
      </c>
      <c r="K181">
        <f ca="1">IF(ISBLANK(INDIRECT("'["&amp;'Báo cáo'!$C$3&amp;".xlsx]Hóa đơn COD'!"&amp;CELL("address",K181))),"",(INDIRECT("'["&amp;'Báo cáo'!$C$3&amp;".xlsx]Hóa đơn COD'!"&amp;CELL("address",K181))))</f>
        <v>1</v>
      </c>
      <c r="L181">
        <f ca="1">IF(ISBLANK(INDIRECT("'["&amp;'Báo cáo'!$C$3&amp;".xlsx]Hóa đơn COD'!"&amp;CELL("address",L181))),"",(INDIRECT("'["&amp;'Báo cáo'!$C$3&amp;".xlsx]Hóa đơn COD'!"&amp;CELL("address",L181))))</f>
        <v>4</v>
      </c>
      <c r="M181">
        <f ca="1">IF(ISBLANK(INDIRECT("'["&amp;'Báo cáo'!$C$3&amp;".xlsx]Hóa đơn COD'!"&amp;CELL("address",M181))),"",(INDIRECT("'["&amp;'Báo cáo'!$C$3&amp;".xlsx]Hóa đơn COD'!"&amp;CELL("address",M181))))</f>
        <v>77</v>
      </c>
      <c r="N181" t="str">
        <f ca="1">IF(ISBLANK(INDIRECT("'["&amp;'Báo cáo'!$C$3&amp;".xlsx]Hóa đơn COD'!"&amp;CELL("address",N181))),"",(INDIRECT("'["&amp;'Báo cáo'!$C$3&amp;".xlsx]Hóa đơn COD'!"&amp;CELL("address",N181))))</f>
        <v>trongntm</v>
      </c>
      <c r="O181" t="str">
        <f ca="1">IF(ISBLANK(INDIRECT("'["&amp;'Báo cáo'!$C$3&amp;".xlsx]Hóa đơn COD'!"&amp;CELL("address",O181))),"",(INDIRECT("'["&amp;'Báo cáo'!$C$3&amp;".xlsx]Hóa đơn COD'!"&amp;CELL("address",O181))))</f>
        <v>13:09 06-12-19</v>
      </c>
      <c r="P181" s="10">
        <f t="shared" ca="1" si="2"/>
        <v>0.54791666666666672</v>
      </c>
      <c r="Q181" t="str">
        <f ca="1">IF(B181="","",IF(P181&lt;'Báo cáo'!$C$4,"Sáng","Chiều"))</f>
        <v>Sáng</v>
      </c>
      <c r="R181" s="12" t="str">
        <f ca="1">IF(A181="","",IF(ISNUMBER(MATCH(B181,'Danh sách COD'!$B:$B,0)),J181/I181,""))</f>
        <v/>
      </c>
      <c r="S181" t="str">
        <f ca="1">IF(R181="","",IF(R181&gt;='Báo cáo'!$C$8,"Có","Không"))</f>
        <v/>
      </c>
    </row>
    <row r="182" spans="1:19" x14ac:dyDescent="0.25">
      <c r="A182" t="str">
        <f ca="1">IF(ISBLANK(INDIRECT("'["&amp;'Báo cáo'!$C$3&amp;".xlsx]Hóa đơn COD'!"&amp;CELL("address",A182))),"",(INDIRECT("'["&amp;'Báo cáo'!$C$3&amp;".xlsx]Hóa đơn COD'!"&amp;CELL("address",A182))))</f>
        <v>BTT396736224.T124119.041219</v>
      </c>
      <c r="B182" t="str">
        <f ca="1">IF(ISBLANK(INDIRECT("'["&amp;'Báo cáo'!$C$3&amp;".xlsx]Hóa đơn COD'!"&amp;CELL("address",B182))),"",(INDIRECT("'["&amp;'Báo cáo'!$C$3&amp;".xlsx]Hóa đơn COD'!"&amp;CELL("address",B182))))</f>
        <v>T124119- Nguyễn Hồng Phúc</v>
      </c>
      <c r="C182">
        <f ca="1">IF(ISBLANK(INDIRECT("'["&amp;'Báo cáo'!$C$3&amp;".xlsx]Hóa đơn COD'!"&amp;CELL("address",C182))),"",(INDIRECT("'["&amp;'Báo cáo'!$C$3&amp;".xlsx]Hóa đơn COD'!"&amp;CELL("address",C182))))</f>
        <v>35013113</v>
      </c>
      <c r="D182">
        <f ca="1">IF(ISBLANK(INDIRECT("'["&amp;'Báo cáo'!$C$3&amp;".xlsx]Hóa đơn COD'!"&amp;CELL("address",D182))),"",(INDIRECT("'["&amp;'Báo cáo'!$C$3&amp;".xlsx]Hóa đơn COD'!"&amp;CELL("address",D182))))</f>
        <v>72500</v>
      </c>
      <c r="E182">
        <f ca="1">IF(ISBLANK(INDIRECT("'["&amp;'Báo cáo'!$C$3&amp;".xlsx]Hóa đơn COD'!"&amp;CELL("address",E182))),"",(INDIRECT("'["&amp;'Báo cáo'!$C$3&amp;".xlsx]Hóa đơn COD'!"&amp;CELL("address",E182))))</f>
        <v>1855221</v>
      </c>
      <c r="F182">
        <f ca="1">IF(ISBLANK(INDIRECT("'["&amp;'Báo cáo'!$C$3&amp;".xlsx]Hóa đơn COD'!"&amp;CELL("address",F182))),"",(INDIRECT("'["&amp;'Báo cáo'!$C$3&amp;".xlsx]Hóa đơn COD'!"&amp;CELL("address",F182))))</f>
        <v>1610221</v>
      </c>
      <c r="G182">
        <f ca="1">IF(ISBLANK(INDIRECT("'["&amp;'Báo cáo'!$C$3&amp;".xlsx]Hóa đơn COD'!"&amp;CELL("address",G182))),"",(INDIRECT("'["&amp;'Báo cáo'!$C$3&amp;".xlsx]Hóa đơn COD'!"&amp;CELL("address",G182))))</f>
        <v>245000</v>
      </c>
      <c r="H182">
        <f ca="1">IF(ISBLANK(INDIRECT("'["&amp;'Báo cáo'!$C$3&amp;".xlsx]Hóa đơn COD'!"&amp;CELL("address",H182))),"",(INDIRECT("'["&amp;'Báo cáo'!$C$3&amp;".xlsx]Hóa đơn COD'!"&amp;CELL("address",H182))))</f>
        <v>0</v>
      </c>
      <c r="I182">
        <f ca="1">IF(ISBLANK(INDIRECT("'["&amp;'Báo cáo'!$C$3&amp;".xlsx]Hóa đơn COD'!"&amp;CELL("address",I182))),"",(INDIRECT("'["&amp;'Báo cáo'!$C$3&amp;".xlsx]Hóa đơn COD'!"&amp;CELL("address",I182))))</f>
        <v>79</v>
      </c>
      <c r="J182">
        <f ca="1">IF(ISBLANK(INDIRECT("'["&amp;'Báo cáo'!$C$3&amp;".xlsx]Hóa đơn COD'!"&amp;CELL("address",J182))),"",(INDIRECT("'["&amp;'Báo cáo'!$C$3&amp;".xlsx]Hóa đơn COD'!"&amp;CELL("address",J182))))</f>
        <v>76</v>
      </c>
      <c r="K182">
        <f ca="1">IF(ISBLANK(INDIRECT("'["&amp;'Báo cáo'!$C$3&amp;".xlsx]Hóa đơn COD'!"&amp;CELL("address",K182))),"",(INDIRECT("'["&amp;'Báo cáo'!$C$3&amp;".xlsx]Hóa đơn COD'!"&amp;CELL("address",K182))))</f>
        <v>0</v>
      </c>
      <c r="L182">
        <f ca="1">IF(ISBLANK(INDIRECT("'["&amp;'Báo cáo'!$C$3&amp;".xlsx]Hóa đơn COD'!"&amp;CELL("address",L182))),"",(INDIRECT("'["&amp;'Báo cáo'!$C$3&amp;".xlsx]Hóa đơn COD'!"&amp;CELL("address",L182))))</f>
        <v>3</v>
      </c>
      <c r="M182">
        <f ca="1">IF(ISBLANK(INDIRECT("'["&amp;'Báo cáo'!$C$3&amp;".xlsx]Hóa đơn COD'!"&amp;CELL("address",M182))),"",(INDIRECT("'["&amp;'Báo cáo'!$C$3&amp;".xlsx]Hóa đơn COD'!"&amp;CELL("address",M182))))</f>
        <v>79</v>
      </c>
      <c r="N182" t="str">
        <f ca="1">IF(ISBLANK(INDIRECT("'["&amp;'Báo cáo'!$C$3&amp;".xlsx]Hóa đơn COD'!"&amp;CELL("address",N182))),"",(INDIRECT("'["&amp;'Báo cáo'!$C$3&amp;".xlsx]Hóa đơn COD'!"&amp;CELL("address",N182))))</f>
        <v>trongntm</v>
      </c>
      <c r="O182" t="str">
        <f ca="1">IF(ISBLANK(INDIRECT("'["&amp;'Báo cáo'!$C$3&amp;".xlsx]Hóa đơn COD'!"&amp;CELL("address",O182))),"",(INDIRECT("'["&amp;'Báo cáo'!$C$3&amp;".xlsx]Hóa đơn COD'!"&amp;CELL("address",O182))))</f>
        <v>13:31 04-12-19</v>
      </c>
      <c r="P182" s="10">
        <f t="shared" ca="1" si="2"/>
        <v>0.56319444444444444</v>
      </c>
      <c r="Q182" t="str">
        <f ca="1">IF(B182="","",IF(P182&lt;'Báo cáo'!$C$4,"Sáng","Chiều"))</f>
        <v>Chiều</v>
      </c>
      <c r="R182" s="12" t="str">
        <f ca="1">IF(A182="","",IF(ISNUMBER(MATCH(B182,'Danh sách COD'!$B:$B,0)),J182/I182,""))</f>
        <v/>
      </c>
      <c r="S182" t="str">
        <f ca="1">IF(R182="","",IF(R182&gt;='Báo cáo'!$C$8,"Có","Không"))</f>
        <v/>
      </c>
    </row>
    <row r="183" spans="1:19" x14ac:dyDescent="0.25">
      <c r="A183" t="str">
        <f ca="1">IF(ISBLANK(INDIRECT("'["&amp;'Báo cáo'!$C$3&amp;".xlsx]Hóa đơn COD'!"&amp;CELL("address",A183))),"",(INDIRECT("'["&amp;'Báo cáo'!$C$3&amp;".xlsx]Hóa đơn COD'!"&amp;CELL("address",A183))))</f>
        <v>BTT393999531.T124119.021219</v>
      </c>
      <c r="B183" t="str">
        <f ca="1">IF(ISBLANK(INDIRECT("'["&amp;'Báo cáo'!$C$3&amp;".xlsx]Hóa đơn COD'!"&amp;CELL("address",B183))),"",(INDIRECT("'["&amp;'Báo cáo'!$C$3&amp;".xlsx]Hóa đơn COD'!"&amp;CELL("address",B183))))</f>
        <v>T124119- Nguyễn Hồng Phúc</v>
      </c>
      <c r="C183">
        <f ca="1">IF(ISBLANK(INDIRECT("'["&amp;'Báo cáo'!$C$3&amp;".xlsx]Hóa đơn COD'!"&amp;CELL("address",C183))),"",(INDIRECT("'["&amp;'Báo cáo'!$C$3&amp;".xlsx]Hóa đơn COD'!"&amp;CELL("address",C183))))</f>
        <v>21475812</v>
      </c>
      <c r="D183">
        <f ca="1">IF(ISBLANK(INDIRECT("'["&amp;'Báo cáo'!$C$3&amp;".xlsx]Hóa đơn COD'!"&amp;CELL("address",D183))),"",(INDIRECT("'["&amp;'Báo cáo'!$C$3&amp;".xlsx]Hóa đơn COD'!"&amp;CELL("address",D183))))</f>
        <v>0</v>
      </c>
      <c r="E183">
        <f ca="1">IF(ISBLANK(INDIRECT("'["&amp;'Báo cáo'!$C$3&amp;".xlsx]Hóa đơn COD'!"&amp;CELL("address",E183))),"",(INDIRECT("'["&amp;'Báo cáo'!$C$3&amp;".xlsx]Hóa đơn COD'!"&amp;CELL("address",E183))))</f>
        <v>1840930</v>
      </c>
      <c r="F183">
        <f ca="1">IF(ISBLANK(INDIRECT("'["&amp;'Báo cáo'!$C$3&amp;".xlsx]Hóa đơn COD'!"&amp;CELL("address",F183))),"",(INDIRECT("'["&amp;'Báo cáo'!$C$3&amp;".xlsx]Hóa đơn COD'!"&amp;CELL("address",F183))))</f>
        <v>1567430</v>
      </c>
      <c r="G183">
        <f ca="1">IF(ISBLANK(INDIRECT("'["&amp;'Báo cáo'!$C$3&amp;".xlsx]Hóa đơn COD'!"&amp;CELL("address",G183))),"",(INDIRECT("'["&amp;'Báo cáo'!$C$3&amp;".xlsx]Hóa đơn COD'!"&amp;CELL("address",G183))))</f>
        <v>273500</v>
      </c>
      <c r="H183">
        <f ca="1">IF(ISBLANK(INDIRECT("'["&amp;'Báo cáo'!$C$3&amp;".xlsx]Hóa đơn COD'!"&amp;CELL("address",H183))),"",(INDIRECT("'["&amp;'Báo cáo'!$C$3&amp;".xlsx]Hóa đơn COD'!"&amp;CELL("address",H183))))</f>
        <v>0</v>
      </c>
      <c r="I183">
        <f ca="1">IF(ISBLANK(INDIRECT("'["&amp;'Báo cáo'!$C$3&amp;".xlsx]Hóa đơn COD'!"&amp;CELL("address",I183))),"",(INDIRECT("'["&amp;'Báo cáo'!$C$3&amp;".xlsx]Hóa đơn COD'!"&amp;CELL("address",I183))))</f>
        <v>77</v>
      </c>
      <c r="J183">
        <f ca="1">IF(ISBLANK(INDIRECT("'["&amp;'Báo cáo'!$C$3&amp;".xlsx]Hóa đơn COD'!"&amp;CELL("address",J183))),"",(INDIRECT("'["&amp;'Báo cáo'!$C$3&amp;".xlsx]Hóa đơn COD'!"&amp;CELL("address",J183))))</f>
        <v>70</v>
      </c>
      <c r="K183">
        <f ca="1">IF(ISBLANK(INDIRECT("'["&amp;'Báo cáo'!$C$3&amp;".xlsx]Hóa đơn COD'!"&amp;CELL("address",K183))),"",(INDIRECT("'["&amp;'Báo cáo'!$C$3&amp;".xlsx]Hóa đơn COD'!"&amp;CELL("address",K183))))</f>
        <v>3</v>
      </c>
      <c r="L183">
        <f ca="1">IF(ISBLANK(INDIRECT("'["&amp;'Báo cáo'!$C$3&amp;".xlsx]Hóa đơn COD'!"&amp;CELL("address",L183))),"",(INDIRECT("'["&amp;'Báo cáo'!$C$3&amp;".xlsx]Hóa đơn COD'!"&amp;CELL("address",L183))))</f>
        <v>4</v>
      </c>
      <c r="M183">
        <f ca="1">IF(ISBLANK(INDIRECT("'["&amp;'Báo cáo'!$C$3&amp;".xlsx]Hóa đơn COD'!"&amp;CELL("address",M183))),"",(INDIRECT("'["&amp;'Báo cáo'!$C$3&amp;".xlsx]Hóa đơn COD'!"&amp;CELL("address",M183))))</f>
        <v>77</v>
      </c>
      <c r="N183" t="str">
        <f ca="1">IF(ISBLANK(INDIRECT("'["&amp;'Báo cáo'!$C$3&amp;".xlsx]Hóa đơn COD'!"&amp;CELL("address",N183))),"",(INDIRECT("'["&amp;'Báo cáo'!$C$3&amp;".xlsx]Hóa đơn COD'!"&amp;CELL("address",N183))))</f>
        <v>tuoint</v>
      </c>
      <c r="O183" t="str">
        <f ca="1">IF(ISBLANK(INDIRECT("'["&amp;'Báo cáo'!$C$3&amp;".xlsx]Hóa đơn COD'!"&amp;CELL("address",O183))),"",(INDIRECT("'["&amp;'Báo cáo'!$C$3&amp;".xlsx]Hóa đơn COD'!"&amp;CELL("address",O183))))</f>
        <v>13:36 02-12-19</v>
      </c>
      <c r="P183" s="10">
        <f t="shared" ca="1" si="2"/>
        <v>0.56666666666666665</v>
      </c>
      <c r="Q183" t="str">
        <f ca="1">IF(B183="","",IF(P183&lt;'Báo cáo'!$C$4,"Sáng","Chiều"))</f>
        <v>Chiều</v>
      </c>
      <c r="R183" s="12" t="str">
        <f ca="1">IF(A183="","",IF(ISNUMBER(MATCH(B183,'Danh sách COD'!$B:$B,0)),J183/I183,""))</f>
        <v/>
      </c>
      <c r="S183" t="str">
        <f ca="1">IF(R183="","",IF(R183&gt;='Báo cáo'!$C$8,"Có","Không"))</f>
        <v/>
      </c>
    </row>
    <row r="184" spans="1:19" x14ac:dyDescent="0.25">
      <c r="A184" t="str">
        <f ca="1">IF(ISBLANK(INDIRECT("'["&amp;'Báo cáo'!$C$3&amp;".xlsx]Hóa đơn COD'!"&amp;CELL("address",A184))),"",(INDIRECT("'["&amp;'Báo cáo'!$C$3&amp;".xlsx]Hóa đơn COD'!"&amp;CELL("address",A184))))</f>
        <v>BTT395330355.T124119.031219</v>
      </c>
      <c r="B184" t="str">
        <f ca="1">IF(ISBLANK(INDIRECT("'["&amp;'Báo cáo'!$C$3&amp;".xlsx]Hóa đơn COD'!"&amp;CELL("address",B184))),"",(INDIRECT("'["&amp;'Báo cáo'!$C$3&amp;".xlsx]Hóa đơn COD'!"&amp;CELL("address",B184))))</f>
        <v>T124119- Nguyễn Hồng Phúc</v>
      </c>
      <c r="C184">
        <f ca="1">IF(ISBLANK(INDIRECT("'["&amp;'Báo cáo'!$C$3&amp;".xlsx]Hóa đơn COD'!"&amp;CELL("address",C184))),"",(INDIRECT("'["&amp;'Báo cáo'!$C$3&amp;".xlsx]Hóa đơn COD'!"&amp;CELL("address",C184))))</f>
        <v>22928280</v>
      </c>
      <c r="D184">
        <f ca="1">IF(ISBLANK(INDIRECT("'["&amp;'Báo cáo'!$C$3&amp;".xlsx]Hóa đơn COD'!"&amp;CELL("address",D184))),"",(INDIRECT("'["&amp;'Báo cáo'!$C$3&amp;".xlsx]Hóa đơn COD'!"&amp;CELL("address",D184))))</f>
        <v>49000</v>
      </c>
      <c r="E184">
        <f ca="1">IF(ISBLANK(INDIRECT("'["&amp;'Báo cáo'!$C$3&amp;".xlsx]Hóa đơn COD'!"&amp;CELL("address",E184))),"",(INDIRECT("'["&amp;'Báo cáo'!$C$3&amp;".xlsx]Hóa đơn COD'!"&amp;CELL("address",E184))))</f>
        <v>1793465</v>
      </c>
      <c r="F184">
        <f ca="1">IF(ISBLANK(INDIRECT("'["&amp;'Báo cáo'!$C$3&amp;".xlsx]Hóa đơn COD'!"&amp;CELL("address",F184))),"",(INDIRECT("'["&amp;'Báo cáo'!$C$3&amp;".xlsx]Hóa đơn COD'!"&amp;CELL("address",F184))))</f>
        <v>1666465</v>
      </c>
      <c r="G184">
        <f ca="1">IF(ISBLANK(INDIRECT("'["&amp;'Báo cáo'!$C$3&amp;".xlsx]Hóa đơn COD'!"&amp;CELL("address",G184))),"",(INDIRECT("'["&amp;'Báo cáo'!$C$3&amp;".xlsx]Hóa đơn COD'!"&amp;CELL("address",G184))))</f>
        <v>127000</v>
      </c>
      <c r="H184">
        <f ca="1">IF(ISBLANK(INDIRECT("'["&amp;'Báo cáo'!$C$3&amp;".xlsx]Hóa đơn COD'!"&amp;CELL("address",H184))),"",(INDIRECT("'["&amp;'Báo cáo'!$C$3&amp;".xlsx]Hóa đơn COD'!"&amp;CELL("address",H184))))</f>
        <v>0</v>
      </c>
      <c r="I184">
        <f ca="1">IF(ISBLANK(INDIRECT("'["&amp;'Báo cáo'!$C$3&amp;".xlsx]Hóa đơn COD'!"&amp;CELL("address",I184))),"",(INDIRECT("'["&amp;'Báo cáo'!$C$3&amp;".xlsx]Hóa đơn COD'!"&amp;CELL("address",I184))))</f>
        <v>76</v>
      </c>
      <c r="J184">
        <f ca="1">IF(ISBLANK(INDIRECT("'["&amp;'Báo cáo'!$C$3&amp;".xlsx]Hóa đơn COD'!"&amp;CELL("address",J184))),"",(INDIRECT("'["&amp;'Báo cáo'!$C$3&amp;".xlsx]Hóa đơn COD'!"&amp;CELL("address",J184))))</f>
        <v>69</v>
      </c>
      <c r="K184">
        <f ca="1">IF(ISBLANK(INDIRECT("'["&amp;'Báo cáo'!$C$3&amp;".xlsx]Hóa đơn COD'!"&amp;CELL("address",K184))),"",(INDIRECT("'["&amp;'Báo cáo'!$C$3&amp;".xlsx]Hóa đơn COD'!"&amp;CELL("address",K184))))</f>
        <v>1</v>
      </c>
      <c r="L184">
        <f ca="1">IF(ISBLANK(INDIRECT("'["&amp;'Báo cáo'!$C$3&amp;".xlsx]Hóa đơn COD'!"&amp;CELL("address",L184))),"",(INDIRECT("'["&amp;'Báo cáo'!$C$3&amp;".xlsx]Hóa đơn COD'!"&amp;CELL("address",L184))))</f>
        <v>6</v>
      </c>
      <c r="M184">
        <f ca="1">IF(ISBLANK(INDIRECT("'["&amp;'Báo cáo'!$C$3&amp;".xlsx]Hóa đơn COD'!"&amp;CELL("address",M184))),"",(INDIRECT("'["&amp;'Báo cáo'!$C$3&amp;".xlsx]Hóa đơn COD'!"&amp;CELL("address",M184))))</f>
        <v>76</v>
      </c>
      <c r="N184" t="str">
        <f ca="1">IF(ISBLANK(INDIRECT("'["&amp;'Báo cáo'!$C$3&amp;".xlsx]Hóa đơn COD'!"&amp;CELL("address",N184))),"",(INDIRECT("'["&amp;'Báo cáo'!$C$3&amp;".xlsx]Hóa đơn COD'!"&amp;CELL("address",N184))))</f>
        <v>nhitpy</v>
      </c>
      <c r="O184" t="str">
        <f ca="1">IF(ISBLANK(INDIRECT("'["&amp;'Báo cáo'!$C$3&amp;".xlsx]Hóa đơn COD'!"&amp;CELL("address",O184))),"",(INDIRECT("'["&amp;'Báo cáo'!$C$3&amp;".xlsx]Hóa đơn COD'!"&amp;CELL("address",O184))))</f>
        <v>13:40 03-12-19</v>
      </c>
      <c r="P184" s="10">
        <f t="shared" ca="1" si="2"/>
        <v>0.56944444444444442</v>
      </c>
      <c r="Q184" t="str">
        <f ca="1">IF(B184="","",IF(P184&lt;'Báo cáo'!$C$4,"Sáng","Chiều"))</f>
        <v>Chiều</v>
      </c>
      <c r="R184" s="12" t="str">
        <f ca="1">IF(A184="","",IF(ISNUMBER(MATCH(B184,'Danh sách COD'!$B:$B,0)),J184/I184,""))</f>
        <v/>
      </c>
      <c r="S184" t="str">
        <f ca="1">IF(R184="","",IF(R184&gt;='Báo cáo'!$C$8,"Có","Không"))</f>
        <v/>
      </c>
    </row>
    <row r="185" spans="1:19" x14ac:dyDescent="0.25">
      <c r="A185" t="str">
        <f ca="1">IF(ISBLANK(INDIRECT("'["&amp;'Báo cáo'!$C$3&amp;".xlsx]Hóa đơn COD'!"&amp;CELL("address",A185))),"",(INDIRECT("'["&amp;'Báo cáo'!$C$3&amp;".xlsx]Hóa đơn COD'!"&amp;CELL("address",A185))))</f>
        <v>BTT391825035.T124119.301119</v>
      </c>
      <c r="B185" t="str">
        <f ca="1">IF(ISBLANK(INDIRECT("'["&amp;'Báo cáo'!$C$3&amp;".xlsx]Hóa đơn COD'!"&amp;CELL("address",B185))),"",(INDIRECT("'["&amp;'Báo cáo'!$C$3&amp;".xlsx]Hóa đơn COD'!"&amp;CELL("address",B185))))</f>
        <v>T124119- Nguyễn Hồng Phúc</v>
      </c>
      <c r="C185">
        <f ca="1">IF(ISBLANK(INDIRECT("'["&amp;'Báo cáo'!$C$3&amp;".xlsx]Hóa đơn COD'!"&amp;CELL("address",C185))),"",(INDIRECT("'["&amp;'Báo cáo'!$C$3&amp;".xlsx]Hóa đơn COD'!"&amp;CELL("address",C185))))</f>
        <v>19778698</v>
      </c>
      <c r="D185">
        <f ca="1">IF(ISBLANK(INDIRECT("'["&amp;'Báo cáo'!$C$3&amp;".xlsx]Hóa đơn COD'!"&amp;CELL("address",D185))),"",(INDIRECT("'["&amp;'Báo cáo'!$C$3&amp;".xlsx]Hóa đơn COD'!"&amp;CELL("address",D185))))</f>
        <v>18750</v>
      </c>
      <c r="E185">
        <f ca="1">IF(ISBLANK(INDIRECT("'["&amp;'Báo cáo'!$C$3&amp;".xlsx]Hóa đơn COD'!"&amp;CELL("address",E185))),"",(INDIRECT("'["&amp;'Báo cáo'!$C$3&amp;".xlsx]Hóa đơn COD'!"&amp;CELL("address",E185))))</f>
        <v>1660438</v>
      </c>
      <c r="F185">
        <f ca="1">IF(ISBLANK(INDIRECT("'["&amp;'Báo cáo'!$C$3&amp;".xlsx]Hóa đơn COD'!"&amp;CELL("address",F185))),"",(INDIRECT("'["&amp;'Báo cáo'!$C$3&amp;".xlsx]Hóa đơn COD'!"&amp;CELL("address",F185))))</f>
        <v>1467438</v>
      </c>
      <c r="G185">
        <f ca="1">IF(ISBLANK(INDIRECT("'["&amp;'Báo cáo'!$C$3&amp;".xlsx]Hóa đơn COD'!"&amp;CELL("address",G185))),"",(INDIRECT("'["&amp;'Báo cáo'!$C$3&amp;".xlsx]Hóa đơn COD'!"&amp;CELL("address",G185))))</f>
        <v>193000</v>
      </c>
      <c r="H185">
        <f ca="1">IF(ISBLANK(INDIRECT("'["&amp;'Báo cáo'!$C$3&amp;".xlsx]Hóa đơn COD'!"&amp;CELL("address",H185))),"",(INDIRECT("'["&amp;'Báo cáo'!$C$3&amp;".xlsx]Hóa đơn COD'!"&amp;CELL("address",H185))))</f>
        <v>0</v>
      </c>
      <c r="I185">
        <f ca="1">IF(ISBLANK(INDIRECT("'["&amp;'Báo cáo'!$C$3&amp;".xlsx]Hóa đơn COD'!"&amp;CELL("address",I185))),"",(INDIRECT("'["&amp;'Báo cáo'!$C$3&amp;".xlsx]Hóa đơn COD'!"&amp;CELL("address",I185))))</f>
        <v>78</v>
      </c>
      <c r="J185">
        <f ca="1">IF(ISBLANK(INDIRECT("'["&amp;'Báo cáo'!$C$3&amp;".xlsx]Hóa đơn COD'!"&amp;CELL("address",J185))),"",(INDIRECT("'["&amp;'Báo cáo'!$C$3&amp;".xlsx]Hóa đơn COD'!"&amp;CELL("address",J185))))</f>
        <v>71</v>
      </c>
      <c r="K185">
        <f ca="1">IF(ISBLANK(INDIRECT("'["&amp;'Báo cáo'!$C$3&amp;".xlsx]Hóa đơn COD'!"&amp;CELL("address",K185))),"",(INDIRECT("'["&amp;'Báo cáo'!$C$3&amp;".xlsx]Hóa đơn COD'!"&amp;CELL("address",K185))))</f>
        <v>0</v>
      </c>
      <c r="L185">
        <f ca="1">IF(ISBLANK(INDIRECT("'["&amp;'Báo cáo'!$C$3&amp;".xlsx]Hóa đơn COD'!"&amp;CELL("address",L185))),"",(INDIRECT("'["&amp;'Báo cáo'!$C$3&amp;".xlsx]Hóa đơn COD'!"&amp;CELL("address",L185))))</f>
        <v>7</v>
      </c>
      <c r="M185">
        <f ca="1">IF(ISBLANK(INDIRECT("'["&amp;'Báo cáo'!$C$3&amp;".xlsx]Hóa đơn COD'!"&amp;CELL("address",M185))),"",(INDIRECT("'["&amp;'Báo cáo'!$C$3&amp;".xlsx]Hóa đơn COD'!"&amp;CELL("address",M185))))</f>
        <v>78</v>
      </c>
      <c r="N185" t="str">
        <f ca="1">IF(ISBLANK(INDIRECT("'["&amp;'Báo cáo'!$C$3&amp;".xlsx]Hóa đơn COD'!"&amp;CELL("address",N185))),"",(INDIRECT("'["&amp;'Báo cáo'!$C$3&amp;".xlsx]Hóa đơn COD'!"&amp;CELL("address",N185))))</f>
        <v>trongntm</v>
      </c>
      <c r="O185" t="str">
        <f ca="1">IF(ISBLANK(INDIRECT("'["&amp;'Báo cáo'!$C$3&amp;".xlsx]Hóa đơn COD'!"&amp;CELL("address",O185))),"",(INDIRECT("'["&amp;'Báo cáo'!$C$3&amp;".xlsx]Hóa đơn COD'!"&amp;CELL("address",O185))))</f>
        <v>13:49 30-11-19</v>
      </c>
      <c r="P185" s="10">
        <f t="shared" ca="1" si="2"/>
        <v>0.5756944444444444</v>
      </c>
      <c r="Q185" t="str">
        <f ca="1">IF(B185="","",IF(P185&lt;'Báo cáo'!$C$4,"Sáng","Chiều"))</f>
        <v>Chiều</v>
      </c>
      <c r="R185" s="12" t="str">
        <f ca="1">IF(A185="","",IF(ISNUMBER(MATCH(B185,'Danh sách COD'!$B:$B,0)),J185/I185,""))</f>
        <v/>
      </c>
      <c r="S185" t="str">
        <f ca="1">IF(R185="","",IF(R185&gt;='Báo cáo'!$C$8,"Có","Không"))</f>
        <v/>
      </c>
    </row>
    <row r="186" spans="1:19" x14ac:dyDescent="0.25">
      <c r="A186" t="str">
        <f ca="1">IF(ISBLANK(INDIRECT("'["&amp;'Báo cáo'!$C$3&amp;".xlsx]Hóa đơn COD'!"&amp;CELL("address",A186))),"",(INDIRECT("'["&amp;'Báo cáo'!$C$3&amp;".xlsx]Hóa đơn COD'!"&amp;CELL("address",A186))))</f>
        <v>BTT398021559.T124119.051219</v>
      </c>
      <c r="B186" t="str">
        <f ca="1">IF(ISBLANK(INDIRECT("'["&amp;'Báo cáo'!$C$3&amp;".xlsx]Hóa đơn COD'!"&amp;CELL("address",B186))),"",(INDIRECT("'["&amp;'Báo cáo'!$C$3&amp;".xlsx]Hóa đơn COD'!"&amp;CELL("address",B186))))</f>
        <v>T124119- Nguyễn Hồng Phúc</v>
      </c>
      <c r="C186">
        <f ca="1">IF(ISBLANK(INDIRECT("'["&amp;'Báo cáo'!$C$3&amp;".xlsx]Hóa đơn COD'!"&amp;CELL("address",C186))),"",(INDIRECT("'["&amp;'Báo cáo'!$C$3&amp;".xlsx]Hóa đơn COD'!"&amp;CELL("address",C186))))</f>
        <v>17240162</v>
      </c>
      <c r="D186">
        <f ca="1">IF(ISBLANK(INDIRECT("'["&amp;'Báo cáo'!$C$3&amp;".xlsx]Hóa đơn COD'!"&amp;CELL("address",D186))),"",(INDIRECT("'["&amp;'Báo cáo'!$C$3&amp;".xlsx]Hóa đơn COD'!"&amp;CELL("address",D186))))</f>
        <v>0</v>
      </c>
      <c r="E186">
        <f ca="1">IF(ISBLANK(INDIRECT("'["&amp;'Báo cáo'!$C$3&amp;".xlsx]Hóa đơn COD'!"&amp;CELL("address",E186))),"",(INDIRECT("'["&amp;'Báo cáo'!$C$3&amp;".xlsx]Hóa đơn COD'!"&amp;CELL("address",E186))))</f>
        <v>1933726</v>
      </c>
      <c r="F186">
        <f ca="1">IF(ISBLANK(INDIRECT("'["&amp;'Báo cáo'!$C$3&amp;".xlsx]Hóa đơn COD'!"&amp;CELL("address",F186))),"",(INDIRECT("'["&amp;'Báo cáo'!$C$3&amp;".xlsx]Hóa đơn COD'!"&amp;CELL("address",F186))))</f>
        <v>1749726</v>
      </c>
      <c r="G186">
        <f ca="1">IF(ISBLANK(INDIRECT("'["&amp;'Báo cáo'!$C$3&amp;".xlsx]Hóa đơn COD'!"&amp;CELL("address",G186))),"",(INDIRECT("'["&amp;'Báo cáo'!$C$3&amp;".xlsx]Hóa đơn COD'!"&amp;CELL("address",G186))))</f>
        <v>184000</v>
      </c>
      <c r="H186">
        <f ca="1">IF(ISBLANK(INDIRECT("'["&amp;'Báo cáo'!$C$3&amp;".xlsx]Hóa đơn COD'!"&amp;CELL("address",H186))),"",(INDIRECT("'["&amp;'Báo cáo'!$C$3&amp;".xlsx]Hóa đơn COD'!"&amp;CELL("address",H186))))</f>
        <v>0</v>
      </c>
      <c r="I186">
        <f ca="1">IF(ISBLANK(INDIRECT("'["&amp;'Báo cáo'!$C$3&amp;".xlsx]Hóa đơn COD'!"&amp;CELL("address",I186))),"",(INDIRECT("'["&amp;'Báo cáo'!$C$3&amp;".xlsx]Hóa đơn COD'!"&amp;CELL("address",I186))))</f>
        <v>85</v>
      </c>
      <c r="J186">
        <f ca="1">IF(ISBLANK(INDIRECT("'["&amp;'Báo cáo'!$C$3&amp;".xlsx]Hóa đơn COD'!"&amp;CELL("address",J186))),"",(INDIRECT("'["&amp;'Báo cáo'!$C$3&amp;".xlsx]Hóa đơn COD'!"&amp;CELL("address",J186))))</f>
        <v>77</v>
      </c>
      <c r="K186">
        <f ca="1">IF(ISBLANK(INDIRECT("'["&amp;'Báo cáo'!$C$3&amp;".xlsx]Hóa đơn COD'!"&amp;CELL("address",K186))),"",(INDIRECT("'["&amp;'Báo cáo'!$C$3&amp;".xlsx]Hóa đơn COD'!"&amp;CELL("address",K186))))</f>
        <v>0</v>
      </c>
      <c r="L186">
        <f ca="1">IF(ISBLANK(INDIRECT("'["&amp;'Báo cáo'!$C$3&amp;".xlsx]Hóa đơn COD'!"&amp;CELL("address",L186))),"",(INDIRECT("'["&amp;'Báo cáo'!$C$3&amp;".xlsx]Hóa đơn COD'!"&amp;CELL("address",L186))))</f>
        <v>8</v>
      </c>
      <c r="M186">
        <f ca="1">IF(ISBLANK(INDIRECT("'["&amp;'Báo cáo'!$C$3&amp;".xlsx]Hóa đơn COD'!"&amp;CELL("address",M186))),"",(INDIRECT("'["&amp;'Báo cáo'!$C$3&amp;".xlsx]Hóa đơn COD'!"&amp;CELL("address",M186))))</f>
        <v>85</v>
      </c>
      <c r="N186" t="str">
        <f ca="1">IF(ISBLANK(INDIRECT("'["&amp;'Báo cáo'!$C$3&amp;".xlsx]Hóa đơn COD'!"&amp;CELL("address",N186))),"",(INDIRECT("'["&amp;'Báo cáo'!$C$3&amp;".xlsx]Hóa đơn COD'!"&amp;CELL("address",N186))))</f>
        <v>ngannk2</v>
      </c>
      <c r="O186" t="str">
        <f ca="1">IF(ISBLANK(INDIRECT("'["&amp;'Báo cáo'!$C$3&amp;".xlsx]Hóa đơn COD'!"&amp;CELL("address",O186))),"",(INDIRECT("'["&amp;'Báo cáo'!$C$3&amp;".xlsx]Hóa đơn COD'!"&amp;CELL("address",O186))))</f>
        <v>13:51 05-12-19</v>
      </c>
      <c r="P186" s="10">
        <f t="shared" ca="1" si="2"/>
        <v>0.57708333333333328</v>
      </c>
      <c r="Q186" t="str">
        <f ca="1">IF(B186="","",IF(P186&lt;'Báo cáo'!$C$4,"Sáng","Chiều"))</f>
        <v>Chiều</v>
      </c>
      <c r="R186" s="12" t="str">
        <f ca="1">IF(A186="","",IF(ISNUMBER(MATCH(B186,'Danh sách COD'!$B:$B,0)),J186/I186,""))</f>
        <v/>
      </c>
      <c r="S186" t="str">
        <f ca="1">IF(R186="","",IF(R186&gt;='Báo cáo'!$C$8,"Có","Không"))</f>
        <v/>
      </c>
    </row>
    <row r="187" spans="1:19" x14ac:dyDescent="0.25">
      <c r="A187" t="str">
        <f ca="1">IF(ISBLANK(INDIRECT("'["&amp;'Báo cáo'!$C$3&amp;".xlsx]Hóa đơn COD'!"&amp;CELL("address",A187))),"",(INDIRECT("'["&amp;'Báo cáo'!$C$3&amp;".xlsx]Hóa đơn COD'!"&amp;CELL("address",A187))))</f>
        <v>BTT397118073.T124119.041219</v>
      </c>
      <c r="B187" t="str">
        <f ca="1">IF(ISBLANK(INDIRECT("'["&amp;'Báo cáo'!$C$3&amp;".xlsx]Hóa đơn COD'!"&amp;CELL("address",B187))),"",(INDIRECT("'["&amp;'Báo cáo'!$C$3&amp;".xlsx]Hóa đơn COD'!"&amp;CELL("address",B187))))</f>
        <v>T124119- Nguyễn Hồng Phúc</v>
      </c>
      <c r="C187">
        <f ca="1">IF(ISBLANK(INDIRECT("'["&amp;'Báo cáo'!$C$3&amp;".xlsx]Hóa đơn COD'!"&amp;CELL("address",C187))),"",(INDIRECT("'["&amp;'Báo cáo'!$C$3&amp;".xlsx]Hóa đơn COD'!"&amp;CELL("address",C187))))</f>
        <v>11632800</v>
      </c>
      <c r="D187">
        <f ca="1">IF(ISBLANK(INDIRECT("'["&amp;'Báo cáo'!$C$3&amp;".xlsx]Hóa đơn COD'!"&amp;CELL("address",D187))),"",(INDIRECT("'["&amp;'Báo cáo'!$C$3&amp;".xlsx]Hóa đơn COD'!"&amp;CELL("address",D187))))</f>
        <v>0</v>
      </c>
      <c r="E187">
        <f ca="1">IF(ISBLANK(INDIRECT("'["&amp;'Báo cáo'!$C$3&amp;".xlsx]Hóa đơn COD'!"&amp;CELL("address",E187))),"",(INDIRECT("'["&amp;'Báo cáo'!$C$3&amp;".xlsx]Hóa đơn COD'!"&amp;CELL("address",E187))))</f>
        <v>1286495</v>
      </c>
      <c r="F187">
        <f ca="1">IF(ISBLANK(INDIRECT("'["&amp;'Báo cáo'!$C$3&amp;".xlsx]Hóa đơn COD'!"&amp;CELL("address",F187))),"",(INDIRECT("'["&amp;'Báo cáo'!$C$3&amp;".xlsx]Hóa đơn COD'!"&amp;CELL("address",F187))))</f>
        <v>1085495</v>
      </c>
      <c r="G187">
        <f ca="1">IF(ISBLANK(INDIRECT("'["&amp;'Báo cáo'!$C$3&amp;".xlsx]Hóa đơn COD'!"&amp;CELL("address",G187))),"",(INDIRECT("'["&amp;'Báo cáo'!$C$3&amp;".xlsx]Hóa đơn COD'!"&amp;CELL("address",G187))))</f>
        <v>201000</v>
      </c>
      <c r="H187">
        <f ca="1">IF(ISBLANK(INDIRECT("'["&amp;'Báo cáo'!$C$3&amp;".xlsx]Hóa đơn COD'!"&amp;CELL("address",H187))),"",(INDIRECT("'["&amp;'Báo cáo'!$C$3&amp;".xlsx]Hóa đơn COD'!"&amp;CELL("address",H187))))</f>
        <v>0</v>
      </c>
      <c r="I187">
        <f ca="1">IF(ISBLANK(INDIRECT("'["&amp;'Báo cáo'!$C$3&amp;".xlsx]Hóa đơn COD'!"&amp;CELL("address",I187))),"",(INDIRECT("'["&amp;'Báo cáo'!$C$3&amp;".xlsx]Hóa đơn COD'!"&amp;CELL("address",I187))))</f>
        <v>71</v>
      </c>
      <c r="J187">
        <f ca="1">IF(ISBLANK(INDIRECT("'["&amp;'Báo cáo'!$C$3&amp;".xlsx]Hóa đơn COD'!"&amp;CELL("address",J187))),"",(INDIRECT("'["&amp;'Báo cáo'!$C$3&amp;".xlsx]Hóa đơn COD'!"&amp;CELL("address",J187))))</f>
        <v>46</v>
      </c>
      <c r="K187">
        <f ca="1">IF(ISBLANK(INDIRECT("'["&amp;'Báo cáo'!$C$3&amp;".xlsx]Hóa đơn COD'!"&amp;CELL("address",K187))),"",(INDIRECT("'["&amp;'Báo cáo'!$C$3&amp;".xlsx]Hóa đơn COD'!"&amp;CELL("address",K187))))</f>
        <v>3</v>
      </c>
      <c r="L187">
        <f ca="1">IF(ISBLANK(INDIRECT("'["&amp;'Báo cáo'!$C$3&amp;".xlsx]Hóa đơn COD'!"&amp;CELL("address",L187))),"",(INDIRECT("'["&amp;'Báo cáo'!$C$3&amp;".xlsx]Hóa đơn COD'!"&amp;CELL("address",L187))))</f>
        <v>22</v>
      </c>
      <c r="M187">
        <f ca="1">IF(ISBLANK(INDIRECT("'["&amp;'Báo cáo'!$C$3&amp;".xlsx]Hóa đơn COD'!"&amp;CELL("address",M187))),"",(INDIRECT("'["&amp;'Báo cáo'!$C$3&amp;".xlsx]Hóa đơn COD'!"&amp;CELL("address",M187))))</f>
        <v>71</v>
      </c>
      <c r="N187" t="str">
        <f ca="1">IF(ISBLANK(INDIRECT("'["&amp;'Báo cáo'!$C$3&amp;".xlsx]Hóa đơn COD'!"&amp;CELL("address",N187))),"",(INDIRECT("'["&amp;'Báo cáo'!$C$3&amp;".xlsx]Hóa đơn COD'!"&amp;CELL("address",N187))))</f>
        <v>trongntm</v>
      </c>
      <c r="O187" t="str">
        <f ca="1">IF(ISBLANK(INDIRECT("'["&amp;'Báo cáo'!$C$3&amp;".xlsx]Hóa đơn COD'!"&amp;CELL("address",O187))),"",(INDIRECT("'["&amp;'Báo cáo'!$C$3&amp;".xlsx]Hóa đơn COD'!"&amp;CELL("address",O187))))</f>
        <v>18:36 04-12-19</v>
      </c>
      <c r="P187" s="10">
        <f t="shared" ca="1" si="2"/>
        <v>0.77500000000000002</v>
      </c>
      <c r="Q187" t="str">
        <f ca="1">IF(B187="","",IF(P187&lt;'Báo cáo'!$C$4,"Sáng","Chiều"))</f>
        <v>Chiều</v>
      </c>
      <c r="R187" s="12" t="str">
        <f ca="1">IF(A187="","",IF(ISNUMBER(MATCH(B187,'Danh sách COD'!$B:$B,0)),J187/I187,""))</f>
        <v/>
      </c>
      <c r="S187" t="str">
        <f ca="1">IF(R187="","",IF(R187&gt;='Báo cáo'!$C$8,"Có","Không"))</f>
        <v/>
      </c>
    </row>
    <row r="188" spans="1:19" x14ac:dyDescent="0.25">
      <c r="A188" t="str">
        <f ca="1">IF(ISBLANK(INDIRECT("'["&amp;'Báo cáo'!$C$3&amp;".xlsx]Hóa đơn COD'!"&amp;CELL("address",A188))),"",(INDIRECT("'["&amp;'Báo cáo'!$C$3&amp;".xlsx]Hóa đơn COD'!"&amp;CELL("address",A188))))</f>
        <v>BTT399830301.T124119.061219</v>
      </c>
      <c r="B188" t="str">
        <f ca="1">IF(ISBLANK(INDIRECT("'["&amp;'Báo cáo'!$C$3&amp;".xlsx]Hóa đơn COD'!"&amp;CELL("address",B188))),"",(INDIRECT("'["&amp;'Báo cáo'!$C$3&amp;".xlsx]Hóa đơn COD'!"&amp;CELL("address",B188))))</f>
        <v>T124119- Nguyễn Hồng Phúc</v>
      </c>
      <c r="C188">
        <f ca="1">IF(ISBLANK(INDIRECT("'["&amp;'Báo cáo'!$C$3&amp;".xlsx]Hóa đơn COD'!"&amp;CELL("address",C188))),"",(INDIRECT("'["&amp;'Báo cáo'!$C$3&amp;".xlsx]Hóa đơn COD'!"&amp;CELL("address",C188))))</f>
        <v>13795732</v>
      </c>
      <c r="D188">
        <f ca="1">IF(ISBLANK(INDIRECT("'["&amp;'Báo cáo'!$C$3&amp;".xlsx]Hóa đơn COD'!"&amp;CELL("address",D188))),"",(INDIRECT("'["&amp;'Báo cáo'!$C$3&amp;".xlsx]Hóa đơn COD'!"&amp;CELL("address",D188))))</f>
        <v>34000</v>
      </c>
      <c r="E188">
        <f ca="1">IF(ISBLANK(INDIRECT("'["&amp;'Báo cáo'!$C$3&amp;".xlsx]Hóa đơn COD'!"&amp;CELL("address",E188))),"",(INDIRECT("'["&amp;'Báo cáo'!$C$3&amp;".xlsx]Hóa đơn COD'!"&amp;CELL("address",E188))))</f>
        <v>1630280</v>
      </c>
      <c r="F188">
        <f ca="1">IF(ISBLANK(INDIRECT("'["&amp;'Báo cáo'!$C$3&amp;".xlsx]Hóa đơn COD'!"&amp;CELL("address",F188))),"",(INDIRECT("'["&amp;'Báo cáo'!$C$3&amp;".xlsx]Hóa đơn COD'!"&amp;CELL("address",F188))))</f>
        <v>1369280</v>
      </c>
      <c r="G188">
        <f ca="1">IF(ISBLANK(INDIRECT("'["&amp;'Báo cáo'!$C$3&amp;".xlsx]Hóa đơn COD'!"&amp;CELL("address",G188))),"",(INDIRECT("'["&amp;'Báo cáo'!$C$3&amp;".xlsx]Hóa đơn COD'!"&amp;CELL("address",G188))))</f>
        <v>261000</v>
      </c>
      <c r="H188">
        <f ca="1">IF(ISBLANK(INDIRECT("'["&amp;'Báo cáo'!$C$3&amp;".xlsx]Hóa đơn COD'!"&amp;CELL("address",H188))),"",(INDIRECT("'["&amp;'Báo cáo'!$C$3&amp;".xlsx]Hóa đơn COD'!"&amp;CELL("address",H188))))</f>
        <v>0</v>
      </c>
      <c r="I188">
        <f ca="1">IF(ISBLANK(INDIRECT("'["&amp;'Báo cáo'!$C$3&amp;".xlsx]Hóa đơn COD'!"&amp;CELL("address",I188))),"",(INDIRECT("'["&amp;'Báo cáo'!$C$3&amp;".xlsx]Hóa đơn COD'!"&amp;CELL("address",I188))))</f>
        <v>74</v>
      </c>
      <c r="J188">
        <f ca="1">IF(ISBLANK(INDIRECT("'["&amp;'Báo cáo'!$C$3&amp;".xlsx]Hóa đơn COD'!"&amp;CELL("address",J188))),"",(INDIRECT("'["&amp;'Báo cáo'!$C$3&amp;".xlsx]Hóa đơn COD'!"&amp;CELL("address",J188))))</f>
        <v>48</v>
      </c>
      <c r="K188">
        <f ca="1">IF(ISBLANK(INDIRECT("'["&amp;'Báo cáo'!$C$3&amp;".xlsx]Hóa đơn COD'!"&amp;CELL("address",K188))),"",(INDIRECT("'["&amp;'Báo cáo'!$C$3&amp;".xlsx]Hóa đơn COD'!"&amp;CELL("address",K188))))</f>
        <v>8</v>
      </c>
      <c r="L188">
        <f ca="1">IF(ISBLANK(INDIRECT("'["&amp;'Báo cáo'!$C$3&amp;".xlsx]Hóa đơn COD'!"&amp;CELL("address",L188))),"",(INDIRECT("'["&amp;'Báo cáo'!$C$3&amp;".xlsx]Hóa đơn COD'!"&amp;CELL("address",L188))))</f>
        <v>18</v>
      </c>
      <c r="M188">
        <f ca="1">IF(ISBLANK(INDIRECT("'["&amp;'Báo cáo'!$C$3&amp;".xlsx]Hóa đơn COD'!"&amp;CELL("address",M188))),"",(INDIRECT("'["&amp;'Báo cáo'!$C$3&amp;".xlsx]Hóa đơn COD'!"&amp;CELL("address",M188))))</f>
        <v>74</v>
      </c>
      <c r="N188" t="str">
        <f ca="1">IF(ISBLANK(INDIRECT("'["&amp;'Báo cáo'!$C$3&amp;".xlsx]Hóa đơn COD'!"&amp;CELL("address",N188))),"",(INDIRECT("'["&amp;'Báo cáo'!$C$3&amp;".xlsx]Hóa đơn COD'!"&amp;CELL("address",N188))))</f>
        <v>trongntm</v>
      </c>
      <c r="O188" t="str">
        <f ca="1">IF(ISBLANK(INDIRECT("'["&amp;'Báo cáo'!$C$3&amp;".xlsx]Hóa đơn COD'!"&amp;CELL("address",O188))),"",(INDIRECT("'["&amp;'Báo cáo'!$C$3&amp;".xlsx]Hóa đơn COD'!"&amp;CELL("address",O188))))</f>
        <v>18:49 06-12-19</v>
      </c>
      <c r="P188" s="10">
        <f t="shared" ca="1" si="2"/>
        <v>0.78402777777777777</v>
      </c>
      <c r="Q188" t="str">
        <f ca="1">IF(B188="","",IF(P188&lt;'Báo cáo'!$C$4,"Sáng","Chiều"))</f>
        <v>Chiều</v>
      </c>
      <c r="R188" s="12" t="str">
        <f ca="1">IF(A188="","",IF(ISNUMBER(MATCH(B188,'Danh sách COD'!$B:$B,0)),J188/I188,""))</f>
        <v/>
      </c>
      <c r="S188" t="str">
        <f ca="1">IF(R188="","",IF(R188&gt;='Báo cáo'!$C$8,"Có","Không"))</f>
        <v/>
      </c>
    </row>
    <row r="189" spans="1:19" x14ac:dyDescent="0.25">
      <c r="A189" t="str">
        <f ca="1">IF(ISBLANK(INDIRECT("'["&amp;'Báo cáo'!$C$3&amp;".xlsx]Hóa đơn COD'!"&amp;CELL("address",A189))),"",(INDIRECT("'["&amp;'Báo cáo'!$C$3&amp;".xlsx]Hóa đơn COD'!"&amp;CELL("address",A189))))</f>
        <v>BTT398367942.T124119.051219</v>
      </c>
      <c r="B189" t="str">
        <f ca="1">IF(ISBLANK(INDIRECT("'["&amp;'Báo cáo'!$C$3&amp;".xlsx]Hóa đơn COD'!"&amp;CELL("address",B189))),"",(INDIRECT("'["&amp;'Báo cáo'!$C$3&amp;".xlsx]Hóa đơn COD'!"&amp;CELL("address",B189))))</f>
        <v>T124119- Nguyễn Hồng Phúc</v>
      </c>
      <c r="C189">
        <f ca="1">IF(ISBLANK(INDIRECT("'["&amp;'Báo cáo'!$C$3&amp;".xlsx]Hóa đơn COD'!"&amp;CELL("address",C189))),"",(INDIRECT("'["&amp;'Báo cáo'!$C$3&amp;".xlsx]Hóa đơn COD'!"&amp;CELL("address",C189))))</f>
        <v>14516650</v>
      </c>
      <c r="D189">
        <f ca="1">IF(ISBLANK(INDIRECT("'["&amp;'Báo cáo'!$C$3&amp;".xlsx]Hóa đơn COD'!"&amp;CELL("address",D189))),"",(INDIRECT("'["&amp;'Báo cáo'!$C$3&amp;".xlsx]Hóa đơn COD'!"&amp;CELL("address",D189))))</f>
        <v>22800</v>
      </c>
      <c r="E189">
        <f ca="1">IF(ISBLANK(INDIRECT("'["&amp;'Báo cáo'!$C$3&amp;".xlsx]Hóa đơn COD'!"&amp;CELL("address",E189))),"",(INDIRECT("'["&amp;'Báo cáo'!$C$3&amp;".xlsx]Hóa đơn COD'!"&amp;CELL("address",E189))))</f>
        <v>1302513</v>
      </c>
      <c r="F189">
        <f ca="1">IF(ISBLANK(INDIRECT("'["&amp;'Báo cáo'!$C$3&amp;".xlsx]Hóa đơn COD'!"&amp;CELL("address",F189))),"",(INDIRECT("'["&amp;'Báo cáo'!$C$3&amp;".xlsx]Hóa đơn COD'!"&amp;CELL("address",F189))))</f>
        <v>988513</v>
      </c>
      <c r="G189">
        <f ca="1">IF(ISBLANK(INDIRECT("'["&amp;'Báo cáo'!$C$3&amp;".xlsx]Hóa đơn COD'!"&amp;CELL("address",G189))),"",(INDIRECT("'["&amp;'Báo cáo'!$C$3&amp;".xlsx]Hóa đơn COD'!"&amp;CELL("address",G189))))</f>
        <v>314000</v>
      </c>
      <c r="H189">
        <f ca="1">IF(ISBLANK(INDIRECT("'["&amp;'Báo cáo'!$C$3&amp;".xlsx]Hóa đơn COD'!"&amp;CELL("address",H189))),"",(INDIRECT("'["&amp;'Báo cáo'!$C$3&amp;".xlsx]Hóa đơn COD'!"&amp;CELL("address",H189))))</f>
        <v>0</v>
      </c>
      <c r="I189">
        <f ca="1">IF(ISBLANK(INDIRECT("'["&amp;'Báo cáo'!$C$3&amp;".xlsx]Hóa đơn COD'!"&amp;CELL("address",I189))),"",(INDIRECT("'["&amp;'Báo cáo'!$C$3&amp;".xlsx]Hóa đơn COD'!"&amp;CELL("address",I189))))</f>
        <v>71</v>
      </c>
      <c r="J189">
        <f ca="1">IF(ISBLANK(INDIRECT("'["&amp;'Báo cáo'!$C$3&amp;".xlsx]Hóa đơn COD'!"&amp;CELL("address",J189))),"",(INDIRECT("'["&amp;'Báo cáo'!$C$3&amp;".xlsx]Hóa đơn COD'!"&amp;CELL("address",J189))))</f>
        <v>41</v>
      </c>
      <c r="K189">
        <f ca="1">IF(ISBLANK(INDIRECT("'["&amp;'Báo cáo'!$C$3&amp;".xlsx]Hóa đơn COD'!"&amp;CELL("address",K189))),"",(INDIRECT("'["&amp;'Báo cáo'!$C$3&amp;".xlsx]Hóa đơn COD'!"&amp;CELL("address",K189))))</f>
        <v>5</v>
      </c>
      <c r="L189">
        <f ca="1">IF(ISBLANK(INDIRECT("'["&amp;'Báo cáo'!$C$3&amp;".xlsx]Hóa đơn COD'!"&amp;CELL("address",L189))),"",(INDIRECT("'["&amp;'Báo cáo'!$C$3&amp;".xlsx]Hóa đơn COD'!"&amp;CELL("address",L189))))</f>
        <v>25</v>
      </c>
      <c r="M189">
        <f ca="1">IF(ISBLANK(INDIRECT("'["&amp;'Báo cáo'!$C$3&amp;".xlsx]Hóa đơn COD'!"&amp;CELL("address",M189))),"",(INDIRECT("'["&amp;'Báo cáo'!$C$3&amp;".xlsx]Hóa đơn COD'!"&amp;CELL("address",M189))))</f>
        <v>71</v>
      </c>
      <c r="N189" t="str">
        <f ca="1">IF(ISBLANK(INDIRECT("'["&amp;'Báo cáo'!$C$3&amp;".xlsx]Hóa đơn COD'!"&amp;CELL("address",N189))),"",(INDIRECT("'["&amp;'Báo cáo'!$C$3&amp;".xlsx]Hóa đơn COD'!"&amp;CELL("address",N189))))</f>
        <v>trongntm</v>
      </c>
      <c r="O189" t="str">
        <f ca="1">IF(ISBLANK(INDIRECT("'["&amp;'Báo cáo'!$C$3&amp;".xlsx]Hóa đơn COD'!"&amp;CELL("address",O189))),"",(INDIRECT("'["&amp;'Báo cáo'!$C$3&amp;".xlsx]Hóa đơn COD'!"&amp;CELL("address",O189))))</f>
        <v>18:51 05-12-19</v>
      </c>
      <c r="P189" s="10">
        <f t="shared" ca="1" si="2"/>
        <v>0.78541666666666676</v>
      </c>
      <c r="Q189" t="str">
        <f ca="1">IF(B189="","",IF(P189&lt;'Báo cáo'!$C$4,"Sáng","Chiều"))</f>
        <v>Chiều</v>
      </c>
      <c r="R189" s="12" t="str">
        <f ca="1">IF(A189="","",IF(ISNUMBER(MATCH(B189,'Danh sách COD'!$B:$B,0)),J189/I189,""))</f>
        <v/>
      </c>
      <c r="S189" t="str">
        <f ca="1">IF(R189="","",IF(R189&gt;='Báo cáo'!$C$8,"Có","Không"))</f>
        <v/>
      </c>
    </row>
    <row r="190" spans="1:19" x14ac:dyDescent="0.25">
      <c r="A190" t="str">
        <f ca="1">IF(ISBLANK(INDIRECT("'["&amp;'Báo cáo'!$C$3&amp;".xlsx]Hóa đơn COD'!"&amp;CELL("address",A190))),"",(INDIRECT("'["&amp;'Báo cáo'!$C$3&amp;".xlsx]Hóa đơn COD'!"&amp;CELL("address",A190))))</f>
        <v>BTT395737119.T124119.031219</v>
      </c>
      <c r="B190" t="str">
        <f ca="1">IF(ISBLANK(INDIRECT("'["&amp;'Báo cáo'!$C$3&amp;".xlsx]Hóa đơn COD'!"&amp;CELL("address",B190))),"",(INDIRECT("'["&amp;'Báo cáo'!$C$3&amp;".xlsx]Hóa đơn COD'!"&amp;CELL("address",B190))))</f>
        <v>T124119- Nguyễn Hồng Phúc</v>
      </c>
      <c r="C190">
        <f ca="1">IF(ISBLANK(INDIRECT("'["&amp;'Báo cáo'!$C$3&amp;".xlsx]Hóa đơn COD'!"&amp;CELL("address",C190))),"",(INDIRECT("'["&amp;'Báo cáo'!$C$3&amp;".xlsx]Hóa đơn COD'!"&amp;CELL("address",C190))))</f>
        <v>14725380</v>
      </c>
      <c r="D190">
        <f ca="1">IF(ISBLANK(INDIRECT("'["&amp;'Báo cáo'!$C$3&amp;".xlsx]Hóa đơn COD'!"&amp;CELL("address",D190))),"",(INDIRECT("'["&amp;'Báo cáo'!$C$3&amp;".xlsx]Hóa đơn COD'!"&amp;CELL("address",D190))))</f>
        <v>0</v>
      </c>
      <c r="E190">
        <f ca="1">IF(ISBLANK(INDIRECT("'["&amp;'Báo cáo'!$C$3&amp;".xlsx]Hóa đơn COD'!"&amp;CELL("address",E190))),"",(INDIRECT("'["&amp;'Báo cáo'!$C$3&amp;".xlsx]Hóa đơn COD'!"&amp;CELL("address",E190))))</f>
        <v>1398590</v>
      </c>
      <c r="F190">
        <f ca="1">IF(ISBLANK(INDIRECT("'["&amp;'Báo cáo'!$C$3&amp;".xlsx]Hóa đơn COD'!"&amp;CELL("address",F190))),"",(INDIRECT("'["&amp;'Báo cáo'!$C$3&amp;".xlsx]Hóa đơn COD'!"&amp;CELL("address",F190))))</f>
        <v>1101590</v>
      </c>
      <c r="G190">
        <f ca="1">IF(ISBLANK(INDIRECT("'["&amp;'Báo cáo'!$C$3&amp;".xlsx]Hóa đơn COD'!"&amp;CELL("address",G190))),"",(INDIRECT("'["&amp;'Báo cáo'!$C$3&amp;".xlsx]Hóa đơn COD'!"&amp;CELL("address",G190))))</f>
        <v>297000</v>
      </c>
      <c r="H190">
        <f ca="1">IF(ISBLANK(INDIRECT("'["&amp;'Báo cáo'!$C$3&amp;".xlsx]Hóa đơn COD'!"&amp;CELL("address",H190))),"",(INDIRECT("'["&amp;'Báo cáo'!$C$3&amp;".xlsx]Hóa đơn COD'!"&amp;CELL("address",H190))))</f>
        <v>0</v>
      </c>
      <c r="I190">
        <f ca="1">IF(ISBLANK(INDIRECT("'["&amp;'Báo cáo'!$C$3&amp;".xlsx]Hóa đơn COD'!"&amp;CELL("address",I190))),"",(INDIRECT("'["&amp;'Báo cáo'!$C$3&amp;".xlsx]Hóa đơn COD'!"&amp;CELL("address",I190))))</f>
        <v>73</v>
      </c>
      <c r="J190">
        <f ca="1">IF(ISBLANK(INDIRECT("'["&amp;'Báo cáo'!$C$3&amp;".xlsx]Hóa đơn COD'!"&amp;CELL("address",J190))),"",(INDIRECT("'["&amp;'Báo cáo'!$C$3&amp;".xlsx]Hóa đơn COD'!"&amp;CELL("address",J190))))</f>
        <v>53</v>
      </c>
      <c r="K190">
        <f ca="1">IF(ISBLANK(INDIRECT("'["&amp;'Báo cáo'!$C$3&amp;".xlsx]Hóa đơn COD'!"&amp;CELL("address",K190))),"",(INDIRECT("'["&amp;'Báo cáo'!$C$3&amp;".xlsx]Hóa đơn COD'!"&amp;CELL("address",K190))))</f>
        <v>5</v>
      </c>
      <c r="L190">
        <f ca="1">IF(ISBLANK(INDIRECT("'["&amp;'Báo cáo'!$C$3&amp;".xlsx]Hóa đơn COD'!"&amp;CELL("address",L190))),"",(INDIRECT("'["&amp;'Báo cáo'!$C$3&amp;".xlsx]Hóa đơn COD'!"&amp;CELL("address",L190))))</f>
        <v>15</v>
      </c>
      <c r="M190">
        <f ca="1">IF(ISBLANK(INDIRECT("'["&amp;'Báo cáo'!$C$3&amp;".xlsx]Hóa đơn COD'!"&amp;CELL("address",M190))),"",(INDIRECT("'["&amp;'Báo cáo'!$C$3&amp;".xlsx]Hóa đơn COD'!"&amp;CELL("address",M190))))</f>
        <v>73</v>
      </c>
      <c r="N190" t="str">
        <f ca="1">IF(ISBLANK(INDIRECT("'["&amp;'Báo cáo'!$C$3&amp;".xlsx]Hóa đơn COD'!"&amp;CELL("address",N190))),"",(INDIRECT("'["&amp;'Báo cáo'!$C$3&amp;".xlsx]Hóa đơn COD'!"&amp;CELL("address",N190))))</f>
        <v>tuoint</v>
      </c>
      <c r="O190" t="str">
        <f ca="1">IF(ISBLANK(INDIRECT("'["&amp;'Báo cáo'!$C$3&amp;".xlsx]Hóa đơn COD'!"&amp;CELL("address",O190))),"",(INDIRECT("'["&amp;'Báo cáo'!$C$3&amp;".xlsx]Hóa đơn COD'!"&amp;CELL("address",O190))))</f>
        <v>19:00 03-12-19</v>
      </c>
      <c r="P190" s="10">
        <f t="shared" ca="1" si="2"/>
        <v>0.79166666666666663</v>
      </c>
      <c r="Q190" t="str">
        <f ca="1">IF(B190="","",IF(P190&lt;'Báo cáo'!$C$4,"Sáng","Chiều"))</f>
        <v>Chiều</v>
      </c>
      <c r="R190" s="12" t="str">
        <f ca="1">IF(A190="","",IF(ISNUMBER(MATCH(B190,'Danh sách COD'!$B:$B,0)),J190/I190,""))</f>
        <v/>
      </c>
      <c r="S190" t="str">
        <f ca="1">IF(R190="","",IF(R190&gt;='Báo cáo'!$C$8,"Có","Không"))</f>
        <v/>
      </c>
    </row>
    <row r="191" spans="1:19" x14ac:dyDescent="0.25">
      <c r="A191" t="str">
        <f ca="1">IF(ISBLANK(INDIRECT("'["&amp;'Báo cáo'!$C$3&amp;".xlsx]Hóa đơn COD'!"&amp;CELL("address",A191))),"",(INDIRECT("'["&amp;'Báo cáo'!$C$3&amp;".xlsx]Hóa đơn COD'!"&amp;CELL("address",A191))))</f>
        <v>BTT394449000.T124119.021219</v>
      </c>
      <c r="B191" t="str">
        <f ca="1">IF(ISBLANK(INDIRECT("'["&amp;'Báo cáo'!$C$3&amp;".xlsx]Hóa đơn COD'!"&amp;CELL("address",B191))),"",(INDIRECT("'["&amp;'Báo cáo'!$C$3&amp;".xlsx]Hóa đơn COD'!"&amp;CELL("address",B191))))</f>
        <v>T124119- Nguyễn Hồng Phúc</v>
      </c>
      <c r="C191">
        <f ca="1">IF(ISBLANK(INDIRECT("'["&amp;'Báo cáo'!$C$3&amp;".xlsx]Hóa đơn COD'!"&amp;CELL("address",C191))),"",(INDIRECT("'["&amp;'Báo cáo'!$C$3&amp;".xlsx]Hóa đơn COD'!"&amp;CELL("address",C191))))</f>
        <v>14224944</v>
      </c>
      <c r="D191">
        <f ca="1">IF(ISBLANK(INDIRECT("'["&amp;'Báo cáo'!$C$3&amp;".xlsx]Hóa đơn COD'!"&amp;CELL("address",D191))),"",(INDIRECT("'["&amp;'Báo cáo'!$C$3&amp;".xlsx]Hóa đơn COD'!"&amp;CELL("address",D191))))</f>
        <v>0</v>
      </c>
      <c r="E191">
        <f ca="1">IF(ISBLANK(INDIRECT("'["&amp;'Báo cáo'!$C$3&amp;".xlsx]Hóa đơn COD'!"&amp;CELL("address",E191))),"",(INDIRECT("'["&amp;'Báo cáo'!$C$3&amp;".xlsx]Hóa đơn COD'!"&amp;CELL("address",E191))))</f>
        <v>1499100</v>
      </c>
      <c r="F191">
        <f ca="1">IF(ISBLANK(INDIRECT("'["&amp;'Báo cáo'!$C$3&amp;".xlsx]Hóa đơn COD'!"&amp;CELL("address",F191))),"",(INDIRECT("'["&amp;'Báo cáo'!$C$3&amp;".xlsx]Hóa đơn COD'!"&amp;CELL("address",F191))))</f>
        <v>1389100</v>
      </c>
      <c r="G191">
        <f ca="1">IF(ISBLANK(INDIRECT("'["&amp;'Báo cáo'!$C$3&amp;".xlsx]Hóa đơn COD'!"&amp;CELL("address",G191))),"",(INDIRECT("'["&amp;'Báo cáo'!$C$3&amp;".xlsx]Hóa đơn COD'!"&amp;CELL("address",G191))))</f>
        <v>110000</v>
      </c>
      <c r="H191">
        <f ca="1">IF(ISBLANK(INDIRECT("'["&amp;'Báo cáo'!$C$3&amp;".xlsx]Hóa đơn COD'!"&amp;CELL("address",H191))),"",(INDIRECT("'["&amp;'Báo cáo'!$C$3&amp;".xlsx]Hóa đơn COD'!"&amp;CELL("address",H191))))</f>
        <v>0</v>
      </c>
      <c r="I191">
        <f ca="1">IF(ISBLANK(INDIRECT("'["&amp;'Báo cáo'!$C$3&amp;".xlsx]Hóa đơn COD'!"&amp;CELL("address",I191))),"",(INDIRECT("'["&amp;'Báo cáo'!$C$3&amp;".xlsx]Hóa đơn COD'!"&amp;CELL("address",I191))))</f>
        <v>82</v>
      </c>
      <c r="J191">
        <f ca="1">IF(ISBLANK(INDIRECT("'["&amp;'Báo cáo'!$C$3&amp;".xlsx]Hóa đơn COD'!"&amp;CELL("address",J191))),"",(INDIRECT("'["&amp;'Báo cáo'!$C$3&amp;".xlsx]Hóa đơn COD'!"&amp;CELL("address",J191))))</f>
        <v>51</v>
      </c>
      <c r="K191">
        <f ca="1">IF(ISBLANK(INDIRECT("'["&amp;'Báo cáo'!$C$3&amp;".xlsx]Hóa đơn COD'!"&amp;CELL("address",K191))),"",(INDIRECT("'["&amp;'Báo cáo'!$C$3&amp;".xlsx]Hóa đơn COD'!"&amp;CELL("address",K191))))</f>
        <v>8</v>
      </c>
      <c r="L191">
        <f ca="1">IF(ISBLANK(INDIRECT("'["&amp;'Báo cáo'!$C$3&amp;".xlsx]Hóa đơn COD'!"&amp;CELL("address",L191))),"",(INDIRECT("'["&amp;'Báo cáo'!$C$3&amp;".xlsx]Hóa đơn COD'!"&amp;CELL("address",L191))))</f>
        <v>23</v>
      </c>
      <c r="M191">
        <f ca="1">IF(ISBLANK(INDIRECT("'["&amp;'Báo cáo'!$C$3&amp;".xlsx]Hóa đơn COD'!"&amp;CELL("address",M191))),"",(INDIRECT("'["&amp;'Báo cáo'!$C$3&amp;".xlsx]Hóa đơn COD'!"&amp;CELL("address",M191))))</f>
        <v>82</v>
      </c>
      <c r="N191" t="str">
        <f ca="1">IF(ISBLANK(INDIRECT("'["&amp;'Báo cáo'!$C$3&amp;".xlsx]Hóa đơn COD'!"&amp;CELL("address",N191))),"",(INDIRECT("'["&amp;'Báo cáo'!$C$3&amp;".xlsx]Hóa đơn COD'!"&amp;CELL("address",N191))))</f>
        <v>nhitpy</v>
      </c>
      <c r="O191" t="str">
        <f ca="1">IF(ISBLANK(INDIRECT("'["&amp;'Báo cáo'!$C$3&amp;".xlsx]Hóa đơn COD'!"&amp;CELL("address",O191))),"",(INDIRECT("'["&amp;'Báo cáo'!$C$3&amp;".xlsx]Hóa đơn COD'!"&amp;CELL("address",O191))))</f>
        <v>19:19 02-12-19</v>
      </c>
      <c r="P191" s="10">
        <f t="shared" ca="1" si="2"/>
        <v>0.80486111111111114</v>
      </c>
      <c r="Q191" t="str">
        <f ca="1">IF(B191="","",IF(P191&lt;'Báo cáo'!$C$4,"Sáng","Chiều"))</f>
        <v>Chiều</v>
      </c>
      <c r="R191" s="12" t="str">
        <f ca="1">IF(A191="","",IF(ISNUMBER(MATCH(B191,'Danh sách COD'!$B:$B,0)),J191/I191,""))</f>
        <v/>
      </c>
      <c r="S191" t="str">
        <f ca="1">IF(R191="","",IF(R191&gt;='Báo cáo'!$C$8,"Có","Không"))</f>
        <v/>
      </c>
    </row>
    <row r="192" spans="1:19" x14ac:dyDescent="0.25">
      <c r="A192" t="str">
        <f ca="1">IF(ISBLANK(INDIRECT("'["&amp;'Báo cáo'!$C$3&amp;".xlsx]Hóa đơn COD'!"&amp;CELL("address",A192))),"",(INDIRECT("'["&amp;'Báo cáo'!$C$3&amp;".xlsx]Hóa đơn COD'!"&amp;CELL("address",A192))))</f>
        <v>BTT392217957.T124119.301119</v>
      </c>
      <c r="B192" t="str">
        <f ca="1">IF(ISBLANK(INDIRECT("'["&amp;'Báo cáo'!$C$3&amp;".xlsx]Hóa đơn COD'!"&amp;CELL("address",B192))),"",(INDIRECT("'["&amp;'Báo cáo'!$C$3&amp;".xlsx]Hóa đơn COD'!"&amp;CELL("address",B192))))</f>
        <v>T124119- Nguyễn Hồng Phúc</v>
      </c>
      <c r="C192">
        <f ca="1">IF(ISBLANK(INDIRECT("'["&amp;'Báo cáo'!$C$3&amp;".xlsx]Hóa đơn COD'!"&amp;CELL("address",C192))),"",(INDIRECT("'["&amp;'Báo cáo'!$C$3&amp;".xlsx]Hóa đơn COD'!"&amp;CELL("address",C192))))</f>
        <v>12962902</v>
      </c>
      <c r="D192">
        <f ca="1">IF(ISBLANK(INDIRECT("'["&amp;'Báo cáo'!$C$3&amp;".xlsx]Hóa đơn COD'!"&amp;CELL("address",D192))),"",(INDIRECT("'["&amp;'Báo cáo'!$C$3&amp;".xlsx]Hóa đơn COD'!"&amp;CELL("address",D192))))</f>
        <v>65000</v>
      </c>
      <c r="E192">
        <f ca="1">IF(ISBLANK(INDIRECT("'["&amp;'Báo cáo'!$C$3&amp;".xlsx]Hóa đơn COD'!"&amp;CELL("address",E192))),"",(INDIRECT("'["&amp;'Báo cáo'!$C$3&amp;".xlsx]Hóa đơn COD'!"&amp;CELL("address",E192))))</f>
        <v>1244925</v>
      </c>
      <c r="F192">
        <f ca="1">IF(ISBLANK(INDIRECT("'["&amp;'Báo cáo'!$C$3&amp;".xlsx]Hóa đơn COD'!"&amp;CELL("address",F192))),"",(INDIRECT("'["&amp;'Báo cáo'!$C$3&amp;".xlsx]Hóa đơn COD'!"&amp;CELL("address",F192))))</f>
        <v>1075925</v>
      </c>
      <c r="G192">
        <f ca="1">IF(ISBLANK(INDIRECT("'["&amp;'Báo cáo'!$C$3&amp;".xlsx]Hóa đơn COD'!"&amp;CELL("address",G192))),"",(INDIRECT("'["&amp;'Báo cáo'!$C$3&amp;".xlsx]Hóa đơn COD'!"&amp;CELL("address",G192))))</f>
        <v>169000</v>
      </c>
      <c r="H192">
        <f ca="1">IF(ISBLANK(INDIRECT("'["&amp;'Báo cáo'!$C$3&amp;".xlsx]Hóa đơn COD'!"&amp;CELL("address",H192))),"",(INDIRECT("'["&amp;'Báo cáo'!$C$3&amp;".xlsx]Hóa đơn COD'!"&amp;CELL("address",H192))))</f>
        <v>0</v>
      </c>
      <c r="I192">
        <f ca="1">IF(ISBLANK(INDIRECT("'["&amp;'Báo cáo'!$C$3&amp;".xlsx]Hóa đơn COD'!"&amp;CELL("address",I192))),"",(INDIRECT("'["&amp;'Báo cáo'!$C$3&amp;".xlsx]Hóa đơn COD'!"&amp;CELL("address",I192))))</f>
        <v>81</v>
      </c>
      <c r="J192">
        <f ca="1">IF(ISBLANK(INDIRECT("'["&amp;'Báo cáo'!$C$3&amp;".xlsx]Hóa đơn COD'!"&amp;CELL("address",J192))),"",(INDIRECT("'["&amp;'Báo cáo'!$C$3&amp;".xlsx]Hóa đơn COD'!"&amp;CELL("address",J192))))</f>
        <v>45</v>
      </c>
      <c r="K192">
        <f ca="1">IF(ISBLANK(INDIRECT("'["&amp;'Báo cáo'!$C$3&amp;".xlsx]Hóa đơn COD'!"&amp;CELL("address",K192))),"",(INDIRECT("'["&amp;'Báo cáo'!$C$3&amp;".xlsx]Hóa đơn COD'!"&amp;CELL("address",K192))))</f>
        <v>9</v>
      </c>
      <c r="L192">
        <f ca="1">IF(ISBLANK(INDIRECT("'["&amp;'Báo cáo'!$C$3&amp;".xlsx]Hóa đơn COD'!"&amp;CELL("address",L192))),"",(INDIRECT("'["&amp;'Báo cáo'!$C$3&amp;".xlsx]Hóa đơn COD'!"&amp;CELL("address",L192))))</f>
        <v>27</v>
      </c>
      <c r="M192">
        <f ca="1">IF(ISBLANK(INDIRECT("'["&amp;'Báo cáo'!$C$3&amp;".xlsx]Hóa đơn COD'!"&amp;CELL("address",M192))),"",(INDIRECT("'["&amp;'Báo cáo'!$C$3&amp;".xlsx]Hóa đơn COD'!"&amp;CELL("address",M192))))</f>
        <v>81</v>
      </c>
      <c r="N192" t="str">
        <f ca="1">IF(ISBLANK(INDIRECT("'["&amp;'Báo cáo'!$C$3&amp;".xlsx]Hóa đơn COD'!"&amp;CELL("address",N192))),"",(INDIRECT("'["&amp;'Báo cáo'!$C$3&amp;".xlsx]Hóa đơn COD'!"&amp;CELL("address",N192))))</f>
        <v>huyendtm2</v>
      </c>
      <c r="O192" t="str">
        <f ca="1">IF(ISBLANK(INDIRECT("'["&amp;'Báo cáo'!$C$3&amp;".xlsx]Hóa đơn COD'!"&amp;CELL("address",O192))),"",(INDIRECT("'["&amp;'Báo cáo'!$C$3&amp;".xlsx]Hóa đơn COD'!"&amp;CELL("address",O192))))</f>
        <v>19:34 30-11-19</v>
      </c>
      <c r="P192" s="10">
        <f t="shared" ca="1" si="2"/>
        <v>0.81527777777777777</v>
      </c>
      <c r="Q192" t="str">
        <f ca="1">IF(B192="","",IF(P192&lt;'Báo cáo'!$C$4,"Sáng","Chiều"))</f>
        <v>Chiều</v>
      </c>
      <c r="R192" s="12" t="str">
        <f ca="1">IF(A192="","",IF(ISNUMBER(MATCH(B192,'Danh sách COD'!$B:$B,0)),J192/I192,""))</f>
        <v/>
      </c>
      <c r="S192" t="str">
        <f ca="1">IF(R192="","",IF(R192&gt;='Báo cáo'!$C$8,"Có","Không"))</f>
        <v/>
      </c>
    </row>
    <row r="193" spans="1:19" x14ac:dyDescent="0.25">
      <c r="A193" t="str">
        <f ca="1">IF(ISBLANK(INDIRECT("'["&amp;'Báo cáo'!$C$3&amp;".xlsx]Hóa đơn COD'!"&amp;CELL("address",A193))),"",(INDIRECT("'["&amp;'Báo cáo'!$C$3&amp;".xlsx]Hóa đơn COD'!"&amp;CELL("address",A193))))</f>
        <v>BTT396990330.T124687.041219</v>
      </c>
      <c r="B193" t="str">
        <f ca="1">IF(ISBLANK(INDIRECT("'["&amp;'Báo cáo'!$C$3&amp;".xlsx]Hóa đơn COD'!"&amp;CELL("address",B193))),"",(INDIRECT("'["&amp;'Báo cáo'!$C$3&amp;".xlsx]Hóa đơn COD'!"&amp;CELL("address",B193))))</f>
        <v>T124687-Huỳnh Minh Tuấn</v>
      </c>
      <c r="C193">
        <f ca="1">IF(ISBLANK(INDIRECT("'["&amp;'Báo cáo'!$C$3&amp;".xlsx]Hóa đơn COD'!"&amp;CELL("address",C193))),"",(INDIRECT("'["&amp;'Báo cáo'!$C$3&amp;".xlsx]Hóa đơn COD'!"&amp;CELL("address",C193))))</f>
        <v>12815198</v>
      </c>
      <c r="D193">
        <f ca="1">IF(ISBLANK(INDIRECT("'["&amp;'Báo cáo'!$C$3&amp;".xlsx]Hóa đơn COD'!"&amp;CELL("address",D193))),"",(INDIRECT("'["&amp;'Báo cáo'!$C$3&amp;".xlsx]Hóa đơn COD'!"&amp;CELL("address",D193))))</f>
        <v>0</v>
      </c>
      <c r="E193">
        <f ca="1">IF(ISBLANK(INDIRECT("'["&amp;'Báo cáo'!$C$3&amp;".xlsx]Hóa đơn COD'!"&amp;CELL("address",E193))),"",(INDIRECT("'["&amp;'Báo cáo'!$C$3&amp;".xlsx]Hóa đơn COD'!"&amp;CELL("address",E193))))</f>
        <v>1009340</v>
      </c>
      <c r="F193">
        <f ca="1">IF(ISBLANK(INDIRECT("'["&amp;'Báo cáo'!$C$3&amp;".xlsx]Hóa đơn COD'!"&amp;CELL("address",F193))),"",(INDIRECT("'["&amp;'Báo cáo'!$C$3&amp;".xlsx]Hóa đơn COD'!"&amp;CELL("address",F193))))</f>
        <v>847340</v>
      </c>
      <c r="G193">
        <f ca="1">IF(ISBLANK(INDIRECT("'["&amp;'Báo cáo'!$C$3&amp;".xlsx]Hóa đơn COD'!"&amp;CELL("address",G193))),"",(INDIRECT("'["&amp;'Báo cáo'!$C$3&amp;".xlsx]Hóa đơn COD'!"&amp;CELL("address",G193))))</f>
        <v>162000</v>
      </c>
      <c r="H193">
        <f ca="1">IF(ISBLANK(INDIRECT("'["&amp;'Báo cáo'!$C$3&amp;".xlsx]Hóa đơn COD'!"&amp;CELL("address",H193))),"",(INDIRECT("'["&amp;'Báo cáo'!$C$3&amp;".xlsx]Hóa đơn COD'!"&amp;CELL("address",H193))))</f>
        <v>0</v>
      </c>
      <c r="I193">
        <f ca="1">IF(ISBLANK(INDIRECT("'["&amp;'Báo cáo'!$C$3&amp;".xlsx]Hóa đơn COD'!"&amp;CELL("address",I193))),"",(INDIRECT("'["&amp;'Báo cáo'!$C$3&amp;".xlsx]Hóa đơn COD'!"&amp;CELL("address",I193))))</f>
        <v>43</v>
      </c>
      <c r="J193">
        <f ca="1">IF(ISBLANK(INDIRECT("'["&amp;'Báo cáo'!$C$3&amp;".xlsx]Hóa đơn COD'!"&amp;CELL("address",J193))),"",(INDIRECT("'["&amp;'Báo cáo'!$C$3&amp;".xlsx]Hóa đơn COD'!"&amp;CELL("address",J193))))</f>
        <v>35</v>
      </c>
      <c r="K193">
        <f ca="1">IF(ISBLANK(INDIRECT("'["&amp;'Báo cáo'!$C$3&amp;".xlsx]Hóa đơn COD'!"&amp;CELL("address",K193))),"",(INDIRECT("'["&amp;'Báo cáo'!$C$3&amp;".xlsx]Hóa đơn COD'!"&amp;CELL("address",K193))))</f>
        <v>1</v>
      </c>
      <c r="L193">
        <f ca="1">IF(ISBLANK(INDIRECT("'["&amp;'Báo cáo'!$C$3&amp;".xlsx]Hóa đơn COD'!"&amp;CELL("address",L193))),"",(INDIRECT("'["&amp;'Báo cáo'!$C$3&amp;".xlsx]Hóa đơn COD'!"&amp;CELL("address",L193))))</f>
        <v>7</v>
      </c>
      <c r="M193">
        <f ca="1">IF(ISBLANK(INDIRECT("'["&amp;'Báo cáo'!$C$3&amp;".xlsx]Hóa đơn COD'!"&amp;CELL("address",M193))),"",(INDIRECT("'["&amp;'Báo cáo'!$C$3&amp;".xlsx]Hóa đơn COD'!"&amp;CELL("address",M193))))</f>
        <v>45</v>
      </c>
      <c r="N193" t="str">
        <f ca="1">IF(ISBLANK(INDIRECT("'["&amp;'Báo cáo'!$C$3&amp;".xlsx]Hóa đơn COD'!"&amp;CELL("address",N193))),"",(INDIRECT("'["&amp;'Báo cáo'!$C$3&amp;".xlsx]Hóa đơn COD'!"&amp;CELL("address",N193))))</f>
        <v>ngannk2</v>
      </c>
      <c r="O193" t="str">
        <f ca="1">IF(ISBLANK(INDIRECT("'["&amp;'Báo cáo'!$C$3&amp;".xlsx]Hóa đơn COD'!"&amp;CELL("address",O193))),"",(INDIRECT("'["&amp;'Báo cáo'!$C$3&amp;".xlsx]Hóa đơn COD'!"&amp;CELL("address",O193))))</f>
        <v>17:26 04-12-19</v>
      </c>
      <c r="P193" s="10">
        <f t="shared" ca="1" si="2"/>
        <v>0.72638888888888886</v>
      </c>
      <c r="Q193" t="str">
        <f ca="1">IF(B193="","",IF(P193&lt;'Báo cáo'!$C$4,"Sáng","Chiều"))</f>
        <v>Chiều</v>
      </c>
      <c r="R193" s="12">
        <f ca="1">IF(A193="","",IF(ISNUMBER(MATCH(B193,'Danh sách COD'!$B:$B,0)),J193/I193,""))</f>
        <v>0.81395348837209303</v>
      </c>
      <c r="S193" t="str">
        <f ca="1">IF(R193="","",IF(R193&gt;='Báo cáo'!$C$8,"Có","Không"))</f>
        <v>Không</v>
      </c>
    </row>
    <row r="194" spans="1:19" x14ac:dyDescent="0.25">
      <c r="A194" t="str">
        <f ca="1">IF(ISBLANK(INDIRECT("'["&amp;'Báo cáo'!$C$3&amp;".xlsx]Hóa đơn COD'!"&amp;CELL("address",A194))),"",(INDIRECT("'["&amp;'Báo cáo'!$C$3&amp;".xlsx]Hóa đơn COD'!"&amp;CELL("address",A194))))</f>
        <v>BTT395622657.T124687.031219</v>
      </c>
      <c r="B194" t="str">
        <f ca="1">IF(ISBLANK(INDIRECT("'["&amp;'Báo cáo'!$C$3&amp;".xlsx]Hóa đơn COD'!"&amp;CELL("address",B194))),"",(INDIRECT("'["&amp;'Báo cáo'!$C$3&amp;".xlsx]Hóa đơn COD'!"&amp;CELL("address",B194))))</f>
        <v>T124687-Huỳnh Minh Tuấn</v>
      </c>
      <c r="C194">
        <f ca="1">IF(ISBLANK(INDIRECT("'["&amp;'Báo cáo'!$C$3&amp;".xlsx]Hóa đơn COD'!"&amp;CELL("address",C194))),"",(INDIRECT("'["&amp;'Báo cáo'!$C$3&amp;".xlsx]Hóa đơn COD'!"&amp;CELL("address",C194))))</f>
        <v>10470310</v>
      </c>
      <c r="D194">
        <f ca="1">IF(ISBLANK(INDIRECT("'["&amp;'Báo cáo'!$C$3&amp;".xlsx]Hóa đơn COD'!"&amp;CELL("address",D194))),"",(INDIRECT("'["&amp;'Báo cáo'!$C$3&amp;".xlsx]Hóa đơn COD'!"&amp;CELL("address",D194))))</f>
        <v>0</v>
      </c>
      <c r="E194">
        <f ca="1">IF(ISBLANK(INDIRECT("'["&amp;'Báo cáo'!$C$3&amp;".xlsx]Hóa đơn COD'!"&amp;CELL("address",E194))),"",(INDIRECT("'["&amp;'Báo cáo'!$C$3&amp;".xlsx]Hóa đơn COD'!"&amp;CELL("address",E194))))</f>
        <v>926120</v>
      </c>
      <c r="F194">
        <f ca="1">IF(ISBLANK(INDIRECT("'["&amp;'Báo cáo'!$C$3&amp;".xlsx]Hóa đơn COD'!"&amp;CELL("address",F194))),"",(INDIRECT("'["&amp;'Báo cáo'!$C$3&amp;".xlsx]Hóa đơn COD'!"&amp;CELL("address",F194))))</f>
        <v>666120</v>
      </c>
      <c r="G194">
        <f ca="1">IF(ISBLANK(INDIRECT("'["&amp;'Báo cáo'!$C$3&amp;".xlsx]Hóa đơn COD'!"&amp;CELL("address",G194))),"",(INDIRECT("'["&amp;'Báo cáo'!$C$3&amp;".xlsx]Hóa đơn COD'!"&amp;CELL("address",G194))))</f>
        <v>260000</v>
      </c>
      <c r="H194">
        <f ca="1">IF(ISBLANK(INDIRECT("'["&amp;'Báo cáo'!$C$3&amp;".xlsx]Hóa đơn COD'!"&amp;CELL("address",H194))),"",(INDIRECT("'["&amp;'Báo cáo'!$C$3&amp;".xlsx]Hóa đơn COD'!"&amp;CELL("address",H194))))</f>
        <v>0</v>
      </c>
      <c r="I194">
        <f ca="1">IF(ISBLANK(INDIRECT("'["&amp;'Báo cáo'!$C$3&amp;".xlsx]Hóa đơn COD'!"&amp;CELL("address",I194))),"",(INDIRECT("'["&amp;'Báo cáo'!$C$3&amp;".xlsx]Hóa đơn COD'!"&amp;CELL("address",I194))))</f>
        <v>49</v>
      </c>
      <c r="J194">
        <f ca="1">IF(ISBLANK(INDIRECT("'["&amp;'Báo cáo'!$C$3&amp;".xlsx]Hóa đơn COD'!"&amp;CELL("address",J194))),"",(INDIRECT("'["&amp;'Báo cáo'!$C$3&amp;".xlsx]Hóa đơn COD'!"&amp;CELL("address",J194))))</f>
        <v>37</v>
      </c>
      <c r="K194">
        <f ca="1">IF(ISBLANK(INDIRECT("'["&amp;'Báo cáo'!$C$3&amp;".xlsx]Hóa đơn COD'!"&amp;CELL("address",K194))),"",(INDIRECT("'["&amp;'Báo cáo'!$C$3&amp;".xlsx]Hóa đơn COD'!"&amp;CELL("address",K194))))</f>
        <v>3</v>
      </c>
      <c r="L194">
        <f ca="1">IF(ISBLANK(INDIRECT("'["&amp;'Báo cáo'!$C$3&amp;".xlsx]Hóa đơn COD'!"&amp;CELL("address",L194))),"",(INDIRECT("'["&amp;'Báo cáo'!$C$3&amp;".xlsx]Hóa đơn COD'!"&amp;CELL("address",L194))))</f>
        <v>9</v>
      </c>
      <c r="M194">
        <f ca="1">IF(ISBLANK(INDIRECT("'["&amp;'Báo cáo'!$C$3&amp;".xlsx]Hóa đơn COD'!"&amp;CELL("address",M194))),"",(INDIRECT("'["&amp;'Báo cáo'!$C$3&amp;".xlsx]Hóa đơn COD'!"&amp;CELL("address",M194))))</f>
        <v>49</v>
      </c>
      <c r="N194" t="str">
        <f ca="1">IF(ISBLANK(INDIRECT("'["&amp;'Báo cáo'!$C$3&amp;".xlsx]Hóa đơn COD'!"&amp;CELL("address",N194))),"",(INDIRECT("'["&amp;'Báo cáo'!$C$3&amp;".xlsx]Hóa đơn COD'!"&amp;CELL("address",N194))))</f>
        <v>nhitpy</v>
      </c>
      <c r="O194" t="str">
        <f ca="1">IF(ISBLANK(INDIRECT("'["&amp;'Báo cáo'!$C$3&amp;".xlsx]Hóa đơn COD'!"&amp;CELL("address",O194))),"",(INDIRECT("'["&amp;'Báo cáo'!$C$3&amp;".xlsx]Hóa đơn COD'!"&amp;CELL("address",O194))))</f>
        <v>17:52 03-12-19</v>
      </c>
      <c r="P194" s="10">
        <f t="shared" ca="1" si="2"/>
        <v>0.74444444444444446</v>
      </c>
      <c r="Q194" t="str">
        <f ca="1">IF(B194="","",IF(P194&lt;'Báo cáo'!$C$4,"Sáng","Chiều"))</f>
        <v>Chiều</v>
      </c>
      <c r="R194" s="12">
        <f ca="1">IF(A194="","",IF(ISNUMBER(MATCH(B194,'Danh sách COD'!$B:$B,0)),J194/I194,""))</f>
        <v>0.75510204081632648</v>
      </c>
      <c r="S194" t="str">
        <f ca="1">IF(R194="","",IF(R194&gt;='Báo cáo'!$C$8,"Có","Không"))</f>
        <v>Không</v>
      </c>
    </row>
    <row r="195" spans="1:19" x14ac:dyDescent="0.25">
      <c r="A195" t="str">
        <f ca="1">IF(ISBLANK(INDIRECT("'["&amp;'Báo cáo'!$C$3&amp;".xlsx]Hóa đơn COD'!"&amp;CELL("address",A195))),"",(INDIRECT("'["&amp;'Báo cáo'!$C$3&amp;".xlsx]Hóa đơn COD'!"&amp;CELL("address",A195))))</f>
        <v>BTT399749367.T124687.061219</v>
      </c>
      <c r="B195" t="str">
        <f ca="1">IF(ISBLANK(INDIRECT("'["&amp;'Báo cáo'!$C$3&amp;".xlsx]Hóa đơn COD'!"&amp;CELL("address",B195))),"",(INDIRECT("'["&amp;'Báo cáo'!$C$3&amp;".xlsx]Hóa đơn COD'!"&amp;CELL("address",B195))))</f>
        <v>T124687-Huỳnh Minh Tuấn</v>
      </c>
      <c r="C195">
        <f ca="1">IF(ISBLANK(INDIRECT("'["&amp;'Báo cáo'!$C$3&amp;".xlsx]Hóa đơn COD'!"&amp;CELL("address",C195))),"",(INDIRECT("'["&amp;'Báo cáo'!$C$3&amp;".xlsx]Hóa đơn COD'!"&amp;CELL("address",C195))))</f>
        <v>9580730</v>
      </c>
      <c r="D195">
        <f ca="1">IF(ISBLANK(INDIRECT("'["&amp;'Báo cáo'!$C$3&amp;".xlsx]Hóa đơn COD'!"&amp;CELL("address",D195))),"",(INDIRECT("'["&amp;'Báo cáo'!$C$3&amp;".xlsx]Hóa đơn COD'!"&amp;CELL("address",D195))))</f>
        <v>0</v>
      </c>
      <c r="E195">
        <f ca="1">IF(ISBLANK(INDIRECT("'["&amp;'Báo cáo'!$C$3&amp;".xlsx]Hóa đơn COD'!"&amp;CELL("address",E195))),"",(INDIRECT("'["&amp;'Báo cáo'!$C$3&amp;".xlsx]Hóa đơn COD'!"&amp;CELL("address",E195))))</f>
        <v>728150</v>
      </c>
      <c r="F195">
        <f ca="1">IF(ISBLANK(INDIRECT("'["&amp;'Báo cáo'!$C$3&amp;".xlsx]Hóa đơn COD'!"&amp;CELL("address",F195))),"",(INDIRECT("'["&amp;'Báo cáo'!$C$3&amp;".xlsx]Hóa đơn COD'!"&amp;CELL("address",F195))))</f>
        <v>693150</v>
      </c>
      <c r="G195">
        <f ca="1">IF(ISBLANK(INDIRECT("'["&amp;'Báo cáo'!$C$3&amp;".xlsx]Hóa đơn COD'!"&amp;CELL("address",G195))),"",(INDIRECT("'["&amp;'Báo cáo'!$C$3&amp;".xlsx]Hóa đơn COD'!"&amp;CELL("address",G195))))</f>
        <v>35000</v>
      </c>
      <c r="H195">
        <f ca="1">IF(ISBLANK(INDIRECT("'["&amp;'Báo cáo'!$C$3&amp;".xlsx]Hóa đơn COD'!"&amp;CELL("address",H195))),"",(INDIRECT("'["&amp;'Báo cáo'!$C$3&amp;".xlsx]Hóa đơn COD'!"&amp;CELL("address",H195))))</f>
        <v>0</v>
      </c>
      <c r="I195">
        <f ca="1">IF(ISBLANK(INDIRECT("'["&amp;'Báo cáo'!$C$3&amp;".xlsx]Hóa đơn COD'!"&amp;CELL("address",I195))),"",(INDIRECT("'["&amp;'Báo cáo'!$C$3&amp;".xlsx]Hóa đơn COD'!"&amp;CELL("address",I195))))</f>
        <v>37</v>
      </c>
      <c r="J195">
        <f ca="1">IF(ISBLANK(INDIRECT("'["&amp;'Báo cáo'!$C$3&amp;".xlsx]Hóa đơn COD'!"&amp;CELL("address",J195))),"",(INDIRECT("'["&amp;'Báo cáo'!$C$3&amp;".xlsx]Hóa đơn COD'!"&amp;CELL("address",J195))))</f>
        <v>30</v>
      </c>
      <c r="K195">
        <f ca="1">IF(ISBLANK(INDIRECT("'["&amp;'Báo cáo'!$C$3&amp;".xlsx]Hóa đơn COD'!"&amp;CELL("address",K195))),"",(INDIRECT("'["&amp;'Báo cáo'!$C$3&amp;".xlsx]Hóa đơn COD'!"&amp;CELL("address",K195))))</f>
        <v>1</v>
      </c>
      <c r="L195">
        <f ca="1">IF(ISBLANK(INDIRECT("'["&amp;'Báo cáo'!$C$3&amp;".xlsx]Hóa đơn COD'!"&amp;CELL("address",L195))),"",(INDIRECT("'["&amp;'Báo cáo'!$C$3&amp;".xlsx]Hóa đơn COD'!"&amp;CELL("address",L195))))</f>
        <v>6</v>
      </c>
      <c r="M195">
        <f ca="1">IF(ISBLANK(INDIRECT("'["&amp;'Báo cáo'!$C$3&amp;".xlsx]Hóa đơn COD'!"&amp;CELL("address",M195))),"",(INDIRECT("'["&amp;'Báo cáo'!$C$3&amp;".xlsx]Hóa đơn COD'!"&amp;CELL("address",M195))))</f>
        <v>37</v>
      </c>
      <c r="N195" t="str">
        <f ca="1">IF(ISBLANK(INDIRECT("'["&amp;'Báo cáo'!$C$3&amp;".xlsx]Hóa đơn COD'!"&amp;CELL("address",N195))),"",(INDIRECT("'["&amp;'Báo cáo'!$C$3&amp;".xlsx]Hóa đơn COD'!"&amp;CELL("address",N195))))</f>
        <v>ngannk2</v>
      </c>
      <c r="O195" t="str">
        <f ca="1">IF(ISBLANK(INDIRECT("'["&amp;'Báo cáo'!$C$3&amp;".xlsx]Hóa đơn COD'!"&amp;CELL("address",O195))),"",(INDIRECT("'["&amp;'Báo cáo'!$C$3&amp;".xlsx]Hóa đơn COD'!"&amp;CELL("address",O195))))</f>
        <v>18:04 06-12-19</v>
      </c>
      <c r="P195" s="10">
        <f t="shared" ref="P195:P258" ca="1" si="3">IF(B195="","",TIME(VALUE(LEFT(O195,2)),VALUE(MID(O195,4,2)),0))</f>
        <v>0.75277777777777777</v>
      </c>
      <c r="Q195" t="str">
        <f ca="1">IF(B195="","",IF(P195&lt;'Báo cáo'!$C$4,"Sáng","Chiều"))</f>
        <v>Chiều</v>
      </c>
      <c r="R195" s="12">
        <f ca="1">IF(A195="","",IF(ISNUMBER(MATCH(B195,'Danh sách COD'!$B:$B,0)),J195/I195,""))</f>
        <v>0.81081081081081086</v>
      </c>
      <c r="S195" t="str">
        <f ca="1">IF(R195="","",IF(R195&gt;='Báo cáo'!$C$8,"Có","Không"))</f>
        <v>Không</v>
      </c>
    </row>
    <row r="196" spans="1:19" x14ac:dyDescent="0.25">
      <c r="A196" t="str">
        <f ca="1">IF(ISBLANK(INDIRECT("'["&amp;'Báo cáo'!$C$3&amp;".xlsx]Hóa đơn COD'!"&amp;CELL("address",A196))),"",(INDIRECT("'["&amp;'Báo cáo'!$C$3&amp;".xlsx]Hóa đơn COD'!"&amp;CELL("address",A196))))</f>
        <v>BTT398350992.T124687.051219</v>
      </c>
      <c r="B196" t="str">
        <f ca="1">IF(ISBLANK(INDIRECT("'["&amp;'Báo cáo'!$C$3&amp;".xlsx]Hóa đơn COD'!"&amp;CELL("address",B196))),"",(INDIRECT("'["&amp;'Báo cáo'!$C$3&amp;".xlsx]Hóa đơn COD'!"&amp;CELL("address",B196))))</f>
        <v>T124687-Huỳnh Minh Tuấn</v>
      </c>
      <c r="C196">
        <f ca="1">IF(ISBLANK(INDIRECT("'["&amp;'Báo cáo'!$C$3&amp;".xlsx]Hóa đơn COD'!"&amp;CELL("address",C196))),"",(INDIRECT("'["&amp;'Báo cáo'!$C$3&amp;".xlsx]Hóa đơn COD'!"&amp;CELL("address",C196))))</f>
        <v>12115698</v>
      </c>
      <c r="D196">
        <f ca="1">IF(ISBLANK(INDIRECT("'["&amp;'Báo cáo'!$C$3&amp;".xlsx]Hóa đơn COD'!"&amp;CELL("address",D196))),"",(INDIRECT("'["&amp;'Báo cáo'!$C$3&amp;".xlsx]Hóa đơn COD'!"&amp;CELL("address",D196))))</f>
        <v>0</v>
      </c>
      <c r="E196">
        <f ca="1">IF(ISBLANK(INDIRECT("'["&amp;'Báo cáo'!$C$3&amp;".xlsx]Hóa đơn COD'!"&amp;CELL("address",E196))),"",(INDIRECT("'["&amp;'Báo cáo'!$C$3&amp;".xlsx]Hóa đơn COD'!"&amp;CELL("address",E196))))</f>
        <v>994670</v>
      </c>
      <c r="F196">
        <f ca="1">IF(ISBLANK(INDIRECT("'["&amp;'Báo cáo'!$C$3&amp;".xlsx]Hóa đơn COD'!"&amp;CELL("address",F196))),"",(INDIRECT("'["&amp;'Báo cáo'!$C$3&amp;".xlsx]Hóa đơn COD'!"&amp;CELL("address",F196))))</f>
        <v>837670</v>
      </c>
      <c r="G196">
        <f ca="1">IF(ISBLANK(INDIRECT("'["&amp;'Báo cáo'!$C$3&amp;".xlsx]Hóa đơn COD'!"&amp;CELL("address",G196))),"",(INDIRECT("'["&amp;'Báo cáo'!$C$3&amp;".xlsx]Hóa đơn COD'!"&amp;CELL("address",G196))))</f>
        <v>157000</v>
      </c>
      <c r="H196">
        <f ca="1">IF(ISBLANK(INDIRECT("'["&amp;'Báo cáo'!$C$3&amp;".xlsx]Hóa đơn COD'!"&amp;CELL("address",H196))),"",(INDIRECT("'["&amp;'Báo cáo'!$C$3&amp;".xlsx]Hóa đơn COD'!"&amp;CELL("address",H196))))</f>
        <v>0</v>
      </c>
      <c r="I196">
        <f ca="1">IF(ISBLANK(INDIRECT("'["&amp;'Báo cáo'!$C$3&amp;".xlsx]Hóa đơn COD'!"&amp;CELL("address",I196))),"",(INDIRECT("'["&amp;'Báo cáo'!$C$3&amp;".xlsx]Hóa đơn COD'!"&amp;CELL("address",I196))))</f>
        <v>38</v>
      </c>
      <c r="J196">
        <f ca="1">IF(ISBLANK(INDIRECT("'["&amp;'Báo cáo'!$C$3&amp;".xlsx]Hóa đơn COD'!"&amp;CELL("address",J196))),"",(INDIRECT("'["&amp;'Báo cáo'!$C$3&amp;".xlsx]Hóa đơn COD'!"&amp;CELL("address",J196))))</f>
        <v>33</v>
      </c>
      <c r="K196">
        <f ca="1">IF(ISBLANK(INDIRECT("'["&amp;'Báo cáo'!$C$3&amp;".xlsx]Hóa đơn COD'!"&amp;CELL("address",K196))),"",(INDIRECT("'["&amp;'Báo cáo'!$C$3&amp;".xlsx]Hóa đơn COD'!"&amp;CELL("address",K196))))</f>
        <v>1</v>
      </c>
      <c r="L196">
        <f ca="1">IF(ISBLANK(INDIRECT("'["&amp;'Báo cáo'!$C$3&amp;".xlsx]Hóa đơn COD'!"&amp;CELL("address",L196))),"",(INDIRECT("'["&amp;'Báo cáo'!$C$3&amp;".xlsx]Hóa đơn COD'!"&amp;CELL("address",L196))))</f>
        <v>4</v>
      </c>
      <c r="M196">
        <f ca="1">IF(ISBLANK(INDIRECT("'["&amp;'Báo cáo'!$C$3&amp;".xlsx]Hóa đơn COD'!"&amp;CELL("address",M196))),"",(INDIRECT("'["&amp;'Báo cáo'!$C$3&amp;".xlsx]Hóa đơn COD'!"&amp;CELL("address",M196))))</f>
        <v>37</v>
      </c>
      <c r="N196" t="str">
        <f ca="1">IF(ISBLANK(INDIRECT("'["&amp;'Báo cáo'!$C$3&amp;".xlsx]Hóa đơn COD'!"&amp;CELL("address",N196))),"",(INDIRECT("'["&amp;'Báo cáo'!$C$3&amp;".xlsx]Hóa đơn COD'!"&amp;CELL("address",N196))))</f>
        <v>trongntm</v>
      </c>
      <c r="O196" t="str">
        <f ca="1">IF(ISBLANK(INDIRECT("'["&amp;'Báo cáo'!$C$3&amp;".xlsx]Hóa đơn COD'!"&amp;CELL("address",O196))),"",(INDIRECT("'["&amp;'Báo cáo'!$C$3&amp;".xlsx]Hóa đơn COD'!"&amp;CELL("address",O196))))</f>
        <v>18:39 05-12-19</v>
      </c>
      <c r="P196" s="10">
        <f t="shared" ca="1" si="3"/>
        <v>0.77708333333333324</v>
      </c>
      <c r="Q196" t="str">
        <f ca="1">IF(B196="","",IF(P196&lt;'Báo cáo'!$C$4,"Sáng","Chiều"))</f>
        <v>Chiều</v>
      </c>
      <c r="R196" s="12">
        <f ca="1">IF(A196="","",IF(ISNUMBER(MATCH(B196,'Danh sách COD'!$B:$B,0)),J196/I196,""))</f>
        <v>0.86842105263157898</v>
      </c>
      <c r="S196" t="str">
        <f ca="1">IF(R196="","",IF(R196&gt;='Báo cáo'!$C$8,"Có","Không"))</f>
        <v>Không</v>
      </c>
    </row>
    <row r="197" spans="1:19" x14ac:dyDescent="0.25">
      <c r="A197" t="str">
        <f ca="1">IF(ISBLANK(INDIRECT("'["&amp;'Báo cáo'!$C$3&amp;".xlsx]Hóa đơn COD'!"&amp;CELL("address",A197))),"",(INDIRECT("'["&amp;'Báo cáo'!$C$3&amp;".xlsx]Hóa đơn COD'!"&amp;CELL("address",A197))))</f>
        <v>BTT394412937.T124687.021219</v>
      </c>
      <c r="B197" t="str">
        <f ca="1">IF(ISBLANK(INDIRECT("'["&amp;'Báo cáo'!$C$3&amp;".xlsx]Hóa đơn COD'!"&amp;CELL("address",B197))),"",(INDIRECT("'["&amp;'Báo cáo'!$C$3&amp;".xlsx]Hóa đơn COD'!"&amp;CELL("address",B197))))</f>
        <v>T124687-Huỳnh Minh Tuấn</v>
      </c>
      <c r="C197">
        <f ca="1">IF(ISBLANK(INDIRECT("'["&amp;'Báo cáo'!$C$3&amp;".xlsx]Hóa đơn COD'!"&amp;CELL("address",C197))),"",(INDIRECT("'["&amp;'Báo cáo'!$C$3&amp;".xlsx]Hóa đơn COD'!"&amp;CELL("address",C197))))</f>
        <v>11333554</v>
      </c>
      <c r="D197">
        <f ca="1">IF(ISBLANK(INDIRECT("'["&amp;'Báo cáo'!$C$3&amp;".xlsx]Hóa đơn COD'!"&amp;CELL("address",D197))),"",(INDIRECT("'["&amp;'Báo cáo'!$C$3&amp;".xlsx]Hóa đơn COD'!"&amp;CELL("address",D197))))</f>
        <v>15950</v>
      </c>
      <c r="E197">
        <f ca="1">IF(ISBLANK(INDIRECT("'["&amp;'Báo cáo'!$C$3&amp;".xlsx]Hóa đơn COD'!"&amp;CELL("address",E197))),"",(INDIRECT("'["&amp;'Báo cáo'!$C$3&amp;".xlsx]Hóa đơn COD'!"&amp;CELL("address",E197))))</f>
        <v>987910</v>
      </c>
      <c r="F197">
        <f ca="1">IF(ISBLANK(INDIRECT("'["&amp;'Báo cáo'!$C$3&amp;".xlsx]Hóa đơn COD'!"&amp;CELL("address",F197))),"",(INDIRECT("'["&amp;'Báo cáo'!$C$3&amp;".xlsx]Hóa đơn COD'!"&amp;CELL("address",F197))))</f>
        <v>868960</v>
      </c>
      <c r="G197">
        <f ca="1">IF(ISBLANK(INDIRECT("'["&amp;'Báo cáo'!$C$3&amp;".xlsx]Hóa đơn COD'!"&amp;CELL("address",G197))),"",(INDIRECT("'["&amp;'Báo cáo'!$C$3&amp;".xlsx]Hóa đơn COD'!"&amp;CELL("address",G197))))</f>
        <v>103000</v>
      </c>
      <c r="H197">
        <f ca="1">IF(ISBLANK(INDIRECT("'["&amp;'Báo cáo'!$C$3&amp;".xlsx]Hóa đơn COD'!"&amp;CELL("address",H197))),"",(INDIRECT("'["&amp;'Báo cáo'!$C$3&amp;".xlsx]Hóa đơn COD'!"&amp;CELL("address",H197))))</f>
        <v>0</v>
      </c>
      <c r="I197">
        <f ca="1">IF(ISBLANK(INDIRECT("'["&amp;'Báo cáo'!$C$3&amp;".xlsx]Hóa đơn COD'!"&amp;CELL("address",I197))),"",(INDIRECT("'["&amp;'Báo cáo'!$C$3&amp;".xlsx]Hóa đơn COD'!"&amp;CELL("address",I197))))</f>
        <v>56</v>
      </c>
      <c r="J197">
        <f ca="1">IF(ISBLANK(INDIRECT("'["&amp;'Báo cáo'!$C$3&amp;".xlsx]Hóa đơn COD'!"&amp;CELL("address",J197))),"",(INDIRECT("'["&amp;'Báo cáo'!$C$3&amp;".xlsx]Hóa đơn COD'!"&amp;CELL("address",J197))))</f>
        <v>40</v>
      </c>
      <c r="K197">
        <f ca="1">IF(ISBLANK(INDIRECT("'["&amp;'Báo cáo'!$C$3&amp;".xlsx]Hóa đơn COD'!"&amp;CELL("address",K197))),"",(INDIRECT("'["&amp;'Báo cáo'!$C$3&amp;".xlsx]Hóa đơn COD'!"&amp;CELL("address",K197))))</f>
        <v>2</v>
      </c>
      <c r="L197">
        <f ca="1">IF(ISBLANK(INDIRECT("'["&amp;'Báo cáo'!$C$3&amp;".xlsx]Hóa đơn COD'!"&amp;CELL("address",L197))),"",(INDIRECT("'["&amp;'Báo cáo'!$C$3&amp;".xlsx]Hóa đơn COD'!"&amp;CELL("address",L197))))</f>
        <v>14</v>
      </c>
      <c r="M197">
        <f ca="1">IF(ISBLANK(INDIRECT("'["&amp;'Báo cáo'!$C$3&amp;".xlsx]Hóa đơn COD'!"&amp;CELL("address",M197))),"",(INDIRECT("'["&amp;'Báo cáo'!$C$3&amp;".xlsx]Hóa đơn COD'!"&amp;CELL("address",M197))))</f>
        <v>55</v>
      </c>
      <c r="N197" t="str">
        <f ca="1">IF(ISBLANK(INDIRECT("'["&amp;'Báo cáo'!$C$3&amp;".xlsx]Hóa đơn COD'!"&amp;CELL("address",N197))),"",(INDIRECT("'["&amp;'Báo cáo'!$C$3&amp;".xlsx]Hóa đơn COD'!"&amp;CELL("address",N197))))</f>
        <v>ngannk2</v>
      </c>
      <c r="O197" t="str">
        <f ca="1">IF(ISBLANK(INDIRECT("'["&amp;'Báo cáo'!$C$3&amp;".xlsx]Hóa đơn COD'!"&amp;CELL("address",O197))),"",(INDIRECT("'["&amp;'Báo cáo'!$C$3&amp;".xlsx]Hóa đơn COD'!"&amp;CELL("address",O197))))</f>
        <v>18:51 02-12-19</v>
      </c>
      <c r="P197" s="10">
        <f t="shared" ca="1" si="3"/>
        <v>0.78541666666666676</v>
      </c>
      <c r="Q197" t="str">
        <f ca="1">IF(B197="","",IF(P197&lt;'Báo cáo'!$C$4,"Sáng","Chiều"))</f>
        <v>Chiều</v>
      </c>
      <c r="R197" s="12">
        <f ca="1">IF(A197="","",IF(ISNUMBER(MATCH(B197,'Danh sách COD'!$B:$B,0)),J197/I197,""))</f>
        <v>0.7142857142857143</v>
      </c>
      <c r="S197" t="str">
        <f ca="1">IF(R197="","",IF(R197&gt;='Báo cáo'!$C$8,"Có","Không"))</f>
        <v>Không</v>
      </c>
    </row>
    <row r="198" spans="1:19" x14ac:dyDescent="0.25">
      <c r="A198" t="str">
        <f ca="1">IF(ISBLANK(INDIRECT("'["&amp;'Báo cáo'!$C$3&amp;".xlsx]Hóa đơn COD'!"&amp;CELL("address",A198))),"",(INDIRECT("'["&amp;'Báo cáo'!$C$3&amp;".xlsx]Hóa đơn COD'!"&amp;CELL("address",A198))))</f>
        <v>BTT395332884.T125215.031219</v>
      </c>
      <c r="B198" t="str">
        <f ca="1">IF(ISBLANK(INDIRECT("'["&amp;'Báo cáo'!$C$3&amp;".xlsx]Hóa đơn COD'!"&amp;CELL("address",B198))),"",(INDIRECT("'["&amp;'Báo cáo'!$C$3&amp;".xlsx]Hóa đơn COD'!"&amp;CELL("address",B198))))</f>
        <v>T125215-Hồ Ngọc Thảo</v>
      </c>
      <c r="C198">
        <f ca="1">IF(ISBLANK(INDIRECT("'["&amp;'Báo cáo'!$C$3&amp;".xlsx]Hóa đơn COD'!"&amp;CELL("address",C198))),"",(INDIRECT("'["&amp;'Báo cáo'!$C$3&amp;".xlsx]Hóa đơn COD'!"&amp;CELL("address",C198))))</f>
        <v>20529200</v>
      </c>
      <c r="D198">
        <f ca="1">IF(ISBLANK(INDIRECT("'["&amp;'Báo cáo'!$C$3&amp;".xlsx]Hóa đơn COD'!"&amp;CELL("address",D198))),"",(INDIRECT("'["&amp;'Báo cáo'!$C$3&amp;".xlsx]Hóa đơn COD'!"&amp;CELL("address",D198))))</f>
        <v>0</v>
      </c>
      <c r="E198">
        <f ca="1">IF(ISBLANK(INDIRECT("'["&amp;'Báo cáo'!$C$3&amp;".xlsx]Hóa đơn COD'!"&amp;CELL("address",E198))),"",(INDIRECT("'["&amp;'Báo cáo'!$C$3&amp;".xlsx]Hóa đơn COD'!"&amp;CELL("address",E198))))</f>
        <v>1772345</v>
      </c>
      <c r="F198">
        <f ca="1">IF(ISBLANK(INDIRECT("'["&amp;'Báo cáo'!$C$3&amp;".xlsx]Hóa đơn COD'!"&amp;CELL("address",F198))),"",(INDIRECT("'["&amp;'Báo cáo'!$C$3&amp;".xlsx]Hóa đơn COD'!"&amp;CELL("address",F198))))</f>
        <v>1425845</v>
      </c>
      <c r="G198">
        <f ca="1">IF(ISBLANK(INDIRECT("'["&amp;'Báo cáo'!$C$3&amp;".xlsx]Hóa đơn COD'!"&amp;CELL("address",G198))),"",(INDIRECT("'["&amp;'Báo cáo'!$C$3&amp;".xlsx]Hóa đơn COD'!"&amp;CELL("address",G198))))</f>
        <v>346500</v>
      </c>
      <c r="H198">
        <f ca="1">IF(ISBLANK(INDIRECT("'["&amp;'Báo cáo'!$C$3&amp;".xlsx]Hóa đơn COD'!"&amp;CELL("address",H198))),"",(INDIRECT("'["&amp;'Báo cáo'!$C$3&amp;".xlsx]Hóa đơn COD'!"&amp;CELL("address",H198))))</f>
        <v>0</v>
      </c>
      <c r="I198">
        <f ca="1">IF(ISBLANK(INDIRECT("'["&amp;'Báo cáo'!$C$3&amp;".xlsx]Hóa đơn COD'!"&amp;CELL("address",I198))),"",(INDIRECT("'["&amp;'Báo cáo'!$C$3&amp;".xlsx]Hóa đơn COD'!"&amp;CELL("address",I198))))</f>
        <v>94</v>
      </c>
      <c r="J198">
        <f ca="1">IF(ISBLANK(INDIRECT("'["&amp;'Báo cáo'!$C$3&amp;".xlsx]Hóa đơn COD'!"&amp;CELL("address",J198))),"",(INDIRECT("'["&amp;'Báo cáo'!$C$3&amp;".xlsx]Hóa đơn COD'!"&amp;CELL("address",J198))))</f>
        <v>77</v>
      </c>
      <c r="K198">
        <f ca="1">IF(ISBLANK(INDIRECT("'["&amp;'Báo cáo'!$C$3&amp;".xlsx]Hóa đơn COD'!"&amp;CELL("address",K198))),"",(INDIRECT("'["&amp;'Báo cáo'!$C$3&amp;".xlsx]Hóa đơn COD'!"&amp;CELL("address",K198))))</f>
        <v>2</v>
      </c>
      <c r="L198">
        <f ca="1">IF(ISBLANK(INDIRECT("'["&amp;'Báo cáo'!$C$3&amp;".xlsx]Hóa đơn COD'!"&amp;CELL("address",L198))),"",(INDIRECT("'["&amp;'Báo cáo'!$C$3&amp;".xlsx]Hóa đơn COD'!"&amp;CELL("address",L198))))</f>
        <v>15</v>
      </c>
      <c r="M198">
        <f ca="1">IF(ISBLANK(INDIRECT("'["&amp;'Báo cáo'!$C$3&amp;".xlsx]Hóa đơn COD'!"&amp;CELL("address",M198))),"",(INDIRECT("'["&amp;'Báo cáo'!$C$3&amp;".xlsx]Hóa đơn COD'!"&amp;CELL("address",M198))))</f>
        <v>94</v>
      </c>
      <c r="N198" t="str">
        <f ca="1">IF(ISBLANK(INDIRECT("'["&amp;'Báo cáo'!$C$3&amp;".xlsx]Hóa đơn COD'!"&amp;CELL("address",N198))),"",(INDIRECT("'["&amp;'Báo cáo'!$C$3&amp;".xlsx]Hóa đơn COD'!"&amp;CELL("address",N198))))</f>
        <v>ngannk2</v>
      </c>
      <c r="O198" t="str">
        <f ca="1">IF(ISBLANK(INDIRECT("'["&amp;'Báo cáo'!$C$3&amp;".xlsx]Hóa đơn COD'!"&amp;CELL("address",O198))),"",(INDIRECT("'["&amp;'Báo cáo'!$C$3&amp;".xlsx]Hóa đơn COD'!"&amp;CELL("address",O198))))</f>
        <v>13:42 03-12-19</v>
      </c>
      <c r="P198" s="10">
        <f t="shared" ca="1" si="3"/>
        <v>0.5708333333333333</v>
      </c>
      <c r="Q198" t="str">
        <f ca="1">IF(B198="","",IF(P198&lt;'Báo cáo'!$C$4,"Sáng","Chiều"))</f>
        <v>Chiều</v>
      </c>
      <c r="R198" s="12" t="str">
        <f ca="1">IF(A198="","",IF(ISNUMBER(MATCH(B198,'Danh sách COD'!$B:$B,0)),J198/I198,""))</f>
        <v/>
      </c>
      <c r="S198" t="str">
        <f ca="1">IF(R198="","",IF(R198&gt;='Báo cáo'!$C$8,"Có","Không"))</f>
        <v/>
      </c>
    </row>
    <row r="199" spans="1:19" x14ac:dyDescent="0.25">
      <c r="A199" t="str">
        <f ca="1">IF(ISBLANK(INDIRECT("'["&amp;'Báo cáo'!$C$3&amp;".xlsx]Hóa đơn COD'!"&amp;CELL("address",A199))),"",(INDIRECT("'["&amp;'Báo cáo'!$C$3&amp;".xlsx]Hóa đơn COD'!"&amp;CELL("address",A199))))</f>
        <v>BTT399457695.T125215.061219</v>
      </c>
      <c r="B199" t="str">
        <f ca="1">IF(ISBLANK(INDIRECT("'["&amp;'Báo cáo'!$C$3&amp;".xlsx]Hóa đơn COD'!"&amp;CELL("address",B199))),"",(INDIRECT("'["&amp;'Báo cáo'!$C$3&amp;".xlsx]Hóa đơn COD'!"&amp;CELL("address",B199))))</f>
        <v>T125215-Hồ Ngọc Thảo</v>
      </c>
      <c r="C199">
        <f ca="1">IF(ISBLANK(INDIRECT("'["&amp;'Báo cáo'!$C$3&amp;".xlsx]Hóa đơn COD'!"&amp;CELL("address",C199))),"",(INDIRECT("'["&amp;'Báo cáo'!$C$3&amp;".xlsx]Hóa đơn COD'!"&amp;CELL("address",C199))))</f>
        <v>20360710</v>
      </c>
      <c r="D199">
        <f ca="1">IF(ISBLANK(INDIRECT("'["&amp;'Báo cáo'!$C$3&amp;".xlsx]Hóa đơn COD'!"&amp;CELL("address",D199))),"",(INDIRECT("'["&amp;'Báo cáo'!$C$3&amp;".xlsx]Hóa đơn COD'!"&amp;CELL("address",D199))))</f>
        <v>16000</v>
      </c>
      <c r="E199">
        <f ca="1">IF(ISBLANK(INDIRECT("'["&amp;'Báo cáo'!$C$3&amp;".xlsx]Hóa đơn COD'!"&amp;CELL("address",E199))),"",(INDIRECT("'["&amp;'Báo cáo'!$C$3&amp;".xlsx]Hóa đơn COD'!"&amp;CELL("address",E199))))</f>
        <v>1903720</v>
      </c>
      <c r="F199">
        <f ca="1">IF(ISBLANK(INDIRECT("'["&amp;'Báo cáo'!$C$3&amp;".xlsx]Hóa đơn COD'!"&amp;CELL("address",F199))),"",(INDIRECT("'["&amp;'Báo cáo'!$C$3&amp;".xlsx]Hóa đơn COD'!"&amp;CELL("address",F199))))</f>
        <v>1432720</v>
      </c>
      <c r="G199">
        <f ca="1">IF(ISBLANK(INDIRECT("'["&amp;'Báo cáo'!$C$3&amp;".xlsx]Hóa đơn COD'!"&amp;CELL("address",G199))),"",(INDIRECT("'["&amp;'Báo cáo'!$C$3&amp;".xlsx]Hóa đơn COD'!"&amp;CELL("address",G199))))</f>
        <v>471000</v>
      </c>
      <c r="H199">
        <f ca="1">IF(ISBLANK(INDIRECT("'["&amp;'Báo cáo'!$C$3&amp;".xlsx]Hóa đơn COD'!"&amp;CELL("address",H199))),"",(INDIRECT("'["&amp;'Báo cáo'!$C$3&amp;".xlsx]Hóa đơn COD'!"&amp;CELL("address",H199))))</f>
        <v>0</v>
      </c>
      <c r="I199">
        <f ca="1">IF(ISBLANK(INDIRECT("'["&amp;'Báo cáo'!$C$3&amp;".xlsx]Hóa đơn COD'!"&amp;CELL("address",I199))),"",(INDIRECT("'["&amp;'Báo cáo'!$C$3&amp;".xlsx]Hóa đơn COD'!"&amp;CELL("address",I199))))</f>
        <v>88</v>
      </c>
      <c r="J199">
        <f ca="1">IF(ISBLANK(INDIRECT("'["&amp;'Báo cáo'!$C$3&amp;".xlsx]Hóa đơn COD'!"&amp;CELL("address",J199))),"",(INDIRECT("'["&amp;'Báo cáo'!$C$3&amp;".xlsx]Hóa đơn COD'!"&amp;CELL("address",J199))))</f>
        <v>75</v>
      </c>
      <c r="K199">
        <f ca="1">IF(ISBLANK(INDIRECT("'["&amp;'Báo cáo'!$C$3&amp;".xlsx]Hóa đơn COD'!"&amp;CELL("address",K199))),"",(INDIRECT("'["&amp;'Báo cáo'!$C$3&amp;".xlsx]Hóa đơn COD'!"&amp;CELL("address",K199))))</f>
        <v>1</v>
      </c>
      <c r="L199">
        <f ca="1">IF(ISBLANK(INDIRECT("'["&amp;'Báo cáo'!$C$3&amp;".xlsx]Hóa đơn COD'!"&amp;CELL("address",L199))),"",(INDIRECT("'["&amp;'Báo cáo'!$C$3&amp;".xlsx]Hóa đơn COD'!"&amp;CELL("address",L199))))</f>
        <v>12</v>
      </c>
      <c r="M199">
        <f ca="1">IF(ISBLANK(INDIRECT("'["&amp;'Báo cáo'!$C$3&amp;".xlsx]Hóa đơn COD'!"&amp;CELL("address",M199))),"",(INDIRECT("'["&amp;'Báo cáo'!$C$3&amp;".xlsx]Hóa đơn COD'!"&amp;CELL("address",M199))))</f>
        <v>88</v>
      </c>
      <c r="N199" t="str">
        <f ca="1">IF(ISBLANK(INDIRECT("'["&amp;'Báo cáo'!$C$3&amp;".xlsx]Hóa đơn COD'!"&amp;CELL("address",N199))),"",(INDIRECT("'["&amp;'Báo cáo'!$C$3&amp;".xlsx]Hóa đơn COD'!"&amp;CELL("address",N199))))</f>
        <v>ngannk2</v>
      </c>
      <c r="O199" t="str">
        <f ca="1">IF(ISBLANK(INDIRECT("'["&amp;'Báo cáo'!$C$3&amp;".xlsx]Hóa đơn COD'!"&amp;CELL("address",O199))),"",(INDIRECT("'["&amp;'Báo cáo'!$C$3&amp;".xlsx]Hóa đơn COD'!"&amp;CELL("address",O199))))</f>
        <v>13:42 06-12-19</v>
      </c>
      <c r="P199" s="10">
        <f t="shared" ca="1" si="3"/>
        <v>0.5708333333333333</v>
      </c>
      <c r="Q199" t="str">
        <f ca="1">IF(B199="","",IF(P199&lt;'Báo cáo'!$C$4,"Sáng","Chiều"))</f>
        <v>Chiều</v>
      </c>
      <c r="R199" s="12" t="str">
        <f ca="1">IF(A199="","",IF(ISNUMBER(MATCH(B199,'Danh sách COD'!$B:$B,0)),J199/I199,""))</f>
        <v/>
      </c>
      <c r="S199" t="str">
        <f ca="1">IF(R199="","",IF(R199&gt;='Báo cáo'!$C$8,"Có","Không"))</f>
        <v/>
      </c>
    </row>
    <row r="200" spans="1:19" x14ac:dyDescent="0.25">
      <c r="A200" t="str">
        <f ca="1">IF(ISBLANK(INDIRECT("'["&amp;'Báo cáo'!$C$3&amp;".xlsx]Hóa đơn COD'!"&amp;CELL("address",A200))),"",(INDIRECT("'["&amp;'Báo cáo'!$C$3&amp;".xlsx]Hóa đơn COD'!"&amp;CELL("address",A200))))</f>
        <v>BTT398017818.T125215.051219</v>
      </c>
      <c r="B200" t="str">
        <f ca="1">IF(ISBLANK(INDIRECT("'["&amp;'Báo cáo'!$C$3&amp;".xlsx]Hóa đơn COD'!"&amp;CELL("address",B200))),"",(INDIRECT("'["&amp;'Báo cáo'!$C$3&amp;".xlsx]Hóa đơn COD'!"&amp;CELL("address",B200))))</f>
        <v>T125215-Hồ Ngọc Thảo</v>
      </c>
      <c r="C200">
        <f ca="1">IF(ISBLANK(INDIRECT("'["&amp;'Báo cáo'!$C$3&amp;".xlsx]Hóa đơn COD'!"&amp;CELL("address",C200))),"",(INDIRECT("'["&amp;'Báo cáo'!$C$3&amp;".xlsx]Hóa đơn COD'!"&amp;CELL("address",C200))))</f>
        <v>20016860</v>
      </c>
      <c r="D200">
        <f ca="1">IF(ISBLANK(INDIRECT("'["&amp;'Báo cáo'!$C$3&amp;".xlsx]Hóa đơn COD'!"&amp;CELL("address",D200))),"",(INDIRECT("'["&amp;'Báo cáo'!$C$3&amp;".xlsx]Hóa đơn COD'!"&amp;CELL("address",D200))))</f>
        <v>0</v>
      </c>
      <c r="E200">
        <f ca="1">IF(ISBLANK(INDIRECT("'["&amp;'Báo cáo'!$C$3&amp;".xlsx]Hóa đơn COD'!"&amp;CELL("address",E200))),"",(INDIRECT("'["&amp;'Báo cáo'!$C$3&amp;".xlsx]Hóa đơn COD'!"&amp;CELL("address",E200))))</f>
        <v>2008100</v>
      </c>
      <c r="F200">
        <f ca="1">IF(ISBLANK(INDIRECT("'["&amp;'Báo cáo'!$C$3&amp;".xlsx]Hóa đơn COD'!"&amp;CELL("address",F200))),"",(INDIRECT("'["&amp;'Báo cáo'!$C$3&amp;".xlsx]Hóa đơn COD'!"&amp;CELL("address",F200))))</f>
        <v>1505100</v>
      </c>
      <c r="G200">
        <f ca="1">IF(ISBLANK(INDIRECT("'["&amp;'Báo cáo'!$C$3&amp;".xlsx]Hóa đơn COD'!"&amp;CELL("address",G200))),"",(INDIRECT("'["&amp;'Báo cáo'!$C$3&amp;".xlsx]Hóa đơn COD'!"&amp;CELL("address",G200))))</f>
        <v>503000</v>
      </c>
      <c r="H200">
        <f ca="1">IF(ISBLANK(INDIRECT("'["&amp;'Báo cáo'!$C$3&amp;".xlsx]Hóa đơn COD'!"&amp;CELL("address",H200))),"",(INDIRECT("'["&amp;'Báo cáo'!$C$3&amp;".xlsx]Hóa đơn COD'!"&amp;CELL("address",H200))))</f>
        <v>0</v>
      </c>
      <c r="I200">
        <f ca="1">IF(ISBLANK(INDIRECT("'["&amp;'Báo cáo'!$C$3&amp;".xlsx]Hóa đơn COD'!"&amp;CELL("address",I200))),"",(INDIRECT("'["&amp;'Báo cáo'!$C$3&amp;".xlsx]Hóa đơn COD'!"&amp;CELL("address",I200))))</f>
        <v>87</v>
      </c>
      <c r="J200">
        <f ca="1">IF(ISBLANK(INDIRECT("'["&amp;'Báo cáo'!$C$3&amp;".xlsx]Hóa đơn COD'!"&amp;CELL("address",J200))),"",(INDIRECT("'["&amp;'Báo cáo'!$C$3&amp;".xlsx]Hóa đơn COD'!"&amp;CELL("address",J200))))</f>
        <v>70</v>
      </c>
      <c r="K200">
        <f ca="1">IF(ISBLANK(INDIRECT("'["&amp;'Báo cáo'!$C$3&amp;".xlsx]Hóa đơn COD'!"&amp;CELL("address",K200))),"",(INDIRECT("'["&amp;'Báo cáo'!$C$3&amp;".xlsx]Hóa đơn COD'!"&amp;CELL("address",K200))))</f>
        <v>2</v>
      </c>
      <c r="L200">
        <f ca="1">IF(ISBLANK(INDIRECT("'["&amp;'Báo cáo'!$C$3&amp;".xlsx]Hóa đơn COD'!"&amp;CELL("address",L200))),"",(INDIRECT("'["&amp;'Báo cáo'!$C$3&amp;".xlsx]Hóa đơn COD'!"&amp;CELL("address",L200))))</f>
        <v>15</v>
      </c>
      <c r="M200">
        <f ca="1">IF(ISBLANK(INDIRECT("'["&amp;'Báo cáo'!$C$3&amp;".xlsx]Hóa đơn COD'!"&amp;CELL("address",M200))),"",(INDIRECT("'["&amp;'Báo cáo'!$C$3&amp;".xlsx]Hóa đơn COD'!"&amp;CELL("address",M200))))</f>
        <v>87</v>
      </c>
      <c r="N200" t="str">
        <f ca="1">IF(ISBLANK(INDIRECT("'["&amp;'Báo cáo'!$C$3&amp;".xlsx]Hóa đơn COD'!"&amp;CELL("address",N200))),"",(INDIRECT("'["&amp;'Báo cáo'!$C$3&amp;".xlsx]Hóa đơn COD'!"&amp;CELL("address",N200))))</f>
        <v>ngannk2</v>
      </c>
      <c r="O200" t="str">
        <f ca="1">IF(ISBLANK(INDIRECT("'["&amp;'Báo cáo'!$C$3&amp;".xlsx]Hóa đơn COD'!"&amp;CELL("address",O200))),"",(INDIRECT("'["&amp;'Báo cáo'!$C$3&amp;".xlsx]Hóa đơn COD'!"&amp;CELL("address",O200))))</f>
        <v>13:48 05-12-19</v>
      </c>
      <c r="P200" s="10">
        <f t="shared" ca="1" si="3"/>
        <v>0.57500000000000007</v>
      </c>
      <c r="Q200" t="str">
        <f ca="1">IF(B200="","",IF(P200&lt;'Báo cáo'!$C$4,"Sáng","Chiều"))</f>
        <v>Chiều</v>
      </c>
      <c r="R200" s="12" t="str">
        <f ca="1">IF(A200="","",IF(ISNUMBER(MATCH(B200,'Danh sách COD'!$B:$B,0)),J200/I200,""))</f>
        <v/>
      </c>
      <c r="S200" t="str">
        <f ca="1">IF(R200="","",IF(R200&gt;='Báo cáo'!$C$8,"Có","Không"))</f>
        <v/>
      </c>
    </row>
    <row r="201" spans="1:19" x14ac:dyDescent="0.25">
      <c r="A201" t="str">
        <f ca="1">IF(ISBLANK(INDIRECT("'["&amp;'Báo cáo'!$C$3&amp;".xlsx]Hóa đơn COD'!"&amp;CELL("address",A201))),"",(INDIRECT("'["&amp;'Báo cáo'!$C$3&amp;".xlsx]Hóa đơn COD'!"&amp;CELL("address",A201))))</f>
        <v>BTT396773790.T125215.041219</v>
      </c>
      <c r="B201" t="str">
        <f ca="1">IF(ISBLANK(INDIRECT("'["&amp;'Báo cáo'!$C$3&amp;".xlsx]Hóa đơn COD'!"&amp;CELL("address",B201))),"",(INDIRECT("'["&amp;'Báo cáo'!$C$3&amp;".xlsx]Hóa đơn COD'!"&amp;CELL("address",B201))))</f>
        <v>T125215-Hồ Ngọc Thảo</v>
      </c>
      <c r="C201">
        <f ca="1">IF(ISBLANK(INDIRECT("'["&amp;'Báo cáo'!$C$3&amp;".xlsx]Hóa đơn COD'!"&amp;CELL("address",C201))),"",(INDIRECT("'["&amp;'Báo cáo'!$C$3&amp;".xlsx]Hóa đơn COD'!"&amp;CELL("address",C201))))</f>
        <v>27579655</v>
      </c>
      <c r="D201">
        <f ca="1">IF(ISBLANK(INDIRECT("'["&amp;'Báo cáo'!$C$3&amp;".xlsx]Hóa đơn COD'!"&amp;CELL("address",D201))),"",(INDIRECT("'["&amp;'Báo cáo'!$C$3&amp;".xlsx]Hóa đơn COD'!"&amp;CELL("address",D201))))</f>
        <v>26690</v>
      </c>
      <c r="E201">
        <f ca="1">IF(ISBLANK(INDIRECT("'["&amp;'Báo cáo'!$C$3&amp;".xlsx]Hóa đơn COD'!"&amp;CELL("address",E201))),"",(INDIRECT("'["&amp;'Báo cáo'!$C$3&amp;".xlsx]Hóa đơn COD'!"&amp;CELL("address",E201))))</f>
        <v>1813300</v>
      </c>
      <c r="F201">
        <f ca="1">IF(ISBLANK(INDIRECT("'["&amp;'Báo cáo'!$C$3&amp;".xlsx]Hóa đơn COD'!"&amp;CELL("address",F201))),"",(INDIRECT("'["&amp;'Báo cáo'!$C$3&amp;".xlsx]Hóa đơn COD'!"&amp;CELL("address",F201))))</f>
        <v>1518300</v>
      </c>
      <c r="G201">
        <f ca="1">IF(ISBLANK(INDIRECT("'["&amp;'Báo cáo'!$C$3&amp;".xlsx]Hóa đơn COD'!"&amp;CELL("address",G201))),"",(INDIRECT("'["&amp;'Báo cáo'!$C$3&amp;".xlsx]Hóa đơn COD'!"&amp;CELL("address",G201))))</f>
        <v>295000</v>
      </c>
      <c r="H201">
        <f ca="1">IF(ISBLANK(INDIRECT("'["&amp;'Báo cáo'!$C$3&amp;".xlsx]Hóa đơn COD'!"&amp;CELL("address",H201))),"",(INDIRECT("'["&amp;'Báo cáo'!$C$3&amp;".xlsx]Hóa đơn COD'!"&amp;CELL("address",H201))))</f>
        <v>0</v>
      </c>
      <c r="I201">
        <f ca="1">IF(ISBLANK(INDIRECT("'["&amp;'Báo cáo'!$C$3&amp;".xlsx]Hóa đơn COD'!"&amp;CELL("address",I201))),"",(INDIRECT("'["&amp;'Báo cáo'!$C$3&amp;".xlsx]Hóa đơn COD'!"&amp;CELL("address",I201))))</f>
        <v>96</v>
      </c>
      <c r="J201">
        <f ca="1">IF(ISBLANK(INDIRECT("'["&amp;'Báo cáo'!$C$3&amp;".xlsx]Hóa đơn COD'!"&amp;CELL("address",J201))),"",(INDIRECT("'["&amp;'Báo cáo'!$C$3&amp;".xlsx]Hóa đơn COD'!"&amp;CELL("address",J201))))</f>
        <v>72</v>
      </c>
      <c r="K201">
        <f ca="1">IF(ISBLANK(INDIRECT("'["&amp;'Báo cáo'!$C$3&amp;".xlsx]Hóa đơn COD'!"&amp;CELL("address",K201))),"",(INDIRECT("'["&amp;'Báo cáo'!$C$3&amp;".xlsx]Hóa đơn COD'!"&amp;CELL("address",K201))))</f>
        <v>4</v>
      </c>
      <c r="L201">
        <f ca="1">IF(ISBLANK(INDIRECT("'["&amp;'Báo cáo'!$C$3&amp;".xlsx]Hóa đơn COD'!"&amp;CELL("address",L201))),"",(INDIRECT("'["&amp;'Báo cáo'!$C$3&amp;".xlsx]Hóa đơn COD'!"&amp;CELL("address",L201))))</f>
        <v>20</v>
      </c>
      <c r="M201">
        <f ca="1">IF(ISBLANK(INDIRECT("'["&amp;'Báo cáo'!$C$3&amp;".xlsx]Hóa đơn COD'!"&amp;CELL("address",M201))),"",(INDIRECT("'["&amp;'Báo cáo'!$C$3&amp;".xlsx]Hóa đơn COD'!"&amp;CELL("address",M201))))</f>
        <v>96</v>
      </c>
      <c r="N201" t="str">
        <f ca="1">IF(ISBLANK(INDIRECT("'["&amp;'Báo cáo'!$C$3&amp;".xlsx]Hóa đơn COD'!"&amp;CELL("address",N201))),"",(INDIRECT("'["&amp;'Báo cáo'!$C$3&amp;".xlsx]Hóa đơn COD'!"&amp;CELL("address",N201))))</f>
        <v>trongntm</v>
      </c>
      <c r="O201" t="str">
        <f ca="1">IF(ISBLANK(INDIRECT("'["&amp;'Báo cáo'!$C$3&amp;".xlsx]Hóa đơn COD'!"&amp;CELL("address",O201))),"",(INDIRECT("'["&amp;'Báo cáo'!$C$3&amp;".xlsx]Hóa đơn COD'!"&amp;CELL("address",O201))))</f>
        <v>13:57 04-12-19</v>
      </c>
      <c r="P201" s="10">
        <f t="shared" ca="1" si="3"/>
        <v>0.58124999999999993</v>
      </c>
      <c r="Q201" t="str">
        <f ca="1">IF(B201="","",IF(P201&lt;'Báo cáo'!$C$4,"Sáng","Chiều"))</f>
        <v>Chiều</v>
      </c>
      <c r="R201" s="12" t="str">
        <f ca="1">IF(A201="","",IF(ISNUMBER(MATCH(B201,'Danh sách COD'!$B:$B,0)),J201/I201,""))</f>
        <v/>
      </c>
      <c r="S201" t="str">
        <f ca="1">IF(R201="","",IF(R201&gt;='Báo cáo'!$C$8,"Có","Không"))</f>
        <v/>
      </c>
    </row>
    <row r="202" spans="1:19" x14ac:dyDescent="0.25">
      <c r="A202" t="str">
        <f ca="1">IF(ISBLANK(INDIRECT("'["&amp;'Báo cáo'!$C$3&amp;".xlsx]Hóa đơn COD'!"&amp;CELL("address",A202))),"",(INDIRECT("'["&amp;'Báo cáo'!$C$3&amp;".xlsx]Hóa đơn COD'!"&amp;CELL("address",A202))))</f>
        <v>BTT391837254.T125215.301119</v>
      </c>
      <c r="B202" t="str">
        <f ca="1">IF(ISBLANK(INDIRECT("'["&amp;'Báo cáo'!$C$3&amp;".xlsx]Hóa đơn COD'!"&amp;CELL("address",B202))),"",(INDIRECT("'["&amp;'Báo cáo'!$C$3&amp;".xlsx]Hóa đơn COD'!"&amp;CELL("address",B202))))</f>
        <v>T125215-Hồ Ngọc Thảo</v>
      </c>
      <c r="C202">
        <f ca="1">IF(ISBLANK(INDIRECT("'["&amp;'Báo cáo'!$C$3&amp;".xlsx]Hóa đơn COD'!"&amp;CELL("address",C202))),"",(INDIRECT("'["&amp;'Báo cáo'!$C$3&amp;".xlsx]Hóa đơn COD'!"&amp;CELL("address",C202))))</f>
        <v>14563508</v>
      </c>
      <c r="D202">
        <f ca="1">IF(ISBLANK(INDIRECT("'["&amp;'Báo cáo'!$C$3&amp;".xlsx]Hóa đơn COD'!"&amp;CELL("address",D202))),"",(INDIRECT("'["&amp;'Báo cáo'!$C$3&amp;".xlsx]Hóa đơn COD'!"&amp;CELL("address",D202))))</f>
        <v>0</v>
      </c>
      <c r="E202">
        <f ca="1">IF(ISBLANK(INDIRECT("'["&amp;'Báo cáo'!$C$3&amp;".xlsx]Hóa đơn COD'!"&amp;CELL("address",E202))),"",(INDIRECT("'["&amp;'Báo cáo'!$C$3&amp;".xlsx]Hóa đơn COD'!"&amp;CELL("address",E202))))</f>
        <v>1398565</v>
      </c>
      <c r="F202">
        <f ca="1">IF(ISBLANK(INDIRECT("'["&amp;'Báo cáo'!$C$3&amp;".xlsx]Hóa đơn COD'!"&amp;CELL("address",F202))),"",(INDIRECT("'["&amp;'Báo cáo'!$C$3&amp;".xlsx]Hóa đơn COD'!"&amp;CELL("address",F202))))</f>
        <v>1027565</v>
      </c>
      <c r="G202">
        <f ca="1">IF(ISBLANK(INDIRECT("'["&amp;'Báo cáo'!$C$3&amp;".xlsx]Hóa đơn COD'!"&amp;CELL("address",G202))),"",(INDIRECT("'["&amp;'Báo cáo'!$C$3&amp;".xlsx]Hóa đơn COD'!"&amp;CELL("address",G202))))</f>
        <v>371000</v>
      </c>
      <c r="H202">
        <f ca="1">IF(ISBLANK(INDIRECT("'["&amp;'Báo cáo'!$C$3&amp;".xlsx]Hóa đơn COD'!"&amp;CELL("address",H202))),"",(INDIRECT("'["&amp;'Báo cáo'!$C$3&amp;".xlsx]Hóa đơn COD'!"&amp;CELL("address",H202))))</f>
        <v>0</v>
      </c>
      <c r="I202">
        <f ca="1">IF(ISBLANK(INDIRECT("'["&amp;'Báo cáo'!$C$3&amp;".xlsx]Hóa đơn COD'!"&amp;CELL("address",I202))),"",(INDIRECT("'["&amp;'Báo cáo'!$C$3&amp;".xlsx]Hóa đơn COD'!"&amp;CELL("address",I202))))</f>
        <v>75</v>
      </c>
      <c r="J202">
        <f ca="1">IF(ISBLANK(INDIRECT("'["&amp;'Báo cáo'!$C$3&amp;".xlsx]Hóa đơn COD'!"&amp;CELL("address",J202))),"",(INDIRECT("'["&amp;'Báo cáo'!$C$3&amp;".xlsx]Hóa đơn COD'!"&amp;CELL("address",J202))))</f>
        <v>53</v>
      </c>
      <c r="K202">
        <f ca="1">IF(ISBLANK(INDIRECT("'["&amp;'Báo cáo'!$C$3&amp;".xlsx]Hóa đơn COD'!"&amp;CELL("address",K202))),"",(INDIRECT("'["&amp;'Báo cáo'!$C$3&amp;".xlsx]Hóa đơn COD'!"&amp;CELL("address",K202))))</f>
        <v>1</v>
      </c>
      <c r="L202">
        <f ca="1">IF(ISBLANK(INDIRECT("'["&amp;'Báo cáo'!$C$3&amp;".xlsx]Hóa đơn COD'!"&amp;CELL("address",L202))),"",(INDIRECT("'["&amp;'Báo cáo'!$C$3&amp;".xlsx]Hóa đơn COD'!"&amp;CELL("address",L202))))</f>
        <v>21</v>
      </c>
      <c r="M202">
        <f ca="1">IF(ISBLANK(INDIRECT("'["&amp;'Báo cáo'!$C$3&amp;".xlsx]Hóa đơn COD'!"&amp;CELL("address",M202))),"",(INDIRECT("'["&amp;'Báo cáo'!$C$3&amp;".xlsx]Hóa đơn COD'!"&amp;CELL("address",M202))))</f>
        <v>75</v>
      </c>
      <c r="N202" t="str">
        <f ca="1">IF(ISBLANK(INDIRECT("'["&amp;'Báo cáo'!$C$3&amp;".xlsx]Hóa đơn COD'!"&amp;CELL("address",N202))),"",(INDIRECT("'["&amp;'Báo cáo'!$C$3&amp;".xlsx]Hóa đơn COD'!"&amp;CELL("address",N202))))</f>
        <v>nhitpy</v>
      </c>
      <c r="O202" t="str">
        <f ca="1">IF(ISBLANK(INDIRECT("'["&amp;'Báo cáo'!$C$3&amp;".xlsx]Hóa đơn COD'!"&amp;CELL("address",O202))),"",(INDIRECT("'["&amp;'Báo cáo'!$C$3&amp;".xlsx]Hóa đơn COD'!"&amp;CELL("address",O202))))</f>
        <v>13:58 30-11-19</v>
      </c>
      <c r="P202" s="10">
        <f t="shared" ca="1" si="3"/>
        <v>0.58194444444444449</v>
      </c>
      <c r="Q202" t="str">
        <f ca="1">IF(B202="","",IF(P202&lt;'Báo cáo'!$C$4,"Sáng","Chiều"))</f>
        <v>Chiều</v>
      </c>
      <c r="R202" s="12" t="str">
        <f ca="1">IF(A202="","",IF(ISNUMBER(MATCH(B202,'Danh sách COD'!$B:$B,0)),J202/I202,""))</f>
        <v/>
      </c>
      <c r="S202" t="str">
        <f ca="1">IF(R202="","",IF(R202&gt;='Báo cáo'!$C$8,"Có","Không"))</f>
        <v/>
      </c>
    </row>
    <row r="203" spans="1:19" x14ac:dyDescent="0.25">
      <c r="A203" t="str">
        <f ca="1">IF(ISBLANK(INDIRECT("'["&amp;'Báo cáo'!$C$3&amp;".xlsx]Hóa đơn COD'!"&amp;CELL("address",A203))),"",(INDIRECT("'["&amp;'Báo cáo'!$C$3&amp;".xlsx]Hóa đơn COD'!"&amp;CELL("address",A203))))</f>
        <v>BTT394055946.T125215.021219</v>
      </c>
      <c r="B203" t="str">
        <f ca="1">IF(ISBLANK(INDIRECT("'["&amp;'Báo cáo'!$C$3&amp;".xlsx]Hóa đơn COD'!"&amp;CELL("address",B203))),"",(INDIRECT("'["&amp;'Báo cáo'!$C$3&amp;".xlsx]Hóa đơn COD'!"&amp;CELL("address",B203))))</f>
        <v>T125215-Hồ Ngọc Thảo</v>
      </c>
      <c r="C203">
        <f ca="1">IF(ISBLANK(INDIRECT("'["&amp;'Báo cáo'!$C$3&amp;".xlsx]Hóa đơn COD'!"&amp;CELL("address",C203))),"",(INDIRECT("'["&amp;'Báo cáo'!$C$3&amp;".xlsx]Hóa đơn COD'!"&amp;CELL("address",C203))))</f>
        <v>19158035</v>
      </c>
      <c r="D203">
        <f ca="1">IF(ISBLANK(INDIRECT("'["&amp;'Báo cáo'!$C$3&amp;".xlsx]Hóa đơn COD'!"&amp;CELL("address",D203))),"",(INDIRECT("'["&amp;'Báo cáo'!$C$3&amp;".xlsx]Hóa đơn COD'!"&amp;CELL("address",D203))))</f>
        <v>0</v>
      </c>
      <c r="E203">
        <f ca="1">IF(ISBLANK(INDIRECT("'["&amp;'Báo cáo'!$C$3&amp;".xlsx]Hóa đơn COD'!"&amp;CELL("address",E203))),"",(INDIRECT("'["&amp;'Báo cáo'!$C$3&amp;".xlsx]Hóa đơn COD'!"&amp;CELL("address",E203))))</f>
        <v>2160881</v>
      </c>
      <c r="F203">
        <f ca="1">IF(ISBLANK(INDIRECT("'["&amp;'Báo cáo'!$C$3&amp;".xlsx]Hóa đơn COD'!"&amp;CELL("address",F203))),"",(INDIRECT("'["&amp;'Báo cáo'!$C$3&amp;".xlsx]Hóa đơn COD'!"&amp;CELL("address",F203))))</f>
        <v>1834881</v>
      </c>
      <c r="G203">
        <f ca="1">IF(ISBLANK(INDIRECT("'["&amp;'Báo cáo'!$C$3&amp;".xlsx]Hóa đơn COD'!"&amp;CELL("address",G203))),"",(INDIRECT("'["&amp;'Báo cáo'!$C$3&amp;".xlsx]Hóa đơn COD'!"&amp;CELL("address",G203))))</f>
        <v>326000</v>
      </c>
      <c r="H203">
        <f ca="1">IF(ISBLANK(INDIRECT("'["&amp;'Báo cáo'!$C$3&amp;".xlsx]Hóa đơn COD'!"&amp;CELL("address",H203))),"",(INDIRECT("'["&amp;'Báo cáo'!$C$3&amp;".xlsx]Hóa đơn COD'!"&amp;CELL("address",H203))))</f>
        <v>0</v>
      </c>
      <c r="I203">
        <f ca="1">IF(ISBLANK(INDIRECT("'["&amp;'Báo cáo'!$C$3&amp;".xlsx]Hóa đơn COD'!"&amp;CELL("address",I203))),"",(INDIRECT("'["&amp;'Báo cáo'!$C$3&amp;".xlsx]Hóa đơn COD'!"&amp;CELL("address",I203))))</f>
        <v>106</v>
      </c>
      <c r="J203">
        <f ca="1">IF(ISBLANK(INDIRECT("'["&amp;'Báo cáo'!$C$3&amp;".xlsx]Hóa đơn COD'!"&amp;CELL("address",J203))),"",(INDIRECT("'["&amp;'Báo cáo'!$C$3&amp;".xlsx]Hóa đơn COD'!"&amp;CELL("address",J203))))</f>
        <v>76</v>
      </c>
      <c r="K203">
        <f ca="1">IF(ISBLANK(INDIRECT("'["&amp;'Báo cáo'!$C$3&amp;".xlsx]Hóa đơn COD'!"&amp;CELL("address",K203))),"",(INDIRECT("'["&amp;'Báo cáo'!$C$3&amp;".xlsx]Hóa đơn COD'!"&amp;CELL("address",K203))))</f>
        <v>4</v>
      </c>
      <c r="L203">
        <f ca="1">IF(ISBLANK(INDIRECT("'["&amp;'Báo cáo'!$C$3&amp;".xlsx]Hóa đơn COD'!"&amp;CELL("address",L203))),"",(INDIRECT("'["&amp;'Báo cáo'!$C$3&amp;".xlsx]Hóa đơn COD'!"&amp;CELL("address",L203))))</f>
        <v>26</v>
      </c>
      <c r="M203">
        <f ca="1">IF(ISBLANK(INDIRECT("'["&amp;'Báo cáo'!$C$3&amp;".xlsx]Hóa đơn COD'!"&amp;CELL("address",M203))),"",(INDIRECT("'["&amp;'Báo cáo'!$C$3&amp;".xlsx]Hóa đơn COD'!"&amp;CELL("address",M203))))</f>
        <v>106</v>
      </c>
      <c r="N203" t="str">
        <f ca="1">IF(ISBLANK(INDIRECT("'["&amp;'Báo cáo'!$C$3&amp;".xlsx]Hóa đơn COD'!"&amp;CELL("address",N203))),"",(INDIRECT("'["&amp;'Báo cáo'!$C$3&amp;".xlsx]Hóa đơn COD'!"&amp;CELL("address",N203))))</f>
        <v>ngannk2</v>
      </c>
      <c r="O203" t="str">
        <f ca="1">IF(ISBLANK(INDIRECT("'["&amp;'Báo cáo'!$C$3&amp;".xlsx]Hóa đơn COD'!"&amp;CELL("address",O203))),"",(INDIRECT("'["&amp;'Báo cáo'!$C$3&amp;".xlsx]Hóa đơn COD'!"&amp;CELL("address",O203))))</f>
        <v>14:14 02-12-19</v>
      </c>
      <c r="P203" s="10">
        <f t="shared" ca="1" si="3"/>
        <v>0.59305555555555556</v>
      </c>
      <c r="Q203" t="str">
        <f ca="1">IF(B203="","",IF(P203&lt;'Báo cáo'!$C$4,"Sáng","Chiều"))</f>
        <v>Chiều</v>
      </c>
      <c r="R203" s="12" t="str">
        <f ca="1">IF(A203="","",IF(ISNUMBER(MATCH(B203,'Danh sách COD'!$B:$B,0)),J203/I203,""))</f>
        <v/>
      </c>
      <c r="S203" t="str">
        <f ca="1">IF(R203="","",IF(R203&gt;='Báo cáo'!$C$8,"Có","Không"))</f>
        <v/>
      </c>
    </row>
    <row r="204" spans="1:19" x14ac:dyDescent="0.25">
      <c r="A204" t="str">
        <f ca="1">IF(ISBLANK(INDIRECT("'["&amp;'Báo cáo'!$C$3&amp;".xlsx]Hóa đơn COD'!"&amp;CELL("address",A204))),"",(INDIRECT("'["&amp;'Báo cáo'!$C$3&amp;".xlsx]Hóa đơn COD'!"&amp;CELL("address",A204))))</f>
        <v>BTT392114907.T125215.301119</v>
      </c>
      <c r="B204" t="str">
        <f ca="1">IF(ISBLANK(INDIRECT("'["&amp;'Báo cáo'!$C$3&amp;".xlsx]Hóa đơn COD'!"&amp;CELL("address",B204))),"",(INDIRECT("'["&amp;'Báo cáo'!$C$3&amp;".xlsx]Hóa đơn COD'!"&amp;CELL("address",B204))))</f>
        <v>T125215-Hồ Ngọc Thảo</v>
      </c>
      <c r="C204">
        <f ca="1">IF(ISBLANK(INDIRECT("'["&amp;'Báo cáo'!$C$3&amp;".xlsx]Hóa đơn COD'!"&amp;CELL("address",C204))),"",(INDIRECT("'["&amp;'Báo cáo'!$C$3&amp;".xlsx]Hóa đơn COD'!"&amp;CELL("address",C204))))</f>
        <v>3703548</v>
      </c>
      <c r="D204">
        <f ca="1">IF(ISBLANK(INDIRECT("'["&amp;'Báo cáo'!$C$3&amp;".xlsx]Hóa đơn COD'!"&amp;CELL("address",D204))),"",(INDIRECT("'["&amp;'Báo cáo'!$C$3&amp;".xlsx]Hóa đơn COD'!"&amp;CELL("address",D204))))</f>
        <v>0</v>
      </c>
      <c r="E204">
        <f ca="1">IF(ISBLANK(INDIRECT("'["&amp;'Báo cáo'!$C$3&amp;".xlsx]Hóa đơn COD'!"&amp;CELL("address",E204))),"",(INDIRECT("'["&amp;'Báo cáo'!$C$3&amp;".xlsx]Hóa đơn COD'!"&amp;CELL("address",E204))))</f>
        <v>384050</v>
      </c>
      <c r="F204">
        <f ca="1">IF(ISBLANK(INDIRECT("'["&amp;'Báo cáo'!$C$3&amp;".xlsx]Hóa đơn COD'!"&amp;CELL("address",F204))),"",(INDIRECT("'["&amp;'Báo cáo'!$C$3&amp;".xlsx]Hóa đơn COD'!"&amp;CELL("address",F204))))</f>
        <v>279050</v>
      </c>
      <c r="G204">
        <f ca="1">IF(ISBLANK(INDIRECT("'["&amp;'Báo cáo'!$C$3&amp;".xlsx]Hóa đơn COD'!"&amp;CELL("address",G204))),"",(INDIRECT("'["&amp;'Báo cáo'!$C$3&amp;".xlsx]Hóa đơn COD'!"&amp;CELL("address",G204))))</f>
        <v>105000</v>
      </c>
      <c r="H204">
        <f ca="1">IF(ISBLANK(INDIRECT("'["&amp;'Báo cáo'!$C$3&amp;".xlsx]Hóa đơn COD'!"&amp;CELL("address",H204))),"",(INDIRECT("'["&amp;'Báo cáo'!$C$3&amp;".xlsx]Hóa đơn COD'!"&amp;CELL("address",H204))))</f>
        <v>0</v>
      </c>
      <c r="I204">
        <f ca="1">IF(ISBLANK(INDIRECT("'["&amp;'Báo cáo'!$C$3&amp;".xlsx]Hóa đơn COD'!"&amp;CELL("address",I204))),"",(INDIRECT("'["&amp;'Báo cáo'!$C$3&amp;".xlsx]Hóa đơn COD'!"&amp;CELL("address",I204))))</f>
        <v>41</v>
      </c>
      <c r="J204">
        <f ca="1">IF(ISBLANK(INDIRECT("'["&amp;'Báo cáo'!$C$3&amp;".xlsx]Hóa đơn COD'!"&amp;CELL("address",J204))),"",(INDIRECT("'["&amp;'Báo cáo'!$C$3&amp;".xlsx]Hóa đơn COD'!"&amp;CELL("address",J204))))</f>
        <v>18</v>
      </c>
      <c r="K204">
        <f ca="1">IF(ISBLANK(INDIRECT("'["&amp;'Báo cáo'!$C$3&amp;".xlsx]Hóa đơn COD'!"&amp;CELL("address",K204))),"",(INDIRECT("'["&amp;'Báo cáo'!$C$3&amp;".xlsx]Hóa đơn COD'!"&amp;CELL("address",K204))))</f>
        <v>2</v>
      </c>
      <c r="L204">
        <f ca="1">IF(ISBLANK(INDIRECT("'["&amp;'Báo cáo'!$C$3&amp;".xlsx]Hóa đơn COD'!"&amp;CELL("address",L204))),"",(INDIRECT("'["&amp;'Báo cáo'!$C$3&amp;".xlsx]Hóa đơn COD'!"&amp;CELL("address",L204))))</f>
        <v>21</v>
      </c>
      <c r="M204">
        <f ca="1">IF(ISBLANK(INDIRECT("'["&amp;'Báo cáo'!$C$3&amp;".xlsx]Hóa đơn COD'!"&amp;CELL("address",M204))),"",(INDIRECT("'["&amp;'Báo cáo'!$C$3&amp;".xlsx]Hóa đơn COD'!"&amp;CELL("address",M204))))</f>
        <v>41</v>
      </c>
      <c r="N204" t="str">
        <f ca="1">IF(ISBLANK(INDIRECT("'["&amp;'Báo cáo'!$C$3&amp;".xlsx]Hóa đơn COD'!"&amp;CELL("address",N204))),"",(INDIRECT("'["&amp;'Báo cáo'!$C$3&amp;".xlsx]Hóa đơn COD'!"&amp;CELL("address",N204))))</f>
        <v>nhitpy</v>
      </c>
      <c r="O204" t="str">
        <f ca="1">IF(ISBLANK(INDIRECT("'["&amp;'Báo cáo'!$C$3&amp;".xlsx]Hóa đơn COD'!"&amp;CELL("address",O204))),"",(INDIRECT("'["&amp;'Báo cáo'!$C$3&amp;".xlsx]Hóa đơn COD'!"&amp;CELL("address",O204))))</f>
        <v>18:17 30-11-19</v>
      </c>
      <c r="P204" s="10">
        <f t="shared" ca="1" si="3"/>
        <v>0.76180555555555562</v>
      </c>
      <c r="Q204" t="str">
        <f ca="1">IF(B204="","",IF(P204&lt;'Báo cáo'!$C$4,"Sáng","Chiều"))</f>
        <v>Chiều</v>
      </c>
      <c r="R204" s="12" t="str">
        <f ca="1">IF(A204="","",IF(ISNUMBER(MATCH(B204,'Danh sách COD'!$B:$B,0)),J204/I204,""))</f>
        <v/>
      </c>
      <c r="S204" t="str">
        <f ca="1">IF(R204="","",IF(R204&gt;='Báo cáo'!$C$8,"Có","Không"))</f>
        <v/>
      </c>
    </row>
    <row r="205" spans="1:19" x14ac:dyDescent="0.25">
      <c r="A205" t="str">
        <f ca="1">IF(ISBLANK(INDIRECT("'["&amp;'Báo cáo'!$C$3&amp;".xlsx]Hóa đơn COD'!"&amp;CELL("address",A205))),"",(INDIRECT("'["&amp;'Báo cáo'!$C$3&amp;".xlsx]Hóa đơn COD'!"&amp;CELL("address",A205))))</f>
        <v>BTT397117257.T125215.041219</v>
      </c>
      <c r="B205" t="str">
        <f ca="1">IF(ISBLANK(INDIRECT("'["&amp;'Báo cáo'!$C$3&amp;".xlsx]Hóa đơn COD'!"&amp;CELL("address",B205))),"",(INDIRECT("'["&amp;'Báo cáo'!$C$3&amp;".xlsx]Hóa đơn COD'!"&amp;CELL("address",B205))))</f>
        <v>T125215-Hồ Ngọc Thảo</v>
      </c>
      <c r="C205">
        <f ca="1">IF(ISBLANK(INDIRECT("'["&amp;'Báo cáo'!$C$3&amp;".xlsx]Hóa đơn COD'!"&amp;CELL("address",C205))),"",(INDIRECT("'["&amp;'Báo cáo'!$C$3&amp;".xlsx]Hóa đơn COD'!"&amp;CELL("address",C205))))</f>
        <v>15148660</v>
      </c>
      <c r="D205">
        <f ca="1">IF(ISBLANK(INDIRECT("'["&amp;'Báo cáo'!$C$3&amp;".xlsx]Hóa đơn COD'!"&amp;CELL("address",D205))),"",(INDIRECT("'["&amp;'Báo cáo'!$C$3&amp;".xlsx]Hóa đơn COD'!"&amp;CELL("address",D205))))</f>
        <v>0</v>
      </c>
      <c r="E205">
        <f ca="1">IF(ISBLANK(INDIRECT("'["&amp;'Báo cáo'!$C$3&amp;".xlsx]Hóa đơn COD'!"&amp;CELL("address",E205))),"",(INDIRECT("'["&amp;'Báo cáo'!$C$3&amp;".xlsx]Hóa đơn COD'!"&amp;CELL("address",E205))))</f>
        <v>1256985</v>
      </c>
      <c r="F205">
        <f ca="1">IF(ISBLANK(INDIRECT("'["&amp;'Báo cáo'!$C$3&amp;".xlsx]Hóa đơn COD'!"&amp;CELL("address",F205))),"",(INDIRECT("'["&amp;'Báo cáo'!$C$3&amp;".xlsx]Hóa đơn COD'!"&amp;CELL("address",F205))))</f>
        <v>1077985</v>
      </c>
      <c r="G205">
        <f ca="1">IF(ISBLANK(INDIRECT("'["&amp;'Báo cáo'!$C$3&amp;".xlsx]Hóa đơn COD'!"&amp;CELL("address",G205))),"",(INDIRECT("'["&amp;'Báo cáo'!$C$3&amp;".xlsx]Hóa đơn COD'!"&amp;CELL("address",G205))))</f>
        <v>179000</v>
      </c>
      <c r="H205">
        <f ca="1">IF(ISBLANK(INDIRECT("'["&amp;'Báo cáo'!$C$3&amp;".xlsx]Hóa đơn COD'!"&amp;CELL("address",H205))),"",(INDIRECT("'["&amp;'Báo cáo'!$C$3&amp;".xlsx]Hóa đơn COD'!"&amp;CELL("address",H205))))</f>
        <v>0</v>
      </c>
      <c r="I205">
        <f ca="1">IF(ISBLANK(INDIRECT("'["&amp;'Báo cáo'!$C$3&amp;".xlsx]Hóa đơn COD'!"&amp;CELL("address",I205))),"",(INDIRECT("'["&amp;'Báo cáo'!$C$3&amp;".xlsx]Hóa đơn COD'!"&amp;CELL("address",I205))))</f>
        <v>63</v>
      </c>
      <c r="J205">
        <f ca="1">IF(ISBLANK(INDIRECT("'["&amp;'Báo cáo'!$C$3&amp;".xlsx]Hóa đơn COD'!"&amp;CELL("address",J205))),"",(INDIRECT("'["&amp;'Báo cáo'!$C$3&amp;".xlsx]Hóa đơn COD'!"&amp;CELL("address",J205))))</f>
        <v>41</v>
      </c>
      <c r="K205">
        <f ca="1">IF(ISBLANK(INDIRECT("'["&amp;'Báo cáo'!$C$3&amp;".xlsx]Hóa đơn COD'!"&amp;CELL("address",K205))),"",(INDIRECT("'["&amp;'Báo cáo'!$C$3&amp;".xlsx]Hóa đơn COD'!"&amp;CELL("address",K205))))</f>
        <v>5</v>
      </c>
      <c r="L205">
        <f ca="1">IF(ISBLANK(INDIRECT("'["&amp;'Báo cáo'!$C$3&amp;".xlsx]Hóa đơn COD'!"&amp;CELL("address",L205))),"",(INDIRECT("'["&amp;'Báo cáo'!$C$3&amp;".xlsx]Hóa đơn COD'!"&amp;CELL("address",L205))))</f>
        <v>17</v>
      </c>
      <c r="M205">
        <f ca="1">IF(ISBLANK(INDIRECT("'["&amp;'Báo cáo'!$C$3&amp;".xlsx]Hóa đơn COD'!"&amp;CELL("address",M205))),"",(INDIRECT("'["&amp;'Báo cáo'!$C$3&amp;".xlsx]Hóa đơn COD'!"&amp;CELL("address",M205))))</f>
        <v>63</v>
      </c>
      <c r="N205" t="str">
        <f ca="1">IF(ISBLANK(INDIRECT("'["&amp;'Báo cáo'!$C$3&amp;".xlsx]Hóa đơn COD'!"&amp;CELL("address",N205))),"",(INDIRECT("'["&amp;'Báo cáo'!$C$3&amp;".xlsx]Hóa đơn COD'!"&amp;CELL("address",N205))))</f>
        <v>trongntm</v>
      </c>
      <c r="O205" t="str">
        <f ca="1">IF(ISBLANK(INDIRECT("'["&amp;'Báo cáo'!$C$3&amp;".xlsx]Hóa đơn COD'!"&amp;CELL("address",O205))),"",(INDIRECT("'["&amp;'Báo cáo'!$C$3&amp;".xlsx]Hóa đơn COD'!"&amp;CELL("address",O205))))</f>
        <v>18:35 04-12-19</v>
      </c>
      <c r="P205" s="10">
        <f t="shared" ca="1" si="3"/>
        <v>0.77430555555555547</v>
      </c>
      <c r="Q205" t="str">
        <f ca="1">IF(B205="","",IF(P205&lt;'Báo cáo'!$C$4,"Sáng","Chiều"))</f>
        <v>Chiều</v>
      </c>
      <c r="R205" s="12" t="str">
        <f ca="1">IF(A205="","",IF(ISNUMBER(MATCH(B205,'Danh sách COD'!$B:$B,0)),J205/I205,""))</f>
        <v/>
      </c>
      <c r="S205" t="str">
        <f ca="1">IF(R205="","",IF(R205&gt;='Báo cáo'!$C$8,"Có","Không"))</f>
        <v/>
      </c>
    </row>
    <row r="206" spans="1:19" x14ac:dyDescent="0.25">
      <c r="A206" t="str">
        <f ca="1">IF(ISBLANK(INDIRECT("'["&amp;'Báo cáo'!$C$3&amp;".xlsx]Hóa đơn COD'!"&amp;CELL("address",A206))),"",(INDIRECT("'["&amp;'Báo cáo'!$C$3&amp;".xlsx]Hóa đơn COD'!"&amp;CELL("address",A206))))</f>
        <v>BTT398370744.T125215.051219</v>
      </c>
      <c r="B206" t="str">
        <f ca="1">IF(ISBLANK(INDIRECT("'["&amp;'Báo cáo'!$C$3&amp;".xlsx]Hóa đơn COD'!"&amp;CELL("address",B206))),"",(INDIRECT("'["&amp;'Báo cáo'!$C$3&amp;".xlsx]Hóa đơn COD'!"&amp;CELL("address",B206))))</f>
        <v>T125215-Hồ Ngọc Thảo</v>
      </c>
      <c r="C206">
        <f ca="1">IF(ISBLANK(INDIRECT("'["&amp;'Báo cáo'!$C$3&amp;".xlsx]Hóa đơn COD'!"&amp;CELL("address",C206))),"",(INDIRECT("'["&amp;'Báo cáo'!$C$3&amp;".xlsx]Hóa đơn COD'!"&amp;CELL("address",C206))))</f>
        <v>17426305</v>
      </c>
      <c r="D206">
        <f ca="1">IF(ISBLANK(INDIRECT("'["&amp;'Báo cáo'!$C$3&amp;".xlsx]Hóa đơn COD'!"&amp;CELL("address",D206))),"",(INDIRECT("'["&amp;'Báo cáo'!$C$3&amp;".xlsx]Hóa đơn COD'!"&amp;CELL("address",D206))))</f>
        <v>0</v>
      </c>
      <c r="E206">
        <f ca="1">IF(ISBLANK(INDIRECT("'["&amp;'Báo cáo'!$C$3&amp;".xlsx]Hóa đơn COD'!"&amp;CELL("address",E206))),"",(INDIRECT("'["&amp;'Báo cáo'!$C$3&amp;".xlsx]Hóa đơn COD'!"&amp;CELL("address",E206))))</f>
        <v>1077575</v>
      </c>
      <c r="F206">
        <f ca="1">IF(ISBLANK(INDIRECT("'["&amp;'Báo cáo'!$C$3&amp;".xlsx]Hóa đơn COD'!"&amp;CELL("address",F206))),"",(INDIRECT("'["&amp;'Báo cáo'!$C$3&amp;".xlsx]Hóa đơn COD'!"&amp;CELL("address",F206))))</f>
        <v>927075</v>
      </c>
      <c r="G206">
        <f ca="1">IF(ISBLANK(INDIRECT("'["&amp;'Báo cáo'!$C$3&amp;".xlsx]Hóa đơn COD'!"&amp;CELL("address",G206))),"",(INDIRECT("'["&amp;'Báo cáo'!$C$3&amp;".xlsx]Hóa đơn COD'!"&amp;CELL("address",G206))))</f>
        <v>150500</v>
      </c>
      <c r="H206">
        <f ca="1">IF(ISBLANK(INDIRECT("'["&amp;'Báo cáo'!$C$3&amp;".xlsx]Hóa đơn COD'!"&amp;CELL("address",H206))),"",(INDIRECT("'["&amp;'Báo cáo'!$C$3&amp;".xlsx]Hóa đơn COD'!"&amp;CELL("address",H206))))</f>
        <v>0</v>
      </c>
      <c r="I206">
        <f ca="1">IF(ISBLANK(INDIRECT("'["&amp;'Báo cáo'!$C$3&amp;".xlsx]Hóa đơn COD'!"&amp;CELL("address",I206))),"",(INDIRECT("'["&amp;'Báo cáo'!$C$3&amp;".xlsx]Hóa đơn COD'!"&amp;CELL("address",I206))))</f>
        <v>54</v>
      </c>
      <c r="J206">
        <f ca="1">IF(ISBLANK(INDIRECT("'["&amp;'Báo cáo'!$C$3&amp;".xlsx]Hóa đơn COD'!"&amp;CELL("address",J206))),"",(INDIRECT("'["&amp;'Báo cáo'!$C$3&amp;".xlsx]Hóa đơn COD'!"&amp;CELL("address",J206))))</f>
        <v>35</v>
      </c>
      <c r="K206">
        <f ca="1">IF(ISBLANK(INDIRECT("'["&amp;'Báo cáo'!$C$3&amp;".xlsx]Hóa đơn COD'!"&amp;CELL("address",K206))),"",(INDIRECT("'["&amp;'Báo cáo'!$C$3&amp;".xlsx]Hóa đơn COD'!"&amp;CELL("address",K206))))</f>
        <v>3</v>
      </c>
      <c r="L206">
        <f ca="1">IF(ISBLANK(INDIRECT("'["&amp;'Báo cáo'!$C$3&amp;".xlsx]Hóa đơn COD'!"&amp;CELL("address",L206))),"",(INDIRECT("'["&amp;'Báo cáo'!$C$3&amp;".xlsx]Hóa đơn COD'!"&amp;CELL("address",L206))))</f>
        <v>16</v>
      </c>
      <c r="M206">
        <f ca="1">IF(ISBLANK(INDIRECT("'["&amp;'Báo cáo'!$C$3&amp;".xlsx]Hóa đơn COD'!"&amp;CELL("address",M206))),"",(INDIRECT("'["&amp;'Báo cáo'!$C$3&amp;".xlsx]Hóa đơn COD'!"&amp;CELL("address",M206))))</f>
        <v>58</v>
      </c>
      <c r="N206" t="str">
        <f ca="1">IF(ISBLANK(INDIRECT("'["&amp;'Báo cáo'!$C$3&amp;".xlsx]Hóa đơn COD'!"&amp;CELL("address",N206))),"",(INDIRECT("'["&amp;'Báo cáo'!$C$3&amp;".xlsx]Hóa đơn COD'!"&amp;CELL("address",N206))))</f>
        <v>trongntm</v>
      </c>
      <c r="O206" t="str">
        <f ca="1">IF(ISBLANK(INDIRECT("'["&amp;'Báo cáo'!$C$3&amp;".xlsx]Hóa đơn COD'!"&amp;CELL("address",O206))),"",(INDIRECT("'["&amp;'Báo cáo'!$C$3&amp;".xlsx]Hóa đơn COD'!"&amp;CELL("address",O206))))</f>
        <v>18:52 05-12-19</v>
      </c>
      <c r="P206" s="10">
        <f t="shared" ca="1" si="3"/>
        <v>0.78611111111111109</v>
      </c>
      <c r="Q206" t="str">
        <f ca="1">IF(B206="","",IF(P206&lt;'Báo cáo'!$C$4,"Sáng","Chiều"))</f>
        <v>Chiều</v>
      </c>
      <c r="R206" s="12" t="str">
        <f ca="1">IF(A206="","",IF(ISNUMBER(MATCH(B206,'Danh sách COD'!$B:$B,0)),J206/I206,""))</f>
        <v/>
      </c>
      <c r="S206" t="str">
        <f ca="1">IF(R206="","",IF(R206&gt;='Báo cáo'!$C$8,"Có","Không"))</f>
        <v/>
      </c>
    </row>
    <row r="207" spans="1:19" x14ac:dyDescent="0.25">
      <c r="A207" t="str">
        <f ca="1">IF(ISBLANK(INDIRECT("'["&amp;'Báo cáo'!$C$3&amp;".xlsx]Hóa đơn COD'!"&amp;CELL("address",A207))),"",(INDIRECT("'["&amp;'Báo cáo'!$C$3&amp;".xlsx]Hóa đơn COD'!"&amp;CELL("address",A207))))</f>
        <v>BTT399836019.T125215.061219</v>
      </c>
      <c r="B207" t="str">
        <f ca="1">IF(ISBLANK(INDIRECT("'["&amp;'Báo cáo'!$C$3&amp;".xlsx]Hóa đơn COD'!"&amp;CELL("address",B207))),"",(INDIRECT("'["&amp;'Báo cáo'!$C$3&amp;".xlsx]Hóa đơn COD'!"&amp;CELL("address",B207))))</f>
        <v>T125215-Hồ Ngọc Thảo</v>
      </c>
      <c r="C207">
        <f ca="1">IF(ISBLANK(INDIRECT("'["&amp;'Báo cáo'!$C$3&amp;".xlsx]Hóa đơn COD'!"&amp;CELL("address",C207))),"",(INDIRECT("'["&amp;'Báo cáo'!$C$3&amp;".xlsx]Hóa đơn COD'!"&amp;CELL("address",C207))))</f>
        <v>11877680</v>
      </c>
      <c r="D207">
        <f ca="1">IF(ISBLANK(INDIRECT("'["&amp;'Báo cáo'!$C$3&amp;".xlsx]Hóa đơn COD'!"&amp;CELL("address",D207))),"",(INDIRECT("'["&amp;'Báo cáo'!$C$3&amp;".xlsx]Hóa đơn COD'!"&amp;CELL("address",D207))))</f>
        <v>36675</v>
      </c>
      <c r="E207">
        <f ca="1">IF(ISBLANK(INDIRECT("'["&amp;'Báo cáo'!$C$3&amp;".xlsx]Hóa đơn COD'!"&amp;CELL("address",E207))),"",(INDIRECT("'["&amp;'Báo cáo'!$C$3&amp;".xlsx]Hóa đơn COD'!"&amp;CELL("address",E207))))</f>
        <v>850465</v>
      </c>
      <c r="F207">
        <f ca="1">IF(ISBLANK(INDIRECT("'["&amp;'Báo cáo'!$C$3&amp;".xlsx]Hóa đơn COD'!"&amp;CELL("address",F207))),"",(INDIRECT("'["&amp;'Báo cáo'!$C$3&amp;".xlsx]Hóa đơn COD'!"&amp;CELL("address",F207))))</f>
        <v>773465</v>
      </c>
      <c r="G207">
        <f ca="1">IF(ISBLANK(INDIRECT("'["&amp;'Báo cáo'!$C$3&amp;".xlsx]Hóa đơn COD'!"&amp;CELL("address",G207))),"",(INDIRECT("'["&amp;'Báo cáo'!$C$3&amp;".xlsx]Hóa đơn COD'!"&amp;CELL("address",G207))))</f>
        <v>77000</v>
      </c>
      <c r="H207">
        <f ca="1">IF(ISBLANK(INDIRECT("'["&amp;'Báo cáo'!$C$3&amp;".xlsx]Hóa đơn COD'!"&amp;CELL("address",H207))),"",(INDIRECT("'["&amp;'Báo cáo'!$C$3&amp;".xlsx]Hóa đơn COD'!"&amp;CELL("address",H207))))</f>
        <v>0</v>
      </c>
      <c r="I207">
        <f ca="1">IF(ISBLANK(INDIRECT("'["&amp;'Báo cáo'!$C$3&amp;".xlsx]Hóa đơn COD'!"&amp;CELL("address",I207))),"",(INDIRECT("'["&amp;'Báo cáo'!$C$3&amp;".xlsx]Hóa đơn COD'!"&amp;CELL("address",I207))))</f>
        <v>41</v>
      </c>
      <c r="J207">
        <f ca="1">IF(ISBLANK(INDIRECT("'["&amp;'Báo cáo'!$C$3&amp;".xlsx]Hóa đơn COD'!"&amp;CELL("address",J207))),"",(INDIRECT("'["&amp;'Báo cáo'!$C$3&amp;".xlsx]Hóa đơn COD'!"&amp;CELL("address",J207))))</f>
        <v>31</v>
      </c>
      <c r="K207">
        <f ca="1">IF(ISBLANK(INDIRECT("'["&amp;'Báo cáo'!$C$3&amp;".xlsx]Hóa đơn COD'!"&amp;CELL("address",K207))),"",(INDIRECT("'["&amp;'Báo cáo'!$C$3&amp;".xlsx]Hóa đơn COD'!"&amp;CELL("address",K207))))</f>
        <v>3</v>
      </c>
      <c r="L207">
        <f ca="1">IF(ISBLANK(INDIRECT("'["&amp;'Báo cáo'!$C$3&amp;".xlsx]Hóa đơn COD'!"&amp;CELL("address",L207))),"",(INDIRECT("'["&amp;'Báo cáo'!$C$3&amp;".xlsx]Hóa đơn COD'!"&amp;CELL("address",L207))))</f>
        <v>7</v>
      </c>
      <c r="M207">
        <f ca="1">IF(ISBLANK(INDIRECT("'["&amp;'Báo cáo'!$C$3&amp;".xlsx]Hóa đơn COD'!"&amp;CELL("address",M207))),"",(INDIRECT("'["&amp;'Báo cáo'!$C$3&amp;".xlsx]Hóa đơn COD'!"&amp;CELL("address",M207))))</f>
        <v>41</v>
      </c>
      <c r="N207" t="str">
        <f ca="1">IF(ISBLANK(INDIRECT("'["&amp;'Báo cáo'!$C$3&amp;".xlsx]Hóa đơn COD'!"&amp;CELL("address",N207))),"",(INDIRECT("'["&amp;'Báo cáo'!$C$3&amp;".xlsx]Hóa đơn COD'!"&amp;CELL("address",N207))))</f>
        <v>tuoint</v>
      </c>
      <c r="O207" t="str">
        <f ca="1">IF(ISBLANK(INDIRECT("'["&amp;'Báo cáo'!$C$3&amp;".xlsx]Hóa đơn COD'!"&amp;CELL("address",O207))),"",(INDIRECT("'["&amp;'Báo cáo'!$C$3&amp;".xlsx]Hóa đơn COD'!"&amp;CELL("address",O207))))</f>
        <v>18:52 06-12-19</v>
      </c>
      <c r="P207" s="10">
        <f t="shared" ca="1" si="3"/>
        <v>0.78611111111111109</v>
      </c>
      <c r="Q207" t="str">
        <f ca="1">IF(B207="","",IF(P207&lt;'Báo cáo'!$C$4,"Sáng","Chiều"))</f>
        <v>Chiều</v>
      </c>
      <c r="R207" s="12" t="str">
        <f ca="1">IF(A207="","",IF(ISNUMBER(MATCH(B207,'Danh sách COD'!$B:$B,0)),J207/I207,""))</f>
        <v/>
      </c>
      <c r="S207" t="str">
        <f ca="1">IF(R207="","",IF(R207&gt;='Báo cáo'!$C$8,"Có","Không"))</f>
        <v/>
      </c>
    </row>
    <row r="208" spans="1:19" x14ac:dyDescent="0.25">
      <c r="A208" t="str">
        <f ca="1">IF(ISBLANK(INDIRECT("'["&amp;'Báo cáo'!$C$3&amp;".xlsx]Hóa đơn COD'!"&amp;CELL("address",A208))),"",(INDIRECT("'["&amp;'Báo cáo'!$C$3&amp;".xlsx]Hóa đơn COD'!"&amp;CELL("address",A208))))</f>
        <v>BTT395753841.T125215.031219</v>
      </c>
      <c r="B208" t="str">
        <f ca="1">IF(ISBLANK(INDIRECT("'["&amp;'Báo cáo'!$C$3&amp;".xlsx]Hóa đơn COD'!"&amp;CELL("address",B208))),"",(INDIRECT("'["&amp;'Báo cáo'!$C$3&amp;".xlsx]Hóa đơn COD'!"&amp;CELL("address",B208))))</f>
        <v>T125215-Hồ Ngọc Thảo</v>
      </c>
      <c r="C208">
        <f ca="1">IF(ISBLANK(INDIRECT("'["&amp;'Báo cáo'!$C$3&amp;".xlsx]Hóa đơn COD'!"&amp;CELL("address",C208))),"",(INDIRECT("'["&amp;'Báo cáo'!$C$3&amp;".xlsx]Hóa đơn COD'!"&amp;CELL("address",C208))))</f>
        <v>15491730</v>
      </c>
      <c r="D208">
        <f ca="1">IF(ISBLANK(INDIRECT("'["&amp;'Báo cáo'!$C$3&amp;".xlsx]Hóa đơn COD'!"&amp;CELL("address",D208))),"",(INDIRECT("'["&amp;'Báo cáo'!$C$3&amp;".xlsx]Hóa đơn COD'!"&amp;CELL("address",D208))))</f>
        <v>0</v>
      </c>
      <c r="E208">
        <f ca="1">IF(ISBLANK(INDIRECT("'["&amp;'Báo cáo'!$C$3&amp;".xlsx]Hóa đơn COD'!"&amp;CELL("address",E208))),"",(INDIRECT("'["&amp;'Báo cáo'!$C$3&amp;".xlsx]Hóa đơn COD'!"&amp;CELL("address",E208))))</f>
        <v>1164980</v>
      </c>
      <c r="F208">
        <f ca="1">IF(ISBLANK(INDIRECT("'["&amp;'Báo cáo'!$C$3&amp;".xlsx]Hóa đơn COD'!"&amp;CELL("address",F208))),"",(INDIRECT("'["&amp;'Báo cáo'!$C$3&amp;".xlsx]Hóa đơn COD'!"&amp;CELL("address",F208))))</f>
        <v>848980</v>
      </c>
      <c r="G208">
        <f ca="1">IF(ISBLANK(INDIRECT("'["&amp;'Báo cáo'!$C$3&amp;".xlsx]Hóa đơn COD'!"&amp;CELL("address",G208))),"",(INDIRECT("'["&amp;'Báo cáo'!$C$3&amp;".xlsx]Hóa đơn COD'!"&amp;CELL("address",G208))))</f>
        <v>316000</v>
      </c>
      <c r="H208">
        <f ca="1">IF(ISBLANK(INDIRECT("'["&amp;'Báo cáo'!$C$3&amp;".xlsx]Hóa đơn COD'!"&amp;CELL("address",H208))),"",(INDIRECT("'["&amp;'Báo cáo'!$C$3&amp;".xlsx]Hóa đơn COD'!"&amp;CELL("address",H208))))</f>
        <v>0</v>
      </c>
      <c r="I208">
        <f ca="1">IF(ISBLANK(INDIRECT("'["&amp;'Báo cáo'!$C$3&amp;".xlsx]Hóa đơn COD'!"&amp;CELL("address",I208))),"",(INDIRECT("'["&amp;'Báo cáo'!$C$3&amp;".xlsx]Hóa đơn COD'!"&amp;CELL("address",I208))))</f>
        <v>64</v>
      </c>
      <c r="J208">
        <f ca="1">IF(ISBLANK(INDIRECT("'["&amp;'Báo cáo'!$C$3&amp;".xlsx]Hóa đơn COD'!"&amp;CELL("address",J208))),"",(INDIRECT("'["&amp;'Báo cáo'!$C$3&amp;".xlsx]Hóa đơn COD'!"&amp;CELL("address",J208))))</f>
        <v>39</v>
      </c>
      <c r="K208">
        <f ca="1">IF(ISBLANK(INDIRECT("'["&amp;'Báo cáo'!$C$3&amp;".xlsx]Hóa đơn COD'!"&amp;CELL("address",K208))),"",(INDIRECT("'["&amp;'Báo cáo'!$C$3&amp;".xlsx]Hóa đơn COD'!"&amp;CELL("address",K208))))</f>
        <v>3</v>
      </c>
      <c r="L208">
        <f ca="1">IF(ISBLANK(INDIRECT("'["&amp;'Báo cáo'!$C$3&amp;".xlsx]Hóa đơn COD'!"&amp;CELL("address",L208))),"",(INDIRECT("'["&amp;'Báo cáo'!$C$3&amp;".xlsx]Hóa đơn COD'!"&amp;CELL("address",L208))))</f>
        <v>22</v>
      </c>
      <c r="M208">
        <f ca="1">IF(ISBLANK(INDIRECT("'["&amp;'Báo cáo'!$C$3&amp;".xlsx]Hóa đơn COD'!"&amp;CELL("address",M208))),"",(INDIRECT("'["&amp;'Báo cáo'!$C$3&amp;".xlsx]Hóa đơn COD'!"&amp;CELL("address",M208))))</f>
        <v>64</v>
      </c>
      <c r="N208" t="str">
        <f ca="1">IF(ISBLANK(INDIRECT("'["&amp;'Báo cáo'!$C$3&amp;".xlsx]Hóa đơn COD'!"&amp;CELL("address",N208))),"",(INDIRECT("'["&amp;'Báo cáo'!$C$3&amp;".xlsx]Hóa đơn COD'!"&amp;CELL("address",N208))))</f>
        <v>ngannk2</v>
      </c>
      <c r="O208" t="str">
        <f ca="1">IF(ISBLANK(INDIRECT("'["&amp;'Báo cáo'!$C$3&amp;".xlsx]Hóa đơn COD'!"&amp;CELL("address",O208))),"",(INDIRECT("'["&amp;'Báo cáo'!$C$3&amp;".xlsx]Hóa đơn COD'!"&amp;CELL("address",O208))))</f>
        <v>19:17 03-12-19</v>
      </c>
      <c r="P208" s="10">
        <f t="shared" ca="1" si="3"/>
        <v>0.80347222222222225</v>
      </c>
      <c r="Q208" t="str">
        <f ca="1">IF(B208="","",IF(P208&lt;'Báo cáo'!$C$4,"Sáng","Chiều"))</f>
        <v>Chiều</v>
      </c>
      <c r="R208" s="12" t="str">
        <f ca="1">IF(A208="","",IF(ISNUMBER(MATCH(B208,'Danh sách COD'!$B:$B,0)),J208/I208,""))</f>
        <v/>
      </c>
      <c r="S208" t="str">
        <f ca="1">IF(R208="","",IF(R208&gt;='Báo cáo'!$C$8,"Có","Không"))</f>
        <v/>
      </c>
    </row>
    <row r="209" spans="1:19" x14ac:dyDescent="0.25">
      <c r="A209" t="str">
        <f ca="1">IF(ISBLANK(INDIRECT("'["&amp;'Báo cáo'!$C$3&amp;".xlsx]Hóa đơn COD'!"&amp;CELL("address",A209))),"",(INDIRECT("'["&amp;'Báo cáo'!$C$3&amp;".xlsx]Hóa đơn COD'!"&amp;CELL("address",A209))))</f>
        <v>BTT394503060.T125215.021219</v>
      </c>
      <c r="B209" t="str">
        <f ca="1">IF(ISBLANK(INDIRECT("'["&amp;'Báo cáo'!$C$3&amp;".xlsx]Hóa đơn COD'!"&amp;CELL("address",B209))),"",(INDIRECT("'["&amp;'Báo cáo'!$C$3&amp;".xlsx]Hóa đơn COD'!"&amp;CELL("address",B209))))</f>
        <v>T125215-Hồ Ngọc Thảo</v>
      </c>
      <c r="C209">
        <f ca="1">IF(ISBLANK(INDIRECT("'["&amp;'Báo cáo'!$C$3&amp;".xlsx]Hóa đơn COD'!"&amp;CELL("address",C209))),"",(INDIRECT("'["&amp;'Báo cáo'!$C$3&amp;".xlsx]Hóa đơn COD'!"&amp;CELL("address",C209))))</f>
        <v>17329053</v>
      </c>
      <c r="D209">
        <f ca="1">IF(ISBLANK(INDIRECT("'["&amp;'Báo cáo'!$C$3&amp;".xlsx]Hóa đơn COD'!"&amp;CELL("address",D209))),"",(INDIRECT("'["&amp;'Báo cáo'!$C$3&amp;".xlsx]Hóa đơn COD'!"&amp;CELL("address",D209))))</f>
        <v>0</v>
      </c>
      <c r="E209">
        <f ca="1">IF(ISBLANK(INDIRECT("'["&amp;'Báo cáo'!$C$3&amp;".xlsx]Hóa đơn COD'!"&amp;CELL("address",E209))),"",(INDIRECT("'["&amp;'Báo cáo'!$C$3&amp;".xlsx]Hóa đơn COD'!"&amp;CELL("address",E209))))</f>
        <v>1648943</v>
      </c>
      <c r="F209">
        <f ca="1">IF(ISBLANK(INDIRECT("'["&amp;'Báo cáo'!$C$3&amp;".xlsx]Hóa đơn COD'!"&amp;CELL("address",F209))),"",(INDIRECT("'["&amp;'Báo cáo'!$C$3&amp;".xlsx]Hóa đơn COD'!"&amp;CELL("address",F209))))</f>
        <v>1482943</v>
      </c>
      <c r="G209">
        <f ca="1">IF(ISBLANK(INDIRECT("'["&amp;'Báo cáo'!$C$3&amp;".xlsx]Hóa đơn COD'!"&amp;CELL("address",G209))),"",(INDIRECT("'["&amp;'Báo cáo'!$C$3&amp;".xlsx]Hóa đơn COD'!"&amp;CELL("address",G209))))</f>
        <v>166000</v>
      </c>
      <c r="H209">
        <f ca="1">IF(ISBLANK(INDIRECT("'["&amp;'Báo cáo'!$C$3&amp;".xlsx]Hóa đơn COD'!"&amp;CELL("address",H209))),"",(INDIRECT("'["&amp;'Báo cáo'!$C$3&amp;".xlsx]Hóa đơn COD'!"&amp;CELL("address",H209))))</f>
        <v>0</v>
      </c>
      <c r="I209">
        <f ca="1">IF(ISBLANK(INDIRECT("'["&amp;'Báo cáo'!$C$3&amp;".xlsx]Hóa đơn COD'!"&amp;CELL("address",I209))),"",(INDIRECT("'["&amp;'Báo cáo'!$C$3&amp;".xlsx]Hóa đơn COD'!"&amp;CELL("address",I209))))</f>
        <v>89</v>
      </c>
      <c r="J209">
        <f ca="1">IF(ISBLANK(INDIRECT("'["&amp;'Báo cáo'!$C$3&amp;".xlsx]Hóa đơn COD'!"&amp;CELL("address",J209))),"",(INDIRECT("'["&amp;'Báo cáo'!$C$3&amp;".xlsx]Hóa đơn COD'!"&amp;CELL("address",J209))))</f>
        <v>50</v>
      </c>
      <c r="K209">
        <f ca="1">IF(ISBLANK(INDIRECT("'["&amp;'Báo cáo'!$C$3&amp;".xlsx]Hóa đơn COD'!"&amp;CELL("address",K209))),"",(INDIRECT("'["&amp;'Báo cáo'!$C$3&amp;".xlsx]Hóa đơn COD'!"&amp;CELL("address",K209))))</f>
        <v>5</v>
      </c>
      <c r="L209">
        <f ca="1">IF(ISBLANK(INDIRECT("'["&amp;'Báo cáo'!$C$3&amp;".xlsx]Hóa đơn COD'!"&amp;CELL("address",L209))),"",(INDIRECT("'["&amp;'Báo cáo'!$C$3&amp;".xlsx]Hóa đơn COD'!"&amp;CELL("address",L209))))</f>
        <v>34</v>
      </c>
      <c r="M209">
        <f ca="1">IF(ISBLANK(INDIRECT("'["&amp;'Báo cáo'!$C$3&amp;".xlsx]Hóa đơn COD'!"&amp;CELL("address",M209))),"",(INDIRECT("'["&amp;'Báo cáo'!$C$3&amp;".xlsx]Hóa đơn COD'!"&amp;CELL("address",M209))))</f>
        <v>89</v>
      </c>
      <c r="N209" t="str">
        <f ca="1">IF(ISBLANK(INDIRECT("'["&amp;'Báo cáo'!$C$3&amp;".xlsx]Hóa đơn COD'!"&amp;CELL("address",N209))),"",(INDIRECT("'["&amp;'Báo cáo'!$C$3&amp;".xlsx]Hóa đơn COD'!"&amp;CELL("address",N209))))</f>
        <v>huyendtm2</v>
      </c>
      <c r="O209" t="str">
        <f ca="1">IF(ISBLANK(INDIRECT("'["&amp;'Báo cáo'!$C$3&amp;".xlsx]Hóa đơn COD'!"&amp;CELL("address",O209))),"",(INDIRECT("'["&amp;'Báo cáo'!$C$3&amp;".xlsx]Hóa đơn COD'!"&amp;CELL("address",O209))))</f>
        <v>20:17 02-12-19</v>
      </c>
      <c r="P209" s="10">
        <f t="shared" ca="1" si="3"/>
        <v>0.84513888888888899</v>
      </c>
      <c r="Q209" t="str">
        <f ca="1">IF(B209="","",IF(P209&lt;'Báo cáo'!$C$4,"Sáng","Chiều"))</f>
        <v>Chiều</v>
      </c>
      <c r="R209" s="12" t="str">
        <f ca="1">IF(A209="","",IF(ISNUMBER(MATCH(B209,'Danh sách COD'!$B:$B,0)),J209/I209,""))</f>
        <v/>
      </c>
      <c r="S209" t="str">
        <f ca="1">IF(R209="","",IF(R209&gt;='Báo cáo'!$C$8,"Có","Không"))</f>
        <v/>
      </c>
    </row>
    <row r="210" spans="1:19" x14ac:dyDescent="0.25">
      <c r="A210" t="str">
        <f ca="1">IF(ISBLANK(INDIRECT("'["&amp;'Báo cáo'!$C$3&amp;".xlsx]Hóa đơn COD'!"&amp;CELL("address",A210))),"",(INDIRECT("'["&amp;'Báo cáo'!$C$3&amp;".xlsx]Hóa đơn COD'!"&amp;CELL("address",A210))))</f>
        <v>BTT399487524.T125991.061219</v>
      </c>
      <c r="B210" t="str">
        <f ca="1">IF(ISBLANK(INDIRECT("'["&amp;'Báo cáo'!$C$3&amp;".xlsx]Hóa đơn COD'!"&amp;CELL("address",B210))),"",(INDIRECT("'["&amp;'Báo cáo'!$C$3&amp;".xlsx]Hóa đơn COD'!"&amp;CELL("address",B210))))</f>
        <v>T125991-Nguyễn Thị Hiền</v>
      </c>
      <c r="C210">
        <f ca="1">IF(ISBLANK(INDIRECT("'["&amp;'Báo cáo'!$C$3&amp;".xlsx]Hóa đơn COD'!"&amp;CELL("address",C210))),"",(INDIRECT("'["&amp;'Báo cáo'!$C$3&amp;".xlsx]Hóa đơn COD'!"&amp;CELL("address",C210))))</f>
        <v>20299947</v>
      </c>
      <c r="D210">
        <f ca="1">IF(ISBLANK(INDIRECT("'["&amp;'Báo cáo'!$C$3&amp;".xlsx]Hóa đơn COD'!"&amp;CELL("address",D210))),"",(INDIRECT("'["&amp;'Báo cáo'!$C$3&amp;".xlsx]Hóa đơn COD'!"&amp;CELL("address",D210))))</f>
        <v>0</v>
      </c>
      <c r="E210">
        <f ca="1">IF(ISBLANK(INDIRECT("'["&amp;'Báo cáo'!$C$3&amp;".xlsx]Hóa đơn COD'!"&amp;CELL("address",E210))),"",(INDIRECT("'["&amp;'Báo cáo'!$C$3&amp;".xlsx]Hóa đơn COD'!"&amp;CELL("address",E210))))</f>
        <v>2050145</v>
      </c>
      <c r="F210">
        <f ca="1">IF(ISBLANK(INDIRECT("'["&amp;'Báo cáo'!$C$3&amp;".xlsx]Hóa đơn COD'!"&amp;CELL("address",F210))),"",(INDIRECT("'["&amp;'Báo cáo'!$C$3&amp;".xlsx]Hóa đơn COD'!"&amp;CELL("address",F210))))</f>
        <v>1837145</v>
      </c>
      <c r="G210">
        <f ca="1">IF(ISBLANK(INDIRECT("'["&amp;'Báo cáo'!$C$3&amp;".xlsx]Hóa đơn COD'!"&amp;CELL("address",G210))),"",(INDIRECT("'["&amp;'Báo cáo'!$C$3&amp;".xlsx]Hóa đơn COD'!"&amp;CELL("address",G210))))</f>
        <v>213000</v>
      </c>
      <c r="H210">
        <f ca="1">IF(ISBLANK(INDIRECT("'["&amp;'Báo cáo'!$C$3&amp;".xlsx]Hóa đơn COD'!"&amp;CELL("address",H210))),"",(INDIRECT("'["&amp;'Báo cáo'!$C$3&amp;".xlsx]Hóa đơn COD'!"&amp;CELL("address",H210))))</f>
        <v>0</v>
      </c>
      <c r="I210">
        <f ca="1">IF(ISBLANK(INDIRECT("'["&amp;'Báo cáo'!$C$3&amp;".xlsx]Hóa đơn COD'!"&amp;CELL("address",I210))),"",(INDIRECT("'["&amp;'Báo cáo'!$C$3&amp;".xlsx]Hóa đơn COD'!"&amp;CELL("address",I210))))</f>
        <v>90</v>
      </c>
      <c r="J210">
        <f ca="1">IF(ISBLANK(INDIRECT("'["&amp;'Báo cáo'!$C$3&amp;".xlsx]Hóa đơn COD'!"&amp;CELL("address",J210))),"",(INDIRECT("'["&amp;'Báo cáo'!$C$3&amp;".xlsx]Hóa đơn COD'!"&amp;CELL("address",J210))))</f>
        <v>74</v>
      </c>
      <c r="K210">
        <f ca="1">IF(ISBLANK(INDIRECT("'["&amp;'Báo cáo'!$C$3&amp;".xlsx]Hóa đơn COD'!"&amp;CELL("address",K210))),"",(INDIRECT("'["&amp;'Báo cáo'!$C$3&amp;".xlsx]Hóa đơn COD'!"&amp;CELL("address",K210))))</f>
        <v>3</v>
      </c>
      <c r="L210">
        <f ca="1">IF(ISBLANK(INDIRECT("'["&amp;'Báo cáo'!$C$3&amp;".xlsx]Hóa đơn COD'!"&amp;CELL("address",L210))),"",(INDIRECT("'["&amp;'Báo cáo'!$C$3&amp;".xlsx]Hóa đơn COD'!"&amp;CELL("address",L210))))</f>
        <v>13</v>
      </c>
      <c r="M210">
        <f ca="1">IF(ISBLANK(INDIRECT("'["&amp;'Báo cáo'!$C$3&amp;".xlsx]Hóa đơn COD'!"&amp;CELL("address",M210))),"",(INDIRECT("'["&amp;'Báo cáo'!$C$3&amp;".xlsx]Hóa đơn COD'!"&amp;CELL("address",M210))))</f>
        <v>90</v>
      </c>
      <c r="N210" t="str">
        <f ca="1">IF(ISBLANK(INDIRECT("'["&amp;'Báo cáo'!$C$3&amp;".xlsx]Hóa đơn COD'!"&amp;CELL("address",N210))),"",(INDIRECT("'["&amp;'Báo cáo'!$C$3&amp;".xlsx]Hóa đơn COD'!"&amp;CELL("address",N210))))</f>
        <v>trongntm</v>
      </c>
      <c r="O210" t="str">
        <f ca="1">IF(ISBLANK(INDIRECT("'["&amp;'Báo cáo'!$C$3&amp;".xlsx]Hóa đơn COD'!"&amp;CELL("address",O210))),"",(INDIRECT("'["&amp;'Báo cáo'!$C$3&amp;".xlsx]Hóa đơn COD'!"&amp;CELL("address",O210))))</f>
        <v>14:01 06-12-19</v>
      </c>
      <c r="P210" s="10">
        <f t="shared" ca="1" si="3"/>
        <v>0.58402777777777781</v>
      </c>
      <c r="Q210" t="str">
        <f ca="1">IF(B210="","",IF(P210&lt;'Báo cáo'!$C$4,"Sáng","Chiều"))</f>
        <v>Chiều</v>
      </c>
      <c r="R210" s="12" t="str">
        <f ca="1">IF(A210="","",IF(ISNUMBER(MATCH(B210,'Danh sách COD'!$B:$B,0)),J210/I210,""))</f>
        <v/>
      </c>
      <c r="S210" t="str">
        <f ca="1">IF(R210="","",IF(R210&gt;='Báo cáo'!$C$8,"Có","Không"))</f>
        <v/>
      </c>
    </row>
    <row r="211" spans="1:19" x14ac:dyDescent="0.25">
      <c r="A211" t="str">
        <f ca="1">IF(ISBLANK(INDIRECT("'["&amp;'Báo cáo'!$C$3&amp;".xlsx]Hóa đơn COD'!"&amp;CELL("address",A211))),"",(INDIRECT("'["&amp;'Báo cáo'!$C$3&amp;".xlsx]Hóa đơn COD'!"&amp;CELL("address",A211))))</f>
        <v>BTT391841889.T125991.301119</v>
      </c>
      <c r="B211" t="str">
        <f ca="1">IF(ISBLANK(INDIRECT("'["&amp;'Báo cáo'!$C$3&amp;".xlsx]Hóa đơn COD'!"&amp;CELL("address",B211))),"",(INDIRECT("'["&amp;'Báo cáo'!$C$3&amp;".xlsx]Hóa đơn COD'!"&amp;CELL("address",B211))))</f>
        <v>T125991-Nguyễn Thị Hiền</v>
      </c>
      <c r="C211">
        <f ca="1">IF(ISBLANK(INDIRECT("'["&amp;'Báo cáo'!$C$3&amp;".xlsx]Hóa đơn COD'!"&amp;CELL("address",C211))),"",(INDIRECT("'["&amp;'Báo cáo'!$C$3&amp;".xlsx]Hóa đơn COD'!"&amp;CELL("address",C211))))</f>
        <v>15924221</v>
      </c>
      <c r="D211">
        <f ca="1">IF(ISBLANK(INDIRECT("'["&amp;'Báo cáo'!$C$3&amp;".xlsx]Hóa đơn COD'!"&amp;CELL("address",D211))),"",(INDIRECT("'["&amp;'Báo cáo'!$C$3&amp;".xlsx]Hóa đơn COD'!"&amp;CELL("address",D211))))</f>
        <v>0</v>
      </c>
      <c r="E211">
        <f ca="1">IF(ISBLANK(INDIRECT("'["&amp;'Báo cáo'!$C$3&amp;".xlsx]Hóa đơn COD'!"&amp;CELL("address",E211))),"",(INDIRECT("'["&amp;'Báo cáo'!$C$3&amp;".xlsx]Hóa đơn COD'!"&amp;CELL("address",E211))))</f>
        <v>1162580</v>
      </c>
      <c r="F211">
        <f ca="1">IF(ISBLANK(INDIRECT("'["&amp;'Báo cáo'!$C$3&amp;".xlsx]Hóa đơn COD'!"&amp;CELL("address",F211))),"",(INDIRECT("'["&amp;'Báo cáo'!$C$3&amp;".xlsx]Hóa đơn COD'!"&amp;CELL("address",F211))))</f>
        <v>1021580</v>
      </c>
      <c r="G211">
        <f ca="1">IF(ISBLANK(INDIRECT("'["&amp;'Báo cáo'!$C$3&amp;".xlsx]Hóa đơn COD'!"&amp;CELL("address",G211))),"",(INDIRECT("'["&amp;'Báo cáo'!$C$3&amp;".xlsx]Hóa đơn COD'!"&amp;CELL("address",G211))))</f>
        <v>141000</v>
      </c>
      <c r="H211">
        <f ca="1">IF(ISBLANK(INDIRECT("'["&amp;'Báo cáo'!$C$3&amp;".xlsx]Hóa đơn COD'!"&amp;CELL("address",H211))),"",(INDIRECT("'["&amp;'Báo cáo'!$C$3&amp;".xlsx]Hóa đơn COD'!"&amp;CELL("address",H211))))</f>
        <v>0</v>
      </c>
      <c r="I211">
        <f ca="1">IF(ISBLANK(INDIRECT("'["&amp;'Báo cáo'!$C$3&amp;".xlsx]Hóa đơn COD'!"&amp;CELL("address",I211))),"",(INDIRECT("'["&amp;'Báo cáo'!$C$3&amp;".xlsx]Hóa đơn COD'!"&amp;CELL("address",I211))))</f>
        <v>75</v>
      </c>
      <c r="J211">
        <f ca="1">IF(ISBLANK(INDIRECT("'["&amp;'Báo cáo'!$C$3&amp;".xlsx]Hóa đơn COD'!"&amp;CELL("address",J211))),"",(INDIRECT("'["&amp;'Báo cáo'!$C$3&amp;".xlsx]Hóa đơn COD'!"&amp;CELL("address",J211))))</f>
        <v>48</v>
      </c>
      <c r="K211">
        <f ca="1">IF(ISBLANK(INDIRECT("'["&amp;'Báo cáo'!$C$3&amp;".xlsx]Hóa đơn COD'!"&amp;CELL("address",K211))),"",(INDIRECT("'["&amp;'Báo cáo'!$C$3&amp;".xlsx]Hóa đơn COD'!"&amp;CELL("address",K211))))</f>
        <v>2</v>
      </c>
      <c r="L211">
        <f ca="1">IF(ISBLANK(INDIRECT("'["&amp;'Báo cáo'!$C$3&amp;".xlsx]Hóa đơn COD'!"&amp;CELL("address",L211))),"",(INDIRECT("'["&amp;'Báo cáo'!$C$3&amp;".xlsx]Hóa đơn COD'!"&amp;CELL("address",L211))))</f>
        <v>25</v>
      </c>
      <c r="M211">
        <f ca="1">IF(ISBLANK(INDIRECT("'["&amp;'Báo cáo'!$C$3&amp;".xlsx]Hóa đơn COD'!"&amp;CELL("address",M211))),"",(INDIRECT("'["&amp;'Báo cáo'!$C$3&amp;".xlsx]Hóa đơn COD'!"&amp;CELL("address",M211))))</f>
        <v>75</v>
      </c>
      <c r="N211" t="str">
        <f ca="1">IF(ISBLANK(INDIRECT("'["&amp;'Báo cáo'!$C$3&amp;".xlsx]Hóa đơn COD'!"&amp;CELL("address",N211))),"",(INDIRECT("'["&amp;'Báo cáo'!$C$3&amp;".xlsx]Hóa đơn COD'!"&amp;CELL("address",N211))))</f>
        <v>tuoint</v>
      </c>
      <c r="O211" t="str">
        <f ca="1">IF(ISBLANK(INDIRECT("'["&amp;'Báo cáo'!$C$3&amp;".xlsx]Hóa đơn COD'!"&amp;CELL("address",O211))),"",(INDIRECT("'["&amp;'Báo cáo'!$C$3&amp;".xlsx]Hóa đơn COD'!"&amp;CELL("address",O211))))</f>
        <v>14:01 30-11-19</v>
      </c>
      <c r="P211" s="10">
        <f t="shared" ca="1" si="3"/>
        <v>0.58402777777777781</v>
      </c>
      <c r="Q211" t="str">
        <f ca="1">IF(B211="","",IF(P211&lt;'Báo cáo'!$C$4,"Sáng","Chiều"))</f>
        <v>Chiều</v>
      </c>
      <c r="R211" s="12" t="str">
        <f ca="1">IF(A211="","",IF(ISNUMBER(MATCH(B211,'Danh sách COD'!$B:$B,0)),J211/I211,""))</f>
        <v/>
      </c>
      <c r="S211" t="str">
        <f ca="1">IF(R211="","",IF(R211&gt;='Báo cáo'!$C$8,"Có","Không"))</f>
        <v/>
      </c>
    </row>
    <row r="212" spans="1:19" x14ac:dyDescent="0.25">
      <c r="A212" t="str">
        <f ca="1">IF(ISBLANK(INDIRECT("'["&amp;'Báo cáo'!$C$3&amp;".xlsx]Hóa đơn COD'!"&amp;CELL("address",A212))),"",(INDIRECT("'["&amp;'Báo cáo'!$C$3&amp;".xlsx]Hóa đơn COD'!"&amp;CELL("address",A212))))</f>
        <v>BTT394071801.T125991.021219</v>
      </c>
      <c r="B212" t="str">
        <f ca="1">IF(ISBLANK(INDIRECT("'["&amp;'Báo cáo'!$C$3&amp;".xlsx]Hóa đơn COD'!"&amp;CELL("address",B212))),"",(INDIRECT("'["&amp;'Báo cáo'!$C$3&amp;".xlsx]Hóa đơn COD'!"&amp;CELL("address",B212))))</f>
        <v>T125991-Nguyễn Thị Hiền</v>
      </c>
      <c r="C212">
        <f ca="1">IF(ISBLANK(INDIRECT("'["&amp;'Báo cáo'!$C$3&amp;".xlsx]Hóa đơn COD'!"&amp;CELL("address",C212))),"",(INDIRECT("'["&amp;'Báo cáo'!$C$3&amp;".xlsx]Hóa đơn COD'!"&amp;CELL("address",C212))))</f>
        <v>20737387</v>
      </c>
      <c r="D212">
        <f ca="1">IF(ISBLANK(INDIRECT("'["&amp;'Báo cáo'!$C$3&amp;".xlsx]Hóa đơn COD'!"&amp;CELL("address",D212))),"",(INDIRECT("'["&amp;'Báo cáo'!$C$3&amp;".xlsx]Hóa đơn COD'!"&amp;CELL("address",D212))))</f>
        <v>0</v>
      </c>
      <c r="E212">
        <f ca="1">IF(ISBLANK(INDIRECT("'["&amp;'Báo cáo'!$C$3&amp;".xlsx]Hóa đơn COD'!"&amp;CELL("address",E212))),"",(INDIRECT("'["&amp;'Báo cáo'!$C$3&amp;".xlsx]Hóa đơn COD'!"&amp;CELL("address",E212))))</f>
        <v>2359090</v>
      </c>
      <c r="F212">
        <f ca="1">IF(ISBLANK(INDIRECT("'["&amp;'Báo cáo'!$C$3&amp;".xlsx]Hóa đơn COD'!"&amp;CELL("address",F212))),"",(INDIRECT("'["&amp;'Báo cáo'!$C$3&amp;".xlsx]Hóa đơn COD'!"&amp;CELL("address",F212))))</f>
        <v>2128590</v>
      </c>
      <c r="G212">
        <f ca="1">IF(ISBLANK(INDIRECT("'["&amp;'Báo cáo'!$C$3&amp;".xlsx]Hóa đơn COD'!"&amp;CELL("address",G212))),"",(INDIRECT("'["&amp;'Báo cáo'!$C$3&amp;".xlsx]Hóa đơn COD'!"&amp;CELL("address",G212))))</f>
        <v>230500</v>
      </c>
      <c r="H212">
        <f ca="1">IF(ISBLANK(INDIRECT("'["&amp;'Báo cáo'!$C$3&amp;".xlsx]Hóa đơn COD'!"&amp;CELL("address",H212))),"",(INDIRECT("'["&amp;'Báo cáo'!$C$3&amp;".xlsx]Hóa đơn COD'!"&amp;CELL("address",H212))))</f>
        <v>0</v>
      </c>
      <c r="I212">
        <f ca="1">IF(ISBLANK(INDIRECT("'["&amp;'Báo cáo'!$C$3&amp;".xlsx]Hóa đơn COD'!"&amp;CELL("address",I212))),"",(INDIRECT("'["&amp;'Báo cáo'!$C$3&amp;".xlsx]Hóa đơn COD'!"&amp;CELL("address",I212))))</f>
        <v>108</v>
      </c>
      <c r="J212">
        <f ca="1">IF(ISBLANK(INDIRECT("'["&amp;'Báo cáo'!$C$3&amp;".xlsx]Hóa đơn COD'!"&amp;CELL("address",J212))),"",(INDIRECT("'["&amp;'Báo cáo'!$C$3&amp;".xlsx]Hóa đơn COD'!"&amp;CELL("address",J212))))</f>
        <v>103</v>
      </c>
      <c r="K212">
        <f ca="1">IF(ISBLANK(INDIRECT("'["&amp;'Báo cáo'!$C$3&amp;".xlsx]Hóa đơn COD'!"&amp;CELL("address",K212))),"",(INDIRECT("'["&amp;'Báo cáo'!$C$3&amp;".xlsx]Hóa đơn COD'!"&amp;CELL("address",K212))))</f>
        <v>0</v>
      </c>
      <c r="L212">
        <f ca="1">IF(ISBLANK(INDIRECT("'["&amp;'Báo cáo'!$C$3&amp;".xlsx]Hóa đơn COD'!"&amp;CELL("address",L212))),"",(INDIRECT("'["&amp;'Báo cáo'!$C$3&amp;".xlsx]Hóa đơn COD'!"&amp;CELL("address",L212))))</f>
        <v>5</v>
      </c>
      <c r="M212">
        <f ca="1">IF(ISBLANK(INDIRECT("'["&amp;'Báo cáo'!$C$3&amp;".xlsx]Hóa đơn COD'!"&amp;CELL("address",M212))),"",(INDIRECT("'["&amp;'Báo cáo'!$C$3&amp;".xlsx]Hóa đơn COD'!"&amp;CELL("address",M212))))</f>
        <v>108</v>
      </c>
      <c r="N212" t="str">
        <f ca="1">IF(ISBLANK(INDIRECT("'["&amp;'Báo cáo'!$C$3&amp;".xlsx]Hóa đơn COD'!"&amp;CELL("address",N212))),"",(INDIRECT("'["&amp;'Báo cáo'!$C$3&amp;".xlsx]Hóa đơn COD'!"&amp;CELL("address",N212))))</f>
        <v>nhitpy</v>
      </c>
      <c r="O212" t="str">
        <f ca="1">IF(ISBLANK(INDIRECT("'["&amp;'Báo cáo'!$C$3&amp;".xlsx]Hóa đơn COD'!"&amp;CELL("address",O212))),"",(INDIRECT("'["&amp;'Báo cáo'!$C$3&amp;".xlsx]Hóa đơn COD'!"&amp;CELL("address",O212))))</f>
        <v>14:26 02-12-19</v>
      </c>
      <c r="P212" s="10">
        <f t="shared" ca="1" si="3"/>
        <v>0.60138888888888886</v>
      </c>
      <c r="Q212" t="str">
        <f ca="1">IF(B212="","",IF(P212&lt;'Báo cáo'!$C$4,"Sáng","Chiều"))</f>
        <v>Chiều</v>
      </c>
      <c r="R212" s="12" t="str">
        <f ca="1">IF(A212="","",IF(ISNUMBER(MATCH(B212,'Danh sách COD'!$B:$B,0)),J212/I212,""))</f>
        <v/>
      </c>
      <c r="S212" t="str">
        <f ca="1">IF(R212="","",IF(R212&gt;='Báo cáo'!$C$8,"Có","Không"))</f>
        <v/>
      </c>
    </row>
    <row r="213" spans="1:19" x14ac:dyDescent="0.25">
      <c r="A213" t="str">
        <f ca="1">IF(ISBLANK(INDIRECT("'["&amp;'Báo cáo'!$C$3&amp;".xlsx]Hóa đơn COD'!"&amp;CELL("address",A213))),"",(INDIRECT("'["&amp;'Báo cáo'!$C$3&amp;".xlsx]Hóa đơn COD'!"&amp;CELL("address",A213))))</f>
        <v>BTT395393760.T125991.031219</v>
      </c>
      <c r="B213" t="str">
        <f ca="1">IF(ISBLANK(INDIRECT("'["&amp;'Báo cáo'!$C$3&amp;".xlsx]Hóa đơn COD'!"&amp;CELL("address",B213))),"",(INDIRECT("'["&amp;'Báo cáo'!$C$3&amp;".xlsx]Hóa đơn COD'!"&amp;CELL("address",B213))))</f>
        <v>T125991-Nguyễn Thị Hiền</v>
      </c>
      <c r="C213">
        <f ca="1">IF(ISBLANK(INDIRECT("'["&amp;'Báo cáo'!$C$3&amp;".xlsx]Hóa đơn COD'!"&amp;CELL("address",C213))),"",(INDIRECT("'["&amp;'Báo cáo'!$C$3&amp;".xlsx]Hóa đơn COD'!"&amp;CELL("address",C213))))</f>
        <v>19321835</v>
      </c>
      <c r="D213">
        <f ca="1">IF(ISBLANK(INDIRECT("'["&amp;'Báo cáo'!$C$3&amp;".xlsx]Hóa đơn COD'!"&amp;CELL("address",D213))),"",(INDIRECT("'["&amp;'Báo cáo'!$C$3&amp;".xlsx]Hóa đơn COD'!"&amp;CELL("address",D213))))</f>
        <v>0</v>
      </c>
      <c r="E213">
        <f ca="1">IF(ISBLANK(INDIRECT("'["&amp;'Báo cáo'!$C$3&amp;".xlsx]Hóa đơn COD'!"&amp;CELL("address",E213))),"",(INDIRECT("'["&amp;'Báo cáo'!$C$3&amp;".xlsx]Hóa đơn COD'!"&amp;CELL("address",E213))))</f>
        <v>2320140</v>
      </c>
      <c r="F213">
        <f ca="1">IF(ISBLANK(INDIRECT("'["&amp;'Báo cáo'!$C$3&amp;".xlsx]Hóa đơn COD'!"&amp;CELL("address",F213))),"",(INDIRECT("'["&amp;'Báo cáo'!$C$3&amp;".xlsx]Hóa đơn COD'!"&amp;CELL("address",F213))))</f>
        <v>1945140</v>
      </c>
      <c r="G213">
        <f ca="1">IF(ISBLANK(INDIRECT("'["&amp;'Báo cáo'!$C$3&amp;".xlsx]Hóa đơn COD'!"&amp;CELL("address",G213))),"",(INDIRECT("'["&amp;'Báo cáo'!$C$3&amp;".xlsx]Hóa đơn COD'!"&amp;CELL("address",G213))))</f>
        <v>375000</v>
      </c>
      <c r="H213">
        <f ca="1">IF(ISBLANK(INDIRECT("'["&amp;'Báo cáo'!$C$3&amp;".xlsx]Hóa đơn COD'!"&amp;CELL("address",H213))),"",(INDIRECT("'["&amp;'Báo cáo'!$C$3&amp;".xlsx]Hóa đơn COD'!"&amp;CELL("address",H213))))</f>
        <v>0</v>
      </c>
      <c r="I213">
        <f ca="1">IF(ISBLANK(INDIRECT("'["&amp;'Báo cáo'!$C$3&amp;".xlsx]Hóa đơn COD'!"&amp;CELL("address",I213))),"",(INDIRECT("'["&amp;'Báo cáo'!$C$3&amp;".xlsx]Hóa đơn COD'!"&amp;CELL("address",I213))))</f>
        <v>108</v>
      </c>
      <c r="J213">
        <f ca="1">IF(ISBLANK(INDIRECT("'["&amp;'Báo cáo'!$C$3&amp;".xlsx]Hóa đơn COD'!"&amp;CELL("address",J213))),"",(INDIRECT("'["&amp;'Báo cáo'!$C$3&amp;".xlsx]Hóa đơn COD'!"&amp;CELL("address",J213))))</f>
        <v>91</v>
      </c>
      <c r="K213">
        <f ca="1">IF(ISBLANK(INDIRECT("'["&amp;'Báo cáo'!$C$3&amp;".xlsx]Hóa đơn COD'!"&amp;CELL("address",K213))),"",(INDIRECT("'["&amp;'Báo cáo'!$C$3&amp;".xlsx]Hóa đơn COD'!"&amp;CELL("address",K213))))</f>
        <v>2</v>
      </c>
      <c r="L213">
        <f ca="1">IF(ISBLANK(INDIRECT("'["&amp;'Báo cáo'!$C$3&amp;".xlsx]Hóa đơn COD'!"&amp;CELL("address",L213))),"",(INDIRECT("'["&amp;'Báo cáo'!$C$3&amp;".xlsx]Hóa đơn COD'!"&amp;CELL("address",L213))))</f>
        <v>15</v>
      </c>
      <c r="M213">
        <f ca="1">IF(ISBLANK(INDIRECT("'["&amp;'Báo cáo'!$C$3&amp;".xlsx]Hóa đơn COD'!"&amp;CELL("address",M213))),"",(INDIRECT("'["&amp;'Báo cáo'!$C$3&amp;".xlsx]Hóa đơn COD'!"&amp;CELL("address",M213))))</f>
        <v>108</v>
      </c>
      <c r="N213" t="str">
        <f ca="1">IF(ISBLANK(INDIRECT("'["&amp;'Báo cáo'!$C$3&amp;".xlsx]Hóa đơn COD'!"&amp;CELL("address",N213))),"",(INDIRECT("'["&amp;'Báo cáo'!$C$3&amp;".xlsx]Hóa đơn COD'!"&amp;CELL("address",N213))))</f>
        <v>nhitpy</v>
      </c>
      <c r="O213" t="str">
        <f ca="1">IF(ISBLANK(INDIRECT("'["&amp;'Báo cáo'!$C$3&amp;".xlsx]Hóa đơn COD'!"&amp;CELL("address",O213))),"",(INDIRECT("'["&amp;'Báo cáo'!$C$3&amp;".xlsx]Hóa đơn COD'!"&amp;CELL("address",O213))))</f>
        <v>14:28 03-12-19</v>
      </c>
      <c r="P213" s="10">
        <f t="shared" ca="1" si="3"/>
        <v>0.60277777777777775</v>
      </c>
      <c r="Q213" t="str">
        <f ca="1">IF(B213="","",IF(P213&lt;'Báo cáo'!$C$4,"Sáng","Chiều"))</f>
        <v>Chiều</v>
      </c>
      <c r="R213" s="12" t="str">
        <f ca="1">IF(A213="","",IF(ISNUMBER(MATCH(B213,'Danh sách COD'!$B:$B,0)),J213/I213,""))</f>
        <v/>
      </c>
      <c r="S213" t="str">
        <f ca="1">IF(R213="","",IF(R213&gt;='Báo cáo'!$C$8,"Có","Không"))</f>
        <v/>
      </c>
    </row>
    <row r="214" spans="1:19" x14ac:dyDescent="0.25">
      <c r="A214" t="str">
        <f ca="1">IF(ISBLANK(INDIRECT("'["&amp;'Báo cáo'!$C$3&amp;".xlsx]Hóa đơn COD'!"&amp;CELL("address",A214))),"",(INDIRECT("'["&amp;'Báo cáo'!$C$3&amp;".xlsx]Hóa đơn COD'!"&amp;CELL("address",A214))))</f>
        <v>BTT396815466.T125991.041219</v>
      </c>
      <c r="B214" t="str">
        <f ca="1">IF(ISBLANK(INDIRECT("'["&amp;'Báo cáo'!$C$3&amp;".xlsx]Hóa đơn COD'!"&amp;CELL("address",B214))),"",(INDIRECT("'["&amp;'Báo cáo'!$C$3&amp;".xlsx]Hóa đơn COD'!"&amp;CELL("address",B214))))</f>
        <v>T125991-Nguyễn Thị Hiền</v>
      </c>
      <c r="C214">
        <f ca="1">IF(ISBLANK(INDIRECT("'["&amp;'Báo cáo'!$C$3&amp;".xlsx]Hóa đơn COD'!"&amp;CELL("address",C214))),"",(INDIRECT("'["&amp;'Báo cáo'!$C$3&amp;".xlsx]Hóa đơn COD'!"&amp;CELL("address",C214))))</f>
        <v>25733502</v>
      </c>
      <c r="D214">
        <f ca="1">IF(ISBLANK(INDIRECT("'["&amp;'Báo cáo'!$C$3&amp;".xlsx]Hóa đơn COD'!"&amp;CELL("address",D214))),"",(INDIRECT("'["&amp;'Báo cáo'!$C$3&amp;".xlsx]Hóa đơn COD'!"&amp;CELL("address",D214))))</f>
        <v>0</v>
      </c>
      <c r="E214">
        <f ca="1">IF(ISBLANK(INDIRECT("'["&amp;'Báo cáo'!$C$3&amp;".xlsx]Hóa đơn COD'!"&amp;CELL("address",E214))),"",(INDIRECT("'["&amp;'Báo cáo'!$C$3&amp;".xlsx]Hóa đơn COD'!"&amp;CELL("address",E214))))</f>
        <v>2485065</v>
      </c>
      <c r="F214">
        <f ca="1">IF(ISBLANK(INDIRECT("'["&amp;'Báo cáo'!$C$3&amp;".xlsx]Hóa đơn COD'!"&amp;CELL("address",F214))),"",(INDIRECT("'["&amp;'Báo cáo'!$C$3&amp;".xlsx]Hóa đơn COD'!"&amp;CELL("address",F214))))</f>
        <v>1978065</v>
      </c>
      <c r="G214">
        <f ca="1">IF(ISBLANK(INDIRECT("'["&amp;'Báo cáo'!$C$3&amp;".xlsx]Hóa đơn COD'!"&amp;CELL("address",G214))),"",(INDIRECT("'["&amp;'Báo cáo'!$C$3&amp;".xlsx]Hóa đơn COD'!"&amp;CELL("address",G214))))</f>
        <v>507000</v>
      </c>
      <c r="H214">
        <f ca="1">IF(ISBLANK(INDIRECT("'["&amp;'Báo cáo'!$C$3&amp;".xlsx]Hóa đơn COD'!"&amp;CELL("address",H214))),"",(INDIRECT("'["&amp;'Báo cáo'!$C$3&amp;".xlsx]Hóa đơn COD'!"&amp;CELL("address",H214))))</f>
        <v>0</v>
      </c>
      <c r="I214">
        <f ca="1">IF(ISBLANK(INDIRECT("'["&amp;'Báo cáo'!$C$3&amp;".xlsx]Hóa đơn COD'!"&amp;CELL("address",I214))),"",(INDIRECT("'["&amp;'Báo cáo'!$C$3&amp;".xlsx]Hóa đơn COD'!"&amp;CELL("address",I214))))</f>
        <v>112</v>
      </c>
      <c r="J214">
        <f ca="1">IF(ISBLANK(INDIRECT("'["&amp;'Báo cáo'!$C$3&amp;".xlsx]Hóa đơn COD'!"&amp;CELL("address",J214))),"",(INDIRECT("'["&amp;'Báo cáo'!$C$3&amp;".xlsx]Hóa đơn COD'!"&amp;CELL("address",J214))))</f>
        <v>95</v>
      </c>
      <c r="K214">
        <f ca="1">IF(ISBLANK(INDIRECT("'["&amp;'Báo cáo'!$C$3&amp;".xlsx]Hóa đơn COD'!"&amp;CELL("address",K214))),"",(INDIRECT("'["&amp;'Báo cáo'!$C$3&amp;".xlsx]Hóa đơn COD'!"&amp;CELL("address",K214))))</f>
        <v>0</v>
      </c>
      <c r="L214">
        <f ca="1">IF(ISBLANK(INDIRECT("'["&amp;'Báo cáo'!$C$3&amp;".xlsx]Hóa đơn COD'!"&amp;CELL("address",L214))),"",(INDIRECT("'["&amp;'Báo cáo'!$C$3&amp;".xlsx]Hóa đơn COD'!"&amp;CELL("address",L214))))</f>
        <v>17</v>
      </c>
      <c r="M214">
        <f ca="1">IF(ISBLANK(INDIRECT("'["&amp;'Báo cáo'!$C$3&amp;".xlsx]Hóa đơn COD'!"&amp;CELL("address",M214))),"",(INDIRECT("'["&amp;'Báo cáo'!$C$3&amp;".xlsx]Hóa đơn COD'!"&amp;CELL("address",M214))))</f>
        <v>112</v>
      </c>
      <c r="N214" t="str">
        <f ca="1">IF(ISBLANK(INDIRECT("'["&amp;'Báo cáo'!$C$3&amp;".xlsx]Hóa đơn COD'!"&amp;CELL("address",N214))),"",(INDIRECT("'["&amp;'Báo cáo'!$C$3&amp;".xlsx]Hóa đơn COD'!"&amp;CELL("address",N214))))</f>
        <v>anhtnt3</v>
      </c>
      <c r="O214" t="str">
        <f ca="1">IF(ISBLANK(INDIRECT("'["&amp;'Báo cáo'!$C$3&amp;".xlsx]Hóa đơn COD'!"&amp;CELL("address",O214))),"",(INDIRECT("'["&amp;'Báo cáo'!$C$3&amp;".xlsx]Hóa đơn COD'!"&amp;CELL("address",O214))))</f>
        <v>14:31 04-12-19</v>
      </c>
      <c r="P214" s="10">
        <f t="shared" ca="1" si="3"/>
        <v>0.60486111111111118</v>
      </c>
      <c r="Q214" t="str">
        <f ca="1">IF(B214="","",IF(P214&lt;'Báo cáo'!$C$4,"Sáng","Chiều"))</f>
        <v>Chiều</v>
      </c>
      <c r="R214" s="12" t="str">
        <f ca="1">IF(A214="","",IF(ISNUMBER(MATCH(B214,'Danh sách COD'!$B:$B,0)),J214/I214,""))</f>
        <v/>
      </c>
      <c r="S214" t="str">
        <f ca="1">IF(R214="","",IF(R214&gt;='Báo cáo'!$C$8,"Có","Không"))</f>
        <v/>
      </c>
    </row>
    <row r="215" spans="1:19" x14ac:dyDescent="0.25">
      <c r="A215" t="str">
        <f ca="1">IF(ISBLANK(INDIRECT("'["&amp;'Báo cáo'!$C$3&amp;".xlsx]Hóa đơn COD'!"&amp;CELL("address",A215))),"",(INDIRECT("'["&amp;'Báo cáo'!$C$3&amp;".xlsx]Hóa đơn COD'!"&amp;CELL("address",A215))))</f>
        <v>BTT398062293.T125991.051219</v>
      </c>
      <c r="B215" t="str">
        <f ca="1">IF(ISBLANK(INDIRECT("'["&amp;'Báo cáo'!$C$3&amp;".xlsx]Hóa đơn COD'!"&amp;CELL("address",B215))),"",(INDIRECT("'["&amp;'Báo cáo'!$C$3&amp;".xlsx]Hóa đơn COD'!"&amp;CELL("address",B215))))</f>
        <v>T125991-Nguyễn Thị Hiền</v>
      </c>
      <c r="C215">
        <f ca="1">IF(ISBLANK(INDIRECT("'["&amp;'Báo cáo'!$C$3&amp;".xlsx]Hóa đơn COD'!"&amp;CELL("address",C215))),"",(INDIRECT("'["&amp;'Báo cáo'!$C$3&amp;".xlsx]Hóa đơn COD'!"&amp;CELL("address",C215))))</f>
        <v>22992210</v>
      </c>
      <c r="D215">
        <f ca="1">IF(ISBLANK(INDIRECT("'["&amp;'Báo cáo'!$C$3&amp;".xlsx]Hóa đơn COD'!"&amp;CELL("address",D215))),"",(INDIRECT("'["&amp;'Báo cáo'!$C$3&amp;".xlsx]Hóa đơn COD'!"&amp;CELL("address",D215))))</f>
        <v>0</v>
      </c>
      <c r="E215">
        <f ca="1">IF(ISBLANK(INDIRECT("'["&amp;'Báo cáo'!$C$3&amp;".xlsx]Hóa đơn COD'!"&amp;CELL("address",E215))),"",(INDIRECT("'["&amp;'Báo cáo'!$C$3&amp;".xlsx]Hóa đơn COD'!"&amp;CELL("address",E215))))</f>
        <v>2418509</v>
      </c>
      <c r="F215">
        <f ca="1">IF(ISBLANK(INDIRECT("'["&amp;'Báo cáo'!$C$3&amp;".xlsx]Hóa đơn COD'!"&amp;CELL("address",F215))),"",(INDIRECT("'["&amp;'Báo cáo'!$C$3&amp;".xlsx]Hóa đơn COD'!"&amp;CELL("address",F215))))</f>
        <v>2221509</v>
      </c>
      <c r="G215">
        <f ca="1">IF(ISBLANK(INDIRECT("'["&amp;'Báo cáo'!$C$3&amp;".xlsx]Hóa đơn COD'!"&amp;CELL("address",G215))),"",(INDIRECT("'["&amp;'Báo cáo'!$C$3&amp;".xlsx]Hóa đơn COD'!"&amp;CELL("address",G215))))</f>
        <v>197000</v>
      </c>
      <c r="H215">
        <f ca="1">IF(ISBLANK(INDIRECT("'["&amp;'Báo cáo'!$C$3&amp;".xlsx]Hóa đơn COD'!"&amp;CELL("address",H215))),"",(INDIRECT("'["&amp;'Báo cáo'!$C$3&amp;".xlsx]Hóa đơn COD'!"&amp;CELL("address",H215))))</f>
        <v>0</v>
      </c>
      <c r="I215">
        <f ca="1">IF(ISBLANK(INDIRECT("'["&amp;'Báo cáo'!$C$3&amp;".xlsx]Hóa đơn COD'!"&amp;CELL("address",I215))),"",(INDIRECT("'["&amp;'Báo cáo'!$C$3&amp;".xlsx]Hóa đơn COD'!"&amp;CELL("address",I215))))</f>
        <v>107</v>
      </c>
      <c r="J215">
        <f ca="1">IF(ISBLANK(INDIRECT("'["&amp;'Báo cáo'!$C$3&amp;".xlsx]Hóa đơn COD'!"&amp;CELL("address",J215))),"",(INDIRECT("'["&amp;'Báo cáo'!$C$3&amp;".xlsx]Hóa đơn COD'!"&amp;CELL("address",J215))))</f>
        <v>95</v>
      </c>
      <c r="K215">
        <f ca="1">IF(ISBLANK(INDIRECT("'["&amp;'Báo cáo'!$C$3&amp;".xlsx]Hóa đơn COD'!"&amp;CELL("address",K215))),"",(INDIRECT("'["&amp;'Báo cáo'!$C$3&amp;".xlsx]Hóa đơn COD'!"&amp;CELL("address",K215))))</f>
        <v>1</v>
      </c>
      <c r="L215">
        <f ca="1">IF(ISBLANK(INDIRECT("'["&amp;'Báo cáo'!$C$3&amp;".xlsx]Hóa đơn COD'!"&amp;CELL("address",L215))),"",(INDIRECT("'["&amp;'Báo cáo'!$C$3&amp;".xlsx]Hóa đơn COD'!"&amp;CELL("address",L215))))</f>
        <v>11</v>
      </c>
      <c r="M215">
        <f ca="1">IF(ISBLANK(INDIRECT("'["&amp;'Báo cáo'!$C$3&amp;".xlsx]Hóa đơn COD'!"&amp;CELL("address",M215))),"",(INDIRECT("'["&amp;'Báo cáo'!$C$3&amp;".xlsx]Hóa đơn COD'!"&amp;CELL("address",M215))))</f>
        <v>107</v>
      </c>
      <c r="N215" t="str">
        <f ca="1">IF(ISBLANK(INDIRECT("'["&amp;'Báo cáo'!$C$3&amp;".xlsx]Hóa đơn COD'!"&amp;CELL("address",N215))),"",(INDIRECT("'["&amp;'Báo cáo'!$C$3&amp;".xlsx]Hóa đơn COD'!"&amp;CELL("address",N215))))</f>
        <v>anhtnt3</v>
      </c>
      <c r="O215" t="str">
        <f ca="1">IF(ISBLANK(INDIRECT("'["&amp;'Báo cáo'!$C$3&amp;".xlsx]Hóa đơn COD'!"&amp;CELL("address",O215))),"",(INDIRECT("'["&amp;'Báo cáo'!$C$3&amp;".xlsx]Hóa đơn COD'!"&amp;CELL("address",O215))))</f>
        <v>14:37 05-12-19</v>
      </c>
      <c r="P215" s="10">
        <f t="shared" ca="1" si="3"/>
        <v>0.60902777777777783</v>
      </c>
      <c r="Q215" t="str">
        <f ca="1">IF(B215="","",IF(P215&lt;'Báo cáo'!$C$4,"Sáng","Chiều"))</f>
        <v>Chiều</v>
      </c>
      <c r="R215" s="12" t="str">
        <f ca="1">IF(A215="","",IF(ISNUMBER(MATCH(B215,'Danh sách COD'!$B:$B,0)),J215/I215,""))</f>
        <v/>
      </c>
      <c r="S215" t="str">
        <f ca="1">IF(R215="","",IF(R215&gt;='Báo cáo'!$C$8,"Có","Không"))</f>
        <v/>
      </c>
    </row>
    <row r="216" spans="1:19" x14ac:dyDescent="0.25">
      <c r="A216" t="str">
        <f ca="1">IF(ISBLANK(INDIRECT("'["&amp;'Báo cáo'!$C$3&amp;".xlsx]Hóa đơn COD'!"&amp;CELL("address",A216))),"",(INDIRECT("'["&amp;'Báo cáo'!$C$3&amp;".xlsx]Hóa đơn COD'!"&amp;CELL("address",A216))))</f>
        <v>BTT392083134.T125991.301119</v>
      </c>
      <c r="B216" t="str">
        <f ca="1">IF(ISBLANK(INDIRECT("'["&amp;'Báo cáo'!$C$3&amp;".xlsx]Hóa đơn COD'!"&amp;CELL("address",B216))),"",(INDIRECT("'["&amp;'Báo cáo'!$C$3&amp;".xlsx]Hóa đơn COD'!"&amp;CELL("address",B216))))</f>
        <v>T125991-Nguyễn Thị Hiền</v>
      </c>
      <c r="C216">
        <f ca="1">IF(ISBLANK(INDIRECT("'["&amp;'Báo cáo'!$C$3&amp;".xlsx]Hóa đơn COD'!"&amp;CELL("address",C216))),"",(INDIRECT("'["&amp;'Báo cáo'!$C$3&amp;".xlsx]Hóa đơn COD'!"&amp;CELL("address",C216))))</f>
        <v>6779975</v>
      </c>
      <c r="D216">
        <f ca="1">IF(ISBLANK(INDIRECT("'["&amp;'Báo cáo'!$C$3&amp;".xlsx]Hóa đơn COD'!"&amp;CELL("address",D216))),"",(INDIRECT("'["&amp;'Báo cáo'!$C$3&amp;".xlsx]Hóa đơn COD'!"&amp;CELL("address",D216))))</f>
        <v>0</v>
      </c>
      <c r="E216">
        <f ca="1">IF(ISBLANK(INDIRECT("'["&amp;'Báo cáo'!$C$3&amp;".xlsx]Hóa đơn COD'!"&amp;CELL("address",E216))),"",(INDIRECT("'["&amp;'Báo cáo'!$C$3&amp;".xlsx]Hóa đơn COD'!"&amp;CELL("address",E216))))</f>
        <v>629390</v>
      </c>
      <c r="F216">
        <f ca="1">IF(ISBLANK(INDIRECT("'["&amp;'Báo cáo'!$C$3&amp;".xlsx]Hóa đơn COD'!"&amp;CELL("address",F216))),"",(INDIRECT("'["&amp;'Báo cáo'!$C$3&amp;".xlsx]Hóa đơn COD'!"&amp;CELL("address",F216))))</f>
        <v>491390</v>
      </c>
      <c r="G216">
        <f ca="1">IF(ISBLANK(INDIRECT("'["&amp;'Báo cáo'!$C$3&amp;".xlsx]Hóa đơn COD'!"&amp;CELL("address",G216))),"",(INDIRECT("'["&amp;'Báo cáo'!$C$3&amp;".xlsx]Hóa đơn COD'!"&amp;CELL("address",G216))))</f>
        <v>138000</v>
      </c>
      <c r="H216">
        <f ca="1">IF(ISBLANK(INDIRECT("'["&amp;'Báo cáo'!$C$3&amp;".xlsx]Hóa đơn COD'!"&amp;CELL("address",H216))),"",(INDIRECT("'["&amp;'Báo cáo'!$C$3&amp;".xlsx]Hóa đơn COD'!"&amp;CELL("address",H216))))</f>
        <v>0</v>
      </c>
      <c r="I216">
        <f ca="1">IF(ISBLANK(INDIRECT("'["&amp;'Báo cáo'!$C$3&amp;".xlsx]Hóa đơn COD'!"&amp;CELL("address",I216))),"",(INDIRECT("'["&amp;'Báo cáo'!$C$3&amp;".xlsx]Hóa đơn COD'!"&amp;CELL("address",I216))))</f>
        <v>38</v>
      </c>
      <c r="J216">
        <f ca="1">IF(ISBLANK(INDIRECT("'["&amp;'Báo cáo'!$C$3&amp;".xlsx]Hóa đơn COD'!"&amp;CELL("address",J216))),"",(INDIRECT("'["&amp;'Báo cáo'!$C$3&amp;".xlsx]Hóa đơn COD'!"&amp;CELL("address",J216))))</f>
        <v>23</v>
      </c>
      <c r="K216">
        <f ca="1">IF(ISBLANK(INDIRECT("'["&amp;'Báo cáo'!$C$3&amp;".xlsx]Hóa đơn COD'!"&amp;CELL("address",K216))),"",(INDIRECT("'["&amp;'Báo cáo'!$C$3&amp;".xlsx]Hóa đơn COD'!"&amp;CELL("address",K216))))</f>
        <v>3</v>
      </c>
      <c r="L216">
        <f ca="1">IF(ISBLANK(INDIRECT("'["&amp;'Báo cáo'!$C$3&amp;".xlsx]Hóa đơn COD'!"&amp;CELL("address",L216))),"",(INDIRECT("'["&amp;'Báo cáo'!$C$3&amp;".xlsx]Hóa đơn COD'!"&amp;CELL("address",L216))))</f>
        <v>12</v>
      </c>
      <c r="M216">
        <f ca="1">IF(ISBLANK(INDIRECT("'["&amp;'Báo cáo'!$C$3&amp;".xlsx]Hóa đơn COD'!"&amp;CELL("address",M216))),"",(INDIRECT("'["&amp;'Báo cáo'!$C$3&amp;".xlsx]Hóa đơn COD'!"&amp;CELL("address",M216))))</f>
        <v>38</v>
      </c>
      <c r="N216" t="str">
        <f ca="1">IF(ISBLANK(INDIRECT("'["&amp;'Báo cáo'!$C$3&amp;".xlsx]Hóa đơn COD'!"&amp;CELL("address",N216))),"",(INDIRECT("'["&amp;'Báo cáo'!$C$3&amp;".xlsx]Hóa đơn COD'!"&amp;CELL("address",N216))))</f>
        <v>nhitpy</v>
      </c>
      <c r="O216" t="str">
        <f ca="1">IF(ISBLANK(INDIRECT("'["&amp;'Báo cáo'!$C$3&amp;".xlsx]Hóa đơn COD'!"&amp;CELL("address",O216))),"",(INDIRECT("'["&amp;'Báo cáo'!$C$3&amp;".xlsx]Hóa đơn COD'!"&amp;CELL("address",O216))))</f>
        <v>17:47 30-11-19</v>
      </c>
      <c r="P216" s="10">
        <f t="shared" ca="1" si="3"/>
        <v>0.74097222222222225</v>
      </c>
      <c r="Q216" t="str">
        <f ca="1">IF(B216="","",IF(P216&lt;'Báo cáo'!$C$4,"Sáng","Chiều"))</f>
        <v>Chiều</v>
      </c>
      <c r="R216" s="12" t="str">
        <f ca="1">IF(A216="","",IF(ISNUMBER(MATCH(B216,'Danh sách COD'!$B:$B,0)),J216/I216,""))</f>
        <v/>
      </c>
      <c r="S216" t="str">
        <f ca="1">IF(R216="","",IF(R216&gt;='Báo cáo'!$C$8,"Có","Không"))</f>
        <v/>
      </c>
    </row>
    <row r="217" spans="1:19" x14ac:dyDescent="0.25">
      <c r="A217" t="str">
        <f ca="1">IF(ISBLANK(INDIRECT("'["&amp;'Báo cáo'!$C$3&amp;".xlsx]Hóa đơn COD'!"&amp;CELL("address",A217))),"",(INDIRECT("'["&amp;'Báo cáo'!$C$3&amp;".xlsx]Hóa đơn COD'!"&amp;CELL("address",A217))))</f>
        <v>BTT395675001.T125991.031219</v>
      </c>
      <c r="B217" t="str">
        <f ca="1">IF(ISBLANK(INDIRECT("'["&amp;'Báo cáo'!$C$3&amp;".xlsx]Hóa đơn COD'!"&amp;CELL("address",B217))),"",(INDIRECT("'["&amp;'Báo cáo'!$C$3&amp;".xlsx]Hóa đơn COD'!"&amp;CELL("address",B217))))</f>
        <v>T125991-Nguyễn Thị Hiền</v>
      </c>
      <c r="C217">
        <f ca="1">IF(ISBLANK(INDIRECT("'["&amp;'Báo cáo'!$C$3&amp;".xlsx]Hóa đơn COD'!"&amp;CELL("address",C217))),"",(INDIRECT("'["&amp;'Báo cáo'!$C$3&amp;".xlsx]Hóa đơn COD'!"&amp;CELL("address",C217))))</f>
        <v>12796819</v>
      </c>
      <c r="D217">
        <f ca="1">IF(ISBLANK(INDIRECT("'["&amp;'Báo cáo'!$C$3&amp;".xlsx]Hóa đơn COD'!"&amp;CELL("address",D217))),"",(INDIRECT("'["&amp;'Báo cáo'!$C$3&amp;".xlsx]Hóa đơn COD'!"&amp;CELL("address",D217))))</f>
        <v>0</v>
      </c>
      <c r="E217">
        <f ca="1">IF(ISBLANK(INDIRECT("'["&amp;'Báo cáo'!$C$3&amp;".xlsx]Hóa đơn COD'!"&amp;CELL("address",E217))),"",(INDIRECT("'["&amp;'Báo cáo'!$C$3&amp;".xlsx]Hóa đơn COD'!"&amp;CELL("address",E217))))</f>
        <v>1197100</v>
      </c>
      <c r="F217">
        <f ca="1">IF(ISBLANK(INDIRECT("'["&amp;'Báo cáo'!$C$3&amp;".xlsx]Hóa đơn COD'!"&amp;CELL("address",F217))),"",(INDIRECT("'["&amp;'Báo cáo'!$C$3&amp;".xlsx]Hóa đơn COD'!"&amp;CELL("address",F217))))</f>
        <v>1040100</v>
      </c>
      <c r="G217">
        <f ca="1">IF(ISBLANK(INDIRECT("'["&amp;'Báo cáo'!$C$3&amp;".xlsx]Hóa đơn COD'!"&amp;CELL("address",G217))),"",(INDIRECT("'["&amp;'Báo cáo'!$C$3&amp;".xlsx]Hóa đơn COD'!"&amp;CELL("address",G217))))</f>
        <v>157000</v>
      </c>
      <c r="H217">
        <f ca="1">IF(ISBLANK(INDIRECT("'["&amp;'Báo cáo'!$C$3&amp;".xlsx]Hóa đơn COD'!"&amp;CELL("address",H217))),"",(INDIRECT("'["&amp;'Báo cáo'!$C$3&amp;".xlsx]Hóa đơn COD'!"&amp;CELL("address",H217))))</f>
        <v>0</v>
      </c>
      <c r="I217">
        <f ca="1">IF(ISBLANK(INDIRECT("'["&amp;'Báo cáo'!$C$3&amp;".xlsx]Hóa đơn COD'!"&amp;CELL("address",I217))),"",(INDIRECT("'["&amp;'Báo cáo'!$C$3&amp;".xlsx]Hóa đơn COD'!"&amp;CELL("address",I217))))</f>
        <v>59</v>
      </c>
      <c r="J217">
        <f ca="1">IF(ISBLANK(INDIRECT("'["&amp;'Báo cáo'!$C$3&amp;".xlsx]Hóa đơn COD'!"&amp;CELL("address",J217))),"",(INDIRECT("'["&amp;'Báo cáo'!$C$3&amp;".xlsx]Hóa đơn COD'!"&amp;CELL("address",J217))))</f>
        <v>44</v>
      </c>
      <c r="K217">
        <f ca="1">IF(ISBLANK(INDIRECT("'["&amp;'Báo cáo'!$C$3&amp;".xlsx]Hóa đơn COD'!"&amp;CELL("address",K217))),"",(INDIRECT("'["&amp;'Báo cáo'!$C$3&amp;".xlsx]Hóa đơn COD'!"&amp;CELL("address",K217))))</f>
        <v>0</v>
      </c>
      <c r="L217">
        <f ca="1">IF(ISBLANK(INDIRECT("'["&amp;'Báo cáo'!$C$3&amp;".xlsx]Hóa đơn COD'!"&amp;CELL("address",L217))),"",(INDIRECT("'["&amp;'Báo cáo'!$C$3&amp;".xlsx]Hóa đơn COD'!"&amp;CELL("address",L217))))</f>
        <v>15</v>
      </c>
      <c r="M217">
        <f ca="1">IF(ISBLANK(INDIRECT("'["&amp;'Báo cáo'!$C$3&amp;".xlsx]Hóa đơn COD'!"&amp;CELL("address",M217))),"",(INDIRECT("'["&amp;'Báo cáo'!$C$3&amp;".xlsx]Hóa đơn COD'!"&amp;CELL("address",M217))))</f>
        <v>59</v>
      </c>
      <c r="N217" t="str">
        <f ca="1">IF(ISBLANK(INDIRECT("'["&amp;'Báo cáo'!$C$3&amp;".xlsx]Hóa đơn COD'!"&amp;CELL("address",N217))),"",(INDIRECT("'["&amp;'Báo cáo'!$C$3&amp;".xlsx]Hóa đơn COD'!"&amp;CELL("address",N217))))</f>
        <v>ngannk2</v>
      </c>
      <c r="O217" t="str">
        <f ca="1">IF(ISBLANK(INDIRECT("'["&amp;'Báo cáo'!$C$3&amp;".xlsx]Hóa đơn COD'!"&amp;CELL("address",O217))),"",(INDIRECT("'["&amp;'Báo cáo'!$C$3&amp;".xlsx]Hóa đơn COD'!"&amp;CELL("address",O217))))</f>
        <v>18:21 03-12-19</v>
      </c>
      <c r="P217" s="10">
        <f t="shared" ca="1" si="3"/>
        <v>0.76458333333333339</v>
      </c>
      <c r="Q217" t="str">
        <f ca="1">IF(B217="","",IF(P217&lt;'Báo cáo'!$C$4,"Sáng","Chiều"))</f>
        <v>Chiều</v>
      </c>
      <c r="R217" s="12" t="str">
        <f ca="1">IF(A217="","",IF(ISNUMBER(MATCH(B217,'Danh sách COD'!$B:$B,0)),J217/I217,""))</f>
        <v/>
      </c>
      <c r="S217" t="str">
        <f ca="1">IF(R217="","",IF(R217&gt;='Báo cáo'!$C$8,"Có","Không"))</f>
        <v/>
      </c>
    </row>
    <row r="218" spans="1:19" x14ac:dyDescent="0.25">
      <c r="A218" t="str">
        <f ca="1">IF(ISBLANK(INDIRECT("'["&amp;'Báo cáo'!$C$3&amp;".xlsx]Hóa đơn COD'!"&amp;CELL("address",A218))),"",(INDIRECT("'["&amp;'Báo cáo'!$C$3&amp;".xlsx]Hóa đơn COD'!"&amp;CELL("address",A218))))</f>
        <v>BTT398345865.T125991.051219</v>
      </c>
      <c r="B218" t="str">
        <f ca="1">IF(ISBLANK(INDIRECT("'["&amp;'Báo cáo'!$C$3&amp;".xlsx]Hóa đơn COD'!"&amp;CELL("address",B218))),"",(INDIRECT("'["&amp;'Báo cáo'!$C$3&amp;".xlsx]Hóa đơn COD'!"&amp;CELL("address",B218))))</f>
        <v>T125991-Nguyễn Thị Hiền</v>
      </c>
      <c r="C218">
        <f ca="1">IF(ISBLANK(INDIRECT("'["&amp;'Báo cáo'!$C$3&amp;".xlsx]Hóa đơn COD'!"&amp;CELL("address",C218))),"",(INDIRECT("'["&amp;'Báo cáo'!$C$3&amp;".xlsx]Hóa đơn COD'!"&amp;CELL("address",C218))))</f>
        <v>22909810</v>
      </c>
      <c r="D218">
        <f ca="1">IF(ISBLANK(INDIRECT("'["&amp;'Báo cáo'!$C$3&amp;".xlsx]Hóa đơn COD'!"&amp;CELL("address",D218))),"",(INDIRECT("'["&amp;'Báo cáo'!$C$3&amp;".xlsx]Hóa đơn COD'!"&amp;CELL("address",D218))))</f>
        <v>34250</v>
      </c>
      <c r="E218">
        <f ca="1">IF(ISBLANK(INDIRECT("'["&amp;'Báo cáo'!$C$3&amp;".xlsx]Hóa đơn COD'!"&amp;CELL("address",E218))),"",(INDIRECT("'["&amp;'Báo cáo'!$C$3&amp;".xlsx]Hóa đơn COD'!"&amp;CELL("address",E218))))</f>
        <v>1248630</v>
      </c>
      <c r="F218">
        <f ca="1">IF(ISBLANK(INDIRECT("'["&amp;'Báo cáo'!$C$3&amp;".xlsx]Hóa đơn COD'!"&amp;CELL("address",F218))),"",(INDIRECT("'["&amp;'Báo cáo'!$C$3&amp;".xlsx]Hóa đơn COD'!"&amp;CELL("address",F218))))</f>
        <v>1178630</v>
      </c>
      <c r="G218">
        <f ca="1">IF(ISBLANK(INDIRECT("'["&amp;'Báo cáo'!$C$3&amp;".xlsx]Hóa đơn COD'!"&amp;CELL("address",G218))),"",(INDIRECT("'["&amp;'Báo cáo'!$C$3&amp;".xlsx]Hóa đơn COD'!"&amp;CELL("address",G218))))</f>
        <v>70000</v>
      </c>
      <c r="H218">
        <f ca="1">IF(ISBLANK(INDIRECT("'["&amp;'Báo cáo'!$C$3&amp;".xlsx]Hóa đơn COD'!"&amp;CELL("address",H218))),"",(INDIRECT("'["&amp;'Báo cáo'!$C$3&amp;".xlsx]Hóa đơn COD'!"&amp;CELL("address",H218))))</f>
        <v>0</v>
      </c>
      <c r="I218">
        <f ca="1">IF(ISBLANK(INDIRECT("'["&amp;'Báo cáo'!$C$3&amp;".xlsx]Hóa đơn COD'!"&amp;CELL("address",I218))),"",(INDIRECT("'["&amp;'Báo cáo'!$C$3&amp;".xlsx]Hóa đơn COD'!"&amp;CELL("address",I218))))</f>
        <v>59</v>
      </c>
      <c r="J218">
        <f ca="1">IF(ISBLANK(INDIRECT("'["&amp;'Báo cáo'!$C$3&amp;".xlsx]Hóa đơn COD'!"&amp;CELL("address",J218))),"",(INDIRECT("'["&amp;'Báo cáo'!$C$3&amp;".xlsx]Hóa đơn COD'!"&amp;CELL("address",J218))))</f>
        <v>43</v>
      </c>
      <c r="K218">
        <f ca="1">IF(ISBLANK(INDIRECT("'["&amp;'Báo cáo'!$C$3&amp;".xlsx]Hóa đơn COD'!"&amp;CELL("address",K218))),"",(INDIRECT("'["&amp;'Báo cáo'!$C$3&amp;".xlsx]Hóa đơn COD'!"&amp;CELL("address",K218))))</f>
        <v>1</v>
      </c>
      <c r="L218">
        <f ca="1">IF(ISBLANK(INDIRECT("'["&amp;'Báo cáo'!$C$3&amp;".xlsx]Hóa đơn COD'!"&amp;CELL("address",L218))),"",(INDIRECT("'["&amp;'Báo cáo'!$C$3&amp;".xlsx]Hóa đơn COD'!"&amp;CELL("address",L218))))</f>
        <v>15</v>
      </c>
      <c r="M218">
        <f ca="1">IF(ISBLANK(INDIRECT("'["&amp;'Báo cáo'!$C$3&amp;".xlsx]Hóa đơn COD'!"&amp;CELL("address",M218))),"",(INDIRECT("'["&amp;'Báo cáo'!$C$3&amp;".xlsx]Hóa đơn COD'!"&amp;CELL("address",M218))))</f>
        <v>60</v>
      </c>
      <c r="N218" t="str">
        <f ca="1">IF(ISBLANK(INDIRECT("'["&amp;'Báo cáo'!$C$3&amp;".xlsx]Hóa đơn COD'!"&amp;CELL("address",N218))),"",(INDIRECT("'["&amp;'Báo cáo'!$C$3&amp;".xlsx]Hóa đơn COD'!"&amp;CELL("address",N218))))</f>
        <v>trongntm</v>
      </c>
      <c r="O218" t="str">
        <f ca="1">IF(ISBLANK(INDIRECT("'["&amp;'Báo cáo'!$C$3&amp;".xlsx]Hóa đơn COD'!"&amp;CELL("address",O218))),"",(INDIRECT("'["&amp;'Báo cáo'!$C$3&amp;".xlsx]Hóa đơn COD'!"&amp;CELL("address",O218))))</f>
        <v>18:35 05-12-19</v>
      </c>
      <c r="P218" s="10">
        <f t="shared" ca="1" si="3"/>
        <v>0.77430555555555547</v>
      </c>
      <c r="Q218" t="str">
        <f ca="1">IF(B218="","",IF(P218&lt;'Báo cáo'!$C$4,"Sáng","Chiều"))</f>
        <v>Chiều</v>
      </c>
      <c r="R218" s="12" t="str">
        <f ca="1">IF(A218="","",IF(ISNUMBER(MATCH(B218,'Danh sách COD'!$B:$B,0)),J218/I218,""))</f>
        <v/>
      </c>
      <c r="S218" t="str">
        <f ca="1">IF(R218="","",IF(R218&gt;='Báo cáo'!$C$8,"Có","Không"))</f>
        <v/>
      </c>
    </row>
    <row r="219" spans="1:19" x14ac:dyDescent="0.25">
      <c r="A219" t="str">
        <f ca="1">IF(ISBLANK(INDIRECT("'["&amp;'Báo cáo'!$C$3&amp;".xlsx]Hóa đơn COD'!"&amp;CELL("address",A219))),"",(INDIRECT("'["&amp;'Báo cáo'!$C$3&amp;".xlsx]Hóa đơn COD'!"&amp;CELL("address",A219))))</f>
        <v>BTT399875460.T125991.061219</v>
      </c>
      <c r="B219" t="str">
        <f ca="1">IF(ISBLANK(INDIRECT("'["&amp;'Báo cáo'!$C$3&amp;".xlsx]Hóa đơn COD'!"&amp;CELL("address",B219))),"",(INDIRECT("'["&amp;'Báo cáo'!$C$3&amp;".xlsx]Hóa đơn COD'!"&amp;CELL("address",B219))))</f>
        <v>T125991-Nguyễn Thị Hiền</v>
      </c>
      <c r="C219">
        <f ca="1">IF(ISBLANK(INDIRECT("'["&amp;'Báo cáo'!$C$3&amp;".xlsx]Hóa đơn COD'!"&amp;CELL("address",C219))),"",(INDIRECT("'["&amp;'Báo cáo'!$C$3&amp;".xlsx]Hóa đơn COD'!"&amp;CELL("address",C219))))</f>
        <v>16541335</v>
      </c>
      <c r="D219">
        <f ca="1">IF(ISBLANK(INDIRECT("'["&amp;'Báo cáo'!$C$3&amp;".xlsx]Hóa đơn COD'!"&amp;CELL("address",D219))),"",(INDIRECT("'["&amp;'Báo cáo'!$C$3&amp;".xlsx]Hóa đơn COD'!"&amp;CELL("address",D219))))</f>
        <v>0</v>
      </c>
      <c r="E219">
        <f ca="1">IF(ISBLANK(INDIRECT("'["&amp;'Báo cáo'!$C$3&amp;".xlsx]Hóa đơn COD'!"&amp;CELL("address",E219))),"",(INDIRECT("'["&amp;'Báo cáo'!$C$3&amp;".xlsx]Hóa đơn COD'!"&amp;CELL("address",E219))))</f>
        <v>1767290</v>
      </c>
      <c r="F219">
        <f ca="1">IF(ISBLANK(INDIRECT("'["&amp;'Báo cáo'!$C$3&amp;".xlsx]Hóa đơn COD'!"&amp;CELL("address",F219))),"",(INDIRECT("'["&amp;'Báo cáo'!$C$3&amp;".xlsx]Hóa đơn COD'!"&amp;CELL("address",F219))))</f>
        <v>1487290</v>
      </c>
      <c r="G219">
        <f ca="1">IF(ISBLANK(INDIRECT("'["&amp;'Báo cáo'!$C$3&amp;".xlsx]Hóa đơn COD'!"&amp;CELL("address",G219))),"",(INDIRECT("'["&amp;'Báo cáo'!$C$3&amp;".xlsx]Hóa đơn COD'!"&amp;CELL("address",G219))))</f>
        <v>280000</v>
      </c>
      <c r="H219">
        <f ca="1">IF(ISBLANK(INDIRECT("'["&amp;'Báo cáo'!$C$3&amp;".xlsx]Hóa đơn COD'!"&amp;CELL("address",H219))),"",(INDIRECT("'["&amp;'Báo cáo'!$C$3&amp;".xlsx]Hóa đơn COD'!"&amp;CELL("address",H219))))</f>
        <v>0</v>
      </c>
      <c r="I219">
        <f ca="1">IF(ISBLANK(INDIRECT("'["&amp;'Báo cáo'!$C$3&amp;".xlsx]Hóa đơn COD'!"&amp;CELL("address",I219))),"",(INDIRECT("'["&amp;'Báo cáo'!$C$3&amp;".xlsx]Hóa đơn COD'!"&amp;CELL("address",I219))))</f>
        <v>75</v>
      </c>
      <c r="J219">
        <f ca="1">IF(ISBLANK(INDIRECT("'["&amp;'Báo cáo'!$C$3&amp;".xlsx]Hóa đơn COD'!"&amp;CELL("address",J219))),"",(INDIRECT("'["&amp;'Báo cáo'!$C$3&amp;".xlsx]Hóa đơn COD'!"&amp;CELL("address",J219))))</f>
        <v>60</v>
      </c>
      <c r="K219">
        <f ca="1">IF(ISBLANK(INDIRECT("'["&amp;'Báo cáo'!$C$3&amp;".xlsx]Hóa đơn COD'!"&amp;CELL("address",K219))),"",(INDIRECT("'["&amp;'Báo cáo'!$C$3&amp;".xlsx]Hóa đơn COD'!"&amp;CELL("address",K219))))</f>
        <v>6</v>
      </c>
      <c r="L219">
        <f ca="1">IF(ISBLANK(INDIRECT("'["&amp;'Báo cáo'!$C$3&amp;".xlsx]Hóa đơn COD'!"&amp;CELL("address",L219))),"",(INDIRECT("'["&amp;'Báo cáo'!$C$3&amp;".xlsx]Hóa đơn COD'!"&amp;CELL("address",L219))))</f>
        <v>9</v>
      </c>
      <c r="M219">
        <f ca="1">IF(ISBLANK(INDIRECT("'["&amp;'Báo cáo'!$C$3&amp;".xlsx]Hóa đơn COD'!"&amp;CELL("address",M219))),"",(INDIRECT("'["&amp;'Báo cáo'!$C$3&amp;".xlsx]Hóa đơn COD'!"&amp;CELL("address",M219))))</f>
        <v>75</v>
      </c>
      <c r="N219" t="str">
        <f ca="1">IF(ISBLANK(INDIRECT("'["&amp;'Báo cáo'!$C$3&amp;".xlsx]Hóa đơn COD'!"&amp;CELL("address",N219))),"",(INDIRECT("'["&amp;'Báo cáo'!$C$3&amp;".xlsx]Hóa đơn COD'!"&amp;CELL("address",N219))))</f>
        <v>ngannk2</v>
      </c>
      <c r="O219" t="str">
        <f ca="1">IF(ISBLANK(INDIRECT("'["&amp;'Báo cáo'!$C$3&amp;".xlsx]Hóa đơn COD'!"&amp;CELL("address",O219))),"",(INDIRECT("'["&amp;'Báo cáo'!$C$3&amp;".xlsx]Hóa đơn COD'!"&amp;CELL("address",O219))))</f>
        <v>19:25 06-12-19</v>
      </c>
      <c r="P219" s="10">
        <f t="shared" ca="1" si="3"/>
        <v>0.80902777777777779</v>
      </c>
      <c r="Q219" t="str">
        <f ca="1">IF(B219="","",IF(P219&lt;'Báo cáo'!$C$4,"Sáng","Chiều"))</f>
        <v>Chiều</v>
      </c>
      <c r="R219" s="12" t="str">
        <f ca="1">IF(A219="","",IF(ISNUMBER(MATCH(B219,'Danh sách COD'!$B:$B,0)),J219/I219,""))</f>
        <v/>
      </c>
      <c r="S219" t="str">
        <f ca="1">IF(R219="","",IF(R219&gt;='Báo cáo'!$C$8,"Có","Không"))</f>
        <v/>
      </c>
    </row>
    <row r="220" spans="1:19" x14ac:dyDescent="0.25">
      <c r="A220" t="str">
        <f ca="1">IF(ISBLANK(INDIRECT("'["&amp;'Báo cáo'!$C$3&amp;".xlsx]Hóa đơn COD'!"&amp;CELL("address",A220))),"",(INDIRECT("'["&amp;'Báo cáo'!$C$3&amp;".xlsx]Hóa đơn COD'!"&amp;CELL("address",A220))))</f>
        <v>BTT397184643.T125991.041219</v>
      </c>
      <c r="B220" t="str">
        <f ca="1">IF(ISBLANK(INDIRECT("'["&amp;'Báo cáo'!$C$3&amp;".xlsx]Hóa đơn COD'!"&amp;CELL("address",B220))),"",(INDIRECT("'["&amp;'Báo cáo'!$C$3&amp;".xlsx]Hóa đơn COD'!"&amp;CELL("address",B220))))</f>
        <v>T125991-Nguyễn Thị Hiền</v>
      </c>
      <c r="C220">
        <f ca="1">IF(ISBLANK(INDIRECT("'["&amp;'Báo cáo'!$C$3&amp;".xlsx]Hóa đơn COD'!"&amp;CELL("address",C220))),"",(INDIRECT("'["&amp;'Báo cáo'!$C$3&amp;".xlsx]Hóa đơn COD'!"&amp;CELL("address",C220))))</f>
        <v>19549450</v>
      </c>
      <c r="D220">
        <f ca="1">IF(ISBLANK(INDIRECT("'["&amp;'Báo cáo'!$C$3&amp;".xlsx]Hóa đơn COD'!"&amp;CELL("address",D220))),"",(INDIRECT("'["&amp;'Báo cáo'!$C$3&amp;".xlsx]Hóa đơn COD'!"&amp;CELL("address",D220))))</f>
        <v>0</v>
      </c>
      <c r="E220">
        <f ca="1">IF(ISBLANK(INDIRECT("'["&amp;'Báo cáo'!$C$3&amp;".xlsx]Hóa đơn COD'!"&amp;CELL("address",E220))),"",(INDIRECT("'["&amp;'Báo cáo'!$C$3&amp;".xlsx]Hóa đơn COD'!"&amp;CELL("address",E220))))</f>
        <v>1787711</v>
      </c>
      <c r="F220">
        <f ca="1">IF(ISBLANK(INDIRECT("'["&amp;'Báo cáo'!$C$3&amp;".xlsx]Hóa đơn COD'!"&amp;CELL("address",F220))),"",(INDIRECT("'["&amp;'Báo cáo'!$C$3&amp;".xlsx]Hóa đơn COD'!"&amp;CELL("address",F220))))</f>
        <v>1411711</v>
      </c>
      <c r="G220">
        <f ca="1">IF(ISBLANK(INDIRECT("'["&amp;'Báo cáo'!$C$3&amp;".xlsx]Hóa đơn COD'!"&amp;CELL("address",G220))),"",(INDIRECT("'["&amp;'Báo cáo'!$C$3&amp;".xlsx]Hóa đơn COD'!"&amp;CELL("address",G220))))</f>
        <v>376000</v>
      </c>
      <c r="H220">
        <f ca="1">IF(ISBLANK(INDIRECT("'["&amp;'Báo cáo'!$C$3&amp;".xlsx]Hóa đơn COD'!"&amp;CELL("address",H220))),"",(INDIRECT("'["&amp;'Báo cáo'!$C$3&amp;".xlsx]Hóa đơn COD'!"&amp;CELL("address",H220))))</f>
        <v>0</v>
      </c>
      <c r="I220">
        <f ca="1">IF(ISBLANK(INDIRECT("'["&amp;'Báo cáo'!$C$3&amp;".xlsx]Hóa đơn COD'!"&amp;CELL("address",I220))),"",(INDIRECT("'["&amp;'Báo cáo'!$C$3&amp;".xlsx]Hóa đơn COD'!"&amp;CELL("address",I220))))</f>
        <v>84</v>
      </c>
      <c r="J220">
        <f ca="1">IF(ISBLANK(INDIRECT("'["&amp;'Báo cáo'!$C$3&amp;".xlsx]Hóa đơn COD'!"&amp;CELL("address",J220))),"",(INDIRECT("'["&amp;'Báo cáo'!$C$3&amp;".xlsx]Hóa đơn COD'!"&amp;CELL("address",J220))))</f>
        <v>70</v>
      </c>
      <c r="K220">
        <f ca="1">IF(ISBLANK(INDIRECT("'["&amp;'Báo cáo'!$C$3&amp;".xlsx]Hóa đơn COD'!"&amp;CELL("address",K220))),"",(INDIRECT("'["&amp;'Báo cáo'!$C$3&amp;".xlsx]Hóa đơn COD'!"&amp;CELL("address",K220))))</f>
        <v>1</v>
      </c>
      <c r="L220">
        <f ca="1">IF(ISBLANK(INDIRECT("'["&amp;'Báo cáo'!$C$3&amp;".xlsx]Hóa đơn COD'!"&amp;CELL("address",L220))),"",(INDIRECT("'["&amp;'Báo cáo'!$C$3&amp;".xlsx]Hóa đơn COD'!"&amp;CELL("address",L220))))</f>
        <v>13</v>
      </c>
      <c r="M220">
        <f ca="1">IF(ISBLANK(INDIRECT("'["&amp;'Báo cáo'!$C$3&amp;".xlsx]Hóa đơn COD'!"&amp;CELL("address",M220))),"",(INDIRECT("'["&amp;'Báo cáo'!$C$3&amp;".xlsx]Hóa đơn COD'!"&amp;CELL("address",M220))))</f>
        <v>84</v>
      </c>
      <c r="N220" t="str">
        <f ca="1">IF(ISBLANK(INDIRECT("'["&amp;'Báo cáo'!$C$3&amp;".xlsx]Hóa đơn COD'!"&amp;CELL("address",N220))),"",(INDIRECT("'["&amp;'Báo cáo'!$C$3&amp;".xlsx]Hóa đơn COD'!"&amp;CELL("address",N220))))</f>
        <v>nhobth</v>
      </c>
      <c r="O220" t="str">
        <f ca="1">IF(ISBLANK(INDIRECT("'["&amp;'Báo cáo'!$C$3&amp;".xlsx]Hóa đơn COD'!"&amp;CELL("address",O220))),"",(INDIRECT("'["&amp;'Báo cáo'!$C$3&amp;".xlsx]Hóa đơn COD'!"&amp;CELL("address",O220))))</f>
        <v>19:34 04-12-19</v>
      </c>
      <c r="P220" s="10">
        <f t="shared" ca="1" si="3"/>
        <v>0.81527777777777777</v>
      </c>
      <c r="Q220" t="str">
        <f ca="1">IF(B220="","",IF(P220&lt;'Báo cáo'!$C$4,"Sáng","Chiều"))</f>
        <v>Chiều</v>
      </c>
      <c r="R220" s="12" t="str">
        <f ca="1">IF(A220="","",IF(ISNUMBER(MATCH(B220,'Danh sách COD'!$B:$B,0)),J220/I220,""))</f>
        <v/>
      </c>
      <c r="S220" t="str">
        <f ca="1">IF(R220="","",IF(R220&gt;='Báo cáo'!$C$8,"Có","Không"))</f>
        <v/>
      </c>
    </row>
    <row r="221" spans="1:19" x14ac:dyDescent="0.25">
      <c r="A221" t="str">
        <f ca="1">IF(ISBLANK(INDIRECT("'["&amp;'Báo cáo'!$C$3&amp;".xlsx]Hóa đơn COD'!"&amp;CELL("address",A221))),"",(INDIRECT("'["&amp;'Báo cáo'!$C$3&amp;".xlsx]Hóa đơn COD'!"&amp;CELL("address",A221))))</f>
        <v>BTT394527951.T125991.021219</v>
      </c>
      <c r="B221" t="str">
        <f ca="1">IF(ISBLANK(INDIRECT("'["&amp;'Báo cáo'!$C$3&amp;".xlsx]Hóa đơn COD'!"&amp;CELL("address",B221))),"",(INDIRECT("'["&amp;'Báo cáo'!$C$3&amp;".xlsx]Hóa đơn COD'!"&amp;CELL("address",B221))))</f>
        <v>T125991-Nguyễn Thị Hiền</v>
      </c>
      <c r="C221">
        <f ca="1">IF(ISBLANK(INDIRECT("'["&amp;'Báo cáo'!$C$3&amp;".xlsx]Hóa đơn COD'!"&amp;CELL("address",C221))),"",(INDIRECT("'["&amp;'Báo cáo'!$C$3&amp;".xlsx]Hóa đơn COD'!"&amp;CELL("address",C221))))</f>
        <v>34757040</v>
      </c>
      <c r="D221">
        <f ca="1">IF(ISBLANK(INDIRECT("'["&amp;'Báo cáo'!$C$3&amp;".xlsx]Hóa đơn COD'!"&amp;CELL("address",D221))),"",(INDIRECT("'["&amp;'Báo cáo'!$C$3&amp;".xlsx]Hóa đơn COD'!"&amp;CELL("address",D221))))</f>
        <v>57500</v>
      </c>
      <c r="E221">
        <f ca="1">IF(ISBLANK(INDIRECT("'["&amp;'Báo cáo'!$C$3&amp;".xlsx]Hóa đơn COD'!"&amp;CELL("address",E221))),"",(INDIRECT("'["&amp;'Báo cáo'!$C$3&amp;".xlsx]Hóa đơn COD'!"&amp;CELL("address",E221))))</f>
        <v>1597810</v>
      </c>
      <c r="F221">
        <f ca="1">IF(ISBLANK(INDIRECT("'["&amp;'Báo cáo'!$C$3&amp;".xlsx]Hóa đơn COD'!"&amp;CELL("address",F221))),"",(INDIRECT("'["&amp;'Báo cáo'!$C$3&amp;".xlsx]Hóa đơn COD'!"&amp;CELL("address",F221))))</f>
        <v>1160810</v>
      </c>
      <c r="G221">
        <f ca="1">IF(ISBLANK(INDIRECT("'["&amp;'Báo cáo'!$C$3&amp;".xlsx]Hóa đơn COD'!"&amp;CELL("address",G221))),"",(INDIRECT("'["&amp;'Báo cáo'!$C$3&amp;".xlsx]Hóa đơn COD'!"&amp;CELL("address",G221))))</f>
        <v>437000</v>
      </c>
      <c r="H221">
        <f ca="1">IF(ISBLANK(INDIRECT("'["&amp;'Báo cáo'!$C$3&amp;".xlsx]Hóa đơn COD'!"&amp;CELL("address",H221))),"",(INDIRECT("'["&amp;'Báo cáo'!$C$3&amp;".xlsx]Hóa đơn COD'!"&amp;CELL("address",H221))))</f>
        <v>0</v>
      </c>
      <c r="I221">
        <f ca="1">IF(ISBLANK(INDIRECT("'["&amp;'Báo cáo'!$C$3&amp;".xlsx]Hóa đơn COD'!"&amp;CELL("address",I221))),"",(INDIRECT("'["&amp;'Báo cáo'!$C$3&amp;".xlsx]Hóa đơn COD'!"&amp;CELL("address",I221))))</f>
        <v>84</v>
      </c>
      <c r="J221">
        <f ca="1">IF(ISBLANK(INDIRECT("'["&amp;'Báo cáo'!$C$3&amp;".xlsx]Hóa đơn COD'!"&amp;CELL("address",J221))),"",(INDIRECT("'["&amp;'Báo cáo'!$C$3&amp;".xlsx]Hóa đơn COD'!"&amp;CELL("address",J221))))</f>
        <v>55</v>
      </c>
      <c r="K221">
        <f ca="1">IF(ISBLANK(INDIRECT("'["&amp;'Báo cáo'!$C$3&amp;".xlsx]Hóa đơn COD'!"&amp;CELL("address",K221))),"",(INDIRECT("'["&amp;'Báo cáo'!$C$3&amp;".xlsx]Hóa đơn COD'!"&amp;CELL("address",K221))))</f>
        <v>1</v>
      </c>
      <c r="L221">
        <f ca="1">IF(ISBLANK(INDIRECT("'["&amp;'Báo cáo'!$C$3&amp;".xlsx]Hóa đơn COD'!"&amp;CELL("address",L221))),"",(INDIRECT("'["&amp;'Báo cáo'!$C$3&amp;".xlsx]Hóa đơn COD'!"&amp;CELL("address",L221))))</f>
        <v>28</v>
      </c>
      <c r="M221">
        <f ca="1">IF(ISBLANK(INDIRECT("'["&amp;'Báo cáo'!$C$3&amp;".xlsx]Hóa đơn COD'!"&amp;CELL("address",M221))),"",(INDIRECT("'["&amp;'Báo cáo'!$C$3&amp;".xlsx]Hóa đơn COD'!"&amp;CELL("address",M221))))</f>
        <v>84</v>
      </c>
      <c r="N221" t="str">
        <f ca="1">IF(ISBLANK(INDIRECT("'["&amp;'Báo cáo'!$C$3&amp;".xlsx]Hóa đơn COD'!"&amp;CELL("address",N221))),"",(INDIRECT("'["&amp;'Báo cáo'!$C$3&amp;".xlsx]Hóa đơn COD'!"&amp;CELL("address",N221))))</f>
        <v>huyendtm2</v>
      </c>
      <c r="O221" t="str">
        <f ca="1">IF(ISBLANK(INDIRECT("'["&amp;'Báo cáo'!$C$3&amp;".xlsx]Hóa đơn COD'!"&amp;CELL("address",O221))),"",(INDIRECT("'["&amp;'Báo cáo'!$C$3&amp;".xlsx]Hóa đơn COD'!"&amp;CELL("address",O221))))</f>
        <v>20:43 02-12-19</v>
      </c>
      <c r="P221" s="10">
        <f t="shared" ca="1" si="3"/>
        <v>0.86319444444444438</v>
      </c>
      <c r="Q221" t="str">
        <f ca="1">IF(B221="","",IF(P221&lt;'Báo cáo'!$C$4,"Sáng","Chiều"))</f>
        <v>Chiều</v>
      </c>
      <c r="R221" s="12" t="str">
        <f ca="1">IF(A221="","",IF(ISNUMBER(MATCH(B221,'Danh sách COD'!$B:$B,0)),J221/I221,""))</f>
        <v/>
      </c>
      <c r="S221" t="str">
        <f ca="1">IF(R221="","",IF(R221&gt;='Báo cáo'!$C$8,"Có","Không"))</f>
        <v/>
      </c>
    </row>
    <row r="222" spans="1:19" x14ac:dyDescent="0.25">
      <c r="A222" t="str">
        <f ca="1">IF(ISBLANK(INDIRECT("'["&amp;'Báo cáo'!$C$3&amp;".xlsx]Hóa đơn COD'!"&amp;CELL("address",A222))),"",(INDIRECT("'["&amp;'Báo cáo'!$C$3&amp;".xlsx]Hóa đơn COD'!"&amp;CELL("address",A222))))</f>
        <v>BTT399374607.T127019.061219</v>
      </c>
      <c r="B222" t="str">
        <f ca="1">IF(ISBLANK(INDIRECT("'["&amp;'Báo cáo'!$C$3&amp;".xlsx]Hóa đơn COD'!"&amp;CELL("address",B222))),"",(INDIRECT("'["&amp;'Báo cáo'!$C$3&amp;".xlsx]Hóa đơn COD'!"&amp;CELL("address",B222))))</f>
        <v>T127019-Nguyễn Thanh Lâm</v>
      </c>
      <c r="C222">
        <f ca="1">IF(ISBLANK(INDIRECT("'["&amp;'Báo cáo'!$C$3&amp;".xlsx]Hóa đơn COD'!"&amp;CELL("address",C222))),"",(INDIRECT("'["&amp;'Báo cáo'!$C$3&amp;".xlsx]Hóa đơn COD'!"&amp;CELL("address",C222))))</f>
        <v>8045210</v>
      </c>
      <c r="D222">
        <f ca="1">IF(ISBLANK(INDIRECT("'["&amp;'Báo cáo'!$C$3&amp;".xlsx]Hóa đơn COD'!"&amp;CELL("address",D222))),"",(INDIRECT("'["&amp;'Báo cáo'!$C$3&amp;".xlsx]Hóa đơn COD'!"&amp;CELL("address",D222))))</f>
        <v>0</v>
      </c>
      <c r="E222">
        <f ca="1">IF(ISBLANK(INDIRECT("'["&amp;'Báo cáo'!$C$3&amp;".xlsx]Hóa đơn COD'!"&amp;CELL("address",E222))),"",(INDIRECT("'["&amp;'Báo cáo'!$C$3&amp;".xlsx]Hóa đơn COD'!"&amp;CELL("address",E222))))</f>
        <v>1107330</v>
      </c>
      <c r="F222">
        <f ca="1">IF(ISBLANK(INDIRECT("'["&amp;'Báo cáo'!$C$3&amp;".xlsx]Hóa đơn COD'!"&amp;CELL("address",F222))),"",(INDIRECT("'["&amp;'Báo cáo'!$C$3&amp;".xlsx]Hóa đơn COD'!"&amp;CELL("address",F222))))</f>
        <v>911330</v>
      </c>
      <c r="G222">
        <f ca="1">IF(ISBLANK(INDIRECT("'["&amp;'Báo cáo'!$C$3&amp;".xlsx]Hóa đơn COD'!"&amp;CELL("address",G222))),"",(INDIRECT("'["&amp;'Báo cáo'!$C$3&amp;".xlsx]Hóa đơn COD'!"&amp;CELL("address",G222))))</f>
        <v>196000</v>
      </c>
      <c r="H222">
        <f ca="1">IF(ISBLANK(INDIRECT("'["&amp;'Báo cáo'!$C$3&amp;".xlsx]Hóa đơn COD'!"&amp;CELL("address",H222))),"",(INDIRECT("'["&amp;'Báo cáo'!$C$3&amp;".xlsx]Hóa đơn COD'!"&amp;CELL("address",H222))))</f>
        <v>0</v>
      </c>
      <c r="I222">
        <f ca="1">IF(ISBLANK(INDIRECT("'["&amp;'Báo cáo'!$C$3&amp;".xlsx]Hóa đơn COD'!"&amp;CELL("address",I222))),"",(INDIRECT("'["&amp;'Báo cáo'!$C$3&amp;".xlsx]Hóa đơn COD'!"&amp;CELL("address",I222))))</f>
        <v>54</v>
      </c>
      <c r="J222">
        <f ca="1">IF(ISBLANK(INDIRECT("'["&amp;'Báo cáo'!$C$3&amp;".xlsx]Hóa đơn COD'!"&amp;CELL("address",J222))),"",(INDIRECT("'["&amp;'Báo cáo'!$C$3&amp;".xlsx]Hóa đơn COD'!"&amp;CELL("address",J222))))</f>
        <v>42</v>
      </c>
      <c r="K222">
        <f ca="1">IF(ISBLANK(INDIRECT("'["&amp;'Báo cáo'!$C$3&amp;".xlsx]Hóa đơn COD'!"&amp;CELL("address",K222))),"",(INDIRECT("'["&amp;'Báo cáo'!$C$3&amp;".xlsx]Hóa đơn COD'!"&amp;CELL("address",K222))))</f>
        <v>3</v>
      </c>
      <c r="L222">
        <f ca="1">IF(ISBLANK(INDIRECT("'["&amp;'Báo cáo'!$C$3&amp;".xlsx]Hóa đơn COD'!"&amp;CELL("address",L222))),"",(INDIRECT("'["&amp;'Báo cáo'!$C$3&amp;".xlsx]Hóa đơn COD'!"&amp;CELL("address",L222))))</f>
        <v>9</v>
      </c>
      <c r="M222">
        <f ca="1">IF(ISBLANK(INDIRECT("'["&amp;'Báo cáo'!$C$3&amp;".xlsx]Hóa đơn COD'!"&amp;CELL("address",M222))),"",(INDIRECT("'["&amp;'Báo cáo'!$C$3&amp;".xlsx]Hóa đơn COD'!"&amp;CELL("address",M222))))</f>
        <v>54</v>
      </c>
      <c r="N222" t="str">
        <f ca="1">IF(ISBLANK(INDIRECT("'["&amp;'Báo cáo'!$C$3&amp;".xlsx]Hóa đơn COD'!"&amp;CELL("address",N222))),"",(INDIRECT("'["&amp;'Báo cáo'!$C$3&amp;".xlsx]Hóa đơn COD'!"&amp;CELL("address",N222))))</f>
        <v>tuoint</v>
      </c>
      <c r="O222" t="str">
        <f ca="1">IF(ISBLANK(INDIRECT("'["&amp;'Báo cáo'!$C$3&amp;".xlsx]Hóa đơn COD'!"&amp;CELL("address",O222))),"",(INDIRECT("'["&amp;'Báo cáo'!$C$3&amp;".xlsx]Hóa đơn COD'!"&amp;CELL("address",O222))))</f>
        <v>12:49 06-12-19</v>
      </c>
      <c r="P222" s="10">
        <f t="shared" ca="1" si="3"/>
        <v>0.53402777777777777</v>
      </c>
      <c r="Q222" t="str">
        <f ca="1">IF(B222="","",IF(P222&lt;'Báo cáo'!$C$4,"Sáng","Chiều"))</f>
        <v>Sáng</v>
      </c>
      <c r="R222" s="12" t="str">
        <f ca="1">IF(A222="","",IF(ISNUMBER(MATCH(B222,'Danh sách COD'!$B:$B,0)),J222/I222,""))</f>
        <v/>
      </c>
      <c r="S222" t="str">
        <f ca="1">IF(R222="","",IF(R222&gt;='Báo cáo'!$C$8,"Có","Không"))</f>
        <v/>
      </c>
    </row>
    <row r="223" spans="1:19" x14ac:dyDescent="0.25">
      <c r="A223" t="str">
        <f ca="1">IF(ISBLANK(INDIRECT("'["&amp;'Báo cáo'!$C$3&amp;".xlsx]Hóa đơn COD'!"&amp;CELL("address",A223))),"",(INDIRECT("'["&amp;'Báo cáo'!$C$3&amp;".xlsx]Hóa đơn COD'!"&amp;CELL("address",A223))))</f>
        <v>BTT397964277.T127019.051219</v>
      </c>
      <c r="B223" t="str">
        <f ca="1">IF(ISBLANK(INDIRECT("'["&amp;'Báo cáo'!$C$3&amp;".xlsx]Hóa đơn COD'!"&amp;CELL("address",B223))),"",(INDIRECT("'["&amp;'Báo cáo'!$C$3&amp;".xlsx]Hóa đơn COD'!"&amp;CELL("address",B223))))</f>
        <v>T127019-Nguyễn Thanh Lâm</v>
      </c>
      <c r="C223">
        <f ca="1">IF(ISBLANK(INDIRECT("'["&amp;'Báo cáo'!$C$3&amp;".xlsx]Hóa đơn COD'!"&amp;CELL("address",C223))),"",(INDIRECT("'["&amp;'Báo cáo'!$C$3&amp;".xlsx]Hóa đơn COD'!"&amp;CELL("address",C223))))</f>
        <v>21714910</v>
      </c>
      <c r="D223">
        <f ca="1">IF(ISBLANK(INDIRECT("'["&amp;'Báo cáo'!$C$3&amp;".xlsx]Hóa đơn COD'!"&amp;CELL("address",D223))),"",(INDIRECT("'["&amp;'Báo cáo'!$C$3&amp;".xlsx]Hóa đơn COD'!"&amp;CELL("address",D223))))</f>
        <v>0</v>
      </c>
      <c r="E223">
        <f ca="1">IF(ISBLANK(INDIRECT("'["&amp;'Báo cáo'!$C$3&amp;".xlsx]Hóa đơn COD'!"&amp;CELL("address",E223))),"",(INDIRECT("'["&amp;'Báo cáo'!$C$3&amp;".xlsx]Hóa đơn COD'!"&amp;CELL("address",E223))))</f>
        <v>1584790</v>
      </c>
      <c r="F223">
        <f ca="1">IF(ISBLANK(INDIRECT("'["&amp;'Báo cáo'!$C$3&amp;".xlsx]Hóa đơn COD'!"&amp;CELL("address",F223))),"",(INDIRECT("'["&amp;'Báo cáo'!$C$3&amp;".xlsx]Hóa đơn COD'!"&amp;CELL("address",F223))))</f>
        <v>1472790</v>
      </c>
      <c r="G223">
        <f ca="1">IF(ISBLANK(INDIRECT("'["&amp;'Báo cáo'!$C$3&amp;".xlsx]Hóa đơn COD'!"&amp;CELL("address",G223))),"",(INDIRECT("'["&amp;'Báo cáo'!$C$3&amp;".xlsx]Hóa đơn COD'!"&amp;CELL("address",G223))))</f>
        <v>112000</v>
      </c>
      <c r="H223">
        <f ca="1">IF(ISBLANK(INDIRECT("'["&amp;'Báo cáo'!$C$3&amp;".xlsx]Hóa đơn COD'!"&amp;CELL("address",H223))),"",(INDIRECT("'["&amp;'Báo cáo'!$C$3&amp;".xlsx]Hóa đơn COD'!"&amp;CELL("address",H223))))</f>
        <v>0</v>
      </c>
      <c r="I223">
        <f ca="1">IF(ISBLANK(INDIRECT("'["&amp;'Báo cáo'!$C$3&amp;".xlsx]Hóa đơn COD'!"&amp;CELL("address",I223))),"",(INDIRECT("'["&amp;'Báo cáo'!$C$3&amp;".xlsx]Hóa đơn COD'!"&amp;CELL("address",I223))))</f>
        <v>74</v>
      </c>
      <c r="J223">
        <f ca="1">IF(ISBLANK(INDIRECT("'["&amp;'Báo cáo'!$C$3&amp;".xlsx]Hóa đơn COD'!"&amp;CELL("address",J223))),"",(INDIRECT("'["&amp;'Báo cáo'!$C$3&amp;".xlsx]Hóa đơn COD'!"&amp;CELL("address",J223))))</f>
        <v>62</v>
      </c>
      <c r="K223">
        <f ca="1">IF(ISBLANK(INDIRECT("'["&amp;'Báo cáo'!$C$3&amp;".xlsx]Hóa đơn COD'!"&amp;CELL("address",K223))),"",(INDIRECT("'["&amp;'Báo cáo'!$C$3&amp;".xlsx]Hóa đơn COD'!"&amp;CELL("address",K223))))</f>
        <v>2</v>
      </c>
      <c r="L223">
        <f ca="1">IF(ISBLANK(INDIRECT("'["&amp;'Báo cáo'!$C$3&amp;".xlsx]Hóa đơn COD'!"&amp;CELL("address",L223))),"",(INDIRECT("'["&amp;'Báo cáo'!$C$3&amp;".xlsx]Hóa đơn COD'!"&amp;CELL("address",L223))))</f>
        <v>10</v>
      </c>
      <c r="M223">
        <f ca="1">IF(ISBLANK(INDIRECT("'["&amp;'Báo cáo'!$C$3&amp;".xlsx]Hóa đơn COD'!"&amp;CELL("address",M223))),"",(INDIRECT("'["&amp;'Báo cáo'!$C$3&amp;".xlsx]Hóa đơn COD'!"&amp;CELL("address",M223))))</f>
        <v>74</v>
      </c>
      <c r="N223" t="str">
        <f ca="1">IF(ISBLANK(INDIRECT("'["&amp;'Báo cáo'!$C$3&amp;".xlsx]Hóa đơn COD'!"&amp;CELL("address",N223))),"",(INDIRECT("'["&amp;'Báo cáo'!$C$3&amp;".xlsx]Hóa đơn COD'!"&amp;CELL("address",N223))))</f>
        <v>anhtnt3</v>
      </c>
      <c r="O223" t="str">
        <f ca="1">IF(ISBLANK(INDIRECT("'["&amp;'Báo cáo'!$C$3&amp;".xlsx]Hóa đơn COD'!"&amp;CELL("address",O223))),"",(INDIRECT("'["&amp;'Báo cáo'!$C$3&amp;".xlsx]Hóa đơn COD'!"&amp;CELL("address",O223))))</f>
        <v>13:13 05-12-19</v>
      </c>
      <c r="P223" s="10">
        <f t="shared" ca="1" si="3"/>
        <v>0.55069444444444449</v>
      </c>
      <c r="Q223" t="str">
        <f ca="1">IF(B223="","",IF(P223&lt;'Báo cáo'!$C$4,"Sáng","Chiều"))</f>
        <v>Sáng</v>
      </c>
      <c r="R223" s="12" t="str">
        <f ca="1">IF(A223="","",IF(ISNUMBER(MATCH(B223,'Danh sách COD'!$B:$B,0)),J223/I223,""))</f>
        <v/>
      </c>
      <c r="S223" t="str">
        <f ca="1">IF(R223="","",IF(R223&gt;='Báo cáo'!$C$8,"Có","Không"))</f>
        <v/>
      </c>
    </row>
    <row r="224" spans="1:19" x14ac:dyDescent="0.25">
      <c r="A224" t="str">
        <f ca="1">IF(ISBLANK(INDIRECT("'["&amp;'Báo cáo'!$C$3&amp;".xlsx]Hóa đơn COD'!"&amp;CELL("address",A224))),"",(INDIRECT("'["&amp;'Báo cáo'!$C$3&amp;".xlsx]Hóa đơn COD'!"&amp;CELL("address",A224))))</f>
        <v>BTT396737892.T127019.041219</v>
      </c>
      <c r="B224" t="str">
        <f ca="1">IF(ISBLANK(INDIRECT("'["&amp;'Báo cáo'!$C$3&amp;".xlsx]Hóa đơn COD'!"&amp;CELL("address",B224))),"",(INDIRECT("'["&amp;'Báo cáo'!$C$3&amp;".xlsx]Hóa đơn COD'!"&amp;CELL("address",B224))))</f>
        <v>T127019-Nguyễn Thanh Lâm</v>
      </c>
      <c r="C224">
        <f ca="1">IF(ISBLANK(INDIRECT("'["&amp;'Báo cáo'!$C$3&amp;".xlsx]Hóa đơn COD'!"&amp;CELL("address",C224))),"",(INDIRECT("'["&amp;'Báo cáo'!$C$3&amp;".xlsx]Hóa đơn COD'!"&amp;CELL("address",C224))))</f>
        <v>21792014</v>
      </c>
      <c r="D224">
        <f ca="1">IF(ISBLANK(INDIRECT("'["&amp;'Báo cáo'!$C$3&amp;".xlsx]Hóa đơn COD'!"&amp;CELL("address",D224))),"",(INDIRECT("'["&amp;'Báo cáo'!$C$3&amp;".xlsx]Hóa đơn COD'!"&amp;CELL("address",D224))))</f>
        <v>0</v>
      </c>
      <c r="E224">
        <f ca="1">IF(ISBLANK(INDIRECT("'["&amp;'Báo cáo'!$C$3&amp;".xlsx]Hóa đơn COD'!"&amp;CELL("address",E224))),"",(INDIRECT("'["&amp;'Báo cáo'!$C$3&amp;".xlsx]Hóa đơn COD'!"&amp;CELL("address",E224))))</f>
        <v>1597995</v>
      </c>
      <c r="F224">
        <f ca="1">IF(ISBLANK(INDIRECT("'["&amp;'Báo cáo'!$C$3&amp;".xlsx]Hóa đơn COD'!"&amp;CELL("address",F224))),"",(INDIRECT("'["&amp;'Báo cáo'!$C$3&amp;".xlsx]Hóa đơn COD'!"&amp;CELL("address",F224))))</f>
        <v>1418995</v>
      </c>
      <c r="G224">
        <f ca="1">IF(ISBLANK(INDIRECT("'["&amp;'Báo cáo'!$C$3&amp;".xlsx]Hóa đơn COD'!"&amp;CELL("address",G224))),"",(INDIRECT("'["&amp;'Báo cáo'!$C$3&amp;".xlsx]Hóa đơn COD'!"&amp;CELL("address",G224))))</f>
        <v>179000</v>
      </c>
      <c r="H224">
        <f ca="1">IF(ISBLANK(INDIRECT("'["&amp;'Báo cáo'!$C$3&amp;".xlsx]Hóa đơn COD'!"&amp;CELL("address",H224))),"",(INDIRECT("'["&amp;'Báo cáo'!$C$3&amp;".xlsx]Hóa đơn COD'!"&amp;CELL("address",H224))))</f>
        <v>0</v>
      </c>
      <c r="I224">
        <f ca="1">IF(ISBLANK(INDIRECT("'["&amp;'Báo cáo'!$C$3&amp;".xlsx]Hóa đơn COD'!"&amp;CELL("address",I224))),"",(INDIRECT("'["&amp;'Báo cáo'!$C$3&amp;".xlsx]Hóa đơn COD'!"&amp;CELL("address",I224))))</f>
        <v>78</v>
      </c>
      <c r="J224">
        <f ca="1">IF(ISBLANK(INDIRECT("'["&amp;'Báo cáo'!$C$3&amp;".xlsx]Hóa đơn COD'!"&amp;CELL("address",J224))),"",(INDIRECT("'["&amp;'Báo cáo'!$C$3&amp;".xlsx]Hóa đơn COD'!"&amp;CELL("address",J224))))</f>
        <v>71</v>
      </c>
      <c r="K224">
        <f ca="1">IF(ISBLANK(INDIRECT("'["&amp;'Báo cáo'!$C$3&amp;".xlsx]Hóa đơn COD'!"&amp;CELL("address",K224))),"",(INDIRECT("'["&amp;'Báo cáo'!$C$3&amp;".xlsx]Hóa đơn COD'!"&amp;CELL("address",K224))))</f>
        <v>0</v>
      </c>
      <c r="L224">
        <f ca="1">IF(ISBLANK(INDIRECT("'["&amp;'Báo cáo'!$C$3&amp;".xlsx]Hóa đơn COD'!"&amp;CELL("address",L224))),"",(INDIRECT("'["&amp;'Báo cáo'!$C$3&amp;".xlsx]Hóa đơn COD'!"&amp;CELL("address",L224))))</f>
        <v>7</v>
      </c>
      <c r="M224">
        <f ca="1">IF(ISBLANK(INDIRECT("'["&amp;'Báo cáo'!$C$3&amp;".xlsx]Hóa đơn COD'!"&amp;CELL("address",M224))),"",(INDIRECT("'["&amp;'Báo cáo'!$C$3&amp;".xlsx]Hóa đơn COD'!"&amp;CELL("address",M224))))</f>
        <v>78</v>
      </c>
      <c r="N224" t="str">
        <f ca="1">IF(ISBLANK(INDIRECT("'["&amp;'Báo cáo'!$C$3&amp;".xlsx]Hóa đơn COD'!"&amp;CELL("address",N224))),"",(INDIRECT("'["&amp;'Báo cáo'!$C$3&amp;".xlsx]Hóa đơn COD'!"&amp;CELL("address",N224))))</f>
        <v>anhtnt3</v>
      </c>
      <c r="O224" t="str">
        <f ca="1">IF(ISBLANK(INDIRECT("'["&amp;'Báo cáo'!$C$3&amp;".xlsx]Hóa đơn COD'!"&amp;CELL("address",O224))),"",(INDIRECT("'["&amp;'Báo cáo'!$C$3&amp;".xlsx]Hóa đơn COD'!"&amp;CELL("address",O224))))</f>
        <v>13:32 04-12-19</v>
      </c>
      <c r="P224" s="10">
        <f t="shared" ca="1" si="3"/>
        <v>0.56388888888888888</v>
      </c>
      <c r="Q224" t="str">
        <f ca="1">IF(B224="","",IF(P224&lt;'Báo cáo'!$C$4,"Sáng","Chiều"))</f>
        <v>Chiều</v>
      </c>
      <c r="R224" s="12" t="str">
        <f ca="1">IF(A224="","",IF(ISNUMBER(MATCH(B224,'Danh sách COD'!$B:$B,0)),J224/I224,""))</f>
        <v/>
      </c>
      <c r="S224" t="str">
        <f ca="1">IF(R224="","",IF(R224&gt;='Báo cáo'!$C$8,"Có","Không"))</f>
        <v/>
      </c>
    </row>
    <row r="225" spans="1:19" x14ac:dyDescent="0.25">
      <c r="A225" t="str">
        <f ca="1">IF(ISBLANK(INDIRECT("'["&amp;'Báo cáo'!$C$3&amp;".xlsx]Hóa đơn COD'!"&amp;CELL("address",A225))),"",(INDIRECT("'["&amp;'Báo cáo'!$C$3&amp;".xlsx]Hóa đơn COD'!"&amp;CELL("address",A225))))</f>
        <v>BTT399706422.T127019.061219</v>
      </c>
      <c r="B225" t="str">
        <f ca="1">IF(ISBLANK(INDIRECT("'["&amp;'Báo cáo'!$C$3&amp;".xlsx]Hóa đơn COD'!"&amp;CELL("address",B225))),"",(INDIRECT("'["&amp;'Báo cáo'!$C$3&amp;".xlsx]Hóa đơn COD'!"&amp;CELL("address",B225))))</f>
        <v>T127019-Nguyễn Thanh Lâm</v>
      </c>
      <c r="C225">
        <f ca="1">IF(ISBLANK(INDIRECT("'["&amp;'Báo cáo'!$C$3&amp;".xlsx]Hóa đơn COD'!"&amp;CELL("address",C225))),"",(INDIRECT("'["&amp;'Báo cáo'!$C$3&amp;".xlsx]Hóa đơn COD'!"&amp;CELL("address",C225))))</f>
        <v>5545900</v>
      </c>
      <c r="D225">
        <f ca="1">IF(ISBLANK(INDIRECT("'["&amp;'Báo cáo'!$C$3&amp;".xlsx]Hóa đơn COD'!"&amp;CELL("address",D225))),"",(INDIRECT("'["&amp;'Báo cáo'!$C$3&amp;".xlsx]Hóa đơn COD'!"&amp;CELL("address",D225))))</f>
        <v>0</v>
      </c>
      <c r="E225">
        <f ca="1">IF(ISBLANK(INDIRECT("'["&amp;'Báo cáo'!$C$3&amp;".xlsx]Hóa đơn COD'!"&amp;CELL("address",E225))),"",(INDIRECT("'["&amp;'Báo cáo'!$C$3&amp;".xlsx]Hóa đơn COD'!"&amp;CELL("address",E225))))</f>
        <v>842120</v>
      </c>
      <c r="F225">
        <f ca="1">IF(ISBLANK(INDIRECT("'["&amp;'Báo cáo'!$C$3&amp;".xlsx]Hóa đơn COD'!"&amp;CELL("address",F225))),"",(INDIRECT("'["&amp;'Báo cáo'!$C$3&amp;".xlsx]Hóa đơn COD'!"&amp;CELL("address",F225))))</f>
        <v>723120</v>
      </c>
      <c r="G225">
        <f ca="1">IF(ISBLANK(INDIRECT("'["&amp;'Báo cáo'!$C$3&amp;".xlsx]Hóa đơn COD'!"&amp;CELL("address",G225))),"",(INDIRECT("'["&amp;'Báo cáo'!$C$3&amp;".xlsx]Hóa đơn COD'!"&amp;CELL("address",G225))))</f>
        <v>119000</v>
      </c>
      <c r="H225">
        <f ca="1">IF(ISBLANK(INDIRECT("'["&amp;'Báo cáo'!$C$3&amp;".xlsx]Hóa đơn COD'!"&amp;CELL("address",H225))),"",(INDIRECT("'["&amp;'Báo cáo'!$C$3&amp;".xlsx]Hóa đơn COD'!"&amp;CELL("address",H225))))</f>
        <v>0</v>
      </c>
      <c r="I225">
        <f ca="1">IF(ISBLANK(INDIRECT("'["&amp;'Báo cáo'!$C$3&amp;".xlsx]Hóa đơn COD'!"&amp;CELL("address",I225))),"",(INDIRECT("'["&amp;'Báo cáo'!$C$3&amp;".xlsx]Hóa đơn COD'!"&amp;CELL("address",I225))))</f>
        <v>42</v>
      </c>
      <c r="J225">
        <f ca="1">IF(ISBLANK(INDIRECT("'["&amp;'Báo cáo'!$C$3&amp;".xlsx]Hóa đơn COD'!"&amp;CELL("address",J225))),"",(INDIRECT("'["&amp;'Báo cáo'!$C$3&amp;".xlsx]Hóa đơn COD'!"&amp;CELL("address",J225))))</f>
        <v>25</v>
      </c>
      <c r="K225">
        <f ca="1">IF(ISBLANK(INDIRECT("'["&amp;'Báo cáo'!$C$3&amp;".xlsx]Hóa đơn COD'!"&amp;CELL("address",K225))),"",(INDIRECT("'["&amp;'Báo cáo'!$C$3&amp;".xlsx]Hóa đơn COD'!"&amp;CELL("address",K225))))</f>
        <v>8</v>
      </c>
      <c r="L225">
        <f ca="1">IF(ISBLANK(INDIRECT("'["&amp;'Báo cáo'!$C$3&amp;".xlsx]Hóa đơn COD'!"&amp;CELL("address",L225))),"",(INDIRECT("'["&amp;'Báo cáo'!$C$3&amp;".xlsx]Hóa đơn COD'!"&amp;CELL("address",L225))))</f>
        <v>9</v>
      </c>
      <c r="M225">
        <f ca="1">IF(ISBLANK(INDIRECT("'["&amp;'Báo cáo'!$C$3&amp;".xlsx]Hóa đơn COD'!"&amp;CELL("address",M225))),"",(INDIRECT("'["&amp;'Báo cáo'!$C$3&amp;".xlsx]Hóa đơn COD'!"&amp;CELL("address",M225))))</f>
        <v>42</v>
      </c>
      <c r="N225" t="str">
        <f ca="1">IF(ISBLANK(INDIRECT("'["&amp;'Báo cáo'!$C$3&amp;".xlsx]Hóa đơn COD'!"&amp;CELL("address",N225))),"",(INDIRECT("'["&amp;'Báo cáo'!$C$3&amp;".xlsx]Hóa đơn COD'!"&amp;CELL("address",N225))))</f>
        <v>tuoint</v>
      </c>
      <c r="O225" t="str">
        <f ca="1">IF(ISBLANK(INDIRECT("'["&amp;'Báo cáo'!$C$3&amp;".xlsx]Hóa đơn COD'!"&amp;CELL("address",O225))),"",(INDIRECT("'["&amp;'Báo cáo'!$C$3&amp;".xlsx]Hóa đơn COD'!"&amp;CELL("address",O225))))</f>
        <v>17:41 06-12-19</v>
      </c>
      <c r="P225" s="10">
        <f t="shared" ca="1" si="3"/>
        <v>0.7368055555555556</v>
      </c>
      <c r="Q225" t="str">
        <f ca="1">IF(B225="","",IF(P225&lt;'Báo cáo'!$C$4,"Sáng","Chiều"))</f>
        <v>Chiều</v>
      </c>
      <c r="R225" s="12" t="str">
        <f ca="1">IF(A225="","",IF(ISNUMBER(MATCH(B225,'Danh sách COD'!$B:$B,0)),J225/I225,""))</f>
        <v/>
      </c>
      <c r="S225" t="str">
        <f ca="1">IF(R225="","",IF(R225&gt;='Báo cáo'!$C$8,"Có","Không"))</f>
        <v/>
      </c>
    </row>
    <row r="226" spans="1:19" x14ac:dyDescent="0.25">
      <c r="A226" t="str">
        <f ca="1">IF(ISBLANK(INDIRECT("'["&amp;'Báo cáo'!$C$3&amp;".xlsx]Hóa đơn COD'!"&amp;CELL("address",A226))),"",(INDIRECT("'["&amp;'Báo cáo'!$C$3&amp;".xlsx]Hóa đơn COD'!"&amp;CELL("address",A226))))</f>
        <v>BTT398255148.T127019.051219</v>
      </c>
      <c r="B226" t="str">
        <f ca="1">IF(ISBLANK(INDIRECT("'["&amp;'Báo cáo'!$C$3&amp;".xlsx]Hóa đơn COD'!"&amp;CELL("address",B226))),"",(INDIRECT("'["&amp;'Báo cáo'!$C$3&amp;".xlsx]Hóa đơn COD'!"&amp;CELL("address",B226))))</f>
        <v>T127019-Nguyễn Thanh Lâm</v>
      </c>
      <c r="C226">
        <f ca="1">IF(ISBLANK(INDIRECT("'["&amp;'Báo cáo'!$C$3&amp;".xlsx]Hóa đơn COD'!"&amp;CELL("address",C226))),"",(INDIRECT("'["&amp;'Báo cáo'!$C$3&amp;".xlsx]Hóa đơn COD'!"&amp;CELL("address",C226))))</f>
        <v>6628800</v>
      </c>
      <c r="D226">
        <f ca="1">IF(ISBLANK(INDIRECT("'["&amp;'Báo cáo'!$C$3&amp;".xlsx]Hóa đơn COD'!"&amp;CELL("address",D226))),"",(INDIRECT("'["&amp;'Báo cáo'!$C$3&amp;".xlsx]Hóa đơn COD'!"&amp;CELL("address",D226))))</f>
        <v>0</v>
      </c>
      <c r="E226">
        <f ca="1">IF(ISBLANK(INDIRECT("'["&amp;'Báo cáo'!$C$3&amp;".xlsx]Hóa đơn COD'!"&amp;CELL("address",E226))),"",(INDIRECT("'["&amp;'Báo cáo'!$C$3&amp;".xlsx]Hóa đơn COD'!"&amp;CELL("address",E226))))</f>
        <v>439870</v>
      </c>
      <c r="F226">
        <f ca="1">IF(ISBLANK(INDIRECT("'["&amp;'Báo cáo'!$C$3&amp;".xlsx]Hóa đơn COD'!"&amp;CELL("address",F226))),"",(INDIRECT("'["&amp;'Báo cáo'!$C$3&amp;".xlsx]Hóa đơn COD'!"&amp;CELL("address",F226))))</f>
        <v>409870</v>
      </c>
      <c r="G226">
        <f ca="1">IF(ISBLANK(INDIRECT("'["&amp;'Báo cáo'!$C$3&amp;".xlsx]Hóa đơn COD'!"&amp;CELL("address",G226))),"",(INDIRECT("'["&amp;'Báo cáo'!$C$3&amp;".xlsx]Hóa đơn COD'!"&amp;CELL("address",G226))))</f>
        <v>30000</v>
      </c>
      <c r="H226">
        <f ca="1">IF(ISBLANK(INDIRECT("'["&amp;'Báo cáo'!$C$3&amp;".xlsx]Hóa đơn COD'!"&amp;CELL("address",H226))),"",(INDIRECT("'["&amp;'Báo cáo'!$C$3&amp;".xlsx]Hóa đơn COD'!"&amp;CELL("address",H226))))</f>
        <v>0</v>
      </c>
      <c r="I226">
        <f ca="1">IF(ISBLANK(INDIRECT("'["&amp;'Báo cáo'!$C$3&amp;".xlsx]Hóa đơn COD'!"&amp;CELL("address",I226))),"",(INDIRECT("'["&amp;'Báo cáo'!$C$3&amp;".xlsx]Hóa đơn COD'!"&amp;CELL("address",I226))))</f>
        <v>25</v>
      </c>
      <c r="J226">
        <f ca="1">IF(ISBLANK(INDIRECT("'["&amp;'Báo cáo'!$C$3&amp;".xlsx]Hóa đơn COD'!"&amp;CELL("address",J226))),"",(INDIRECT("'["&amp;'Báo cáo'!$C$3&amp;".xlsx]Hóa đơn COD'!"&amp;CELL("address",J226))))</f>
        <v>18</v>
      </c>
      <c r="K226">
        <f ca="1">IF(ISBLANK(INDIRECT("'["&amp;'Báo cáo'!$C$3&amp;".xlsx]Hóa đơn COD'!"&amp;CELL("address",K226))),"",(INDIRECT("'["&amp;'Báo cáo'!$C$3&amp;".xlsx]Hóa đơn COD'!"&amp;CELL("address",K226))))</f>
        <v>0</v>
      </c>
      <c r="L226">
        <f ca="1">IF(ISBLANK(INDIRECT("'["&amp;'Báo cáo'!$C$3&amp;".xlsx]Hóa đơn COD'!"&amp;CELL("address",L226))),"",(INDIRECT("'["&amp;'Báo cáo'!$C$3&amp;".xlsx]Hóa đơn COD'!"&amp;CELL("address",L226))))</f>
        <v>7</v>
      </c>
      <c r="M226">
        <f ca="1">IF(ISBLANK(INDIRECT("'["&amp;'Báo cáo'!$C$3&amp;".xlsx]Hóa đơn COD'!"&amp;CELL("address",M226))),"",(INDIRECT("'["&amp;'Báo cáo'!$C$3&amp;".xlsx]Hóa đơn COD'!"&amp;CELL("address",M226))))</f>
        <v>25</v>
      </c>
      <c r="N226" t="str">
        <f ca="1">IF(ISBLANK(INDIRECT("'["&amp;'Báo cáo'!$C$3&amp;".xlsx]Hóa đơn COD'!"&amp;CELL("address",N226))),"",(INDIRECT("'["&amp;'Báo cáo'!$C$3&amp;".xlsx]Hóa đơn COD'!"&amp;CELL("address",N226))))</f>
        <v>trongntm</v>
      </c>
      <c r="O226" t="str">
        <f ca="1">IF(ISBLANK(INDIRECT("'["&amp;'Báo cáo'!$C$3&amp;".xlsx]Hóa đơn COD'!"&amp;CELL("address",O226))),"",(INDIRECT("'["&amp;'Báo cáo'!$C$3&amp;".xlsx]Hóa đơn COD'!"&amp;CELL("address",O226))))</f>
        <v>17:47 05-12-19</v>
      </c>
      <c r="P226" s="10">
        <f t="shared" ca="1" si="3"/>
        <v>0.74097222222222225</v>
      </c>
      <c r="Q226" t="str">
        <f ca="1">IF(B226="","",IF(P226&lt;'Báo cáo'!$C$4,"Sáng","Chiều"))</f>
        <v>Chiều</v>
      </c>
      <c r="R226" s="12" t="str">
        <f ca="1">IF(A226="","",IF(ISNUMBER(MATCH(B226,'Danh sách COD'!$B:$B,0)),J226/I226,""))</f>
        <v/>
      </c>
      <c r="S226" t="str">
        <f ca="1">IF(R226="","",IF(R226&gt;='Báo cáo'!$C$8,"Có","Không"))</f>
        <v/>
      </c>
    </row>
    <row r="227" spans="1:19" x14ac:dyDescent="0.25">
      <c r="A227" t="str">
        <f ca="1">IF(ISBLANK(INDIRECT("'["&amp;'Báo cáo'!$C$3&amp;".xlsx]Hóa đơn COD'!"&amp;CELL("address",A227))),"",(INDIRECT("'["&amp;'Báo cáo'!$C$3&amp;".xlsx]Hóa đơn COD'!"&amp;CELL("address",A227))))</f>
        <v>BTT397259529.T127019.041219</v>
      </c>
      <c r="B227" t="str">
        <f ca="1">IF(ISBLANK(INDIRECT("'["&amp;'Báo cáo'!$C$3&amp;".xlsx]Hóa đơn COD'!"&amp;CELL("address",B227))),"",(INDIRECT("'["&amp;'Báo cáo'!$C$3&amp;".xlsx]Hóa đơn COD'!"&amp;CELL("address",B227))))</f>
        <v>T127019-Nguyễn Thanh Lâm</v>
      </c>
      <c r="C227">
        <f ca="1">IF(ISBLANK(INDIRECT("'["&amp;'Báo cáo'!$C$3&amp;".xlsx]Hóa đơn COD'!"&amp;CELL("address",C227))),"",(INDIRECT("'["&amp;'Báo cáo'!$C$3&amp;".xlsx]Hóa đơn COD'!"&amp;CELL("address",C227))))</f>
        <v>18719570</v>
      </c>
      <c r="D227">
        <f ca="1">IF(ISBLANK(INDIRECT("'["&amp;'Báo cáo'!$C$3&amp;".xlsx]Hóa đơn COD'!"&amp;CELL("address",D227))),"",(INDIRECT("'["&amp;'Báo cáo'!$C$3&amp;".xlsx]Hóa đơn COD'!"&amp;CELL("address",D227))))</f>
        <v>0</v>
      </c>
      <c r="E227">
        <f ca="1">IF(ISBLANK(INDIRECT("'["&amp;'Báo cáo'!$C$3&amp;".xlsx]Hóa đơn COD'!"&amp;CELL("address",E227))),"",(INDIRECT("'["&amp;'Báo cáo'!$C$3&amp;".xlsx]Hóa đơn COD'!"&amp;CELL("address",E227))))</f>
        <v>1927945</v>
      </c>
      <c r="F227">
        <f ca="1">IF(ISBLANK(INDIRECT("'["&amp;'Báo cáo'!$C$3&amp;".xlsx]Hóa đơn COD'!"&amp;CELL("address",F227))),"",(INDIRECT("'["&amp;'Báo cáo'!$C$3&amp;".xlsx]Hóa đơn COD'!"&amp;CELL("address",F227))))</f>
        <v>1783945</v>
      </c>
      <c r="G227">
        <f ca="1">IF(ISBLANK(INDIRECT("'["&amp;'Báo cáo'!$C$3&amp;".xlsx]Hóa đơn COD'!"&amp;CELL("address",G227))),"",(INDIRECT("'["&amp;'Báo cáo'!$C$3&amp;".xlsx]Hóa đơn COD'!"&amp;CELL("address",G227))))</f>
        <v>144000</v>
      </c>
      <c r="H227">
        <f ca="1">IF(ISBLANK(INDIRECT("'["&amp;'Báo cáo'!$C$3&amp;".xlsx]Hóa đơn COD'!"&amp;CELL("address",H227))),"",(INDIRECT("'["&amp;'Báo cáo'!$C$3&amp;".xlsx]Hóa đơn COD'!"&amp;CELL("address",H227))))</f>
        <v>0</v>
      </c>
      <c r="I227">
        <f ca="1">IF(ISBLANK(INDIRECT("'["&amp;'Báo cáo'!$C$3&amp;".xlsx]Hóa đơn COD'!"&amp;CELL("address",I227))),"",(INDIRECT("'["&amp;'Báo cáo'!$C$3&amp;".xlsx]Hóa đơn COD'!"&amp;CELL("address",I227))))</f>
        <v>94</v>
      </c>
      <c r="J227">
        <f ca="1">IF(ISBLANK(INDIRECT("'["&amp;'Báo cáo'!$C$3&amp;".xlsx]Hóa đơn COD'!"&amp;CELL("address",J227))),"",(INDIRECT("'["&amp;'Báo cáo'!$C$3&amp;".xlsx]Hóa đơn COD'!"&amp;CELL("address",J227))))</f>
        <v>76</v>
      </c>
      <c r="K227">
        <f ca="1">IF(ISBLANK(INDIRECT("'["&amp;'Báo cáo'!$C$3&amp;".xlsx]Hóa đơn COD'!"&amp;CELL("address",K227))),"",(INDIRECT("'["&amp;'Báo cáo'!$C$3&amp;".xlsx]Hóa đơn COD'!"&amp;CELL("address",K227))))</f>
        <v>0</v>
      </c>
      <c r="L227">
        <f ca="1">IF(ISBLANK(INDIRECT("'["&amp;'Báo cáo'!$C$3&amp;".xlsx]Hóa đơn COD'!"&amp;CELL("address",L227))),"",(INDIRECT("'["&amp;'Báo cáo'!$C$3&amp;".xlsx]Hóa đơn COD'!"&amp;CELL("address",L227))))</f>
        <v>18</v>
      </c>
      <c r="M227">
        <f ca="1">IF(ISBLANK(INDIRECT("'["&amp;'Báo cáo'!$C$3&amp;".xlsx]Hóa đơn COD'!"&amp;CELL("address",M227))),"",(INDIRECT("'["&amp;'Báo cáo'!$C$3&amp;".xlsx]Hóa đơn COD'!"&amp;CELL("address",M227))))</f>
        <v>94</v>
      </c>
      <c r="N227" t="str">
        <f ca="1">IF(ISBLANK(INDIRECT("'["&amp;'Báo cáo'!$C$3&amp;".xlsx]Hóa đơn COD'!"&amp;CELL("address",N227))),"",(INDIRECT("'["&amp;'Báo cáo'!$C$3&amp;".xlsx]Hóa đơn COD'!"&amp;CELL("address",N227))))</f>
        <v>nhobth</v>
      </c>
      <c r="O227" t="str">
        <f ca="1">IF(ISBLANK(INDIRECT("'["&amp;'Báo cáo'!$C$3&amp;".xlsx]Hóa đơn COD'!"&amp;CELL("address",O227))),"",(INDIRECT("'["&amp;'Báo cáo'!$C$3&amp;".xlsx]Hóa đơn COD'!"&amp;CELL("address",O227))))</f>
        <v>20:52 04-12-19</v>
      </c>
      <c r="P227" s="10">
        <f t="shared" ca="1" si="3"/>
        <v>0.86944444444444446</v>
      </c>
      <c r="Q227" t="str">
        <f ca="1">IF(B227="","",IF(P227&lt;'Báo cáo'!$C$4,"Sáng","Chiều"))</f>
        <v>Chiều</v>
      </c>
      <c r="R227" s="12" t="str">
        <f ca="1">IF(A227="","",IF(ISNUMBER(MATCH(B227,'Danh sách COD'!$B:$B,0)),J227/I227,""))</f>
        <v/>
      </c>
      <c r="S227" t="str">
        <f ca="1">IF(R227="","",IF(R227&gt;='Báo cáo'!$C$8,"Có","Không"))</f>
        <v/>
      </c>
    </row>
    <row r="228" spans="1:19" x14ac:dyDescent="0.25">
      <c r="A228" t="str">
        <f ca="1">IF(ISBLANK(INDIRECT("'["&amp;'Báo cáo'!$C$3&amp;".xlsx]Hóa đơn COD'!"&amp;CELL("address",A228))),"",(INDIRECT("'["&amp;'Báo cáo'!$C$3&amp;".xlsx]Hóa đơn COD'!"&amp;CELL("address",A228))))</f>
        <v>BTT398008566.T127027.051219</v>
      </c>
      <c r="B228" t="str">
        <f ca="1">IF(ISBLANK(INDIRECT("'["&amp;'Báo cáo'!$C$3&amp;".xlsx]Hóa đơn COD'!"&amp;CELL("address",B228))),"",(INDIRECT("'["&amp;'Báo cáo'!$C$3&amp;".xlsx]Hóa đơn COD'!"&amp;CELL("address",B228))))</f>
        <v>T127027-Nguyễn Hoàng Linh</v>
      </c>
      <c r="C228">
        <f ca="1">IF(ISBLANK(INDIRECT("'["&amp;'Báo cáo'!$C$3&amp;".xlsx]Hóa đơn COD'!"&amp;CELL("address",C228))),"",(INDIRECT("'["&amp;'Báo cáo'!$C$3&amp;".xlsx]Hóa đơn COD'!"&amp;CELL("address",C228))))</f>
        <v>218000</v>
      </c>
      <c r="D228">
        <f ca="1">IF(ISBLANK(INDIRECT("'["&amp;'Báo cáo'!$C$3&amp;".xlsx]Hóa đơn COD'!"&amp;CELL("address",D228))),"",(INDIRECT("'["&amp;'Báo cáo'!$C$3&amp;".xlsx]Hóa đơn COD'!"&amp;CELL("address",D228))))</f>
        <v>0</v>
      </c>
      <c r="E228">
        <f ca="1">IF(ISBLANK(INDIRECT("'["&amp;'Báo cáo'!$C$3&amp;".xlsx]Hóa đơn COD'!"&amp;CELL("address",E228))),"",(INDIRECT("'["&amp;'Báo cáo'!$C$3&amp;".xlsx]Hóa đơn COD'!"&amp;CELL("address",E228))))</f>
        <v>18000</v>
      </c>
      <c r="F228">
        <f ca="1">IF(ISBLANK(INDIRECT("'["&amp;'Báo cáo'!$C$3&amp;".xlsx]Hóa đơn COD'!"&amp;CELL("address",F228))),"",(INDIRECT("'["&amp;'Báo cáo'!$C$3&amp;".xlsx]Hóa đơn COD'!"&amp;CELL("address",F228))))</f>
        <v>0</v>
      </c>
      <c r="G228">
        <f ca="1">IF(ISBLANK(INDIRECT("'["&amp;'Báo cáo'!$C$3&amp;".xlsx]Hóa đơn COD'!"&amp;CELL("address",G228))),"",(INDIRECT("'["&amp;'Báo cáo'!$C$3&amp;".xlsx]Hóa đơn COD'!"&amp;CELL("address",G228))))</f>
        <v>18000</v>
      </c>
      <c r="H228">
        <f ca="1">IF(ISBLANK(INDIRECT("'["&amp;'Báo cáo'!$C$3&amp;".xlsx]Hóa đơn COD'!"&amp;CELL("address",H228))),"",(INDIRECT("'["&amp;'Báo cáo'!$C$3&amp;".xlsx]Hóa đơn COD'!"&amp;CELL("address",H228))))</f>
        <v>0</v>
      </c>
      <c r="I228">
        <f ca="1">IF(ISBLANK(INDIRECT("'["&amp;'Báo cáo'!$C$3&amp;".xlsx]Hóa đơn COD'!"&amp;CELL("address",I228))),"",(INDIRECT("'["&amp;'Báo cáo'!$C$3&amp;".xlsx]Hóa đơn COD'!"&amp;CELL("address",I228))))</f>
        <v>2</v>
      </c>
      <c r="J228">
        <f ca="1">IF(ISBLANK(INDIRECT("'["&amp;'Báo cáo'!$C$3&amp;".xlsx]Hóa đơn COD'!"&amp;CELL("address",J228))),"",(INDIRECT("'["&amp;'Báo cáo'!$C$3&amp;".xlsx]Hóa đơn COD'!"&amp;CELL("address",J228))))</f>
        <v>1</v>
      </c>
      <c r="K228">
        <f ca="1">IF(ISBLANK(INDIRECT("'["&amp;'Báo cáo'!$C$3&amp;".xlsx]Hóa đơn COD'!"&amp;CELL("address",K228))),"",(INDIRECT("'["&amp;'Báo cáo'!$C$3&amp;".xlsx]Hóa đơn COD'!"&amp;CELL("address",K228))))</f>
        <v>0</v>
      </c>
      <c r="L228">
        <f ca="1">IF(ISBLANK(INDIRECT("'["&amp;'Báo cáo'!$C$3&amp;".xlsx]Hóa đơn COD'!"&amp;CELL("address",L228))),"",(INDIRECT("'["&amp;'Báo cáo'!$C$3&amp;".xlsx]Hóa đơn COD'!"&amp;CELL("address",L228))))</f>
        <v>1</v>
      </c>
      <c r="M228">
        <f ca="1">IF(ISBLANK(INDIRECT("'["&amp;'Báo cáo'!$C$3&amp;".xlsx]Hóa đơn COD'!"&amp;CELL("address",M228))),"",(INDIRECT("'["&amp;'Báo cáo'!$C$3&amp;".xlsx]Hóa đơn COD'!"&amp;CELL("address",M228))))</f>
        <v>0</v>
      </c>
      <c r="N228" t="str">
        <f ca="1">IF(ISBLANK(INDIRECT("'["&amp;'Báo cáo'!$C$3&amp;".xlsx]Hóa đơn COD'!"&amp;CELL("address",N228))),"",(INDIRECT("'["&amp;'Báo cáo'!$C$3&amp;".xlsx]Hóa đơn COD'!"&amp;CELL("address",N228))))</f>
        <v>tuoint</v>
      </c>
      <c r="O228" t="str">
        <f ca="1">IF(ISBLANK(INDIRECT("'["&amp;'Báo cáo'!$C$3&amp;".xlsx]Hóa đơn COD'!"&amp;CELL("address",O228))),"",(INDIRECT("'["&amp;'Báo cáo'!$C$3&amp;".xlsx]Hóa đơn COD'!"&amp;CELL("address",O228))))</f>
        <v>13:42 05-12-19</v>
      </c>
      <c r="P228" s="10">
        <f t="shared" ca="1" si="3"/>
        <v>0.5708333333333333</v>
      </c>
      <c r="Q228" t="str">
        <f ca="1">IF(B228="","",IF(P228&lt;'Báo cáo'!$C$4,"Sáng","Chiều"))</f>
        <v>Chiều</v>
      </c>
      <c r="R228" s="12" t="str">
        <f ca="1">IF(A228="","",IF(ISNUMBER(MATCH(B228,'Danh sách COD'!$B:$B,0)),J228/I228,""))</f>
        <v/>
      </c>
      <c r="S228" t="str">
        <f ca="1">IF(R228="","",IF(R228&gt;='Báo cáo'!$C$8,"Có","Không"))</f>
        <v/>
      </c>
    </row>
    <row r="229" spans="1:19" x14ac:dyDescent="0.25">
      <c r="A229" t="str">
        <f ca="1">IF(ISBLANK(INDIRECT("'["&amp;'Báo cáo'!$C$3&amp;".xlsx]Hóa đơn COD'!"&amp;CELL("address",A229))),"",(INDIRECT("'["&amp;'Báo cáo'!$C$3&amp;".xlsx]Hóa đơn COD'!"&amp;CELL("address",A229))))</f>
        <v>BTT391881297.T127027.301119</v>
      </c>
      <c r="B229" t="str">
        <f ca="1">IF(ISBLANK(INDIRECT("'["&amp;'Báo cáo'!$C$3&amp;".xlsx]Hóa đơn COD'!"&amp;CELL("address",B229))),"",(INDIRECT("'["&amp;'Báo cáo'!$C$3&amp;".xlsx]Hóa đơn COD'!"&amp;CELL("address",B229))))</f>
        <v>T127027-Nguyễn Hoàng Linh</v>
      </c>
      <c r="C229">
        <f ca="1">IF(ISBLANK(INDIRECT("'["&amp;'Báo cáo'!$C$3&amp;".xlsx]Hóa đơn COD'!"&amp;CELL("address",C229))),"",(INDIRECT("'["&amp;'Báo cáo'!$C$3&amp;".xlsx]Hóa đơn COD'!"&amp;CELL("address",C229))))</f>
        <v>258000</v>
      </c>
      <c r="D229">
        <f ca="1">IF(ISBLANK(INDIRECT("'["&amp;'Báo cáo'!$C$3&amp;".xlsx]Hóa đơn COD'!"&amp;CELL("address",D229))),"",(INDIRECT("'["&amp;'Báo cáo'!$C$3&amp;".xlsx]Hóa đơn COD'!"&amp;CELL("address",D229))))</f>
        <v>0</v>
      </c>
      <c r="E229">
        <f ca="1">IF(ISBLANK(INDIRECT("'["&amp;'Báo cáo'!$C$3&amp;".xlsx]Hóa đơn COD'!"&amp;CELL("address",E229))),"",(INDIRECT("'["&amp;'Báo cáo'!$C$3&amp;".xlsx]Hóa đơn COD'!"&amp;CELL("address",E229))))</f>
        <v>33000</v>
      </c>
      <c r="F229">
        <f ca="1">IF(ISBLANK(INDIRECT("'["&amp;'Báo cáo'!$C$3&amp;".xlsx]Hóa đơn COD'!"&amp;CELL("address",F229))),"",(INDIRECT("'["&amp;'Báo cáo'!$C$3&amp;".xlsx]Hóa đơn COD'!"&amp;CELL("address",F229))))</f>
        <v>0</v>
      </c>
      <c r="G229">
        <f ca="1">IF(ISBLANK(INDIRECT("'["&amp;'Báo cáo'!$C$3&amp;".xlsx]Hóa đơn COD'!"&amp;CELL("address",G229))),"",(INDIRECT("'["&amp;'Báo cáo'!$C$3&amp;".xlsx]Hóa đơn COD'!"&amp;CELL("address",G229))))</f>
        <v>33000</v>
      </c>
      <c r="H229">
        <f ca="1">IF(ISBLANK(INDIRECT("'["&amp;'Báo cáo'!$C$3&amp;".xlsx]Hóa đơn COD'!"&amp;CELL("address",H229))),"",(INDIRECT("'["&amp;'Báo cáo'!$C$3&amp;".xlsx]Hóa đơn COD'!"&amp;CELL("address",H229))))</f>
        <v>0</v>
      </c>
      <c r="I229">
        <f ca="1">IF(ISBLANK(INDIRECT("'["&amp;'Báo cáo'!$C$3&amp;".xlsx]Hóa đơn COD'!"&amp;CELL("address",I229))),"",(INDIRECT("'["&amp;'Báo cáo'!$C$3&amp;".xlsx]Hóa đơn COD'!"&amp;CELL("address",I229))))</f>
        <v>2</v>
      </c>
      <c r="J229">
        <f ca="1">IF(ISBLANK(INDIRECT("'["&amp;'Báo cáo'!$C$3&amp;".xlsx]Hóa đơn COD'!"&amp;CELL("address",J229))),"",(INDIRECT("'["&amp;'Báo cáo'!$C$3&amp;".xlsx]Hóa đơn COD'!"&amp;CELL("address",J229))))</f>
        <v>1</v>
      </c>
      <c r="K229">
        <f ca="1">IF(ISBLANK(INDIRECT("'["&amp;'Báo cáo'!$C$3&amp;".xlsx]Hóa đơn COD'!"&amp;CELL("address",K229))),"",(INDIRECT("'["&amp;'Báo cáo'!$C$3&amp;".xlsx]Hóa đơn COD'!"&amp;CELL("address",K229))))</f>
        <v>0</v>
      </c>
      <c r="L229">
        <f ca="1">IF(ISBLANK(INDIRECT("'["&amp;'Báo cáo'!$C$3&amp;".xlsx]Hóa đơn COD'!"&amp;CELL("address",L229))),"",(INDIRECT("'["&amp;'Báo cáo'!$C$3&amp;".xlsx]Hóa đơn COD'!"&amp;CELL("address",L229))))</f>
        <v>1</v>
      </c>
      <c r="M229">
        <f ca="1">IF(ISBLANK(INDIRECT("'["&amp;'Báo cáo'!$C$3&amp;".xlsx]Hóa đơn COD'!"&amp;CELL("address",M229))),"",(INDIRECT("'["&amp;'Báo cáo'!$C$3&amp;".xlsx]Hóa đơn COD'!"&amp;CELL("address",M229))))</f>
        <v>0</v>
      </c>
      <c r="N229" t="str">
        <f ca="1">IF(ISBLANK(INDIRECT("'["&amp;'Báo cáo'!$C$3&amp;".xlsx]Hóa đơn COD'!"&amp;CELL("address",N229))),"",(INDIRECT("'["&amp;'Báo cáo'!$C$3&amp;".xlsx]Hóa đơn COD'!"&amp;CELL("address",N229))))</f>
        <v>tuoint</v>
      </c>
      <c r="O229" t="str">
        <f ca="1">IF(ISBLANK(INDIRECT("'["&amp;'Báo cáo'!$C$3&amp;".xlsx]Hóa đơn COD'!"&amp;CELL("address",O229))),"",(INDIRECT("'["&amp;'Báo cáo'!$C$3&amp;".xlsx]Hóa đơn COD'!"&amp;CELL("address",O229))))</f>
        <v>14:43 30-11-19</v>
      </c>
      <c r="P229" s="10">
        <f t="shared" ca="1" si="3"/>
        <v>0.61319444444444449</v>
      </c>
      <c r="Q229" t="str">
        <f ca="1">IF(B229="","",IF(P229&lt;'Báo cáo'!$C$4,"Sáng","Chiều"))</f>
        <v>Chiều</v>
      </c>
      <c r="R229" s="12" t="str">
        <f ca="1">IF(A229="","",IF(ISNUMBER(MATCH(B229,'Danh sách COD'!$B:$B,0)),J229/I229,""))</f>
        <v/>
      </c>
      <c r="S229" t="str">
        <f ca="1">IF(R229="","",IF(R229&gt;='Báo cáo'!$C$8,"Có","Không"))</f>
        <v/>
      </c>
    </row>
    <row r="230" spans="1:19" x14ac:dyDescent="0.25">
      <c r="A230" t="str">
        <f ca="1">IF(ISBLANK(INDIRECT("'["&amp;'Báo cáo'!$C$3&amp;".xlsx]Hóa đơn COD'!"&amp;CELL("address",A230))),"",(INDIRECT("'["&amp;'Báo cáo'!$C$3&amp;".xlsx]Hóa đơn COD'!"&amp;CELL("address",A230))))</f>
        <v>BTT395463498.T127027.031219</v>
      </c>
      <c r="B230" t="str">
        <f ca="1">IF(ISBLANK(INDIRECT("'["&amp;'Báo cáo'!$C$3&amp;".xlsx]Hóa đơn COD'!"&amp;CELL("address",B230))),"",(INDIRECT("'["&amp;'Báo cáo'!$C$3&amp;".xlsx]Hóa đơn COD'!"&amp;CELL("address",B230))))</f>
        <v>T127027-Nguyễn Hoàng Linh</v>
      </c>
      <c r="C230">
        <f ca="1">IF(ISBLANK(INDIRECT("'["&amp;'Báo cáo'!$C$3&amp;".xlsx]Hóa đơn COD'!"&amp;CELL("address",C230))),"",(INDIRECT("'["&amp;'Báo cáo'!$C$3&amp;".xlsx]Hóa đơn COD'!"&amp;CELL("address",C230))))</f>
        <v>2887000</v>
      </c>
      <c r="D230">
        <f ca="1">IF(ISBLANK(INDIRECT("'["&amp;'Báo cáo'!$C$3&amp;".xlsx]Hóa đơn COD'!"&amp;CELL("address",D230))),"",(INDIRECT("'["&amp;'Báo cáo'!$C$3&amp;".xlsx]Hóa đơn COD'!"&amp;CELL("address",D230))))</f>
        <v>0</v>
      </c>
      <c r="E230">
        <f ca="1">IF(ISBLANK(INDIRECT("'["&amp;'Báo cáo'!$C$3&amp;".xlsx]Hóa đơn COD'!"&amp;CELL("address",E230))),"",(INDIRECT("'["&amp;'Báo cáo'!$C$3&amp;".xlsx]Hóa đơn COD'!"&amp;CELL("address",E230))))</f>
        <v>262750</v>
      </c>
      <c r="F230">
        <f ca="1">IF(ISBLANK(INDIRECT("'["&amp;'Báo cáo'!$C$3&amp;".xlsx]Hóa đơn COD'!"&amp;CELL("address",F230))),"",(INDIRECT("'["&amp;'Báo cáo'!$C$3&amp;".xlsx]Hóa đơn COD'!"&amp;CELL("address",F230))))</f>
        <v>182750</v>
      </c>
      <c r="G230">
        <f ca="1">IF(ISBLANK(INDIRECT("'["&amp;'Báo cáo'!$C$3&amp;".xlsx]Hóa đơn COD'!"&amp;CELL("address",G230))),"",(INDIRECT("'["&amp;'Báo cáo'!$C$3&amp;".xlsx]Hóa đơn COD'!"&amp;CELL("address",G230))))</f>
        <v>80000</v>
      </c>
      <c r="H230">
        <f ca="1">IF(ISBLANK(INDIRECT("'["&amp;'Báo cáo'!$C$3&amp;".xlsx]Hóa đơn COD'!"&amp;CELL("address",H230))),"",(INDIRECT("'["&amp;'Báo cáo'!$C$3&amp;".xlsx]Hóa đơn COD'!"&amp;CELL("address",H230))))</f>
        <v>0</v>
      </c>
      <c r="I230">
        <f ca="1">IF(ISBLANK(INDIRECT("'["&amp;'Báo cáo'!$C$3&amp;".xlsx]Hóa đơn COD'!"&amp;CELL("address",I230))),"",(INDIRECT("'["&amp;'Báo cáo'!$C$3&amp;".xlsx]Hóa đơn COD'!"&amp;CELL("address",I230))))</f>
        <v>11</v>
      </c>
      <c r="J230">
        <f ca="1">IF(ISBLANK(INDIRECT("'["&amp;'Báo cáo'!$C$3&amp;".xlsx]Hóa đơn COD'!"&amp;CELL("address",J230))),"",(INDIRECT("'["&amp;'Báo cáo'!$C$3&amp;".xlsx]Hóa đơn COD'!"&amp;CELL("address",J230))))</f>
        <v>11</v>
      </c>
      <c r="K230">
        <f ca="1">IF(ISBLANK(INDIRECT("'["&amp;'Báo cáo'!$C$3&amp;".xlsx]Hóa đơn COD'!"&amp;CELL("address",K230))),"",(INDIRECT("'["&amp;'Báo cáo'!$C$3&amp;".xlsx]Hóa đơn COD'!"&amp;CELL("address",K230))))</f>
        <v>0</v>
      </c>
      <c r="L230">
        <f ca="1">IF(ISBLANK(INDIRECT("'["&amp;'Báo cáo'!$C$3&amp;".xlsx]Hóa đơn COD'!"&amp;CELL("address",L230))),"",(INDIRECT("'["&amp;'Báo cáo'!$C$3&amp;".xlsx]Hóa đơn COD'!"&amp;CELL("address",L230))))</f>
        <v>0</v>
      </c>
      <c r="M230">
        <f ca="1">IF(ISBLANK(INDIRECT("'["&amp;'Báo cáo'!$C$3&amp;".xlsx]Hóa đơn COD'!"&amp;CELL("address",M230))),"",(INDIRECT("'["&amp;'Báo cáo'!$C$3&amp;".xlsx]Hóa đơn COD'!"&amp;CELL("address",M230))))</f>
        <v>0</v>
      </c>
      <c r="N230" t="str">
        <f ca="1">IF(ISBLANK(INDIRECT("'["&amp;'Báo cáo'!$C$3&amp;".xlsx]Hóa đơn COD'!"&amp;CELL("address",N230))),"",(INDIRECT("'["&amp;'Báo cáo'!$C$3&amp;".xlsx]Hóa đơn COD'!"&amp;CELL("address",N230))))</f>
        <v>nhitpy</v>
      </c>
      <c r="O230" t="str">
        <f ca="1">IF(ISBLANK(INDIRECT("'["&amp;'Báo cáo'!$C$3&amp;".xlsx]Hóa đơn COD'!"&amp;CELL("address",O230))),"",(INDIRECT("'["&amp;'Báo cáo'!$C$3&amp;".xlsx]Hóa đơn COD'!"&amp;CELL("address",O230))))</f>
        <v>15:50 03-12-19</v>
      </c>
      <c r="P230" s="10">
        <f t="shared" ca="1" si="3"/>
        <v>0.65972222222222221</v>
      </c>
      <c r="Q230" t="str">
        <f ca="1">IF(B230="","",IF(P230&lt;'Báo cáo'!$C$4,"Sáng","Chiều"))</f>
        <v>Chiều</v>
      </c>
      <c r="R230" s="12" t="str">
        <f ca="1">IF(A230="","",IF(ISNUMBER(MATCH(B230,'Danh sách COD'!$B:$B,0)),J230/I230,""))</f>
        <v/>
      </c>
      <c r="S230" t="str">
        <f ca="1">IF(R230="","",IF(R230&gt;='Báo cáo'!$C$8,"Có","Không"))</f>
        <v/>
      </c>
    </row>
    <row r="231" spans="1:19" x14ac:dyDescent="0.25">
      <c r="A231" t="str">
        <f ca="1">IF(ISBLANK(INDIRECT("'["&amp;'Báo cáo'!$C$3&amp;".xlsx]Hóa đơn COD'!"&amp;CELL("address",A231))),"",(INDIRECT("'["&amp;'Báo cáo'!$C$3&amp;".xlsx]Hóa đơn COD'!"&amp;CELL("address",A231))))</f>
        <v>BTT396911973.T127027.041219</v>
      </c>
      <c r="B231" t="str">
        <f ca="1">IF(ISBLANK(INDIRECT("'["&amp;'Báo cáo'!$C$3&amp;".xlsx]Hóa đơn COD'!"&amp;CELL("address",B231))),"",(INDIRECT("'["&amp;'Báo cáo'!$C$3&amp;".xlsx]Hóa đơn COD'!"&amp;CELL("address",B231))))</f>
        <v>T127027-Nguyễn Hoàng Linh</v>
      </c>
      <c r="C231">
        <f ca="1">IF(ISBLANK(INDIRECT("'["&amp;'Báo cáo'!$C$3&amp;".xlsx]Hóa đơn COD'!"&amp;CELL("address",C231))),"",(INDIRECT("'["&amp;'Báo cáo'!$C$3&amp;".xlsx]Hóa đơn COD'!"&amp;CELL("address",C231))))</f>
        <v>0</v>
      </c>
      <c r="D231">
        <f ca="1">IF(ISBLANK(INDIRECT("'["&amp;'Báo cáo'!$C$3&amp;".xlsx]Hóa đơn COD'!"&amp;CELL("address",D231))),"",(INDIRECT("'["&amp;'Báo cáo'!$C$3&amp;".xlsx]Hóa đơn COD'!"&amp;CELL("address",D231))))</f>
        <v>0</v>
      </c>
      <c r="E231">
        <f ca="1">IF(ISBLANK(INDIRECT("'["&amp;'Báo cáo'!$C$3&amp;".xlsx]Hóa đơn COD'!"&amp;CELL("address",E231))),"",(INDIRECT("'["&amp;'Báo cáo'!$C$3&amp;".xlsx]Hóa đơn COD'!"&amp;CELL("address",E231))))</f>
        <v>0</v>
      </c>
      <c r="F231">
        <f ca="1">IF(ISBLANK(INDIRECT("'["&amp;'Báo cáo'!$C$3&amp;".xlsx]Hóa đơn COD'!"&amp;CELL("address",F231))),"",(INDIRECT("'["&amp;'Báo cáo'!$C$3&amp;".xlsx]Hóa đơn COD'!"&amp;CELL("address",F231))))</f>
        <v>0</v>
      </c>
      <c r="G231">
        <f ca="1">IF(ISBLANK(INDIRECT("'["&amp;'Báo cáo'!$C$3&amp;".xlsx]Hóa đơn COD'!"&amp;CELL("address",G231))),"",(INDIRECT("'["&amp;'Báo cáo'!$C$3&amp;".xlsx]Hóa đơn COD'!"&amp;CELL("address",G231))))</f>
        <v>0</v>
      </c>
      <c r="H231">
        <f ca="1">IF(ISBLANK(INDIRECT("'["&amp;'Báo cáo'!$C$3&amp;".xlsx]Hóa đơn COD'!"&amp;CELL("address",H231))),"",(INDIRECT("'["&amp;'Báo cáo'!$C$3&amp;".xlsx]Hóa đơn COD'!"&amp;CELL("address",H231))))</f>
        <v>0</v>
      </c>
      <c r="I231">
        <f ca="1">IF(ISBLANK(INDIRECT("'["&amp;'Báo cáo'!$C$3&amp;".xlsx]Hóa đơn COD'!"&amp;CELL("address",I231))),"",(INDIRECT("'["&amp;'Báo cáo'!$C$3&amp;".xlsx]Hóa đơn COD'!"&amp;CELL("address",I231))))</f>
        <v>1</v>
      </c>
      <c r="J231">
        <f ca="1">IF(ISBLANK(INDIRECT("'["&amp;'Báo cáo'!$C$3&amp;".xlsx]Hóa đơn COD'!"&amp;CELL("address",J231))),"",(INDIRECT("'["&amp;'Báo cáo'!$C$3&amp;".xlsx]Hóa đơn COD'!"&amp;CELL("address",J231))))</f>
        <v>0</v>
      </c>
      <c r="K231">
        <f ca="1">IF(ISBLANK(INDIRECT("'["&amp;'Báo cáo'!$C$3&amp;".xlsx]Hóa đơn COD'!"&amp;CELL("address",K231))),"",(INDIRECT("'["&amp;'Báo cáo'!$C$3&amp;".xlsx]Hóa đơn COD'!"&amp;CELL("address",K231))))</f>
        <v>0</v>
      </c>
      <c r="L231">
        <f ca="1">IF(ISBLANK(INDIRECT("'["&amp;'Báo cáo'!$C$3&amp;".xlsx]Hóa đơn COD'!"&amp;CELL("address",L231))),"",(INDIRECT("'["&amp;'Báo cáo'!$C$3&amp;".xlsx]Hóa đơn COD'!"&amp;CELL("address",L231))))</f>
        <v>1</v>
      </c>
      <c r="M231">
        <f ca="1">IF(ISBLANK(INDIRECT("'["&amp;'Báo cáo'!$C$3&amp;".xlsx]Hóa đơn COD'!"&amp;CELL("address",M231))),"",(INDIRECT("'["&amp;'Báo cáo'!$C$3&amp;".xlsx]Hóa đơn COD'!"&amp;CELL("address",M231))))</f>
        <v>0</v>
      </c>
      <c r="N231" t="str">
        <f ca="1">IF(ISBLANK(INDIRECT("'["&amp;'Báo cáo'!$C$3&amp;".xlsx]Hóa đơn COD'!"&amp;CELL("address",N231))),"",(INDIRECT("'["&amp;'Báo cáo'!$C$3&amp;".xlsx]Hóa đơn COD'!"&amp;CELL("address",N231))))</f>
        <v>uyenhnc1</v>
      </c>
      <c r="O231" t="str">
        <f ca="1">IF(ISBLANK(INDIRECT("'["&amp;'Báo cáo'!$C$3&amp;".xlsx]Hóa đơn COD'!"&amp;CELL("address",O231))),"",(INDIRECT("'["&amp;'Báo cáo'!$C$3&amp;".xlsx]Hóa đơn COD'!"&amp;CELL("address",O231))))</f>
        <v>16:26 04-12-19</v>
      </c>
      <c r="P231" s="10">
        <f t="shared" ca="1" si="3"/>
        <v>0.68472222222222223</v>
      </c>
      <c r="Q231" t="str">
        <f ca="1">IF(B231="","",IF(P231&lt;'Báo cáo'!$C$4,"Sáng","Chiều"))</f>
        <v>Chiều</v>
      </c>
      <c r="R231" s="12" t="str">
        <f ca="1">IF(A231="","",IF(ISNUMBER(MATCH(B231,'Danh sách COD'!$B:$B,0)),J231/I231,""))</f>
        <v/>
      </c>
      <c r="S231" t="str">
        <f ca="1">IF(R231="","",IF(R231&gt;='Báo cáo'!$C$8,"Có","Không"))</f>
        <v/>
      </c>
    </row>
    <row r="232" spans="1:19" x14ac:dyDescent="0.25">
      <c r="A232" t="str">
        <f ca="1">IF(ISBLANK(INDIRECT("'["&amp;'Báo cáo'!$C$3&amp;".xlsx]Hóa đơn COD'!"&amp;CELL("address",A232))),"",(INDIRECT("'["&amp;'Báo cáo'!$C$3&amp;".xlsx]Hóa đơn COD'!"&amp;CELL("address",A232))))</f>
        <v>BTT392884434.T127391.011219</v>
      </c>
      <c r="B232" t="str">
        <f ca="1">IF(ISBLANK(INDIRECT("'["&amp;'Báo cáo'!$C$3&amp;".xlsx]Hóa đơn COD'!"&amp;CELL("address",B232))),"",(INDIRECT("'["&amp;'Báo cáo'!$C$3&amp;".xlsx]Hóa đơn COD'!"&amp;CELL("address",B232))))</f>
        <v>T127391-Nguyễn Thị Hiền</v>
      </c>
      <c r="C232">
        <f ca="1">IF(ISBLANK(INDIRECT("'["&amp;'Báo cáo'!$C$3&amp;".xlsx]Hóa đơn COD'!"&amp;CELL("address",C232))),"",(INDIRECT("'["&amp;'Báo cáo'!$C$3&amp;".xlsx]Hóa đơn COD'!"&amp;CELL("address",C232))))</f>
        <v>13146490</v>
      </c>
      <c r="D232">
        <f ca="1">IF(ISBLANK(INDIRECT("'["&amp;'Báo cáo'!$C$3&amp;".xlsx]Hóa đơn COD'!"&amp;CELL("address",D232))),"",(INDIRECT("'["&amp;'Báo cáo'!$C$3&amp;".xlsx]Hóa đơn COD'!"&amp;CELL("address",D232))))</f>
        <v>0</v>
      </c>
      <c r="E232">
        <f ca="1">IF(ISBLANK(INDIRECT("'["&amp;'Báo cáo'!$C$3&amp;".xlsx]Hóa đơn COD'!"&amp;CELL("address",E232))),"",(INDIRECT("'["&amp;'Báo cáo'!$C$3&amp;".xlsx]Hóa đơn COD'!"&amp;CELL("address",E232))))</f>
        <v>1198590</v>
      </c>
      <c r="F232">
        <f ca="1">IF(ISBLANK(INDIRECT("'["&amp;'Báo cáo'!$C$3&amp;".xlsx]Hóa đơn COD'!"&amp;CELL("address",F232))),"",(INDIRECT("'["&amp;'Báo cáo'!$C$3&amp;".xlsx]Hóa đơn COD'!"&amp;CELL("address",F232))))</f>
        <v>1140590</v>
      </c>
      <c r="G232">
        <f ca="1">IF(ISBLANK(INDIRECT("'["&amp;'Báo cáo'!$C$3&amp;".xlsx]Hóa đơn COD'!"&amp;CELL("address",G232))),"",(INDIRECT("'["&amp;'Báo cáo'!$C$3&amp;".xlsx]Hóa đơn COD'!"&amp;CELL("address",G232))))</f>
        <v>58000</v>
      </c>
      <c r="H232">
        <f ca="1">IF(ISBLANK(INDIRECT("'["&amp;'Báo cáo'!$C$3&amp;".xlsx]Hóa đơn COD'!"&amp;CELL("address",H232))),"",(INDIRECT("'["&amp;'Báo cáo'!$C$3&amp;".xlsx]Hóa đơn COD'!"&amp;CELL("address",H232))))</f>
        <v>0</v>
      </c>
      <c r="I232">
        <f ca="1">IF(ISBLANK(INDIRECT("'["&amp;'Báo cáo'!$C$3&amp;".xlsx]Hóa đơn COD'!"&amp;CELL("address",I232))),"",(INDIRECT("'["&amp;'Báo cáo'!$C$3&amp;".xlsx]Hóa đơn COD'!"&amp;CELL("address",I232))))</f>
        <v>70</v>
      </c>
      <c r="J232">
        <f ca="1">IF(ISBLANK(INDIRECT("'["&amp;'Báo cáo'!$C$3&amp;".xlsx]Hóa đơn COD'!"&amp;CELL("address",J232))),"",(INDIRECT("'["&amp;'Báo cáo'!$C$3&amp;".xlsx]Hóa đơn COD'!"&amp;CELL("address",J232))))</f>
        <v>47</v>
      </c>
      <c r="K232">
        <f ca="1">IF(ISBLANK(INDIRECT("'["&amp;'Báo cáo'!$C$3&amp;".xlsx]Hóa đơn COD'!"&amp;CELL("address",K232))),"",(INDIRECT("'["&amp;'Báo cáo'!$C$3&amp;".xlsx]Hóa đơn COD'!"&amp;CELL("address",K232))))</f>
        <v>1</v>
      </c>
      <c r="L232">
        <f ca="1">IF(ISBLANK(INDIRECT("'["&amp;'Báo cáo'!$C$3&amp;".xlsx]Hóa đơn COD'!"&amp;CELL("address",L232))),"",(INDIRECT("'["&amp;'Báo cáo'!$C$3&amp;".xlsx]Hóa đơn COD'!"&amp;CELL("address",L232))))</f>
        <v>22</v>
      </c>
      <c r="M232">
        <f ca="1">IF(ISBLANK(INDIRECT("'["&amp;'Báo cáo'!$C$3&amp;".xlsx]Hóa đơn COD'!"&amp;CELL("address",M232))),"",(INDIRECT("'["&amp;'Báo cáo'!$C$3&amp;".xlsx]Hóa đơn COD'!"&amp;CELL("address",M232))))</f>
        <v>70</v>
      </c>
      <c r="N232" t="str">
        <f ca="1">IF(ISBLANK(INDIRECT("'["&amp;'Báo cáo'!$C$3&amp;".xlsx]Hóa đơn COD'!"&amp;CELL("address",N232))),"",(INDIRECT("'["&amp;'Báo cáo'!$C$3&amp;".xlsx]Hóa đơn COD'!"&amp;CELL("address",N232))))</f>
        <v>huyendtm2</v>
      </c>
      <c r="O232" t="str">
        <f ca="1">IF(ISBLANK(INDIRECT("'["&amp;'Báo cáo'!$C$3&amp;".xlsx]Hóa đơn COD'!"&amp;CELL("address",O232))),"",(INDIRECT("'["&amp;'Báo cáo'!$C$3&amp;".xlsx]Hóa đơn COD'!"&amp;CELL("address",O232))))</f>
        <v>13:51 01-12-19</v>
      </c>
      <c r="P232" s="10">
        <f t="shared" ca="1" si="3"/>
        <v>0.57708333333333328</v>
      </c>
      <c r="Q232" t="str">
        <f ca="1">IF(B232="","",IF(P232&lt;'Báo cáo'!$C$4,"Sáng","Chiều"))</f>
        <v>Chiều</v>
      </c>
      <c r="R232" s="12" t="str">
        <f ca="1">IF(A232="","",IF(ISNUMBER(MATCH(B232,'Danh sách COD'!$B:$B,0)),J232/I232,""))</f>
        <v/>
      </c>
      <c r="S232" t="str">
        <f ca="1">IF(R232="","",IF(R232&gt;='Báo cáo'!$C$8,"Có","Không"))</f>
        <v/>
      </c>
    </row>
    <row r="233" spans="1:19" x14ac:dyDescent="0.25">
      <c r="A233" t="str">
        <f ca="1">IF(ISBLANK(INDIRECT("'["&amp;'Báo cáo'!$C$3&amp;".xlsx]Hóa đơn COD'!"&amp;CELL("address",A233))),"",(INDIRECT("'["&amp;'Báo cáo'!$C$3&amp;".xlsx]Hóa đơn COD'!"&amp;CELL("address",A233))))</f>
        <v>BTT393014799.T127391.011219</v>
      </c>
      <c r="B233" t="str">
        <f ca="1">IF(ISBLANK(INDIRECT("'["&amp;'Báo cáo'!$C$3&amp;".xlsx]Hóa đơn COD'!"&amp;CELL("address",B233))),"",(INDIRECT("'["&amp;'Báo cáo'!$C$3&amp;".xlsx]Hóa đơn COD'!"&amp;CELL("address",B233))))</f>
        <v>T127391-Nguyễn Thị Hiền</v>
      </c>
      <c r="C233">
        <f ca="1">IF(ISBLANK(INDIRECT("'["&amp;'Báo cáo'!$C$3&amp;".xlsx]Hóa đơn COD'!"&amp;CELL("address",C233))),"",(INDIRECT("'["&amp;'Báo cáo'!$C$3&amp;".xlsx]Hóa đơn COD'!"&amp;CELL("address",C233))))</f>
        <v>4874510</v>
      </c>
      <c r="D233">
        <f ca="1">IF(ISBLANK(INDIRECT("'["&amp;'Báo cáo'!$C$3&amp;".xlsx]Hóa đơn COD'!"&amp;CELL("address",D233))),"",(INDIRECT("'["&amp;'Báo cáo'!$C$3&amp;".xlsx]Hóa đơn COD'!"&amp;CELL("address",D233))))</f>
        <v>0</v>
      </c>
      <c r="E233">
        <f ca="1">IF(ISBLANK(INDIRECT("'["&amp;'Báo cáo'!$C$3&amp;".xlsx]Hóa đơn COD'!"&amp;CELL("address",E233))),"",(INDIRECT("'["&amp;'Báo cáo'!$C$3&amp;".xlsx]Hóa đơn COD'!"&amp;CELL("address",E233))))</f>
        <v>724030</v>
      </c>
      <c r="F233">
        <f ca="1">IF(ISBLANK(INDIRECT("'["&amp;'Báo cáo'!$C$3&amp;".xlsx]Hóa đơn COD'!"&amp;CELL("address",F233))),"",(INDIRECT("'["&amp;'Báo cáo'!$C$3&amp;".xlsx]Hóa đơn COD'!"&amp;CELL("address",F233))))</f>
        <v>641030</v>
      </c>
      <c r="G233">
        <f ca="1">IF(ISBLANK(INDIRECT("'["&amp;'Báo cáo'!$C$3&amp;".xlsx]Hóa đơn COD'!"&amp;CELL("address",G233))),"",(INDIRECT("'["&amp;'Báo cáo'!$C$3&amp;".xlsx]Hóa đơn COD'!"&amp;CELL("address",G233))))</f>
        <v>83000</v>
      </c>
      <c r="H233">
        <f ca="1">IF(ISBLANK(INDIRECT("'["&amp;'Báo cáo'!$C$3&amp;".xlsx]Hóa đơn COD'!"&amp;CELL("address",H233))),"",(INDIRECT("'["&amp;'Báo cáo'!$C$3&amp;".xlsx]Hóa đơn COD'!"&amp;CELL("address",H233))))</f>
        <v>0</v>
      </c>
      <c r="I233">
        <f ca="1">IF(ISBLANK(INDIRECT("'["&amp;'Báo cáo'!$C$3&amp;".xlsx]Hóa đơn COD'!"&amp;CELL("address",I233))),"",(INDIRECT("'["&amp;'Báo cáo'!$C$3&amp;".xlsx]Hóa đơn COD'!"&amp;CELL("address",I233))))</f>
        <v>33</v>
      </c>
      <c r="J233">
        <f ca="1">IF(ISBLANK(INDIRECT("'["&amp;'Báo cáo'!$C$3&amp;".xlsx]Hóa đơn COD'!"&amp;CELL("address",J233))),"",(INDIRECT("'["&amp;'Báo cáo'!$C$3&amp;".xlsx]Hóa đơn COD'!"&amp;CELL("address",J233))))</f>
        <v>21</v>
      </c>
      <c r="K233">
        <f ca="1">IF(ISBLANK(INDIRECT("'["&amp;'Báo cáo'!$C$3&amp;".xlsx]Hóa đơn COD'!"&amp;CELL("address",K233))),"",(INDIRECT("'["&amp;'Báo cáo'!$C$3&amp;".xlsx]Hóa đơn COD'!"&amp;CELL("address",K233))))</f>
        <v>3</v>
      </c>
      <c r="L233">
        <f ca="1">IF(ISBLANK(INDIRECT("'["&amp;'Báo cáo'!$C$3&amp;".xlsx]Hóa đơn COD'!"&amp;CELL("address",L233))),"",(INDIRECT("'["&amp;'Báo cáo'!$C$3&amp;".xlsx]Hóa đơn COD'!"&amp;CELL("address",L233))))</f>
        <v>9</v>
      </c>
      <c r="M233">
        <f ca="1">IF(ISBLANK(INDIRECT("'["&amp;'Báo cáo'!$C$3&amp;".xlsx]Hóa đơn COD'!"&amp;CELL("address",M233))),"",(INDIRECT("'["&amp;'Báo cáo'!$C$3&amp;".xlsx]Hóa đơn COD'!"&amp;CELL("address",M233))))</f>
        <v>33</v>
      </c>
      <c r="N233" t="str">
        <f ca="1">IF(ISBLANK(INDIRECT("'["&amp;'Báo cáo'!$C$3&amp;".xlsx]Hóa đơn COD'!"&amp;CELL("address",N233))),"",(INDIRECT("'["&amp;'Báo cáo'!$C$3&amp;".xlsx]Hóa đơn COD'!"&amp;CELL("address",N233))))</f>
        <v>huyendtm2</v>
      </c>
      <c r="O233" t="str">
        <f ca="1">IF(ISBLANK(INDIRECT("'["&amp;'Báo cáo'!$C$3&amp;".xlsx]Hóa đơn COD'!"&amp;CELL("address",O233))),"",(INDIRECT("'["&amp;'Báo cáo'!$C$3&amp;".xlsx]Hóa đơn COD'!"&amp;CELL("address",O233))))</f>
        <v>16:49 01-12-19</v>
      </c>
      <c r="P233" s="10">
        <f t="shared" ca="1" si="3"/>
        <v>0.7006944444444444</v>
      </c>
      <c r="Q233" t="str">
        <f ca="1">IF(B233="","",IF(P233&lt;'Báo cáo'!$C$4,"Sáng","Chiều"))</f>
        <v>Chiều</v>
      </c>
      <c r="R233" s="12" t="str">
        <f ca="1">IF(A233="","",IF(ISNUMBER(MATCH(B233,'Danh sách COD'!$B:$B,0)),J233/I233,""))</f>
        <v/>
      </c>
      <c r="S233" t="str">
        <f ca="1">IF(R233="","",IF(R233&gt;='Báo cáo'!$C$8,"Có","Không"))</f>
        <v/>
      </c>
    </row>
    <row r="234" spans="1:19" x14ac:dyDescent="0.25">
      <c r="A234" t="str">
        <f ca="1">IF(ISBLANK(INDIRECT("'["&amp;'Báo cáo'!$C$3&amp;".xlsx]Hóa đơn COD'!"&amp;CELL("address",A234))),"",(INDIRECT("'["&amp;'Báo cáo'!$C$3&amp;".xlsx]Hóa đơn COD'!"&amp;CELL("address",A234))))</f>
        <v>BTT396628752.T127679.041219</v>
      </c>
      <c r="B234" t="str">
        <f ca="1">IF(ISBLANK(INDIRECT("'["&amp;'Báo cáo'!$C$3&amp;".xlsx]Hóa đơn COD'!"&amp;CELL("address",B234))),"",(INDIRECT("'["&amp;'Báo cáo'!$C$3&amp;".xlsx]Hóa đơn COD'!"&amp;CELL("address",B234))))</f>
        <v>T127679-Tô Hồng Quang</v>
      </c>
      <c r="C234">
        <f ca="1">IF(ISBLANK(INDIRECT("'["&amp;'Báo cáo'!$C$3&amp;".xlsx]Hóa đơn COD'!"&amp;CELL("address",C234))),"",(INDIRECT("'["&amp;'Báo cáo'!$C$3&amp;".xlsx]Hóa đơn COD'!"&amp;CELL("address",C234))))</f>
        <v>23039815</v>
      </c>
      <c r="D234">
        <f ca="1">IF(ISBLANK(INDIRECT("'["&amp;'Báo cáo'!$C$3&amp;".xlsx]Hóa đơn COD'!"&amp;CELL("address",D234))),"",(INDIRECT("'["&amp;'Báo cáo'!$C$3&amp;".xlsx]Hóa đơn COD'!"&amp;CELL("address",D234))))</f>
        <v>17040</v>
      </c>
      <c r="E234">
        <f ca="1">IF(ISBLANK(INDIRECT("'["&amp;'Báo cáo'!$C$3&amp;".xlsx]Hóa đơn COD'!"&amp;CELL("address",E234))),"",(INDIRECT("'["&amp;'Báo cáo'!$C$3&amp;".xlsx]Hóa đơn COD'!"&amp;CELL("address",E234))))</f>
        <v>1941650</v>
      </c>
      <c r="F234">
        <f ca="1">IF(ISBLANK(INDIRECT("'["&amp;'Báo cáo'!$C$3&amp;".xlsx]Hóa đơn COD'!"&amp;CELL("address",F234))),"",(INDIRECT("'["&amp;'Báo cáo'!$C$3&amp;".xlsx]Hóa đơn COD'!"&amp;CELL("address",F234))))</f>
        <v>1594150</v>
      </c>
      <c r="G234">
        <f ca="1">IF(ISBLANK(INDIRECT("'["&amp;'Báo cáo'!$C$3&amp;".xlsx]Hóa đơn COD'!"&amp;CELL("address",G234))),"",(INDIRECT("'["&amp;'Báo cáo'!$C$3&amp;".xlsx]Hóa đơn COD'!"&amp;CELL("address",G234))))</f>
        <v>347500</v>
      </c>
      <c r="H234">
        <f ca="1">IF(ISBLANK(INDIRECT("'["&amp;'Báo cáo'!$C$3&amp;".xlsx]Hóa đơn COD'!"&amp;CELL("address",H234))),"",(INDIRECT("'["&amp;'Báo cáo'!$C$3&amp;".xlsx]Hóa đơn COD'!"&amp;CELL("address",H234))))</f>
        <v>0</v>
      </c>
      <c r="I234">
        <f ca="1">IF(ISBLANK(INDIRECT("'["&amp;'Báo cáo'!$C$3&amp;".xlsx]Hóa đơn COD'!"&amp;CELL("address",I234))),"",(INDIRECT("'["&amp;'Báo cáo'!$C$3&amp;".xlsx]Hóa đơn COD'!"&amp;CELL("address",I234))))</f>
        <v>87</v>
      </c>
      <c r="J234">
        <f ca="1">IF(ISBLANK(INDIRECT("'["&amp;'Báo cáo'!$C$3&amp;".xlsx]Hóa đơn COD'!"&amp;CELL("address",J234))),"",(INDIRECT("'["&amp;'Báo cáo'!$C$3&amp;".xlsx]Hóa đơn COD'!"&amp;CELL("address",J234))))</f>
        <v>70</v>
      </c>
      <c r="K234">
        <f ca="1">IF(ISBLANK(INDIRECT("'["&amp;'Báo cáo'!$C$3&amp;".xlsx]Hóa đơn COD'!"&amp;CELL("address",K234))),"",(INDIRECT("'["&amp;'Báo cáo'!$C$3&amp;".xlsx]Hóa đơn COD'!"&amp;CELL("address",K234))))</f>
        <v>3</v>
      </c>
      <c r="L234">
        <f ca="1">IF(ISBLANK(INDIRECT("'["&amp;'Báo cáo'!$C$3&amp;".xlsx]Hóa đơn COD'!"&amp;CELL("address",L234))),"",(INDIRECT("'["&amp;'Báo cáo'!$C$3&amp;".xlsx]Hóa đơn COD'!"&amp;CELL("address",L234))))</f>
        <v>14</v>
      </c>
      <c r="M234">
        <f ca="1">IF(ISBLANK(INDIRECT("'["&amp;'Báo cáo'!$C$3&amp;".xlsx]Hóa đơn COD'!"&amp;CELL("address",M234))),"",(INDIRECT("'["&amp;'Báo cáo'!$C$3&amp;".xlsx]Hóa đơn COD'!"&amp;CELL("address",M234))))</f>
        <v>87</v>
      </c>
      <c r="N234" t="str">
        <f ca="1">IF(ISBLANK(INDIRECT("'["&amp;'Báo cáo'!$C$3&amp;".xlsx]Hóa đơn COD'!"&amp;CELL("address",N234))),"",(INDIRECT("'["&amp;'Báo cáo'!$C$3&amp;".xlsx]Hóa đơn COD'!"&amp;CELL("address",N234))))</f>
        <v>trongntm</v>
      </c>
      <c r="O234" t="str">
        <f ca="1">IF(ISBLANK(INDIRECT("'["&amp;'Báo cáo'!$C$3&amp;".xlsx]Hóa đơn COD'!"&amp;CELL("address",O234))),"",(INDIRECT("'["&amp;'Báo cáo'!$C$3&amp;".xlsx]Hóa đơn COD'!"&amp;CELL("address",O234))))</f>
        <v>12:21 04-12-19</v>
      </c>
      <c r="P234" s="10">
        <f t="shared" ca="1" si="3"/>
        <v>0.51458333333333328</v>
      </c>
      <c r="Q234" t="str">
        <f ca="1">IF(B234="","",IF(P234&lt;'Báo cáo'!$C$4,"Sáng","Chiều"))</f>
        <v>Sáng</v>
      </c>
      <c r="R234" s="12" t="str">
        <f ca="1">IF(A234="","",IF(ISNUMBER(MATCH(B234,'Danh sách COD'!$B:$B,0)),J234/I234,""))</f>
        <v/>
      </c>
      <c r="S234" t="str">
        <f ca="1">IF(R234="","",IF(R234&gt;='Báo cáo'!$C$8,"Có","Không"))</f>
        <v/>
      </c>
    </row>
    <row r="235" spans="1:19" x14ac:dyDescent="0.25">
      <c r="A235" t="str">
        <f ca="1">IF(ISBLANK(INDIRECT("'["&amp;'Báo cáo'!$C$3&amp;".xlsx]Hóa đơn COD'!"&amp;CELL("address",A235))),"",(INDIRECT("'["&amp;'Báo cáo'!$C$3&amp;".xlsx]Hóa đơn COD'!"&amp;CELL("address",A235))))</f>
        <v>BTT391748031.T127679.301119</v>
      </c>
      <c r="B235" t="str">
        <f ca="1">IF(ISBLANK(INDIRECT("'["&amp;'Báo cáo'!$C$3&amp;".xlsx]Hóa đơn COD'!"&amp;CELL("address",B235))),"",(INDIRECT("'["&amp;'Báo cáo'!$C$3&amp;".xlsx]Hóa đơn COD'!"&amp;CELL("address",B235))))</f>
        <v>T127679-Tô Hồng Quang</v>
      </c>
      <c r="C235">
        <f ca="1">IF(ISBLANK(INDIRECT("'["&amp;'Báo cáo'!$C$3&amp;".xlsx]Hóa đơn COD'!"&amp;CELL("address",C235))),"",(INDIRECT("'["&amp;'Báo cáo'!$C$3&amp;".xlsx]Hóa đơn COD'!"&amp;CELL("address",C235))))</f>
        <v>11613674</v>
      </c>
      <c r="D235">
        <f ca="1">IF(ISBLANK(INDIRECT("'["&amp;'Báo cáo'!$C$3&amp;".xlsx]Hóa đơn COD'!"&amp;CELL("address",D235))),"",(INDIRECT("'["&amp;'Báo cáo'!$C$3&amp;".xlsx]Hóa đơn COD'!"&amp;CELL("address",D235))))</f>
        <v>20000</v>
      </c>
      <c r="E235">
        <f ca="1">IF(ISBLANK(INDIRECT("'["&amp;'Báo cáo'!$C$3&amp;".xlsx]Hóa đơn COD'!"&amp;CELL("address",E235))),"",(INDIRECT("'["&amp;'Báo cáo'!$C$3&amp;".xlsx]Hóa đơn COD'!"&amp;CELL("address",E235))))</f>
        <v>1357120</v>
      </c>
      <c r="F235">
        <f ca="1">IF(ISBLANK(INDIRECT("'["&amp;'Báo cáo'!$C$3&amp;".xlsx]Hóa đơn COD'!"&amp;CELL("address",F235))),"",(INDIRECT("'["&amp;'Báo cáo'!$C$3&amp;".xlsx]Hóa đơn COD'!"&amp;CELL("address",F235))))</f>
        <v>1160620</v>
      </c>
      <c r="G235">
        <f ca="1">IF(ISBLANK(INDIRECT("'["&amp;'Báo cáo'!$C$3&amp;".xlsx]Hóa đơn COD'!"&amp;CELL("address",G235))),"",(INDIRECT("'["&amp;'Báo cáo'!$C$3&amp;".xlsx]Hóa đơn COD'!"&amp;CELL("address",G235))))</f>
        <v>176500</v>
      </c>
      <c r="H235">
        <f ca="1">IF(ISBLANK(INDIRECT("'["&amp;'Báo cáo'!$C$3&amp;".xlsx]Hóa đơn COD'!"&amp;CELL("address",H235))),"",(INDIRECT("'["&amp;'Báo cáo'!$C$3&amp;".xlsx]Hóa đơn COD'!"&amp;CELL("address",H235))))</f>
        <v>0</v>
      </c>
      <c r="I235">
        <f ca="1">IF(ISBLANK(INDIRECT("'["&amp;'Báo cáo'!$C$3&amp;".xlsx]Hóa đơn COD'!"&amp;CELL("address",I235))),"",(INDIRECT("'["&amp;'Báo cáo'!$C$3&amp;".xlsx]Hóa đơn COD'!"&amp;CELL("address",I235))))</f>
        <v>76</v>
      </c>
      <c r="J235">
        <f ca="1">IF(ISBLANK(INDIRECT("'["&amp;'Báo cáo'!$C$3&amp;".xlsx]Hóa đơn COD'!"&amp;CELL("address",J235))),"",(INDIRECT("'["&amp;'Báo cáo'!$C$3&amp;".xlsx]Hóa đơn COD'!"&amp;CELL("address",J235))))</f>
        <v>54</v>
      </c>
      <c r="K235">
        <f ca="1">IF(ISBLANK(INDIRECT("'["&amp;'Báo cáo'!$C$3&amp;".xlsx]Hóa đơn COD'!"&amp;CELL("address",K235))),"",(INDIRECT("'["&amp;'Báo cáo'!$C$3&amp;".xlsx]Hóa đơn COD'!"&amp;CELL("address",K235))))</f>
        <v>0</v>
      </c>
      <c r="L235">
        <f ca="1">IF(ISBLANK(INDIRECT("'["&amp;'Báo cáo'!$C$3&amp;".xlsx]Hóa đơn COD'!"&amp;CELL("address",L235))),"",(INDIRECT("'["&amp;'Báo cáo'!$C$3&amp;".xlsx]Hóa đơn COD'!"&amp;CELL("address",L235))))</f>
        <v>22</v>
      </c>
      <c r="M235">
        <f ca="1">IF(ISBLANK(INDIRECT("'["&amp;'Báo cáo'!$C$3&amp;".xlsx]Hóa đơn COD'!"&amp;CELL("address",M235))),"",(INDIRECT("'["&amp;'Báo cáo'!$C$3&amp;".xlsx]Hóa đơn COD'!"&amp;CELL("address",M235))))</f>
        <v>76</v>
      </c>
      <c r="N235" t="str">
        <f ca="1">IF(ISBLANK(INDIRECT("'["&amp;'Báo cáo'!$C$3&amp;".xlsx]Hóa đơn COD'!"&amp;CELL("address",N235))),"",(INDIRECT("'["&amp;'Báo cáo'!$C$3&amp;".xlsx]Hóa đơn COD'!"&amp;CELL("address",N235))))</f>
        <v>tuoint</v>
      </c>
      <c r="O235" t="str">
        <f ca="1">IF(ISBLANK(INDIRECT("'["&amp;'Báo cáo'!$C$3&amp;".xlsx]Hóa đơn COD'!"&amp;CELL("address",O235))),"",(INDIRECT("'["&amp;'Báo cáo'!$C$3&amp;".xlsx]Hóa đơn COD'!"&amp;CELL("address",O235))))</f>
        <v>12:55 30-11-19</v>
      </c>
      <c r="P235" s="10">
        <f t="shared" ca="1" si="3"/>
        <v>0.53819444444444442</v>
      </c>
      <c r="Q235" t="str">
        <f ca="1">IF(B235="","",IF(P235&lt;'Báo cáo'!$C$4,"Sáng","Chiều"))</f>
        <v>Sáng</v>
      </c>
      <c r="R235" s="12" t="str">
        <f ca="1">IF(A235="","",IF(ISNUMBER(MATCH(B235,'Danh sách COD'!$B:$B,0)),J235/I235,""))</f>
        <v/>
      </c>
      <c r="S235" t="str">
        <f ca="1">IF(R235="","",IF(R235&gt;='Báo cáo'!$C$8,"Có","Không"))</f>
        <v/>
      </c>
    </row>
    <row r="236" spans="1:19" x14ac:dyDescent="0.25">
      <c r="A236" t="str">
        <f ca="1">IF(ISBLANK(INDIRECT("'["&amp;'Báo cáo'!$C$3&amp;".xlsx]Hóa đơn COD'!"&amp;CELL("address",A236))),"",(INDIRECT("'["&amp;'Báo cáo'!$C$3&amp;".xlsx]Hóa đơn COD'!"&amp;CELL("address",A236))))</f>
        <v>BTT399397860.T127679.061219</v>
      </c>
      <c r="B236" t="str">
        <f ca="1">IF(ISBLANK(INDIRECT("'["&amp;'Báo cáo'!$C$3&amp;".xlsx]Hóa đơn COD'!"&amp;CELL("address",B236))),"",(INDIRECT("'["&amp;'Báo cáo'!$C$3&amp;".xlsx]Hóa đơn COD'!"&amp;CELL("address",B236))))</f>
        <v>T127679-Tô Hồng Quang</v>
      </c>
      <c r="C236">
        <f ca="1">IF(ISBLANK(INDIRECT("'["&amp;'Báo cáo'!$C$3&amp;".xlsx]Hóa đơn COD'!"&amp;CELL("address",C236))),"",(INDIRECT("'["&amp;'Báo cáo'!$C$3&amp;".xlsx]Hóa đơn COD'!"&amp;CELL("address",C236))))</f>
        <v>22189897</v>
      </c>
      <c r="D236">
        <f ca="1">IF(ISBLANK(INDIRECT("'["&amp;'Báo cáo'!$C$3&amp;".xlsx]Hóa đơn COD'!"&amp;CELL("address",D236))),"",(INDIRECT("'["&amp;'Báo cáo'!$C$3&amp;".xlsx]Hóa đơn COD'!"&amp;CELL("address",D236))))</f>
        <v>0</v>
      </c>
      <c r="E236">
        <f ca="1">IF(ISBLANK(INDIRECT("'["&amp;'Báo cáo'!$C$3&amp;".xlsx]Hóa đơn COD'!"&amp;CELL("address",E236))),"",(INDIRECT("'["&amp;'Báo cáo'!$C$3&amp;".xlsx]Hóa đơn COD'!"&amp;CELL("address",E236))))</f>
        <v>1816280</v>
      </c>
      <c r="F236">
        <f ca="1">IF(ISBLANK(INDIRECT("'["&amp;'Báo cáo'!$C$3&amp;".xlsx]Hóa đơn COD'!"&amp;CELL("address",F236))),"",(INDIRECT("'["&amp;'Báo cáo'!$C$3&amp;".xlsx]Hóa đơn COD'!"&amp;CELL("address",F236))))</f>
        <v>1681280</v>
      </c>
      <c r="G236">
        <f ca="1">IF(ISBLANK(INDIRECT("'["&amp;'Báo cáo'!$C$3&amp;".xlsx]Hóa đơn COD'!"&amp;CELL("address",G236))),"",(INDIRECT("'["&amp;'Báo cáo'!$C$3&amp;".xlsx]Hóa đơn COD'!"&amp;CELL("address",G236))))</f>
        <v>135000</v>
      </c>
      <c r="H236">
        <f ca="1">IF(ISBLANK(INDIRECT("'["&amp;'Báo cáo'!$C$3&amp;".xlsx]Hóa đơn COD'!"&amp;CELL("address",H236))),"",(INDIRECT("'["&amp;'Báo cáo'!$C$3&amp;".xlsx]Hóa đơn COD'!"&amp;CELL("address",H236))))</f>
        <v>0</v>
      </c>
      <c r="I236">
        <f ca="1">IF(ISBLANK(INDIRECT("'["&amp;'Báo cáo'!$C$3&amp;".xlsx]Hóa đơn COD'!"&amp;CELL("address",I236))),"",(INDIRECT("'["&amp;'Báo cáo'!$C$3&amp;".xlsx]Hóa đơn COD'!"&amp;CELL("address",I236))))</f>
        <v>94</v>
      </c>
      <c r="J236">
        <f ca="1">IF(ISBLANK(INDIRECT("'["&amp;'Báo cáo'!$C$3&amp;".xlsx]Hóa đơn COD'!"&amp;CELL("address",J236))),"",(INDIRECT("'["&amp;'Báo cáo'!$C$3&amp;".xlsx]Hóa đơn COD'!"&amp;CELL("address",J236))))</f>
        <v>80</v>
      </c>
      <c r="K236">
        <f ca="1">IF(ISBLANK(INDIRECT("'["&amp;'Báo cáo'!$C$3&amp;".xlsx]Hóa đơn COD'!"&amp;CELL("address",K236))),"",(INDIRECT("'["&amp;'Báo cáo'!$C$3&amp;".xlsx]Hóa đơn COD'!"&amp;CELL("address",K236))))</f>
        <v>1</v>
      </c>
      <c r="L236">
        <f ca="1">IF(ISBLANK(INDIRECT("'["&amp;'Báo cáo'!$C$3&amp;".xlsx]Hóa đơn COD'!"&amp;CELL("address",L236))),"",(INDIRECT("'["&amp;'Báo cáo'!$C$3&amp;".xlsx]Hóa đơn COD'!"&amp;CELL("address",L236))))</f>
        <v>13</v>
      </c>
      <c r="M236">
        <f ca="1">IF(ISBLANK(INDIRECT("'["&amp;'Báo cáo'!$C$3&amp;".xlsx]Hóa đơn COD'!"&amp;CELL("address",M236))),"",(INDIRECT("'["&amp;'Báo cáo'!$C$3&amp;".xlsx]Hóa đơn COD'!"&amp;CELL("address",M236))))</f>
        <v>94</v>
      </c>
      <c r="N236" t="str">
        <f ca="1">IF(ISBLANK(INDIRECT("'["&amp;'Báo cáo'!$C$3&amp;".xlsx]Hóa đơn COD'!"&amp;CELL("address",N236))),"",(INDIRECT("'["&amp;'Báo cáo'!$C$3&amp;".xlsx]Hóa đơn COD'!"&amp;CELL("address",N236))))</f>
        <v>trongntm</v>
      </c>
      <c r="O236" t="str">
        <f ca="1">IF(ISBLANK(INDIRECT("'["&amp;'Báo cáo'!$C$3&amp;".xlsx]Hóa đơn COD'!"&amp;CELL("address",O236))),"",(INDIRECT("'["&amp;'Báo cáo'!$C$3&amp;".xlsx]Hóa đơn COD'!"&amp;CELL("address",O236))))</f>
        <v>13:02 06-12-19</v>
      </c>
      <c r="P236" s="10">
        <f t="shared" ca="1" si="3"/>
        <v>0.54305555555555551</v>
      </c>
      <c r="Q236" t="str">
        <f ca="1">IF(B236="","",IF(P236&lt;'Báo cáo'!$C$4,"Sáng","Chiều"))</f>
        <v>Sáng</v>
      </c>
      <c r="R236" s="12" t="str">
        <f ca="1">IF(A236="","",IF(ISNUMBER(MATCH(B236,'Danh sách COD'!$B:$B,0)),J236/I236,""))</f>
        <v/>
      </c>
      <c r="S236" t="str">
        <f ca="1">IF(R236="","",IF(R236&gt;='Báo cáo'!$C$8,"Có","Không"))</f>
        <v/>
      </c>
    </row>
    <row r="237" spans="1:19" x14ac:dyDescent="0.25">
      <c r="A237" t="str">
        <f ca="1">IF(ISBLANK(INDIRECT("'["&amp;'Báo cáo'!$C$3&amp;".xlsx]Hóa đơn COD'!"&amp;CELL("address",A237))),"",(INDIRECT("'["&amp;'Báo cáo'!$C$3&amp;".xlsx]Hóa đơn COD'!"&amp;CELL("address",A237))))</f>
        <v>BTT397964772.T127679.051219</v>
      </c>
      <c r="B237" t="str">
        <f ca="1">IF(ISBLANK(INDIRECT("'["&amp;'Báo cáo'!$C$3&amp;".xlsx]Hóa đơn COD'!"&amp;CELL("address",B237))),"",(INDIRECT("'["&amp;'Báo cáo'!$C$3&amp;".xlsx]Hóa đơn COD'!"&amp;CELL("address",B237))))</f>
        <v>T127679-Tô Hồng Quang</v>
      </c>
      <c r="C237">
        <f ca="1">IF(ISBLANK(INDIRECT("'["&amp;'Báo cáo'!$C$3&amp;".xlsx]Hóa đơn COD'!"&amp;CELL("address",C237))),"",(INDIRECT("'["&amp;'Báo cáo'!$C$3&amp;".xlsx]Hóa đơn COD'!"&amp;CELL("address",C237))))</f>
        <v>23523114</v>
      </c>
      <c r="D237">
        <f ca="1">IF(ISBLANK(INDIRECT("'["&amp;'Báo cáo'!$C$3&amp;".xlsx]Hóa đơn COD'!"&amp;CELL("address",D237))),"",(INDIRECT("'["&amp;'Báo cáo'!$C$3&amp;".xlsx]Hóa đơn COD'!"&amp;CELL("address",D237))))</f>
        <v>0</v>
      </c>
      <c r="E237">
        <f ca="1">IF(ISBLANK(INDIRECT("'["&amp;'Báo cáo'!$C$3&amp;".xlsx]Hóa đơn COD'!"&amp;CELL("address",E237))),"",(INDIRECT("'["&amp;'Báo cáo'!$C$3&amp;".xlsx]Hóa đơn COD'!"&amp;CELL("address",E237))))</f>
        <v>1945810</v>
      </c>
      <c r="F237">
        <f ca="1">IF(ISBLANK(INDIRECT("'["&amp;'Báo cáo'!$C$3&amp;".xlsx]Hóa đơn COD'!"&amp;CELL("address",F237))),"",(INDIRECT("'["&amp;'Báo cáo'!$C$3&amp;".xlsx]Hóa đơn COD'!"&amp;CELL("address",F237))))</f>
        <v>1754810</v>
      </c>
      <c r="G237">
        <f ca="1">IF(ISBLANK(INDIRECT("'["&amp;'Báo cáo'!$C$3&amp;".xlsx]Hóa đơn COD'!"&amp;CELL("address",G237))),"",(INDIRECT("'["&amp;'Báo cáo'!$C$3&amp;".xlsx]Hóa đơn COD'!"&amp;CELL("address",G237))))</f>
        <v>191000</v>
      </c>
      <c r="H237">
        <f ca="1">IF(ISBLANK(INDIRECT("'["&amp;'Báo cáo'!$C$3&amp;".xlsx]Hóa đơn COD'!"&amp;CELL("address",H237))),"",(INDIRECT("'["&amp;'Báo cáo'!$C$3&amp;".xlsx]Hóa đơn COD'!"&amp;CELL("address",H237))))</f>
        <v>0</v>
      </c>
      <c r="I237">
        <f ca="1">IF(ISBLANK(INDIRECT("'["&amp;'Báo cáo'!$C$3&amp;".xlsx]Hóa đơn COD'!"&amp;CELL("address",I237))),"",(INDIRECT("'["&amp;'Báo cáo'!$C$3&amp;".xlsx]Hóa đơn COD'!"&amp;CELL("address",I237))))</f>
        <v>101</v>
      </c>
      <c r="J237">
        <f ca="1">IF(ISBLANK(INDIRECT("'["&amp;'Báo cáo'!$C$3&amp;".xlsx]Hóa đơn COD'!"&amp;CELL("address",J237))),"",(INDIRECT("'["&amp;'Báo cáo'!$C$3&amp;".xlsx]Hóa đơn COD'!"&amp;CELL("address",J237))))</f>
        <v>81</v>
      </c>
      <c r="K237">
        <f ca="1">IF(ISBLANK(INDIRECT("'["&amp;'Báo cáo'!$C$3&amp;".xlsx]Hóa đơn COD'!"&amp;CELL("address",K237))),"",(INDIRECT("'["&amp;'Báo cáo'!$C$3&amp;".xlsx]Hóa đơn COD'!"&amp;CELL("address",K237))))</f>
        <v>0</v>
      </c>
      <c r="L237">
        <f ca="1">IF(ISBLANK(INDIRECT("'["&amp;'Báo cáo'!$C$3&amp;".xlsx]Hóa đơn COD'!"&amp;CELL("address",L237))),"",(INDIRECT("'["&amp;'Báo cáo'!$C$3&amp;".xlsx]Hóa đơn COD'!"&amp;CELL("address",L237))))</f>
        <v>20</v>
      </c>
      <c r="M237">
        <f ca="1">IF(ISBLANK(INDIRECT("'["&amp;'Báo cáo'!$C$3&amp;".xlsx]Hóa đơn COD'!"&amp;CELL("address",M237))),"",(INDIRECT("'["&amp;'Báo cáo'!$C$3&amp;".xlsx]Hóa đơn COD'!"&amp;CELL("address",M237))))</f>
        <v>101</v>
      </c>
      <c r="N237" t="str">
        <f ca="1">IF(ISBLANK(INDIRECT("'["&amp;'Báo cáo'!$C$3&amp;".xlsx]Hóa đơn COD'!"&amp;CELL("address",N237))),"",(INDIRECT("'["&amp;'Báo cáo'!$C$3&amp;".xlsx]Hóa đơn COD'!"&amp;CELL("address",N237))))</f>
        <v>trongntm</v>
      </c>
      <c r="O237" t="str">
        <f ca="1">IF(ISBLANK(INDIRECT("'["&amp;'Báo cáo'!$C$3&amp;".xlsx]Hóa đơn COD'!"&amp;CELL("address",O237))),"",(INDIRECT("'["&amp;'Báo cáo'!$C$3&amp;".xlsx]Hóa đơn COD'!"&amp;CELL("address",O237))))</f>
        <v>13:14 05-12-19</v>
      </c>
      <c r="P237" s="10">
        <f t="shared" ca="1" si="3"/>
        <v>0.55138888888888882</v>
      </c>
      <c r="Q237" t="str">
        <f ca="1">IF(B237="","",IF(P237&lt;'Báo cáo'!$C$4,"Sáng","Chiều"))</f>
        <v>Sáng</v>
      </c>
      <c r="R237" s="12" t="str">
        <f ca="1">IF(A237="","",IF(ISNUMBER(MATCH(B237,'Danh sách COD'!$B:$B,0)),J237/I237,""))</f>
        <v/>
      </c>
      <c r="S237" t="str">
        <f ca="1">IF(R237="","",IF(R237&gt;='Báo cáo'!$C$8,"Có","Không"))</f>
        <v/>
      </c>
    </row>
    <row r="238" spans="1:19" x14ac:dyDescent="0.25">
      <c r="A238" t="str">
        <f ca="1">IF(ISBLANK(INDIRECT("'["&amp;'Báo cáo'!$C$3&amp;".xlsx]Hóa đơn COD'!"&amp;CELL("address",A238))),"",(INDIRECT("'["&amp;'Báo cáo'!$C$3&amp;".xlsx]Hóa đơn COD'!"&amp;CELL("address",A238))))</f>
        <v>BTT395295018.T127679.031219</v>
      </c>
      <c r="B238" t="str">
        <f ca="1">IF(ISBLANK(INDIRECT("'["&amp;'Báo cáo'!$C$3&amp;".xlsx]Hóa đơn COD'!"&amp;CELL("address",B238))),"",(INDIRECT("'["&amp;'Báo cáo'!$C$3&amp;".xlsx]Hóa đơn COD'!"&amp;CELL("address",B238))))</f>
        <v>T127679-Tô Hồng Quang</v>
      </c>
      <c r="C238">
        <f ca="1">IF(ISBLANK(INDIRECT("'["&amp;'Báo cáo'!$C$3&amp;".xlsx]Hóa đơn COD'!"&amp;CELL("address",C238))),"",(INDIRECT("'["&amp;'Báo cáo'!$C$3&amp;".xlsx]Hóa đơn COD'!"&amp;CELL("address",C238))))</f>
        <v>30797250</v>
      </c>
      <c r="D238">
        <f ca="1">IF(ISBLANK(INDIRECT("'["&amp;'Báo cáo'!$C$3&amp;".xlsx]Hóa đơn COD'!"&amp;CELL("address",D238))),"",(INDIRECT("'["&amp;'Báo cáo'!$C$3&amp;".xlsx]Hóa đơn COD'!"&amp;CELL("address",D238))))</f>
        <v>34350</v>
      </c>
      <c r="E238">
        <f ca="1">IF(ISBLANK(INDIRECT("'["&amp;'Báo cáo'!$C$3&amp;".xlsx]Hóa đơn COD'!"&amp;CELL("address",E238))),"",(INDIRECT("'["&amp;'Báo cáo'!$C$3&amp;".xlsx]Hóa đơn COD'!"&amp;CELL("address",E238))))</f>
        <v>1909300</v>
      </c>
      <c r="F238">
        <f ca="1">IF(ISBLANK(INDIRECT("'["&amp;'Báo cáo'!$C$3&amp;".xlsx]Hóa đơn COD'!"&amp;CELL("address",F238))),"",(INDIRECT("'["&amp;'Báo cáo'!$C$3&amp;".xlsx]Hóa đơn COD'!"&amp;CELL("address",F238))))</f>
        <v>1654300</v>
      </c>
      <c r="G238">
        <f ca="1">IF(ISBLANK(INDIRECT("'["&amp;'Báo cáo'!$C$3&amp;".xlsx]Hóa đơn COD'!"&amp;CELL("address",G238))),"",(INDIRECT("'["&amp;'Báo cáo'!$C$3&amp;".xlsx]Hóa đơn COD'!"&amp;CELL("address",G238))))</f>
        <v>255000</v>
      </c>
      <c r="H238">
        <f ca="1">IF(ISBLANK(INDIRECT("'["&amp;'Báo cáo'!$C$3&amp;".xlsx]Hóa đơn COD'!"&amp;CELL("address",H238))),"",(INDIRECT("'["&amp;'Báo cáo'!$C$3&amp;".xlsx]Hóa đơn COD'!"&amp;CELL("address",H238))))</f>
        <v>0</v>
      </c>
      <c r="I238">
        <f ca="1">IF(ISBLANK(INDIRECT("'["&amp;'Báo cáo'!$C$3&amp;".xlsx]Hóa đơn COD'!"&amp;CELL("address",I238))),"",(INDIRECT("'["&amp;'Báo cáo'!$C$3&amp;".xlsx]Hóa đơn COD'!"&amp;CELL("address",I238))))</f>
        <v>97</v>
      </c>
      <c r="J238">
        <f ca="1">IF(ISBLANK(INDIRECT("'["&amp;'Báo cáo'!$C$3&amp;".xlsx]Hóa đơn COD'!"&amp;CELL("address",J238))),"",(INDIRECT("'["&amp;'Báo cáo'!$C$3&amp;".xlsx]Hóa đơn COD'!"&amp;CELL("address",J238))))</f>
        <v>71</v>
      </c>
      <c r="K238">
        <f ca="1">IF(ISBLANK(INDIRECT("'["&amp;'Báo cáo'!$C$3&amp;".xlsx]Hóa đơn COD'!"&amp;CELL("address",K238))),"",(INDIRECT("'["&amp;'Báo cáo'!$C$3&amp;".xlsx]Hóa đơn COD'!"&amp;CELL("address",K238))))</f>
        <v>4</v>
      </c>
      <c r="L238">
        <f ca="1">IF(ISBLANK(INDIRECT("'["&amp;'Báo cáo'!$C$3&amp;".xlsx]Hóa đơn COD'!"&amp;CELL("address",L238))),"",(INDIRECT("'["&amp;'Báo cáo'!$C$3&amp;".xlsx]Hóa đơn COD'!"&amp;CELL("address",L238))))</f>
        <v>22</v>
      </c>
      <c r="M238">
        <f ca="1">IF(ISBLANK(INDIRECT("'["&amp;'Báo cáo'!$C$3&amp;".xlsx]Hóa đơn COD'!"&amp;CELL("address",M238))),"",(INDIRECT("'["&amp;'Báo cáo'!$C$3&amp;".xlsx]Hóa đơn COD'!"&amp;CELL("address",M238))))</f>
        <v>97</v>
      </c>
      <c r="N238" t="str">
        <f ca="1">IF(ISBLANK(INDIRECT("'["&amp;'Báo cáo'!$C$3&amp;".xlsx]Hóa đơn COD'!"&amp;CELL("address",N238))),"",(INDIRECT("'["&amp;'Báo cáo'!$C$3&amp;".xlsx]Hóa đơn COD'!"&amp;CELL("address",N238))))</f>
        <v>nhitpy</v>
      </c>
      <c r="O238" t="str">
        <f ca="1">IF(ISBLANK(INDIRECT("'["&amp;'Báo cáo'!$C$3&amp;".xlsx]Hóa đơn COD'!"&amp;CELL("address",O238))),"",(INDIRECT("'["&amp;'Báo cáo'!$C$3&amp;".xlsx]Hóa đơn COD'!"&amp;CELL("address",O238))))</f>
        <v>13:20 03-12-19</v>
      </c>
      <c r="P238" s="10">
        <f t="shared" ca="1" si="3"/>
        <v>0.55555555555555558</v>
      </c>
      <c r="Q238" t="str">
        <f ca="1">IF(B238="","",IF(P238&lt;'Báo cáo'!$C$4,"Sáng","Chiều"))</f>
        <v>Chiều</v>
      </c>
      <c r="R238" s="12" t="str">
        <f ca="1">IF(A238="","",IF(ISNUMBER(MATCH(B238,'Danh sách COD'!$B:$B,0)),J238/I238,""))</f>
        <v/>
      </c>
      <c r="S238" t="str">
        <f ca="1">IF(R238="","",IF(R238&gt;='Báo cáo'!$C$8,"Có","Không"))</f>
        <v/>
      </c>
    </row>
    <row r="239" spans="1:19" x14ac:dyDescent="0.25">
      <c r="A239" t="str">
        <f ca="1">IF(ISBLANK(INDIRECT("'["&amp;'Báo cáo'!$C$3&amp;".xlsx]Hóa đơn COD'!"&amp;CELL("address",A239))),"",(INDIRECT("'["&amp;'Báo cáo'!$C$3&amp;".xlsx]Hóa đơn COD'!"&amp;CELL("address",A239))))</f>
        <v>BTT397982040.T127679.051219</v>
      </c>
      <c r="B239" t="str">
        <f ca="1">IF(ISBLANK(INDIRECT("'["&amp;'Báo cáo'!$C$3&amp;".xlsx]Hóa đơn COD'!"&amp;CELL("address",B239))),"",(INDIRECT("'["&amp;'Báo cáo'!$C$3&amp;".xlsx]Hóa đơn COD'!"&amp;CELL("address",B239))))</f>
        <v>T127679-Tô Hồng Quang</v>
      </c>
      <c r="C239">
        <f ca="1">IF(ISBLANK(INDIRECT("'["&amp;'Báo cáo'!$C$3&amp;".xlsx]Hóa đơn COD'!"&amp;CELL("address",C239))),"",(INDIRECT("'["&amp;'Báo cáo'!$C$3&amp;".xlsx]Hóa đơn COD'!"&amp;CELL("address",C239))))</f>
        <v>276500</v>
      </c>
      <c r="D239">
        <f ca="1">IF(ISBLANK(INDIRECT("'["&amp;'Báo cáo'!$C$3&amp;".xlsx]Hóa đơn COD'!"&amp;CELL("address",D239))),"",(INDIRECT("'["&amp;'Báo cáo'!$C$3&amp;".xlsx]Hóa đơn COD'!"&amp;CELL("address",D239))))</f>
        <v>0</v>
      </c>
      <c r="E239">
        <f ca="1">IF(ISBLANK(INDIRECT("'["&amp;'Báo cáo'!$C$3&amp;".xlsx]Hóa đơn COD'!"&amp;CELL("address",E239))),"",(INDIRECT("'["&amp;'Báo cáo'!$C$3&amp;".xlsx]Hóa đơn COD'!"&amp;CELL("address",E239))))</f>
        <v>30495</v>
      </c>
      <c r="F239">
        <f ca="1">IF(ISBLANK(INDIRECT("'["&amp;'Báo cáo'!$C$3&amp;".xlsx]Hóa đơn COD'!"&amp;CELL("address",F239))),"",(INDIRECT("'["&amp;'Báo cáo'!$C$3&amp;".xlsx]Hóa đơn COD'!"&amp;CELL("address",F239))))</f>
        <v>30495</v>
      </c>
      <c r="G239">
        <f ca="1">IF(ISBLANK(INDIRECT("'["&amp;'Báo cáo'!$C$3&amp;".xlsx]Hóa đơn COD'!"&amp;CELL("address",G239))),"",(INDIRECT("'["&amp;'Báo cáo'!$C$3&amp;".xlsx]Hóa đơn COD'!"&amp;CELL("address",G239))))</f>
        <v>0</v>
      </c>
      <c r="H239">
        <f ca="1">IF(ISBLANK(INDIRECT("'["&amp;'Báo cáo'!$C$3&amp;".xlsx]Hóa đơn COD'!"&amp;CELL("address",H239))),"",(INDIRECT("'["&amp;'Báo cáo'!$C$3&amp;".xlsx]Hóa đơn COD'!"&amp;CELL("address",H239))))</f>
        <v>0</v>
      </c>
      <c r="I239">
        <f ca="1">IF(ISBLANK(INDIRECT("'["&amp;'Báo cáo'!$C$3&amp;".xlsx]Hóa đơn COD'!"&amp;CELL("address",I239))),"",(INDIRECT("'["&amp;'Báo cáo'!$C$3&amp;".xlsx]Hóa đơn COD'!"&amp;CELL("address",I239))))</f>
        <v>1</v>
      </c>
      <c r="J239">
        <f ca="1">IF(ISBLANK(INDIRECT("'["&amp;'Báo cáo'!$C$3&amp;".xlsx]Hóa đơn COD'!"&amp;CELL("address",J239))),"",(INDIRECT("'["&amp;'Báo cáo'!$C$3&amp;".xlsx]Hóa đơn COD'!"&amp;CELL("address",J239))))</f>
        <v>1</v>
      </c>
      <c r="K239">
        <f ca="1">IF(ISBLANK(INDIRECT("'["&amp;'Báo cáo'!$C$3&amp;".xlsx]Hóa đơn COD'!"&amp;CELL("address",K239))),"",(INDIRECT("'["&amp;'Báo cáo'!$C$3&amp;".xlsx]Hóa đơn COD'!"&amp;CELL("address",K239))))</f>
        <v>0</v>
      </c>
      <c r="L239">
        <f ca="1">IF(ISBLANK(INDIRECT("'["&amp;'Báo cáo'!$C$3&amp;".xlsx]Hóa đơn COD'!"&amp;CELL("address",L239))),"",(INDIRECT("'["&amp;'Báo cáo'!$C$3&amp;".xlsx]Hóa đơn COD'!"&amp;CELL("address",L239))))</f>
        <v>0</v>
      </c>
      <c r="M239">
        <f ca="1">IF(ISBLANK(INDIRECT("'["&amp;'Báo cáo'!$C$3&amp;".xlsx]Hóa đơn COD'!"&amp;CELL("address",M239))),"",(INDIRECT("'["&amp;'Báo cáo'!$C$3&amp;".xlsx]Hóa đơn COD'!"&amp;CELL("address",M239))))</f>
        <v>1</v>
      </c>
      <c r="N239" t="str">
        <f ca="1">IF(ISBLANK(INDIRECT("'["&amp;'Báo cáo'!$C$3&amp;".xlsx]Hóa đơn COD'!"&amp;CELL("address",N239))),"",(INDIRECT("'["&amp;'Báo cáo'!$C$3&amp;".xlsx]Hóa đơn COD'!"&amp;CELL("address",N239))))</f>
        <v>trongntm</v>
      </c>
      <c r="O239" t="str">
        <f ca="1">IF(ISBLANK(INDIRECT("'["&amp;'Báo cáo'!$C$3&amp;".xlsx]Hóa đơn COD'!"&amp;CELL("address",O239))),"",(INDIRECT("'["&amp;'Báo cáo'!$C$3&amp;".xlsx]Hóa đơn COD'!"&amp;CELL("address",O239))))</f>
        <v>13:25 05-12-19</v>
      </c>
      <c r="P239" s="10">
        <f t="shared" ca="1" si="3"/>
        <v>0.55902777777777779</v>
      </c>
      <c r="Q239" t="str">
        <f ca="1">IF(B239="","",IF(P239&lt;'Báo cáo'!$C$4,"Sáng","Chiều"))</f>
        <v>Chiều</v>
      </c>
      <c r="R239" s="12" t="str">
        <f ca="1">IF(A239="","",IF(ISNUMBER(MATCH(B239,'Danh sách COD'!$B:$B,0)),J239/I239,""))</f>
        <v/>
      </c>
      <c r="S239" t="str">
        <f ca="1">IF(R239="","",IF(R239&gt;='Báo cáo'!$C$8,"Có","Không"))</f>
        <v/>
      </c>
    </row>
    <row r="240" spans="1:19" x14ac:dyDescent="0.25">
      <c r="A240" t="str">
        <f ca="1">IF(ISBLANK(INDIRECT("'["&amp;'Báo cáo'!$C$3&amp;".xlsx]Hóa đơn COD'!"&amp;CELL("address",A240))),"",(INDIRECT("'["&amp;'Báo cáo'!$C$3&amp;".xlsx]Hóa đơn COD'!"&amp;CELL("address",A240))))</f>
        <v>BTT394037148.T127679.021219</v>
      </c>
      <c r="B240" t="str">
        <f ca="1">IF(ISBLANK(INDIRECT("'["&amp;'Báo cáo'!$C$3&amp;".xlsx]Hóa đơn COD'!"&amp;CELL("address",B240))),"",(INDIRECT("'["&amp;'Báo cáo'!$C$3&amp;".xlsx]Hóa đơn COD'!"&amp;CELL("address",B240))))</f>
        <v>T127679-Tô Hồng Quang</v>
      </c>
      <c r="C240">
        <f ca="1">IF(ISBLANK(INDIRECT("'["&amp;'Báo cáo'!$C$3&amp;".xlsx]Hóa đơn COD'!"&amp;CELL("address",C240))),"",(INDIRECT("'["&amp;'Báo cáo'!$C$3&amp;".xlsx]Hóa đơn COD'!"&amp;CELL("address",C240))))</f>
        <v>28747977</v>
      </c>
      <c r="D240">
        <f ca="1">IF(ISBLANK(INDIRECT("'["&amp;'Báo cáo'!$C$3&amp;".xlsx]Hóa đơn COD'!"&amp;CELL("address",D240))),"",(INDIRECT("'["&amp;'Báo cáo'!$C$3&amp;".xlsx]Hóa đơn COD'!"&amp;CELL("address",D240))))</f>
        <v>0</v>
      </c>
      <c r="E240">
        <f ca="1">IF(ISBLANK(INDIRECT("'["&amp;'Báo cáo'!$C$3&amp;".xlsx]Hóa đơn COD'!"&amp;CELL("address",E240))),"",(INDIRECT("'["&amp;'Báo cáo'!$C$3&amp;".xlsx]Hóa đơn COD'!"&amp;CELL("address",E240))))</f>
        <v>2367280</v>
      </c>
      <c r="F240">
        <f ca="1">IF(ISBLANK(INDIRECT("'["&amp;'Báo cáo'!$C$3&amp;".xlsx]Hóa đơn COD'!"&amp;CELL("address",F240))),"",(INDIRECT("'["&amp;'Báo cáo'!$C$3&amp;".xlsx]Hóa đơn COD'!"&amp;CELL("address",F240))))</f>
        <v>1999280</v>
      </c>
      <c r="G240">
        <f ca="1">IF(ISBLANK(INDIRECT("'["&amp;'Báo cáo'!$C$3&amp;".xlsx]Hóa đơn COD'!"&amp;CELL("address",G240))),"",(INDIRECT("'["&amp;'Báo cáo'!$C$3&amp;".xlsx]Hóa đơn COD'!"&amp;CELL("address",G240))))</f>
        <v>368000</v>
      </c>
      <c r="H240">
        <f ca="1">IF(ISBLANK(INDIRECT("'["&amp;'Báo cáo'!$C$3&amp;".xlsx]Hóa đơn COD'!"&amp;CELL("address",H240))),"",(INDIRECT("'["&amp;'Báo cáo'!$C$3&amp;".xlsx]Hóa đơn COD'!"&amp;CELL("address",H240))))</f>
        <v>0</v>
      </c>
      <c r="I240">
        <f ca="1">IF(ISBLANK(INDIRECT("'["&amp;'Báo cáo'!$C$3&amp;".xlsx]Hóa đơn COD'!"&amp;CELL("address",I240))),"",(INDIRECT("'["&amp;'Báo cáo'!$C$3&amp;".xlsx]Hóa đơn COD'!"&amp;CELL("address",I240))))</f>
        <v>122</v>
      </c>
      <c r="J240">
        <f ca="1">IF(ISBLANK(INDIRECT("'["&amp;'Báo cáo'!$C$3&amp;".xlsx]Hóa đơn COD'!"&amp;CELL("address",J240))),"",(INDIRECT("'["&amp;'Báo cáo'!$C$3&amp;".xlsx]Hóa đơn COD'!"&amp;CELL("address",J240))))</f>
        <v>93</v>
      </c>
      <c r="K240">
        <f ca="1">IF(ISBLANK(INDIRECT("'["&amp;'Báo cáo'!$C$3&amp;".xlsx]Hóa đơn COD'!"&amp;CELL("address",K240))),"",(INDIRECT("'["&amp;'Báo cáo'!$C$3&amp;".xlsx]Hóa đơn COD'!"&amp;CELL("address",K240))))</f>
        <v>2</v>
      </c>
      <c r="L240">
        <f ca="1">IF(ISBLANK(INDIRECT("'["&amp;'Báo cáo'!$C$3&amp;".xlsx]Hóa đơn COD'!"&amp;CELL("address",L240))),"",(INDIRECT("'["&amp;'Báo cáo'!$C$3&amp;".xlsx]Hóa đơn COD'!"&amp;CELL("address",L240))))</f>
        <v>27</v>
      </c>
      <c r="M240">
        <f ca="1">IF(ISBLANK(INDIRECT("'["&amp;'Báo cáo'!$C$3&amp;".xlsx]Hóa đơn COD'!"&amp;CELL("address",M240))),"",(INDIRECT("'["&amp;'Báo cáo'!$C$3&amp;".xlsx]Hóa đơn COD'!"&amp;CELL("address",M240))))</f>
        <v>122</v>
      </c>
      <c r="N240" t="str">
        <f ca="1">IF(ISBLANK(INDIRECT("'["&amp;'Báo cáo'!$C$3&amp;".xlsx]Hóa đơn COD'!"&amp;CELL("address",N240))),"",(INDIRECT("'["&amp;'Báo cáo'!$C$3&amp;".xlsx]Hóa đơn COD'!"&amp;CELL("address",N240))))</f>
        <v>nhitpy</v>
      </c>
      <c r="O240" t="str">
        <f ca="1">IF(ISBLANK(INDIRECT("'["&amp;'Báo cáo'!$C$3&amp;".xlsx]Hóa đơn COD'!"&amp;CELL("address",O240))),"",(INDIRECT("'["&amp;'Báo cáo'!$C$3&amp;".xlsx]Hóa đơn COD'!"&amp;CELL("address",O240))))</f>
        <v>14:01 02-12-19</v>
      </c>
      <c r="P240" s="10">
        <f t="shared" ca="1" si="3"/>
        <v>0.58402777777777781</v>
      </c>
      <c r="Q240" t="str">
        <f ca="1">IF(B240="","",IF(P240&lt;'Báo cáo'!$C$4,"Sáng","Chiều"))</f>
        <v>Chiều</v>
      </c>
      <c r="R240" s="12" t="str">
        <f ca="1">IF(A240="","",IF(ISNUMBER(MATCH(B240,'Danh sách COD'!$B:$B,0)),J240/I240,""))</f>
        <v/>
      </c>
      <c r="S240" t="str">
        <f ca="1">IF(R240="","",IF(R240&gt;='Báo cáo'!$C$8,"Có","Không"))</f>
        <v/>
      </c>
    </row>
    <row r="241" spans="1:19" x14ac:dyDescent="0.25">
      <c r="A241" t="str">
        <f ca="1">IF(ISBLANK(INDIRECT("'["&amp;'Báo cáo'!$C$3&amp;".xlsx]Hóa đơn COD'!"&amp;CELL("address",A241))),"",(INDIRECT("'["&amp;'Báo cáo'!$C$3&amp;".xlsx]Hóa đơn COD'!"&amp;CELL("address",A241))))</f>
        <v>BTT395528271.T127679.031219</v>
      </c>
      <c r="B241" t="str">
        <f ca="1">IF(ISBLANK(INDIRECT("'["&amp;'Báo cáo'!$C$3&amp;".xlsx]Hóa đơn COD'!"&amp;CELL("address",B241))),"",(INDIRECT("'["&amp;'Báo cáo'!$C$3&amp;".xlsx]Hóa đơn COD'!"&amp;CELL("address",B241))))</f>
        <v>T127679-Tô Hồng Quang</v>
      </c>
      <c r="C241">
        <f ca="1">IF(ISBLANK(INDIRECT("'["&amp;'Báo cáo'!$C$3&amp;".xlsx]Hóa đơn COD'!"&amp;CELL("address",C241))),"",(INDIRECT("'["&amp;'Báo cáo'!$C$3&amp;".xlsx]Hóa đơn COD'!"&amp;CELL("address",C241))))</f>
        <v>7407836</v>
      </c>
      <c r="D241">
        <f ca="1">IF(ISBLANK(INDIRECT("'["&amp;'Báo cáo'!$C$3&amp;".xlsx]Hóa đơn COD'!"&amp;CELL("address",D241))),"",(INDIRECT("'["&amp;'Báo cáo'!$C$3&amp;".xlsx]Hóa đơn COD'!"&amp;CELL("address",D241))))</f>
        <v>17040</v>
      </c>
      <c r="E241">
        <f ca="1">IF(ISBLANK(INDIRECT("'["&amp;'Báo cáo'!$C$3&amp;".xlsx]Hóa đơn COD'!"&amp;CELL("address",E241))),"",(INDIRECT("'["&amp;'Báo cáo'!$C$3&amp;".xlsx]Hóa đơn COD'!"&amp;CELL("address",E241))))</f>
        <v>822340</v>
      </c>
      <c r="F241">
        <f ca="1">IF(ISBLANK(INDIRECT("'["&amp;'Báo cáo'!$C$3&amp;".xlsx]Hóa đơn COD'!"&amp;CELL("address",F241))),"",(INDIRECT("'["&amp;'Báo cáo'!$C$3&amp;".xlsx]Hóa đơn COD'!"&amp;CELL("address",F241))))</f>
        <v>771340</v>
      </c>
      <c r="G241">
        <f ca="1">IF(ISBLANK(INDIRECT("'["&amp;'Báo cáo'!$C$3&amp;".xlsx]Hóa đơn COD'!"&amp;CELL("address",G241))),"",(INDIRECT("'["&amp;'Báo cáo'!$C$3&amp;".xlsx]Hóa đơn COD'!"&amp;CELL("address",G241))))</f>
        <v>51000</v>
      </c>
      <c r="H241">
        <f ca="1">IF(ISBLANK(INDIRECT("'["&amp;'Báo cáo'!$C$3&amp;".xlsx]Hóa đơn COD'!"&amp;CELL("address",H241))),"",(INDIRECT("'["&amp;'Báo cáo'!$C$3&amp;".xlsx]Hóa đơn COD'!"&amp;CELL("address",H241))))</f>
        <v>0</v>
      </c>
      <c r="I241">
        <f ca="1">IF(ISBLANK(INDIRECT("'["&amp;'Báo cáo'!$C$3&amp;".xlsx]Hóa đơn COD'!"&amp;CELL("address",I241))),"",(INDIRECT("'["&amp;'Báo cáo'!$C$3&amp;".xlsx]Hóa đơn COD'!"&amp;CELL("address",I241))))</f>
        <v>42</v>
      </c>
      <c r="J241">
        <f ca="1">IF(ISBLANK(INDIRECT("'["&amp;'Báo cáo'!$C$3&amp;".xlsx]Hóa đơn COD'!"&amp;CELL("address",J241))),"",(INDIRECT("'["&amp;'Báo cáo'!$C$3&amp;".xlsx]Hóa đơn COD'!"&amp;CELL("address",J241))))</f>
        <v>32</v>
      </c>
      <c r="K241">
        <f ca="1">IF(ISBLANK(INDIRECT("'["&amp;'Báo cáo'!$C$3&amp;".xlsx]Hóa đơn COD'!"&amp;CELL("address",K241))),"",(INDIRECT("'["&amp;'Báo cáo'!$C$3&amp;".xlsx]Hóa đơn COD'!"&amp;CELL("address",K241))))</f>
        <v>1</v>
      </c>
      <c r="L241">
        <f ca="1">IF(ISBLANK(INDIRECT("'["&amp;'Báo cáo'!$C$3&amp;".xlsx]Hóa đơn COD'!"&amp;CELL("address",L241))),"",(INDIRECT("'["&amp;'Báo cáo'!$C$3&amp;".xlsx]Hóa đơn COD'!"&amp;CELL("address",L241))))</f>
        <v>9</v>
      </c>
      <c r="M241">
        <f ca="1">IF(ISBLANK(INDIRECT("'["&amp;'Báo cáo'!$C$3&amp;".xlsx]Hóa đơn COD'!"&amp;CELL("address",M241))),"",(INDIRECT("'["&amp;'Báo cáo'!$C$3&amp;".xlsx]Hóa đơn COD'!"&amp;CELL("address",M241))))</f>
        <v>42</v>
      </c>
      <c r="N241" t="str">
        <f ca="1">IF(ISBLANK(INDIRECT("'["&amp;'Báo cáo'!$C$3&amp;".xlsx]Hóa đơn COD'!"&amp;CELL("address",N241))),"",(INDIRECT("'["&amp;'Báo cáo'!$C$3&amp;".xlsx]Hóa đơn COD'!"&amp;CELL("address",N241))))</f>
        <v>nhitpy</v>
      </c>
      <c r="O241" t="str">
        <f ca="1">IF(ISBLANK(INDIRECT("'["&amp;'Báo cáo'!$C$3&amp;".xlsx]Hóa đơn COD'!"&amp;CELL("address",O241))),"",(INDIRECT("'["&amp;'Báo cáo'!$C$3&amp;".xlsx]Hóa đơn COD'!"&amp;CELL("address",O241))))</f>
        <v>16:52 03-12-19</v>
      </c>
      <c r="P241" s="10">
        <f t="shared" ca="1" si="3"/>
        <v>0.70277777777777783</v>
      </c>
      <c r="Q241" t="str">
        <f ca="1">IF(B241="","",IF(P241&lt;'Báo cáo'!$C$4,"Sáng","Chiều"))</f>
        <v>Chiều</v>
      </c>
      <c r="R241" s="12" t="str">
        <f ca="1">IF(A241="","",IF(ISNUMBER(MATCH(B241,'Danh sách COD'!$B:$B,0)),J241/I241,""))</f>
        <v/>
      </c>
      <c r="S241" t="str">
        <f ca="1">IF(R241="","",IF(R241&gt;='Báo cáo'!$C$8,"Có","Không"))</f>
        <v/>
      </c>
    </row>
    <row r="242" spans="1:19" x14ac:dyDescent="0.25">
      <c r="A242" t="str">
        <f ca="1">IF(ISBLANK(INDIRECT("'["&amp;'Báo cáo'!$C$3&amp;".xlsx]Hóa đơn COD'!"&amp;CELL("address",A242))),"",(INDIRECT("'["&amp;'Báo cáo'!$C$3&amp;".xlsx]Hóa đơn COD'!"&amp;CELL("address",A242))))</f>
        <v>BTT396988665.T127679.041219</v>
      </c>
      <c r="B242" t="str">
        <f ca="1">IF(ISBLANK(INDIRECT("'["&amp;'Báo cáo'!$C$3&amp;".xlsx]Hóa đơn COD'!"&amp;CELL("address",B242))),"",(INDIRECT("'["&amp;'Báo cáo'!$C$3&amp;".xlsx]Hóa đơn COD'!"&amp;CELL("address",B242))))</f>
        <v>T127679-Tô Hồng Quang</v>
      </c>
      <c r="C242">
        <f ca="1">IF(ISBLANK(INDIRECT("'["&amp;'Báo cáo'!$C$3&amp;".xlsx]Hóa đơn COD'!"&amp;CELL("address",C242))),"",(INDIRECT("'["&amp;'Báo cáo'!$C$3&amp;".xlsx]Hóa đơn COD'!"&amp;CELL("address",C242))))</f>
        <v>14645500</v>
      </c>
      <c r="D242">
        <f ca="1">IF(ISBLANK(INDIRECT("'["&amp;'Báo cáo'!$C$3&amp;".xlsx]Hóa đơn COD'!"&amp;CELL("address",D242))),"",(INDIRECT("'["&amp;'Báo cáo'!$C$3&amp;".xlsx]Hóa đơn COD'!"&amp;CELL("address",D242))))</f>
        <v>0</v>
      </c>
      <c r="E242">
        <f ca="1">IF(ISBLANK(INDIRECT("'["&amp;'Báo cáo'!$C$3&amp;".xlsx]Hóa đơn COD'!"&amp;CELL("address",E242))),"",(INDIRECT("'["&amp;'Báo cáo'!$C$3&amp;".xlsx]Hóa đơn COD'!"&amp;CELL("address",E242))))</f>
        <v>939070</v>
      </c>
      <c r="F242">
        <f ca="1">IF(ISBLANK(INDIRECT("'["&amp;'Báo cáo'!$C$3&amp;".xlsx]Hóa đơn COD'!"&amp;CELL("address",F242))),"",(INDIRECT("'["&amp;'Báo cáo'!$C$3&amp;".xlsx]Hóa đơn COD'!"&amp;CELL("address",F242))))</f>
        <v>742070</v>
      </c>
      <c r="G242">
        <f ca="1">IF(ISBLANK(INDIRECT("'["&amp;'Báo cáo'!$C$3&amp;".xlsx]Hóa đơn COD'!"&amp;CELL("address",G242))),"",(INDIRECT("'["&amp;'Báo cáo'!$C$3&amp;".xlsx]Hóa đơn COD'!"&amp;CELL("address",G242))))</f>
        <v>197000</v>
      </c>
      <c r="H242">
        <f ca="1">IF(ISBLANK(INDIRECT("'["&amp;'Báo cáo'!$C$3&amp;".xlsx]Hóa đơn COD'!"&amp;CELL("address",H242))),"",(INDIRECT("'["&amp;'Báo cáo'!$C$3&amp;".xlsx]Hóa đơn COD'!"&amp;CELL("address",H242))))</f>
        <v>0</v>
      </c>
      <c r="I242">
        <f ca="1">IF(ISBLANK(INDIRECT("'["&amp;'Báo cáo'!$C$3&amp;".xlsx]Hóa đơn COD'!"&amp;CELL("address",I242))),"",(INDIRECT("'["&amp;'Báo cáo'!$C$3&amp;".xlsx]Hóa đơn COD'!"&amp;CELL("address",I242))))</f>
        <v>39</v>
      </c>
      <c r="J242">
        <f ca="1">IF(ISBLANK(INDIRECT("'["&amp;'Báo cáo'!$C$3&amp;".xlsx]Hóa đơn COD'!"&amp;CELL("address",J242))),"",(INDIRECT("'["&amp;'Báo cáo'!$C$3&amp;".xlsx]Hóa đơn COD'!"&amp;CELL("address",J242))))</f>
        <v>39</v>
      </c>
      <c r="K242">
        <f ca="1">IF(ISBLANK(INDIRECT("'["&amp;'Báo cáo'!$C$3&amp;".xlsx]Hóa đơn COD'!"&amp;CELL("address",K242))),"",(INDIRECT("'["&amp;'Báo cáo'!$C$3&amp;".xlsx]Hóa đơn COD'!"&amp;CELL("address",K242))))</f>
        <v>0</v>
      </c>
      <c r="L242">
        <f ca="1">IF(ISBLANK(INDIRECT("'["&amp;'Báo cáo'!$C$3&amp;".xlsx]Hóa đơn COD'!"&amp;CELL("address",L242))),"",(INDIRECT("'["&amp;'Báo cáo'!$C$3&amp;".xlsx]Hóa đơn COD'!"&amp;CELL("address",L242))))</f>
        <v>0</v>
      </c>
      <c r="M242">
        <f ca="1">IF(ISBLANK(INDIRECT("'["&amp;'Báo cáo'!$C$3&amp;".xlsx]Hóa đơn COD'!"&amp;CELL("address",M242))),"",(INDIRECT("'["&amp;'Báo cáo'!$C$3&amp;".xlsx]Hóa đơn COD'!"&amp;CELL("address",M242))))</f>
        <v>39</v>
      </c>
      <c r="N242" t="str">
        <f ca="1">IF(ISBLANK(INDIRECT("'["&amp;'Báo cáo'!$C$3&amp;".xlsx]Hóa đơn COD'!"&amp;CELL("address",N242))),"",(INDIRECT("'["&amp;'Báo cáo'!$C$3&amp;".xlsx]Hóa đơn COD'!"&amp;CELL("address",N242))))</f>
        <v>trongntm</v>
      </c>
      <c r="O242" t="str">
        <f ca="1">IF(ISBLANK(INDIRECT("'["&amp;'Báo cáo'!$C$3&amp;".xlsx]Hóa đơn COD'!"&amp;CELL("address",O242))),"",(INDIRECT("'["&amp;'Báo cáo'!$C$3&amp;".xlsx]Hóa đơn COD'!"&amp;CELL("address",O242))))</f>
        <v>17:25 04-12-19</v>
      </c>
      <c r="P242" s="10">
        <f t="shared" ca="1" si="3"/>
        <v>0.72569444444444453</v>
      </c>
      <c r="Q242" t="str">
        <f ca="1">IF(B242="","",IF(P242&lt;'Báo cáo'!$C$4,"Sáng","Chiều"))</f>
        <v>Chiều</v>
      </c>
      <c r="R242" s="12" t="str">
        <f ca="1">IF(A242="","",IF(ISNUMBER(MATCH(B242,'Danh sách COD'!$B:$B,0)),J242/I242,""))</f>
        <v/>
      </c>
      <c r="S242" t="str">
        <f ca="1">IF(R242="","",IF(R242&gt;='Báo cáo'!$C$8,"Có","Không"))</f>
        <v/>
      </c>
    </row>
    <row r="243" spans="1:19" x14ac:dyDescent="0.25">
      <c r="A243" t="str">
        <f ca="1">IF(ISBLANK(INDIRECT("'["&amp;'Báo cáo'!$C$3&amp;".xlsx]Hóa đơn COD'!"&amp;CELL("address",A243))),"",(INDIRECT("'["&amp;'Báo cáo'!$C$3&amp;".xlsx]Hóa đơn COD'!"&amp;CELL("address",A243))))</f>
        <v>BTT398216766.T127679.051219</v>
      </c>
      <c r="B243" t="str">
        <f ca="1">IF(ISBLANK(INDIRECT("'["&amp;'Báo cáo'!$C$3&amp;".xlsx]Hóa đơn COD'!"&amp;CELL("address",B243))),"",(INDIRECT("'["&amp;'Báo cáo'!$C$3&amp;".xlsx]Hóa đơn COD'!"&amp;CELL("address",B243))))</f>
        <v>T127679-Tô Hồng Quang</v>
      </c>
      <c r="C243">
        <f ca="1">IF(ISBLANK(INDIRECT("'["&amp;'Báo cáo'!$C$3&amp;".xlsx]Hóa đơn COD'!"&amp;CELL("address",C243))),"",(INDIRECT("'["&amp;'Báo cáo'!$C$3&amp;".xlsx]Hóa đơn COD'!"&amp;CELL("address",C243))))</f>
        <v>10783920</v>
      </c>
      <c r="D243">
        <f ca="1">IF(ISBLANK(INDIRECT("'["&amp;'Báo cáo'!$C$3&amp;".xlsx]Hóa đơn COD'!"&amp;CELL("address",D243))),"",(INDIRECT("'["&amp;'Báo cáo'!$C$3&amp;".xlsx]Hóa đơn COD'!"&amp;CELL("address",D243))))</f>
        <v>0</v>
      </c>
      <c r="E243">
        <f ca="1">IF(ISBLANK(INDIRECT("'["&amp;'Báo cáo'!$C$3&amp;".xlsx]Hóa đơn COD'!"&amp;CELL("address",E243))),"",(INDIRECT("'["&amp;'Báo cáo'!$C$3&amp;".xlsx]Hóa đơn COD'!"&amp;CELL("address",E243))))</f>
        <v>813690</v>
      </c>
      <c r="F243">
        <f ca="1">IF(ISBLANK(INDIRECT("'["&amp;'Báo cáo'!$C$3&amp;".xlsx]Hóa đơn COD'!"&amp;CELL("address",F243))),"",(INDIRECT("'["&amp;'Báo cáo'!$C$3&amp;".xlsx]Hóa đơn COD'!"&amp;CELL("address",F243))))</f>
        <v>708690</v>
      </c>
      <c r="G243">
        <f ca="1">IF(ISBLANK(INDIRECT("'["&amp;'Báo cáo'!$C$3&amp;".xlsx]Hóa đơn COD'!"&amp;CELL("address",G243))),"",(INDIRECT("'["&amp;'Báo cáo'!$C$3&amp;".xlsx]Hóa đơn COD'!"&amp;CELL("address",G243))))</f>
        <v>105000</v>
      </c>
      <c r="H243">
        <f ca="1">IF(ISBLANK(INDIRECT("'["&amp;'Báo cáo'!$C$3&amp;".xlsx]Hóa đơn COD'!"&amp;CELL("address",H243))),"",(INDIRECT("'["&amp;'Báo cáo'!$C$3&amp;".xlsx]Hóa đơn COD'!"&amp;CELL("address",H243))))</f>
        <v>0</v>
      </c>
      <c r="I243">
        <f ca="1">IF(ISBLANK(INDIRECT("'["&amp;'Báo cáo'!$C$3&amp;".xlsx]Hóa đơn COD'!"&amp;CELL("address",I243))),"",(INDIRECT("'["&amp;'Báo cáo'!$C$3&amp;".xlsx]Hóa đơn COD'!"&amp;CELL("address",I243))))</f>
        <v>36</v>
      </c>
      <c r="J243">
        <f ca="1">IF(ISBLANK(INDIRECT("'["&amp;'Báo cáo'!$C$3&amp;".xlsx]Hóa đơn COD'!"&amp;CELL("address",J243))),"",(INDIRECT("'["&amp;'Báo cáo'!$C$3&amp;".xlsx]Hóa đơn COD'!"&amp;CELL("address",J243))))</f>
        <v>26</v>
      </c>
      <c r="K243">
        <f ca="1">IF(ISBLANK(INDIRECT("'["&amp;'Báo cáo'!$C$3&amp;".xlsx]Hóa đơn COD'!"&amp;CELL("address",K243))),"",(INDIRECT("'["&amp;'Báo cáo'!$C$3&amp;".xlsx]Hóa đơn COD'!"&amp;CELL("address",K243))))</f>
        <v>0</v>
      </c>
      <c r="L243">
        <f ca="1">IF(ISBLANK(INDIRECT("'["&amp;'Báo cáo'!$C$3&amp;".xlsx]Hóa đơn COD'!"&amp;CELL("address",L243))),"",(INDIRECT("'["&amp;'Báo cáo'!$C$3&amp;".xlsx]Hóa đơn COD'!"&amp;CELL("address",L243))))</f>
        <v>10</v>
      </c>
      <c r="M243">
        <f ca="1">IF(ISBLANK(INDIRECT("'["&amp;'Báo cáo'!$C$3&amp;".xlsx]Hóa đơn COD'!"&amp;CELL("address",M243))),"",(INDIRECT("'["&amp;'Báo cáo'!$C$3&amp;".xlsx]Hóa đơn COD'!"&amp;CELL("address",M243))))</f>
        <v>36</v>
      </c>
      <c r="N243" t="str">
        <f ca="1">IF(ISBLANK(INDIRECT("'["&amp;'Báo cáo'!$C$3&amp;".xlsx]Hóa đơn COD'!"&amp;CELL("address",N243))),"",(INDIRECT("'["&amp;'Báo cáo'!$C$3&amp;".xlsx]Hóa đơn COD'!"&amp;CELL("address",N243))))</f>
        <v>trongntm</v>
      </c>
      <c r="O243" t="str">
        <f ca="1">IF(ISBLANK(INDIRECT("'["&amp;'Báo cáo'!$C$3&amp;".xlsx]Hóa đơn COD'!"&amp;CELL("address",O243))),"",(INDIRECT("'["&amp;'Báo cáo'!$C$3&amp;".xlsx]Hóa đơn COD'!"&amp;CELL("address",O243))))</f>
        <v>17:25 05-12-19</v>
      </c>
      <c r="P243" s="10">
        <f t="shared" ca="1" si="3"/>
        <v>0.72569444444444453</v>
      </c>
      <c r="Q243" t="str">
        <f ca="1">IF(B243="","",IF(P243&lt;'Báo cáo'!$C$4,"Sáng","Chiều"))</f>
        <v>Chiều</v>
      </c>
      <c r="R243" s="12" t="str">
        <f ca="1">IF(A243="","",IF(ISNUMBER(MATCH(B243,'Danh sách COD'!$B:$B,0)),J243/I243,""))</f>
        <v/>
      </c>
      <c r="S243" t="str">
        <f ca="1">IF(R243="","",IF(R243&gt;='Báo cáo'!$C$8,"Có","Không"))</f>
        <v/>
      </c>
    </row>
    <row r="244" spans="1:19" x14ac:dyDescent="0.25">
      <c r="A244" t="str">
        <f ca="1">IF(ISBLANK(INDIRECT("'["&amp;'Báo cáo'!$C$3&amp;".xlsx]Hóa đơn COD'!"&amp;CELL("address",A244))),"",(INDIRECT("'["&amp;'Báo cáo'!$C$3&amp;".xlsx]Hóa đơn COD'!"&amp;CELL("address",A244))))</f>
        <v>BTT399678588.T127679.061219</v>
      </c>
      <c r="B244" t="str">
        <f ca="1">IF(ISBLANK(INDIRECT("'["&amp;'Báo cáo'!$C$3&amp;".xlsx]Hóa đơn COD'!"&amp;CELL("address",B244))),"",(INDIRECT("'["&amp;'Báo cáo'!$C$3&amp;".xlsx]Hóa đơn COD'!"&amp;CELL("address",B244))))</f>
        <v>T127679-Tô Hồng Quang</v>
      </c>
      <c r="C244">
        <f ca="1">IF(ISBLANK(INDIRECT("'["&amp;'Báo cáo'!$C$3&amp;".xlsx]Hóa đơn COD'!"&amp;CELL("address",C244))),"",(INDIRECT("'["&amp;'Báo cáo'!$C$3&amp;".xlsx]Hóa đơn COD'!"&amp;CELL("address",C244))))</f>
        <v>12155174</v>
      </c>
      <c r="D244">
        <f ca="1">IF(ISBLANK(INDIRECT("'["&amp;'Báo cáo'!$C$3&amp;".xlsx]Hóa đơn COD'!"&amp;CELL("address",D244))),"",(INDIRECT("'["&amp;'Báo cáo'!$C$3&amp;".xlsx]Hóa đơn COD'!"&amp;CELL("address",D244))))</f>
        <v>0</v>
      </c>
      <c r="E244">
        <f ca="1">IF(ISBLANK(INDIRECT("'["&amp;'Báo cáo'!$C$3&amp;".xlsx]Hóa đơn COD'!"&amp;CELL("address",E244))),"",(INDIRECT("'["&amp;'Báo cáo'!$C$3&amp;".xlsx]Hóa đơn COD'!"&amp;CELL("address",E244))))</f>
        <v>744475</v>
      </c>
      <c r="F244">
        <f ca="1">IF(ISBLANK(INDIRECT("'["&amp;'Báo cáo'!$C$3&amp;".xlsx]Hóa đơn COD'!"&amp;CELL("address",F244))),"",(INDIRECT("'["&amp;'Báo cáo'!$C$3&amp;".xlsx]Hóa đơn COD'!"&amp;CELL("address",F244))))</f>
        <v>483475</v>
      </c>
      <c r="G244">
        <f ca="1">IF(ISBLANK(INDIRECT("'["&amp;'Báo cáo'!$C$3&amp;".xlsx]Hóa đơn COD'!"&amp;CELL("address",G244))),"",(INDIRECT("'["&amp;'Báo cáo'!$C$3&amp;".xlsx]Hóa đơn COD'!"&amp;CELL("address",G244))))</f>
        <v>261000</v>
      </c>
      <c r="H244">
        <f ca="1">IF(ISBLANK(INDIRECT("'["&amp;'Báo cáo'!$C$3&amp;".xlsx]Hóa đơn COD'!"&amp;CELL("address",H244))),"",(INDIRECT("'["&amp;'Báo cáo'!$C$3&amp;".xlsx]Hóa đơn COD'!"&amp;CELL("address",H244))))</f>
        <v>0</v>
      </c>
      <c r="I244">
        <f ca="1">IF(ISBLANK(INDIRECT("'["&amp;'Báo cáo'!$C$3&amp;".xlsx]Hóa đơn COD'!"&amp;CELL("address",I244))),"",(INDIRECT("'["&amp;'Báo cáo'!$C$3&amp;".xlsx]Hóa đơn COD'!"&amp;CELL("address",I244))))</f>
        <v>34</v>
      </c>
      <c r="J244">
        <f ca="1">IF(ISBLANK(INDIRECT("'["&amp;'Báo cáo'!$C$3&amp;".xlsx]Hóa đơn COD'!"&amp;CELL("address",J244))),"",(INDIRECT("'["&amp;'Báo cáo'!$C$3&amp;".xlsx]Hóa đơn COD'!"&amp;CELL("address",J244))))</f>
        <v>31</v>
      </c>
      <c r="K244">
        <f ca="1">IF(ISBLANK(INDIRECT("'["&amp;'Báo cáo'!$C$3&amp;".xlsx]Hóa đơn COD'!"&amp;CELL("address",K244))),"",(INDIRECT("'["&amp;'Báo cáo'!$C$3&amp;".xlsx]Hóa đơn COD'!"&amp;CELL("address",K244))))</f>
        <v>1</v>
      </c>
      <c r="L244">
        <f ca="1">IF(ISBLANK(INDIRECT("'["&amp;'Báo cáo'!$C$3&amp;".xlsx]Hóa đơn COD'!"&amp;CELL("address",L244))),"",(INDIRECT("'["&amp;'Báo cáo'!$C$3&amp;".xlsx]Hóa đơn COD'!"&amp;CELL("address",L244))))</f>
        <v>2</v>
      </c>
      <c r="M244">
        <f ca="1">IF(ISBLANK(INDIRECT("'["&amp;'Báo cáo'!$C$3&amp;".xlsx]Hóa đơn COD'!"&amp;CELL("address",M244))),"",(INDIRECT("'["&amp;'Báo cáo'!$C$3&amp;".xlsx]Hóa đơn COD'!"&amp;CELL("address",M244))))</f>
        <v>34</v>
      </c>
      <c r="N244" t="str">
        <f ca="1">IF(ISBLANK(INDIRECT("'["&amp;'Báo cáo'!$C$3&amp;".xlsx]Hóa đơn COD'!"&amp;CELL("address",N244))),"",(INDIRECT("'["&amp;'Báo cáo'!$C$3&amp;".xlsx]Hóa đơn COD'!"&amp;CELL("address",N244))))</f>
        <v>ngannk2</v>
      </c>
      <c r="O244" t="str">
        <f ca="1">IF(ISBLANK(INDIRECT("'["&amp;'Báo cáo'!$C$3&amp;".xlsx]Hóa đơn COD'!"&amp;CELL("address",O244))),"",(INDIRECT("'["&amp;'Báo cáo'!$C$3&amp;".xlsx]Hóa đơn COD'!"&amp;CELL("address",O244))))</f>
        <v>17:26 06-12-19</v>
      </c>
      <c r="P244" s="10">
        <f t="shared" ca="1" si="3"/>
        <v>0.72638888888888886</v>
      </c>
      <c r="Q244" t="str">
        <f ca="1">IF(B244="","",IF(P244&lt;'Báo cáo'!$C$4,"Sáng","Chiều"))</f>
        <v>Chiều</v>
      </c>
      <c r="R244" s="12" t="str">
        <f ca="1">IF(A244="","",IF(ISNUMBER(MATCH(B244,'Danh sách COD'!$B:$B,0)),J244/I244,""))</f>
        <v/>
      </c>
      <c r="S244" t="str">
        <f ca="1">IF(R244="","",IF(R244&gt;='Báo cáo'!$C$8,"Có","Không"))</f>
        <v/>
      </c>
    </row>
    <row r="245" spans="1:19" x14ac:dyDescent="0.25">
      <c r="A245" t="str">
        <f ca="1">IF(ISBLANK(INDIRECT("'["&amp;'Báo cáo'!$C$3&amp;".xlsx]Hóa đơn COD'!"&amp;CELL("address",A245))),"",(INDIRECT("'["&amp;'Báo cáo'!$C$3&amp;".xlsx]Hóa đơn COD'!"&amp;CELL("address",A245))))</f>
        <v>BTT392059167.T127679.301119</v>
      </c>
      <c r="B245" t="str">
        <f ca="1">IF(ISBLANK(INDIRECT("'["&amp;'Báo cáo'!$C$3&amp;".xlsx]Hóa đơn COD'!"&amp;CELL("address",B245))),"",(INDIRECT("'["&amp;'Báo cáo'!$C$3&amp;".xlsx]Hóa đơn COD'!"&amp;CELL("address",B245))))</f>
        <v>T127679-Tô Hồng Quang</v>
      </c>
      <c r="C245">
        <f ca="1">IF(ISBLANK(INDIRECT("'["&amp;'Báo cáo'!$C$3&amp;".xlsx]Hóa đơn COD'!"&amp;CELL("address",C245))),"",(INDIRECT("'["&amp;'Báo cáo'!$C$3&amp;".xlsx]Hóa đơn COD'!"&amp;CELL("address",C245))))</f>
        <v>7620630</v>
      </c>
      <c r="D245">
        <f ca="1">IF(ISBLANK(INDIRECT("'["&amp;'Báo cáo'!$C$3&amp;".xlsx]Hóa đơn COD'!"&amp;CELL("address",D245))),"",(INDIRECT("'["&amp;'Báo cáo'!$C$3&amp;".xlsx]Hóa đơn COD'!"&amp;CELL("address",D245))))</f>
        <v>0</v>
      </c>
      <c r="E245">
        <f ca="1">IF(ISBLANK(INDIRECT("'["&amp;'Báo cáo'!$C$3&amp;".xlsx]Hóa đơn COD'!"&amp;CELL("address",E245))),"",(INDIRECT("'["&amp;'Báo cáo'!$C$3&amp;".xlsx]Hóa đơn COD'!"&amp;CELL("address",E245))))</f>
        <v>524830</v>
      </c>
      <c r="F245">
        <f ca="1">IF(ISBLANK(INDIRECT("'["&amp;'Báo cáo'!$C$3&amp;".xlsx]Hóa đơn COD'!"&amp;CELL("address",F245))),"",(INDIRECT("'["&amp;'Báo cáo'!$C$3&amp;".xlsx]Hóa đơn COD'!"&amp;CELL("address",F245))))</f>
        <v>458830</v>
      </c>
      <c r="G245">
        <f ca="1">IF(ISBLANK(INDIRECT("'["&amp;'Báo cáo'!$C$3&amp;".xlsx]Hóa đơn COD'!"&amp;CELL("address",G245))),"",(INDIRECT("'["&amp;'Báo cáo'!$C$3&amp;".xlsx]Hóa đơn COD'!"&amp;CELL("address",G245))))</f>
        <v>66000</v>
      </c>
      <c r="H245">
        <f ca="1">IF(ISBLANK(INDIRECT("'["&amp;'Báo cáo'!$C$3&amp;".xlsx]Hóa đơn COD'!"&amp;CELL("address",H245))),"",(INDIRECT("'["&amp;'Báo cáo'!$C$3&amp;".xlsx]Hóa đơn COD'!"&amp;CELL("address",H245))))</f>
        <v>0</v>
      </c>
      <c r="I245">
        <f ca="1">IF(ISBLANK(INDIRECT("'["&amp;'Báo cáo'!$C$3&amp;".xlsx]Hóa đơn COD'!"&amp;CELL("address",I245))),"",(INDIRECT("'["&amp;'Báo cáo'!$C$3&amp;".xlsx]Hóa đơn COD'!"&amp;CELL("address",I245))))</f>
        <v>36</v>
      </c>
      <c r="J245">
        <f ca="1">IF(ISBLANK(INDIRECT("'["&amp;'Báo cáo'!$C$3&amp;".xlsx]Hóa đơn COD'!"&amp;CELL("address",J245))),"",(INDIRECT("'["&amp;'Báo cáo'!$C$3&amp;".xlsx]Hóa đơn COD'!"&amp;CELL("address",J245))))</f>
        <v>25</v>
      </c>
      <c r="K245">
        <f ca="1">IF(ISBLANK(INDIRECT("'["&amp;'Báo cáo'!$C$3&amp;".xlsx]Hóa đơn COD'!"&amp;CELL("address",K245))),"",(INDIRECT("'["&amp;'Báo cáo'!$C$3&amp;".xlsx]Hóa đơn COD'!"&amp;CELL("address",K245))))</f>
        <v>0</v>
      </c>
      <c r="L245">
        <f ca="1">IF(ISBLANK(INDIRECT("'["&amp;'Báo cáo'!$C$3&amp;".xlsx]Hóa đơn COD'!"&amp;CELL("address",L245))),"",(INDIRECT("'["&amp;'Báo cáo'!$C$3&amp;".xlsx]Hóa đơn COD'!"&amp;CELL("address",L245))))</f>
        <v>11</v>
      </c>
      <c r="M245">
        <f ca="1">IF(ISBLANK(INDIRECT("'["&amp;'Báo cáo'!$C$3&amp;".xlsx]Hóa đơn COD'!"&amp;CELL("address",M245))),"",(INDIRECT("'["&amp;'Báo cáo'!$C$3&amp;".xlsx]Hóa đơn COD'!"&amp;CELL("address",M245))))</f>
        <v>36</v>
      </c>
      <c r="N245" t="str">
        <f ca="1">IF(ISBLANK(INDIRECT("'["&amp;'Báo cáo'!$C$3&amp;".xlsx]Hóa đơn COD'!"&amp;CELL("address",N245))),"",(INDIRECT("'["&amp;'Báo cáo'!$C$3&amp;".xlsx]Hóa đơn COD'!"&amp;CELL("address",N245))))</f>
        <v>trongntm</v>
      </c>
      <c r="O245" t="str">
        <f ca="1">IF(ISBLANK(INDIRECT("'["&amp;'Báo cáo'!$C$3&amp;".xlsx]Hóa đơn COD'!"&amp;CELL("address",O245))),"",(INDIRECT("'["&amp;'Báo cáo'!$C$3&amp;".xlsx]Hóa đơn COD'!"&amp;CELL("address",O245))))</f>
        <v>17:32 30-11-19</v>
      </c>
      <c r="P245" s="10">
        <f t="shared" ca="1" si="3"/>
        <v>0.73055555555555562</v>
      </c>
      <c r="Q245" t="str">
        <f ca="1">IF(B245="","",IF(P245&lt;'Báo cáo'!$C$4,"Sáng","Chiều"))</f>
        <v>Chiều</v>
      </c>
      <c r="R245" s="12" t="str">
        <f ca="1">IF(A245="","",IF(ISNUMBER(MATCH(B245,'Danh sách COD'!$B:$B,0)),J245/I245,""))</f>
        <v/>
      </c>
      <c r="S245" t="str">
        <f ca="1">IF(R245="","",IF(R245&gt;='Báo cáo'!$C$8,"Có","Không"))</f>
        <v/>
      </c>
    </row>
    <row r="246" spans="1:19" x14ac:dyDescent="0.25">
      <c r="A246" t="str">
        <f ca="1">IF(ISBLANK(INDIRECT("'["&amp;'Báo cáo'!$C$3&amp;".xlsx]Hóa đơn COD'!"&amp;CELL("address",A246))),"",(INDIRECT("'["&amp;'Báo cáo'!$C$3&amp;".xlsx]Hóa đơn COD'!"&amp;CELL("address",A246))))</f>
        <v>BTT394415133.T127679.021219</v>
      </c>
      <c r="B246" t="str">
        <f ca="1">IF(ISBLANK(INDIRECT("'["&amp;'Báo cáo'!$C$3&amp;".xlsx]Hóa đơn COD'!"&amp;CELL("address",B246))),"",(INDIRECT("'["&amp;'Báo cáo'!$C$3&amp;".xlsx]Hóa đơn COD'!"&amp;CELL("address",B246))))</f>
        <v>T127679-Tô Hồng Quang</v>
      </c>
      <c r="C246">
        <f ca="1">IF(ISBLANK(INDIRECT("'["&amp;'Báo cáo'!$C$3&amp;".xlsx]Hóa đơn COD'!"&amp;CELL("address",C246))),"",(INDIRECT("'["&amp;'Báo cáo'!$C$3&amp;".xlsx]Hóa đơn COD'!"&amp;CELL("address",C246))))</f>
        <v>15468650</v>
      </c>
      <c r="D246">
        <f ca="1">IF(ISBLANK(INDIRECT("'["&amp;'Báo cáo'!$C$3&amp;".xlsx]Hóa đơn COD'!"&amp;CELL("address",D246))),"",(INDIRECT("'["&amp;'Báo cáo'!$C$3&amp;".xlsx]Hóa đơn COD'!"&amp;CELL("address",D246))))</f>
        <v>36940</v>
      </c>
      <c r="E246">
        <f ca="1">IF(ISBLANK(INDIRECT("'["&amp;'Báo cáo'!$C$3&amp;".xlsx]Hóa đơn COD'!"&amp;CELL("address",E246))),"",(INDIRECT("'["&amp;'Báo cáo'!$C$3&amp;".xlsx]Hóa đơn COD'!"&amp;CELL("address",E246))))</f>
        <v>1126210</v>
      </c>
      <c r="F246">
        <f ca="1">IF(ISBLANK(INDIRECT("'["&amp;'Báo cáo'!$C$3&amp;".xlsx]Hóa đơn COD'!"&amp;CELL("address",F246))),"",(INDIRECT("'["&amp;'Báo cáo'!$C$3&amp;".xlsx]Hóa đơn COD'!"&amp;CELL("address",F246))))</f>
        <v>671210</v>
      </c>
      <c r="G246">
        <f ca="1">IF(ISBLANK(INDIRECT("'["&amp;'Báo cáo'!$C$3&amp;".xlsx]Hóa đơn COD'!"&amp;CELL("address",G246))),"",(INDIRECT("'["&amp;'Báo cáo'!$C$3&amp;".xlsx]Hóa đơn COD'!"&amp;CELL("address",G246))))</f>
        <v>455000</v>
      </c>
      <c r="H246">
        <f ca="1">IF(ISBLANK(INDIRECT("'["&amp;'Báo cáo'!$C$3&amp;".xlsx]Hóa đơn COD'!"&amp;CELL("address",H246))),"",(INDIRECT("'["&amp;'Báo cáo'!$C$3&amp;".xlsx]Hóa đơn COD'!"&amp;CELL("address",H246))))</f>
        <v>0</v>
      </c>
      <c r="I246">
        <f ca="1">IF(ISBLANK(INDIRECT("'["&amp;'Báo cáo'!$C$3&amp;".xlsx]Hóa đơn COD'!"&amp;CELL("address",I246))),"",(INDIRECT("'["&amp;'Báo cáo'!$C$3&amp;".xlsx]Hóa đơn COD'!"&amp;CELL("address",I246))))</f>
        <v>50</v>
      </c>
      <c r="J246">
        <f ca="1">IF(ISBLANK(INDIRECT("'["&amp;'Báo cáo'!$C$3&amp;".xlsx]Hóa đơn COD'!"&amp;CELL("address",J246))),"",(INDIRECT("'["&amp;'Báo cáo'!$C$3&amp;".xlsx]Hóa đơn COD'!"&amp;CELL("address",J246))))</f>
        <v>41</v>
      </c>
      <c r="K246">
        <f ca="1">IF(ISBLANK(INDIRECT("'["&amp;'Báo cáo'!$C$3&amp;".xlsx]Hóa đơn COD'!"&amp;CELL("address",K246))),"",(INDIRECT("'["&amp;'Báo cáo'!$C$3&amp;".xlsx]Hóa đơn COD'!"&amp;CELL("address",K246))))</f>
        <v>3</v>
      </c>
      <c r="L246">
        <f ca="1">IF(ISBLANK(INDIRECT("'["&amp;'Báo cáo'!$C$3&amp;".xlsx]Hóa đơn COD'!"&amp;CELL("address",L246))),"",(INDIRECT("'["&amp;'Báo cáo'!$C$3&amp;".xlsx]Hóa đơn COD'!"&amp;CELL("address",L246))))</f>
        <v>6</v>
      </c>
      <c r="M246">
        <f ca="1">IF(ISBLANK(INDIRECT("'["&amp;'Báo cáo'!$C$3&amp;".xlsx]Hóa đơn COD'!"&amp;CELL("address",M246))),"",(INDIRECT("'["&amp;'Báo cáo'!$C$3&amp;".xlsx]Hóa đơn COD'!"&amp;CELL("address",M246))))</f>
        <v>50</v>
      </c>
      <c r="N246" t="str">
        <f ca="1">IF(ISBLANK(INDIRECT("'["&amp;'Báo cáo'!$C$3&amp;".xlsx]Hóa đơn COD'!"&amp;CELL("address",N246))),"",(INDIRECT("'["&amp;'Báo cáo'!$C$3&amp;".xlsx]Hóa đơn COD'!"&amp;CELL("address",N246))))</f>
        <v>nhitpy</v>
      </c>
      <c r="O246" t="str">
        <f ca="1">IF(ISBLANK(INDIRECT("'["&amp;'Báo cáo'!$C$3&amp;".xlsx]Hóa đơn COD'!"&amp;CELL("address",O246))),"",(INDIRECT("'["&amp;'Báo cáo'!$C$3&amp;".xlsx]Hóa đơn COD'!"&amp;CELL("address",O246))))</f>
        <v>18:53 02-12-19</v>
      </c>
      <c r="P246" s="10">
        <f t="shared" ca="1" si="3"/>
        <v>0.78680555555555554</v>
      </c>
      <c r="Q246" t="str">
        <f ca="1">IF(B246="","",IF(P246&lt;'Báo cáo'!$C$4,"Sáng","Chiều"))</f>
        <v>Chiều</v>
      </c>
      <c r="R246" s="12" t="str">
        <f ca="1">IF(A246="","",IF(ISNUMBER(MATCH(B246,'Danh sách COD'!$B:$B,0)),J246/I246,""))</f>
        <v/>
      </c>
      <c r="S246" t="str">
        <f ca="1">IF(R246="","",IF(R246&gt;='Báo cáo'!$C$8,"Có","Không"))</f>
        <v/>
      </c>
    </row>
    <row r="247" spans="1:19" x14ac:dyDescent="0.25">
      <c r="A247" t="str">
        <f ca="1">IF(ISBLANK(INDIRECT("'["&amp;'Báo cáo'!$C$3&amp;".xlsx]Hóa đơn COD'!"&amp;CELL("address",A247))),"",(INDIRECT("'["&amp;'Báo cáo'!$C$3&amp;".xlsx]Hóa đơn COD'!"&amp;CELL("address",A247))))</f>
        <v>BTT394541610.T128155.021219</v>
      </c>
      <c r="B247" t="str">
        <f ca="1">IF(ISBLANK(INDIRECT("'["&amp;'Báo cáo'!$C$3&amp;".xlsx]Hóa đơn COD'!"&amp;CELL("address",B247))),"",(INDIRECT("'["&amp;'Báo cáo'!$C$3&amp;".xlsx]Hóa đơn COD'!"&amp;CELL("address",B247))))</f>
        <v>T128155-Phùng Khánh Hưng</v>
      </c>
      <c r="C247">
        <f ca="1">IF(ISBLANK(INDIRECT("'["&amp;'Báo cáo'!$C$3&amp;".xlsx]Hóa đơn COD'!"&amp;CELL("address",C247))),"",(INDIRECT("'["&amp;'Báo cáo'!$C$3&amp;".xlsx]Hóa đơn COD'!"&amp;CELL("address",C247))))</f>
        <v>1683000</v>
      </c>
      <c r="D247">
        <f ca="1">IF(ISBLANK(INDIRECT("'["&amp;'Báo cáo'!$C$3&amp;".xlsx]Hóa đơn COD'!"&amp;CELL("address",D247))),"",(INDIRECT("'["&amp;'Báo cáo'!$C$3&amp;".xlsx]Hóa đơn COD'!"&amp;CELL("address",D247))))</f>
        <v>0</v>
      </c>
      <c r="E247">
        <f ca="1">IF(ISBLANK(INDIRECT("'["&amp;'Báo cáo'!$C$3&amp;".xlsx]Hóa đơn COD'!"&amp;CELL("address",E247))),"",(INDIRECT("'["&amp;'Báo cáo'!$C$3&amp;".xlsx]Hóa đơn COD'!"&amp;CELL("address",E247))))</f>
        <v>207750</v>
      </c>
      <c r="F247">
        <f ca="1">IF(ISBLANK(INDIRECT("'["&amp;'Báo cáo'!$C$3&amp;".xlsx]Hóa đơn COD'!"&amp;CELL("address",F247))),"",(INDIRECT("'["&amp;'Báo cáo'!$C$3&amp;".xlsx]Hóa đơn COD'!"&amp;CELL("address",F247))))</f>
        <v>173750</v>
      </c>
      <c r="G247">
        <f ca="1">IF(ISBLANK(INDIRECT("'["&amp;'Báo cáo'!$C$3&amp;".xlsx]Hóa đơn COD'!"&amp;CELL("address",G247))),"",(INDIRECT("'["&amp;'Báo cáo'!$C$3&amp;".xlsx]Hóa đơn COD'!"&amp;CELL("address",G247))))</f>
        <v>34000</v>
      </c>
      <c r="H247">
        <f ca="1">IF(ISBLANK(INDIRECT("'["&amp;'Báo cáo'!$C$3&amp;".xlsx]Hóa đơn COD'!"&amp;CELL("address",H247))),"",(INDIRECT("'["&amp;'Báo cáo'!$C$3&amp;".xlsx]Hóa đơn COD'!"&amp;CELL("address",H247))))</f>
        <v>0</v>
      </c>
      <c r="I247">
        <f ca="1">IF(ISBLANK(INDIRECT("'["&amp;'Báo cáo'!$C$3&amp;".xlsx]Hóa đơn COD'!"&amp;CELL("address",I247))),"",(INDIRECT("'["&amp;'Báo cáo'!$C$3&amp;".xlsx]Hóa đơn COD'!"&amp;CELL("address",I247))))</f>
        <v>23</v>
      </c>
      <c r="J247">
        <f ca="1">IF(ISBLANK(INDIRECT("'["&amp;'Báo cáo'!$C$3&amp;".xlsx]Hóa đơn COD'!"&amp;CELL("address",J247))),"",(INDIRECT("'["&amp;'Báo cáo'!$C$3&amp;".xlsx]Hóa đơn COD'!"&amp;CELL("address",J247))))</f>
        <v>8</v>
      </c>
      <c r="K247">
        <f ca="1">IF(ISBLANK(INDIRECT("'["&amp;'Báo cáo'!$C$3&amp;".xlsx]Hóa đơn COD'!"&amp;CELL("address",K247))),"",(INDIRECT("'["&amp;'Báo cáo'!$C$3&amp;".xlsx]Hóa đơn COD'!"&amp;CELL("address",K247))))</f>
        <v>1</v>
      </c>
      <c r="L247">
        <f ca="1">IF(ISBLANK(INDIRECT("'["&amp;'Báo cáo'!$C$3&amp;".xlsx]Hóa đơn COD'!"&amp;CELL("address",L247))),"",(INDIRECT("'["&amp;'Báo cáo'!$C$3&amp;".xlsx]Hóa đơn COD'!"&amp;CELL("address",L247))))</f>
        <v>14</v>
      </c>
      <c r="M247">
        <f ca="1">IF(ISBLANK(INDIRECT("'["&amp;'Báo cáo'!$C$3&amp;".xlsx]Hóa đơn COD'!"&amp;CELL("address",M247))),"",(INDIRECT("'["&amp;'Báo cáo'!$C$3&amp;".xlsx]Hóa đơn COD'!"&amp;CELL("address",M247))))</f>
        <v>23</v>
      </c>
      <c r="N247" t="str">
        <f ca="1">IF(ISBLANK(INDIRECT("'["&amp;'Báo cáo'!$C$3&amp;".xlsx]Hóa đơn COD'!"&amp;CELL("address",N247))),"",(INDIRECT("'["&amp;'Báo cáo'!$C$3&amp;".xlsx]Hóa đơn COD'!"&amp;CELL("address",N247))))</f>
        <v>huyendtm2</v>
      </c>
      <c r="O247" t="str">
        <f ca="1">IF(ISBLANK(INDIRECT("'["&amp;'Báo cáo'!$C$3&amp;".xlsx]Hóa đơn COD'!"&amp;CELL("address",O247))),"",(INDIRECT("'["&amp;'Báo cáo'!$C$3&amp;".xlsx]Hóa đơn COD'!"&amp;CELL("address",O247))))</f>
        <v>20:55 02-12-19</v>
      </c>
      <c r="P247" s="10">
        <f t="shared" ca="1" si="3"/>
        <v>0.87152777777777779</v>
      </c>
      <c r="Q247" t="str">
        <f ca="1">IF(B247="","",IF(P247&lt;'Báo cáo'!$C$4,"Sáng","Chiều"))</f>
        <v>Chiều</v>
      </c>
      <c r="R247" s="12" t="str">
        <f ca="1">IF(A247="","",IF(ISNUMBER(MATCH(B247,'Danh sách COD'!$B:$B,0)),J247/I247,""))</f>
        <v/>
      </c>
      <c r="S247" t="str">
        <f ca="1">IF(R247="","",IF(R247&gt;='Báo cáo'!$C$8,"Có","Không"))</f>
        <v/>
      </c>
    </row>
    <row r="248" spans="1:19" x14ac:dyDescent="0.25">
      <c r="A248" t="str">
        <f ca="1">IF(ISBLANK(INDIRECT("'["&amp;'Báo cáo'!$C$3&amp;".xlsx]Hóa đơn COD'!"&amp;CELL("address",A248))),"",(INDIRECT("'["&amp;'Báo cáo'!$C$3&amp;".xlsx]Hóa đơn COD'!"&amp;CELL("address",A248))))</f>
        <v>BTT395903448.T128155.031219</v>
      </c>
      <c r="B248" t="str">
        <f ca="1">IF(ISBLANK(INDIRECT("'["&amp;'Báo cáo'!$C$3&amp;".xlsx]Hóa đơn COD'!"&amp;CELL("address",B248))),"",(INDIRECT("'["&amp;'Báo cáo'!$C$3&amp;".xlsx]Hóa đơn COD'!"&amp;CELL("address",B248))))</f>
        <v>T128155-Phùng Khánh Hưng</v>
      </c>
      <c r="C248">
        <f ca="1">IF(ISBLANK(INDIRECT("'["&amp;'Báo cáo'!$C$3&amp;".xlsx]Hóa đơn COD'!"&amp;CELL("address",C248))),"",(INDIRECT("'["&amp;'Báo cáo'!$C$3&amp;".xlsx]Hóa đơn COD'!"&amp;CELL("address",C248))))</f>
        <v>7347600</v>
      </c>
      <c r="D248">
        <f ca="1">IF(ISBLANK(INDIRECT("'["&amp;'Báo cáo'!$C$3&amp;".xlsx]Hóa đơn COD'!"&amp;CELL("address",D248))),"",(INDIRECT("'["&amp;'Báo cáo'!$C$3&amp;".xlsx]Hóa đơn COD'!"&amp;CELL("address",D248))))</f>
        <v>0</v>
      </c>
      <c r="E248">
        <f ca="1">IF(ISBLANK(INDIRECT("'["&amp;'Báo cáo'!$C$3&amp;".xlsx]Hóa đơn COD'!"&amp;CELL("address",E248))),"",(INDIRECT("'["&amp;'Báo cáo'!$C$3&amp;".xlsx]Hóa đơn COD'!"&amp;CELL("address",E248))))</f>
        <v>727610</v>
      </c>
      <c r="F248">
        <f ca="1">IF(ISBLANK(INDIRECT("'["&amp;'Báo cáo'!$C$3&amp;".xlsx]Hóa đơn COD'!"&amp;CELL("address",F248))),"",(INDIRECT("'["&amp;'Báo cáo'!$C$3&amp;".xlsx]Hóa đơn COD'!"&amp;CELL("address",F248))))</f>
        <v>608610</v>
      </c>
      <c r="G248">
        <f ca="1">IF(ISBLANK(INDIRECT("'["&amp;'Báo cáo'!$C$3&amp;".xlsx]Hóa đơn COD'!"&amp;CELL("address",G248))),"",(INDIRECT("'["&amp;'Báo cáo'!$C$3&amp;".xlsx]Hóa đơn COD'!"&amp;CELL("address",G248))))</f>
        <v>119000</v>
      </c>
      <c r="H248">
        <f ca="1">IF(ISBLANK(INDIRECT("'["&amp;'Báo cáo'!$C$3&amp;".xlsx]Hóa đơn COD'!"&amp;CELL("address",H248))),"",(INDIRECT("'["&amp;'Báo cáo'!$C$3&amp;".xlsx]Hóa đơn COD'!"&amp;CELL("address",H248))))</f>
        <v>0</v>
      </c>
      <c r="I248">
        <f ca="1">IF(ISBLANK(INDIRECT("'["&amp;'Báo cáo'!$C$3&amp;".xlsx]Hóa đơn COD'!"&amp;CELL("address",I248))),"",(INDIRECT("'["&amp;'Báo cáo'!$C$3&amp;".xlsx]Hóa đơn COD'!"&amp;CELL("address",I248))))</f>
        <v>32</v>
      </c>
      <c r="J248">
        <f ca="1">IF(ISBLANK(INDIRECT("'["&amp;'Báo cáo'!$C$3&amp;".xlsx]Hóa đơn COD'!"&amp;CELL("address",J248))),"",(INDIRECT("'["&amp;'Báo cáo'!$C$3&amp;".xlsx]Hóa đơn COD'!"&amp;CELL("address",J248))))</f>
        <v>25</v>
      </c>
      <c r="K248">
        <f ca="1">IF(ISBLANK(INDIRECT("'["&amp;'Báo cáo'!$C$3&amp;".xlsx]Hóa đơn COD'!"&amp;CELL("address",K248))),"",(INDIRECT("'["&amp;'Báo cáo'!$C$3&amp;".xlsx]Hóa đơn COD'!"&amp;CELL("address",K248))))</f>
        <v>1</v>
      </c>
      <c r="L248">
        <f ca="1">IF(ISBLANK(INDIRECT("'["&amp;'Báo cáo'!$C$3&amp;".xlsx]Hóa đơn COD'!"&amp;CELL("address",L248))),"",(INDIRECT("'["&amp;'Báo cáo'!$C$3&amp;".xlsx]Hóa đơn COD'!"&amp;CELL("address",L248))))</f>
        <v>6</v>
      </c>
      <c r="M248">
        <f ca="1">IF(ISBLANK(INDIRECT("'["&amp;'Báo cáo'!$C$3&amp;".xlsx]Hóa đơn COD'!"&amp;CELL("address",M248))),"",(INDIRECT("'["&amp;'Báo cáo'!$C$3&amp;".xlsx]Hóa đơn COD'!"&amp;CELL("address",M248))))</f>
        <v>32</v>
      </c>
      <c r="N248" t="str">
        <f ca="1">IF(ISBLANK(INDIRECT("'["&amp;'Báo cáo'!$C$3&amp;".xlsx]Hóa đơn COD'!"&amp;CELL("address",N248))),"",(INDIRECT("'["&amp;'Báo cáo'!$C$3&amp;".xlsx]Hóa đơn COD'!"&amp;CELL("address",N248))))</f>
        <v>nhobth</v>
      </c>
      <c r="O248" t="str">
        <f ca="1">IF(ISBLANK(INDIRECT("'["&amp;'Báo cáo'!$C$3&amp;".xlsx]Hóa đơn COD'!"&amp;CELL("address",O248))),"",(INDIRECT("'["&amp;'Báo cáo'!$C$3&amp;".xlsx]Hóa đơn COD'!"&amp;CELL("address",O248))))</f>
        <v>21:55 03-12-19</v>
      </c>
      <c r="P248" s="10">
        <f t="shared" ca="1" si="3"/>
        <v>0.91319444444444453</v>
      </c>
      <c r="Q248" t="str">
        <f ca="1">IF(B248="","",IF(P248&lt;'Báo cáo'!$C$4,"Sáng","Chiều"))</f>
        <v>Chiều</v>
      </c>
      <c r="R248" s="12" t="str">
        <f ca="1">IF(A248="","",IF(ISNUMBER(MATCH(B248,'Danh sách COD'!$B:$B,0)),J248/I248,""))</f>
        <v/>
      </c>
      <c r="S248" t="str">
        <f ca="1">IF(R248="","",IF(R248&gt;='Báo cáo'!$C$8,"Có","Không"))</f>
        <v/>
      </c>
    </row>
    <row r="249" spans="1:19" x14ac:dyDescent="0.25">
      <c r="A249" t="str">
        <f ca="1">IF(ISBLANK(INDIRECT("'["&amp;'Báo cáo'!$C$3&amp;".xlsx]Hóa đơn COD'!"&amp;CELL("address",A249))),"",(INDIRECT("'["&amp;'Báo cáo'!$C$3&amp;".xlsx]Hóa đơn COD'!"&amp;CELL("address",A249))))</f>
        <v>BTT392344101.T128155.301119</v>
      </c>
      <c r="B249" t="str">
        <f ca="1">IF(ISBLANK(INDIRECT("'["&amp;'Báo cáo'!$C$3&amp;".xlsx]Hóa đơn COD'!"&amp;CELL("address",B249))),"",(INDIRECT("'["&amp;'Báo cáo'!$C$3&amp;".xlsx]Hóa đơn COD'!"&amp;CELL("address",B249))))</f>
        <v>T128155-Phùng Khánh Hưng</v>
      </c>
      <c r="C249">
        <f ca="1">IF(ISBLANK(INDIRECT("'["&amp;'Báo cáo'!$C$3&amp;".xlsx]Hóa đơn COD'!"&amp;CELL("address",C249))),"",(INDIRECT("'["&amp;'Báo cáo'!$C$3&amp;".xlsx]Hóa đơn COD'!"&amp;CELL("address",C249))))</f>
        <v>9980528</v>
      </c>
      <c r="D249">
        <f ca="1">IF(ISBLANK(INDIRECT("'["&amp;'Báo cáo'!$C$3&amp;".xlsx]Hóa đơn COD'!"&amp;CELL("address",D249))),"",(INDIRECT("'["&amp;'Báo cáo'!$C$3&amp;".xlsx]Hóa đơn COD'!"&amp;CELL("address",D249))))</f>
        <v>0</v>
      </c>
      <c r="E249">
        <f ca="1">IF(ISBLANK(INDIRECT("'["&amp;'Báo cáo'!$C$3&amp;".xlsx]Hóa đơn COD'!"&amp;CELL("address",E249))),"",(INDIRECT("'["&amp;'Báo cáo'!$C$3&amp;".xlsx]Hóa đơn COD'!"&amp;CELL("address",E249))))</f>
        <v>561210</v>
      </c>
      <c r="F249">
        <f ca="1">IF(ISBLANK(INDIRECT("'["&amp;'Báo cáo'!$C$3&amp;".xlsx]Hóa đơn COD'!"&amp;CELL("address",F249))),"",(INDIRECT("'["&amp;'Báo cáo'!$C$3&amp;".xlsx]Hóa đơn COD'!"&amp;CELL("address",F249))))</f>
        <v>485210</v>
      </c>
      <c r="G249">
        <f ca="1">IF(ISBLANK(INDIRECT("'["&amp;'Báo cáo'!$C$3&amp;".xlsx]Hóa đơn COD'!"&amp;CELL("address",G249))),"",(INDIRECT("'["&amp;'Báo cáo'!$C$3&amp;".xlsx]Hóa đơn COD'!"&amp;CELL("address",G249))))</f>
        <v>76000</v>
      </c>
      <c r="H249">
        <f ca="1">IF(ISBLANK(INDIRECT("'["&amp;'Báo cáo'!$C$3&amp;".xlsx]Hóa đơn COD'!"&amp;CELL("address",H249))),"",(INDIRECT("'["&amp;'Báo cáo'!$C$3&amp;".xlsx]Hóa đơn COD'!"&amp;CELL("address",H249))))</f>
        <v>0</v>
      </c>
      <c r="I249">
        <f ca="1">IF(ISBLANK(INDIRECT("'["&amp;'Báo cáo'!$C$3&amp;".xlsx]Hóa đơn COD'!"&amp;CELL("address",I249))),"",(INDIRECT("'["&amp;'Báo cáo'!$C$3&amp;".xlsx]Hóa đơn COD'!"&amp;CELL("address",I249))))</f>
        <v>34</v>
      </c>
      <c r="J249">
        <f ca="1">IF(ISBLANK(INDIRECT("'["&amp;'Báo cáo'!$C$3&amp;".xlsx]Hóa đơn COD'!"&amp;CELL("address",J249))),"",(INDIRECT("'["&amp;'Báo cáo'!$C$3&amp;".xlsx]Hóa đơn COD'!"&amp;CELL("address",J249))))</f>
        <v>24</v>
      </c>
      <c r="K249">
        <f ca="1">IF(ISBLANK(INDIRECT("'["&amp;'Báo cáo'!$C$3&amp;".xlsx]Hóa đơn COD'!"&amp;CELL("address",K249))),"",(INDIRECT("'["&amp;'Báo cáo'!$C$3&amp;".xlsx]Hóa đơn COD'!"&amp;CELL("address",K249))))</f>
        <v>1</v>
      </c>
      <c r="L249">
        <f ca="1">IF(ISBLANK(INDIRECT("'["&amp;'Báo cáo'!$C$3&amp;".xlsx]Hóa đơn COD'!"&amp;CELL("address",L249))),"",(INDIRECT("'["&amp;'Báo cáo'!$C$3&amp;".xlsx]Hóa đơn COD'!"&amp;CELL("address",L249))))</f>
        <v>9</v>
      </c>
      <c r="M249">
        <f ca="1">IF(ISBLANK(INDIRECT("'["&amp;'Báo cáo'!$C$3&amp;".xlsx]Hóa đơn COD'!"&amp;CELL("address",M249))),"",(INDIRECT("'["&amp;'Báo cáo'!$C$3&amp;".xlsx]Hóa đơn COD'!"&amp;CELL("address",M249))))</f>
        <v>34</v>
      </c>
      <c r="N249" t="str">
        <f ca="1">IF(ISBLANK(INDIRECT("'["&amp;'Báo cáo'!$C$3&amp;".xlsx]Hóa đơn COD'!"&amp;CELL("address",N249))),"",(INDIRECT("'["&amp;'Báo cáo'!$C$3&amp;".xlsx]Hóa đơn COD'!"&amp;CELL("address",N249))))</f>
        <v>huyendtm2</v>
      </c>
      <c r="O249" t="str">
        <f ca="1">IF(ISBLANK(INDIRECT("'["&amp;'Báo cáo'!$C$3&amp;".xlsx]Hóa đơn COD'!"&amp;CELL("address",O249))),"",(INDIRECT("'["&amp;'Báo cáo'!$C$3&amp;".xlsx]Hóa đơn COD'!"&amp;CELL("address",O249))))</f>
        <v>21:57 30-11-19</v>
      </c>
      <c r="P249" s="10">
        <f t="shared" ca="1" si="3"/>
        <v>0.9145833333333333</v>
      </c>
      <c r="Q249" t="str">
        <f ca="1">IF(B249="","",IF(P249&lt;'Báo cáo'!$C$4,"Sáng","Chiều"))</f>
        <v>Chiều</v>
      </c>
      <c r="R249" s="12" t="str">
        <f ca="1">IF(A249="","",IF(ISNUMBER(MATCH(B249,'Danh sách COD'!$B:$B,0)),J249/I249,""))</f>
        <v/>
      </c>
      <c r="S249" t="str">
        <f ca="1">IF(R249="","",IF(R249&gt;='Báo cáo'!$C$8,"Có","Không"))</f>
        <v/>
      </c>
    </row>
    <row r="250" spans="1:19" x14ac:dyDescent="0.25">
      <c r="A250" t="str">
        <f ca="1">IF(ISBLANK(INDIRECT("'["&amp;'Báo cáo'!$C$3&amp;".xlsx]Hóa đơn COD'!"&amp;CELL("address",A250))),"",(INDIRECT("'["&amp;'Báo cáo'!$C$3&amp;".xlsx]Hóa đơn COD'!"&amp;CELL("address",A250))))</f>
        <v>BTT400040145.T128155.061219</v>
      </c>
      <c r="B250" t="str">
        <f ca="1">IF(ISBLANK(INDIRECT("'["&amp;'Báo cáo'!$C$3&amp;".xlsx]Hóa đơn COD'!"&amp;CELL("address",B250))),"",(INDIRECT("'["&amp;'Báo cáo'!$C$3&amp;".xlsx]Hóa đơn COD'!"&amp;CELL("address",B250))))</f>
        <v>T128155-Phùng Khánh Hưng</v>
      </c>
      <c r="C250">
        <f ca="1">IF(ISBLANK(INDIRECT("'["&amp;'Báo cáo'!$C$3&amp;".xlsx]Hóa đơn COD'!"&amp;CELL("address",C250))),"",(INDIRECT("'["&amp;'Báo cáo'!$C$3&amp;".xlsx]Hóa đơn COD'!"&amp;CELL("address",C250))))</f>
        <v>7010100</v>
      </c>
      <c r="D250">
        <f ca="1">IF(ISBLANK(INDIRECT("'["&amp;'Báo cáo'!$C$3&amp;".xlsx]Hóa đơn COD'!"&amp;CELL("address",D250))),"",(INDIRECT("'["&amp;'Báo cáo'!$C$3&amp;".xlsx]Hóa đơn COD'!"&amp;CELL("address",D250))))</f>
        <v>16000</v>
      </c>
      <c r="E250">
        <f ca="1">IF(ISBLANK(INDIRECT("'["&amp;'Báo cáo'!$C$3&amp;".xlsx]Hóa đơn COD'!"&amp;CELL("address",E250))),"",(INDIRECT("'["&amp;'Báo cáo'!$C$3&amp;".xlsx]Hóa đơn COD'!"&amp;CELL("address",E250))))</f>
        <v>606660</v>
      </c>
      <c r="F250">
        <f ca="1">IF(ISBLANK(INDIRECT("'["&amp;'Báo cáo'!$C$3&amp;".xlsx]Hóa đơn COD'!"&amp;CELL("address",F250))),"",(INDIRECT("'["&amp;'Báo cáo'!$C$3&amp;".xlsx]Hóa đơn COD'!"&amp;CELL("address",F250))))</f>
        <v>518660</v>
      </c>
      <c r="G250">
        <f ca="1">IF(ISBLANK(INDIRECT("'["&amp;'Báo cáo'!$C$3&amp;".xlsx]Hóa đơn COD'!"&amp;CELL("address",G250))),"",(INDIRECT("'["&amp;'Báo cáo'!$C$3&amp;".xlsx]Hóa đơn COD'!"&amp;CELL("address",G250))))</f>
        <v>88000</v>
      </c>
      <c r="H250">
        <f ca="1">IF(ISBLANK(INDIRECT("'["&amp;'Báo cáo'!$C$3&amp;".xlsx]Hóa đơn COD'!"&amp;CELL("address",H250))),"",(INDIRECT("'["&amp;'Báo cáo'!$C$3&amp;".xlsx]Hóa đơn COD'!"&amp;CELL("address",H250))))</f>
        <v>0</v>
      </c>
      <c r="I250">
        <f ca="1">IF(ISBLANK(INDIRECT("'["&amp;'Báo cáo'!$C$3&amp;".xlsx]Hóa đơn COD'!"&amp;CELL("address",I250))),"",(INDIRECT("'["&amp;'Báo cáo'!$C$3&amp;".xlsx]Hóa đơn COD'!"&amp;CELL("address",I250))))</f>
        <v>43</v>
      </c>
      <c r="J250">
        <f ca="1">IF(ISBLANK(INDIRECT("'["&amp;'Báo cáo'!$C$3&amp;".xlsx]Hóa đơn COD'!"&amp;CELL("address",J250))),"",(INDIRECT("'["&amp;'Báo cáo'!$C$3&amp;".xlsx]Hóa đơn COD'!"&amp;CELL("address",J250))))</f>
        <v>23</v>
      </c>
      <c r="K250">
        <f ca="1">IF(ISBLANK(INDIRECT("'["&amp;'Báo cáo'!$C$3&amp;".xlsx]Hóa đơn COD'!"&amp;CELL("address",K250))),"",(INDIRECT("'["&amp;'Báo cáo'!$C$3&amp;".xlsx]Hóa đơn COD'!"&amp;CELL("address",K250))))</f>
        <v>0</v>
      </c>
      <c r="L250">
        <f ca="1">IF(ISBLANK(INDIRECT("'["&amp;'Báo cáo'!$C$3&amp;".xlsx]Hóa đơn COD'!"&amp;CELL("address",L250))),"",(INDIRECT("'["&amp;'Báo cáo'!$C$3&amp;".xlsx]Hóa đơn COD'!"&amp;CELL("address",L250))))</f>
        <v>20</v>
      </c>
      <c r="M250">
        <f ca="1">IF(ISBLANK(INDIRECT("'["&amp;'Báo cáo'!$C$3&amp;".xlsx]Hóa đơn COD'!"&amp;CELL("address",M250))),"",(INDIRECT("'["&amp;'Báo cáo'!$C$3&amp;".xlsx]Hóa đơn COD'!"&amp;CELL("address",M250))))</f>
        <v>43</v>
      </c>
      <c r="N250" t="str">
        <f ca="1">IF(ISBLANK(INDIRECT("'["&amp;'Báo cáo'!$C$3&amp;".xlsx]Hóa đơn COD'!"&amp;CELL("address",N250))),"",(INDIRECT("'["&amp;'Báo cáo'!$C$3&amp;".xlsx]Hóa đơn COD'!"&amp;CELL("address",N250))))</f>
        <v>tuoint</v>
      </c>
      <c r="O250" t="str">
        <f ca="1">IF(ISBLANK(INDIRECT("'["&amp;'Báo cáo'!$C$3&amp;".xlsx]Hóa đơn COD'!"&amp;CELL("address",O250))),"",(INDIRECT("'["&amp;'Báo cáo'!$C$3&amp;".xlsx]Hóa đơn COD'!"&amp;CELL("address",O250))))</f>
        <v>22:11 06-12-19</v>
      </c>
      <c r="P250" s="10">
        <f t="shared" ca="1" si="3"/>
        <v>0.9243055555555556</v>
      </c>
      <c r="Q250" t="str">
        <f ca="1">IF(B250="","",IF(P250&lt;'Báo cáo'!$C$4,"Sáng","Chiều"))</f>
        <v>Chiều</v>
      </c>
      <c r="R250" s="12" t="str">
        <f ca="1">IF(A250="","",IF(ISNUMBER(MATCH(B250,'Danh sách COD'!$B:$B,0)),J250/I250,""))</f>
        <v/>
      </c>
      <c r="S250" t="str">
        <f ca="1">IF(R250="","",IF(R250&gt;='Báo cáo'!$C$8,"Có","Không"))</f>
        <v/>
      </c>
    </row>
    <row r="251" spans="1:19" x14ac:dyDescent="0.25">
      <c r="A251" t="str">
        <f ca="1">IF(ISBLANK(INDIRECT("'["&amp;'Báo cáo'!$C$3&amp;".xlsx]Hóa đơn COD'!"&amp;CELL("address",A251))),"",(INDIRECT("'["&amp;'Báo cáo'!$C$3&amp;".xlsx]Hóa đơn COD'!"&amp;CELL("address",A251))))</f>
        <v>BTT398577348.T128155.051219</v>
      </c>
      <c r="B251" t="str">
        <f ca="1">IF(ISBLANK(INDIRECT("'["&amp;'Báo cáo'!$C$3&amp;".xlsx]Hóa đơn COD'!"&amp;CELL("address",B251))),"",(INDIRECT("'["&amp;'Báo cáo'!$C$3&amp;".xlsx]Hóa đơn COD'!"&amp;CELL("address",B251))))</f>
        <v>T128155-Phùng Khánh Hưng</v>
      </c>
      <c r="C251">
        <f ca="1">IF(ISBLANK(INDIRECT("'["&amp;'Báo cáo'!$C$3&amp;".xlsx]Hóa đơn COD'!"&amp;CELL("address",C251))),"",(INDIRECT("'["&amp;'Báo cáo'!$C$3&amp;".xlsx]Hóa đơn COD'!"&amp;CELL("address",C251))))</f>
        <v>8931250</v>
      </c>
      <c r="D251">
        <f ca="1">IF(ISBLANK(INDIRECT("'["&amp;'Báo cáo'!$C$3&amp;".xlsx]Hóa đơn COD'!"&amp;CELL("address",D251))),"",(INDIRECT("'["&amp;'Báo cáo'!$C$3&amp;".xlsx]Hóa đơn COD'!"&amp;CELL("address",D251))))</f>
        <v>0</v>
      </c>
      <c r="E251">
        <f ca="1">IF(ISBLANK(INDIRECT("'["&amp;'Báo cáo'!$C$3&amp;".xlsx]Hóa đơn COD'!"&amp;CELL("address",E251))),"",(INDIRECT("'["&amp;'Báo cáo'!$C$3&amp;".xlsx]Hóa đơn COD'!"&amp;CELL("address",E251))))</f>
        <v>940300</v>
      </c>
      <c r="F251">
        <f ca="1">IF(ISBLANK(INDIRECT("'["&amp;'Báo cáo'!$C$3&amp;".xlsx]Hóa đơn COD'!"&amp;CELL("address",F251))),"",(INDIRECT("'["&amp;'Báo cáo'!$C$3&amp;".xlsx]Hóa đơn COD'!"&amp;CELL("address",F251))))</f>
        <v>764300</v>
      </c>
      <c r="G251">
        <f ca="1">IF(ISBLANK(INDIRECT("'["&amp;'Báo cáo'!$C$3&amp;".xlsx]Hóa đơn COD'!"&amp;CELL("address",G251))),"",(INDIRECT("'["&amp;'Báo cáo'!$C$3&amp;".xlsx]Hóa đơn COD'!"&amp;CELL("address",G251))))</f>
        <v>176000</v>
      </c>
      <c r="H251">
        <f ca="1">IF(ISBLANK(INDIRECT("'["&amp;'Báo cáo'!$C$3&amp;".xlsx]Hóa đơn COD'!"&amp;CELL("address",H251))),"",(INDIRECT("'["&amp;'Báo cáo'!$C$3&amp;".xlsx]Hóa đơn COD'!"&amp;CELL("address",H251))))</f>
        <v>0</v>
      </c>
      <c r="I251">
        <f ca="1">IF(ISBLANK(INDIRECT("'["&amp;'Báo cáo'!$C$3&amp;".xlsx]Hóa đơn COD'!"&amp;CELL("address",I251))),"",(INDIRECT("'["&amp;'Báo cáo'!$C$3&amp;".xlsx]Hóa đơn COD'!"&amp;CELL("address",I251))))</f>
        <v>51</v>
      </c>
      <c r="J251">
        <f ca="1">IF(ISBLANK(INDIRECT("'["&amp;'Báo cáo'!$C$3&amp;".xlsx]Hóa đơn COD'!"&amp;CELL("address",J251))),"",(INDIRECT("'["&amp;'Báo cáo'!$C$3&amp;".xlsx]Hóa đơn COD'!"&amp;CELL("address",J251))))</f>
        <v>35</v>
      </c>
      <c r="K251">
        <f ca="1">IF(ISBLANK(INDIRECT("'["&amp;'Báo cáo'!$C$3&amp;".xlsx]Hóa đơn COD'!"&amp;CELL("address",K251))),"",(INDIRECT("'["&amp;'Báo cáo'!$C$3&amp;".xlsx]Hóa đơn COD'!"&amp;CELL("address",K251))))</f>
        <v>0</v>
      </c>
      <c r="L251">
        <f ca="1">IF(ISBLANK(INDIRECT("'["&amp;'Báo cáo'!$C$3&amp;".xlsx]Hóa đơn COD'!"&amp;CELL("address",L251))),"",(INDIRECT("'["&amp;'Báo cáo'!$C$3&amp;".xlsx]Hóa đơn COD'!"&amp;CELL("address",L251))))</f>
        <v>16</v>
      </c>
      <c r="M251">
        <f ca="1">IF(ISBLANK(INDIRECT("'["&amp;'Báo cáo'!$C$3&amp;".xlsx]Hóa đơn COD'!"&amp;CELL("address",M251))),"",(INDIRECT("'["&amp;'Báo cáo'!$C$3&amp;".xlsx]Hóa đơn COD'!"&amp;CELL("address",M251))))</f>
        <v>51</v>
      </c>
      <c r="N251" t="str">
        <f ca="1">IF(ISBLANK(INDIRECT("'["&amp;'Báo cáo'!$C$3&amp;".xlsx]Hóa đơn COD'!"&amp;CELL("address",N251))),"",(INDIRECT("'["&amp;'Báo cáo'!$C$3&amp;".xlsx]Hóa đơn COD'!"&amp;CELL("address",N251))))</f>
        <v>nhobth</v>
      </c>
      <c r="O251" t="str">
        <f ca="1">IF(ISBLANK(INDIRECT("'["&amp;'Báo cáo'!$C$3&amp;".xlsx]Hóa đơn COD'!"&amp;CELL("address",O251))),"",(INDIRECT("'["&amp;'Báo cáo'!$C$3&amp;".xlsx]Hóa đơn COD'!"&amp;CELL("address",O251))))</f>
        <v>22:16 05-12-19</v>
      </c>
      <c r="P251" s="10">
        <f t="shared" ca="1" si="3"/>
        <v>0.9277777777777777</v>
      </c>
      <c r="Q251" t="str">
        <f ca="1">IF(B251="","",IF(P251&lt;'Báo cáo'!$C$4,"Sáng","Chiều"))</f>
        <v>Chiều</v>
      </c>
      <c r="R251" s="12" t="str">
        <f ca="1">IF(A251="","",IF(ISNUMBER(MATCH(B251,'Danh sách COD'!$B:$B,0)),J251/I251,""))</f>
        <v/>
      </c>
      <c r="S251" t="str">
        <f ca="1">IF(R251="","",IF(R251&gt;='Báo cáo'!$C$8,"Có","Không"))</f>
        <v/>
      </c>
    </row>
    <row r="252" spans="1:19" x14ac:dyDescent="0.25">
      <c r="A252" t="str">
        <f ca="1">IF(ISBLANK(INDIRECT("'["&amp;'Báo cáo'!$C$3&amp;".xlsx]Hóa đơn COD'!"&amp;CELL("address",A252))),"",(INDIRECT("'["&amp;'Báo cáo'!$C$3&amp;".xlsx]Hóa đơn COD'!"&amp;CELL("address",A252))))</f>
        <v>BTT397347165.T128155.041219</v>
      </c>
      <c r="B252" t="str">
        <f ca="1">IF(ISBLANK(INDIRECT("'["&amp;'Báo cáo'!$C$3&amp;".xlsx]Hóa đơn COD'!"&amp;CELL("address",B252))),"",(INDIRECT("'["&amp;'Báo cáo'!$C$3&amp;".xlsx]Hóa đơn COD'!"&amp;CELL("address",B252))))</f>
        <v>T128155-Phùng Khánh Hưng</v>
      </c>
      <c r="C252">
        <f ca="1">IF(ISBLANK(INDIRECT("'["&amp;'Báo cáo'!$C$3&amp;".xlsx]Hóa đơn COD'!"&amp;CELL("address",C252))),"",(INDIRECT("'["&amp;'Báo cáo'!$C$3&amp;".xlsx]Hóa đơn COD'!"&amp;CELL("address",C252))))</f>
        <v>7765700</v>
      </c>
      <c r="D252">
        <f ca="1">IF(ISBLANK(INDIRECT("'["&amp;'Báo cáo'!$C$3&amp;".xlsx]Hóa đơn COD'!"&amp;CELL("address",D252))),"",(INDIRECT("'["&amp;'Báo cáo'!$C$3&amp;".xlsx]Hóa đơn COD'!"&amp;CELL("address",D252))))</f>
        <v>0</v>
      </c>
      <c r="E252">
        <f ca="1">IF(ISBLANK(INDIRECT("'["&amp;'Báo cáo'!$C$3&amp;".xlsx]Hóa đơn COD'!"&amp;CELL("address",E252))),"",(INDIRECT("'["&amp;'Báo cáo'!$C$3&amp;".xlsx]Hóa đơn COD'!"&amp;CELL("address",E252))))</f>
        <v>724375</v>
      </c>
      <c r="F252">
        <f ca="1">IF(ISBLANK(INDIRECT("'["&amp;'Báo cáo'!$C$3&amp;".xlsx]Hóa đơn COD'!"&amp;CELL("address",F252))),"",(INDIRECT("'["&amp;'Báo cáo'!$C$3&amp;".xlsx]Hóa đơn COD'!"&amp;CELL("address",F252))))</f>
        <v>724375</v>
      </c>
      <c r="G252">
        <f ca="1">IF(ISBLANK(INDIRECT("'["&amp;'Báo cáo'!$C$3&amp;".xlsx]Hóa đơn COD'!"&amp;CELL("address",G252))),"",(INDIRECT("'["&amp;'Báo cáo'!$C$3&amp;".xlsx]Hóa đơn COD'!"&amp;CELL("address",G252))))</f>
        <v>0</v>
      </c>
      <c r="H252">
        <f ca="1">IF(ISBLANK(INDIRECT("'["&amp;'Báo cáo'!$C$3&amp;".xlsx]Hóa đơn COD'!"&amp;CELL("address",H252))),"",(INDIRECT("'["&amp;'Báo cáo'!$C$3&amp;".xlsx]Hóa đơn COD'!"&amp;CELL("address",H252))))</f>
        <v>0</v>
      </c>
      <c r="I252">
        <f ca="1">IF(ISBLANK(INDIRECT("'["&amp;'Báo cáo'!$C$3&amp;".xlsx]Hóa đơn COD'!"&amp;CELL("address",I252))),"",(INDIRECT("'["&amp;'Báo cáo'!$C$3&amp;".xlsx]Hóa đơn COD'!"&amp;CELL("address",I252))))</f>
        <v>49</v>
      </c>
      <c r="J252">
        <f ca="1">IF(ISBLANK(INDIRECT("'["&amp;'Báo cáo'!$C$3&amp;".xlsx]Hóa đơn COD'!"&amp;CELL("address",J252))),"",(INDIRECT("'["&amp;'Báo cáo'!$C$3&amp;".xlsx]Hóa đơn COD'!"&amp;CELL("address",J252))))</f>
        <v>25</v>
      </c>
      <c r="K252">
        <f ca="1">IF(ISBLANK(INDIRECT("'["&amp;'Báo cáo'!$C$3&amp;".xlsx]Hóa đơn COD'!"&amp;CELL("address",K252))),"",(INDIRECT("'["&amp;'Báo cáo'!$C$3&amp;".xlsx]Hóa đơn COD'!"&amp;CELL("address",K252))))</f>
        <v>0</v>
      </c>
      <c r="L252">
        <f ca="1">IF(ISBLANK(INDIRECT("'["&amp;'Báo cáo'!$C$3&amp;".xlsx]Hóa đơn COD'!"&amp;CELL("address",L252))),"",(INDIRECT("'["&amp;'Báo cáo'!$C$3&amp;".xlsx]Hóa đơn COD'!"&amp;CELL("address",L252))))</f>
        <v>24</v>
      </c>
      <c r="M252">
        <f ca="1">IF(ISBLANK(INDIRECT("'["&amp;'Báo cáo'!$C$3&amp;".xlsx]Hóa đơn COD'!"&amp;CELL("address",M252))),"",(INDIRECT("'["&amp;'Báo cáo'!$C$3&amp;".xlsx]Hóa đơn COD'!"&amp;CELL("address",M252))))</f>
        <v>49</v>
      </c>
      <c r="N252" t="str">
        <f ca="1">IF(ISBLANK(INDIRECT("'["&amp;'Báo cáo'!$C$3&amp;".xlsx]Hóa đơn COD'!"&amp;CELL("address",N252))),"",(INDIRECT("'["&amp;'Báo cáo'!$C$3&amp;".xlsx]Hóa đơn COD'!"&amp;CELL("address",N252))))</f>
        <v>nhobth</v>
      </c>
      <c r="O252" t="str">
        <f ca="1">IF(ISBLANK(INDIRECT("'["&amp;'Báo cáo'!$C$3&amp;".xlsx]Hóa đơn COD'!"&amp;CELL("address",O252))),"",(INDIRECT("'["&amp;'Báo cáo'!$C$3&amp;".xlsx]Hóa đơn COD'!"&amp;CELL("address",O252))))</f>
        <v>22:20 04-12-19</v>
      </c>
      <c r="P252" s="10">
        <f t="shared" ca="1" si="3"/>
        <v>0.93055555555555547</v>
      </c>
      <c r="Q252" t="str">
        <f ca="1">IF(B252="","",IF(P252&lt;'Báo cáo'!$C$4,"Sáng","Chiều"))</f>
        <v>Chiều</v>
      </c>
      <c r="R252" s="12" t="str">
        <f ca="1">IF(A252="","",IF(ISNUMBER(MATCH(B252,'Danh sách COD'!$B:$B,0)),J252/I252,""))</f>
        <v/>
      </c>
      <c r="S252" t="str">
        <f ca="1">IF(R252="","",IF(R252&gt;='Báo cáo'!$C$8,"Có","Không"))</f>
        <v/>
      </c>
    </row>
    <row r="253" spans="1:19" x14ac:dyDescent="0.25">
      <c r="A253" t="str">
        <f ca="1">IF(ISBLANK(INDIRECT("'["&amp;'Báo cáo'!$C$3&amp;".xlsx]Hóa đơn COD'!"&amp;CELL("address",A253))),"",(INDIRECT("'["&amp;'Báo cáo'!$C$3&amp;".xlsx]Hóa đơn COD'!"&amp;CELL("address",A253))))</f>
        <v>BTT392746560.T128423.011219</v>
      </c>
      <c r="B253" t="str">
        <f ca="1">IF(ISBLANK(INDIRECT("'["&amp;'Báo cáo'!$C$3&amp;".xlsx]Hóa đơn COD'!"&amp;CELL("address",B253))),"",(INDIRECT("'["&amp;'Báo cáo'!$C$3&amp;".xlsx]Hóa đơn COD'!"&amp;CELL("address",B253))))</f>
        <v>T128423-Tô Hồng Quang</v>
      </c>
      <c r="C253">
        <f ca="1">IF(ISBLANK(INDIRECT("'["&amp;'Báo cáo'!$C$3&amp;".xlsx]Hóa đơn COD'!"&amp;CELL("address",C253))),"",(INDIRECT("'["&amp;'Báo cáo'!$C$3&amp;".xlsx]Hóa đơn COD'!"&amp;CELL("address",C253))))</f>
        <v>12069013</v>
      </c>
      <c r="D253">
        <f ca="1">IF(ISBLANK(INDIRECT("'["&amp;'Báo cáo'!$C$3&amp;".xlsx]Hóa đơn COD'!"&amp;CELL("address",D253))),"",(INDIRECT("'["&amp;'Báo cáo'!$C$3&amp;".xlsx]Hóa đơn COD'!"&amp;CELL("address",D253))))</f>
        <v>0</v>
      </c>
      <c r="E253">
        <f ca="1">IF(ISBLANK(INDIRECT("'["&amp;'Báo cáo'!$C$3&amp;".xlsx]Hóa đơn COD'!"&amp;CELL("address",E253))),"",(INDIRECT("'["&amp;'Báo cáo'!$C$3&amp;".xlsx]Hóa đơn COD'!"&amp;CELL("address",E253))))</f>
        <v>1154006</v>
      </c>
      <c r="F253">
        <f ca="1">IF(ISBLANK(INDIRECT("'["&amp;'Báo cáo'!$C$3&amp;".xlsx]Hóa đơn COD'!"&amp;CELL("address",F253))),"",(INDIRECT("'["&amp;'Báo cáo'!$C$3&amp;".xlsx]Hóa đơn COD'!"&amp;CELL("address",F253))))</f>
        <v>1102006</v>
      </c>
      <c r="G253">
        <f ca="1">IF(ISBLANK(INDIRECT("'["&amp;'Báo cáo'!$C$3&amp;".xlsx]Hóa đơn COD'!"&amp;CELL("address",G253))),"",(INDIRECT("'["&amp;'Báo cáo'!$C$3&amp;".xlsx]Hóa đơn COD'!"&amp;CELL("address",G253))))</f>
        <v>52000</v>
      </c>
      <c r="H253">
        <f ca="1">IF(ISBLANK(INDIRECT("'["&amp;'Báo cáo'!$C$3&amp;".xlsx]Hóa đơn COD'!"&amp;CELL("address",H253))),"",(INDIRECT("'["&amp;'Báo cáo'!$C$3&amp;".xlsx]Hóa đơn COD'!"&amp;CELL("address",H253))))</f>
        <v>0</v>
      </c>
      <c r="I253">
        <f ca="1">IF(ISBLANK(INDIRECT("'["&amp;'Báo cáo'!$C$3&amp;".xlsx]Hóa đơn COD'!"&amp;CELL("address",I253))),"",(INDIRECT("'["&amp;'Báo cáo'!$C$3&amp;".xlsx]Hóa đơn COD'!"&amp;CELL("address",I253))))</f>
        <v>48</v>
      </c>
      <c r="J253">
        <f ca="1">IF(ISBLANK(INDIRECT("'["&amp;'Báo cáo'!$C$3&amp;".xlsx]Hóa đơn COD'!"&amp;CELL("address",J253))),"",(INDIRECT("'["&amp;'Báo cáo'!$C$3&amp;".xlsx]Hóa đơn COD'!"&amp;CELL("address",J253))))</f>
        <v>44</v>
      </c>
      <c r="K253">
        <f ca="1">IF(ISBLANK(INDIRECT("'["&amp;'Báo cáo'!$C$3&amp;".xlsx]Hóa đơn COD'!"&amp;CELL("address",K253))),"",(INDIRECT("'["&amp;'Báo cáo'!$C$3&amp;".xlsx]Hóa đơn COD'!"&amp;CELL("address",K253))))</f>
        <v>1</v>
      </c>
      <c r="L253">
        <f ca="1">IF(ISBLANK(INDIRECT("'["&amp;'Báo cáo'!$C$3&amp;".xlsx]Hóa đơn COD'!"&amp;CELL("address",L253))),"",(INDIRECT("'["&amp;'Báo cáo'!$C$3&amp;".xlsx]Hóa đơn COD'!"&amp;CELL("address",L253))))</f>
        <v>3</v>
      </c>
      <c r="M253">
        <f ca="1">IF(ISBLANK(INDIRECT("'["&amp;'Báo cáo'!$C$3&amp;".xlsx]Hóa đơn COD'!"&amp;CELL("address",M253))),"",(INDIRECT("'["&amp;'Báo cáo'!$C$3&amp;".xlsx]Hóa đơn COD'!"&amp;CELL("address",M253))))</f>
        <v>48</v>
      </c>
      <c r="N253" t="str">
        <f ca="1">IF(ISBLANK(INDIRECT("'["&amp;'Báo cáo'!$C$3&amp;".xlsx]Hóa đơn COD'!"&amp;CELL("address",N253))),"",(INDIRECT("'["&amp;'Báo cáo'!$C$3&amp;".xlsx]Hóa đơn COD'!"&amp;CELL("address",N253))))</f>
        <v>huyendtm2</v>
      </c>
      <c r="O253" t="str">
        <f ca="1">IF(ISBLANK(INDIRECT("'["&amp;'Báo cáo'!$C$3&amp;".xlsx]Hóa đơn COD'!"&amp;CELL("address",O253))),"",(INDIRECT("'["&amp;'Báo cáo'!$C$3&amp;".xlsx]Hóa đơn COD'!"&amp;CELL("address",O253))))</f>
        <v>11:43 01-12-19</v>
      </c>
      <c r="P253" s="10">
        <f t="shared" ca="1" si="3"/>
        <v>0.48819444444444443</v>
      </c>
      <c r="Q253" t="str">
        <f ca="1">IF(B253="","",IF(P253&lt;'Báo cáo'!$C$4,"Sáng","Chiều"))</f>
        <v>Sáng</v>
      </c>
      <c r="R253" s="12" t="str">
        <f ca="1">IF(A253="","",IF(ISNUMBER(MATCH(B253,'Danh sách COD'!$B:$B,0)),J253/I253,""))</f>
        <v/>
      </c>
      <c r="S253" t="str">
        <f ca="1">IF(R253="","",IF(R253&gt;='Báo cáo'!$C$8,"Có","Không"))</f>
        <v/>
      </c>
    </row>
    <row r="254" spans="1:19" x14ac:dyDescent="0.25">
      <c r="A254" t="str">
        <f ca="1">IF(ISBLANK(INDIRECT("'["&amp;'Báo cáo'!$C$3&amp;".xlsx]Hóa đơn COD'!"&amp;CELL("address",A254))),"",(INDIRECT("'["&amp;'Báo cáo'!$C$3&amp;".xlsx]Hóa đơn COD'!"&amp;CELL("address",A254))))</f>
        <v>BTT392846418.T128423.011219</v>
      </c>
      <c r="B254" t="str">
        <f ca="1">IF(ISBLANK(INDIRECT("'["&amp;'Báo cáo'!$C$3&amp;".xlsx]Hóa đơn COD'!"&amp;CELL("address",B254))),"",(INDIRECT("'["&amp;'Báo cáo'!$C$3&amp;".xlsx]Hóa đơn COD'!"&amp;CELL("address",B254))))</f>
        <v>T128423-Tô Hồng Quang</v>
      </c>
      <c r="C254">
        <f ca="1">IF(ISBLANK(INDIRECT("'["&amp;'Báo cáo'!$C$3&amp;".xlsx]Hóa đơn COD'!"&amp;CELL("address",C254))),"",(INDIRECT("'["&amp;'Báo cáo'!$C$3&amp;".xlsx]Hóa đơn COD'!"&amp;CELL("address",C254))))</f>
        <v>4298000</v>
      </c>
      <c r="D254">
        <f ca="1">IF(ISBLANK(INDIRECT("'["&amp;'Báo cáo'!$C$3&amp;".xlsx]Hóa đơn COD'!"&amp;CELL("address",D254))),"",(INDIRECT("'["&amp;'Báo cáo'!$C$3&amp;".xlsx]Hóa đơn COD'!"&amp;CELL("address",D254))))</f>
        <v>0</v>
      </c>
      <c r="E254">
        <f ca="1">IF(ISBLANK(INDIRECT("'["&amp;'Báo cáo'!$C$3&amp;".xlsx]Hóa đơn COD'!"&amp;CELL("address",E254))),"",(INDIRECT("'["&amp;'Báo cáo'!$C$3&amp;".xlsx]Hóa đơn COD'!"&amp;CELL("address",E254))))</f>
        <v>431650</v>
      </c>
      <c r="F254">
        <f ca="1">IF(ISBLANK(INDIRECT("'["&amp;'Báo cáo'!$C$3&amp;".xlsx]Hóa đơn COD'!"&amp;CELL("address",F254))),"",(INDIRECT("'["&amp;'Báo cáo'!$C$3&amp;".xlsx]Hóa đơn COD'!"&amp;CELL("address",F254))))</f>
        <v>211650</v>
      </c>
      <c r="G254">
        <f ca="1">IF(ISBLANK(INDIRECT("'["&amp;'Báo cáo'!$C$3&amp;".xlsx]Hóa đơn COD'!"&amp;CELL("address",G254))),"",(INDIRECT("'["&amp;'Báo cáo'!$C$3&amp;".xlsx]Hóa đơn COD'!"&amp;CELL("address",G254))))</f>
        <v>220000</v>
      </c>
      <c r="H254">
        <f ca="1">IF(ISBLANK(INDIRECT("'["&amp;'Báo cáo'!$C$3&amp;".xlsx]Hóa đơn COD'!"&amp;CELL("address",H254))),"",(INDIRECT("'["&amp;'Báo cáo'!$C$3&amp;".xlsx]Hóa đơn COD'!"&amp;CELL("address",H254))))</f>
        <v>0</v>
      </c>
      <c r="I254">
        <f ca="1">IF(ISBLANK(INDIRECT("'["&amp;'Báo cáo'!$C$3&amp;".xlsx]Hóa đơn COD'!"&amp;CELL("address",I254))),"",(INDIRECT("'["&amp;'Báo cáo'!$C$3&amp;".xlsx]Hóa đơn COD'!"&amp;CELL("address",I254))))</f>
        <v>5</v>
      </c>
      <c r="J254">
        <f ca="1">IF(ISBLANK(INDIRECT("'["&amp;'Báo cáo'!$C$3&amp;".xlsx]Hóa đơn COD'!"&amp;CELL("address",J254))),"",(INDIRECT("'["&amp;'Báo cáo'!$C$3&amp;".xlsx]Hóa đơn COD'!"&amp;CELL("address",J254))))</f>
        <v>5</v>
      </c>
      <c r="K254">
        <f ca="1">IF(ISBLANK(INDIRECT("'["&amp;'Báo cáo'!$C$3&amp;".xlsx]Hóa đơn COD'!"&amp;CELL("address",K254))),"",(INDIRECT("'["&amp;'Báo cáo'!$C$3&amp;".xlsx]Hóa đơn COD'!"&amp;CELL("address",K254))))</f>
        <v>0</v>
      </c>
      <c r="L254">
        <f ca="1">IF(ISBLANK(INDIRECT("'["&amp;'Báo cáo'!$C$3&amp;".xlsx]Hóa đơn COD'!"&amp;CELL("address",L254))),"",(INDIRECT("'["&amp;'Báo cáo'!$C$3&amp;".xlsx]Hóa đơn COD'!"&amp;CELL("address",L254))))</f>
        <v>0</v>
      </c>
      <c r="M254">
        <f ca="1">IF(ISBLANK(INDIRECT("'["&amp;'Báo cáo'!$C$3&amp;".xlsx]Hóa đơn COD'!"&amp;CELL("address",M254))),"",(INDIRECT("'["&amp;'Báo cáo'!$C$3&amp;".xlsx]Hóa đơn COD'!"&amp;CELL("address",M254))))</f>
        <v>5</v>
      </c>
      <c r="N254" t="str">
        <f ca="1">IF(ISBLANK(INDIRECT("'["&amp;'Báo cáo'!$C$3&amp;".xlsx]Hóa đơn COD'!"&amp;CELL("address",N254))),"",(INDIRECT("'["&amp;'Báo cáo'!$C$3&amp;".xlsx]Hóa đơn COD'!"&amp;CELL("address",N254))))</f>
        <v>huyendtm2</v>
      </c>
      <c r="O254" t="str">
        <f ca="1">IF(ISBLANK(INDIRECT("'["&amp;'Báo cáo'!$C$3&amp;".xlsx]Hóa đơn COD'!"&amp;CELL("address",O254))),"",(INDIRECT("'["&amp;'Báo cáo'!$C$3&amp;".xlsx]Hóa đơn COD'!"&amp;CELL("address",O254))))</f>
        <v>13:17 01-12-19</v>
      </c>
      <c r="P254" s="10">
        <f t="shared" ca="1" si="3"/>
        <v>0.55347222222222225</v>
      </c>
      <c r="Q254" t="str">
        <f ca="1">IF(B254="","",IF(P254&lt;'Báo cáo'!$C$4,"Sáng","Chiều"))</f>
        <v>Chiều</v>
      </c>
      <c r="R254" s="12" t="str">
        <f ca="1">IF(A254="","",IF(ISNUMBER(MATCH(B254,'Danh sách COD'!$B:$B,0)),J254/I254,""))</f>
        <v/>
      </c>
      <c r="S254" t="str">
        <f ca="1">IF(R254="","",IF(R254&gt;='Báo cáo'!$C$8,"Có","Không"))</f>
        <v/>
      </c>
    </row>
    <row r="255" spans="1:19" x14ac:dyDescent="0.25">
      <c r="A255" t="str">
        <f ca="1">IF(ISBLANK(INDIRECT("'["&amp;'Báo cáo'!$C$3&amp;".xlsx]Hóa đơn COD'!"&amp;CELL("address",A255))),"",(INDIRECT("'["&amp;'Báo cáo'!$C$3&amp;".xlsx]Hóa đơn COD'!"&amp;CELL("address",A255))))</f>
        <v>BTT392996181.T128423.011219</v>
      </c>
      <c r="B255" t="str">
        <f ca="1">IF(ISBLANK(INDIRECT("'["&amp;'Báo cáo'!$C$3&amp;".xlsx]Hóa đơn COD'!"&amp;CELL("address",B255))),"",(INDIRECT("'["&amp;'Báo cáo'!$C$3&amp;".xlsx]Hóa đơn COD'!"&amp;CELL("address",B255))))</f>
        <v>T128423-Tô Hồng Quang</v>
      </c>
      <c r="C255">
        <f ca="1">IF(ISBLANK(INDIRECT("'["&amp;'Báo cáo'!$C$3&amp;".xlsx]Hóa đơn COD'!"&amp;CELL("address",C255))),"",(INDIRECT("'["&amp;'Báo cáo'!$C$3&amp;".xlsx]Hóa đơn COD'!"&amp;CELL("address",C255))))</f>
        <v>3028730</v>
      </c>
      <c r="D255">
        <f ca="1">IF(ISBLANK(INDIRECT("'["&amp;'Báo cáo'!$C$3&amp;".xlsx]Hóa đơn COD'!"&amp;CELL("address",D255))),"",(INDIRECT("'["&amp;'Báo cáo'!$C$3&amp;".xlsx]Hóa đơn COD'!"&amp;CELL("address",D255))))</f>
        <v>0</v>
      </c>
      <c r="E255">
        <f ca="1">IF(ISBLANK(INDIRECT("'["&amp;'Báo cáo'!$C$3&amp;".xlsx]Hóa đơn COD'!"&amp;CELL("address",E255))),"",(INDIRECT("'["&amp;'Báo cáo'!$C$3&amp;".xlsx]Hóa đơn COD'!"&amp;CELL("address",E255))))</f>
        <v>341160</v>
      </c>
      <c r="F255">
        <f ca="1">IF(ISBLANK(INDIRECT("'["&amp;'Báo cáo'!$C$3&amp;".xlsx]Hóa đơn COD'!"&amp;CELL("address",F255))),"",(INDIRECT("'["&amp;'Báo cáo'!$C$3&amp;".xlsx]Hóa đơn COD'!"&amp;CELL("address",F255))))</f>
        <v>341160</v>
      </c>
      <c r="G255">
        <f ca="1">IF(ISBLANK(INDIRECT("'["&amp;'Báo cáo'!$C$3&amp;".xlsx]Hóa đơn COD'!"&amp;CELL("address",G255))),"",(INDIRECT("'["&amp;'Báo cáo'!$C$3&amp;".xlsx]Hóa đơn COD'!"&amp;CELL("address",G255))))</f>
        <v>0</v>
      </c>
      <c r="H255">
        <f ca="1">IF(ISBLANK(INDIRECT("'["&amp;'Báo cáo'!$C$3&amp;".xlsx]Hóa đơn COD'!"&amp;CELL("address",H255))),"",(INDIRECT("'["&amp;'Báo cáo'!$C$3&amp;".xlsx]Hóa đơn COD'!"&amp;CELL("address",H255))))</f>
        <v>0</v>
      </c>
      <c r="I255">
        <f ca="1">IF(ISBLANK(INDIRECT("'["&amp;'Báo cáo'!$C$3&amp;".xlsx]Hóa đơn COD'!"&amp;CELL("address",I255))),"",(INDIRECT("'["&amp;'Báo cáo'!$C$3&amp;".xlsx]Hóa đơn COD'!"&amp;CELL("address",I255))))</f>
        <v>18</v>
      </c>
      <c r="J255">
        <f ca="1">IF(ISBLANK(INDIRECT("'["&amp;'Báo cáo'!$C$3&amp;".xlsx]Hóa đơn COD'!"&amp;CELL("address",J255))),"",(INDIRECT("'["&amp;'Báo cáo'!$C$3&amp;".xlsx]Hóa đơn COD'!"&amp;CELL("address",J255))))</f>
        <v>11</v>
      </c>
      <c r="K255">
        <f ca="1">IF(ISBLANK(INDIRECT("'["&amp;'Báo cáo'!$C$3&amp;".xlsx]Hóa đơn COD'!"&amp;CELL("address",K255))),"",(INDIRECT("'["&amp;'Báo cáo'!$C$3&amp;".xlsx]Hóa đơn COD'!"&amp;CELL("address",K255))))</f>
        <v>0</v>
      </c>
      <c r="L255">
        <f ca="1">IF(ISBLANK(INDIRECT("'["&amp;'Báo cáo'!$C$3&amp;".xlsx]Hóa đơn COD'!"&amp;CELL("address",L255))),"",(INDIRECT("'["&amp;'Báo cáo'!$C$3&amp;".xlsx]Hóa đơn COD'!"&amp;CELL("address",L255))))</f>
        <v>7</v>
      </c>
      <c r="M255">
        <f ca="1">IF(ISBLANK(INDIRECT("'["&amp;'Báo cáo'!$C$3&amp;".xlsx]Hóa đơn COD'!"&amp;CELL("address",M255))),"",(INDIRECT("'["&amp;'Báo cáo'!$C$3&amp;".xlsx]Hóa đơn COD'!"&amp;CELL("address",M255))))</f>
        <v>18</v>
      </c>
      <c r="N255" t="str">
        <f ca="1">IF(ISBLANK(INDIRECT("'["&amp;'Báo cáo'!$C$3&amp;".xlsx]Hóa đơn COD'!"&amp;CELL("address",N255))),"",(INDIRECT("'["&amp;'Báo cáo'!$C$3&amp;".xlsx]Hóa đơn COD'!"&amp;CELL("address",N255))))</f>
        <v>huyendtm2</v>
      </c>
      <c r="O255" t="str">
        <f ca="1">IF(ISBLANK(INDIRECT("'["&amp;'Báo cáo'!$C$3&amp;".xlsx]Hóa đơn COD'!"&amp;CELL("address",O255))),"",(INDIRECT("'["&amp;'Báo cáo'!$C$3&amp;".xlsx]Hóa đơn COD'!"&amp;CELL("address",O255))))</f>
        <v>16:28 01-12-19</v>
      </c>
      <c r="P255" s="10">
        <f t="shared" ca="1" si="3"/>
        <v>0.68611111111111101</v>
      </c>
      <c r="Q255" t="str">
        <f ca="1">IF(B255="","",IF(P255&lt;'Báo cáo'!$C$4,"Sáng","Chiều"))</f>
        <v>Chiều</v>
      </c>
      <c r="R255" s="12" t="str">
        <f ca="1">IF(A255="","",IF(ISNUMBER(MATCH(B255,'Danh sách COD'!$B:$B,0)),J255/I255,""))</f>
        <v/>
      </c>
      <c r="S255" t="str">
        <f ca="1">IF(R255="","",IF(R255&gt;='Báo cáo'!$C$8,"Có","Không"))</f>
        <v/>
      </c>
    </row>
    <row r="256" spans="1:19" x14ac:dyDescent="0.25">
      <c r="A256" t="str">
        <f ca="1">IF(ISBLANK(INDIRECT("'["&amp;'Báo cáo'!$C$3&amp;".xlsx]Hóa đơn COD'!"&amp;CELL("address",A256))),"",(INDIRECT("'["&amp;'Báo cáo'!$C$3&amp;".xlsx]Hóa đơn COD'!"&amp;CELL("address",A256))))</f>
        <v>BTT392777964.T128803.011219</v>
      </c>
      <c r="B256" t="str">
        <f ca="1">IF(ISBLANK(INDIRECT("'["&amp;'Báo cáo'!$C$3&amp;".xlsx]Hóa đơn COD'!"&amp;CELL("address",B256))),"",(INDIRECT("'["&amp;'Báo cáo'!$C$3&amp;".xlsx]Hóa đơn COD'!"&amp;CELL("address",B256))))</f>
        <v>T128803-Liêu Nhật Quân</v>
      </c>
      <c r="C256">
        <f ca="1">IF(ISBLANK(INDIRECT("'["&amp;'Báo cáo'!$C$3&amp;".xlsx]Hóa đơn COD'!"&amp;CELL("address",C256))),"",(INDIRECT("'["&amp;'Báo cáo'!$C$3&amp;".xlsx]Hóa đơn COD'!"&amp;CELL("address",C256))))</f>
        <v>4754860</v>
      </c>
      <c r="D256">
        <f ca="1">IF(ISBLANK(INDIRECT("'["&amp;'Báo cáo'!$C$3&amp;".xlsx]Hóa đơn COD'!"&amp;CELL("address",D256))),"",(INDIRECT("'["&amp;'Báo cáo'!$C$3&amp;".xlsx]Hóa đơn COD'!"&amp;CELL("address",D256))))</f>
        <v>0</v>
      </c>
      <c r="E256">
        <f ca="1">IF(ISBLANK(INDIRECT("'["&amp;'Báo cáo'!$C$3&amp;".xlsx]Hóa đơn COD'!"&amp;CELL("address",E256))),"",(INDIRECT("'["&amp;'Báo cáo'!$C$3&amp;".xlsx]Hóa đơn COD'!"&amp;CELL("address",E256))))</f>
        <v>648780</v>
      </c>
      <c r="F256">
        <f ca="1">IF(ISBLANK(INDIRECT("'["&amp;'Báo cáo'!$C$3&amp;".xlsx]Hóa đơn COD'!"&amp;CELL("address",F256))),"",(INDIRECT("'["&amp;'Báo cáo'!$C$3&amp;".xlsx]Hóa đơn COD'!"&amp;CELL("address",F256))))</f>
        <v>615780</v>
      </c>
      <c r="G256">
        <f ca="1">IF(ISBLANK(INDIRECT("'["&amp;'Báo cáo'!$C$3&amp;".xlsx]Hóa đơn COD'!"&amp;CELL("address",G256))),"",(INDIRECT("'["&amp;'Báo cáo'!$C$3&amp;".xlsx]Hóa đơn COD'!"&amp;CELL("address",G256))))</f>
        <v>33000</v>
      </c>
      <c r="H256">
        <f ca="1">IF(ISBLANK(INDIRECT("'["&amp;'Báo cáo'!$C$3&amp;".xlsx]Hóa đơn COD'!"&amp;CELL("address",H256))),"",(INDIRECT("'["&amp;'Báo cáo'!$C$3&amp;".xlsx]Hóa đơn COD'!"&amp;CELL("address",H256))))</f>
        <v>0</v>
      </c>
      <c r="I256">
        <f ca="1">IF(ISBLANK(INDIRECT("'["&amp;'Báo cáo'!$C$3&amp;".xlsx]Hóa đơn COD'!"&amp;CELL("address",I256))),"",(INDIRECT("'["&amp;'Báo cáo'!$C$3&amp;".xlsx]Hóa đơn COD'!"&amp;CELL("address",I256))))</f>
        <v>30</v>
      </c>
      <c r="J256">
        <f ca="1">IF(ISBLANK(INDIRECT("'["&amp;'Báo cáo'!$C$3&amp;".xlsx]Hóa đơn COD'!"&amp;CELL("address",J256))),"",(INDIRECT("'["&amp;'Báo cáo'!$C$3&amp;".xlsx]Hóa đơn COD'!"&amp;CELL("address",J256))))</f>
        <v>27</v>
      </c>
      <c r="K256">
        <f ca="1">IF(ISBLANK(INDIRECT("'["&amp;'Báo cáo'!$C$3&amp;".xlsx]Hóa đơn COD'!"&amp;CELL("address",K256))),"",(INDIRECT("'["&amp;'Báo cáo'!$C$3&amp;".xlsx]Hóa đơn COD'!"&amp;CELL("address",K256))))</f>
        <v>0</v>
      </c>
      <c r="L256">
        <f ca="1">IF(ISBLANK(INDIRECT("'["&amp;'Báo cáo'!$C$3&amp;".xlsx]Hóa đơn COD'!"&amp;CELL("address",L256))),"",(INDIRECT("'["&amp;'Báo cáo'!$C$3&amp;".xlsx]Hóa đơn COD'!"&amp;CELL("address",L256))))</f>
        <v>3</v>
      </c>
      <c r="M256">
        <f ca="1">IF(ISBLANK(INDIRECT("'["&amp;'Báo cáo'!$C$3&amp;".xlsx]Hóa đơn COD'!"&amp;CELL("address",M256))),"",(INDIRECT("'["&amp;'Báo cáo'!$C$3&amp;".xlsx]Hóa đơn COD'!"&amp;CELL("address",M256))))</f>
        <v>30</v>
      </c>
      <c r="N256" t="str">
        <f ca="1">IF(ISBLANK(INDIRECT("'["&amp;'Báo cáo'!$C$3&amp;".xlsx]Hóa đơn COD'!"&amp;CELL("address",N256))),"",(INDIRECT("'["&amp;'Báo cáo'!$C$3&amp;".xlsx]Hóa đơn COD'!"&amp;CELL("address",N256))))</f>
        <v>huyendtm2</v>
      </c>
      <c r="O256" t="str">
        <f ca="1">IF(ISBLANK(INDIRECT("'["&amp;'Báo cáo'!$C$3&amp;".xlsx]Hóa đơn COD'!"&amp;CELL("address",O256))),"",(INDIRECT("'["&amp;'Báo cáo'!$C$3&amp;".xlsx]Hóa đơn COD'!"&amp;CELL("address",O256))))</f>
        <v>12:16 01-12-19</v>
      </c>
      <c r="P256" s="10">
        <f t="shared" ca="1" si="3"/>
        <v>0.51111111111111118</v>
      </c>
      <c r="Q256" t="str">
        <f ca="1">IF(B256="","",IF(P256&lt;'Báo cáo'!$C$4,"Sáng","Chiều"))</f>
        <v>Sáng</v>
      </c>
      <c r="R256" s="12" t="str">
        <f ca="1">IF(A256="","",IF(ISNUMBER(MATCH(B256,'Danh sách COD'!$B:$B,0)),J256/I256,""))</f>
        <v/>
      </c>
      <c r="S256" t="str">
        <f ca="1">IF(R256="","",IF(R256&gt;='Báo cáo'!$C$8,"Có","Không"))</f>
        <v/>
      </c>
    </row>
    <row r="257" spans="1:19" x14ac:dyDescent="0.25">
      <c r="A257" t="str">
        <f ca="1">IF(ISBLANK(INDIRECT("'["&amp;'Báo cáo'!$C$3&amp;".xlsx]Hóa đơn COD'!"&amp;CELL("address",A257))),"",(INDIRECT("'["&amp;'Báo cáo'!$C$3&amp;".xlsx]Hóa đơn COD'!"&amp;CELL("address",A257))))</f>
        <v>BTT392983215.T128803.011219</v>
      </c>
      <c r="B257" t="str">
        <f ca="1">IF(ISBLANK(INDIRECT("'["&amp;'Báo cáo'!$C$3&amp;".xlsx]Hóa đơn COD'!"&amp;CELL("address",B257))),"",(INDIRECT("'["&amp;'Báo cáo'!$C$3&amp;".xlsx]Hóa đơn COD'!"&amp;CELL("address",B257))))</f>
        <v>T128803-Liêu Nhật Quân</v>
      </c>
      <c r="C257">
        <f ca="1">IF(ISBLANK(INDIRECT("'["&amp;'Báo cáo'!$C$3&amp;".xlsx]Hóa đơn COD'!"&amp;CELL("address",C257))),"",(INDIRECT("'["&amp;'Báo cáo'!$C$3&amp;".xlsx]Hóa đơn COD'!"&amp;CELL("address",C257))))</f>
        <v>4170000</v>
      </c>
      <c r="D257">
        <f ca="1">IF(ISBLANK(INDIRECT("'["&amp;'Báo cáo'!$C$3&amp;".xlsx]Hóa đơn COD'!"&amp;CELL("address",D257))),"",(INDIRECT("'["&amp;'Báo cáo'!$C$3&amp;".xlsx]Hóa đơn COD'!"&amp;CELL("address",D257))))</f>
        <v>0</v>
      </c>
      <c r="E257">
        <f ca="1">IF(ISBLANK(INDIRECT("'["&amp;'Báo cáo'!$C$3&amp;".xlsx]Hóa đơn COD'!"&amp;CELL("address",E257))),"",(INDIRECT("'["&amp;'Báo cáo'!$C$3&amp;".xlsx]Hóa đơn COD'!"&amp;CELL("address",E257))))</f>
        <v>332350</v>
      </c>
      <c r="F257">
        <f ca="1">IF(ISBLANK(INDIRECT("'["&amp;'Báo cáo'!$C$3&amp;".xlsx]Hóa đơn COD'!"&amp;CELL("address",F257))),"",(INDIRECT("'["&amp;'Báo cáo'!$C$3&amp;".xlsx]Hóa đơn COD'!"&amp;CELL("address",F257))))</f>
        <v>274350</v>
      </c>
      <c r="G257">
        <f ca="1">IF(ISBLANK(INDIRECT("'["&amp;'Báo cáo'!$C$3&amp;".xlsx]Hóa đơn COD'!"&amp;CELL("address",G257))),"",(INDIRECT("'["&amp;'Báo cáo'!$C$3&amp;".xlsx]Hóa đơn COD'!"&amp;CELL("address",G257))))</f>
        <v>58000</v>
      </c>
      <c r="H257">
        <f ca="1">IF(ISBLANK(INDIRECT("'["&amp;'Báo cáo'!$C$3&amp;".xlsx]Hóa đơn COD'!"&amp;CELL("address",H257))),"",(INDIRECT("'["&amp;'Báo cáo'!$C$3&amp;".xlsx]Hóa đơn COD'!"&amp;CELL("address",H257))))</f>
        <v>0</v>
      </c>
      <c r="I257">
        <f ca="1">IF(ISBLANK(INDIRECT("'["&amp;'Báo cáo'!$C$3&amp;".xlsx]Hóa đơn COD'!"&amp;CELL("address",I257))),"",(INDIRECT("'["&amp;'Báo cáo'!$C$3&amp;".xlsx]Hóa đơn COD'!"&amp;CELL("address",I257))))</f>
        <v>20</v>
      </c>
      <c r="J257">
        <f ca="1">IF(ISBLANK(INDIRECT("'["&amp;'Báo cáo'!$C$3&amp;".xlsx]Hóa đơn COD'!"&amp;CELL("address",J257))),"",(INDIRECT("'["&amp;'Báo cáo'!$C$3&amp;".xlsx]Hóa đơn COD'!"&amp;CELL("address",J257))))</f>
        <v>14</v>
      </c>
      <c r="K257">
        <f ca="1">IF(ISBLANK(INDIRECT("'["&amp;'Báo cáo'!$C$3&amp;".xlsx]Hóa đơn COD'!"&amp;CELL("address",K257))),"",(INDIRECT("'["&amp;'Báo cáo'!$C$3&amp;".xlsx]Hóa đơn COD'!"&amp;CELL("address",K257))))</f>
        <v>0</v>
      </c>
      <c r="L257">
        <f ca="1">IF(ISBLANK(INDIRECT("'["&amp;'Báo cáo'!$C$3&amp;".xlsx]Hóa đơn COD'!"&amp;CELL("address",L257))),"",(INDIRECT("'["&amp;'Báo cáo'!$C$3&amp;".xlsx]Hóa đơn COD'!"&amp;CELL("address",L257))))</f>
        <v>6</v>
      </c>
      <c r="M257">
        <f ca="1">IF(ISBLANK(INDIRECT("'["&amp;'Báo cáo'!$C$3&amp;".xlsx]Hóa đơn COD'!"&amp;CELL("address",M257))),"",(INDIRECT("'["&amp;'Báo cáo'!$C$3&amp;".xlsx]Hóa đơn COD'!"&amp;CELL("address",M257))))</f>
        <v>20</v>
      </c>
      <c r="N257" t="str">
        <f ca="1">IF(ISBLANK(INDIRECT("'["&amp;'Báo cáo'!$C$3&amp;".xlsx]Hóa đơn COD'!"&amp;CELL("address",N257))),"",(INDIRECT("'["&amp;'Báo cáo'!$C$3&amp;".xlsx]Hóa đơn COD'!"&amp;CELL("address",N257))))</f>
        <v>huyendtm2</v>
      </c>
      <c r="O257" t="str">
        <f ca="1">IF(ISBLANK(INDIRECT("'["&amp;'Báo cáo'!$C$3&amp;".xlsx]Hóa đơn COD'!"&amp;CELL("address",O257))),"",(INDIRECT("'["&amp;'Báo cáo'!$C$3&amp;".xlsx]Hóa đơn COD'!"&amp;CELL("address",O257))))</f>
        <v>16:13 01-12-19</v>
      </c>
      <c r="P257" s="10">
        <f t="shared" ca="1" si="3"/>
        <v>0.67569444444444438</v>
      </c>
      <c r="Q257" t="str">
        <f ca="1">IF(B257="","",IF(P257&lt;'Báo cáo'!$C$4,"Sáng","Chiều"))</f>
        <v>Chiều</v>
      </c>
      <c r="R257" s="12" t="str">
        <f ca="1">IF(A257="","",IF(ISNUMBER(MATCH(B257,'Danh sách COD'!$B:$B,0)),J257/I257,""))</f>
        <v/>
      </c>
      <c r="S257" t="str">
        <f ca="1">IF(R257="","",IF(R257&gt;='Báo cáo'!$C$8,"Có","Không"))</f>
        <v/>
      </c>
    </row>
    <row r="258" spans="1:19" x14ac:dyDescent="0.25">
      <c r="A258" t="str">
        <f ca="1">IF(ISBLANK(INDIRECT("'["&amp;'Báo cáo'!$C$3&amp;".xlsx]Hóa đơn COD'!"&amp;CELL("address",A258))),"",(INDIRECT("'["&amp;'Báo cáo'!$C$3&amp;".xlsx]Hóa đơn COD'!"&amp;CELL("address",A258))))</f>
        <v>BTT399243156.T128863.061219</v>
      </c>
      <c r="B258" t="str">
        <f ca="1">IF(ISBLANK(INDIRECT("'["&amp;'Báo cáo'!$C$3&amp;".xlsx]Hóa đơn COD'!"&amp;CELL("address",B258))),"",(INDIRECT("'["&amp;'Báo cáo'!$C$3&amp;".xlsx]Hóa đơn COD'!"&amp;CELL("address",B258))))</f>
        <v>T128863-Vũ Hoàng An</v>
      </c>
      <c r="C258">
        <f ca="1">IF(ISBLANK(INDIRECT("'["&amp;'Báo cáo'!$C$3&amp;".xlsx]Hóa đơn COD'!"&amp;CELL("address",C258))),"",(INDIRECT("'["&amp;'Báo cáo'!$C$3&amp;".xlsx]Hóa đơn COD'!"&amp;CELL("address",C258))))</f>
        <v>4877860</v>
      </c>
      <c r="D258">
        <f ca="1">IF(ISBLANK(INDIRECT("'["&amp;'Báo cáo'!$C$3&amp;".xlsx]Hóa đơn COD'!"&amp;CELL("address",D258))),"",(INDIRECT("'["&amp;'Báo cáo'!$C$3&amp;".xlsx]Hóa đơn COD'!"&amp;CELL("address",D258))))</f>
        <v>33750</v>
      </c>
      <c r="E258">
        <f ca="1">IF(ISBLANK(INDIRECT("'["&amp;'Báo cáo'!$C$3&amp;".xlsx]Hóa đơn COD'!"&amp;CELL("address",E258))),"",(INDIRECT("'["&amp;'Báo cáo'!$C$3&amp;".xlsx]Hóa đơn COD'!"&amp;CELL("address",E258))))</f>
        <v>406150</v>
      </c>
      <c r="F258">
        <f ca="1">IF(ISBLANK(INDIRECT("'["&amp;'Báo cáo'!$C$3&amp;".xlsx]Hóa đơn COD'!"&amp;CELL("address",F258))),"",(INDIRECT("'["&amp;'Báo cáo'!$C$3&amp;".xlsx]Hóa đơn COD'!"&amp;CELL("address",F258))))</f>
        <v>381150</v>
      </c>
      <c r="G258">
        <f ca="1">IF(ISBLANK(INDIRECT("'["&amp;'Báo cáo'!$C$3&amp;".xlsx]Hóa đơn COD'!"&amp;CELL("address",G258))),"",(INDIRECT("'["&amp;'Báo cáo'!$C$3&amp;".xlsx]Hóa đơn COD'!"&amp;CELL("address",G258))))</f>
        <v>25000</v>
      </c>
      <c r="H258">
        <f ca="1">IF(ISBLANK(INDIRECT("'["&amp;'Báo cáo'!$C$3&amp;".xlsx]Hóa đơn COD'!"&amp;CELL("address",H258))),"",(INDIRECT("'["&amp;'Báo cáo'!$C$3&amp;".xlsx]Hóa đơn COD'!"&amp;CELL("address",H258))))</f>
        <v>0</v>
      </c>
      <c r="I258">
        <f ca="1">IF(ISBLANK(INDIRECT("'["&amp;'Báo cáo'!$C$3&amp;".xlsx]Hóa đơn COD'!"&amp;CELL("address",I258))),"",(INDIRECT("'["&amp;'Báo cáo'!$C$3&amp;".xlsx]Hóa đơn COD'!"&amp;CELL("address",I258))))</f>
        <v>33</v>
      </c>
      <c r="J258">
        <f ca="1">IF(ISBLANK(INDIRECT("'["&amp;'Báo cáo'!$C$3&amp;".xlsx]Hóa đơn COD'!"&amp;CELL("address",J258))),"",(INDIRECT("'["&amp;'Báo cáo'!$C$3&amp;".xlsx]Hóa đơn COD'!"&amp;CELL("address",J258))))</f>
        <v>18</v>
      </c>
      <c r="K258">
        <f ca="1">IF(ISBLANK(INDIRECT("'["&amp;'Báo cáo'!$C$3&amp;".xlsx]Hóa đơn COD'!"&amp;CELL("address",K258))),"",(INDIRECT("'["&amp;'Báo cáo'!$C$3&amp;".xlsx]Hóa đơn COD'!"&amp;CELL("address",K258))))</f>
        <v>0</v>
      </c>
      <c r="L258">
        <f ca="1">IF(ISBLANK(INDIRECT("'["&amp;'Báo cáo'!$C$3&amp;".xlsx]Hóa đơn COD'!"&amp;CELL("address",L258))),"",(INDIRECT("'["&amp;'Báo cáo'!$C$3&amp;".xlsx]Hóa đơn COD'!"&amp;CELL("address",L258))))</f>
        <v>15</v>
      </c>
      <c r="M258">
        <f ca="1">IF(ISBLANK(INDIRECT("'["&amp;'Báo cáo'!$C$3&amp;".xlsx]Hóa đơn COD'!"&amp;CELL("address",M258))),"",(INDIRECT("'["&amp;'Báo cáo'!$C$3&amp;".xlsx]Hóa đơn COD'!"&amp;CELL("address",M258))))</f>
        <v>33</v>
      </c>
      <c r="N258" t="str">
        <f ca="1">IF(ISBLANK(INDIRECT("'["&amp;'Báo cáo'!$C$3&amp;".xlsx]Hóa đơn COD'!"&amp;CELL("address",N258))),"",(INDIRECT("'["&amp;'Báo cáo'!$C$3&amp;".xlsx]Hóa đơn COD'!"&amp;CELL("address",N258))))</f>
        <v>tuoint</v>
      </c>
      <c r="O258" t="str">
        <f ca="1">IF(ISBLANK(INDIRECT("'["&amp;'Báo cáo'!$C$3&amp;".xlsx]Hóa đơn COD'!"&amp;CELL("address",O258))),"",(INDIRECT("'["&amp;'Báo cáo'!$C$3&amp;".xlsx]Hóa đơn COD'!"&amp;CELL("address",O258))))</f>
        <v>11:12 06-12-19</v>
      </c>
      <c r="P258" s="10">
        <f t="shared" ca="1" si="3"/>
        <v>0.46666666666666662</v>
      </c>
      <c r="Q258" t="str">
        <f ca="1">IF(B258="","",IF(P258&lt;'Báo cáo'!$C$4,"Sáng","Chiều"))</f>
        <v>Sáng</v>
      </c>
      <c r="R258" s="12">
        <f ca="1">IF(A258="","",IF(ISNUMBER(MATCH(B258,'Danh sách COD'!$B:$B,0)),J258/I258,""))</f>
        <v>0.54545454545454541</v>
      </c>
      <c r="S258" t="str">
        <f ca="1">IF(R258="","",IF(R258&gt;='Báo cáo'!$C$8,"Có","Không"))</f>
        <v>Không</v>
      </c>
    </row>
    <row r="259" spans="1:19" x14ac:dyDescent="0.25">
      <c r="A259" t="str">
        <f ca="1">IF(ISBLANK(INDIRECT("'["&amp;'Báo cáo'!$C$3&amp;".xlsx]Hóa đơn COD'!"&amp;CELL("address",A259))),"",(INDIRECT("'["&amp;'Báo cáo'!$C$3&amp;".xlsx]Hóa đơn COD'!"&amp;CELL("address",A259))))</f>
        <v>BTT396554859.T128863.041219</v>
      </c>
      <c r="B259" t="str">
        <f ca="1">IF(ISBLANK(INDIRECT("'["&amp;'Báo cáo'!$C$3&amp;".xlsx]Hóa đơn COD'!"&amp;CELL("address",B259))),"",(INDIRECT("'["&amp;'Báo cáo'!$C$3&amp;".xlsx]Hóa đơn COD'!"&amp;CELL("address",B259))))</f>
        <v>T128863-Vũ Hoàng An</v>
      </c>
      <c r="C259">
        <f ca="1">IF(ISBLANK(INDIRECT("'["&amp;'Báo cáo'!$C$3&amp;".xlsx]Hóa đơn COD'!"&amp;CELL("address",C259))),"",(INDIRECT("'["&amp;'Báo cáo'!$C$3&amp;".xlsx]Hóa đơn COD'!"&amp;CELL("address",C259))))</f>
        <v>11388589</v>
      </c>
      <c r="D259">
        <f ca="1">IF(ISBLANK(INDIRECT("'["&amp;'Báo cáo'!$C$3&amp;".xlsx]Hóa đơn COD'!"&amp;CELL("address",D259))),"",(INDIRECT("'["&amp;'Báo cáo'!$C$3&amp;".xlsx]Hóa đơn COD'!"&amp;CELL("address",D259))))</f>
        <v>0</v>
      </c>
      <c r="E259">
        <f ca="1">IF(ISBLANK(INDIRECT("'["&amp;'Báo cáo'!$C$3&amp;".xlsx]Hóa đơn COD'!"&amp;CELL("address",E259))),"",(INDIRECT("'["&amp;'Báo cáo'!$C$3&amp;".xlsx]Hóa đơn COD'!"&amp;CELL("address",E259))))</f>
        <v>1110160</v>
      </c>
      <c r="F259">
        <f ca="1">IF(ISBLANK(INDIRECT("'["&amp;'Báo cáo'!$C$3&amp;".xlsx]Hóa đơn COD'!"&amp;CELL("address",F259))),"",(INDIRECT("'["&amp;'Báo cáo'!$C$3&amp;".xlsx]Hóa đơn COD'!"&amp;CELL("address",F259))))</f>
        <v>963160</v>
      </c>
      <c r="G259">
        <f ca="1">IF(ISBLANK(INDIRECT("'["&amp;'Báo cáo'!$C$3&amp;".xlsx]Hóa đơn COD'!"&amp;CELL("address",G259))),"",(INDIRECT("'["&amp;'Báo cáo'!$C$3&amp;".xlsx]Hóa đơn COD'!"&amp;CELL("address",G259))))</f>
        <v>147000</v>
      </c>
      <c r="H259">
        <f ca="1">IF(ISBLANK(INDIRECT("'["&amp;'Báo cáo'!$C$3&amp;".xlsx]Hóa đơn COD'!"&amp;CELL("address",H259))),"",(INDIRECT("'["&amp;'Báo cáo'!$C$3&amp;".xlsx]Hóa đơn COD'!"&amp;CELL("address",H259))))</f>
        <v>0</v>
      </c>
      <c r="I259">
        <f ca="1">IF(ISBLANK(INDIRECT("'["&amp;'Báo cáo'!$C$3&amp;".xlsx]Hóa đơn COD'!"&amp;CELL("address",I259))),"",(INDIRECT("'["&amp;'Báo cáo'!$C$3&amp;".xlsx]Hóa đơn COD'!"&amp;CELL("address",I259))))</f>
        <v>42</v>
      </c>
      <c r="J259">
        <f ca="1">IF(ISBLANK(INDIRECT("'["&amp;'Báo cáo'!$C$3&amp;".xlsx]Hóa đơn COD'!"&amp;CELL("address",J259))),"",(INDIRECT("'["&amp;'Báo cáo'!$C$3&amp;".xlsx]Hóa đơn COD'!"&amp;CELL("address",J259))))</f>
        <v>38</v>
      </c>
      <c r="K259">
        <f ca="1">IF(ISBLANK(INDIRECT("'["&amp;'Báo cáo'!$C$3&amp;".xlsx]Hóa đơn COD'!"&amp;CELL("address",K259))),"",(INDIRECT("'["&amp;'Báo cáo'!$C$3&amp;".xlsx]Hóa đơn COD'!"&amp;CELL("address",K259))))</f>
        <v>2</v>
      </c>
      <c r="L259">
        <f ca="1">IF(ISBLANK(INDIRECT("'["&amp;'Báo cáo'!$C$3&amp;".xlsx]Hóa đơn COD'!"&amp;CELL("address",L259))),"",(INDIRECT("'["&amp;'Báo cáo'!$C$3&amp;".xlsx]Hóa đơn COD'!"&amp;CELL("address",L259))))</f>
        <v>2</v>
      </c>
      <c r="M259">
        <f ca="1">IF(ISBLANK(INDIRECT("'["&amp;'Báo cáo'!$C$3&amp;".xlsx]Hóa đơn COD'!"&amp;CELL("address",M259))),"",(INDIRECT("'["&amp;'Báo cáo'!$C$3&amp;".xlsx]Hóa đơn COD'!"&amp;CELL("address",M259))))</f>
        <v>42</v>
      </c>
      <c r="N259" t="str">
        <f ca="1">IF(ISBLANK(INDIRECT("'["&amp;'Báo cáo'!$C$3&amp;".xlsx]Hóa đơn COD'!"&amp;CELL("address",N259))),"",(INDIRECT("'["&amp;'Báo cáo'!$C$3&amp;".xlsx]Hóa đơn COD'!"&amp;CELL("address",N259))))</f>
        <v>tuoint</v>
      </c>
      <c r="O259" t="str">
        <f ca="1">IF(ISBLANK(INDIRECT("'["&amp;'Báo cáo'!$C$3&amp;".xlsx]Hóa đơn COD'!"&amp;CELL("address",O259))),"",(INDIRECT("'["&amp;'Báo cáo'!$C$3&amp;".xlsx]Hóa đơn COD'!"&amp;CELL("address",O259))))</f>
        <v>11:22 04-12-19</v>
      </c>
      <c r="P259" s="10">
        <f t="shared" ref="P259:P322" ca="1" si="4">IF(B259="","",TIME(VALUE(LEFT(O259,2)),VALUE(MID(O259,4,2)),0))</f>
        <v>0.47361111111111115</v>
      </c>
      <c r="Q259" t="str">
        <f ca="1">IF(B259="","",IF(P259&lt;'Báo cáo'!$C$4,"Sáng","Chiều"))</f>
        <v>Sáng</v>
      </c>
      <c r="R259" s="12">
        <f ca="1">IF(A259="","",IF(ISNUMBER(MATCH(B259,'Danh sách COD'!$B:$B,0)),J259/I259,""))</f>
        <v>0.90476190476190477</v>
      </c>
      <c r="S259" t="str">
        <f ca="1">IF(R259="","",IF(R259&gt;='Báo cáo'!$C$8,"Có","Không"))</f>
        <v>Không</v>
      </c>
    </row>
    <row r="260" spans="1:19" x14ac:dyDescent="0.25">
      <c r="A260" t="str">
        <f ca="1">IF(ISBLANK(INDIRECT("'["&amp;'Báo cáo'!$C$3&amp;".xlsx]Hóa đơn COD'!"&amp;CELL("address",A260))),"",(INDIRECT("'["&amp;'Báo cáo'!$C$3&amp;".xlsx]Hóa đơn COD'!"&amp;CELL("address",A260))))</f>
        <v>BTT393806643.T128863.021219</v>
      </c>
      <c r="B260" t="str">
        <f ca="1">IF(ISBLANK(INDIRECT("'["&amp;'Báo cáo'!$C$3&amp;".xlsx]Hóa đơn COD'!"&amp;CELL("address",B260))),"",(INDIRECT("'["&amp;'Báo cáo'!$C$3&amp;".xlsx]Hóa đơn COD'!"&amp;CELL("address",B260))))</f>
        <v>T128863-Vũ Hoàng An</v>
      </c>
      <c r="C260">
        <f ca="1">IF(ISBLANK(INDIRECT("'["&amp;'Báo cáo'!$C$3&amp;".xlsx]Hóa đơn COD'!"&amp;CELL("address",C260))),"",(INDIRECT("'["&amp;'Báo cáo'!$C$3&amp;".xlsx]Hóa đơn COD'!"&amp;CELL("address",C260))))</f>
        <v>7352530</v>
      </c>
      <c r="D260">
        <f ca="1">IF(ISBLANK(INDIRECT("'["&amp;'Báo cáo'!$C$3&amp;".xlsx]Hóa đơn COD'!"&amp;CELL("address",D260))),"",(INDIRECT("'["&amp;'Báo cáo'!$C$3&amp;".xlsx]Hóa đơn COD'!"&amp;CELL("address",D260))))</f>
        <v>0</v>
      </c>
      <c r="E260">
        <f ca="1">IF(ISBLANK(INDIRECT("'["&amp;'Báo cáo'!$C$3&amp;".xlsx]Hóa đơn COD'!"&amp;CELL("address",E260))),"",(INDIRECT("'["&amp;'Báo cáo'!$C$3&amp;".xlsx]Hóa đơn COD'!"&amp;CELL("address",E260))))</f>
        <v>843280</v>
      </c>
      <c r="F260">
        <f ca="1">IF(ISBLANK(INDIRECT("'["&amp;'Báo cáo'!$C$3&amp;".xlsx]Hóa đơn COD'!"&amp;CELL("address",F260))),"",(INDIRECT("'["&amp;'Báo cáo'!$C$3&amp;".xlsx]Hóa đơn COD'!"&amp;CELL("address",F260))))</f>
        <v>818280</v>
      </c>
      <c r="G260">
        <f ca="1">IF(ISBLANK(INDIRECT("'["&amp;'Báo cáo'!$C$3&amp;".xlsx]Hóa đơn COD'!"&amp;CELL("address",G260))),"",(INDIRECT("'["&amp;'Báo cáo'!$C$3&amp;".xlsx]Hóa đơn COD'!"&amp;CELL("address",G260))))</f>
        <v>25000</v>
      </c>
      <c r="H260">
        <f ca="1">IF(ISBLANK(INDIRECT("'["&amp;'Báo cáo'!$C$3&amp;".xlsx]Hóa đơn COD'!"&amp;CELL("address",H260))),"",(INDIRECT("'["&amp;'Báo cáo'!$C$3&amp;".xlsx]Hóa đơn COD'!"&amp;CELL("address",H260))))</f>
        <v>0</v>
      </c>
      <c r="I260">
        <f ca="1">IF(ISBLANK(INDIRECT("'["&amp;'Báo cáo'!$C$3&amp;".xlsx]Hóa đơn COD'!"&amp;CELL("address",I260))),"",(INDIRECT("'["&amp;'Báo cáo'!$C$3&amp;".xlsx]Hóa đơn COD'!"&amp;CELL("address",I260))))</f>
        <v>41</v>
      </c>
      <c r="J260">
        <f ca="1">IF(ISBLANK(INDIRECT("'["&amp;'Báo cáo'!$C$3&amp;".xlsx]Hóa đơn COD'!"&amp;CELL("address",J260))),"",(INDIRECT("'["&amp;'Báo cáo'!$C$3&amp;".xlsx]Hóa đơn COD'!"&amp;CELL("address",J260))))</f>
        <v>30</v>
      </c>
      <c r="K260">
        <f ca="1">IF(ISBLANK(INDIRECT("'["&amp;'Báo cáo'!$C$3&amp;".xlsx]Hóa đơn COD'!"&amp;CELL("address",K260))),"",(INDIRECT("'["&amp;'Báo cáo'!$C$3&amp;".xlsx]Hóa đơn COD'!"&amp;CELL("address",K260))))</f>
        <v>1</v>
      </c>
      <c r="L260">
        <f ca="1">IF(ISBLANK(INDIRECT("'["&amp;'Báo cáo'!$C$3&amp;".xlsx]Hóa đơn COD'!"&amp;CELL("address",L260))),"",(INDIRECT("'["&amp;'Báo cáo'!$C$3&amp;".xlsx]Hóa đơn COD'!"&amp;CELL("address",L260))))</f>
        <v>10</v>
      </c>
      <c r="M260">
        <f ca="1">IF(ISBLANK(INDIRECT("'["&amp;'Báo cáo'!$C$3&amp;".xlsx]Hóa đơn COD'!"&amp;CELL("address",M260))),"",(INDIRECT("'["&amp;'Báo cáo'!$C$3&amp;".xlsx]Hóa đơn COD'!"&amp;CELL("address",M260))))</f>
        <v>41</v>
      </c>
      <c r="N260" t="str">
        <f ca="1">IF(ISBLANK(INDIRECT("'["&amp;'Báo cáo'!$C$3&amp;".xlsx]Hóa đơn COD'!"&amp;CELL("address",N260))),"",(INDIRECT("'["&amp;'Báo cáo'!$C$3&amp;".xlsx]Hóa đơn COD'!"&amp;CELL("address",N260))))</f>
        <v>tuoint</v>
      </c>
      <c r="O260" t="str">
        <f ca="1">IF(ISBLANK(INDIRECT("'["&amp;'Báo cáo'!$C$3&amp;".xlsx]Hóa đơn COD'!"&amp;CELL("address",O260))),"",(INDIRECT("'["&amp;'Báo cáo'!$C$3&amp;".xlsx]Hóa đơn COD'!"&amp;CELL("address",O260))))</f>
        <v>11:25 02-12-19</v>
      </c>
      <c r="P260" s="10">
        <f t="shared" ca="1" si="4"/>
        <v>0.47569444444444442</v>
      </c>
      <c r="Q260" t="str">
        <f ca="1">IF(B260="","",IF(P260&lt;'Báo cáo'!$C$4,"Sáng","Chiều"))</f>
        <v>Sáng</v>
      </c>
      <c r="R260" s="12">
        <f ca="1">IF(A260="","",IF(ISNUMBER(MATCH(B260,'Danh sách COD'!$B:$B,0)),J260/I260,""))</f>
        <v>0.73170731707317072</v>
      </c>
      <c r="S260" t="str">
        <f ca="1">IF(R260="","",IF(R260&gt;='Báo cáo'!$C$8,"Có","Không"))</f>
        <v>Không</v>
      </c>
    </row>
    <row r="261" spans="1:19" x14ac:dyDescent="0.25">
      <c r="A261" t="str">
        <f ca="1">IF(ISBLANK(INDIRECT("'["&amp;'Báo cáo'!$C$3&amp;".xlsx]Hóa đơn COD'!"&amp;CELL("address",A261))),"",(INDIRECT("'["&amp;'Báo cáo'!$C$3&amp;".xlsx]Hóa đơn COD'!"&amp;CELL("address",A261))))</f>
        <v>BTT395155260.T128863.031219</v>
      </c>
      <c r="B261" t="str">
        <f ca="1">IF(ISBLANK(INDIRECT("'["&amp;'Báo cáo'!$C$3&amp;".xlsx]Hóa đơn COD'!"&amp;CELL("address",B261))),"",(INDIRECT("'["&amp;'Báo cáo'!$C$3&amp;".xlsx]Hóa đơn COD'!"&amp;CELL("address",B261))))</f>
        <v>T128863-Vũ Hoàng An</v>
      </c>
      <c r="C261">
        <f ca="1">IF(ISBLANK(INDIRECT("'["&amp;'Báo cáo'!$C$3&amp;".xlsx]Hóa đơn COD'!"&amp;CELL("address",C261))),"",(INDIRECT("'["&amp;'Báo cáo'!$C$3&amp;".xlsx]Hóa đơn COD'!"&amp;CELL("address",C261))))</f>
        <v>16100263</v>
      </c>
      <c r="D261">
        <f ca="1">IF(ISBLANK(INDIRECT("'["&amp;'Báo cáo'!$C$3&amp;".xlsx]Hóa đơn COD'!"&amp;CELL("address",D261))),"",(INDIRECT("'["&amp;'Báo cáo'!$C$3&amp;".xlsx]Hóa đơn COD'!"&amp;CELL("address",D261))))</f>
        <v>0</v>
      </c>
      <c r="E261">
        <f ca="1">IF(ISBLANK(INDIRECT("'["&amp;'Báo cáo'!$C$3&amp;".xlsx]Hóa đơn COD'!"&amp;CELL("address",E261))),"",(INDIRECT("'["&amp;'Báo cáo'!$C$3&amp;".xlsx]Hóa đơn COD'!"&amp;CELL("address",E261))))</f>
        <v>1380325</v>
      </c>
      <c r="F261">
        <f ca="1">IF(ISBLANK(INDIRECT("'["&amp;'Báo cáo'!$C$3&amp;".xlsx]Hóa đơn COD'!"&amp;CELL("address",F261))),"",(INDIRECT("'["&amp;'Báo cáo'!$C$3&amp;".xlsx]Hóa đơn COD'!"&amp;CELL("address",F261))))</f>
        <v>1143325</v>
      </c>
      <c r="G261">
        <f ca="1">IF(ISBLANK(INDIRECT("'["&amp;'Báo cáo'!$C$3&amp;".xlsx]Hóa đơn COD'!"&amp;CELL("address",G261))),"",(INDIRECT("'["&amp;'Báo cáo'!$C$3&amp;".xlsx]Hóa đơn COD'!"&amp;CELL("address",G261))))</f>
        <v>237000</v>
      </c>
      <c r="H261">
        <f ca="1">IF(ISBLANK(INDIRECT("'["&amp;'Báo cáo'!$C$3&amp;".xlsx]Hóa đơn COD'!"&amp;CELL("address",H261))),"",(INDIRECT("'["&amp;'Báo cáo'!$C$3&amp;".xlsx]Hóa đơn COD'!"&amp;CELL("address",H261))))</f>
        <v>0</v>
      </c>
      <c r="I261">
        <f ca="1">IF(ISBLANK(INDIRECT("'["&amp;'Báo cáo'!$C$3&amp;".xlsx]Hóa đơn COD'!"&amp;CELL("address",I261))),"",(INDIRECT("'["&amp;'Báo cáo'!$C$3&amp;".xlsx]Hóa đơn COD'!"&amp;CELL("address",I261))))</f>
        <v>69</v>
      </c>
      <c r="J261">
        <f ca="1">IF(ISBLANK(INDIRECT("'["&amp;'Báo cáo'!$C$3&amp;".xlsx]Hóa đơn COD'!"&amp;CELL("address",J261))),"",(INDIRECT("'["&amp;'Báo cáo'!$C$3&amp;".xlsx]Hóa đơn COD'!"&amp;CELL("address",J261))))</f>
        <v>58</v>
      </c>
      <c r="K261">
        <f ca="1">IF(ISBLANK(INDIRECT("'["&amp;'Báo cáo'!$C$3&amp;".xlsx]Hóa đơn COD'!"&amp;CELL("address",K261))),"",(INDIRECT("'["&amp;'Báo cáo'!$C$3&amp;".xlsx]Hóa đơn COD'!"&amp;CELL("address",K261))))</f>
        <v>1</v>
      </c>
      <c r="L261">
        <f ca="1">IF(ISBLANK(INDIRECT("'["&amp;'Báo cáo'!$C$3&amp;".xlsx]Hóa đơn COD'!"&amp;CELL("address",L261))),"",(INDIRECT("'["&amp;'Báo cáo'!$C$3&amp;".xlsx]Hóa đơn COD'!"&amp;CELL("address",L261))))</f>
        <v>10</v>
      </c>
      <c r="M261">
        <f ca="1">IF(ISBLANK(INDIRECT("'["&amp;'Báo cáo'!$C$3&amp;".xlsx]Hóa đơn COD'!"&amp;CELL("address",M261))),"",(INDIRECT("'["&amp;'Báo cáo'!$C$3&amp;".xlsx]Hóa đơn COD'!"&amp;CELL("address",M261))))</f>
        <v>69</v>
      </c>
      <c r="N261" t="str">
        <f ca="1">IF(ISBLANK(INDIRECT("'["&amp;'Báo cáo'!$C$3&amp;".xlsx]Hóa đơn COD'!"&amp;CELL("address",N261))),"",(INDIRECT("'["&amp;'Báo cáo'!$C$3&amp;".xlsx]Hóa đơn COD'!"&amp;CELL("address",N261))))</f>
        <v>tuoint</v>
      </c>
      <c r="O261" t="str">
        <f ca="1">IF(ISBLANK(INDIRECT("'["&amp;'Báo cáo'!$C$3&amp;".xlsx]Hóa đơn COD'!"&amp;CELL("address",O261))),"",(INDIRECT("'["&amp;'Báo cáo'!$C$3&amp;".xlsx]Hóa đơn COD'!"&amp;CELL("address",O261))))</f>
        <v>11:46 03-12-19</v>
      </c>
      <c r="P261" s="10">
        <f t="shared" ca="1" si="4"/>
        <v>0.49027777777777781</v>
      </c>
      <c r="Q261" t="str">
        <f ca="1">IF(B261="","",IF(P261&lt;'Báo cáo'!$C$4,"Sáng","Chiều"))</f>
        <v>Sáng</v>
      </c>
      <c r="R261" s="12">
        <f ca="1">IF(A261="","",IF(ISNUMBER(MATCH(B261,'Danh sách COD'!$B:$B,0)),J261/I261,""))</f>
        <v>0.84057971014492749</v>
      </c>
      <c r="S261" t="str">
        <f ca="1">IF(R261="","",IF(R261&gt;='Báo cáo'!$C$8,"Có","Không"))</f>
        <v>Không</v>
      </c>
    </row>
    <row r="262" spans="1:19" x14ac:dyDescent="0.25">
      <c r="A262" t="str">
        <f ca="1">IF(ISBLANK(INDIRECT("'["&amp;'Báo cáo'!$C$3&amp;".xlsx]Hóa đơn COD'!"&amp;CELL("address",A262))),"",(INDIRECT("'["&amp;'Báo cáo'!$C$3&amp;".xlsx]Hóa đơn COD'!"&amp;CELL("address",A262))))</f>
        <v>BTT397915710.T128863.051219</v>
      </c>
      <c r="B262" t="str">
        <f ca="1">IF(ISBLANK(INDIRECT("'["&amp;'Báo cáo'!$C$3&amp;".xlsx]Hóa đơn COD'!"&amp;CELL("address",B262))),"",(INDIRECT("'["&amp;'Báo cáo'!$C$3&amp;".xlsx]Hóa đơn COD'!"&amp;CELL("address",B262))))</f>
        <v>T128863-Vũ Hoàng An</v>
      </c>
      <c r="C262">
        <f ca="1">IF(ISBLANK(INDIRECT("'["&amp;'Báo cáo'!$C$3&amp;".xlsx]Hóa đơn COD'!"&amp;CELL("address",C262))),"",(INDIRECT("'["&amp;'Báo cáo'!$C$3&amp;".xlsx]Hóa đơn COD'!"&amp;CELL("address",C262))))</f>
        <v>15376340</v>
      </c>
      <c r="D262">
        <f ca="1">IF(ISBLANK(INDIRECT("'["&amp;'Báo cáo'!$C$3&amp;".xlsx]Hóa đơn COD'!"&amp;CELL("address",D262))),"",(INDIRECT("'["&amp;'Báo cáo'!$C$3&amp;".xlsx]Hóa đơn COD'!"&amp;CELL("address",D262))))</f>
        <v>0</v>
      </c>
      <c r="E262">
        <f ca="1">IF(ISBLANK(INDIRECT("'["&amp;'Báo cáo'!$C$3&amp;".xlsx]Hóa đơn COD'!"&amp;CELL("address",E262))),"",(INDIRECT("'["&amp;'Báo cáo'!$C$3&amp;".xlsx]Hóa đơn COD'!"&amp;CELL("address",E262))))</f>
        <v>1266830</v>
      </c>
      <c r="F262">
        <f ca="1">IF(ISBLANK(INDIRECT("'["&amp;'Báo cáo'!$C$3&amp;".xlsx]Hóa đơn COD'!"&amp;CELL("address",F262))),"",(INDIRECT("'["&amp;'Báo cáo'!$C$3&amp;".xlsx]Hóa đơn COD'!"&amp;CELL("address",F262))))</f>
        <v>1121830</v>
      </c>
      <c r="G262">
        <f ca="1">IF(ISBLANK(INDIRECT("'["&amp;'Báo cáo'!$C$3&amp;".xlsx]Hóa đơn COD'!"&amp;CELL("address",G262))),"",(INDIRECT("'["&amp;'Báo cáo'!$C$3&amp;".xlsx]Hóa đơn COD'!"&amp;CELL("address",G262))))</f>
        <v>145000</v>
      </c>
      <c r="H262">
        <f ca="1">IF(ISBLANK(INDIRECT("'["&amp;'Báo cáo'!$C$3&amp;".xlsx]Hóa đơn COD'!"&amp;CELL("address",H262))),"",(INDIRECT("'["&amp;'Báo cáo'!$C$3&amp;".xlsx]Hóa đơn COD'!"&amp;CELL("address",H262))))</f>
        <v>0</v>
      </c>
      <c r="I262">
        <f ca="1">IF(ISBLANK(INDIRECT("'["&amp;'Báo cáo'!$C$3&amp;".xlsx]Hóa đơn COD'!"&amp;CELL("address",I262))),"",(INDIRECT("'["&amp;'Báo cáo'!$C$3&amp;".xlsx]Hóa đơn COD'!"&amp;CELL("address",I262))))</f>
        <v>59</v>
      </c>
      <c r="J262">
        <f ca="1">IF(ISBLANK(INDIRECT("'["&amp;'Báo cáo'!$C$3&amp;".xlsx]Hóa đơn COD'!"&amp;CELL("address",J262))),"",(INDIRECT("'["&amp;'Báo cáo'!$C$3&amp;".xlsx]Hóa đơn COD'!"&amp;CELL("address",J262))))</f>
        <v>49</v>
      </c>
      <c r="K262">
        <f ca="1">IF(ISBLANK(INDIRECT("'["&amp;'Báo cáo'!$C$3&amp;".xlsx]Hóa đơn COD'!"&amp;CELL("address",K262))),"",(INDIRECT("'["&amp;'Báo cáo'!$C$3&amp;".xlsx]Hóa đơn COD'!"&amp;CELL("address",K262))))</f>
        <v>2</v>
      </c>
      <c r="L262">
        <f ca="1">IF(ISBLANK(INDIRECT("'["&amp;'Báo cáo'!$C$3&amp;".xlsx]Hóa đơn COD'!"&amp;CELL("address",L262))),"",(INDIRECT("'["&amp;'Báo cáo'!$C$3&amp;".xlsx]Hóa đơn COD'!"&amp;CELL("address",L262))))</f>
        <v>8</v>
      </c>
      <c r="M262">
        <f ca="1">IF(ISBLANK(INDIRECT("'["&amp;'Báo cáo'!$C$3&amp;".xlsx]Hóa đơn COD'!"&amp;CELL("address",M262))),"",(INDIRECT("'["&amp;'Báo cáo'!$C$3&amp;".xlsx]Hóa đơn COD'!"&amp;CELL("address",M262))))</f>
        <v>59</v>
      </c>
      <c r="N262" t="str">
        <f ca="1">IF(ISBLANK(INDIRECT("'["&amp;'Báo cáo'!$C$3&amp;".xlsx]Hóa đơn COD'!"&amp;CELL("address",N262))),"",(INDIRECT("'["&amp;'Báo cáo'!$C$3&amp;".xlsx]Hóa đơn COD'!"&amp;CELL("address",N262))))</f>
        <v>tuoint</v>
      </c>
      <c r="O262" t="str">
        <f ca="1">IF(ISBLANK(INDIRECT("'["&amp;'Báo cáo'!$C$3&amp;".xlsx]Hóa đơn COD'!"&amp;CELL("address",O262))),"",(INDIRECT("'["&amp;'Báo cáo'!$C$3&amp;".xlsx]Hóa đơn COD'!"&amp;CELL("address",O262))))</f>
        <v>12:41 05-12-19</v>
      </c>
      <c r="P262" s="10">
        <f t="shared" ca="1" si="4"/>
        <v>0.52847222222222223</v>
      </c>
      <c r="Q262" t="str">
        <f ca="1">IF(B262="","",IF(P262&lt;'Báo cáo'!$C$4,"Sáng","Chiều"))</f>
        <v>Sáng</v>
      </c>
      <c r="R262" s="12">
        <f ca="1">IF(A262="","",IF(ISNUMBER(MATCH(B262,'Danh sách COD'!$B:$B,0)),J262/I262,""))</f>
        <v>0.83050847457627119</v>
      </c>
      <c r="S262" t="str">
        <f ca="1">IF(R262="","",IF(R262&gt;='Báo cáo'!$C$8,"Có","Không"))</f>
        <v>Không</v>
      </c>
    </row>
    <row r="263" spans="1:19" x14ac:dyDescent="0.25">
      <c r="A263" t="str">
        <f ca="1">IF(ISBLANK(INDIRECT("'["&amp;'Báo cáo'!$C$3&amp;".xlsx]Hóa đơn COD'!"&amp;CELL("address",A263))),"",(INDIRECT("'["&amp;'Báo cáo'!$C$3&amp;".xlsx]Hóa đơn COD'!"&amp;CELL("address",A263))))</f>
        <v>BTT396950229.T128863.041219</v>
      </c>
      <c r="B263" t="str">
        <f ca="1">IF(ISBLANK(INDIRECT("'["&amp;'Báo cáo'!$C$3&amp;".xlsx]Hóa đơn COD'!"&amp;CELL("address",B263))),"",(INDIRECT("'["&amp;'Báo cáo'!$C$3&amp;".xlsx]Hóa đơn COD'!"&amp;CELL("address",B263))))</f>
        <v>T128863-Vũ Hoàng An</v>
      </c>
      <c r="C263">
        <f ca="1">IF(ISBLANK(INDIRECT("'["&amp;'Báo cáo'!$C$3&amp;".xlsx]Hóa đơn COD'!"&amp;CELL("address",C263))),"",(INDIRECT("'["&amp;'Báo cáo'!$C$3&amp;".xlsx]Hóa đơn COD'!"&amp;CELL("address",C263))))</f>
        <v>6228954</v>
      </c>
      <c r="D263">
        <f ca="1">IF(ISBLANK(INDIRECT("'["&amp;'Báo cáo'!$C$3&amp;".xlsx]Hóa đơn COD'!"&amp;CELL("address",D263))),"",(INDIRECT("'["&amp;'Báo cáo'!$C$3&amp;".xlsx]Hóa đơn COD'!"&amp;CELL("address",D263))))</f>
        <v>0</v>
      </c>
      <c r="E263">
        <f ca="1">IF(ISBLANK(INDIRECT("'["&amp;'Báo cáo'!$C$3&amp;".xlsx]Hóa đơn COD'!"&amp;CELL("address",E263))),"",(INDIRECT("'["&amp;'Báo cáo'!$C$3&amp;".xlsx]Hóa đơn COD'!"&amp;CELL("address",E263))))</f>
        <v>899980</v>
      </c>
      <c r="F263">
        <f ca="1">IF(ISBLANK(INDIRECT("'["&amp;'Báo cáo'!$C$3&amp;".xlsx]Hóa đơn COD'!"&amp;CELL("address",F263))),"",(INDIRECT("'["&amp;'Báo cáo'!$C$3&amp;".xlsx]Hóa đơn COD'!"&amp;CELL("address",F263))))</f>
        <v>814980</v>
      </c>
      <c r="G263">
        <f ca="1">IF(ISBLANK(INDIRECT("'["&amp;'Báo cáo'!$C$3&amp;".xlsx]Hóa đơn COD'!"&amp;CELL("address",G263))),"",(INDIRECT("'["&amp;'Báo cáo'!$C$3&amp;".xlsx]Hóa đơn COD'!"&amp;CELL("address",G263))))</f>
        <v>85000</v>
      </c>
      <c r="H263">
        <f ca="1">IF(ISBLANK(INDIRECT("'["&amp;'Báo cáo'!$C$3&amp;".xlsx]Hóa đơn COD'!"&amp;CELL("address",H263))),"",(INDIRECT("'["&amp;'Báo cáo'!$C$3&amp;".xlsx]Hóa đơn COD'!"&amp;CELL("address",H263))))</f>
        <v>0</v>
      </c>
      <c r="I263">
        <f ca="1">IF(ISBLANK(INDIRECT("'["&amp;'Báo cáo'!$C$3&amp;".xlsx]Hóa đơn COD'!"&amp;CELL("address",I263))),"",(INDIRECT("'["&amp;'Báo cáo'!$C$3&amp;".xlsx]Hóa đơn COD'!"&amp;CELL("address",I263))))</f>
        <v>33</v>
      </c>
      <c r="J263">
        <f ca="1">IF(ISBLANK(INDIRECT("'["&amp;'Báo cáo'!$C$3&amp;".xlsx]Hóa đơn COD'!"&amp;CELL("address",J263))),"",(INDIRECT("'["&amp;'Báo cáo'!$C$3&amp;".xlsx]Hóa đơn COD'!"&amp;CELL("address",J263))))</f>
        <v>25</v>
      </c>
      <c r="K263">
        <f ca="1">IF(ISBLANK(INDIRECT("'["&amp;'Báo cáo'!$C$3&amp;".xlsx]Hóa đơn COD'!"&amp;CELL("address",K263))),"",(INDIRECT("'["&amp;'Báo cáo'!$C$3&amp;".xlsx]Hóa đơn COD'!"&amp;CELL("address",K263))))</f>
        <v>4</v>
      </c>
      <c r="L263">
        <f ca="1">IF(ISBLANK(INDIRECT("'["&amp;'Báo cáo'!$C$3&amp;".xlsx]Hóa đơn COD'!"&amp;CELL("address",L263))),"",(INDIRECT("'["&amp;'Báo cáo'!$C$3&amp;".xlsx]Hóa đơn COD'!"&amp;CELL("address",L263))))</f>
        <v>4</v>
      </c>
      <c r="M263">
        <f ca="1">IF(ISBLANK(INDIRECT("'["&amp;'Báo cáo'!$C$3&amp;".xlsx]Hóa đơn COD'!"&amp;CELL("address",M263))),"",(INDIRECT("'["&amp;'Báo cáo'!$C$3&amp;".xlsx]Hóa đơn COD'!"&amp;CELL("address",M263))))</f>
        <v>33</v>
      </c>
      <c r="N263" t="str">
        <f ca="1">IF(ISBLANK(INDIRECT("'["&amp;'Báo cáo'!$C$3&amp;".xlsx]Hóa đơn COD'!"&amp;CELL("address",N263))),"",(INDIRECT("'["&amp;'Báo cáo'!$C$3&amp;".xlsx]Hóa đơn COD'!"&amp;CELL("address",N263))))</f>
        <v>ngannk2</v>
      </c>
      <c r="O263" t="str">
        <f ca="1">IF(ISBLANK(INDIRECT("'["&amp;'Báo cáo'!$C$3&amp;".xlsx]Hóa đơn COD'!"&amp;CELL("address",O263))),"",(INDIRECT("'["&amp;'Báo cáo'!$C$3&amp;".xlsx]Hóa đơn COD'!"&amp;CELL("address",O263))))</f>
        <v>16:59 04-12-19</v>
      </c>
      <c r="P263" s="10">
        <f t="shared" ca="1" si="4"/>
        <v>0.70763888888888893</v>
      </c>
      <c r="Q263" t="str">
        <f ca="1">IF(B263="","",IF(P263&lt;'Báo cáo'!$C$4,"Sáng","Chiều"))</f>
        <v>Chiều</v>
      </c>
      <c r="R263" s="12">
        <f ca="1">IF(A263="","",IF(ISNUMBER(MATCH(B263,'Danh sách COD'!$B:$B,0)),J263/I263,""))</f>
        <v>0.75757575757575757</v>
      </c>
      <c r="S263" t="str">
        <f ca="1">IF(R263="","",IF(R263&gt;='Báo cáo'!$C$8,"Có","Không"))</f>
        <v>Không</v>
      </c>
    </row>
    <row r="264" spans="1:19" x14ac:dyDescent="0.25">
      <c r="A264" t="str">
        <f ca="1">IF(ISBLANK(INDIRECT("'["&amp;'Báo cáo'!$C$3&amp;".xlsx]Hóa đơn COD'!"&amp;CELL("address",A264))),"",(INDIRECT("'["&amp;'Báo cáo'!$C$3&amp;".xlsx]Hóa đơn COD'!"&amp;CELL("address",A264))))</f>
        <v>BTT398312139.T128863.051219</v>
      </c>
      <c r="B264" t="str">
        <f ca="1">IF(ISBLANK(INDIRECT("'["&amp;'Báo cáo'!$C$3&amp;".xlsx]Hóa đơn COD'!"&amp;CELL("address",B264))),"",(INDIRECT("'["&amp;'Báo cáo'!$C$3&amp;".xlsx]Hóa đơn COD'!"&amp;CELL("address",B264))))</f>
        <v>T128863-Vũ Hoàng An</v>
      </c>
      <c r="C264">
        <f ca="1">IF(ISBLANK(INDIRECT("'["&amp;'Báo cáo'!$C$3&amp;".xlsx]Hóa đơn COD'!"&amp;CELL("address",C264))),"",(INDIRECT("'["&amp;'Báo cáo'!$C$3&amp;".xlsx]Hóa đơn COD'!"&amp;CELL("address",C264))))</f>
        <v>13651324</v>
      </c>
      <c r="D264">
        <f ca="1">IF(ISBLANK(INDIRECT("'["&amp;'Báo cáo'!$C$3&amp;".xlsx]Hóa đơn COD'!"&amp;CELL("address",D264))),"",(INDIRECT("'["&amp;'Báo cáo'!$C$3&amp;".xlsx]Hóa đơn COD'!"&amp;CELL("address",D264))))</f>
        <v>0</v>
      </c>
      <c r="E264">
        <f ca="1">IF(ISBLANK(INDIRECT("'["&amp;'Báo cáo'!$C$3&amp;".xlsx]Hóa đơn COD'!"&amp;CELL("address",E264))),"",(INDIRECT("'["&amp;'Báo cáo'!$C$3&amp;".xlsx]Hóa đơn COD'!"&amp;CELL("address",E264))))</f>
        <v>1160265</v>
      </c>
      <c r="F264">
        <f ca="1">IF(ISBLANK(INDIRECT("'["&amp;'Báo cáo'!$C$3&amp;".xlsx]Hóa đơn COD'!"&amp;CELL("address",F264))),"",(INDIRECT("'["&amp;'Báo cáo'!$C$3&amp;".xlsx]Hóa đơn COD'!"&amp;CELL("address",F264))))</f>
        <v>1117265</v>
      </c>
      <c r="G264">
        <f ca="1">IF(ISBLANK(INDIRECT("'["&amp;'Báo cáo'!$C$3&amp;".xlsx]Hóa đơn COD'!"&amp;CELL("address",G264))),"",(INDIRECT("'["&amp;'Báo cáo'!$C$3&amp;".xlsx]Hóa đơn COD'!"&amp;CELL("address",G264))))</f>
        <v>43000</v>
      </c>
      <c r="H264">
        <f ca="1">IF(ISBLANK(INDIRECT("'["&amp;'Báo cáo'!$C$3&amp;".xlsx]Hóa đơn COD'!"&amp;CELL("address",H264))),"",(INDIRECT("'["&amp;'Báo cáo'!$C$3&amp;".xlsx]Hóa đơn COD'!"&amp;CELL("address",H264))))</f>
        <v>0</v>
      </c>
      <c r="I264">
        <f ca="1">IF(ISBLANK(INDIRECT("'["&amp;'Báo cáo'!$C$3&amp;".xlsx]Hóa đơn COD'!"&amp;CELL("address",I264))),"",(INDIRECT("'["&amp;'Báo cáo'!$C$3&amp;".xlsx]Hóa đơn COD'!"&amp;CELL("address",I264))))</f>
        <v>57</v>
      </c>
      <c r="J264">
        <f ca="1">IF(ISBLANK(INDIRECT("'["&amp;'Báo cáo'!$C$3&amp;".xlsx]Hóa đơn COD'!"&amp;CELL("address",J264))),"",(INDIRECT("'["&amp;'Báo cáo'!$C$3&amp;".xlsx]Hóa đơn COD'!"&amp;CELL("address",J264))))</f>
        <v>47</v>
      </c>
      <c r="K264">
        <f ca="1">IF(ISBLANK(INDIRECT("'["&amp;'Báo cáo'!$C$3&amp;".xlsx]Hóa đơn COD'!"&amp;CELL("address",K264))),"",(INDIRECT("'["&amp;'Báo cáo'!$C$3&amp;".xlsx]Hóa đơn COD'!"&amp;CELL("address",K264))))</f>
        <v>1</v>
      </c>
      <c r="L264">
        <f ca="1">IF(ISBLANK(INDIRECT("'["&amp;'Báo cáo'!$C$3&amp;".xlsx]Hóa đơn COD'!"&amp;CELL("address",L264))),"",(INDIRECT("'["&amp;'Báo cáo'!$C$3&amp;".xlsx]Hóa đơn COD'!"&amp;CELL("address",L264))))</f>
        <v>9</v>
      </c>
      <c r="M264">
        <f ca="1">IF(ISBLANK(INDIRECT("'["&amp;'Báo cáo'!$C$3&amp;".xlsx]Hóa đơn COD'!"&amp;CELL("address",M264))),"",(INDIRECT("'["&amp;'Báo cáo'!$C$3&amp;".xlsx]Hóa đơn COD'!"&amp;CELL("address",M264))))</f>
        <v>57</v>
      </c>
      <c r="N264" t="str">
        <f ca="1">IF(ISBLANK(INDIRECT("'["&amp;'Báo cáo'!$C$3&amp;".xlsx]Hóa đơn COD'!"&amp;CELL("address",N264))),"",(INDIRECT("'["&amp;'Báo cáo'!$C$3&amp;".xlsx]Hóa đơn COD'!"&amp;CELL("address",N264))))</f>
        <v>trongntm</v>
      </c>
      <c r="O264" t="str">
        <f ca="1">IF(ISBLANK(INDIRECT("'["&amp;'Báo cáo'!$C$3&amp;".xlsx]Hóa đơn COD'!"&amp;CELL("address",O264))),"",(INDIRECT("'["&amp;'Báo cáo'!$C$3&amp;".xlsx]Hóa đơn COD'!"&amp;CELL("address",O264))))</f>
        <v>18:16 05-12-19</v>
      </c>
      <c r="P264" s="10">
        <f t="shared" ca="1" si="4"/>
        <v>0.76111111111111107</v>
      </c>
      <c r="Q264" t="str">
        <f ca="1">IF(B264="","",IF(P264&lt;'Báo cáo'!$C$4,"Sáng","Chiều"))</f>
        <v>Chiều</v>
      </c>
      <c r="R264" s="12">
        <f ca="1">IF(A264="","",IF(ISNUMBER(MATCH(B264,'Danh sách COD'!$B:$B,0)),J264/I264,""))</f>
        <v>0.82456140350877194</v>
      </c>
      <c r="S264" t="str">
        <f ca="1">IF(R264="","",IF(R264&gt;='Báo cáo'!$C$8,"Có","Không"))</f>
        <v>Không</v>
      </c>
    </row>
    <row r="265" spans="1:19" x14ac:dyDescent="0.25">
      <c r="A265" t="str">
        <f ca="1">IF(ISBLANK(INDIRECT("'["&amp;'Báo cáo'!$C$3&amp;".xlsx]Hóa đơn COD'!"&amp;CELL("address",A265))),"",(INDIRECT("'["&amp;'Báo cáo'!$C$3&amp;".xlsx]Hóa đơn COD'!"&amp;CELL("address",A265))))</f>
        <v>BTT395684979.T128863.031219</v>
      </c>
      <c r="B265" t="str">
        <f ca="1">IF(ISBLANK(INDIRECT("'["&amp;'Báo cáo'!$C$3&amp;".xlsx]Hóa đơn COD'!"&amp;CELL("address",B265))),"",(INDIRECT("'["&amp;'Báo cáo'!$C$3&amp;".xlsx]Hóa đơn COD'!"&amp;CELL("address",B265))))</f>
        <v>T128863-Vũ Hoàng An</v>
      </c>
      <c r="C265">
        <f ca="1">IF(ISBLANK(INDIRECT("'["&amp;'Báo cáo'!$C$3&amp;".xlsx]Hóa đơn COD'!"&amp;CELL("address",C265))),"",(INDIRECT("'["&amp;'Báo cáo'!$C$3&amp;".xlsx]Hóa đơn COD'!"&amp;CELL("address",C265))))</f>
        <v>17203837</v>
      </c>
      <c r="D265">
        <f ca="1">IF(ISBLANK(INDIRECT("'["&amp;'Báo cáo'!$C$3&amp;".xlsx]Hóa đơn COD'!"&amp;CELL("address",D265))),"",(INDIRECT("'["&amp;'Báo cáo'!$C$3&amp;".xlsx]Hóa đơn COD'!"&amp;CELL("address",D265))))</f>
        <v>116100</v>
      </c>
      <c r="E265">
        <f ca="1">IF(ISBLANK(INDIRECT("'["&amp;'Báo cáo'!$C$3&amp;".xlsx]Hóa đơn COD'!"&amp;CELL("address",E265))),"",(INDIRECT("'["&amp;'Báo cáo'!$C$3&amp;".xlsx]Hóa đơn COD'!"&amp;CELL("address",E265))))</f>
        <v>1358783</v>
      </c>
      <c r="F265">
        <f ca="1">IF(ISBLANK(INDIRECT("'["&amp;'Báo cáo'!$C$3&amp;".xlsx]Hóa đơn COD'!"&amp;CELL("address",F265))),"",(INDIRECT("'["&amp;'Báo cáo'!$C$3&amp;".xlsx]Hóa đơn COD'!"&amp;CELL("address",F265))))</f>
        <v>912183</v>
      </c>
      <c r="G265">
        <f ca="1">IF(ISBLANK(INDIRECT("'["&amp;'Báo cáo'!$C$3&amp;".xlsx]Hóa đơn COD'!"&amp;CELL("address",G265))),"",(INDIRECT("'["&amp;'Báo cáo'!$C$3&amp;".xlsx]Hóa đơn COD'!"&amp;CELL("address",G265))))</f>
        <v>393000</v>
      </c>
      <c r="H265">
        <f ca="1">IF(ISBLANK(INDIRECT("'["&amp;'Báo cáo'!$C$3&amp;".xlsx]Hóa đơn COD'!"&amp;CELL("address",H265))),"",(INDIRECT("'["&amp;'Báo cáo'!$C$3&amp;".xlsx]Hóa đơn COD'!"&amp;CELL("address",H265))))</f>
        <v>0</v>
      </c>
      <c r="I265">
        <f ca="1">IF(ISBLANK(INDIRECT("'["&amp;'Báo cáo'!$C$3&amp;".xlsx]Hóa đơn COD'!"&amp;CELL("address",I265))),"",(INDIRECT("'["&amp;'Báo cáo'!$C$3&amp;".xlsx]Hóa đơn COD'!"&amp;CELL("address",I265))))</f>
        <v>47</v>
      </c>
      <c r="J265">
        <f ca="1">IF(ISBLANK(INDIRECT("'["&amp;'Báo cáo'!$C$3&amp;".xlsx]Hóa đơn COD'!"&amp;CELL("address",J265))),"",(INDIRECT("'["&amp;'Báo cáo'!$C$3&amp;".xlsx]Hóa đơn COD'!"&amp;CELL("address",J265))))</f>
        <v>38</v>
      </c>
      <c r="K265">
        <f ca="1">IF(ISBLANK(INDIRECT("'["&amp;'Báo cáo'!$C$3&amp;".xlsx]Hóa đơn COD'!"&amp;CELL("address",K265))),"",(INDIRECT("'["&amp;'Báo cáo'!$C$3&amp;".xlsx]Hóa đơn COD'!"&amp;CELL("address",K265))))</f>
        <v>0</v>
      </c>
      <c r="L265">
        <f ca="1">IF(ISBLANK(INDIRECT("'["&amp;'Báo cáo'!$C$3&amp;".xlsx]Hóa đơn COD'!"&amp;CELL("address",L265))),"",(INDIRECT("'["&amp;'Báo cáo'!$C$3&amp;".xlsx]Hóa đơn COD'!"&amp;CELL("address",L265))))</f>
        <v>9</v>
      </c>
      <c r="M265">
        <f ca="1">IF(ISBLANK(INDIRECT("'["&amp;'Báo cáo'!$C$3&amp;".xlsx]Hóa đơn COD'!"&amp;CELL("address",M265))),"",(INDIRECT("'["&amp;'Báo cáo'!$C$3&amp;".xlsx]Hóa đơn COD'!"&amp;CELL("address",M265))))</f>
        <v>47</v>
      </c>
      <c r="N265" t="str">
        <f ca="1">IF(ISBLANK(INDIRECT("'["&amp;'Báo cáo'!$C$3&amp;".xlsx]Hóa đơn COD'!"&amp;CELL("address",N265))),"",(INDIRECT("'["&amp;'Báo cáo'!$C$3&amp;".xlsx]Hóa đơn COD'!"&amp;CELL("address",N265))))</f>
        <v>ngannk2</v>
      </c>
      <c r="O265" t="str">
        <f ca="1">IF(ISBLANK(INDIRECT("'["&amp;'Báo cáo'!$C$3&amp;".xlsx]Hóa đơn COD'!"&amp;CELL("address",O265))),"",(INDIRECT("'["&amp;'Báo cáo'!$C$3&amp;".xlsx]Hóa đơn COD'!"&amp;CELL("address",O265))))</f>
        <v>18:27 03-12-19</v>
      </c>
      <c r="P265" s="10">
        <f t="shared" ca="1" si="4"/>
        <v>0.76874999999999993</v>
      </c>
      <c r="Q265" t="str">
        <f ca="1">IF(B265="","",IF(P265&lt;'Báo cáo'!$C$4,"Sáng","Chiều"))</f>
        <v>Chiều</v>
      </c>
      <c r="R265" s="12">
        <f ca="1">IF(A265="","",IF(ISNUMBER(MATCH(B265,'Danh sách COD'!$B:$B,0)),J265/I265,""))</f>
        <v>0.80851063829787229</v>
      </c>
      <c r="S265" t="str">
        <f ca="1">IF(R265="","",IF(R265&gt;='Báo cáo'!$C$8,"Có","Không"))</f>
        <v>Không</v>
      </c>
    </row>
    <row r="266" spans="1:19" x14ac:dyDescent="0.25">
      <c r="A266" t="str">
        <f ca="1">IF(ISBLANK(INDIRECT("'["&amp;'Báo cáo'!$C$3&amp;".xlsx]Hóa đơn COD'!"&amp;CELL("address",A266))),"",(INDIRECT("'["&amp;'Báo cáo'!$C$3&amp;".xlsx]Hóa đơn COD'!"&amp;CELL("address",A266))))</f>
        <v>BTT391671978.T129255.301119</v>
      </c>
      <c r="B266" t="str">
        <f ca="1">IF(ISBLANK(INDIRECT("'["&amp;'Báo cáo'!$C$3&amp;".xlsx]Hóa đơn COD'!"&amp;CELL("address",B266))),"",(INDIRECT("'["&amp;'Báo cáo'!$C$3&amp;".xlsx]Hóa đơn COD'!"&amp;CELL("address",B266))))</f>
        <v>T129255-Nguyễn Vũ Khoa</v>
      </c>
      <c r="C266">
        <f ca="1">IF(ISBLANK(INDIRECT("'["&amp;'Báo cáo'!$C$3&amp;".xlsx]Hóa đơn COD'!"&amp;CELL("address",C266))),"",(INDIRECT("'["&amp;'Báo cáo'!$C$3&amp;".xlsx]Hóa đơn COD'!"&amp;CELL("address",C266))))</f>
        <v>23229004</v>
      </c>
      <c r="D266">
        <f ca="1">IF(ISBLANK(INDIRECT("'["&amp;'Báo cáo'!$C$3&amp;".xlsx]Hóa đơn COD'!"&amp;CELL("address",D266))),"",(INDIRECT("'["&amp;'Báo cáo'!$C$3&amp;".xlsx]Hóa đơn COD'!"&amp;CELL("address",D266))))</f>
        <v>25600</v>
      </c>
      <c r="E266">
        <f ca="1">IF(ISBLANK(INDIRECT("'["&amp;'Báo cáo'!$C$3&amp;".xlsx]Hóa đơn COD'!"&amp;CELL("address",E266))),"",(INDIRECT("'["&amp;'Báo cáo'!$C$3&amp;".xlsx]Hóa đơn COD'!"&amp;CELL("address",E266))))</f>
        <v>1724060</v>
      </c>
      <c r="F266">
        <f ca="1">IF(ISBLANK(INDIRECT("'["&amp;'Báo cáo'!$C$3&amp;".xlsx]Hóa đơn COD'!"&amp;CELL("address",F266))),"",(INDIRECT("'["&amp;'Báo cáo'!$C$3&amp;".xlsx]Hóa đơn COD'!"&amp;CELL("address",F266))))</f>
        <v>1365960</v>
      </c>
      <c r="G266">
        <f ca="1">IF(ISBLANK(INDIRECT("'["&amp;'Báo cáo'!$C$3&amp;".xlsx]Hóa đơn COD'!"&amp;CELL("address",G266))),"",(INDIRECT("'["&amp;'Báo cáo'!$C$3&amp;".xlsx]Hóa đơn COD'!"&amp;CELL("address",G266))))</f>
        <v>332500</v>
      </c>
      <c r="H266">
        <f ca="1">IF(ISBLANK(INDIRECT("'["&amp;'Báo cáo'!$C$3&amp;".xlsx]Hóa đơn COD'!"&amp;CELL("address",H266))),"",(INDIRECT("'["&amp;'Báo cáo'!$C$3&amp;".xlsx]Hóa đơn COD'!"&amp;CELL("address",H266))))</f>
        <v>0</v>
      </c>
      <c r="I266">
        <f ca="1">IF(ISBLANK(INDIRECT("'["&amp;'Báo cáo'!$C$3&amp;".xlsx]Hóa đơn COD'!"&amp;CELL("address",I266))),"",(INDIRECT("'["&amp;'Báo cáo'!$C$3&amp;".xlsx]Hóa đơn COD'!"&amp;CELL("address",I266))))</f>
        <v>68</v>
      </c>
      <c r="J266">
        <f ca="1">IF(ISBLANK(INDIRECT("'["&amp;'Báo cáo'!$C$3&amp;".xlsx]Hóa đơn COD'!"&amp;CELL("address",J266))),"",(INDIRECT("'["&amp;'Báo cáo'!$C$3&amp;".xlsx]Hóa đơn COD'!"&amp;CELL("address",J266))))</f>
        <v>62</v>
      </c>
      <c r="K266">
        <f ca="1">IF(ISBLANK(INDIRECT("'["&amp;'Báo cáo'!$C$3&amp;".xlsx]Hóa đơn COD'!"&amp;CELL("address",K266))),"",(INDIRECT("'["&amp;'Báo cáo'!$C$3&amp;".xlsx]Hóa đơn COD'!"&amp;CELL("address",K266))))</f>
        <v>1</v>
      </c>
      <c r="L266">
        <f ca="1">IF(ISBLANK(INDIRECT("'["&amp;'Báo cáo'!$C$3&amp;".xlsx]Hóa đơn COD'!"&amp;CELL("address",L266))),"",(INDIRECT("'["&amp;'Báo cáo'!$C$3&amp;".xlsx]Hóa đơn COD'!"&amp;CELL("address",L266))))</f>
        <v>5</v>
      </c>
      <c r="M266">
        <f ca="1">IF(ISBLANK(INDIRECT("'["&amp;'Báo cáo'!$C$3&amp;".xlsx]Hóa đơn COD'!"&amp;CELL("address",M266))),"",(INDIRECT("'["&amp;'Báo cáo'!$C$3&amp;".xlsx]Hóa đơn COD'!"&amp;CELL("address",M266))))</f>
        <v>68</v>
      </c>
      <c r="N266" t="str">
        <f ca="1">IF(ISBLANK(INDIRECT("'["&amp;'Báo cáo'!$C$3&amp;".xlsx]Hóa đơn COD'!"&amp;CELL("address",N266))),"",(INDIRECT("'["&amp;'Báo cáo'!$C$3&amp;".xlsx]Hóa đơn COD'!"&amp;CELL("address",N266))))</f>
        <v>trongntm</v>
      </c>
      <c r="O266" t="str">
        <f ca="1">IF(ISBLANK(INDIRECT("'["&amp;'Báo cáo'!$C$3&amp;".xlsx]Hóa đơn COD'!"&amp;CELL("address",O266))),"",(INDIRECT("'["&amp;'Báo cáo'!$C$3&amp;".xlsx]Hóa đơn COD'!"&amp;CELL("address",O266))))</f>
        <v>11:58 30-11-19</v>
      </c>
      <c r="P266" s="10">
        <f t="shared" ca="1" si="4"/>
        <v>0.49861111111111112</v>
      </c>
      <c r="Q266" t="str">
        <f ca="1">IF(B266="","",IF(P266&lt;'Báo cáo'!$C$4,"Sáng","Chiều"))</f>
        <v>Sáng</v>
      </c>
      <c r="R266" s="12" t="str">
        <f ca="1">IF(A266="","",IF(ISNUMBER(MATCH(B266,'Danh sách COD'!$B:$B,0)),J266/I266,""))</f>
        <v/>
      </c>
      <c r="S266" t="str">
        <f ca="1">IF(R266="","",IF(R266&gt;='Báo cáo'!$C$8,"Có","Không"))</f>
        <v/>
      </c>
    </row>
    <row r="267" spans="1:19" x14ac:dyDescent="0.25">
      <c r="A267" t="str">
        <f ca="1">IF(ISBLANK(INDIRECT("'["&amp;'Báo cáo'!$C$3&amp;".xlsx]Hóa đơn COD'!"&amp;CELL("address",A267))),"",(INDIRECT("'["&amp;'Báo cáo'!$C$3&amp;".xlsx]Hóa đơn COD'!"&amp;CELL("address",A267))))</f>
        <v>BTT393857103.T129255.021219</v>
      </c>
      <c r="B267" t="str">
        <f ca="1">IF(ISBLANK(INDIRECT("'["&amp;'Báo cáo'!$C$3&amp;".xlsx]Hóa đơn COD'!"&amp;CELL("address",B267))),"",(INDIRECT("'["&amp;'Báo cáo'!$C$3&amp;".xlsx]Hóa đơn COD'!"&amp;CELL("address",B267))))</f>
        <v>T129255-Nguyễn Vũ Khoa</v>
      </c>
      <c r="C267">
        <f ca="1">IF(ISBLANK(INDIRECT("'["&amp;'Báo cáo'!$C$3&amp;".xlsx]Hóa đơn COD'!"&amp;CELL("address",C267))),"",(INDIRECT("'["&amp;'Báo cáo'!$C$3&amp;".xlsx]Hóa đơn COD'!"&amp;CELL("address",C267))))</f>
        <v>23277673</v>
      </c>
      <c r="D267">
        <f ca="1">IF(ISBLANK(INDIRECT("'["&amp;'Báo cáo'!$C$3&amp;".xlsx]Hóa đơn COD'!"&amp;CELL("address",D267))),"",(INDIRECT("'["&amp;'Báo cáo'!$C$3&amp;".xlsx]Hóa đơn COD'!"&amp;CELL("address",D267))))</f>
        <v>0</v>
      </c>
      <c r="E267">
        <f ca="1">IF(ISBLANK(INDIRECT("'["&amp;'Báo cáo'!$C$3&amp;".xlsx]Hóa đơn COD'!"&amp;CELL("address",E267))),"",(INDIRECT("'["&amp;'Báo cáo'!$C$3&amp;".xlsx]Hóa đơn COD'!"&amp;CELL("address",E267))))</f>
        <v>2200250</v>
      </c>
      <c r="F267">
        <f ca="1">IF(ISBLANK(INDIRECT("'["&amp;'Báo cáo'!$C$3&amp;".xlsx]Hóa đơn COD'!"&amp;CELL("address",F267))),"",(INDIRECT("'["&amp;'Báo cáo'!$C$3&amp;".xlsx]Hóa đơn COD'!"&amp;CELL("address",F267))))</f>
        <v>1888250</v>
      </c>
      <c r="G267">
        <f ca="1">IF(ISBLANK(INDIRECT("'["&amp;'Báo cáo'!$C$3&amp;".xlsx]Hóa đơn COD'!"&amp;CELL("address",G267))),"",(INDIRECT("'["&amp;'Báo cáo'!$C$3&amp;".xlsx]Hóa đơn COD'!"&amp;CELL("address",G267))))</f>
        <v>312000</v>
      </c>
      <c r="H267">
        <f ca="1">IF(ISBLANK(INDIRECT("'["&amp;'Báo cáo'!$C$3&amp;".xlsx]Hóa đơn COD'!"&amp;CELL("address",H267))),"",(INDIRECT("'["&amp;'Báo cáo'!$C$3&amp;".xlsx]Hóa đơn COD'!"&amp;CELL("address",H267))))</f>
        <v>0</v>
      </c>
      <c r="I267">
        <f ca="1">IF(ISBLANK(INDIRECT("'["&amp;'Báo cáo'!$C$3&amp;".xlsx]Hóa đơn COD'!"&amp;CELL("address",I267))),"",(INDIRECT("'["&amp;'Báo cáo'!$C$3&amp;".xlsx]Hóa đơn COD'!"&amp;CELL("address",I267))))</f>
        <v>89</v>
      </c>
      <c r="J267">
        <f ca="1">IF(ISBLANK(INDIRECT("'["&amp;'Báo cáo'!$C$3&amp;".xlsx]Hóa đơn COD'!"&amp;CELL("address",J267))),"",(INDIRECT("'["&amp;'Báo cáo'!$C$3&amp;".xlsx]Hóa đơn COD'!"&amp;CELL("address",J267))))</f>
        <v>86</v>
      </c>
      <c r="K267">
        <f ca="1">IF(ISBLANK(INDIRECT("'["&amp;'Báo cáo'!$C$3&amp;".xlsx]Hóa đơn COD'!"&amp;CELL("address",K267))),"",(INDIRECT("'["&amp;'Báo cáo'!$C$3&amp;".xlsx]Hóa đơn COD'!"&amp;CELL("address",K267))))</f>
        <v>1</v>
      </c>
      <c r="L267">
        <f ca="1">IF(ISBLANK(INDIRECT("'["&amp;'Báo cáo'!$C$3&amp;".xlsx]Hóa đơn COD'!"&amp;CELL("address",L267))),"",(INDIRECT("'["&amp;'Báo cáo'!$C$3&amp;".xlsx]Hóa đơn COD'!"&amp;CELL("address",L267))))</f>
        <v>2</v>
      </c>
      <c r="M267">
        <f ca="1">IF(ISBLANK(INDIRECT("'["&amp;'Báo cáo'!$C$3&amp;".xlsx]Hóa đơn COD'!"&amp;CELL("address",M267))),"",(INDIRECT("'["&amp;'Báo cáo'!$C$3&amp;".xlsx]Hóa đơn COD'!"&amp;CELL("address",M267))))</f>
        <v>89</v>
      </c>
      <c r="N267" t="str">
        <f ca="1">IF(ISBLANK(INDIRECT("'["&amp;'Báo cáo'!$C$3&amp;".xlsx]Hóa đơn COD'!"&amp;CELL("address",N267))),"",(INDIRECT("'["&amp;'Báo cáo'!$C$3&amp;".xlsx]Hóa đơn COD'!"&amp;CELL("address",N267))))</f>
        <v>tuoint</v>
      </c>
      <c r="O267" t="str">
        <f ca="1">IF(ISBLANK(INDIRECT("'["&amp;'Báo cáo'!$C$3&amp;".xlsx]Hóa đơn COD'!"&amp;CELL("address",O267))),"",(INDIRECT("'["&amp;'Báo cáo'!$C$3&amp;".xlsx]Hóa đơn COD'!"&amp;CELL("address",O267))))</f>
        <v>12:04 02-12-19</v>
      </c>
      <c r="P267" s="10">
        <f t="shared" ca="1" si="4"/>
        <v>0.50277777777777777</v>
      </c>
      <c r="Q267" t="str">
        <f ca="1">IF(B267="","",IF(P267&lt;'Báo cáo'!$C$4,"Sáng","Chiều"))</f>
        <v>Sáng</v>
      </c>
      <c r="R267" s="12" t="str">
        <f ca="1">IF(A267="","",IF(ISNUMBER(MATCH(B267,'Danh sách COD'!$B:$B,0)),J267/I267,""))</f>
        <v/>
      </c>
      <c r="S267" t="str">
        <f ca="1">IF(R267="","",IF(R267&gt;='Báo cáo'!$C$8,"Có","Không"))</f>
        <v/>
      </c>
    </row>
    <row r="268" spans="1:19" x14ac:dyDescent="0.25">
      <c r="A268" t="str">
        <f ca="1">IF(ISBLANK(INDIRECT("'["&amp;'Báo cáo'!$C$3&amp;".xlsx]Hóa đơn COD'!"&amp;CELL("address",A268))),"",(INDIRECT("'["&amp;'Báo cáo'!$C$3&amp;".xlsx]Hóa đơn COD'!"&amp;CELL("address",A268))))</f>
        <v>BTT399320463.T129255.061219</v>
      </c>
      <c r="B268" t="str">
        <f ca="1">IF(ISBLANK(INDIRECT("'["&amp;'Báo cáo'!$C$3&amp;".xlsx]Hóa đơn COD'!"&amp;CELL("address",B268))),"",(INDIRECT("'["&amp;'Báo cáo'!$C$3&amp;".xlsx]Hóa đơn COD'!"&amp;CELL("address",B268))))</f>
        <v>T129255-Nguyễn Vũ Khoa</v>
      </c>
      <c r="C268">
        <f ca="1">IF(ISBLANK(INDIRECT("'["&amp;'Báo cáo'!$C$3&amp;".xlsx]Hóa đơn COD'!"&amp;CELL("address",C268))),"",(INDIRECT("'["&amp;'Báo cáo'!$C$3&amp;".xlsx]Hóa đơn COD'!"&amp;CELL("address",C268))))</f>
        <v>14547498</v>
      </c>
      <c r="D268">
        <f ca="1">IF(ISBLANK(INDIRECT("'["&amp;'Báo cáo'!$C$3&amp;".xlsx]Hóa đơn COD'!"&amp;CELL("address",D268))),"",(INDIRECT("'["&amp;'Báo cáo'!$C$3&amp;".xlsx]Hóa đơn COD'!"&amp;CELL("address",D268))))</f>
        <v>0</v>
      </c>
      <c r="E268">
        <f ca="1">IF(ISBLANK(INDIRECT("'["&amp;'Báo cáo'!$C$3&amp;".xlsx]Hóa đơn COD'!"&amp;CELL("address",E268))),"",(INDIRECT("'["&amp;'Báo cáo'!$C$3&amp;".xlsx]Hóa đơn COD'!"&amp;CELL("address",E268))))</f>
        <v>1619240</v>
      </c>
      <c r="F268">
        <f ca="1">IF(ISBLANK(INDIRECT("'["&amp;'Báo cáo'!$C$3&amp;".xlsx]Hóa đơn COD'!"&amp;CELL("address",F268))),"",(INDIRECT("'["&amp;'Báo cáo'!$C$3&amp;".xlsx]Hóa đơn COD'!"&amp;CELL("address",F268))))</f>
        <v>1444240</v>
      </c>
      <c r="G268">
        <f ca="1">IF(ISBLANK(INDIRECT("'["&amp;'Báo cáo'!$C$3&amp;".xlsx]Hóa đơn COD'!"&amp;CELL("address",G268))),"",(INDIRECT("'["&amp;'Báo cáo'!$C$3&amp;".xlsx]Hóa đơn COD'!"&amp;CELL("address",G268))))</f>
        <v>175000</v>
      </c>
      <c r="H268">
        <f ca="1">IF(ISBLANK(INDIRECT("'["&amp;'Báo cáo'!$C$3&amp;".xlsx]Hóa đơn COD'!"&amp;CELL("address",H268))),"",(INDIRECT("'["&amp;'Báo cáo'!$C$3&amp;".xlsx]Hóa đơn COD'!"&amp;CELL("address",H268))))</f>
        <v>0</v>
      </c>
      <c r="I268">
        <f ca="1">IF(ISBLANK(INDIRECT("'["&amp;'Báo cáo'!$C$3&amp;".xlsx]Hóa đơn COD'!"&amp;CELL("address",I268))),"",(INDIRECT("'["&amp;'Báo cáo'!$C$3&amp;".xlsx]Hóa đơn COD'!"&amp;CELL("address",I268))))</f>
        <v>79</v>
      </c>
      <c r="J268">
        <f ca="1">IF(ISBLANK(INDIRECT("'["&amp;'Báo cáo'!$C$3&amp;".xlsx]Hóa đơn COD'!"&amp;CELL("address",J268))),"",(INDIRECT("'["&amp;'Báo cáo'!$C$3&amp;".xlsx]Hóa đơn COD'!"&amp;CELL("address",J268))))</f>
        <v>68</v>
      </c>
      <c r="K268">
        <f ca="1">IF(ISBLANK(INDIRECT("'["&amp;'Báo cáo'!$C$3&amp;".xlsx]Hóa đơn COD'!"&amp;CELL("address",K268))),"",(INDIRECT("'["&amp;'Báo cáo'!$C$3&amp;".xlsx]Hóa đơn COD'!"&amp;CELL("address",K268))))</f>
        <v>2</v>
      </c>
      <c r="L268">
        <f ca="1">IF(ISBLANK(INDIRECT("'["&amp;'Báo cáo'!$C$3&amp;".xlsx]Hóa đơn COD'!"&amp;CELL("address",L268))),"",(INDIRECT("'["&amp;'Báo cáo'!$C$3&amp;".xlsx]Hóa đơn COD'!"&amp;CELL("address",L268))))</f>
        <v>9</v>
      </c>
      <c r="M268">
        <f ca="1">IF(ISBLANK(INDIRECT("'["&amp;'Báo cáo'!$C$3&amp;".xlsx]Hóa đơn COD'!"&amp;CELL("address",M268))),"",(INDIRECT("'["&amp;'Báo cáo'!$C$3&amp;".xlsx]Hóa đơn COD'!"&amp;CELL("address",M268))))</f>
        <v>79</v>
      </c>
      <c r="N268" t="str">
        <f ca="1">IF(ISBLANK(INDIRECT("'["&amp;'Báo cáo'!$C$3&amp;".xlsx]Hóa đơn COD'!"&amp;CELL("address",N268))),"",(INDIRECT("'["&amp;'Báo cáo'!$C$3&amp;".xlsx]Hóa đơn COD'!"&amp;CELL("address",N268))))</f>
        <v>ngannk2</v>
      </c>
      <c r="O268" t="str">
        <f ca="1">IF(ISBLANK(INDIRECT("'["&amp;'Báo cáo'!$C$3&amp;".xlsx]Hóa đơn COD'!"&amp;CELL("address",O268))),"",(INDIRECT("'["&amp;'Báo cáo'!$C$3&amp;".xlsx]Hóa đơn COD'!"&amp;CELL("address",O268))))</f>
        <v>12:11 06-12-19</v>
      </c>
      <c r="P268" s="10">
        <f t="shared" ca="1" si="4"/>
        <v>0.50763888888888886</v>
      </c>
      <c r="Q268" t="str">
        <f ca="1">IF(B268="","",IF(P268&lt;'Báo cáo'!$C$4,"Sáng","Chiều"))</f>
        <v>Sáng</v>
      </c>
      <c r="R268" s="12" t="str">
        <f ca="1">IF(A268="","",IF(ISNUMBER(MATCH(B268,'Danh sách COD'!$B:$B,0)),J268/I268,""))</f>
        <v/>
      </c>
      <c r="S268" t="str">
        <f ca="1">IF(R268="","",IF(R268&gt;='Báo cáo'!$C$8,"Có","Không"))</f>
        <v/>
      </c>
    </row>
    <row r="269" spans="1:19" x14ac:dyDescent="0.25">
      <c r="A269" t="str">
        <f ca="1">IF(ISBLANK(INDIRECT("'["&amp;'Báo cáo'!$C$3&amp;".xlsx]Hóa đơn COD'!"&amp;CELL("address",A269))),"",(INDIRECT("'["&amp;'Báo cáo'!$C$3&amp;".xlsx]Hóa đơn COD'!"&amp;CELL("address",A269))))</f>
        <v>BTT396622794.T129255.041219</v>
      </c>
      <c r="B269" t="str">
        <f ca="1">IF(ISBLANK(INDIRECT("'["&amp;'Báo cáo'!$C$3&amp;".xlsx]Hóa đơn COD'!"&amp;CELL("address",B269))),"",(INDIRECT("'["&amp;'Báo cáo'!$C$3&amp;".xlsx]Hóa đơn COD'!"&amp;CELL("address",B269))))</f>
        <v>T129255-Nguyễn Vũ Khoa</v>
      </c>
      <c r="C269">
        <f ca="1">IF(ISBLANK(INDIRECT("'["&amp;'Báo cáo'!$C$3&amp;".xlsx]Hóa đơn COD'!"&amp;CELL("address",C269))),"",(INDIRECT("'["&amp;'Báo cáo'!$C$3&amp;".xlsx]Hóa đơn COD'!"&amp;CELL("address",C269))))</f>
        <v>14210281</v>
      </c>
      <c r="D269">
        <f ca="1">IF(ISBLANK(INDIRECT("'["&amp;'Báo cáo'!$C$3&amp;".xlsx]Hóa đơn COD'!"&amp;CELL("address",D269))),"",(INDIRECT("'["&amp;'Báo cáo'!$C$3&amp;".xlsx]Hóa đơn COD'!"&amp;CELL("address",D269))))</f>
        <v>0</v>
      </c>
      <c r="E269">
        <f ca="1">IF(ISBLANK(INDIRECT("'["&amp;'Báo cáo'!$C$3&amp;".xlsx]Hóa đơn COD'!"&amp;CELL("address",E269))),"",(INDIRECT("'["&amp;'Báo cáo'!$C$3&amp;".xlsx]Hóa đơn COD'!"&amp;CELL("address",E269))))</f>
        <v>1339960</v>
      </c>
      <c r="F269">
        <f ca="1">IF(ISBLANK(INDIRECT("'["&amp;'Báo cáo'!$C$3&amp;".xlsx]Hóa đơn COD'!"&amp;CELL("address",F269))),"",(INDIRECT("'["&amp;'Báo cáo'!$C$3&amp;".xlsx]Hóa đơn COD'!"&amp;CELL("address",F269))))</f>
        <v>1224960</v>
      </c>
      <c r="G269">
        <f ca="1">IF(ISBLANK(INDIRECT("'["&amp;'Báo cáo'!$C$3&amp;".xlsx]Hóa đơn COD'!"&amp;CELL("address",G269))),"",(INDIRECT("'["&amp;'Báo cáo'!$C$3&amp;".xlsx]Hóa đơn COD'!"&amp;CELL("address",G269))))</f>
        <v>115000</v>
      </c>
      <c r="H269">
        <f ca="1">IF(ISBLANK(INDIRECT("'["&amp;'Báo cáo'!$C$3&amp;".xlsx]Hóa đơn COD'!"&amp;CELL("address",H269))),"",(INDIRECT("'["&amp;'Báo cáo'!$C$3&amp;".xlsx]Hóa đơn COD'!"&amp;CELL("address",H269))))</f>
        <v>0</v>
      </c>
      <c r="I269">
        <f ca="1">IF(ISBLANK(INDIRECT("'["&amp;'Báo cáo'!$C$3&amp;".xlsx]Hóa đơn COD'!"&amp;CELL("address",I269))),"",(INDIRECT("'["&amp;'Báo cáo'!$C$3&amp;".xlsx]Hóa đơn COD'!"&amp;CELL("address",I269))))</f>
        <v>74</v>
      </c>
      <c r="J269">
        <f ca="1">IF(ISBLANK(INDIRECT("'["&amp;'Báo cáo'!$C$3&amp;".xlsx]Hóa đơn COD'!"&amp;CELL("address",J269))),"",(INDIRECT("'["&amp;'Báo cáo'!$C$3&amp;".xlsx]Hóa đơn COD'!"&amp;CELL("address",J269))))</f>
        <v>54</v>
      </c>
      <c r="K269">
        <f ca="1">IF(ISBLANK(INDIRECT("'["&amp;'Báo cáo'!$C$3&amp;".xlsx]Hóa đơn COD'!"&amp;CELL("address",K269))),"",(INDIRECT("'["&amp;'Báo cáo'!$C$3&amp;".xlsx]Hóa đơn COD'!"&amp;CELL("address",K269))))</f>
        <v>6</v>
      </c>
      <c r="L269">
        <f ca="1">IF(ISBLANK(INDIRECT("'["&amp;'Báo cáo'!$C$3&amp;".xlsx]Hóa đơn COD'!"&amp;CELL("address",L269))),"",(INDIRECT("'["&amp;'Báo cáo'!$C$3&amp;".xlsx]Hóa đơn COD'!"&amp;CELL("address",L269))))</f>
        <v>14</v>
      </c>
      <c r="M269">
        <f ca="1">IF(ISBLANK(INDIRECT("'["&amp;'Báo cáo'!$C$3&amp;".xlsx]Hóa đơn COD'!"&amp;CELL("address",M269))),"",(INDIRECT("'["&amp;'Báo cáo'!$C$3&amp;".xlsx]Hóa đơn COD'!"&amp;CELL("address",M269))))</f>
        <v>74</v>
      </c>
      <c r="N269" t="str">
        <f ca="1">IF(ISBLANK(INDIRECT("'["&amp;'Báo cáo'!$C$3&amp;".xlsx]Hóa đơn COD'!"&amp;CELL("address",N269))),"",(INDIRECT("'["&amp;'Báo cáo'!$C$3&amp;".xlsx]Hóa đơn COD'!"&amp;CELL("address",N269))))</f>
        <v>anhtnt3</v>
      </c>
      <c r="O269" t="str">
        <f ca="1">IF(ISBLANK(INDIRECT("'["&amp;'Báo cáo'!$C$3&amp;".xlsx]Hóa đơn COD'!"&amp;CELL("address",O269))),"",(INDIRECT("'["&amp;'Báo cáo'!$C$3&amp;".xlsx]Hóa đơn COD'!"&amp;CELL("address",O269))))</f>
        <v>12:16 04-12-19</v>
      </c>
      <c r="P269" s="10">
        <f t="shared" ca="1" si="4"/>
        <v>0.51111111111111118</v>
      </c>
      <c r="Q269" t="str">
        <f ca="1">IF(B269="","",IF(P269&lt;'Báo cáo'!$C$4,"Sáng","Chiều"))</f>
        <v>Sáng</v>
      </c>
      <c r="R269" s="12" t="str">
        <f ca="1">IF(A269="","",IF(ISNUMBER(MATCH(B269,'Danh sách COD'!$B:$B,0)),J269/I269,""))</f>
        <v/>
      </c>
      <c r="S269" t="str">
        <f ca="1">IF(R269="","",IF(R269&gt;='Báo cáo'!$C$8,"Có","Không"))</f>
        <v/>
      </c>
    </row>
    <row r="270" spans="1:19" x14ac:dyDescent="0.25">
      <c r="A270" t="str">
        <f ca="1">IF(ISBLANK(INDIRECT("'["&amp;'Báo cáo'!$C$3&amp;".xlsx]Hóa đơn COD'!"&amp;CELL("address",A270))),"",(INDIRECT("'["&amp;'Báo cáo'!$C$3&amp;".xlsx]Hóa đơn COD'!"&amp;CELL("address",A270))))</f>
        <v>BTT395216781.T129255.031219</v>
      </c>
      <c r="B270" t="str">
        <f ca="1">IF(ISBLANK(INDIRECT("'["&amp;'Báo cáo'!$C$3&amp;".xlsx]Hóa đơn COD'!"&amp;CELL("address",B270))),"",(INDIRECT("'["&amp;'Báo cáo'!$C$3&amp;".xlsx]Hóa đơn COD'!"&amp;CELL("address",B270))))</f>
        <v>T129255-Nguyễn Vũ Khoa</v>
      </c>
      <c r="C270">
        <f ca="1">IF(ISBLANK(INDIRECT("'["&amp;'Báo cáo'!$C$3&amp;".xlsx]Hóa đơn COD'!"&amp;CELL("address",C270))),"",(INDIRECT("'["&amp;'Báo cáo'!$C$3&amp;".xlsx]Hóa đơn COD'!"&amp;CELL("address",C270))))</f>
        <v>28678268</v>
      </c>
      <c r="D270">
        <f ca="1">IF(ISBLANK(INDIRECT("'["&amp;'Báo cáo'!$C$3&amp;".xlsx]Hóa đơn COD'!"&amp;CELL("address",D270))),"",(INDIRECT("'["&amp;'Báo cáo'!$C$3&amp;".xlsx]Hóa đơn COD'!"&amp;CELL("address",D270))))</f>
        <v>17550</v>
      </c>
      <c r="E270">
        <f ca="1">IF(ISBLANK(INDIRECT("'["&amp;'Báo cáo'!$C$3&amp;".xlsx]Hóa đơn COD'!"&amp;CELL("address",E270))),"",(INDIRECT("'["&amp;'Báo cáo'!$C$3&amp;".xlsx]Hóa đơn COD'!"&amp;CELL("address",E270))))</f>
        <v>2012780</v>
      </c>
      <c r="F270">
        <f ca="1">IF(ISBLANK(INDIRECT("'["&amp;'Báo cáo'!$C$3&amp;".xlsx]Hóa đơn COD'!"&amp;CELL("address",F270))),"",(INDIRECT("'["&amp;'Báo cáo'!$C$3&amp;".xlsx]Hóa đơn COD'!"&amp;CELL("address",F270))))</f>
        <v>1860780</v>
      </c>
      <c r="G270">
        <f ca="1">IF(ISBLANK(INDIRECT("'["&amp;'Báo cáo'!$C$3&amp;".xlsx]Hóa đơn COD'!"&amp;CELL("address",G270))),"",(INDIRECT("'["&amp;'Báo cáo'!$C$3&amp;".xlsx]Hóa đơn COD'!"&amp;CELL("address",G270))))</f>
        <v>152000</v>
      </c>
      <c r="H270">
        <f ca="1">IF(ISBLANK(INDIRECT("'["&amp;'Báo cáo'!$C$3&amp;".xlsx]Hóa đơn COD'!"&amp;CELL("address",H270))),"",(INDIRECT("'["&amp;'Báo cáo'!$C$3&amp;".xlsx]Hóa đơn COD'!"&amp;CELL("address",H270))))</f>
        <v>0</v>
      </c>
      <c r="I270">
        <f ca="1">IF(ISBLANK(INDIRECT("'["&amp;'Báo cáo'!$C$3&amp;".xlsx]Hóa đơn COD'!"&amp;CELL("address",I270))),"",(INDIRECT("'["&amp;'Báo cáo'!$C$3&amp;".xlsx]Hóa đơn COD'!"&amp;CELL("address",I270))))</f>
        <v>89</v>
      </c>
      <c r="J270">
        <f ca="1">IF(ISBLANK(INDIRECT("'["&amp;'Báo cáo'!$C$3&amp;".xlsx]Hóa đơn COD'!"&amp;CELL("address",J270))),"",(INDIRECT("'["&amp;'Báo cáo'!$C$3&amp;".xlsx]Hóa đơn COD'!"&amp;CELL("address",J270))))</f>
        <v>85</v>
      </c>
      <c r="K270">
        <f ca="1">IF(ISBLANK(INDIRECT("'["&amp;'Báo cáo'!$C$3&amp;".xlsx]Hóa đơn COD'!"&amp;CELL("address",K270))),"",(INDIRECT("'["&amp;'Báo cáo'!$C$3&amp;".xlsx]Hóa đơn COD'!"&amp;CELL("address",K270))))</f>
        <v>1</v>
      </c>
      <c r="L270">
        <f ca="1">IF(ISBLANK(INDIRECT("'["&amp;'Báo cáo'!$C$3&amp;".xlsx]Hóa đơn COD'!"&amp;CELL("address",L270))),"",(INDIRECT("'["&amp;'Báo cáo'!$C$3&amp;".xlsx]Hóa đơn COD'!"&amp;CELL("address",L270))))</f>
        <v>3</v>
      </c>
      <c r="M270">
        <f ca="1">IF(ISBLANK(INDIRECT("'["&amp;'Báo cáo'!$C$3&amp;".xlsx]Hóa đơn COD'!"&amp;CELL("address",M270))),"",(INDIRECT("'["&amp;'Báo cáo'!$C$3&amp;".xlsx]Hóa đơn COD'!"&amp;CELL("address",M270))))</f>
        <v>89</v>
      </c>
      <c r="N270" t="str">
        <f ca="1">IF(ISBLANK(INDIRECT("'["&amp;'Báo cáo'!$C$3&amp;".xlsx]Hóa đơn COD'!"&amp;CELL("address",N270))),"",(INDIRECT("'["&amp;'Báo cáo'!$C$3&amp;".xlsx]Hóa đơn COD'!"&amp;CELL("address",N270))))</f>
        <v>tuoint</v>
      </c>
      <c r="O270" t="str">
        <f ca="1">IF(ISBLANK(INDIRECT("'["&amp;'Báo cáo'!$C$3&amp;".xlsx]Hóa đơn COD'!"&amp;CELL("address",O270))),"",(INDIRECT("'["&amp;'Báo cáo'!$C$3&amp;".xlsx]Hóa đơn COD'!"&amp;CELL("address",O270))))</f>
        <v>12:31 03-12-19</v>
      </c>
      <c r="P270" s="10">
        <f t="shared" ca="1" si="4"/>
        <v>0.52152777777777781</v>
      </c>
      <c r="Q270" t="str">
        <f ca="1">IF(B270="","",IF(P270&lt;'Báo cáo'!$C$4,"Sáng","Chiều"))</f>
        <v>Sáng</v>
      </c>
      <c r="R270" s="12" t="str">
        <f ca="1">IF(A270="","",IF(ISNUMBER(MATCH(B270,'Danh sách COD'!$B:$B,0)),J270/I270,""))</f>
        <v/>
      </c>
      <c r="S270" t="str">
        <f ca="1">IF(R270="","",IF(R270&gt;='Báo cáo'!$C$8,"Có","Không"))</f>
        <v/>
      </c>
    </row>
    <row r="271" spans="1:19" x14ac:dyDescent="0.25">
      <c r="A271" t="str">
        <f ca="1">IF(ISBLANK(INDIRECT("'["&amp;'Báo cáo'!$C$3&amp;".xlsx]Hóa đơn COD'!"&amp;CELL("address",A271))),"",(INDIRECT("'["&amp;'Báo cáo'!$C$3&amp;".xlsx]Hóa đơn COD'!"&amp;CELL("address",A271))))</f>
        <v>BTT397907322.T129255.051219</v>
      </c>
      <c r="B271" t="str">
        <f ca="1">IF(ISBLANK(INDIRECT("'["&amp;'Báo cáo'!$C$3&amp;".xlsx]Hóa đơn COD'!"&amp;CELL("address",B271))),"",(INDIRECT("'["&amp;'Báo cáo'!$C$3&amp;".xlsx]Hóa đơn COD'!"&amp;CELL("address",B271))))</f>
        <v>T129255-Nguyễn Vũ Khoa</v>
      </c>
      <c r="C271">
        <f ca="1">IF(ISBLANK(INDIRECT("'["&amp;'Báo cáo'!$C$3&amp;".xlsx]Hóa đơn COD'!"&amp;CELL("address",C271))),"",(INDIRECT("'["&amp;'Báo cáo'!$C$3&amp;".xlsx]Hóa đơn COD'!"&amp;CELL("address",C271))))</f>
        <v>19785800</v>
      </c>
      <c r="D271">
        <f ca="1">IF(ISBLANK(INDIRECT("'["&amp;'Báo cáo'!$C$3&amp;".xlsx]Hóa đơn COD'!"&amp;CELL("address",D271))),"",(INDIRECT("'["&amp;'Báo cáo'!$C$3&amp;".xlsx]Hóa đơn COD'!"&amp;CELL("address",D271))))</f>
        <v>0</v>
      </c>
      <c r="E271">
        <f ca="1">IF(ISBLANK(INDIRECT("'["&amp;'Báo cáo'!$C$3&amp;".xlsx]Hóa đơn COD'!"&amp;CELL("address",E271))),"",(INDIRECT("'["&amp;'Báo cáo'!$C$3&amp;".xlsx]Hóa đơn COD'!"&amp;CELL("address",E271))))</f>
        <v>1785430</v>
      </c>
      <c r="F271">
        <f ca="1">IF(ISBLANK(INDIRECT("'["&amp;'Báo cáo'!$C$3&amp;".xlsx]Hóa đơn COD'!"&amp;CELL("address",F271))),"",(INDIRECT("'["&amp;'Báo cáo'!$C$3&amp;".xlsx]Hóa đơn COD'!"&amp;CELL("address",F271))))</f>
        <v>1589430</v>
      </c>
      <c r="G271">
        <f ca="1">IF(ISBLANK(INDIRECT("'["&amp;'Báo cáo'!$C$3&amp;".xlsx]Hóa đơn COD'!"&amp;CELL("address",G271))),"",(INDIRECT("'["&amp;'Báo cáo'!$C$3&amp;".xlsx]Hóa đơn COD'!"&amp;CELL("address",G271))))</f>
        <v>196000</v>
      </c>
      <c r="H271">
        <f ca="1">IF(ISBLANK(INDIRECT("'["&amp;'Báo cáo'!$C$3&amp;".xlsx]Hóa đơn COD'!"&amp;CELL("address",H271))),"",(INDIRECT("'["&amp;'Báo cáo'!$C$3&amp;".xlsx]Hóa đơn COD'!"&amp;CELL("address",H271))))</f>
        <v>0</v>
      </c>
      <c r="I271">
        <f ca="1">IF(ISBLANK(INDIRECT("'["&amp;'Báo cáo'!$C$3&amp;".xlsx]Hóa đơn COD'!"&amp;CELL("address",I271))),"",(INDIRECT("'["&amp;'Báo cáo'!$C$3&amp;".xlsx]Hóa đơn COD'!"&amp;CELL("address",I271))))</f>
        <v>91</v>
      </c>
      <c r="J271">
        <f ca="1">IF(ISBLANK(INDIRECT("'["&amp;'Báo cáo'!$C$3&amp;".xlsx]Hóa đơn COD'!"&amp;CELL("address",J271))),"",(INDIRECT("'["&amp;'Báo cáo'!$C$3&amp;".xlsx]Hóa đơn COD'!"&amp;CELL("address",J271))))</f>
        <v>68</v>
      </c>
      <c r="K271">
        <f ca="1">IF(ISBLANK(INDIRECT("'["&amp;'Báo cáo'!$C$3&amp;".xlsx]Hóa đơn COD'!"&amp;CELL("address",K271))),"",(INDIRECT("'["&amp;'Báo cáo'!$C$3&amp;".xlsx]Hóa đơn COD'!"&amp;CELL("address",K271))))</f>
        <v>2</v>
      </c>
      <c r="L271">
        <f ca="1">IF(ISBLANK(INDIRECT("'["&amp;'Báo cáo'!$C$3&amp;".xlsx]Hóa đơn COD'!"&amp;CELL("address",L271))),"",(INDIRECT("'["&amp;'Báo cáo'!$C$3&amp;".xlsx]Hóa đơn COD'!"&amp;CELL("address",L271))))</f>
        <v>21</v>
      </c>
      <c r="M271">
        <f ca="1">IF(ISBLANK(INDIRECT("'["&amp;'Báo cáo'!$C$3&amp;".xlsx]Hóa đơn COD'!"&amp;CELL("address",M271))),"",(INDIRECT("'["&amp;'Báo cáo'!$C$3&amp;".xlsx]Hóa đơn COD'!"&amp;CELL("address",M271))))</f>
        <v>91</v>
      </c>
      <c r="N271" t="str">
        <f ca="1">IF(ISBLANK(INDIRECT("'["&amp;'Báo cáo'!$C$3&amp;".xlsx]Hóa đơn COD'!"&amp;CELL("address",N271))),"",(INDIRECT("'["&amp;'Báo cáo'!$C$3&amp;".xlsx]Hóa đơn COD'!"&amp;CELL("address",N271))))</f>
        <v>tuoint</v>
      </c>
      <c r="O271" t="str">
        <f ca="1">IF(ISBLANK(INDIRECT("'["&amp;'Báo cáo'!$C$3&amp;".xlsx]Hóa đơn COD'!"&amp;CELL("address",O271))),"",(INDIRECT("'["&amp;'Báo cáo'!$C$3&amp;".xlsx]Hóa đơn COD'!"&amp;CELL("address",O271))))</f>
        <v>12:35 05-12-19</v>
      </c>
      <c r="P271" s="10">
        <f t="shared" ca="1" si="4"/>
        <v>0.52430555555555558</v>
      </c>
      <c r="Q271" t="str">
        <f ca="1">IF(B271="","",IF(P271&lt;'Báo cáo'!$C$4,"Sáng","Chiều"))</f>
        <v>Sáng</v>
      </c>
      <c r="R271" s="12" t="str">
        <f ca="1">IF(A271="","",IF(ISNUMBER(MATCH(B271,'Danh sách COD'!$B:$B,0)),J271/I271,""))</f>
        <v/>
      </c>
      <c r="S271" t="str">
        <f ca="1">IF(R271="","",IF(R271&gt;='Báo cáo'!$C$8,"Có","Không"))</f>
        <v/>
      </c>
    </row>
    <row r="272" spans="1:19" x14ac:dyDescent="0.25">
      <c r="A272" t="str">
        <f ca="1">IF(ISBLANK(INDIRECT("'["&amp;'Báo cáo'!$C$3&amp;".xlsx]Hóa đơn COD'!"&amp;CELL("address",A272))),"",(INDIRECT("'["&amp;'Báo cáo'!$C$3&amp;".xlsx]Hóa đơn COD'!"&amp;CELL("address",A272))))</f>
        <v>BTT392031786.T129255.301119</v>
      </c>
      <c r="B272" t="str">
        <f ca="1">IF(ISBLANK(INDIRECT("'["&amp;'Báo cáo'!$C$3&amp;".xlsx]Hóa đơn COD'!"&amp;CELL("address",B272))),"",(INDIRECT("'["&amp;'Báo cáo'!$C$3&amp;".xlsx]Hóa đơn COD'!"&amp;CELL("address",B272))))</f>
        <v>T129255-Nguyễn Vũ Khoa</v>
      </c>
      <c r="C272">
        <f ca="1">IF(ISBLANK(INDIRECT("'["&amp;'Báo cáo'!$C$3&amp;".xlsx]Hóa đơn COD'!"&amp;CELL("address",C272))),"",(INDIRECT("'["&amp;'Báo cáo'!$C$3&amp;".xlsx]Hóa đơn COD'!"&amp;CELL("address",C272))))</f>
        <v>7711083</v>
      </c>
      <c r="D272">
        <f ca="1">IF(ISBLANK(INDIRECT("'["&amp;'Báo cáo'!$C$3&amp;".xlsx]Hóa đơn COD'!"&amp;CELL("address",D272))),"",(INDIRECT("'["&amp;'Báo cáo'!$C$3&amp;".xlsx]Hóa đơn COD'!"&amp;CELL("address",D272))))</f>
        <v>26075</v>
      </c>
      <c r="E272">
        <f ca="1">IF(ISBLANK(INDIRECT("'["&amp;'Báo cáo'!$C$3&amp;".xlsx]Hóa đơn COD'!"&amp;CELL("address",E272))),"",(INDIRECT("'["&amp;'Báo cáo'!$C$3&amp;".xlsx]Hóa đơn COD'!"&amp;CELL("address",E272))))</f>
        <v>1049440</v>
      </c>
      <c r="F272">
        <f ca="1">IF(ISBLANK(INDIRECT("'["&amp;'Báo cáo'!$C$3&amp;".xlsx]Hóa đơn COD'!"&amp;CELL("address",F272))),"",(INDIRECT("'["&amp;'Báo cáo'!$C$3&amp;".xlsx]Hóa đơn COD'!"&amp;CELL("address",F272))))</f>
        <v>845440</v>
      </c>
      <c r="G272">
        <f ca="1">IF(ISBLANK(INDIRECT("'["&amp;'Báo cáo'!$C$3&amp;".xlsx]Hóa đơn COD'!"&amp;CELL("address",G272))),"",(INDIRECT("'["&amp;'Báo cáo'!$C$3&amp;".xlsx]Hóa đơn COD'!"&amp;CELL("address",G272))))</f>
        <v>204000</v>
      </c>
      <c r="H272">
        <f ca="1">IF(ISBLANK(INDIRECT("'["&amp;'Báo cáo'!$C$3&amp;".xlsx]Hóa đơn COD'!"&amp;CELL("address",H272))),"",(INDIRECT("'["&amp;'Báo cáo'!$C$3&amp;".xlsx]Hóa đơn COD'!"&amp;CELL("address",H272))))</f>
        <v>0</v>
      </c>
      <c r="I272">
        <f ca="1">IF(ISBLANK(INDIRECT("'["&amp;'Báo cáo'!$C$3&amp;".xlsx]Hóa đơn COD'!"&amp;CELL("address",I272))),"",(INDIRECT("'["&amp;'Báo cáo'!$C$3&amp;".xlsx]Hóa đơn COD'!"&amp;CELL("address",I272))))</f>
        <v>58</v>
      </c>
      <c r="J272">
        <f ca="1">IF(ISBLANK(INDIRECT("'["&amp;'Báo cáo'!$C$3&amp;".xlsx]Hóa đơn COD'!"&amp;CELL("address",J272))),"",(INDIRECT("'["&amp;'Báo cáo'!$C$3&amp;".xlsx]Hóa đơn COD'!"&amp;CELL("address",J272))))</f>
        <v>39</v>
      </c>
      <c r="K272">
        <f ca="1">IF(ISBLANK(INDIRECT("'["&amp;'Báo cáo'!$C$3&amp;".xlsx]Hóa đơn COD'!"&amp;CELL("address",K272))),"",(INDIRECT("'["&amp;'Báo cáo'!$C$3&amp;".xlsx]Hóa đơn COD'!"&amp;CELL("address",K272))))</f>
        <v>7</v>
      </c>
      <c r="L272">
        <f ca="1">IF(ISBLANK(INDIRECT("'["&amp;'Báo cáo'!$C$3&amp;".xlsx]Hóa đơn COD'!"&amp;CELL("address",L272))),"",(INDIRECT("'["&amp;'Báo cáo'!$C$3&amp;".xlsx]Hóa đơn COD'!"&amp;CELL("address",L272))))</f>
        <v>12</v>
      </c>
      <c r="M272">
        <f ca="1">IF(ISBLANK(INDIRECT("'["&amp;'Báo cáo'!$C$3&amp;".xlsx]Hóa đơn COD'!"&amp;CELL("address",M272))),"",(INDIRECT("'["&amp;'Báo cáo'!$C$3&amp;".xlsx]Hóa đơn COD'!"&amp;CELL("address",M272))))</f>
        <v>58</v>
      </c>
      <c r="N272" t="str">
        <f ca="1">IF(ISBLANK(INDIRECT("'["&amp;'Báo cáo'!$C$3&amp;".xlsx]Hóa đơn COD'!"&amp;CELL("address",N272))),"",(INDIRECT("'["&amp;'Báo cáo'!$C$3&amp;".xlsx]Hóa đơn COD'!"&amp;CELL("address",N272))))</f>
        <v>nhitpy</v>
      </c>
      <c r="O272" t="str">
        <f ca="1">IF(ISBLANK(INDIRECT("'["&amp;'Báo cáo'!$C$3&amp;".xlsx]Hóa đơn COD'!"&amp;CELL("address",O272))),"",(INDIRECT("'["&amp;'Báo cáo'!$C$3&amp;".xlsx]Hóa đơn COD'!"&amp;CELL("address",O272))))</f>
        <v>17:14 30-11-19</v>
      </c>
      <c r="P272" s="10">
        <f t="shared" ca="1" si="4"/>
        <v>0.71805555555555556</v>
      </c>
      <c r="Q272" t="str">
        <f ca="1">IF(B272="","",IF(P272&lt;'Báo cáo'!$C$4,"Sáng","Chiều"))</f>
        <v>Chiều</v>
      </c>
      <c r="R272" s="12" t="str">
        <f ca="1">IF(A272="","",IF(ISNUMBER(MATCH(B272,'Danh sách COD'!$B:$B,0)),J272/I272,""))</f>
        <v/>
      </c>
      <c r="S272" t="str">
        <f ca="1">IF(R272="","",IF(R272&gt;='Báo cáo'!$C$8,"Có","Không"))</f>
        <v/>
      </c>
    </row>
    <row r="273" spans="1:19" x14ac:dyDescent="0.25">
      <c r="A273" t="str">
        <f ca="1">IF(ISBLANK(INDIRECT("'["&amp;'Báo cáo'!$C$3&amp;".xlsx]Hóa đơn COD'!"&amp;CELL("address",A273))),"",(INDIRECT("'["&amp;'Báo cáo'!$C$3&amp;".xlsx]Hóa đơn COD'!"&amp;CELL("address",A273))))</f>
        <v>BTT399680667.T129255.061219</v>
      </c>
      <c r="B273" t="str">
        <f ca="1">IF(ISBLANK(INDIRECT("'["&amp;'Báo cáo'!$C$3&amp;".xlsx]Hóa đơn COD'!"&amp;CELL("address",B273))),"",(INDIRECT("'["&amp;'Báo cáo'!$C$3&amp;".xlsx]Hóa đơn COD'!"&amp;CELL("address",B273))))</f>
        <v>T129255-Nguyễn Vũ Khoa</v>
      </c>
      <c r="C273">
        <f ca="1">IF(ISBLANK(INDIRECT("'["&amp;'Báo cáo'!$C$3&amp;".xlsx]Hóa đơn COD'!"&amp;CELL("address",C273))),"",(INDIRECT("'["&amp;'Báo cáo'!$C$3&amp;".xlsx]Hóa đơn COD'!"&amp;CELL("address",C273))))</f>
        <v>15597270</v>
      </c>
      <c r="D273">
        <f ca="1">IF(ISBLANK(INDIRECT("'["&amp;'Báo cáo'!$C$3&amp;".xlsx]Hóa đơn COD'!"&amp;CELL("address",D273))),"",(INDIRECT("'["&amp;'Báo cáo'!$C$3&amp;".xlsx]Hóa đơn COD'!"&amp;CELL("address",D273))))</f>
        <v>0</v>
      </c>
      <c r="E273">
        <f ca="1">IF(ISBLANK(INDIRECT("'["&amp;'Báo cáo'!$C$3&amp;".xlsx]Hóa đơn COD'!"&amp;CELL("address",E273))),"",(INDIRECT("'["&amp;'Báo cáo'!$C$3&amp;".xlsx]Hóa đơn COD'!"&amp;CELL("address",E273))))</f>
        <v>1188870</v>
      </c>
      <c r="F273">
        <f ca="1">IF(ISBLANK(INDIRECT("'["&amp;'Báo cáo'!$C$3&amp;".xlsx]Hóa đơn COD'!"&amp;CELL("address",F273))),"",(INDIRECT("'["&amp;'Báo cáo'!$C$3&amp;".xlsx]Hóa đơn COD'!"&amp;CELL("address",F273))))</f>
        <v>949870</v>
      </c>
      <c r="G273">
        <f ca="1">IF(ISBLANK(INDIRECT("'["&amp;'Báo cáo'!$C$3&amp;".xlsx]Hóa đơn COD'!"&amp;CELL("address",G273))),"",(INDIRECT("'["&amp;'Báo cáo'!$C$3&amp;".xlsx]Hóa đơn COD'!"&amp;CELL("address",G273))))</f>
        <v>239000</v>
      </c>
      <c r="H273">
        <f ca="1">IF(ISBLANK(INDIRECT("'["&amp;'Báo cáo'!$C$3&amp;".xlsx]Hóa đơn COD'!"&amp;CELL("address",H273))),"",(INDIRECT("'["&amp;'Báo cáo'!$C$3&amp;".xlsx]Hóa đơn COD'!"&amp;CELL("address",H273))))</f>
        <v>0</v>
      </c>
      <c r="I273">
        <f ca="1">IF(ISBLANK(INDIRECT("'["&amp;'Báo cáo'!$C$3&amp;".xlsx]Hóa đơn COD'!"&amp;CELL("address",I273))),"",(INDIRECT("'["&amp;'Báo cáo'!$C$3&amp;".xlsx]Hóa đơn COD'!"&amp;CELL("address",I273))))</f>
        <v>48</v>
      </c>
      <c r="J273">
        <f ca="1">IF(ISBLANK(INDIRECT("'["&amp;'Báo cáo'!$C$3&amp;".xlsx]Hóa đơn COD'!"&amp;CELL("address",J273))),"",(INDIRECT("'["&amp;'Báo cáo'!$C$3&amp;".xlsx]Hóa đơn COD'!"&amp;CELL("address",J273))))</f>
        <v>39</v>
      </c>
      <c r="K273">
        <f ca="1">IF(ISBLANK(INDIRECT("'["&amp;'Báo cáo'!$C$3&amp;".xlsx]Hóa đơn COD'!"&amp;CELL("address",K273))),"",(INDIRECT("'["&amp;'Báo cáo'!$C$3&amp;".xlsx]Hóa đơn COD'!"&amp;CELL("address",K273))))</f>
        <v>2</v>
      </c>
      <c r="L273">
        <f ca="1">IF(ISBLANK(INDIRECT("'["&amp;'Báo cáo'!$C$3&amp;".xlsx]Hóa đơn COD'!"&amp;CELL("address",L273))),"",(INDIRECT("'["&amp;'Báo cáo'!$C$3&amp;".xlsx]Hóa đơn COD'!"&amp;CELL("address",L273))))</f>
        <v>7</v>
      </c>
      <c r="M273">
        <f ca="1">IF(ISBLANK(INDIRECT("'["&amp;'Báo cáo'!$C$3&amp;".xlsx]Hóa đơn COD'!"&amp;CELL("address",M273))),"",(INDIRECT("'["&amp;'Báo cáo'!$C$3&amp;".xlsx]Hóa đơn COD'!"&amp;CELL("address",M273))))</f>
        <v>48</v>
      </c>
      <c r="N273" t="str">
        <f ca="1">IF(ISBLANK(INDIRECT("'["&amp;'Báo cáo'!$C$3&amp;".xlsx]Hóa đơn COD'!"&amp;CELL("address",N273))),"",(INDIRECT("'["&amp;'Báo cáo'!$C$3&amp;".xlsx]Hóa đơn COD'!"&amp;CELL("address",N273))))</f>
        <v>ngannk2</v>
      </c>
      <c r="O273" t="str">
        <f ca="1">IF(ISBLANK(INDIRECT("'["&amp;'Báo cáo'!$C$3&amp;".xlsx]Hóa đơn COD'!"&amp;CELL("address",O273))),"",(INDIRECT("'["&amp;'Báo cáo'!$C$3&amp;".xlsx]Hóa đơn COD'!"&amp;CELL("address",O273))))</f>
        <v>17:27 06-12-19</v>
      </c>
      <c r="P273" s="10">
        <f t="shared" ca="1" si="4"/>
        <v>0.7270833333333333</v>
      </c>
      <c r="Q273" t="str">
        <f ca="1">IF(B273="","",IF(P273&lt;'Báo cáo'!$C$4,"Sáng","Chiều"))</f>
        <v>Chiều</v>
      </c>
      <c r="R273" s="12" t="str">
        <f ca="1">IF(A273="","",IF(ISNUMBER(MATCH(B273,'Danh sách COD'!$B:$B,0)),J273/I273,""))</f>
        <v/>
      </c>
      <c r="S273" t="str">
        <f ca="1">IF(R273="","",IF(R273&gt;='Báo cáo'!$C$8,"Có","Không"))</f>
        <v/>
      </c>
    </row>
    <row r="274" spans="1:19" x14ac:dyDescent="0.25">
      <c r="A274" t="str">
        <f ca="1">IF(ISBLANK(INDIRECT("'["&amp;'Báo cáo'!$C$3&amp;".xlsx]Hóa đơn COD'!"&amp;CELL("address",A274))),"",(INDIRECT("'["&amp;'Báo cáo'!$C$3&amp;".xlsx]Hóa đơn COD'!"&amp;CELL("address",A274))))</f>
        <v>BTT394293639.T129255.021219</v>
      </c>
      <c r="B274" t="str">
        <f ca="1">IF(ISBLANK(INDIRECT("'["&amp;'Báo cáo'!$C$3&amp;".xlsx]Hóa đơn COD'!"&amp;CELL("address",B274))),"",(INDIRECT("'["&amp;'Báo cáo'!$C$3&amp;".xlsx]Hóa đơn COD'!"&amp;CELL("address",B274))))</f>
        <v>T129255-Nguyễn Vũ Khoa</v>
      </c>
      <c r="C274">
        <f ca="1">IF(ISBLANK(INDIRECT("'["&amp;'Báo cáo'!$C$3&amp;".xlsx]Hóa đơn COD'!"&amp;CELL("address",C274))),"",(INDIRECT("'["&amp;'Báo cáo'!$C$3&amp;".xlsx]Hóa đơn COD'!"&amp;CELL("address",C274))))</f>
        <v>21754423</v>
      </c>
      <c r="D274">
        <f ca="1">IF(ISBLANK(INDIRECT("'["&amp;'Báo cáo'!$C$3&amp;".xlsx]Hóa đơn COD'!"&amp;CELL("address",D274))),"",(INDIRECT("'["&amp;'Báo cáo'!$C$3&amp;".xlsx]Hóa đơn COD'!"&amp;CELL("address",D274))))</f>
        <v>27000</v>
      </c>
      <c r="E274">
        <f ca="1">IF(ISBLANK(INDIRECT("'["&amp;'Báo cáo'!$C$3&amp;".xlsx]Hóa đơn COD'!"&amp;CELL("address",E274))),"",(INDIRECT("'["&amp;'Báo cáo'!$C$3&amp;".xlsx]Hóa đơn COD'!"&amp;CELL("address",E274))))</f>
        <v>1919785</v>
      </c>
      <c r="F274">
        <f ca="1">IF(ISBLANK(INDIRECT("'["&amp;'Báo cáo'!$C$3&amp;".xlsx]Hóa đơn COD'!"&amp;CELL("address",F274))),"",(INDIRECT("'["&amp;'Báo cáo'!$C$3&amp;".xlsx]Hóa đơn COD'!"&amp;CELL("address",F274))))</f>
        <v>1385785</v>
      </c>
      <c r="G274">
        <f ca="1">IF(ISBLANK(INDIRECT("'["&amp;'Báo cáo'!$C$3&amp;".xlsx]Hóa đơn COD'!"&amp;CELL("address",G274))),"",(INDIRECT("'["&amp;'Báo cáo'!$C$3&amp;".xlsx]Hóa đơn COD'!"&amp;CELL("address",G274))))</f>
        <v>534000</v>
      </c>
      <c r="H274">
        <f ca="1">IF(ISBLANK(INDIRECT("'["&amp;'Báo cáo'!$C$3&amp;".xlsx]Hóa đơn COD'!"&amp;CELL("address",H274))),"",(INDIRECT("'["&amp;'Báo cáo'!$C$3&amp;".xlsx]Hóa đơn COD'!"&amp;CELL("address",H274))))</f>
        <v>0</v>
      </c>
      <c r="I274">
        <f ca="1">IF(ISBLANK(INDIRECT("'["&amp;'Báo cáo'!$C$3&amp;".xlsx]Hóa đơn COD'!"&amp;CELL("address",I274))),"",(INDIRECT("'["&amp;'Báo cáo'!$C$3&amp;".xlsx]Hóa đơn COD'!"&amp;CELL("address",I274))))</f>
        <v>73</v>
      </c>
      <c r="J274">
        <f ca="1">IF(ISBLANK(INDIRECT("'["&amp;'Báo cáo'!$C$3&amp;".xlsx]Hóa đơn COD'!"&amp;CELL("address",J274))),"",(INDIRECT("'["&amp;'Báo cáo'!$C$3&amp;".xlsx]Hóa đơn COD'!"&amp;CELL("address",J274))))</f>
        <v>61</v>
      </c>
      <c r="K274">
        <f ca="1">IF(ISBLANK(INDIRECT("'["&amp;'Báo cáo'!$C$3&amp;".xlsx]Hóa đơn COD'!"&amp;CELL("address",K274))),"",(INDIRECT("'["&amp;'Báo cáo'!$C$3&amp;".xlsx]Hóa đơn COD'!"&amp;CELL("address",K274))))</f>
        <v>2</v>
      </c>
      <c r="L274">
        <f ca="1">IF(ISBLANK(INDIRECT("'["&amp;'Báo cáo'!$C$3&amp;".xlsx]Hóa đơn COD'!"&amp;CELL("address",L274))),"",(INDIRECT("'["&amp;'Báo cáo'!$C$3&amp;".xlsx]Hóa đơn COD'!"&amp;CELL("address",L274))))</f>
        <v>10</v>
      </c>
      <c r="M274">
        <f ca="1">IF(ISBLANK(INDIRECT("'["&amp;'Báo cáo'!$C$3&amp;".xlsx]Hóa đơn COD'!"&amp;CELL("address",M274))),"",(INDIRECT("'["&amp;'Báo cáo'!$C$3&amp;".xlsx]Hóa đơn COD'!"&amp;CELL("address",M274))))</f>
        <v>73</v>
      </c>
      <c r="N274" t="str">
        <f ca="1">IF(ISBLANK(INDIRECT("'["&amp;'Báo cáo'!$C$3&amp;".xlsx]Hóa đơn COD'!"&amp;CELL("address",N274))),"",(INDIRECT("'["&amp;'Báo cáo'!$C$3&amp;".xlsx]Hóa đơn COD'!"&amp;CELL("address",N274))))</f>
        <v>nhitpy</v>
      </c>
      <c r="O274" t="str">
        <f ca="1">IF(ISBLANK(INDIRECT("'["&amp;'Báo cáo'!$C$3&amp;".xlsx]Hóa đơn COD'!"&amp;CELL("address",O274))),"",(INDIRECT("'["&amp;'Báo cáo'!$C$3&amp;".xlsx]Hóa đơn COD'!"&amp;CELL("address",O274))))</f>
        <v>17:44 02-12-19</v>
      </c>
      <c r="P274" s="10">
        <f t="shared" ca="1" si="4"/>
        <v>0.73888888888888893</v>
      </c>
      <c r="Q274" t="str">
        <f ca="1">IF(B274="","",IF(P274&lt;'Báo cáo'!$C$4,"Sáng","Chiều"))</f>
        <v>Chiều</v>
      </c>
      <c r="R274" s="12" t="str">
        <f ca="1">IF(A274="","",IF(ISNUMBER(MATCH(B274,'Danh sách COD'!$B:$B,0)),J274/I274,""))</f>
        <v/>
      </c>
      <c r="S274" t="str">
        <f ca="1">IF(R274="","",IF(R274&gt;='Báo cáo'!$C$8,"Có","Không"))</f>
        <v/>
      </c>
    </row>
    <row r="275" spans="1:19" x14ac:dyDescent="0.25">
      <c r="A275" t="str">
        <f ca="1">IF(ISBLANK(INDIRECT("'["&amp;'Báo cáo'!$C$3&amp;".xlsx]Hóa đơn COD'!"&amp;CELL("address",A275))),"",(INDIRECT("'["&amp;'Báo cáo'!$C$3&amp;".xlsx]Hóa đơn COD'!"&amp;CELL("address",A275))))</f>
        <v>BTT398263155.T129255.051219</v>
      </c>
      <c r="B275" t="str">
        <f ca="1">IF(ISBLANK(INDIRECT("'["&amp;'Báo cáo'!$C$3&amp;".xlsx]Hóa đơn COD'!"&amp;CELL("address",B275))),"",(INDIRECT("'["&amp;'Báo cáo'!$C$3&amp;".xlsx]Hóa đơn COD'!"&amp;CELL("address",B275))))</f>
        <v>T129255-Nguyễn Vũ Khoa</v>
      </c>
      <c r="C275">
        <f ca="1">IF(ISBLANK(INDIRECT("'["&amp;'Báo cáo'!$C$3&amp;".xlsx]Hóa đơn COD'!"&amp;CELL("address",C275))),"",(INDIRECT("'["&amp;'Báo cáo'!$C$3&amp;".xlsx]Hóa đơn COD'!"&amp;CELL("address",C275))))</f>
        <v>15574100</v>
      </c>
      <c r="D275">
        <f ca="1">IF(ISBLANK(INDIRECT("'["&amp;'Báo cáo'!$C$3&amp;".xlsx]Hóa đơn COD'!"&amp;CELL("address",D275))),"",(INDIRECT("'["&amp;'Báo cáo'!$C$3&amp;".xlsx]Hóa đơn COD'!"&amp;CELL("address",D275))))</f>
        <v>17950</v>
      </c>
      <c r="E275">
        <f ca="1">IF(ISBLANK(INDIRECT("'["&amp;'Báo cáo'!$C$3&amp;".xlsx]Hóa đơn COD'!"&amp;CELL("address",E275))),"",(INDIRECT("'["&amp;'Báo cáo'!$C$3&amp;".xlsx]Hóa đơn COD'!"&amp;CELL("address",E275))))</f>
        <v>1379866</v>
      </c>
      <c r="F275">
        <f ca="1">IF(ISBLANK(INDIRECT("'["&amp;'Báo cáo'!$C$3&amp;".xlsx]Hóa đơn COD'!"&amp;CELL("address",F275))),"",(INDIRECT("'["&amp;'Báo cáo'!$C$3&amp;".xlsx]Hóa đơn COD'!"&amp;CELL("address",F275))))</f>
        <v>1240916</v>
      </c>
      <c r="G275">
        <f ca="1">IF(ISBLANK(INDIRECT("'["&amp;'Báo cáo'!$C$3&amp;".xlsx]Hóa đơn COD'!"&amp;CELL("address",G275))),"",(INDIRECT("'["&amp;'Báo cáo'!$C$3&amp;".xlsx]Hóa đơn COD'!"&amp;CELL("address",G275))))</f>
        <v>121000</v>
      </c>
      <c r="H275">
        <f ca="1">IF(ISBLANK(INDIRECT("'["&amp;'Báo cáo'!$C$3&amp;".xlsx]Hóa đơn COD'!"&amp;CELL("address",H275))),"",(INDIRECT("'["&amp;'Báo cáo'!$C$3&amp;".xlsx]Hóa đơn COD'!"&amp;CELL("address",H275))))</f>
        <v>0</v>
      </c>
      <c r="I275">
        <f ca="1">IF(ISBLANK(INDIRECT("'["&amp;'Báo cáo'!$C$3&amp;".xlsx]Hóa đơn COD'!"&amp;CELL("address",I275))),"",(INDIRECT("'["&amp;'Báo cáo'!$C$3&amp;".xlsx]Hóa đơn COD'!"&amp;CELL("address",I275))))</f>
        <v>65</v>
      </c>
      <c r="J275">
        <f ca="1">IF(ISBLANK(INDIRECT("'["&amp;'Báo cáo'!$C$3&amp;".xlsx]Hóa đơn COD'!"&amp;CELL("address",J275))),"",(INDIRECT("'["&amp;'Báo cáo'!$C$3&amp;".xlsx]Hóa đơn COD'!"&amp;CELL("address",J275))))</f>
        <v>43</v>
      </c>
      <c r="K275">
        <f ca="1">IF(ISBLANK(INDIRECT("'["&amp;'Báo cáo'!$C$3&amp;".xlsx]Hóa đơn COD'!"&amp;CELL("address",K275))),"",(INDIRECT("'["&amp;'Báo cáo'!$C$3&amp;".xlsx]Hóa đơn COD'!"&amp;CELL("address",K275))))</f>
        <v>7</v>
      </c>
      <c r="L275">
        <f ca="1">IF(ISBLANK(INDIRECT("'["&amp;'Báo cáo'!$C$3&amp;".xlsx]Hóa đơn COD'!"&amp;CELL("address",L275))),"",(INDIRECT("'["&amp;'Báo cáo'!$C$3&amp;".xlsx]Hóa đơn COD'!"&amp;CELL("address",L275))))</f>
        <v>15</v>
      </c>
      <c r="M275">
        <f ca="1">IF(ISBLANK(INDIRECT("'["&amp;'Báo cáo'!$C$3&amp;".xlsx]Hóa đơn COD'!"&amp;CELL("address",M275))),"",(INDIRECT("'["&amp;'Báo cáo'!$C$3&amp;".xlsx]Hóa đơn COD'!"&amp;CELL("address",M275))))</f>
        <v>65</v>
      </c>
      <c r="N275" t="str">
        <f ca="1">IF(ISBLANK(INDIRECT("'["&amp;'Báo cáo'!$C$3&amp;".xlsx]Hóa đơn COD'!"&amp;CELL("address",N275))),"",(INDIRECT("'["&amp;'Báo cáo'!$C$3&amp;".xlsx]Hóa đơn COD'!"&amp;CELL("address",N275))))</f>
        <v>trongntm</v>
      </c>
      <c r="O275" t="str">
        <f ca="1">IF(ISBLANK(INDIRECT("'["&amp;'Báo cáo'!$C$3&amp;".xlsx]Hóa đơn COD'!"&amp;CELL("address",O275))),"",(INDIRECT("'["&amp;'Báo cáo'!$C$3&amp;".xlsx]Hóa đơn COD'!"&amp;CELL("address",O275))))</f>
        <v>17:51 05-12-19</v>
      </c>
      <c r="P275" s="10">
        <f t="shared" ca="1" si="4"/>
        <v>0.74375000000000002</v>
      </c>
      <c r="Q275" t="str">
        <f ca="1">IF(B275="","",IF(P275&lt;'Báo cáo'!$C$4,"Sáng","Chiều"))</f>
        <v>Chiều</v>
      </c>
      <c r="R275" s="12" t="str">
        <f ca="1">IF(A275="","",IF(ISNUMBER(MATCH(B275,'Danh sách COD'!$B:$B,0)),J275/I275,""))</f>
        <v/>
      </c>
      <c r="S275" t="str">
        <f ca="1">IF(R275="","",IF(R275&gt;='Báo cáo'!$C$8,"Có","Không"))</f>
        <v/>
      </c>
    </row>
    <row r="276" spans="1:19" x14ac:dyDescent="0.25">
      <c r="A276" t="str">
        <f ca="1">IF(ISBLANK(INDIRECT("'["&amp;'Báo cáo'!$C$3&amp;".xlsx]Hóa đơn COD'!"&amp;CELL("address",A276))),"",(INDIRECT("'["&amp;'Báo cáo'!$C$3&amp;".xlsx]Hóa đơn COD'!"&amp;CELL("address",A276))))</f>
        <v>BTT395632347.T129255.031219</v>
      </c>
      <c r="B276" t="str">
        <f ca="1">IF(ISBLANK(INDIRECT("'["&amp;'Báo cáo'!$C$3&amp;".xlsx]Hóa đơn COD'!"&amp;CELL("address",B276))),"",(INDIRECT("'["&amp;'Báo cáo'!$C$3&amp;".xlsx]Hóa đơn COD'!"&amp;CELL("address",B276))))</f>
        <v>T129255-Nguyễn Vũ Khoa</v>
      </c>
      <c r="C276">
        <f ca="1">IF(ISBLANK(INDIRECT("'["&amp;'Báo cáo'!$C$3&amp;".xlsx]Hóa đơn COD'!"&amp;CELL("address",C276))),"",(INDIRECT("'["&amp;'Báo cáo'!$C$3&amp;".xlsx]Hóa đơn COD'!"&amp;CELL("address",C276))))</f>
        <v>15591950</v>
      </c>
      <c r="D276">
        <f ca="1">IF(ISBLANK(INDIRECT("'["&amp;'Báo cáo'!$C$3&amp;".xlsx]Hóa đơn COD'!"&amp;CELL("address",D276))),"",(INDIRECT("'["&amp;'Báo cáo'!$C$3&amp;".xlsx]Hóa đơn COD'!"&amp;CELL("address",D276))))</f>
        <v>0</v>
      </c>
      <c r="E276">
        <f ca="1">IF(ISBLANK(INDIRECT("'["&amp;'Báo cáo'!$C$3&amp;".xlsx]Hóa đơn COD'!"&amp;CELL("address",E276))),"",(INDIRECT("'["&amp;'Báo cáo'!$C$3&amp;".xlsx]Hóa đơn COD'!"&amp;CELL("address",E276))))</f>
        <v>1078735</v>
      </c>
      <c r="F276">
        <f ca="1">IF(ISBLANK(INDIRECT("'["&amp;'Báo cáo'!$C$3&amp;".xlsx]Hóa đơn COD'!"&amp;CELL("address",F276))),"",(INDIRECT("'["&amp;'Báo cáo'!$C$3&amp;".xlsx]Hóa đơn COD'!"&amp;CELL("address",F276))))</f>
        <v>931735</v>
      </c>
      <c r="G276">
        <f ca="1">IF(ISBLANK(INDIRECT("'["&amp;'Báo cáo'!$C$3&amp;".xlsx]Hóa đơn COD'!"&amp;CELL("address",G276))),"",(INDIRECT("'["&amp;'Báo cáo'!$C$3&amp;".xlsx]Hóa đơn COD'!"&amp;CELL("address",G276))))</f>
        <v>147000</v>
      </c>
      <c r="H276">
        <f ca="1">IF(ISBLANK(INDIRECT("'["&amp;'Báo cáo'!$C$3&amp;".xlsx]Hóa đơn COD'!"&amp;CELL("address",H276))),"",(INDIRECT("'["&amp;'Báo cáo'!$C$3&amp;".xlsx]Hóa đơn COD'!"&amp;CELL("address",H276))))</f>
        <v>0</v>
      </c>
      <c r="I276">
        <f ca="1">IF(ISBLANK(INDIRECT("'["&amp;'Báo cáo'!$C$3&amp;".xlsx]Hóa đơn COD'!"&amp;CELL("address",I276))),"",(INDIRECT("'["&amp;'Báo cáo'!$C$3&amp;".xlsx]Hóa đơn COD'!"&amp;CELL("address",I276))))</f>
        <v>58</v>
      </c>
      <c r="J276">
        <f ca="1">IF(ISBLANK(INDIRECT("'["&amp;'Báo cáo'!$C$3&amp;".xlsx]Hóa đơn COD'!"&amp;CELL("address",J276))),"",(INDIRECT("'["&amp;'Báo cáo'!$C$3&amp;".xlsx]Hóa đơn COD'!"&amp;CELL("address",J276))))</f>
        <v>42</v>
      </c>
      <c r="K276">
        <f ca="1">IF(ISBLANK(INDIRECT("'["&amp;'Báo cáo'!$C$3&amp;".xlsx]Hóa đơn COD'!"&amp;CELL("address",K276))),"",(INDIRECT("'["&amp;'Báo cáo'!$C$3&amp;".xlsx]Hóa đơn COD'!"&amp;CELL("address",K276))))</f>
        <v>1</v>
      </c>
      <c r="L276">
        <f ca="1">IF(ISBLANK(INDIRECT("'["&amp;'Báo cáo'!$C$3&amp;".xlsx]Hóa đơn COD'!"&amp;CELL("address",L276))),"",(INDIRECT("'["&amp;'Báo cáo'!$C$3&amp;".xlsx]Hóa đơn COD'!"&amp;CELL("address",L276))))</f>
        <v>15</v>
      </c>
      <c r="M276">
        <f ca="1">IF(ISBLANK(INDIRECT("'["&amp;'Báo cáo'!$C$3&amp;".xlsx]Hóa đơn COD'!"&amp;CELL("address",M276))),"",(INDIRECT("'["&amp;'Báo cáo'!$C$3&amp;".xlsx]Hóa đơn COD'!"&amp;CELL("address",M276))))</f>
        <v>58</v>
      </c>
      <c r="N276" t="str">
        <f ca="1">IF(ISBLANK(INDIRECT("'["&amp;'Báo cáo'!$C$3&amp;".xlsx]Hóa đơn COD'!"&amp;CELL("address",N276))),"",(INDIRECT("'["&amp;'Báo cáo'!$C$3&amp;".xlsx]Hóa đơn COD'!"&amp;CELL("address",N276))))</f>
        <v>nhitpy</v>
      </c>
      <c r="O276" t="str">
        <f ca="1">IF(ISBLANK(INDIRECT("'["&amp;'Báo cáo'!$C$3&amp;".xlsx]Hóa đơn COD'!"&amp;CELL("address",O276))),"",(INDIRECT("'["&amp;'Báo cáo'!$C$3&amp;".xlsx]Hóa đơn COD'!"&amp;CELL("address",O276))))</f>
        <v>17:57 03-12-19</v>
      </c>
      <c r="P276" s="10">
        <f t="shared" ca="1" si="4"/>
        <v>0.74791666666666667</v>
      </c>
      <c r="Q276" t="str">
        <f ca="1">IF(B276="","",IF(P276&lt;'Báo cáo'!$C$4,"Sáng","Chiều"))</f>
        <v>Chiều</v>
      </c>
      <c r="R276" s="12" t="str">
        <f ca="1">IF(A276="","",IF(ISNUMBER(MATCH(B276,'Danh sách COD'!$B:$B,0)),J276/I276,""))</f>
        <v/>
      </c>
      <c r="S276" t="str">
        <f ca="1">IF(R276="","",IF(R276&gt;='Báo cáo'!$C$8,"Có","Không"))</f>
        <v/>
      </c>
    </row>
    <row r="277" spans="1:19" x14ac:dyDescent="0.25">
      <c r="A277" t="str">
        <f ca="1">IF(ISBLANK(INDIRECT("'["&amp;'Báo cáo'!$C$3&amp;".xlsx]Hóa đơn COD'!"&amp;CELL("address",A277))),"",(INDIRECT("'["&amp;'Báo cáo'!$C$3&amp;".xlsx]Hóa đơn COD'!"&amp;CELL("address",A277))))</f>
        <v>BTT397106892.T129255.041219</v>
      </c>
      <c r="B277" t="str">
        <f ca="1">IF(ISBLANK(INDIRECT("'["&amp;'Báo cáo'!$C$3&amp;".xlsx]Hóa đơn COD'!"&amp;CELL("address",B277))),"",(INDIRECT("'["&amp;'Báo cáo'!$C$3&amp;".xlsx]Hóa đơn COD'!"&amp;CELL("address",B277))))</f>
        <v>T129255-Nguyễn Vũ Khoa</v>
      </c>
      <c r="C277">
        <f ca="1">IF(ISBLANK(INDIRECT("'["&amp;'Báo cáo'!$C$3&amp;".xlsx]Hóa đơn COD'!"&amp;CELL("address",C277))),"",(INDIRECT("'["&amp;'Báo cáo'!$C$3&amp;".xlsx]Hóa đơn COD'!"&amp;CELL("address",C277))))</f>
        <v>15902950</v>
      </c>
      <c r="D277">
        <f ca="1">IF(ISBLANK(INDIRECT("'["&amp;'Báo cáo'!$C$3&amp;".xlsx]Hóa đơn COD'!"&amp;CELL("address",D277))),"",(INDIRECT("'["&amp;'Báo cáo'!$C$3&amp;".xlsx]Hóa đơn COD'!"&amp;CELL("address",D277))))</f>
        <v>17950</v>
      </c>
      <c r="E277">
        <f ca="1">IF(ISBLANK(INDIRECT("'["&amp;'Báo cáo'!$C$3&amp;".xlsx]Hóa đơn COD'!"&amp;CELL("address",E277))),"",(INDIRECT("'["&amp;'Báo cáo'!$C$3&amp;".xlsx]Hóa đơn COD'!"&amp;CELL("address",E277))))</f>
        <v>1618045</v>
      </c>
      <c r="F277">
        <f ca="1">IF(ISBLANK(INDIRECT("'["&amp;'Báo cáo'!$C$3&amp;".xlsx]Hóa đơn COD'!"&amp;CELL("address",F277))),"",(INDIRECT("'["&amp;'Báo cáo'!$C$3&amp;".xlsx]Hóa đơn COD'!"&amp;CELL("address",F277))))</f>
        <v>1134045</v>
      </c>
      <c r="G277">
        <f ca="1">IF(ISBLANK(INDIRECT("'["&amp;'Báo cáo'!$C$3&amp;".xlsx]Hóa đơn COD'!"&amp;CELL("address",G277))),"",(INDIRECT("'["&amp;'Báo cáo'!$C$3&amp;".xlsx]Hóa đơn COD'!"&amp;CELL("address",G277))))</f>
        <v>466050</v>
      </c>
      <c r="H277">
        <f ca="1">IF(ISBLANK(INDIRECT("'["&amp;'Báo cáo'!$C$3&amp;".xlsx]Hóa đơn COD'!"&amp;CELL("address",H277))),"",(INDIRECT("'["&amp;'Báo cáo'!$C$3&amp;".xlsx]Hóa đơn COD'!"&amp;CELL("address",H277))))</f>
        <v>0</v>
      </c>
      <c r="I277">
        <f ca="1">IF(ISBLANK(INDIRECT("'["&amp;'Báo cáo'!$C$3&amp;".xlsx]Hóa đơn COD'!"&amp;CELL("address",I277))),"",(INDIRECT("'["&amp;'Báo cáo'!$C$3&amp;".xlsx]Hóa đơn COD'!"&amp;CELL("address",I277))))</f>
        <v>77</v>
      </c>
      <c r="J277">
        <f ca="1">IF(ISBLANK(INDIRECT("'["&amp;'Báo cáo'!$C$3&amp;".xlsx]Hóa đơn COD'!"&amp;CELL("address",J277))),"",(INDIRECT("'["&amp;'Báo cáo'!$C$3&amp;".xlsx]Hóa đơn COD'!"&amp;CELL("address",J277))))</f>
        <v>58</v>
      </c>
      <c r="K277">
        <f ca="1">IF(ISBLANK(INDIRECT("'["&amp;'Báo cáo'!$C$3&amp;".xlsx]Hóa đơn COD'!"&amp;CELL("address",K277))),"",(INDIRECT("'["&amp;'Báo cáo'!$C$3&amp;".xlsx]Hóa đơn COD'!"&amp;CELL("address",K277))))</f>
        <v>5</v>
      </c>
      <c r="L277">
        <f ca="1">IF(ISBLANK(INDIRECT("'["&amp;'Báo cáo'!$C$3&amp;".xlsx]Hóa đơn COD'!"&amp;CELL("address",L277))),"",(INDIRECT("'["&amp;'Báo cáo'!$C$3&amp;".xlsx]Hóa đơn COD'!"&amp;CELL("address",L277))))</f>
        <v>14</v>
      </c>
      <c r="M277">
        <f ca="1">IF(ISBLANK(INDIRECT("'["&amp;'Báo cáo'!$C$3&amp;".xlsx]Hóa đơn COD'!"&amp;CELL("address",M277))),"",(INDIRECT("'["&amp;'Báo cáo'!$C$3&amp;".xlsx]Hóa đơn COD'!"&amp;CELL("address",M277))))</f>
        <v>77</v>
      </c>
      <c r="N277" t="str">
        <f ca="1">IF(ISBLANK(INDIRECT("'["&amp;'Báo cáo'!$C$3&amp;".xlsx]Hóa đơn COD'!"&amp;CELL("address",N277))),"",(INDIRECT("'["&amp;'Báo cáo'!$C$3&amp;".xlsx]Hóa đơn COD'!"&amp;CELL("address",N277))))</f>
        <v>ngannk2</v>
      </c>
      <c r="O277" t="str">
        <f ca="1">IF(ISBLANK(INDIRECT("'["&amp;'Báo cáo'!$C$3&amp;".xlsx]Hóa đơn COD'!"&amp;CELL("address",O277))),"",(INDIRECT("'["&amp;'Báo cáo'!$C$3&amp;".xlsx]Hóa đơn COD'!"&amp;CELL("address",O277))))</f>
        <v>18:29 04-12-19</v>
      </c>
      <c r="P277" s="10">
        <f t="shared" ca="1" si="4"/>
        <v>0.77013888888888893</v>
      </c>
      <c r="Q277" t="str">
        <f ca="1">IF(B277="","",IF(P277&lt;'Báo cáo'!$C$4,"Sáng","Chiều"))</f>
        <v>Chiều</v>
      </c>
      <c r="R277" s="12" t="str">
        <f ca="1">IF(A277="","",IF(ISNUMBER(MATCH(B277,'Danh sách COD'!$B:$B,0)),J277/I277,""))</f>
        <v/>
      </c>
      <c r="S277" t="str">
        <f ca="1">IF(R277="","",IF(R277&gt;='Báo cáo'!$C$8,"Có","Không"))</f>
        <v/>
      </c>
    </row>
    <row r="278" spans="1:19" x14ac:dyDescent="0.25">
      <c r="A278" t="str">
        <f ca="1">IF(ISBLANK(INDIRECT("'["&amp;'Báo cáo'!$C$3&amp;".xlsx]Hóa đơn COD'!"&amp;CELL("address",A278))),"",(INDIRECT("'["&amp;'Báo cáo'!$C$3&amp;".xlsx]Hóa đơn COD'!"&amp;CELL("address",A278))))</f>
        <v>BTT395016606.T129603.031219</v>
      </c>
      <c r="B278" t="str">
        <f ca="1">IF(ISBLANK(INDIRECT("'["&amp;'Báo cáo'!$C$3&amp;".xlsx]Hóa đơn COD'!"&amp;CELL("address",B278))),"",(INDIRECT("'["&amp;'Báo cáo'!$C$3&amp;".xlsx]Hóa đơn COD'!"&amp;CELL("address",B278))))</f>
        <v>T129603-Trịnh Quang Tuấn</v>
      </c>
      <c r="C278">
        <f ca="1">IF(ISBLANK(INDIRECT("'["&amp;'Báo cáo'!$C$3&amp;".xlsx]Hóa đơn COD'!"&amp;CELL("address",C278))),"",(INDIRECT("'["&amp;'Báo cáo'!$C$3&amp;".xlsx]Hóa đơn COD'!"&amp;CELL("address",C278))))</f>
        <v>1788000</v>
      </c>
      <c r="D278">
        <f ca="1">IF(ISBLANK(INDIRECT("'["&amp;'Báo cáo'!$C$3&amp;".xlsx]Hóa đơn COD'!"&amp;CELL("address",D278))),"",(INDIRECT("'["&amp;'Báo cáo'!$C$3&amp;".xlsx]Hóa đơn COD'!"&amp;CELL("address",D278))))</f>
        <v>0</v>
      </c>
      <c r="E278">
        <f ca="1">IF(ISBLANK(INDIRECT("'["&amp;'Báo cáo'!$C$3&amp;".xlsx]Hóa đơn COD'!"&amp;CELL("address",E278))),"",(INDIRECT("'["&amp;'Báo cáo'!$C$3&amp;".xlsx]Hóa đơn COD'!"&amp;CELL("address",E278))))</f>
        <v>148360</v>
      </c>
      <c r="F278">
        <f ca="1">IF(ISBLANK(INDIRECT("'["&amp;'Báo cáo'!$C$3&amp;".xlsx]Hóa đơn COD'!"&amp;CELL("address",F278))),"",(INDIRECT("'["&amp;'Báo cáo'!$C$3&amp;".xlsx]Hóa đơn COD'!"&amp;CELL("address",F278))))</f>
        <v>126360</v>
      </c>
      <c r="G278">
        <f ca="1">IF(ISBLANK(INDIRECT("'["&amp;'Báo cáo'!$C$3&amp;".xlsx]Hóa đơn COD'!"&amp;CELL("address",G278))),"",(INDIRECT("'["&amp;'Báo cáo'!$C$3&amp;".xlsx]Hóa đơn COD'!"&amp;CELL("address",G278))))</f>
        <v>22000</v>
      </c>
      <c r="H278">
        <f ca="1">IF(ISBLANK(INDIRECT("'["&amp;'Báo cáo'!$C$3&amp;".xlsx]Hóa đơn COD'!"&amp;CELL("address",H278))),"",(INDIRECT("'["&amp;'Báo cáo'!$C$3&amp;".xlsx]Hóa đơn COD'!"&amp;CELL("address",H278))))</f>
        <v>0</v>
      </c>
      <c r="I278">
        <f ca="1">IF(ISBLANK(INDIRECT("'["&amp;'Báo cáo'!$C$3&amp;".xlsx]Hóa đơn COD'!"&amp;CELL("address",I278))),"",(INDIRECT("'["&amp;'Báo cáo'!$C$3&amp;".xlsx]Hóa đơn COD'!"&amp;CELL("address",I278))))</f>
        <v>10</v>
      </c>
      <c r="J278">
        <f ca="1">IF(ISBLANK(INDIRECT("'["&amp;'Báo cáo'!$C$3&amp;".xlsx]Hóa đơn COD'!"&amp;CELL("address",J278))),"",(INDIRECT("'["&amp;'Báo cáo'!$C$3&amp;".xlsx]Hóa đơn COD'!"&amp;CELL("address",J278))))</f>
        <v>8</v>
      </c>
      <c r="K278">
        <f ca="1">IF(ISBLANK(INDIRECT("'["&amp;'Báo cáo'!$C$3&amp;".xlsx]Hóa đơn COD'!"&amp;CELL("address",K278))),"",(INDIRECT("'["&amp;'Báo cáo'!$C$3&amp;".xlsx]Hóa đơn COD'!"&amp;CELL("address",K278))))</f>
        <v>0</v>
      </c>
      <c r="L278">
        <f ca="1">IF(ISBLANK(INDIRECT("'["&amp;'Báo cáo'!$C$3&amp;".xlsx]Hóa đơn COD'!"&amp;CELL("address",L278))),"",(INDIRECT("'["&amp;'Báo cáo'!$C$3&amp;".xlsx]Hóa đơn COD'!"&amp;CELL("address",L278))))</f>
        <v>2</v>
      </c>
      <c r="M278">
        <f ca="1">IF(ISBLANK(INDIRECT("'["&amp;'Báo cáo'!$C$3&amp;".xlsx]Hóa đơn COD'!"&amp;CELL("address",M278))),"",(INDIRECT("'["&amp;'Báo cáo'!$C$3&amp;".xlsx]Hóa đơn COD'!"&amp;CELL("address",M278))))</f>
        <v>10</v>
      </c>
      <c r="N278" t="str">
        <f ca="1">IF(ISBLANK(INDIRECT("'["&amp;'Báo cáo'!$C$3&amp;".xlsx]Hóa đơn COD'!"&amp;CELL("address",N278))),"",(INDIRECT("'["&amp;'Báo cáo'!$C$3&amp;".xlsx]Hóa đơn COD'!"&amp;CELL("address",N278))))</f>
        <v>trunghq4</v>
      </c>
      <c r="O278" t="str">
        <f ca="1">IF(ISBLANK(INDIRECT("'["&amp;'Báo cáo'!$C$3&amp;".xlsx]Hóa đơn COD'!"&amp;CELL("address",O278))),"",(INDIRECT("'["&amp;'Báo cáo'!$C$3&amp;".xlsx]Hóa đơn COD'!"&amp;CELL("address",O278))))</f>
        <v>09:12 03-12-19</v>
      </c>
      <c r="P278" s="10">
        <f t="shared" ca="1" si="4"/>
        <v>0.3833333333333333</v>
      </c>
      <c r="Q278" t="str">
        <f ca="1">IF(B278="","",IF(P278&lt;'Báo cáo'!$C$4,"Sáng","Chiều"))</f>
        <v>Sáng</v>
      </c>
      <c r="R278" s="12" t="str">
        <f ca="1">IF(A278="","",IF(ISNUMBER(MATCH(B278,'Danh sách COD'!$B:$B,0)),J278/I278,""))</f>
        <v/>
      </c>
      <c r="S278" t="str">
        <f ca="1">IF(R278="","",IF(R278&gt;='Báo cáo'!$C$8,"Có","Không"))</f>
        <v/>
      </c>
    </row>
    <row r="279" spans="1:19" x14ac:dyDescent="0.25">
      <c r="A279" t="str">
        <f ca="1">IF(ISBLANK(INDIRECT("'["&amp;'Báo cáo'!$C$3&amp;".xlsx]Hóa đơn COD'!"&amp;CELL("address",A279))),"",(INDIRECT("'["&amp;'Báo cáo'!$C$3&amp;".xlsx]Hóa đơn COD'!"&amp;CELL("address",A279))))</f>
        <v>BTT395139633.T129603.031219</v>
      </c>
      <c r="B279" t="str">
        <f ca="1">IF(ISBLANK(INDIRECT("'["&amp;'Báo cáo'!$C$3&amp;".xlsx]Hóa đơn COD'!"&amp;CELL("address",B279))),"",(INDIRECT("'["&amp;'Báo cáo'!$C$3&amp;".xlsx]Hóa đơn COD'!"&amp;CELL("address",B279))))</f>
        <v>T129603-Trịnh Quang Tuấn</v>
      </c>
      <c r="C279">
        <f ca="1">IF(ISBLANK(INDIRECT("'["&amp;'Báo cáo'!$C$3&amp;".xlsx]Hóa đơn COD'!"&amp;CELL("address",C279))),"",(INDIRECT("'["&amp;'Báo cáo'!$C$3&amp;".xlsx]Hóa đơn COD'!"&amp;CELL("address",C279))))</f>
        <v>12203346</v>
      </c>
      <c r="D279">
        <f ca="1">IF(ISBLANK(INDIRECT("'["&amp;'Báo cáo'!$C$3&amp;".xlsx]Hóa đơn COD'!"&amp;CELL("address",D279))),"",(INDIRECT("'["&amp;'Báo cáo'!$C$3&amp;".xlsx]Hóa đơn COD'!"&amp;CELL("address",D279))))</f>
        <v>0</v>
      </c>
      <c r="E279">
        <f ca="1">IF(ISBLANK(INDIRECT("'["&amp;'Báo cáo'!$C$3&amp;".xlsx]Hóa đơn COD'!"&amp;CELL("address",E279))),"",(INDIRECT("'["&amp;'Báo cáo'!$C$3&amp;".xlsx]Hóa đơn COD'!"&amp;CELL("address",E279))))</f>
        <v>761620</v>
      </c>
      <c r="F279">
        <f ca="1">IF(ISBLANK(INDIRECT("'["&amp;'Báo cáo'!$C$3&amp;".xlsx]Hóa đơn COD'!"&amp;CELL("address",F279))),"",(INDIRECT("'["&amp;'Báo cáo'!$C$3&amp;".xlsx]Hóa đơn COD'!"&amp;CELL("address",F279))))</f>
        <v>721620</v>
      </c>
      <c r="G279">
        <f ca="1">IF(ISBLANK(INDIRECT("'["&amp;'Báo cáo'!$C$3&amp;".xlsx]Hóa đơn COD'!"&amp;CELL("address",G279))),"",(INDIRECT("'["&amp;'Báo cáo'!$C$3&amp;".xlsx]Hóa đơn COD'!"&amp;CELL("address",G279))))</f>
        <v>40000</v>
      </c>
      <c r="H279">
        <f ca="1">IF(ISBLANK(INDIRECT("'["&amp;'Báo cáo'!$C$3&amp;".xlsx]Hóa đơn COD'!"&amp;CELL("address",H279))),"",(INDIRECT("'["&amp;'Báo cáo'!$C$3&amp;".xlsx]Hóa đơn COD'!"&amp;CELL("address",H279))))</f>
        <v>0</v>
      </c>
      <c r="I279">
        <f ca="1">IF(ISBLANK(INDIRECT("'["&amp;'Báo cáo'!$C$3&amp;".xlsx]Hóa đơn COD'!"&amp;CELL("address",I279))),"",(INDIRECT("'["&amp;'Báo cáo'!$C$3&amp;".xlsx]Hóa đơn COD'!"&amp;CELL("address",I279))))</f>
        <v>42</v>
      </c>
      <c r="J279">
        <f ca="1">IF(ISBLANK(INDIRECT("'["&amp;'Báo cáo'!$C$3&amp;".xlsx]Hóa đơn COD'!"&amp;CELL("address",J279))),"",(INDIRECT("'["&amp;'Báo cáo'!$C$3&amp;".xlsx]Hóa đơn COD'!"&amp;CELL("address",J279))))</f>
        <v>39</v>
      </c>
      <c r="K279">
        <f ca="1">IF(ISBLANK(INDIRECT("'["&amp;'Báo cáo'!$C$3&amp;".xlsx]Hóa đơn COD'!"&amp;CELL("address",K279))),"",(INDIRECT("'["&amp;'Báo cáo'!$C$3&amp;".xlsx]Hóa đơn COD'!"&amp;CELL("address",K279))))</f>
        <v>0</v>
      </c>
      <c r="L279">
        <f ca="1">IF(ISBLANK(INDIRECT("'["&amp;'Báo cáo'!$C$3&amp;".xlsx]Hóa đơn COD'!"&amp;CELL("address",L279))),"",(INDIRECT("'["&amp;'Báo cáo'!$C$3&amp;".xlsx]Hóa đơn COD'!"&amp;CELL("address",L279))))</f>
        <v>3</v>
      </c>
      <c r="M279">
        <f ca="1">IF(ISBLANK(INDIRECT("'["&amp;'Báo cáo'!$C$3&amp;".xlsx]Hóa đơn COD'!"&amp;CELL("address",M279))),"",(INDIRECT("'["&amp;'Báo cáo'!$C$3&amp;".xlsx]Hóa đơn COD'!"&amp;CELL("address",M279))))</f>
        <v>42</v>
      </c>
      <c r="N279" t="str">
        <f ca="1">IF(ISBLANK(INDIRECT("'["&amp;'Báo cáo'!$C$3&amp;".xlsx]Hóa đơn COD'!"&amp;CELL("address",N279))),"",(INDIRECT("'["&amp;'Báo cáo'!$C$3&amp;".xlsx]Hóa đơn COD'!"&amp;CELL("address",N279))))</f>
        <v>trunghq4</v>
      </c>
      <c r="O279" t="str">
        <f ca="1">IF(ISBLANK(INDIRECT("'["&amp;'Báo cáo'!$C$3&amp;".xlsx]Hóa đơn COD'!"&amp;CELL("address",O279))),"",(INDIRECT("'["&amp;'Báo cáo'!$C$3&amp;".xlsx]Hóa đơn COD'!"&amp;CELL("address",O279))))</f>
        <v>11:33 03-12-19</v>
      </c>
      <c r="P279" s="10">
        <f t="shared" ca="1" si="4"/>
        <v>0.48125000000000001</v>
      </c>
      <c r="Q279" t="str">
        <f ca="1">IF(B279="","",IF(P279&lt;'Báo cáo'!$C$4,"Sáng","Chiều"))</f>
        <v>Sáng</v>
      </c>
      <c r="R279" s="12" t="str">
        <f ca="1">IF(A279="","",IF(ISNUMBER(MATCH(B279,'Danh sách COD'!$B:$B,0)),J279/I279,""))</f>
        <v/>
      </c>
      <c r="S279" t="str">
        <f ca="1">IF(R279="","",IF(R279&gt;='Báo cáo'!$C$8,"Có","Không"))</f>
        <v/>
      </c>
    </row>
    <row r="280" spans="1:19" x14ac:dyDescent="0.25">
      <c r="A280" t="str">
        <f ca="1">IF(ISBLANK(INDIRECT("'["&amp;'Báo cáo'!$C$3&amp;".xlsx]Hóa đơn COD'!"&amp;CELL("address",A280))),"",(INDIRECT("'["&amp;'Báo cáo'!$C$3&amp;".xlsx]Hóa đơn COD'!"&amp;CELL("address",A280))))</f>
        <v>BTT396704499.T129851.041219</v>
      </c>
      <c r="B280" t="str">
        <f ca="1">IF(ISBLANK(INDIRECT("'["&amp;'Báo cáo'!$C$3&amp;".xlsx]Hóa đơn COD'!"&amp;CELL("address",B280))),"",(INDIRECT("'["&amp;'Báo cáo'!$C$3&amp;".xlsx]Hóa đơn COD'!"&amp;CELL("address",B280))))</f>
        <v>T129851-Nguyễn Hoài Nam</v>
      </c>
      <c r="C280">
        <f ca="1">IF(ISBLANK(INDIRECT("'["&amp;'Báo cáo'!$C$3&amp;".xlsx]Hóa đơn COD'!"&amp;CELL("address",C280))),"",(INDIRECT("'["&amp;'Báo cáo'!$C$3&amp;".xlsx]Hóa đơn COD'!"&amp;CELL("address",C280))))</f>
        <v>13937110</v>
      </c>
      <c r="D280">
        <f ca="1">IF(ISBLANK(INDIRECT("'["&amp;'Báo cáo'!$C$3&amp;".xlsx]Hóa đơn COD'!"&amp;CELL("address",D280))),"",(INDIRECT("'["&amp;'Báo cáo'!$C$3&amp;".xlsx]Hóa đơn COD'!"&amp;CELL("address",D280))))</f>
        <v>0</v>
      </c>
      <c r="E280">
        <f ca="1">IF(ISBLANK(INDIRECT("'["&amp;'Báo cáo'!$C$3&amp;".xlsx]Hóa đơn COD'!"&amp;CELL("address",E280))),"",(INDIRECT("'["&amp;'Báo cáo'!$C$3&amp;".xlsx]Hóa đơn COD'!"&amp;CELL("address",E280))))</f>
        <v>1033560</v>
      </c>
      <c r="F280">
        <f ca="1">IF(ISBLANK(INDIRECT("'["&amp;'Báo cáo'!$C$3&amp;".xlsx]Hóa đơn COD'!"&amp;CELL("address",F280))),"",(INDIRECT("'["&amp;'Báo cáo'!$C$3&amp;".xlsx]Hóa đơn COD'!"&amp;CELL("address",F280))))</f>
        <v>921560</v>
      </c>
      <c r="G280">
        <f ca="1">IF(ISBLANK(INDIRECT("'["&amp;'Báo cáo'!$C$3&amp;".xlsx]Hóa đơn COD'!"&amp;CELL("address",G280))),"",(INDIRECT("'["&amp;'Báo cáo'!$C$3&amp;".xlsx]Hóa đơn COD'!"&amp;CELL("address",G280))))</f>
        <v>112000</v>
      </c>
      <c r="H280">
        <f ca="1">IF(ISBLANK(INDIRECT("'["&amp;'Báo cáo'!$C$3&amp;".xlsx]Hóa đơn COD'!"&amp;CELL("address",H280))),"",(INDIRECT("'["&amp;'Báo cáo'!$C$3&amp;".xlsx]Hóa đơn COD'!"&amp;CELL("address",H280))))</f>
        <v>0</v>
      </c>
      <c r="I280">
        <f ca="1">IF(ISBLANK(INDIRECT("'["&amp;'Báo cáo'!$C$3&amp;".xlsx]Hóa đơn COD'!"&amp;CELL("address",I280))),"",(INDIRECT("'["&amp;'Báo cáo'!$C$3&amp;".xlsx]Hóa đơn COD'!"&amp;CELL("address",I280))))</f>
        <v>49</v>
      </c>
      <c r="J280">
        <f ca="1">IF(ISBLANK(INDIRECT("'["&amp;'Báo cáo'!$C$3&amp;".xlsx]Hóa đơn COD'!"&amp;CELL("address",J280))),"",(INDIRECT("'["&amp;'Báo cáo'!$C$3&amp;".xlsx]Hóa đơn COD'!"&amp;CELL("address",J280))))</f>
        <v>41</v>
      </c>
      <c r="K280">
        <f ca="1">IF(ISBLANK(INDIRECT("'["&amp;'Báo cáo'!$C$3&amp;".xlsx]Hóa đơn COD'!"&amp;CELL("address",K280))),"",(INDIRECT("'["&amp;'Báo cáo'!$C$3&amp;".xlsx]Hóa đơn COD'!"&amp;CELL("address",K280))))</f>
        <v>2</v>
      </c>
      <c r="L280">
        <f ca="1">IF(ISBLANK(INDIRECT("'["&amp;'Báo cáo'!$C$3&amp;".xlsx]Hóa đơn COD'!"&amp;CELL("address",L280))),"",(INDIRECT("'["&amp;'Báo cáo'!$C$3&amp;".xlsx]Hóa đơn COD'!"&amp;CELL("address",L280))))</f>
        <v>6</v>
      </c>
      <c r="M280">
        <f ca="1">IF(ISBLANK(INDIRECT("'["&amp;'Báo cáo'!$C$3&amp;".xlsx]Hóa đơn COD'!"&amp;CELL("address",M280))),"",(INDIRECT("'["&amp;'Báo cáo'!$C$3&amp;".xlsx]Hóa đơn COD'!"&amp;CELL("address",M280))))</f>
        <v>49</v>
      </c>
      <c r="N280" t="str">
        <f ca="1">IF(ISBLANK(INDIRECT("'["&amp;'Báo cáo'!$C$3&amp;".xlsx]Hóa đơn COD'!"&amp;CELL("address",N280))),"",(INDIRECT("'["&amp;'Báo cáo'!$C$3&amp;".xlsx]Hóa đơn COD'!"&amp;CELL("address",N280))))</f>
        <v>ngannk2</v>
      </c>
      <c r="O280" t="str">
        <f ca="1">IF(ISBLANK(INDIRECT("'["&amp;'Báo cáo'!$C$3&amp;".xlsx]Hóa đơn COD'!"&amp;CELL("address",O280))),"",(INDIRECT("'["&amp;'Báo cáo'!$C$3&amp;".xlsx]Hóa đơn COD'!"&amp;CELL("address",O280))))</f>
        <v>13:10 04-12-19</v>
      </c>
      <c r="P280" s="10">
        <f t="shared" ca="1" si="4"/>
        <v>0.54861111111111105</v>
      </c>
      <c r="Q280" t="str">
        <f ca="1">IF(B280="","",IF(P280&lt;'Báo cáo'!$C$4,"Sáng","Chiều"))</f>
        <v>Sáng</v>
      </c>
      <c r="R280" s="12" t="str">
        <f ca="1">IF(A280="","",IF(ISNUMBER(MATCH(B280,'Danh sách COD'!$B:$B,0)),J280/I280,""))</f>
        <v/>
      </c>
      <c r="S280" t="str">
        <f ca="1">IF(R280="","",IF(R280&gt;='Báo cáo'!$C$8,"Có","Không"))</f>
        <v/>
      </c>
    </row>
    <row r="281" spans="1:19" x14ac:dyDescent="0.25">
      <c r="A281" t="str">
        <f ca="1">IF(ISBLANK(INDIRECT("'["&amp;'Báo cáo'!$C$3&amp;".xlsx]Hóa đơn COD'!"&amp;CELL("address",A281))),"",(INDIRECT("'["&amp;'Báo cáo'!$C$3&amp;".xlsx]Hóa đơn COD'!"&amp;CELL("address",A281))))</f>
        <v>BTT393985740.T129851.021219</v>
      </c>
      <c r="B281" t="str">
        <f ca="1">IF(ISBLANK(INDIRECT("'["&amp;'Báo cáo'!$C$3&amp;".xlsx]Hóa đơn COD'!"&amp;CELL("address",B281))),"",(INDIRECT("'["&amp;'Báo cáo'!$C$3&amp;".xlsx]Hóa đơn COD'!"&amp;CELL("address",B281))))</f>
        <v>T129851-Nguyễn Hoài Nam</v>
      </c>
      <c r="C281">
        <f ca="1">IF(ISBLANK(INDIRECT("'["&amp;'Báo cáo'!$C$3&amp;".xlsx]Hóa đơn COD'!"&amp;CELL("address",C281))),"",(INDIRECT("'["&amp;'Báo cáo'!$C$3&amp;".xlsx]Hóa đơn COD'!"&amp;CELL("address",C281))))</f>
        <v>22777527</v>
      </c>
      <c r="D281">
        <f ca="1">IF(ISBLANK(INDIRECT("'["&amp;'Báo cáo'!$C$3&amp;".xlsx]Hóa đơn COD'!"&amp;CELL("address",D281))),"",(INDIRECT("'["&amp;'Báo cáo'!$C$3&amp;".xlsx]Hóa đơn COD'!"&amp;CELL("address",D281))))</f>
        <v>15750</v>
      </c>
      <c r="E281">
        <f ca="1">IF(ISBLANK(INDIRECT("'["&amp;'Báo cáo'!$C$3&amp;".xlsx]Hóa đơn COD'!"&amp;CELL("address",E281))),"",(INDIRECT("'["&amp;'Báo cáo'!$C$3&amp;".xlsx]Hóa đơn COD'!"&amp;CELL("address",E281))))</f>
        <v>1483675</v>
      </c>
      <c r="F281">
        <f ca="1">IF(ISBLANK(INDIRECT("'["&amp;'Báo cáo'!$C$3&amp;".xlsx]Hóa đơn COD'!"&amp;CELL("address",F281))),"",(INDIRECT("'["&amp;'Báo cáo'!$C$3&amp;".xlsx]Hóa đơn COD'!"&amp;CELL("address",F281))))</f>
        <v>1297925</v>
      </c>
      <c r="G281">
        <f ca="1">IF(ISBLANK(INDIRECT("'["&amp;'Báo cáo'!$C$3&amp;".xlsx]Hóa đơn COD'!"&amp;CELL("address",G281))),"",(INDIRECT("'["&amp;'Báo cáo'!$C$3&amp;".xlsx]Hóa đơn COD'!"&amp;CELL("address",G281))))</f>
        <v>170000</v>
      </c>
      <c r="H281">
        <f ca="1">IF(ISBLANK(INDIRECT("'["&amp;'Báo cáo'!$C$3&amp;".xlsx]Hóa đơn COD'!"&amp;CELL("address",H281))),"",(INDIRECT("'["&amp;'Báo cáo'!$C$3&amp;".xlsx]Hóa đơn COD'!"&amp;CELL("address",H281))))</f>
        <v>0</v>
      </c>
      <c r="I281">
        <f ca="1">IF(ISBLANK(INDIRECT("'["&amp;'Báo cáo'!$C$3&amp;".xlsx]Hóa đơn COD'!"&amp;CELL("address",I281))),"",(INDIRECT("'["&amp;'Báo cáo'!$C$3&amp;".xlsx]Hóa đơn COD'!"&amp;CELL("address",I281))))</f>
        <v>66</v>
      </c>
      <c r="J281">
        <f ca="1">IF(ISBLANK(INDIRECT("'["&amp;'Báo cáo'!$C$3&amp;".xlsx]Hóa đơn COD'!"&amp;CELL("address",J281))),"",(INDIRECT("'["&amp;'Báo cáo'!$C$3&amp;".xlsx]Hóa đơn COD'!"&amp;CELL("address",J281))))</f>
        <v>54</v>
      </c>
      <c r="K281">
        <f ca="1">IF(ISBLANK(INDIRECT("'["&amp;'Báo cáo'!$C$3&amp;".xlsx]Hóa đơn COD'!"&amp;CELL("address",K281))),"",(INDIRECT("'["&amp;'Báo cáo'!$C$3&amp;".xlsx]Hóa đơn COD'!"&amp;CELL("address",K281))))</f>
        <v>4</v>
      </c>
      <c r="L281">
        <f ca="1">IF(ISBLANK(INDIRECT("'["&amp;'Báo cáo'!$C$3&amp;".xlsx]Hóa đơn COD'!"&amp;CELL("address",L281))),"",(INDIRECT("'["&amp;'Báo cáo'!$C$3&amp;".xlsx]Hóa đơn COD'!"&amp;CELL("address",L281))))</f>
        <v>8</v>
      </c>
      <c r="M281">
        <f ca="1">IF(ISBLANK(INDIRECT("'["&amp;'Báo cáo'!$C$3&amp;".xlsx]Hóa đơn COD'!"&amp;CELL("address",M281))),"",(INDIRECT("'["&amp;'Báo cáo'!$C$3&amp;".xlsx]Hóa đơn COD'!"&amp;CELL("address",M281))))</f>
        <v>66</v>
      </c>
      <c r="N281" t="str">
        <f ca="1">IF(ISBLANK(INDIRECT("'["&amp;'Báo cáo'!$C$3&amp;".xlsx]Hóa đơn COD'!"&amp;CELL("address",N281))),"",(INDIRECT("'["&amp;'Báo cáo'!$C$3&amp;".xlsx]Hóa đơn COD'!"&amp;CELL("address",N281))))</f>
        <v>nhitpy</v>
      </c>
      <c r="O281" t="str">
        <f ca="1">IF(ISBLANK(INDIRECT("'["&amp;'Báo cáo'!$C$3&amp;".xlsx]Hóa đơn COD'!"&amp;CELL("address",O281))),"",(INDIRECT("'["&amp;'Báo cáo'!$C$3&amp;".xlsx]Hóa đơn COD'!"&amp;CELL("address",O281))))</f>
        <v>13:27 02-12-19</v>
      </c>
      <c r="P281" s="10">
        <f t="shared" ca="1" si="4"/>
        <v>0.56041666666666667</v>
      </c>
      <c r="Q281" t="str">
        <f ca="1">IF(B281="","",IF(P281&lt;'Báo cáo'!$C$4,"Sáng","Chiều"))</f>
        <v>Chiều</v>
      </c>
      <c r="R281" s="12" t="str">
        <f ca="1">IF(A281="","",IF(ISNUMBER(MATCH(B281,'Danh sách COD'!$B:$B,0)),J281/I281,""))</f>
        <v/>
      </c>
      <c r="S281" t="str">
        <f ca="1">IF(R281="","",IF(R281&gt;='Báo cáo'!$C$8,"Có","Không"))</f>
        <v/>
      </c>
    </row>
    <row r="282" spans="1:19" x14ac:dyDescent="0.25">
      <c r="A282" t="str">
        <f ca="1">IF(ISBLANK(INDIRECT("'["&amp;'Báo cáo'!$C$3&amp;".xlsx]Hóa đơn COD'!"&amp;CELL("address",A282))),"",(INDIRECT("'["&amp;'Báo cáo'!$C$3&amp;".xlsx]Hóa đơn COD'!"&amp;CELL("address",A282))))</f>
        <v>BTT395326281.T129851.031219</v>
      </c>
      <c r="B282" t="str">
        <f ca="1">IF(ISBLANK(INDIRECT("'["&amp;'Báo cáo'!$C$3&amp;".xlsx]Hóa đơn COD'!"&amp;CELL("address",B282))),"",(INDIRECT("'["&amp;'Báo cáo'!$C$3&amp;".xlsx]Hóa đơn COD'!"&amp;CELL("address",B282))))</f>
        <v>T129851-Nguyễn Hoài Nam</v>
      </c>
      <c r="C282">
        <f ca="1">IF(ISBLANK(INDIRECT("'["&amp;'Báo cáo'!$C$3&amp;".xlsx]Hóa đơn COD'!"&amp;CELL("address",C282))),"",(INDIRECT("'["&amp;'Báo cáo'!$C$3&amp;".xlsx]Hóa đơn COD'!"&amp;CELL("address",C282))))</f>
        <v>15378500</v>
      </c>
      <c r="D282">
        <f ca="1">IF(ISBLANK(INDIRECT("'["&amp;'Báo cáo'!$C$3&amp;".xlsx]Hóa đơn COD'!"&amp;CELL("address",D282))),"",(INDIRECT("'["&amp;'Báo cáo'!$C$3&amp;".xlsx]Hóa đơn COD'!"&amp;CELL("address",D282))))</f>
        <v>0</v>
      </c>
      <c r="E282">
        <f ca="1">IF(ISBLANK(INDIRECT("'["&amp;'Báo cáo'!$C$3&amp;".xlsx]Hóa đơn COD'!"&amp;CELL("address",E282))),"",(INDIRECT("'["&amp;'Báo cáo'!$C$3&amp;".xlsx]Hóa đơn COD'!"&amp;CELL("address",E282))))</f>
        <v>1137450</v>
      </c>
      <c r="F282">
        <f ca="1">IF(ISBLANK(INDIRECT("'["&amp;'Báo cáo'!$C$3&amp;".xlsx]Hóa đơn COD'!"&amp;CELL("address",F282))),"",(INDIRECT("'["&amp;'Báo cáo'!$C$3&amp;".xlsx]Hóa đơn COD'!"&amp;CELL("address",F282))))</f>
        <v>885950</v>
      </c>
      <c r="G282">
        <f ca="1">IF(ISBLANK(INDIRECT("'["&amp;'Báo cáo'!$C$3&amp;".xlsx]Hóa đơn COD'!"&amp;CELL("address",G282))),"",(INDIRECT("'["&amp;'Báo cáo'!$C$3&amp;".xlsx]Hóa đơn COD'!"&amp;CELL("address",G282))))</f>
        <v>251500</v>
      </c>
      <c r="H282">
        <f ca="1">IF(ISBLANK(INDIRECT("'["&amp;'Báo cáo'!$C$3&amp;".xlsx]Hóa đơn COD'!"&amp;CELL("address",H282))),"",(INDIRECT("'["&amp;'Báo cáo'!$C$3&amp;".xlsx]Hóa đơn COD'!"&amp;CELL("address",H282))))</f>
        <v>0</v>
      </c>
      <c r="I282">
        <f ca="1">IF(ISBLANK(INDIRECT("'["&amp;'Báo cáo'!$C$3&amp;".xlsx]Hóa đơn COD'!"&amp;CELL("address",I282))),"",(INDIRECT("'["&amp;'Báo cáo'!$C$3&amp;".xlsx]Hóa đơn COD'!"&amp;CELL("address",I282))))</f>
        <v>61</v>
      </c>
      <c r="J282">
        <f ca="1">IF(ISBLANK(INDIRECT("'["&amp;'Báo cáo'!$C$3&amp;".xlsx]Hóa đơn COD'!"&amp;CELL("address",J282))),"",(INDIRECT("'["&amp;'Báo cáo'!$C$3&amp;".xlsx]Hóa đơn COD'!"&amp;CELL("address",J282))))</f>
        <v>49</v>
      </c>
      <c r="K282">
        <f ca="1">IF(ISBLANK(INDIRECT("'["&amp;'Báo cáo'!$C$3&amp;".xlsx]Hóa đơn COD'!"&amp;CELL("address",K282))),"",(INDIRECT("'["&amp;'Báo cáo'!$C$3&amp;".xlsx]Hóa đơn COD'!"&amp;CELL("address",K282))))</f>
        <v>2</v>
      </c>
      <c r="L282">
        <f ca="1">IF(ISBLANK(INDIRECT("'["&amp;'Báo cáo'!$C$3&amp;".xlsx]Hóa đơn COD'!"&amp;CELL("address",L282))),"",(INDIRECT("'["&amp;'Báo cáo'!$C$3&amp;".xlsx]Hóa đơn COD'!"&amp;CELL("address",L282))))</f>
        <v>10</v>
      </c>
      <c r="M282">
        <f ca="1">IF(ISBLANK(INDIRECT("'["&amp;'Báo cáo'!$C$3&amp;".xlsx]Hóa đơn COD'!"&amp;CELL("address",M282))),"",(INDIRECT("'["&amp;'Báo cáo'!$C$3&amp;".xlsx]Hóa đơn COD'!"&amp;CELL("address",M282))))</f>
        <v>61</v>
      </c>
      <c r="N282" t="str">
        <f ca="1">IF(ISBLANK(INDIRECT("'["&amp;'Báo cáo'!$C$3&amp;".xlsx]Hóa đơn COD'!"&amp;CELL("address",N282))),"",(INDIRECT("'["&amp;'Báo cáo'!$C$3&amp;".xlsx]Hóa đơn COD'!"&amp;CELL("address",N282))))</f>
        <v>ngannk2</v>
      </c>
      <c r="O282" t="str">
        <f ca="1">IF(ISBLANK(INDIRECT("'["&amp;'Báo cáo'!$C$3&amp;".xlsx]Hóa đơn COD'!"&amp;CELL("address",O282))),"",(INDIRECT("'["&amp;'Báo cáo'!$C$3&amp;".xlsx]Hóa đơn COD'!"&amp;CELL("address",O282))))</f>
        <v>13:37 03-12-19</v>
      </c>
      <c r="P282" s="10">
        <f t="shared" ca="1" si="4"/>
        <v>0.56736111111111109</v>
      </c>
      <c r="Q282" t="str">
        <f ca="1">IF(B282="","",IF(P282&lt;'Báo cáo'!$C$4,"Sáng","Chiều"))</f>
        <v>Chiều</v>
      </c>
      <c r="R282" s="12" t="str">
        <f ca="1">IF(A282="","",IF(ISNUMBER(MATCH(B282,'Danh sách COD'!$B:$B,0)),J282/I282,""))</f>
        <v/>
      </c>
      <c r="S282" t="str">
        <f ca="1">IF(R282="","",IF(R282&gt;='Báo cáo'!$C$8,"Có","Không"))</f>
        <v/>
      </c>
    </row>
    <row r="283" spans="1:19" x14ac:dyDescent="0.25">
      <c r="A283" t="str">
        <f ca="1">IF(ISBLANK(INDIRECT("'["&amp;'Báo cáo'!$C$3&amp;".xlsx]Hóa đơn COD'!"&amp;CELL("address",A283))),"",(INDIRECT("'["&amp;'Báo cáo'!$C$3&amp;".xlsx]Hóa đơn COD'!"&amp;CELL("address",A283))))</f>
        <v>BTT391810587.T129851.301119</v>
      </c>
      <c r="B283" t="str">
        <f ca="1">IF(ISBLANK(INDIRECT("'["&amp;'Báo cáo'!$C$3&amp;".xlsx]Hóa đơn COD'!"&amp;CELL("address",B283))),"",(INDIRECT("'["&amp;'Báo cáo'!$C$3&amp;".xlsx]Hóa đơn COD'!"&amp;CELL("address",B283))))</f>
        <v>T129851-Nguyễn Hoài Nam</v>
      </c>
      <c r="C283">
        <f ca="1">IF(ISBLANK(INDIRECT("'["&amp;'Báo cáo'!$C$3&amp;".xlsx]Hóa đơn COD'!"&amp;CELL("address",C283))),"",(INDIRECT("'["&amp;'Báo cáo'!$C$3&amp;".xlsx]Hóa đơn COD'!"&amp;CELL("address",C283))))</f>
        <v>16438185</v>
      </c>
      <c r="D283">
        <f ca="1">IF(ISBLANK(INDIRECT("'["&amp;'Báo cáo'!$C$3&amp;".xlsx]Hóa đơn COD'!"&amp;CELL("address",D283))),"",(INDIRECT("'["&amp;'Báo cáo'!$C$3&amp;".xlsx]Hóa đơn COD'!"&amp;CELL("address",D283))))</f>
        <v>0</v>
      </c>
      <c r="E283">
        <f ca="1">IF(ISBLANK(INDIRECT("'["&amp;'Báo cáo'!$C$3&amp;".xlsx]Hóa đơn COD'!"&amp;CELL("address",E283))),"",(INDIRECT("'["&amp;'Báo cáo'!$C$3&amp;".xlsx]Hóa đơn COD'!"&amp;CELL("address",E283))))</f>
        <v>1466800</v>
      </c>
      <c r="F283">
        <f ca="1">IF(ISBLANK(INDIRECT("'["&amp;'Báo cáo'!$C$3&amp;".xlsx]Hóa đơn COD'!"&amp;CELL("address",F283))),"",(INDIRECT("'["&amp;'Báo cáo'!$C$3&amp;".xlsx]Hóa đơn COD'!"&amp;CELL("address",F283))))</f>
        <v>1304800</v>
      </c>
      <c r="G283">
        <f ca="1">IF(ISBLANK(INDIRECT("'["&amp;'Báo cáo'!$C$3&amp;".xlsx]Hóa đơn COD'!"&amp;CELL("address",G283))),"",(INDIRECT("'["&amp;'Báo cáo'!$C$3&amp;".xlsx]Hóa đơn COD'!"&amp;CELL("address",G283))))</f>
        <v>162000</v>
      </c>
      <c r="H283">
        <f ca="1">IF(ISBLANK(INDIRECT("'["&amp;'Báo cáo'!$C$3&amp;".xlsx]Hóa đơn COD'!"&amp;CELL("address",H283))),"",(INDIRECT("'["&amp;'Báo cáo'!$C$3&amp;".xlsx]Hóa đơn COD'!"&amp;CELL("address",H283))))</f>
        <v>0</v>
      </c>
      <c r="I283">
        <f ca="1">IF(ISBLANK(INDIRECT("'["&amp;'Báo cáo'!$C$3&amp;".xlsx]Hóa đơn COD'!"&amp;CELL("address",I283))),"",(INDIRECT("'["&amp;'Báo cáo'!$C$3&amp;".xlsx]Hóa đơn COD'!"&amp;CELL("address",I283))))</f>
        <v>67</v>
      </c>
      <c r="J283">
        <f ca="1">IF(ISBLANK(INDIRECT("'["&amp;'Báo cáo'!$C$3&amp;".xlsx]Hóa đơn COD'!"&amp;CELL("address",J283))),"",(INDIRECT("'["&amp;'Báo cáo'!$C$3&amp;".xlsx]Hóa đơn COD'!"&amp;CELL("address",J283))))</f>
        <v>57</v>
      </c>
      <c r="K283">
        <f ca="1">IF(ISBLANK(INDIRECT("'["&amp;'Báo cáo'!$C$3&amp;".xlsx]Hóa đơn COD'!"&amp;CELL("address",K283))),"",(INDIRECT("'["&amp;'Báo cáo'!$C$3&amp;".xlsx]Hóa đơn COD'!"&amp;CELL("address",K283))))</f>
        <v>1</v>
      </c>
      <c r="L283">
        <f ca="1">IF(ISBLANK(INDIRECT("'["&amp;'Báo cáo'!$C$3&amp;".xlsx]Hóa đơn COD'!"&amp;CELL("address",L283))),"",(INDIRECT("'["&amp;'Báo cáo'!$C$3&amp;".xlsx]Hóa đơn COD'!"&amp;CELL("address",L283))))</f>
        <v>9</v>
      </c>
      <c r="M283">
        <f ca="1">IF(ISBLANK(INDIRECT("'["&amp;'Báo cáo'!$C$3&amp;".xlsx]Hóa đơn COD'!"&amp;CELL("address",M283))),"",(INDIRECT("'["&amp;'Báo cáo'!$C$3&amp;".xlsx]Hóa đơn COD'!"&amp;CELL("address",M283))))</f>
        <v>67</v>
      </c>
      <c r="N283" t="str">
        <f ca="1">IF(ISBLANK(INDIRECT("'["&amp;'Báo cáo'!$C$3&amp;".xlsx]Hóa đơn COD'!"&amp;CELL("address",N283))),"",(INDIRECT("'["&amp;'Báo cáo'!$C$3&amp;".xlsx]Hóa đơn COD'!"&amp;CELL("address",N283))))</f>
        <v>trongntm</v>
      </c>
      <c r="O283" t="str">
        <f ca="1">IF(ISBLANK(INDIRECT("'["&amp;'Báo cáo'!$C$3&amp;".xlsx]Hóa đơn COD'!"&amp;CELL("address",O283))),"",(INDIRECT("'["&amp;'Báo cáo'!$C$3&amp;".xlsx]Hóa đơn COD'!"&amp;CELL("address",O283))))</f>
        <v>13:38 30-11-19</v>
      </c>
      <c r="P283" s="10">
        <f t="shared" ca="1" si="4"/>
        <v>0.56805555555555554</v>
      </c>
      <c r="Q283" t="str">
        <f ca="1">IF(B283="","",IF(P283&lt;'Báo cáo'!$C$4,"Sáng","Chiều"))</f>
        <v>Chiều</v>
      </c>
      <c r="R283" s="12" t="str">
        <f ca="1">IF(A283="","",IF(ISNUMBER(MATCH(B283,'Danh sách COD'!$B:$B,0)),J283/I283,""))</f>
        <v/>
      </c>
      <c r="S283" t="str">
        <f ca="1">IF(R283="","",IF(R283&gt;='Báo cáo'!$C$8,"Có","Không"))</f>
        <v/>
      </c>
    </row>
    <row r="284" spans="1:19" x14ac:dyDescent="0.25">
      <c r="A284" t="str">
        <f ca="1">IF(ISBLANK(INDIRECT("'["&amp;'Báo cáo'!$C$3&amp;".xlsx]Hóa đơn COD'!"&amp;CELL("address",A284))),"",(INDIRECT("'["&amp;'Báo cáo'!$C$3&amp;".xlsx]Hóa đơn COD'!"&amp;CELL("address",A284))))</f>
        <v>BTT398120148.T129851.051219</v>
      </c>
      <c r="B284" t="str">
        <f ca="1">IF(ISBLANK(INDIRECT("'["&amp;'Báo cáo'!$C$3&amp;".xlsx]Hóa đơn COD'!"&amp;CELL("address",B284))),"",(INDIRECT("'["&amp;'Báo cáo'!$C$3&amp;".xlsx]Hóa đơn COD'!"&amp;CELL("address",B284))))</f>
        <v>T129851-Nguyễn Hoài Nam</v>
      </c>
      <c r="C284">
        <f ca="1">IF(ISBLANK(INDIRECT("'["&amp;'Báo cáo'!$C$3&amp;".xlsx]Hóa đơn COD'!"&amp;CELL("address",C284))),"",(INDIRECT("'["&amp;'Báo cáo'!$C$3&amp;".xlsx]Hóa đơn COD'!"&amp;CELL("address",C284))))</f>
        <v>28793893</v>
      </c>
      <c r="D284">
        <f ca="1">IF(ISBLANK(INDIRECT("'["&amp;'Báo cáo'!$C$3&amp;".xlsx]Hóa đơn COD'!"&amp;CELL("address",D284))),"",(INDIRECT("'["&amp;'Báo cáo'!$C$3&amp;".xlsx]Hóa đơn COD'!"&amp;CELL("address",D284))))</f>
        <v>16720</v>
      </c>
      <c r="E284">
        <f ca="1">IF(ISBLANK(INDIRECT("'["&amp;'Báo cáo'!$C$3&amp;".xlsx]Hóa đơn COD'!"&amp;CELL("address",E284))),"",(INDIRECT("'["&amp;'Báo cáo'!$C$3&amp;".xlsx]Hóa đơn COD'!"&amp;CELL("address",E284))))</f>
        <v>2180895</v>
      </c>
      <c r="F284">
        <f ca="1">IF(ISBLANK(INDIRECT("'["&amp;'Báo cáo'!$C$3&amp;".xlsx]Hóa đơn COD'!"&amp;CELL("address",F284))),"",(INDIRECT("'["&amp;'Báo cáo'!$C$3&amp;".xlsx]Hóa đơn COD'!"&amp;CELL("address",F284))))</f>
        <v>1827895</v>
      </c>
      <c r="G284">
        <f ca="1">IF(ISBLANK(INDIRECT("'["&amp;'Báo cáo'!$C$3&amp;".xlsx]Hóa đơn COD'!"&amp;CELL("address",G284))),"",(INDIRECT("'["&amp;'Báo cáo'!$C$3&amp;".xlsx]Hóa đơn COD'!"&amp;CELL("address",G284))))</f>
        <v>353000</v>
      </c>
      <c r="H284">
        <f ca="1">IF(ISBLANK(INDIRECT("'["&amp;'Báo cáo'!$C$3&amp;".xlsx]Hóa đơn COD'!"&amp;CELL("address",H284))),"",(INDIRECT("'["&amp;'Báo cáo'!$C$3&amp;".xlsx]Hóa đơn COD'!"&amp;CELL("address",H284))))</f>
        <v>0</v>
      </c>
      <c r="I284">
        <f ca="1">IF(ISBLANK(INDIRECT("'["&amp;'Báo cáo'!$C$3&amp;".xlsx]Hóa đơn COD'!"&amp;CELL("address",I284))),"",(INDIRECT("'["&amp;'Báo cáo'!$C$3&amp;".xlsx]Hóa đơn COD'!"&amp;CELL("address",I284))))</f>
        <v>95</v>
      </c>
      <c r="J284">
        <f ca="1">IF(ISBLANK(INDIRECT("'["&amp;'Báo cáo'!$C$3&amp;".xlsx]Hóa đơn COD'!"&amp;CELL("address",J284))),"",(INDIRECT("'["&amp;'Báo cáo'!$C$3&amp;".xlsx]Hóa đơn COD'!"&amp;CELL("address",J284))))</f>
        <v>88</v>
      </c>
      <c r="K284">
        <f ca="1">IF(ISBLANK(INDIRECT("'["&amp;'Báo cáo'!$C$3&amp;".xlsx]Hóa đơn COD'!"&amp;CELL("address",K284))),"",(INDIRECT("'["&amp;'Báo cáo'!$C$3&amp;".xlsx]Hóa đơn COD'!"&amp;CELL("address",K284))))</f>
        <v>0</v>
      </c>
      <c r="L284">
        <f ca="1">IF(ISBLANK(INDIRECT("'["&amp;'Báo cáo'!$C$3&amp;".xlsx]Hóa đơn COD'!"&amp;CELL("address",L284))),"",(INDIRECT("'["&amp;'Báo cáo'!$C$3&amp;".xlsx]Hóa đơn COD'!"&amp;CELL("address",L284))))</f>
        <v>7</v>
      </c>
      <c r="M284">
        <f ca="1">IF(ISBLANK(INDIRECT("'["&amp;'Báo cáo'!$C$3&amp;".xlsx]Hóa đơn COD'!"&amp;CELL("address",M284))),"",(INDIRECT("'["&amp;'Báo cáo'!$C$3&amp;".xlsx]Hóa đơn COD'!"&amp;CELL("address",M284))))</f>
        <v>94</v>
      </c>
      <c r="N284" t="str">
        <f ca="1">IF(ISBLANK(INDIRECT("'["&amp;'Báo cáo'!$C$3&amp;".xlsx]Hóa đơn COD'!"&amp;CELL("address",N284))),"",(INDIRECT("'["&amp;'Báo cáo'!$C$3&amp;".xlsx]Hóa đơn COD'!"&amp;CELL("address",N284))))</f>
        <v>tuoint</v>
      </c>
      <c r="O284" t="str">
        <f ca="1">IF(ISBLANK(INDIRECT("'["&amp;'Báo cáo'!$C$3&amp;".xlsx]Hóa đơn COD'!"&amp;CELL("address",O284))),"",(INDIRECT("'["&amp;'Báo cáo'!$C$3&amp;".xlsx]Hóa đơn COD'!"&amp;CELL("address",O284))))</f>
        <v>15:53 05-12-19</v>
      </c>
      <c r="P284" s="10">
        <f t="shared" ca="1" si="4"/>
        <v>0.66180555555555554</v>
      </c>
      <c r="Q284" t="str">
        <f ca="1">IF(B284="","",IF(P284&lt;'Báo cáo'!$C$4,"Sáng","Chiều"))</f>
        <v>Chiều</v>
      </c>
      <c r="R284" s="12" t="str">
        <f ca="1">IF(A284="","",IF(ISNUMBER(MATCH(B284,'Danh sách COD'!$B:$B,0)),J284/I284,""))</f>
        <v/>
      </c>
      <c r="S284" t="str">
        <f ca="1">IF(R284="","",IF(R284&gt;='Báo cáo'!$C$8,"Có","Không"))</f>
        <v/>
      </c>
    </row>
    <row r="285" spans="1:19" x14ac:dyDescent="0.25">
      <c r="A285" t="str">
        <f ca="1">IF(ISBLANK(INDIRECT("'["&amp;'Báo cáo'!$C$3&amp;".xlsx]Hóa đơn COD'!"&amp;CELL("address",A285))),"",(INDIRECT("'["&amp;'Báo cáo'!$C$3&amp;".xlsx]Hóa đơn COD'!"&amp;CELL("address",A285))))</f>
        <v>BTT395621817.T129851.031219</v>
      </c>
      <c r="B285" t="str">
        <f ca="1">IF(ISBLANK(INDIRECT("'["&amp;'Báo cáo'!$C$3&amp;".xlsx]Hóa đơn COD'!"&amp;CELL("address",B285))),"",(INDIRECT("'["&amp;'Báo cáo'!$C$3&amp;".xlsx]Hóa đơn COD'!"&amp;CELL("address",B285))))</f>
        <v>T129851-Nguyễn Hoài Nam</v>
      </c>
      <c r="C285">
        <f ca="1">IF(ISBLANK(INDIRECT("'["&amp;'Báo cáo'!$C$3&amp;".xlsx]Hóa đơn COD'!"&amp;CELL("address",C285))),"",(INDIRECT("'["&amp;'Báo cáo'!$C$3&amp;".xlsx]Hóa đơn COD'!"&amp;CELL("address",C285))))</f>
        <v>5121120</v>
      </c>
      <c r="D285">
        <f ca="1">IF(ISBLANK(INDIRECT("'["&amp;'Báo cáo'!$C$3&amp;".xlsx]Hóa đơn COD'!"&amp;CELL("address",D285))),"",(INDIRECT("'["&amp;'Báo cáo'!$C$3&amp;".xlsx]Hóa đơn COD'!"&amp;CELL("address",D285))))</f>
        <v>0</v>
      </c>
      <c r="E285">
        <f ca="1">IF(ISBLANK(INDIRECT("'["&amp;'Báo cáo'!$C$3&amp;".xlsx]Hóa đơn COD'!"&amp;CELL("address",E285))),"",(INDIRECT("'["&amp;'Báo cáo'!$C$3&amp;".xlsx]Hóa đơn COD'!"&amp;CELL("address",E285))))</f>
        <v>514240</v>
      </c>
      <c r="F285">
        <f ca="1">IF(ISBLANK(INDIRECT("'["&amp;'Báo cáo'!$C$3&amp;".xlsx]Hóa đơn COD'!"&amp;CELL("address",F285))),"",(INDIRECT("'["&amp;'Báo cáo'!$C$3&amp;".xlsx]Hóa đơn COD'!"&amp;CELL("address",F285))))</f>
        <v>448240</v>
      </c>
      <c r="G285">
        <f ca="1">IF(ISBLANK(INDIRECT("'["&amp;'Báo cáo'!$C$3&amp;".xlsx]Hóa đơn COD'!"&amp;CELL("address",G285))),"",(INDIRECT("'["&amp;'Báo cáo'!$C$3&amp;".xlsx]Hóa đơn COD'!"&amp;CELL("address",G285))))</f>
        <v>66000</v>
      </c>
      <c r="H285">
        <f ca="1">IF(ISBLANK(INDIRECT("'["&amp;'Báo cáo'!$C$3&amp;".xlsx]Hóa đơn COD'!"&amp;CELL("address",H285))),"",(INDIRECT("'["&amp;'Báo cáo'!$C$3&amp;".xlsx]Hóa đơn COD'!"&amp;CELL("address",H285))))</f>
        <v>0</v>
      </c>
      <c r="I285">
        <f ca="1">IF(ISBLANK(INDIRECT("'["&amp;'Báo cáo'!$C$3&amp;".xlsx]Hóa đơn COD'!"&amp;CELL("address",I285))),"",(INDIRECT("'["&amp;'Báo cáo'!$C$3&amp;".xlsx]Hóa đơn COD'!"&amp;CELL("address",I285))))</f>
        <v>28</v>
      </c>
      <c r="J285">
        <f ca="1">IF(ISBLANK(INDIRECT("'["&amp;'Báo cáo'!$C$3&amp;".xlsx]Hóa đơn COD'!"&amp;CELL("address",J285))),"",(INDIRECT("'["&amp;'Báo cáo'!$C$3&amp;".xlsx]Hóa đơn COD'!"&amp;CELL("address",J285))))</f>
        <v>23</v>
      </c>
      <c r="K285">
        <f ca="1">IF(ISBLANK(INDIRECT("'["&amp;'Báo cáo'!$C$3&amp;".xlsx]Hóa đơn COD'!"&amp;CELL("address",K285))),"",(INDIRECT("'["&amp;'Báo cáo'!$C$3&amp;".xlsx]Hóa đơn COD'!"&amp;CELL("address",K285))))</f>
        <v>0</v>
      </c>
      <c r="L285">
        <f ca="1">IF(ISBLANK(INDIRECT("'["&amp;'Báo cáo'!$C$3&amp;".xlsx]Hóa đơn COD'!"&amp;CELL("address",L285))),"",(INDIRECT("'["&amp;'Báo cáo'!$C$3&amp;".xlsx]Hóa đơn COD'!"&amp;CELL("address",L285))))</f>
        <v>5</v>
      </c>
      <c r="M285">
        <f ca="1">IF(ISBLANK(INDIRECT("'["&amp;'Báo cáo'!$C$3&amp;".xlsx]Hóa đơn COD'!"&amp;CELL("address",M285))),"",(INDIRECT("'["&amp;'Báo cáo'!$C$3&amp;".xlsx]Hóa đơn COD'!"&amp;CELL("address",M285))))</f>
        <v>28</v>
      </c>
      <c r="N285" t="str">
        <f ca="1">IF(ISBLANK(INDIRECT("'["&amp;'Báo cáo'!$C$3&amp;".xlsx]Hóa đơn COD'!"&amp;CELL("address",N285))),"",(INDIRECT("'["&amp;'Báo cáo'!$C$3&amp;".xlsx]Hóa đơn COD'!"&amp;CELL("address",N285))))</f>
        <v>nhitpy</v>
      </c>
      <c r="O285" t="str">
        <f ca="1">IF(ISBLANK(INDIRECT("'["&amp;'Báo cáo'!$C$3&amp;".xlsx]Hóa đơn COD'!"&amp;CELL("address",O285))),"",(INDIRECT("'["&amp;'Báo cáo'!$C$3&amp;".xlsx]Hóa đơn COD'!"&amp;CELL("address",O285))))</f>
        <v>17:52 03-12-19</v>
      </c>
      <c r="P285" s="10">
        <f t="shared" ca="1" si="4"/>
        <v>0.74444444444444446</v>
      </c>
      <c r="Q285" t="str">
        <f ca="1">IF(B285="","",IF(P285&lt;'Báo cáo'!$C$4,"Sáng","Chiều"))</f>
        <v>Chiều</v>
      </c>
      <c r="R285" s="12" t="str">
        <f ca="1">IF(A285="","",IF(ISNUMBER(MATCH(B285,'Danh sách COD'!$B:$B,0)),J285/I285,""))</f>
        <v/>
      </c>
      <c r="S285" t="str">
        <f ca="1">IF(R285="","",IF(R285&gt;='Báo cáo'!$C$8,"Có","Không"))</f>
        <v/>
      </c>
    </row>
    <row r="286" spans="1:19" x14ac:dyDescent="0.25">
      <c r="A286" t="str">
        <f ca="1">IF(ISBLANK(INDIRECT("'["&amp;'Báo cáo'!$C$3&amp;".xlsx]Hóa đơn COD'!"&amp;CELL("address",A286))),"",(INDIRECT("'["&amp;'Báo cáo'!$C$3&amp;".xlsx]Hóa đơn COD'!"&amp;CELL("address",A286))))</f>
        <v>BTT398314104.T129851.051219</v>
      </c>
      <c r="B286" t="str">
        <f ca="1">IF(ISBLANK(INDIRECT("'["&amp;'Báo cáo'!$C$3&amp;".xlsx]Hóa đơn COD'!"&amp;CELL("address",B286))),"",(INDIRECT("'["&amp;'Báo cáo'!$C$3&amp;".xlsx]Hóa đơn COD'!"&amp;CELL("address",B286))))</f>
        <v>T129851-Nguyễn Hoài Nam</v>
      </c>
      <c r="C286">
        <f ca="1">IF(ISBLANK(INDIRECT("'["&amp;'Báo cáo'!$C$3&amp;".xlsx]Hóa đơn COD'!"&amp;CELL("address",C286))),"",(INDIRECT("'["&amp;'Báo cáo'!$C$3&amp;".xlsx]Hóa đơn COD'!"&amp;CELL("address",C286))))</f>
        <v>3298700</v>
      </c>
      <c r="D286">
        <f ca="1">IF(ISBLANK(INDIRECT("'["&amp;'Báo cáo'!$C$3&amp;".xlsx]Hóa đơn COD'!"&amp;CELL("address",D286))),"",(INDIRECT("'["&amp;'Báo cáo'!$C$3&amp;".xlsx]Hóa đơn COD'!"&amp;CELL("address",D286))))</f>
        <v>0</v>
      </c>
      <c r="E286">
        <f ca="1">IF(ISBLANK(INDIRECT("'["&amp;'Báo cáo'!$C$3&amp;".xlsx]Hóa đơn COD'!"&amp;CELL("address",E286))),"",(INDIRECT("'["&amp;'Báo cáo'!$C$3&amp;".xlsx]Hóa đơn COD'!"&amp;CELL("address",E286))))</f>
        <v>334611</v>
      </c>
      <c r="F286">
        <f ca="1">IF(ISBLANK(INDIRECT("'["&amp;'Báo cáo'!$C$3&amp;".xlsx]Hóa đơn COD'!"&amp;CELL("address",F286))),"",(INDIRECT("'["&amp;'Báo cáo'!$C$3&amp;".xlsx]Hóa đơn COD'!"&amp;CELL("address",F286))))</f>
        <v>261611</v>
      </c>
      <c r="G286">
        <f ca="1">IF(ISBLANK(INDIRECT("'["&amp;'Báo cáo'!$C$3&amp;".xlsx]Hóa đơn COD'!"&amp;CELL("address",G286))),"",(INDIRECT("'["&amp;'Báo cáo'!$C$3&amp;".xlsx]Hóa đơn COD'!"&amp;CELL("address",G286))))</f>
        <v>73000</v>
      </c>
      <c r="H286">
        <f ca="1">IF(ISBLANK(INDIRECT("'["&amp;'Báo cáo'!$C$3&amp;".xlsx]Hóa đơn COD'!"&amp;CELL("address",H286))),"",(INDIRECT("'["&amp;'Báo cáo'!$C$3&amp;".xlsx]Hóa đơn COD'!"&amp;CELL("address",H286))))</f>
        <v>0</v>
      </c>
      <c r="I286">
        <f ca="1">IF(ISBLANK(INDIRECT("'["&amp;'Báo cáo'!$C$3&amp;".xlsx]Hóa đơn COD'!"&amp;CELL("address",I286))),"",(INDIRECT("'["&amp;'Báo cáo'!$C$3&amp;".xlsx]Hóa đơn COD'!"&amp;CELL("address",I286))))</f>
        <v>17</v>
      </c>
      <c r="J286">
        <f ca="1">IF(ISBLANK(INDIRECT("'["&amp;'Báo cáo'!$C$3&amp;".xlsx]Hóa đơn COD'!"&amp;CELL("address",J286))),"",(INDIRECT("'["&amp;'Báo cáo'!$C$3&amp;".xlsx]Hóa đơn COD'!"&amp;CELL("address",J286))))</f>
        <v>14</v>
      </c>
      <c r="K286">
        <f ca="1">IF(ISBLANK(INDIRECT("'["&amp;'Báo cáo'!$C$3&amp;".xlsx]Hóa đơn COD'!"&amp;CELL("address",K286))),"",(INDIRECT("'["&amp;'Báo cáo'!$C$3&amp;".xlsx]Hóa đơn COD'!"&amp;CELL("address",K286))))</f>
        <v>0</v>
      </c>
      <c r="L286">
        <f ca="1">IF(ISBLANK(INDIRECT("'["&amp;'Báo cáo'!$C$3&amp;".xlsx]Hóa đơn COD'!"&amp;CELL("address",L286))),"",(INDIRECT("'["&amp;'Báo cáo'!$C$3&amp;".xlsx]Hóa đơn COD'!"&amp;CELL("address",L286))))</f>
        <v>3</v>
      </c>
      <c r="M286">
        <f ca="1">IF(ISBLANK(INDIRECT("'["&amp;'Báo cáo'!$C$3&amp;".xlsx]Hóa đơn COD'!"&amp;CELL("address",M286))),"",(INDIRECT("'["&amp;'Báo cáo'!$C$3&amp;".xlsx]Hóa đơn COD'!"&amp;CELL("address",M286))))</f>
        <v>17</v>
      </c>
      <c r="N286" t="str">
        <f ca="1">IF(ISBLANK(INDIRECT("'["&amp;'Báo cáo'!$C$3&amp;".xlsx]Hóa đơn COD'!"&amp;CELL("address",N286))),"",(INDIRECT("'["&amp;'Báo cáo'!$C$3&amp;".xlsx]Hóa đơn COD'!"&amp;CELL("address",N286))))</f>
        <v>trongntm</v>
      </c>
      <c r="O286" t="str">
        <f ca="1">IF(ISBLANK(INDIRECT("'["&amp;'Báo cáo'!$C$3&amp;".xlsx]Hóa đơn COD'!"&amp;CELL("address",O286))),"",(INDIRECT("'["&amp;'Báo cáo'!$C$3&amp;".xlsx]Hóa đơn COD'!"&amp;CELL("address",O286))))</f>
        <v>18:17 05-12-19</v>
      </c>
      <c r="P286" s="10">
        <f t="shared" ca="1" si="4"/>
        <v>0.76180555555555562</v>
      </c>
      <c r="Q286" t="str">
        <f ca="1">IF(B286="","",IF(P286&lt;'Báo cáo'!$C$4,"Sáng","Chiều"))</f>
        <v>Chiều</v>
      </c>
      <c r="R286" s="12" t="str">
        <f ca="1">IF(A286="","",IF(ISNUMBER(MATCH(B286,'Danh sách COD'!$B:$B,0)),J286/I286,""))</f>
        <v/>
      </c>
      <c r="S286" t="str">
        <f ca="1">IF(R286="","",IF(R286&gt;='Báo cáo'!$C$8,"Có","Không"))</f>
        <v/>
      </c>
    </row>
    <row r="287" spans="1:19" x14ac:dyDescent="0.25">
      <c r="A287" t="str">
        <f ca="1">IF(ISBLANK(INDIRECT("'["&amp;'Báo cáo'!$C$3&amp;".xlsx]Hóa đơn COD'!"&amp;CELL("address",A287))),"",(INDIRECT("'["&amp;'Báo cáo'!$C$3&amp;".xlsx]Hóa đơn COD'!"&amp;CELL("address",A287))))</f>
        <v>BTT392118555.T129851.301119</v>
      </c>
      <c r="B287" t="str">
        <f ca="1">IF(ISBLANK(INDIRECT("'["&amp;'Báo cáo'!$C$3&amp;".xlsx]Hóa đơn COD'!"&amp;CELL("address",B287))),"",(INDIRECT("'["&amp;'Báo cáo'!$C$3&amp;".xlsx]Hóa đơn COD'!"&amp;CELL("address",B287))))</f>
        <v>T129851-Nguyễn Hoài Nam</v>
      </c>
      <c r="C287">
        <f ca="1">IF(ISBLANK(INDIRECT("'["&amp;'Báo cáo'!$C$3&amp;".xlsx]Hóa đơn COD'!"&amp;CELL("address",C287))),"",(INDIRECT("'["&amp;'Báo cáo'!$C$3&amp;".xlsx]Hóa đơn COD'!"&amp;CELL("address",C287))))</f>
        <v>8262960</v>
      </c>
      <c r="D287">
        <f ca="1">IF(ISBLANK(INDIRECT("'["&amp;'Báo cáo'!$C$3&amp;".xlsx]Hóa đơn COD'!"&amp;CELL("address",D287))),"",(INDIRECT("'["&amp;'Báo cáo'!$C$3&amp;".xlsx]Hóa đơn COD'!"&amp;CELL("address",D287))))</f>
        <v>0</v>
      </c>
      <c r="E287">
        <f ca="1">IF(ISBLANK(INDIRECT("'["&amp;'Báo cáo'!$C$3&amp;".xlsx]Hóa đơn COD'!"&amp;CELL("address",E287))),"",(INDIRECT("'["&amp;'Báo cáo'!$C$3&amp;".xlsx]Hóa đơn COD'!"&amp;CELL("address",E287))))</f>
        <v>651860</v>
      </c>
      <c r="F287">
        <f ca="1">IF(ISBLANK(INDIRECT("'["&amp;'Báo cáo'!$C$3&amp;".xlsx]Hóa đơn COD'!"&amp;CELL("address",F287))),"",(INDIRECT("'["&amp;'Báo cáo'!$C$3&amp;".xlsx]Hóa đơn COD'!"&amp;CELL("address",F287))))</f>
        <v>553860</v>
      </c>
      <c r="G287">
        <f ca="1">IF(ISBLANK(INDIRECT("'["&amp;'Báo cáo'!$C$3&amp;".xlsx]Hóa đơn COD'!"&amp;CELL("address",G287))),"",(INDIRECT("'["&amp;'Báo cáo'!$C$3&amp;".xlsx]Hóa đơn COD'!"&amp;CELL("address",G287))))</f>
        <v>98000</v>
      </c>
      <c r="H287">
        <f ca="1">IF(ISBLANK(INDIRECT("'["&amp;'Báo cáo'!$C$3&amp;".xlsx]Hóa đơn COD'!"&amp;CELL("address",H287))),"",(INDIRECT("'["&amp;'Báo cáo'!$C$3&amp;".xlsx]Hóa đơn COD'!"&amp;CELL("address",H287))))</f>
        <v>0</v>
      </c>
      <c r="I287">
        <f ca="1">IF(ISBLANK(INDIRECT("'["&amp;'Báo cáo'!$C$3&amp;".xlsx]Hóa đơn COD'!"&amp;CELL("address",I287))),"",(INDIRECT("'["&amp;'Báo cáo'!$C$3&amp;".xlsx]Hóa đơn COD'!"&amp;CELL("address",I287))))</f>
        <v>28</v>
      </c>
      <c r="J287">
        <f ca="1">IF(ISBLANK(INDIRECT("'["&amp;'Báo cáo'!$C$3&amp;".xlsx]Hóa đơn COD'!"&amp;CELL("address",J287))),"",(INDIRECT("'["&amp;'Báo cáo'!$C$3&amp;".xlsx]Hóa đơn COD'!"&amp;CELL("address",J287))))</f>
        <v>25</v>
      </c>
      <c r="K287">
        <f ca="1">IF(ISBLANK(INDIRECT("'["&amp;'Báo cáo'!$C$3&amp;".xlsx]Hóa đơn COD'!"&amp;CELL("address",K287))),"",(INDIRECT("'["&amp;'Báo cáo'!$C$3&amp;".xlsx]Hóa đơn COD'!"&amp;CELL("address",K287))))</f>
        <v>1</v>
      </c>
      <c r="L287">
        <f ca="1">IF(ISBLANK(INDIRECT("'["&amp;'Báo cáo'!$C$3&amp;".xlsx]Hóa đơn COD'!"&amp;CELL("address",L287))),"",(INDIRECT("'["&amp;'Báo cáo'!$C$3&amp;".xlsx]Hóa đơn COD'!"&amp;CELL("address",L287))))</f>
        <v>2</v>
      </c>
      <c r="M287">
        <f ca="1">IF(ISBLANK(INDIRECT("'["&amp;'Báo cáo'!$C$3&amp;".xlsx]Hóa đơn COD'!"&amp;CELL("address",M287))),"",(INDIRECT("'["&amp;'Báo cáo'!$C$3&amp;".xlsx]Hóa đơn COD'!"&amp;CELL("address",M287))))</f>
        <v>28</v>
      </c>
      <c r="N287" t="str">
        <f ca="1">IF(ISBLANK(INDIRECT("'["&amp;'Báo cáo'!$C$3&amp;".xlsx]Hóa đơn COD'!"&amp;CELL("address",N287))),"",(INDIRECT("'["&amp;'Báo cáo'!$C$3&amp;".xlsx]Hóa đơn COD'!"&amp;CELL("address",N287))))</f>
        <v>trongntm</v>
      </c>
      <c r="O287" t="str">
        <f ca="1">IF(ISBLANK(INDIRECT("'["&amp;'Báo cáo'!$C$3&amp;".xlsx]Hóa đơn COD'!"&amp;CELL("address",O287))),"",(INDIRECT("'["&amp;'Báo cáo'!$C$3&amp;".xlsx]Hóa đơn COD'!"&amp;CELL("address",O287))))</f>
        <v>18:18 30-11-19</v>
      </c>
      <c r="P287" s="10">
        <f t="shared" ca="1" si="4"/>
        <v>0.76250000000000007</v>
      </c>
      <c r="Q287" t="str">
        <f ca="1">IF(B287="","",IF(P287&lt;'Báo cáo'!$C$4,"Sáng","Chiều"))</f>
        <v>Chiều</v>
      </c>
      <c r="R287" s="12" t="str">
        <f ca="1">IF(A287="","",IF(ISNUMBER(MATCH(B287,'Danh sách COD'!$B:$B,0)),J287/I287,""))</f>
        <v/>
      </c>
      <c r="S287" t="str">
        <f ca="1">IF(R287="","",IF(R287&gt;='Báo cáo'!$C$8,"Có","Không"))</f>
        <v/>
      </c>
    </row>
    <row r="288" spans="1:19" x14ac:dyDescent="0.25">
      <c r="A288" t="str">
        <f ca="1">IF(ISBLANK(INDIRECT("'["&amp;'Báo cáo'!$C$3&amp;".xlsx]Hóa đơn COD'!"&amp;CELL("address",A288))),"",(INDIRECT("'["&amp;'Báo cáo'!$C$3&amp;".xlsx]Hóa đơn COD'!"&amp;CELL("address",A288))))</f>
        <v>BTT397148064.T129851.041219</v>
      </c>
      <c r="B288" t="str">
        <f ca="1">IF(ISBLANK(INDIRECT("'["&amp;'Báo cáo'!$C$3&amp;".xlsx]Hóa đơn COD'!"&amp;CELL("address",B288))),"",(INDIRECT("'["&amp;'Báo cáo'!$C$3&amp;".xlsx]Hóa đơn COD'!"&amp;CELL("address",B288))))</f>
        <v>T129851-Nguyễn Hoài Nam</v>
      </c>
      <c r="C288">
        <f ca="1">IF(ISBLANK(INDIRECT("'["&amp;'Báo cáo'!$C$3&amp;".xlsx]Hóa đơn COD'!"&amp;CELL("address",C288))),"",(INDIRECT("'["&amp;'Báo cáo'!$C$3&amp;".xlsx]Hóa đơn COD'!"&amp;CELL("address",C288))))</f>
        <v>12258450</v>
      </c>
      <c r="D288">
        <f ca="1">IF(ISBLANK(INDIRECT("'["&amp;'Báo cáo'!$C$3&amp;".xlsx]Hóa đơn COD'!"&amp;CELL("address",D288))),"",(INDIRECT("'["&amp;'Báo cáo'!$C$3&amp;".xlsx]Hóa đơn COD'!"&amp;CELL("address",D288))))</f>
        <v>0</v>
      </c>
      <c r="E288">
        <f ca="1">IF(ISBLANK(INDIRECT("'["&amp;'Báo cáo'!$C$3&amp;".xlsx]Hóa đơn COD'!"&amp;CELL("address",E288))),"",(INDIRECT("'["&amp;'Báo cáo'!$C$3&amp;".xlsx]Hóa đơn COD'!"&amp;CELL("address",E288))))</f>
        <v>909385</v>
      </c>
      <c r="F288">
        <f ca="1">IF(ISBLANK(INDIRECT("'["&amp;'Báo cáo'!$C$3&amp;".xlsx]Hóa đơn COD'!"&amp;CELL("address",F288))),"",(INDIRECT("'["&amp;'Báo cáo'!$C$3&amp;".xlsx]Hóa đơn COD'!"&amp;CELL("address",F288))))</f>
        <v>764385</v>
      </c>
      <c r="G288">
        <f ca="1">IF(ISBLANK(INDIRECT("'["&amp;'Báo cáo'!$C$3&amp;".xlsx]Hóa đơn COD'!"&amp;CELL("address",G288))),"",(INDIRECT("'["&amp;'Báo cáo'!$C$3&amp;".xlsx]Hóa đơn COD'!"&amp;CELL("address",G288))))</f>
        <v>145000</v>
      </c>
      <c r="H288">
        <f ca="1">IF(ISBLANK(INDIRECT("'["&amp;'Báo cáo'!$C$3&amp;".xlsx]Hóa đơn COD'!"&amp;CELL("address",H288))),"",(INDIRECT("'["&amp;'Báo cáo'!$C$3&amp;".xlsx]Hóa đơn COD'!"&amp;CELL("address",H288))))</f>
        <v>0</v>
      </c>
      <c r="I288">
        <f ca="1">IF(ISBLANK(INDIRECT("'["&amp;'Báo cáo'!$C$3&amp;".xlsx]Hóa đơn COD'!"&amp;CELL("address",I288))),"",(INDIRECT("'["&amp;'Báo cáo'!$C$3&amp;".xlsx]Hóa đơn COD'!"&amp;CELL("address",I288))))</f>
        <v>42</v>
      </c>
      <c r="J288">
        <f ca="1">IF(ISBLANK(INDIRECT("'["&amp;'Báo cáo'!$C$3&amp;".xlsx]Hóa đơn COD'!"&amp;CELL("address",J288))),"",(INDIRECT("'["&amp;'Báo cáo'!$C$3&amp;".xlsx]Hóa đơn COD'!"&amp;CELL("address",J288))))</f>
        <v>32</v>
      </c>
      <c r="K288">
        <f ca="1">IF(ISBLANK(INDIRECT("'["&amp;'Báo cáo'!$C$3&amp;".xlsx]Hóa đơn COD'!"&amp;CELL("address",K288))),"",(INDIRECT("'["&amp;'Báo cáo'!$C$3&amp;".xlsx]Hóa đơn COD'!"&amp;CELL("address",K288))))</f>
        <v>1</v>
      </c>
      <c r="L288">
        <f ca="1">IF(ISBLANK(INDIRECT("'["&amp;'Báo cáo'!$C$3&amp;".xlsx]Hóa đơn COD'!"&amp;CELL("address",L288))),"",(INDIRECT("'["&amp;'Báo cáo'!$C$3&amp;".xlsx]Hóa đơn COD'!"&amp;CELL("address",L288))))</f>
        <v>9</v>
      </c>
      <c r="M288">
        <f ca="1">IF(ISBLANK(INDIRECT("'["&amp;'Báo cáo'!$C$3&amp;".xlsx]Hóa đơn COD'!"&amp;CELL("address",M288))),"",(INDIRECT("'["&amp;'Báo cáo'!$C$3&amp;".xlsx]Hóa đơn COD'!"&amp;CELL("address",M288))))</f>
        <v>41</v>
      </c>
      <c r="N288" t="str">
        <f ca="1">IF(ISBLANK(INDIRECT("'["&amp;'Báo cáo'!$C$3&amp;".xlsx]Hóa đơn COD'!"&amp;CELL("address",N288))),"",(INDIRECT("'["&amp;'Báo cáo'!$C$3&amp;".xlsx]Hóa đơn COD'!"&amp;CELL("address",N288))))</f>
        <v>trongntm</v>
      </c>
      <c r="O288" t="str">
        <f ca="1">IF(ISBLANK(INDIRECT("'["&amp;'Báo cáo'!$C$3&amp;".xlsx]Hóa đơn COD'!"&amp;CELL("address",O288))),"",(INDIRECT("'["&amp;'Báo cáo'!$C$3&amp;".xlsx]Hóa đơn COD'!"&amp;CELL("address",O288))))</f>
        <v>18:56 04-12-19</v>
      </c>
      <c r="P288" s="10">
        <f t="shared" ca="1" si="4"/>
        <v>0.78888888888888886</v>
      </c>
      <c r="Q288" t="str">
        <f ca="1">IF(B288="","",IF(P288&lt;'Báo cáo'!$C$4,"Sáng","Chiều"))</f>
        <v>Chiều</v>
      </c>
      <c r="R288" s="12" t="str">
        <f ca="1">IF(A288="","",IF(ISNUMBER(MATCH(B288,'Danh sách COD'!$B:$B,0)),J288/I288,""))</f>
        <v/>
      </c>
      <c r="S288" t="str">
        <f ca="1">IF(R288="","",IF(R288&gt;='Báo cáo'!$C$8,"Có","Không"))</f>
        <v/>
      </c>
    </row>
    <row r="289" spans="1:19" x14ac:dyDescent="0.25">
      <c r="A289" t="str">
        <f ca="1">IF(ISBLANK(INDIRECT("'["&amp;'Báo cáo'!$C$3&amp;".xlsx]Hóa đơn COD'!"&amp;CELL("address",A289))),"",(INDIRECT("'["&amp;'Báo cáo'!$C$3&amp;".xlsx]Hóa đơn COD'!"&amp;CELL("address",A289))))</f>
        <v>BTT394424340.T129851.021219</v>
      </c>
      <c r="B289" t="str">
        <f ca="1">IF(ISBLANK(INDIRECT("'["&amp;'Báo cáo'!$C$3&amp;".xlsx]Hóa đơn COD'!"&amp;CELL("address",B289))),"",(INDIRECT("'["&amp;'Báo cáo'!$C$3&amp;".xlsx]Hóa đơn COD'!"&amp;CELL("address",B289))))</f>
        <v>T129851-Nguyễn Hoài Nam</v>
      </c>
      <c r="C289">
        <f ca="1">IF(ISBLANK(INDIRECT("'["&amp;'Báo cáo'!$C$3&amp;".xlsx]Hóa đơn COD'!"&amp;CELL("address",C289))),"",(INDIRECT("'["&amp;'Báo cáo'!$C$3&amp;".xlsx]Hóa đơn COD'!"&amp;CELL("address",C289))))</f>
        <v>6526150</v>
      </c>
      <c r="D289">
        <f ca="1">IF(ISBLANK(INDIRECT("'["&amp;'Báo cáo'!$C$3&amp;".xlsx]Hóa đơn COD'!"&amp;CELL("address",D289))),"",(INDIRECT("'["&amp;'Báo cáo'!$C$3&amp;".xlsx]Hóa đơn COD'!"&amp;CELL("address",D289))))</f>
        <v>0</v>
      </c>
      <c r="E289">
        <f ca="1">IF(ISBLANK(INDIRECT("'["&amp;'Báo cáo'!$C$3&amp;".xlsx]Hóa đơn COD'!"&amp;CELL("address",E289))),"",(INDIRECT("'["&amp;'Báo cáo'!$C$3&amp;".xlsx]Hóa đơn COD'!"&amp;CELL("address",E289))))</f>
        <v>876300</v>
      </c>
      <c r="F289">
        <f ca="1">IF(ISBLANK(INDIRECT("'["&amp;'Báo cáo'!$C$3&amp;".xlsx]Hóa đơn COD'!"&amp;CELL("address",F289))),"",(INDIRECT("'["&amp;'Báo cáo'!$C$3&amp;".xlsx]Hóa đơn COD'!"&amp;CELL("address",F289))))</f>
        <v>636300</v>
      </c>
      <c r="G289">
        <f ca="1">IF(ISBLANK(INDIRECT("'["&amp;'Báo cáo'!$C$3&amp;".xlsx]Hóa đơn COD'!"&amp;CELL("address",G289))),"",(INDIRECT("'["&amp;'Báo cáo'!$C$3&amp;".xlsx]Hóa đơn COD'!"&amp;CELL("address",G289))))</f>
        <v>240000</v>
      </c>
      <c r="H289">
        <f ca="1">IF(ISBLANK(INDIRECT("'["&amp;'Báo cáo'!$C$3&amp;".xlsx]Hóa đơn COD'!"&amp;CELL("address",H289))),"",(INDIRECT("'["&amp;'Báo cáo'!$C$3&amp;".xlsx]Hóa đơn COD'!"&amp;CELL("address",H289))))</f>
        <v>0</v>
      </c>
      <c r="I289">
        <f ca="1">IF(ISBLANK(INDIRECT("'["&amp;'Báo cáo'!$C$3&amp;".xlsx]Hóa đơn COD'!"&amp;CELL("address",I289))),"",(INDIRECT("'["&amp;'Báo cáo'!$C$3&amp;".xlsx]Hóa đơn COD'!"&amp;CELL("address",I289))))</f>
        <v>31</v>
      </c>
      <c r="J289">
        <f ca="1">IF(ISBLANK(INDIRECT("'["&amp;'Báo cáo'!$C$3&amp;".xlsx]Hóa đơn COD'!"&amp;CELL("address",J289))),"",(INDIRECT("'["&amp;'Báo cáo'!$C$3&amp;".xlsx]Hóa đơn COD'!"&amp;CELL("address",J289))))</f>
        <v>24</v>
      </c>
      <c r="K289">
        <f ca="1">IF(ISBLANK(INDIRECT("'["&amp;'Báo cáo'!$C$3&amp;".xlsx]Hóa đơn COD'!"&amp;CELL("address",K289))),"",(INDIRECT("'["&amp;'Báo cáo'!$C$3&amp;".xlsx]Hóa đơn COD'!"&amp;CELL("address",K289))))</f>
        <v>1</v>
      </c>
      <c r="L289">
        <f ca="1">IF(ISBLANK(INDIRECT("'["&amp;'Báo cáo'!$C$3&amp;".xlsx]Hóa đơn COD'!"&amp;CELL("address",L289))),"",(INDIRECT("'["&amp;'Báo cáo'!$C$3&amp;".xlsx]Hóa đơn COD'!"&amp;CELL("address",L289))))</f>
        <v>6</v>
      </c>
      <c r="M289">
        <f ca="1">IF(ISBLANK(INDIRECT("'["&amp;'Báo cáo'!$C$3&amp;".xlsx]Hóa đơn COD'!"&amp;CELL("address",M289))),"",(INDIRECT("'["&amp;'Báo cáo'!$C$3&amp;".xlsx]Hóa đơn COD'!"&amp;CELL("address",M289))))</f>
        <v>31</v>
      </c>
      <c r="N289" t="str">
        <f ca="1">IF(ISBLANK(INDIRECT("'["&amp;'Báo cáo'!$C$3&amp;".xlsx]Hóa đơn COD'!"&amp;CELL("address",N289))),"",(INDIRECT("'["&amp;'Báo cáo'!$C$3&amp;".xlsx]Hóa đơn COD'!"&amp;CELL("address",N289))))</f>
        <v>ngannk2</v>
      </c>
      <c r="O289" t="str">
        <f ca="1">IF(ISBLANK(INDIRECT("'["&amp;'Báo cáo'!$C$3&amp;".xlsx]Hóa đơn COD'!"&amp;CELL("address",O289))),"",(INDIRECT("'["&amp;'Báo cáo'!$C$3&amp;".xlsx]Hóa đơn COD'!"&amp;CELL("address",O289))))</f>
        <v>18:58 02-12-19</v>
      </c>
      <c r="P289" s="10">
        <f t="shared" ca="1" si="4"/>
        <v>0.79027777777777775</v>
      </c>
      <c r="Q289" t="str">
        <f ca="1">IF(B289="","",IF(P289&lt;'Báo cáo'!$C$4,"Sáng","Chiều"))</f>
        <v>Chiều</v>
      </c>
      <c r="R289" s="12" t="str">
        <f ca="1">IF(A289="","",IF(ISNUMBER(MATCH(B289,'Danh sách COD'!$B:$B,0)),J289/I289,""))</f>
        <v/>
      </c>
      <c r="S289" t="str">
        <f ca="1">IF(R289="","",IF(R289&gt;='Báo cáo'!$C$8,"Có","Không"))</f>
        <v/>
      </c>
    </row>
    <row r="290" spans="1:19" x14ac:dyDescent="0.25">
      <c r="A290" t="str">
        <f ca="1">IF(ISBLANK(INDIRECT("'["&amp;'Báo cáo'!$C$3&amp;".xlsx]Hóa đơn COD'!"&amp;CELL("address",A290))),"",(INDIRECT("'["&amp;'Báo cáo'!$C$3&amp;".xlsx]Hóa đơn COD'!"&amp;CELL("address",A290))))</f>
        <v>BTT391713426.T129883.301119</v>
      </c>
      <c r="B290" t="str">
        <f ca="1">IF(ISBLANK(INDIRECT("'["&amp;'Báo cáo'!$C$3&amp;".xlsx]Hóa đơn COD'!"&amp;CELL("address",B290))),"",(INDIRECT("'["&amp;'Báo cáo'!$C$3&amp;".xlsx]Hóa đơn COD'!"&amp;CELL("address",B290))))</f>
        <v>T129883-Lao Mạnh Cường</v>
      </c>
      <c r="C290">
        <f ca="1">IF(ISBLANK(INDIRECT("'["&amp;'Báo cáo'!$C$3&amp;".xlsx]Hóa đơn COD'!"&amp;CELL("address",C290))),"",(INDIRECT("'["&amp;'Báo cáo'!$C$3&amp;".xlsx]Hóa đơn COD'!"&amp;CELL("address",C290))))</f>
        <v>2238754</v>
      </c>
      <c r="D290">
        <f ca="1">IF(ISBLANK(INDIRECT("'["&amp;'Báo cáo'!$C$3&amp;".xlsx]Hóa đơn COD'!"&amp;CELL("address",D290))),"",(INDIRECT("'["&amp;'Báo cáo'!$C$3&amp;".xlsx]Hóa đơn COD'!"&amp;CELL("address",D290))))</f>
        <v>0</v>
      </c>
      <c r="E290">
        <f ca="1">IF(ISBLANK(INDIRECT("'["&amp;'Báo cáo'!$C$3&amp;".xlsx]Hóa đơn COD'!"&amp;CELL("address",E290))),"",(INDIRECT("'["&amp;'Báo cáo'!$C$3&amp;".xlsx]Hóa đơn COD'!"&amp;CELL("address",E290))))</f>
        <v>482350</v>
      </c>
      <c r="F290">
        <f ca="1">IF(ISBLANK(INDIRECT("'["&amp;'Báo cáo'!$C$3&amp;".xlsx]Hóa đơn COD'!"&amp;CELL("address",F290))),"",(INDIRECT("'["&amp;'Báo cáo'!$C$3&amp;".xlsx]Hóa đơn COD'!"&amp;CELL("address",F290))))</f>
        <v>460350</v>
      </c>
      <c r="G290">
        <f ca="1">IF(ISBLANK(INDIRECT("'["&amp;'Báo cáo'!$C$3&amp;".xlsx]Hóa đơn COD'!"&amp;CELL("address",G290))),"",(INDIRECT("'["&amp;'Báo cáo'!$C$3&amp;".xlsx]Hóa đơn COD'!"&amp;CELL("address",G290))))</f>
        <v>22000</v>
      </c>
      <c r="H290">
        <f ca="1">IF(ISBLANK(INDIRECT("'["&amp;'Báo cáo'!$C$3&amp;".xlsx]Hóa đơn COD'!"&amp;CELL("address",H290))),"",(INDIRECT("'["&amp;'Báo cáo'!$C$3&amp;".xlsx]Hóa đơn COD'!"&amp;CELL("address",H290))))</f>
        <v>0</v>
      </c>
      <c r="I290">
        <f ca="1">IF(ISBLANK(INDIRECT("'["&amp;'Báo cáo'!$C$3&amp;".xlsx]Hóa đơn COD'!"&amp;CELL("address",I290))),"",(INDIRECT("'["&amp;'Báo cáo'!$C$3&amp;".xlsx]Hóa đơn COD'!"&amp;CELL("address",I290))))</f>
        <v>88</v>
      </c>
      <c r="J290">
        <f ca="1">IF(ISBLANK(INDIRECT("'["&amp;'Báo cáo'!$C$3&amp;".xlsx]Hóa đơn COD'!"&amp;CELL("address",J290))),"",(INDIRECT("'["&amp;'Báo cáo'!$C$3&amp;".xlsx]Hóa đơn COD'!"&amp;CELL("address",J290))))</f>
        <v>23</v>
      </c>
      <c r="K290">
        <f ca="1">IF(ISBLANK(INDIRECT("'["&amp;'Báo cáo'!$C$3&amp;".xlsx]Hóa đơn COD'!"&amp;CELL("address",K290))),"",(INDIRECT("'["&amp;'Báo cáo'!$C$3&amp;".xlsx]Hóa đơn COD'!"&amp;CELL("address",K290))))</f>
        <v>0</v>
      </c>
      <c r="L290">
        <f ca="1">IF(ISBLANK(INDIRECT("'["&amp;'Báo cáo'!$C$3&amp;".xlsx]Hóa đơn COD'!"&amp;CELL("address",L290))),"",(INDIRECT("'["&amp;'Báo cáo'!$C$3&amp;".xlsx]Hóa đơn COD'!"&amp;CELL("address",L290))))</f>
        <v>65</v>
      </c>
      <c r="M290">
        <f ca="1">IF(ISBLANK(INDIRECT("'["&amp;'Báo cáo'!$C$3&amp;".xlsx]Hóa đơn COD'!"&amp;CELL("address",M290))),"",(INDIRECT("'["&amp;'Báo cáo'!$C$3&amp;".xlsx]Hóa đơn COD'!"&amp;CELL("address",M290))))</f>
        <v>88</v>
      </c>
      <c r="N290" t="str">
        <f ca="1">IF(ISBLANK(INDIRECT("'["&amp;'Báo cáo'!$C$3&amp;".xlsx]Hóa đơn COD'!"&amp;CELL("address",N290))),"",(INDIRECT("'["&amp;'Báo cáo'!$C$3&amp;".xlsx]Hóa đơn COD'!"&amp;CELL("address",N290))))</f>
        <v>trongntm</v>
      </c>
      <c r="O290" t="str">
        <f ca="1">IF(ISBLANK(INDIRECT("'["&amp;'Báo cáo'!$C$3&amp;".xlsx]Hóa đơn COD'!"&amp;CELL("address",O290))),"",(INDIRECT("'["&amp;'Báo cáo'!$C$3&amp;".xlsx]Hóa đơn COD'!"&amp;CELL("address",O290))))</f>
        <v>12:28 30-11-19</v>
      </c>
      <c r="P290" s="10">
        <f t="shared" ca="1" si="4"/>
        <v>0.51944444444444449</v>
      </c>
      <c r="Q290" t="str">
        <f ca="1">IF(B290="","",IF(P290&lt;'Báo cáo'!$C$4,"Sáng","Chiều"))</f>
        <v>Sáng</v>
      </c>
      <c r="R290" s="12">
        <f ca="1">IF(A290="","",IF(ISNUMBER(MATCH(B290,'Danh sách COD'!$B:$B,0)),J290/I290,""))</f>
        <v>0.26136363636363635</v>
      </c>
      <c r="S290" t="str">
        <f ca="1">IF(R290="","",IF(R290&gt;='Báo cáo'!$C$8,"Có","Không"))</f>
        <v>Không</v>
      </c>
    </row>
    <row r="291" spans="1:19" x14ac:dyDescent="0.25">
      <c r="A291" t="str">
        <f ca="1">IF(ISBLANK(INDIRECT("'["&amp;'Báo cáo'!$C$3&amp;".xlsx]Hóa đơn COD'!"&amp;CELL("address",A291))),"",(INDIRECT("'["&amp;'Báo cáo'!$C$3&amp;".xlsx]Hóa đơn COD'!"&amp;CELL("address",A291))))</f>
        <v>BTT399403479.T129883.061219</v>
      </c>
      <c r="B291" t="str">
        <f ca="1">IF(ISBLANK(INDIRECT("'["&amp;'Báo cáo'!$C$3&amp;".xlsx]Hóa đơn COD'!"&amp;CELL("address",B291))),"",(INDIRECT("'["&amp;'Báo cáo'!$C$3&amp;".xlsx]Hóa đơn COD'!"&amp;CELL("address",B291))))</f>
        <v>T129883-Lao Mạnh Cường</v>
      </c>
      <c r="C291">
        <f ca="1">IF(ISBLANK(INDIRECT("'["&amp;'Báo cáo'!$C$3&amp;".xlsx]Hóa đơn COD'!"&amp;CELL("address",C291))),"",(INDIRECT("'["&amp;'Báo cáo'!$C$3&amp;".xlsx]Hóa đơn COD'!"&amp;CELL("address",C291))))</f>
        <v>18063060</v>
      </c>
      <c r="D291">
        <f ca="1">IF(ISBLANK(INDIRECT("'["&amp;'Báo cáo'!$C$3&amp;".xlsx]Hóa đơn COD'!"&amp;CELL("address",D291))),"",(INDIRECT("'["&amp;'Báo cáo'!$C$3&amp;".xlsx]Hóa đơn COD'!"&amp;CELL("address",D291))))</f>
        <v>0</v>
      </c>
      <c r="E291">
        <f ca="1">IF(ISBLANK(INDIRECT("'["&amp;'Báo cáo'!$C$3&amp;".xlsx]Hóa đơn COD'!"&amp;CELL("address",E291))),"",(INDIRECT("'["&amp;'Báo cáo'!$C$3&amp;".xlsx]Hóa đơn COD'!"&amp;CELL("address",E291))))</f>
        <v>1856995</v>
      </c>
      <c r="F291">
        <f ca="1">IF(ISBLANK(INDIRECT("'["&amp;'Báo cáo'!$C$3&amp;".xlsx]Hóa đơn COD'!"&amp;CELL("address",F291))),"",(INDIRECT("'["&amp;'Báo cáo'!$C$3&amp;".xlsx]Hóa đơn COD'!"&amp;CELL("address",F291))))</f>
        <v>1542995</v>
      </c>
      <c r="G291">
        <f ca="1">IF(ISBLANK(INDIRECT("'["&amp;'Báo cáo'!$C$3&amp;".xlsx]Hóa đơn COD'!"&amp;CELL("address",G291))),"",(INDIRECT("'["&amp;'Báo cáo'!$C$3&amp;".xlsx]Hóa đơn COD'!"&amp;CELL("address",G291))))</f>
        <v>314000</v>
      </c>
      <c r="H291">
        <f ca="1">IF(ISBLANK(INDIRECT("'["&amp;'Báo cáo'!$C$3&amp;".xlsx]Hóa đơn COD'!"&amp;CELL("address",H291))),"",(INDIRECT("'["&amp;'Báo cáo'!$C$3&amp;".xlsx]Hóa đơn COD'!"&amp;CELL("address",H291))))</f>
        <v>0</v>
      </c>
      <c r="I291">
        <f ca="1">IF(ISBLANK(INDIRECT("'["&amp;'Báo cáo'!$C$3&amp;".xlsx]Hóa đơn COD'!"&amp;CELL("address",I291))),"",(INDIRECT("'["&amp;'Báo cáo'!$C$3&amp;".xlsx]Hóa đơn COD'!"&amp;CELL("address",I291))))</f>
        <v>78</v>
      </c>
      <c r="J291">
        <f ca="1">IF(ISBLANK(INDIRECT("'["&amp;'Báo cáo'!$C$3&amp;".xlsx]Hóa đơn COD'!"&amp;CELL("address",J291))),"",(INDIRECT("'["&amp;'Báo cáo'!$C$3&amp;".xlsx]Hóa đơn COD'!"&amp;CELL("address",J291))))</f>
        <v>72</v>
      </c>
      <c r="K291">
        <f ca="1">IF(ISBLANK(INDIRECT("'["&amp;'Báo cáo'!$C$3&amp;".xlsx]Hóa đơn COD'!"&amp;CELL("address",K291))),"",(INDIRECT("'["&amp;'Báo cáo'!$C$3&amp;".xlsx]Hóa đơn COD'!"&amp;CELL("address",K291))))</f>
        <v>1</v>
      </c>
      <c r="L291">
        <f ca="1">IF(ISBLANK(INDIRECT("'["&amp;'Báo cáo'!$C$3&amp;".xlsx]Hóa đơn COD'!"&amp;CELL("address",L291))),"",(INDIRECT("'["&amp;'Báo cáo'!$C$3&amp;".xlsx]Hóa đơn COD'!"&amp;CELL("address",L291))))</f>
        <v>5</v>
      </c>
      <c r="M291">
        <f ca="1">IF(ISBLANK(INDIRECT("'["&amp;'Báo cáo'!$C$3&amp;".xlsx]Hóa đơn COD'!"&amp;CELL("address",M291))),"",(INDIRECT("'["&amp;'Báo cáo'!$C$3&amp;".xlsx]Hóa đơn COD'!"&amp;CELL("address",M291))))</f>
        <v>78</v>
      </c>
      <c r="N291" t="str">
        <f ca="1">IF(ISBLANK(INDIRECT("'["&amp;'Báo cáo'!$C$3&amp;".xlsx]Hóa đơn COD'!"&amp;CELL("address",N291))),"",(INDIRECT("'["&amp;'Báo cáo'!$C$3&amp;".xlsx]Hóa đơn COD'!"&amp;CELL("address",N291))))</f>
        <v>trongntm</v>
      </c>
      <c r="O291" t="str">
        <f ca="1">IF(ISBLANK(INDIRECT("'["&amp;'Báo cáo'!$C$3&amp;".xlsx]Hóa đơn COD'!"&amp;CELL("address",O291))),"",(INDIRECT("'["&amp;'Báo cáo'!$C$3&amp;".xlsx]Hóa đơn COD'!"&amp;CELL("address",O291))))</f>
        <v>13:06 06-12-19</v>
      </c>
      <c r="P291" s="10">
        <f t="shared" ca="1" si="4"/>
        <v>0.54583333333333328</v>
      </c>
      <c r="Q291" t="str">
        <f ca="1">IF(B291="","",IF(P291&lt;'Báo cáo'!$C$4,"Sáng","Chiều"))</f>
        <v>Sáng</v>
      </c>
      <c r="R291" s="12">
        <f ca="1">IF(A291="","",IF(ISNUMBER(MATCH(B291,'Danh sách COD'!$B:$B,0)),J291/I291,""))</f>
        <v>0.92307692307692313</v>
      </c>
      <c r="S291" t="str">
        <f ca="1">IF(R291="","",IF(R291&gt;='Báo cáo'!$C$8,"Có","Không"))</f>
        <v>Không</v>
      </c>
    </row>
    <row r="292" spans="1:19" x14ac:dyDescent="0.25">
      <c r="A292" t="str">
        <f ca="1">IF(ISBLANK(INDIRECT("'["&amp;'Báo cáo'!$C$3&amp;".xlsx]Hóa đơn COD'!"&amp;CELL("address",A292))),"",(INDIRECT("'["&amp;'Báo cáo'!$C$3&amp;".xlsx]Hóa đơn COD'!"&amp;CELL("address",A292))))</f>
        <v>BTT396721518.T129883.041219</v>
      </c>
      <c r="B292" t="str">
        <f ca="1">IF(ISBLANK(INDIRECT("'["&amp;'Báo cáo'!$C$3&amp;".xlsx]Hóa đơn COD'!"&amp;CELL("address",B292))),"",(INDIRECT("'["&amp;'Báo cáo'!$C$3&amp;".xlsx]Hóa đơn COD'!"&amp;CELL("address",B292))))</f>
        <v>T129883-Lao Mạnh Cường</v>
      </c>
      <c r="C292">
        <f ca="1">IF(ISBLANK(INDIRECT("'["&amp;'Báo cáo'!$C$3&amp;".xlsx]Hóa đơn COD'!"&amp;CELL("address",C292))),"",(INDIRECT("'["&amp;'Báo cáo'!$C$3&amp;".xlsx]Hóa đơn COD'!"&amp;CELL("address",C292))))</f>
        <v>22496674</v>
      </c>
      <c r="D292">
        <f ca="1">IF(ISBLANK(INDIRECT("'["&amp;'Báo cáo'!$C$3&amp;".xlsx]Hóa đơn COD'!"&amp;CELL("address",D292))),"",(INDIRECT("'["&amp;'Báo cáo'!$C$3&amp;".xlsx]Hóa đơn COD'!"&amp;CELL("address",D292))))</f>
        <v>0</v>
      </c>
      <c r="E292">
        <f ca="1">IF(ISBLANK(INDIRECT("'["&amp;'Báo cáo'!$C$3&amp;".xlsx]Hóa đơn COD'!"&amp;CELL("address",E292))),"",(INDIRECT("'["&amp;'Báo cáo'!$C$3&amp;".xlsx]Hóa đơn COD'!"&amp;CELL("address",E292))))</f>
        <v>2289700</v>
      </c>
      <c r="F292">
        <f ca="1">IF(ISBLANK(INDIRECT("'["&amp;'Báo cáo'!$C$3&amp;".xlsx]Hóa đơn COD'!"&amp;CELL("address",F292))),"",(INDIRECT("'["&amp;'Báo cáo'!$C$3&amp;".xlsx]Hóa đơn COD'!"&amp;CELL("address",F292))))</f>
        <v>2109700</v>
      </c>
      <c r="G292">
        <f ca="1">IF(ISBLANK(INDIRECT("'["&amp;'Báo cáo'!$C$3&amp;".xlsx]Hóa đơn COD'!"&amp;CELL("address",G292))),"",(INDIRECT("'["&amp;'Báo cáo'!$C$3&amp;".xlsx]Hóa đơn COD'!"&amp;CELL("address",G292))))</f>
        <v>180000</v>
      </c>
      <c r="H292">
        <f ca="1">IF(ISBLANK(INDIRECT("'["&amp;'Báo cáo'!$C$3&amp;".xlsx]Hóa đơn COD'!"&amp;CELL("address",H292))),"",(INDIRECT("'["&amp;'Báo cáo'!$C$3&amp;".xlsx]Hóa đơn COD'!"&amp;CELL("address",H292))))</f>
        <v>0</v>
      </c>
      <c r="I292">
        <f ca="1">IF(ISBLANK(INDIRECT("'["&amp;'Báo cáo'!$C$3&amp;".xlsx]Hóa đơn COD'!"&amp;CELL("address",I292))),"",(INDIRECT("'["&amp;'Báo cáo'!$C$3&amp;".xlsx]Hóa đơn COD'!"&amp;CELL("address",I292))))</f>
        <v>98</v>
      </c>
      <c r="J292">
        <f ca="1">IF(ISBLANK(INDIRECT("'["&amp;'Báo cáo'!$C$3&amp;".xlsx]Hóa đơn COD'!"&amp;CELL("address",J292))),"",(INDIRECT("'["&amp;'Báo cáo'!$C$3&amp;".xlsx]Hóa đơn COD'!"&amp;CELL("address",J292))))</f>
        <v>94</v>
      </c>
      <c r="K292">
        <f ca="1">IF(ISBLANK(INDIRECT("'["&amp;'Báo cáo'!$C$3&amp;".xlsx]Hóa đơn COD'!"&amp;CELL("address",K292))),"",(INDIRECT("'["&amp;'Báo cáo'!$C$3&amp;".xlsx]Hóa đơn COD'!"&amp;CELL("address",K292))))</f>
        <v>0</v>
      </c>
      <c r="L292">
        <f ca="1">IF(ISBLANK(INDIRECT("'["&amp;'Báo cáo'!$C$3&amp;".xlsx]Hóa đơn COD'!"&amp;CELL("address",L292))),"",(INDIRECT("'["&amp;'Báo cáo'!$C$3&amp;".xlsx]Hóa đơn COD'!"&amp;CELL("address",L292))))</f>
        <v>4</v>
      </c>
      <c r="M292">
        <f ca="1">IF(ISBLANK(INDIRECT("'["&amp;'Báo cáo'!$C$3&amp;".xlsx]Hóa đơn COD'!"&amp;CELL("address",M292))),"",(INDIRECT("'["&amp;'Báo cáo'!$C$3&amp;".xlsx]Hóa đơn COD'!"&amp;CELL("address",M292))))</f>
        <v>98</v>
      </c>
      <c r="N292" t="str">
        <f ca="1">IF(ISBLANK(INDIRECT("'["&amp;'Báo cáo'!$C$3&amp;".xlsx]Hóa đơn COD'!"&amp;CELL("address",N292))),"",(INDIRECT("'["&amp;'Báo cáo'!$C$3&amp;".xlsx]Hóa đơn COD'!"&amp;CELL("address",N292))))</f>
        <v>trongntm</v>
      </c>
      <c r="O292" t="str">
        <f ca="1">IF(ISBLANK(INDIRECT("'["&amp;'Báo cáo'!$C$3&amp;".xlsx]Hóa đơn COD'!"&amp;CELL("address",O292))),"",(INDIRECT("'["&amp;'Báo cáo'!$C$3&amp;".xlsx]Hóa đơn COD'!"&amp;CELL("address",O292))))</f>
        <v>13:22 04-12-19</v>
      </c>
      <c r="P292" s="10">
        <f t="shared" ca="1" si="4"/>
        <v>0.55694444444444446</v>
      </c>
      <c r="Q292" t="str">
        <f ca="1">IF(B292="","",IF(P292&lt;'Báo cáo'!$C$4,"Sáng","Chiều"))</f>
        <v>Chiều</v>
      </c>
      <c r="R292" s="12">
        <f ca="1">IF(A292="","",IF(ISNUMBER(MATCH(B292,'Danh sách COD'!$B:$B,0)),J292/I292,""))</f>
        <v>0.95918367346938771</v>
      </c>
      <c r="S292" t="str">
        <f ca="1">IF(R292="","",IF(R292&gt;='Báo cáo'!$C$8,"Có","Không"))</f>
        <v>Không</v>
      </c>
    </row>
    <row r="293" spans="1:19" x14ac:dyDescent="0.25">
      <c r="A293" t="str">
        <f ca="1">IF(ISBLANK(INDIRECT("'["&amp;'Báo cáo'!$C$3&amp;".xlsx]Hóa đơn COD'!"&amp;CELL("address",A293))),"",(INDIRECT("'["&amp;'Báo cáo'!$C$3&amp;".xlsx]Hóa đơn COD'!"&amp;CELL("address",A293))))</f>
        <v>BTT397998093.T129883.051219</v>
      </c>
      <c r="B293" t="str">
        <f ca="1">IF(ISBLANK(INDIRECT("'["&amp;'Báo cáo'!$C$3&amp;".xlsx]Hóa đơn COD'!"&amp;CELL("address",B293))),"",(INDIRECT("'["&amp;'Báo cáo'!$C$3&amp;".xlsx]Hóa đơn COD'!"&amp;CELL("address",B293))))</f>
        <v>T129883-Lao Mạnh Cường</v>
      </c>
      <c r="C293">
        <f ca="1">IF(ISBLANK(INDIRECT("'["&amp;'Báo cáo'!$C$3&amp;".xlsx]Hóa đơn COD'!"&amp;CELL("address",C293))),"",(INDIRECT("'["&amp;'Báo cáo'!$C$3&amp;".xlsx]Hóa đơn COD'!"&amp;CELL("address",C293))))</f>
        <v>23262410</v>
      </c>
      <c r="D293">
        <f ca="1">IF(ISBLANK(INDIRECT("'["&amp;'Báo cáo'!$C$3&amp;".xlsx]Hóa đơn COD'!"&amp;CELL("address",D293))),"",(INDIRECT("'["&amp;'Báo cáo'!$C$3&amp;".xlsx]Hóa đơn COD'!"&amp;CELL("address",D293))))</f>
        <v>29575</v>
      </c>
      <c r="E293">
        <f ca="1">IF(ISBLANK(INDIRECT("'["&amp;'Báo cáo'!$C$3&amp;".xlsx]Hóa đơn COD'!"&amp;CELL("address",E293))),"",(INDIRECT("'["&amp;'Báo cáo'!$C$3&amp;".xlsx]Hóa đơn COD'!"&amp;CELL("address",E293))))</f>
        <v>2004715</v>
      </c>
      <c r="F293">
        <f ca="1">IF(ISBLANK(INDIRECT("'["&amp;'Báo cáo'!$C$3&amp;".xlsx]Hóa đơn COD'!"&amp;CELL("address",F293))),"",(INDIRECT("'["&amp;'Báo cáo'!$C$3&amp;".xlsx]Hóa đơn COD'!"&amp;CELL("address",F293))))</f>
        <v>1730715</v>
      </c>
      <c r="G293">
        <f ca="1">IF(ISBLANK(INDIRECT("'["&amp;'Báo cáo'!$C$3&amp;".xlsx]Hóa đơn COD'!"&amp;CELL("address",G293))),"",(INDIRECT("'["&amp;'Báo cáo'!$C$3&amp;".xlsx]Hóa đơn COD'!"&amp;CELL("address",G293))))</f>
        <v>274000</v>
      </c>
      <c r="H293">
        <f ca="1">IF(ISBLANK(INDIRECT("'["&amp;'Báo cáo'!$C$3&amp;".xlsx]Hóa đơn COD'!"&amp;CELL("address",H293))),"",(INDIRECT("'["&amp;'Báo cáo'!$C$3&amp;".xlsx]Hóa đơn COD'!"&amp;CELL("address",H293))))</f>
        <v>0</v>
      </c>
      <c r="I293">
        <f ca="1">IF(ISBLANK(INDIRECT("'["&amp;'Báo cáo'!$C$3&amp;".xlsx]Hóa đơn COD'!"&amp;CELL("address",I293))),"",(INDIRECT("'["&amp;'Báo cáo'!$C$3&amp;".xlsx]Hóa đơn COD'!"&amp;CELL("address",I293))))</f>
        <v>85</v>
      </c>
      <c r="J293">
        <f ca="1">IF(ISBLANK(INDIRECT("'["&amp;'Báo cáo'!$C$3&amp;".xlsx]Hóa đơn COD'!"&amp;CELL("address",J293))),"",(INDIRECT("'["&amp;'Báo cáo'!$C$3&amp;".xlsx]Hóa đơn COD'!"&amp;CELL("address",J293))))</f>
        <v>80</v>
      </c>
      <c r="K293">
        <f ca="1">IF(ISBLANK(INDIRECT("'["&amp;'Báo cáo'!$C$3&amp;".xlsx]Hóa đơn COD'!"&amp;CELL("address",K293))),"",(INDIRECT("'["&amp;'Báo cáo'!$C$3&amp;".xlsx]Hóa đơn COD'!"&amp;CELL("address",K293))))</f>
        <v>0</v>
      </c>
      <c r="L293">
        <f ca="1">IF(ISBLANK(INDIRECT("'["&amp;'Báo cáo'!$C$3&amp;".xlsx]Hóa đơn COD'!"&amp;CELL("address",L293))),"",(INDIRECT("'["&amp;'Báo cáo'!$C$3&amp;".xlsx]Hóa đơn COD'!"&amp;CELL("address",L293))))</f>
        <v>5</v>
      </c>
      <c r="M293">
        <f ca="1">IF(ISBLANK(INDIRECT("'["&amp;'Báo cáo'!$C$3&amp;".xlsx]Hóa đơn COD'!"&amp;CELL("address",M293))),"",(INDIRECT("'["&amp;'Báo cáo'!$C$3&amp;".xlsx]Hóa đơn COD'!"&amp;CELL("address",M293))))</f>
        <v>85</v>
      </c>
      <c r="N293" t="str">
        <f ca="1">IF(ISBLANK(INDIRECT("'["&amp;'Báo cáo'!$C$3&amp;".xlsx]Hóa đơn COD'!"&amp;CELL("address",N293))),"",(INDIRECT("'["&amp;'Báo cáo'!$C$3&amp;".xlsx]Hóa đơn COD'!"&amp;CELL("address",N293))))</f>
        <v>trongntm</v>
      </c>
      <c r="O293" t="str">
        <f ca="1">IF(ISBLANK(INDIRECT("'["&amp;'Báo cáo'!$C$3&amp;".xlsx]Hóa đơn COD'!"&amp;CELL("address",O293))),"",(INDIRECT("'["&amp;'Báo cáo'!$C$3&amp;".xlsx]Hóa đơn COD'!"&amp;CELL("address",O293))))</f>
        <v>13:35 05-12-19</v>
      </c>
      <c r="P293" s="10">
        <f t="shared" ca="1" si="4"/>
        <v>0.56597222222222221</v>
      </c>
      <c r="Q293" t="str">
        <f ca="1">IF(B293="","",IF(P293&lt;'Báo cáo'!$C$4,"Sáng","Chiều"))</f>
        <v>Chiều</v>
      </c>
      <c r="R293" s="12">
        <f ca="1">IF(A293="","",IF(ISNUMBER(MATCH(B293,'Danh sách COD'!$B:$B,0)),J293/I293,""))</f>
        <v>0.94117647058823528</v>
      </c>
      <c r="S293" t="str">
        <f ca="1">IF(R293="","",IF(R293&gt;='Báo cáo'!$C$8,"Có","Không"))</f>
        <v>Không</v>
      </c>
    </row>
    <row r="294" spans="1:19" x14ac:dyDescent="0.25">
      <c r="A294" t="str">
        <f ca="1">IF(ISBLANK(INDIRECT("'["&amp;'Báo cáo'!$C$3&amp;".xlsx]Hóa đơn COD'!"&amp;CELL("address",A294))),"",(INDIRECT("'["&amp;'Báo cáo'!$C$3&amp;".xlsx]Hóa đơn COD'!"&amp;CELL("address",A294))))</f>
        <v>BTT395397105.T129883.031219</v>
      </c>
      <c r="B294" t="str">
        <f ca="1">IF(ISBLANK(INDIRECT("'["&amp;'Báo cáo'!$C$3&amp;".xlsx]Hóa đơn COD'!"&amp;CELL("address",B294))),"",(INDIRECT("'["&amp;'Báo cáo'!$C$3&amp;".xlsx]Hóa đơn COD'!"&amp;CELL("address",B294))))</f>
        <v>T129883-Lao Mạnh Cường</v>
      </c>
      <c r="C294">
        <f ca="1">IF(ISBLANK(INDIRECT("'["&amp;'Báo cáo'!$C$3&amp;".xlsx]Hóa đơn COD'!"&amp;CELL("address",C294))),"",(INDIRECT("'["&amp;'Báo cáo'!$C$3&amp;".xlsx]Hóa đơn COD'!"&amp;CELL("address",C294))))</f>
        <v>27131925</v>
      </c>
      <c r="D294">
        <f ca="1">IF(ISBLANK(INDIRECT("'["&amp;'Báo cáo'!$C$3&amp;".xlsx]Hóa đơn COD'!"&amp;CELL("address",D294))),"",(INDIRECT("'["&amp;'Báo cáo'!$C$3&amp;".xlsx]Hóa đơn COD'!"&amp;CELL("address",D294))))</f>
        <v>0</v>
      </c>
      <c r="E294">
        <f ca="1">IF(ISBLANK(INDIRECT("'["&amp;'Báo cáo'!$C$3&amp;".xlsx]Hóa đơn COD'!"&amp;CELL("address",E294))),"",(INDIRECT("'["&amp;'Báo cáo'!$C$3&amp;".xlsx]Hóa đơn COD'!"&amp;CELL("address",E294))))</f>
        <v>2542751</v>
      </c>
      <c r="F294">
        <f ca="1">IF(ISBLANK(INDIRECT("'["&amp;'Báo cáo'!$C$3&amp;".xlsx]Hóa đơn COD'!"&amp;CELL("address",F294))),"",(INDIRECT("'["&amp;'Báo cáo'!$C$3&amp;".xlsx]Hóa đơn COD'!"&amp;CELL("address",F294))))</f>
        <v>2242751</v>
      </c>
      <c r="G294">
        <f ca="1">IF(ISBLANK(INDIRECT("'["&amp;'Báo cáo'!$C$3&amp;".xlsx]Hóa đơn COD'!"&amp;CELL("address",G294))),"",(INDIRECT("'["&amp;'Báo cáo'!$C$3&amp;".xlsx]Hóa đơn COD'!"&amp;CELL("address",G294))))</f>
        <v>300000</v>
      </c>
      <c r="H294">
        <f ca="1">IF(ISBLANK(INDIRECT("'["&amp;'Báo cáo'!$C$3&amp;".xlsx]Hóa đơn COD'!"&amp;CELL("address",H294))),"",(INDIRECT("'["&amp;'Báo cáo'!$C$3&amp;".xlsx]Hóa đơn COD'!"&amp;CELL("address",H294))))</f>
        <v>0</v>
      </c>
      <c r="I294">
        <f ca="1">IF(ISBLANK(INDIRECT("'["&amp;'Báo cáo'!$C$3&amp;".xlsx]Hóa đơn COD'!"&amp;CELL("address",I294))),"",(INDIRECT("'["&amp;'Báo cáo'!$C$3&amp;".xlsx]Hóa đơn COD'!"&amp;CELL("address",I294))))</f>
        <v>113</v>
      </c>
      <c r="J294">
        <f ca="1">IF(ISBLANK(INDIRECT("'["&amp;'Báo cáo'!$C$3&amp;".xlsx]Hóa đơn COD'!"&amp;CELL("address",J294))),"",(INDIRECT("'["&amp;'Báo cáo'!$C$3&amp;".xlsx]Hóa đơn COD'!"&amp;CELL("address",J294))))</f>
        <v>108</v>
      </c>
      <c r="K294">
        <f ca="1">IF(ISBLANK(INDIRECT("'["&amp;'Báo cáo'!$C$3&amp;".xlsx]Hóa đơn COD'!"&amp;CELL("address",K294))),"",(INDIRECT("'["&amp;'Báo cáo'!$C$3&amp;".xlsx]Hóa đơn COD'!"&amp;CELL("address",K294))))</f>
        <v>0</v>
      </c>
      <c r="L294">
        <f ca="1">IF(ISBLANK(INDIRECT("'["&amp;'Báo cáo'!$C$3&amp;".xlsx]Hóa đơn COD'!"&amp;CELL("address",L294))),"",(INDIRECT("'["&amp;'Báo cáo'!$C$3&amp;".xlsx]Hóa đơn COD'!"&amp;CELL("address",L294))))</f>
        <v>5</v>
      </c>
      <c r="M294">
        <f ca="1">IF(ISBLANK(INDIRECT("'["&amp;'Báo cáo'!$C$3&amp;".xlsx]Hóa đơn COD'!"&amp;CELL("address",M294))),"",(INDIRECT("'["&amp;'Báo cáo'!$C$3&amp;".xlsx]Hóa đơn COD'!"&amp;CELL("address",M294))))</f>
        <v>113</v>
      </c>
      <c r="N294" t="str">
        <f ca="1">IF(ISBLANK(INDIRECT("'["&amp;'Báo cáo'!$C$3&amp;".xlsx]Hóa đơn COD'!"&amp;CELL("address",N294))),"",(INDIRECT("'["&amp;'Báo cáo'!$C$3&amp;".xlsx]Hóa đơn COD'!"&amp;CELL("address",N294))))</f>
        <v>nhitpy</v>
      </c>
      <c r="O294" t="str">
        <f ca="1">IF(ISBLANK(INDIRECT("'["&amp;'Báo cáo'!$C$3&amp;".xlsx]Hóa đơn COD'!"&amp;CELL("address",O294))),"",(INDIRECT("'["&amp;'Báo cáo'!$C$3&amp;".xlsx]Hóa đơn COD'!"&amp;CELL("address",O294))))</f>
        <v>14:31 03-12-19</v>
      </c>
      <c r="P294" s="10">
        <f t="shared" ca="1" si="4"/>
        <v>0.60486111111111118</v>
      </c>
      <c r="Q294" t="str">
        <f ca="1">IF(B294="","",IF(P294&lt;'Báo cáo'!$C$4,"Sáng","Chiều"))</f>
        <v>Chiều</v>
      </c>
      <c r="R294" s="12">
        <f ca="1">IF(A294="","",IF(ISNUMBER(MATCH(B294,'Danh sách COD'!$B:$B,0)),J294/I294,""))</f>
        <v>0.95575221238938057</v>
      </c>
      <c r="S294" t="str">
        <f ca="1">IF(R294="","",IF(R294&gt;='Báo cáo'!$C$8,"Có","Không"))</f>
        <v>Không</v>
      </c>
    </row>
    <row r="295" spans="1:19" x14ac:dyDescent="0.25">
      <c r="A295" t="str">
        <f ca="1">IF(ISBLANK(INDIRECT("'["&amp;'Báo cáo'!$C$3&amp;".xlsx]Hóa đơn COD'!"&amp;CELL("address",A295))),"",(INDIRECT("'["&amp;'Báo cáo'!$C$3&amp;".xlsx]Hóa đơn COD'!"&amp;CELL("address",A295))))</f>
        <v>BTT394109325.T129883.021219</v>
      </c>
      <c r="B295" t="str">
        <f ca="1">IF(ISBLANK(INDIRECT("'["&amp;'Báo cáo'!$C$3&amp;".xlsx]Hóa đơn COD'!"&amp;CELL("address",B295))),"",(INDIRECT("'["&amp;'Báo cáo'!$C$3&amp;".xlsx]Hóa đơn COD'!"&amp;CELL("address",B295))))</f>
        <v>T129883-Lao Mạnh Cường</v>
      </c>
      <c r="C295">
        <f ca="1">IF(ISBLANK(INDIRECT("'["&amp;'Báo cáo'!$C$3&amp;".xlsx]Hóa đơn COD'!"&amp;CELL("address",C295))),"",(INDIRECT("'["&amp;'Báo cáo'!$C$3&amp;".xlsx]Hóa đơn COD'!"&amp;CELL("address",C295))))</f>
        <v>31369589</v>
      </c>
      <c r="D295">
        <f ca="1">IF(ISBLANK(INDIRECT("'["&amp;'Báo cáo'!$C$3&amp;".xlsx]Hóa đơn COD'!"&amp;CELL("address",D295))),"",(INDIRECT("'["&amp;'Báo cáo'!$C$3&amp;".xlsx]Hóa đơn COD'!"&amp;CELL("address",D295))))</f>
        <v>0</v>
      </c>
      <c r="E295">
        <f ca="1">IF(ISBLANK(INDIRECT("'["&amp;'Báo cáo'!$C$3&amp;".xlsx]Hóa đơn COD'!"&amp;CELL("address",E295))),"",(INDIRECT("'["&amp;'Báo cáo'!$C$3&amp;".xlsx]Hóa đơn COD'!"&amp;CELL("address",E295))))</f>
        <v>3406877</v>
      </c>
      <c r="F295">
        <f ca="1">IF(ISBLANK(INDIRECT("'["&amp;'Báo cáo'!$C$3&amp;".xlsx]Hóa đơn COD'!"&amp;CELL("address",F295))),"",(INDIRECT("'["&amp;'Báo cáo'!$C$3&amp;".xlsx]Hóa đơn COD'!"&amp;CELL("address",F295))))</f>
        <v>3058877</v>
      </c>
      <c r="G295">
        <f ca="1">IF(ISBLANK(INDIRECT("'["&amp;'Báo cáo'!$C$3&amp;".xlsx]Hóa đơn COD'!"&amp;CELL("address",G295))),"",(INDIRECT("'["&amp;'Báo cáo'!$C$3&amp;".xlsx]Hóa đơn COD'!"&amp;CELL("address",G295))))</f>
        <v>348000</v>
      </c>
      <c r="H295">
        <f ca="1">IF(ISBLANK(INDIRECT("'["&amp;'Báo cáo'!$C$3&amp;".xlsx]Hóa đơn COD'!"&amp;CELL("address",H295))),"",(INDIRECT("'["&amp;'Báo cáo'!$C$3&amp;".xlsx]Hóa đơn COD'!"&amp;CELL("address",H295))))</f>
        <v>0</v>
      </c>
      <c r="I295">
        <f ca="1">IF(ISBLANK(INDIRECT("'["&amp;'Báo cáo'!$C$3&amp;".xlsx]Hóa đơn COD'!"&amp;CELL("address",I295))),"",(INDIRECT("'["&amp;'Báo cáo'!$C$3&amp;".xlsx]Hóa đơn COD'!"&amp;CELL("address",I295))))</f>
        <v>148</v>
      </c>
      <c r="J295">
        <f ca="1">IF(ISBLANK(INDIRECT("'["&amp;'Báo cáo'!$C$3&amp;".xlsx]Hóa đơn COD'!"&amp;CELL("address",J295))),"",(INDIRECT("'["&amp;'Báo cáo'!$C$3&amp;".xlsx]Hóa đơn COD'!"&amp;CELL("address",J295))))</f>
        <v>138</v>
      </c>
      <c r="K295">
        <f ca="1">IF(ISBLANK(INDIRECT("'["&amp;'Báo cáo'!$C$3&amp;".xlsx]Hóa đơn COD'!"&amp;CELL("address",K295))),"",(INDIRECT("'["&amp;'Báo cáo'!$C$3&amp;".xlsx]Hóa đơn COD'!"&amp;CELL("address",K295))))</f>
        <v>3</v>
      </c>
      <c r="L295">
        <f ca="1">IF(ISBLANK(INDIRECT("'["&amp;'Báo cáo'!$C$3&amp;".xlsx]Hóa đơn COD'!"&amp;CELL("address",L295))),"",(INDIRECT("'["&amp;'Báo cáo'!$C$3&amp;".xlsx]Hóa đơn COD'!"&amp;CELL("address",L295))))</f>
        <v>7</v>
      </c>
      <c r="M295">
        <f ca="1">IF(ISBLANK(INDIRECT("'["&amp;'Báo cáo'!$C$3&amp;".xlsx]Hóa đơn COD'!"&amp;CELL("address",M295))),"",(INDIRECT("'["&amp;'Báo cáo'!$C$3&amp;".xlsx]Hóa đơn COD'!"&amp;CELL("address",M295))))</f>
        <v>148</v>
      </c>
      <c r="N295" t="str">
        <f ca="1">IF(ISBLANK(INDIRECT("'["&amp;'Báo cáo'!$C$3&amp;".xlsx]Hóa đơn COD'!"&amp;CELL("address",N295))),"",(INDIRECT("'["&amp;'Báo cáo'!$C$3&amp;".xlsx]Hóa đơn COD'!"&amp;CELL("address",N295))))</f>
        <v>tuoint</v>
      </c>
      <c r="O295" t="str">
        <f ca="1">IF(ISBLANK(INDIRECT("'["&amp;'Báo cáo'!$C$3&amp;".xlsx]Hóa đơn COD'!"&amp;CELL("address",O295))),"",(INDIRECT("'["&amp;'Báo cáo'!$C$3&amp;".xlsx]Hóa đơn COD'!"&amp;CELL("address",O295))))</f>
        <v>15:08 02-12-19</v>
      </c>
      <c r="P295" s="10">
        <f t="shared" ca="1" si="4"/>
        <v>0.63055555555555554</v>
      </c>
      <c r="Q295" t="str">
        <f ca="1">IF(B295="","",IF(P295&lt;'Báo cáo'!$C$4,"Sáng","Chiều"))</f>
        <v>Chiều</v>
      </c>
      <c r="R295" s="12">
        <f ca="1">IF(A295="","",IF(ISNUMBER(MATCH(B295,'Danh sách COD'!$B:$B,0)),J295/I295,""))</f>
        <v>0.93243243243243246</v>
      </c>
      <c r="S295" t="str">
        <f ca="1">IF(R295="","",IF(R295&gt;='Báo cáo'!$C$8,"Có","Không"))</f>
        <v>Không</v>
      </c>
    </row>
    <row r="296" spans="1:19" x14ac:dyDescent="0.25">
      <c r="A296" t="str">
        <f ca="1">IF(ISBLANK(INDIRECT("'["&amp;'Báo cáo'!$C$3&amp;".xlsx]Hóa đơn COD'!"&amp;CELL("address",A296))),"",(INDIRECT("'["&amp;'Báo cáo'!$C$3&amp;".xlsx]Hóa đơn COD'!"&amp;CELL("address",A296))))</f>
        <v>BTT391946406.T129883.301119</v>
      </c>
      <c r="B296" t="str">
        <f ca="1">IF(ISBLANK(INDIRECT("'["&amp;'Báo cáo'!$C$3&amp;".xlsx]Hóa đơn COD'!"&amp;CELL("address",B296))),"",(INDIRECT("'["&amp;'Báo cáo'!$C$3&amp;".xlsx]Hóa đơn COD'!"&amp;CELL("address",B296))))</f>
        <v>T129883-Lao Mạnh Cường</v>
      </c>
      <c r="C296">
        <f ca="1">IF(ISBLANK(INDIRECT("'["&amp;'Báo cáo'!$C$3&amp;".xlsx]Hóa đơn COD'!"&amp;CELL("address",C296))),"",(INDIRECT("'["&amp;'Báo cáo'!$C$3&amp;".xlsx]Hóa đơn COD'!"&amp;CELL("address",C296))))</f>
        <v>0</v>
      </c>
      <c r="D296">
        <f ca="1">IF(ISBLANK(INDIRECT("'["&amp;'Báo cáo'!$C$3&amp;".xlsx]Hóa đơn COD'!"&amp;CELL("address",D296))),"",(INDIRECT("'["&amp;'Báo cáo'!$C$3&amp;".xlsx]Hóa đơn COD'!"&amp;CELL("address",D296))))</f>
        <v>0</v>
      </c>
      <c r="E296">
        <f ca="1">IF(ISBLANK(INDIRECT("'["&amp;'Báo cáo'!$C$3&amp;".xlsx]Hóa đơn COD'!"&amp;CELL("address",E296))),"",(INDIRECT("'["&amp;'Báo cáo'!$C$3&amp;".xlsx]Hóa đơn COD'!"&amp;CELL("address",E296))))</f>
        <v>19500</v>
      </c>
      <c r="F296">
        <f ca="1">IF(ISBLANK(INDIRECT("'["&amp;'Báo cáo'!$C$3&amp;".xlsx]Hóa đơn COD'!"&amp;CELL("address",F296))),"",(INDIRECT("'["&amp;'Báo cáo'!$C$3&amp;".xlsx]Hóa đơn COD'!"&amp;CELL("address",F296))))</f>
        <v>19500</v>
      </c>
      <c r="G296">
        <f ca="1">IF(ISBLANK(INDIRECT("'["&amp;'Báo cáo'!$C$3&amp;".xlsx]Hóa đơn COD'!"&amp;CELL("address",G296))),"",(INDIRECT("'["&amp;'Báo cáo'!$C$3&amp;".xlsx]Hóa đơn COD'!"&amp;CELL("address",G296))))</f>
        <v>0</v>
      </c>
      <c r="H296">
        <f ca="1">IF(ISBLANK(INDIRECT("'["&amp;'Báo cáo'!$C$3&amp;".xlsx]Hóa đơn COD'!"&amp;CELL("address",H296))),"",(INDIRECT("'["&amp;'Báo cáo'!$C$3&amp;".xlsx]Hóa đơn COD'!"&amp;CELL("address",H296))))</f>
        <v>0</v>
      </c>
      <c r="I296">
        <f ca="1">IF(ISBLANK(INDIRECT("'["&amp;'Báo cáo'!$C$3&amp;".xlsx]Hóa đơn COD'!"&amp;CELL("address",I296))),"",(INDIRECT("'["&amp;'Báo cáo'!$C$3&amp;".xlsx]Hóa đơn COD'!"&amp;CELL("address",I296))))</f>
        <v>8</v>
      </c>
      <c r="J296">
        <f ca="1">IF(ISBLANK(INDIRECT("'["&amp;'Báo cáo'!$C$3&amp;".xlsx]Hóa đơn COD'!"&amp;CELL("address",J296))),"",(INDIRECT("'["&amp;'Báo cáo'!$C$3&amp;".xlsx]Hóa đơn COD'!"&amp;CELL("address",J296))))</f>
        <v>0</v>
      </c>
      <c r="K296">
        <f ca="1">IF(ISBLANK(INDIRECT("'["&amp;'Báo cáo'!$C$3&amp;".xlsx]Hóa đơn COD'!"&amp;CELL("address",K296))),"",(INDIRECT("'["&amp;'Báo cáo'!$C$3&amp;".xlsx]Hóa đơn COD'!"&amp;CELL("address",K296))))</f>
        <v>1</v>
      </c>
      <c r="L296">
        <f ca="1">IF(ISBLANK(INDIRECT("'["&amp;'Báo cáo'!$C$3&amp;".xlsx]Hóa đơn COD'!"&amp;CELL("address",L296))),"",(INDIRECT("'["&amp;'Báo cáo'!$C$3&amp;".xlsx]Hóa đơn COD'!"&amp;CELL("address",L296))))</f>
        <v>7</v>
      </c>
      <c r="M296">
        <f ca="1">IF(ISBLANK(INDIRECT("'["&amp;'Báo cáo'!$C$3&amp;".xlsx]Hóa đơn COD'!"&amp;CELL("address",M296))),"",(INDIRECT("'["&amp;'Báo cáo'!$C$3&amp;".xlsx]Hóa đơn COD'!"&amp;CELL("address",M296))))</f>
        <v>8</v>
      </c>
      <c r="N296" t="str">
        <f ca="1">IF(ISBLANK(INDIRECT("'["&amp;'Báo cáo'!$C$3&amp;".xlsx]Hóa đơn COD'!"&amp;CELL("address",N296))),"",(INDIRECT("'["&amp;'Báo cáo'!$C$3&amp;".xlsx]Hóa đơn COD'!"&amp;CELL("address",N296))))</f>
        <v>nhitpy</v>
      </c>
      <c r="O296" t="str">
        <f ca="1">IF(ISBLANK(INDIRECT("'["&amp;'Báo cáo'!$C$3&amp;".xlsx]Hóa đơn COD'!"&amp;CELL("address",O296))),"",(INDIRECT("'["&amp;'Báo cáo'!$C$3&amp;".xlsx]Hóa đơn COD'!"&amp;CELL("address",O296))))</f>
        <v>16:01 30-11-19</v>
      </c>
      <c r="P296" s="10">
        <f t="shared" ca="1" si="4"/>
        <v>0.66736111111111107</v>
      </c>
      <c r="Q296" t="str">
        <f ca="1">IF(B296="","",IF(P296&lt;'Báo cáo'!$C$4,"Sáng","Chiều"))</f>
        <v>Chiều</v>
      </c>
      <c r="R296" s="12">
        <f ca="1">IF(A296="","",IF(ISNUMBER(MATCH(B296,'Danh sách COD'!$B:$B,0)),J296/I296,""))</f>
        <v>0</v>
      </c>
      <c r="S296" t="str">
        <f ca="1">IF(R296="","",IF(R296&gt;='Báo cáo'!$C$8,"Có","Không"))</f>
        <v>Không</v>
      </c>
    </row>
    <row r="297" spans="1:19" x14ac:dyDescent="0.25">
      <c r="A297" t="str">
        <f ca="1">IF(ISBLANK(INDIRECT("'["&amp;'Báo cáo'!$C$3&amp;".xlsx]Hóa đơn COD'!"&amp;CELL("address",A297))),"",(INDIRECT("'["&amp;'Báo cáo'!$C$3&amp;".xlsx]Hóa đơn COD'!"&amp;CELL("address",A297))))</f>
        <v>BTT399632145.T129883.061219</v>
      </c>
      <c r="B297" t="str">
        <f ca="1">IF(ISBLANK(INDIRECT("'["&amp;'Báo cáo'!$C$3&amp;".xlsx]Hóa đơn COD'!"&amp;CELL("address",B297))),"",(INDIRECT("'["&amp;'Báo cáo'!$C$3&amp;".xlsx]Hóa đơn COD'!"&amp;CELL("address",B297))))</f>
        <v>T129883-Lao Mạnh Cường</v>
      </c>
      <c r="C297">
        <f ca="1">IF(ISBLANK(INDIRECT("'["&amp;'Báo cáo'!$C$3&amp;".xlsx]Hóa đơn COD'!"&amp;CELL("address",C297))),"",(INDIRECT("'["&amp;'Báo cáo'!$C$3&amp;".xlsx]Hóa đơn COD'!"&amp;CELL("address",C297))))</f>
        <v>10788202</v>
      </c>
      <c r="D297">
        <f ca="1">IF(ISBLANK(INDIRECT("'["&amp;'Báo cáo'!$C$3&amp;".xlsx]Hóa đơn COD'!"&amp;CELL("address",D297))),"",(INDIRECT("'["&amp;'Báo cáo'!$C$3&amp;".xlsx]Hóa đơn COD'!"&amp;CELL("address",D297))))</f>
        <v>0</v>
      </c>
      <c r="E297">
        <f ca="1">IF(ISBLANK(INDIRECT("'["&amp;'Báo cáo'!$C$3&amp;".xlsx]Hóa đơn COD'!"&amp;CELL("address",E297))),"",(INDIRECT("'["&amp;'Báo cáo'!$C$3&amp;".xlsx]Hóa đơn COD'!"&amp;CELL("address",E297))))</f>
        <v>962070</v>
      </c>
      <c r="F297">
        <f ca="1">IF(ISBLANK(INDIRECT("'["&amp;'Báo cáo'!$C$3&amp;".xlsx]Hóa đơn COD'!"&amp;CELL("address",F297))),"",(INDIRECT("'["&amp;'Báo cáo'!$C$3&amp;".xlsx]Hóa đơn COD'!"&amp;CELL("address",F297))))</f>
        <v>904070</v>
      </c>
      <c r="G297">
        <f ca="1">IF(ISBLANK(INDIRECT("'["&amp;'Báo cáo'!$C$3&amp;".xlsx]Hóa đơn COD'!"&amp;CELL("address",G297))),"",(INDIRECT("'["&amp;'Báo cáo'!$C$3&amp;".xlsx]Hóa đơn COD'!"&amp;CELL("address",G297))))</f>
        <v>58000</v>
      </c>
      <c r="H297">
        <f ca="1">IF(ISBLANK(INDIRECT("'["&amp;'Báo cáo'!$C$3&amp;".xlsx]Hóa đơn COD'!"&amp;CELL("address",H297))),"",(INDIRECT("'["&amp;'Báo cáo'!$C$3&amp;".xlsx]Hóa đơn COD'!"&amp;CELL("address",H297))))</f>
        <v>0</v>
      </c>
      <c r="I297">
        <f ca="1">IF(ISBLANK(INDIRECT("'["&amp;'Báo cáo'!$C$3&amp;".xlsx]Hóa đơn COD'!"&amp;CELL("address",I297))),"",(INDIRECT("'["&amp;'Báo cáo'!$C$3&amp;".xlsx]Hóa đơn COD'!"&amp;CELL("address",I297))))</f>
        <v>38</v>
      </c>
      <c r="J297">
        <f ca="1">IF(ISBLANK(INDIRECT("'["&amp;'Báo cáo'!$C$3&amp;".xlsx]Hóa đơn COD'!"&amp;CELL("address",J297))),"",(INDIRECT("'["&amp;'Báo cáo'!$C$3&amp;".xlsx]Hóa đơn COD'!"&amp;CELL("address",J297))))</f>
        <v>34</v>
      </c>
      <c r="K297">
        <f ca="1">IF(ISBLANK(INDIRECT("'["&amp;'Báo cáo'!$C$3&amp;".xlsx]Hóa đơn COD'!"&amp;CELL("address",K297))),"",(INDIRECT("'["&amp;'Báo cáo'!$C$3&amp;".xlsx]Hóa đơn COD'!"&amp;CELL("address",K297))))</f>
        <v>1</v>
      </c>
      <c r="L297">
        <f ca="1">IF(ISBLANK(INDIRECT("'["&amp;'Báo cáo'!$C$3&amp;".xlsx]Hóa đơn COD'!"&amp;CELL("address",L297))),"",(INDIRECT("'["&amp;'Báo cáo'!$C$3&amp;".xlsx]Hóa đơn COD'!"&amp;CELL("address",L297))))</f>
        <v>3</v>
      </c>
      <c r="M297">
        <f ca="1">IF(ISBLANK(INDIRECT("'["&amp;'Báo cáo'!$C$3&amp;".xlsx]Hóa đơn COD'!"&amp;CELL("address",M297))),"",(INDIRECT("'["&amp;'Báo cáo'!$C$3&amp;".xlsx]Hóa đơn COD'!"&amp;CELL("address",M297))))</f>
        <v>38</v>
      </c>
      <c r="N297" t="str">
        <f ca="1">IF(ISBLANK(INDIRECT("'["&amp;'Báo cáo'!$C$3&amp;".xlsx]Hóa đơn COD'!"&amp;CELL("address",N297))),"",(INDIRECT("'["&amp;'Báo cáo'!$C$3&amp;".xlsx]Hóa đơn COD'!"&amp;CELL("address",N297))))</f>
        <v>ngannk2</v>
      </c>
      <c r="O297" t="str">
        <f ca="1">IF(ISBLANK(INDIRECT("'["&amp;'Báo cáo'!$C$3&amp;".xlsx]Hóa đơn COD'!"&amp;CELL("address",O297))),"",(INDIRECT("'["&amp;'Báo cáo'!$C$3&amp;".xlsx]Hóa đơn COD'!"&amp;CELL("address",O297))))</f>
        <v>16:56 06-12-19</v>
      </c>
      <c r="P297" s="10">
        <f t="shared" ca="1" si="4"/>
        <v>0.7055555555555556</v>
      </c>
      <c r="Q297" t="str">
        <f ca="1">IF(B297="","",IF(P297&lt;'Báo cáo'!$C$4,"Sáng","Chiều"))</f>
        <v>Chiều</v>
      </c>
      <c r="R297" s="12">
        <f ca="1">IF(A297="","",IF(ISNUMBER(MATCH(B297,'Danh sách COD'!$B:$B,0)),J297/I297,""))</f>
        <v>0.89473684210526316</v>
      </c>
      <c r="S297" t="str">
        <f ca="1">IF(R297="","",IF(R297&gt;='Báo cáo'!$C$8,"Có","Không"))</f>
        <v>Không</v>
      </c>
    </row>
    <row r="298" spans="1:19" x14ac:dyDescent="0.25">
      <c r="A298" t="str">
        <f ca="1">IF(ISBLANK(INDIRECT("'["&amp;'Báo cáo'!$C$3&amp;".xlsx]Hóa đơn COD'!"&amp;CELL("address",A298))),"",(INDIRECT("'["&amp;'Báo cáo'!$C$3&amp;".xlsx]Hóa đơn COD'!"&amp;CELL("address",A298))))</f>
        <v>BTT396990906.T129883.041219</v>
      </c>
      <c r="B298" t="str">
        <f ca="1">IF(ISBLANK(INDIRECT("'["&amp;'Báo cáo'!$C$3&amp;".xlsx]Hóa đơn COD'!"&amp;CELL("address",B298))),"",(INDIRECT("'["&amp;'Báo cáo'!$C$3&amp;".xlsx]Hóa đơn COD'!"&amp;CELL("address",B298))))</f>
        <v>T129883-Lao Mạnh Cường</v>
      </c>
      <c r="C298">
        <f ca="1">IF(ISBLANK(INDIRECT("'["&amp;'Báo cáo'!$C$3&amp;".xlsx]Hóa đơn COD'!"&amp;CELL("address",C298))),"",(INDIRECT("'["&amp;'Báo cáo'!$C$3&amp;".xlsx]Hóa đơn COD'!"&amp;CELL("address",C298))))</f>
        <v>13032650</v>
      </c>
      <c r="D298">
        <f ca="1">IF(ISBLANK(INDIRECT("'["&amp;'Báo cáo'!$C$3&amp;".xlsx]Hóa đơn COD'!"&amp;CELL("address",D298))),"",(INDIRECT("'["&amp;'Báo cáo'!$C$3&amp;".xlsx]Hóa đơn COD'!"&amp;CELL("address",D298))))</f>
        <v>0</v>
      </c>
      <c r="E298">
        <f ca="1">IF(ISBLANK(INDIRECT("'["&amp;'Báo cáo'!$C$3&amp;".xlsx]Hóa đơn COD'!"&amp;CELL("address",E298))),"",(INDIRECT("'["&amp;'Báo cáo'!$C$3&amp;".xlsx]Hóa đơn COD'!"&amp;CELL("address",E298))))</f>
        <v>1012340</v>
      </c>
      <c r="F298">
        <f ca="1">IF(ISBLANK(INDIRECT("'["&amp;'Báo cáo'!$C$3&amp;".xlsx]Hóa đơn COD'!"&amp;CELL("address",F298))),"",(INDIRECT("'["&amp;'Báo cáo'!$C$3&amp;".xlsx]Hóa đơn COD'!"&amp;CELL("address",F298))))</f>
        <v>873340</v>
      </c>
      <c r="G298">
        <f ca="1">IF(ISBLANK(INDIRECT("'["&amp;'Báo cáo'!$C$3&amp;".xlsx]Hóa đơn COD'!"&amp;CELL("address",G298))),"",(INDIRECT("'["&amp;'Báo cáo'!$C$3&amp;".xlsx]Hóa đơn COD'!"&amp;CELL("address",G298))))</f>
        <v>139000</v>
      </c>
      <c r="H298">
        <f ca="1">IF(ISBLANK(INDIRECT("'["&amp;'Báo cáo'!$C$3&amp;".xlsx]Hóa đơn COD'!"&amp;CELL("address",H298))),"",(INDIRECT("'["&amp;'Báo cáo'!$C$3&amp;".xlsx]Hóa đơn COD'!"&amp;CELL("address",H298))))</f>
        <v>0</v>
      </c>
      <c r="I298">
        <f ca="1">IF(ISBLANK(INDIRECT("'["&amp;'Báo cáo'!$C$3&amp;".xlsx]Hóa đơn COD'!"&amp;CELL("address",I298))),"",(INDIRECT("'["&amp;'Báo cáo'!$C$3&amp;".xlsx]Hóa đơn COD'!"&amp;CELL("address",I298))))</f>
        <v>45</v>
      </c>
      <c r="J298">
        <f ca="1">IF(ISBLANK(INDIRECT("'["&amp;'Báo cáo'!$C$3&amp;".xlsx]Hóa đơn COD'!"&amp;CELL("address",J298))),"",(INDIRECT("'["&amp;'Báo cáo'!$C$3&amp;".xlsx]Hóa đơn COD'!"&amp;CELL("address",J298))))</f>
        <v>39</v>
      </c>
      <c r="K298">
        <f ca="1">IF(ISBLANK(INDIRECT("'["&amp;'Báo cáo'!$C$3&amp;".xlsx]Hóa đơn COD'!"&amp;CELL("address",K298))),"",(INDIRECT("'["&amp;'Báo cáo'!$C$3&amp;".xlsx]Hóa đơn COD'!"&amp;CELL("address",K298))))</f>
        <v>3</v>
      </c>
      <c r="L298">
        <f ca="1">IF(ISBLANK(INDIRECT("'["&amp;'Báo cáo'!$C$3&amp;".xlsx]Hóa đơn COD'!"&amp;CELL("address",L298))),"",(INDIRECT("'["&amp;'Báo cáo'!$C$3&amp;".xlsx]Hóa đơn COD'!"&amp;CELL("address",L298))))</f>
        <v>3</v>
      </c>
      <c r="M298">
        <f ca="1">IF(ISBLANK(INDIRECT("'["&amp;'Báo cáo'!$C$3&amp;".xlsx]Hóa đơn COD'!"&amp;CELL("address",M298))),"",(INDIRECT("'["&amp;'Báo cáo'!$C$3&amp;".xlsx]Hóa đơn COD'!"&amp;CELL("address",M298))))</f>
        <v>45</v>
      </c>
      <c r="N298" t="str">
        <f ca="1">IF(ISBLANK(INDIRECT("'["&amp;'Báo cáo'!$C$3&amp;".xlsx]Hóa đơn COD'!"&amp;CELL("address",N298))),"",(INDIRECT("'["&amp;'Báo cáo'!$C$3&amp;".xlsx]Hóa đơn COD'!"&amp;CELL("address",N298))))</f>
        <v>trongntm</v>
      </c>
      <c r="O298" t="str">
        <f ca="1">IF(ISBLANK(INDIRECT("'["&amp;'Báo cáo'!$C$3&amp;".xlsx]Hóa đơn COD'!"&amp;CELL("address",O298))),"",(INDIRECT("'["&amp;'Báo cáo'!$C$3&amp;".xlsx]Hóa đơn COD'!"&amp;CELL("address",O298))))</f>
        <v>17:27 04-12-19</v>
      </c>
      <c r="P298" s="10">
        <f t="shared" ca="1" si="4"/>
        <v>0.7270833333333333</v>
      </c>
      <c r="Q298" t="str">
        <f ca="1">IF(B298="","",IF(P298&lt;'Báo cáo'!$C$4,"Sáng","Chiều"))</f>
        <v>Chiều</v>
      </c>
      <c r="R298" s="12">
        <f ca="1">IF(A298="","",IF(ISNUMBER(MATCH(B298,'Danh sách COD'!$B:$B,0)),J298/I298,""))</f>
        <v>0.8666666666666667</v>
      </c>
      <c r="S298" t="str">
        <f ca="1">IF(R298="","",IF(R298&gt;='Báo cáo'!$C$8,"Có","Không"))</f>
        <v>Không</v>
      </c>
    </row>
    <row r="299" spans="1:19" x14ac:dyDescent="0.25">
      <c r="A299" t="str">
        <f ca="1">IF(ISBLANK(INDIRECT("'["&amp;'Báo cáo'!$C$3&amp;".xlsx]Hóa đơn COD'!"&amp;CELL("address",A299))),"",(INDIRECT("'["&amp;'Báo cáo'!$C$3&amp;".xlsx]Hóa đơn COD'!"&amp;CELL("address",A299))))</f>
        <v>BTT398238597.T129883.051219</v>
      </c>
      <c r="B299" t="str">
        <f ca="1">IF(ISBLANK(INDIRECT("'["&amp;'Báo cáo'!$C$3&amp;".xlsx]Hóa đơn COD'!"&amp;CELL("address",B299))),"",(INDIRECT("'["&amp;'Báo cáo'!$C$3&amp;".xlsx]Hóa đơn COD'!"&amp;CELL("address",B299))))</f>
        <v>T129883-Lao Mạnh Cường</v>
      </c>
      <c r="C299">
        <f ca="1">IF(ISBLANK(INDIRECT("'["&amp;'Báo cáo'!$C$3&amp;".xlsx]Hóa đơn COD'!"&amp;CELL("address",C299))),"",(INDIRECT("'["&amp;'Báo cáo'!$C$3&amp;".xlsx]Hóa đơn COD'!"&amp;CELL("address",C299))))</f>
        <v>8789203</v>
      </c>
      <c r="D299">
        <f ca="1">IF(ISBLANK(INDIRECT("'["&amp;'Báo cáo'!$C$3&amp;".xlsx]Hóa đơn COD'!"&amp;CELL("address",D299))),"",(INDIRECT("'["&amp;'Báo cáo'!$C$3&amp;".xlsx]Hóa đơn COD'!"&amp;CELL("address",D299))))</f>
        <v>0</v>
      </c>
      <c r="E299">
        <f ca="1">IF(ISBLANK(INDIRECT("'["&amp;'Báo cáo'!$C$3&amp;".xlsx]Hóa đơn COD'!"&amp;CELL("address",E299))),"",(INDIRECT("'["&amp;'Báo cáo'!$C$3&amp;".xlsx]Hóa đơn COD'!"&amp;CELL("address",E299))))</f>
        <v>752020</v>
      </c>
      <c r="F299">
        <f ca="1">IF(ISBLANK(INDIRECT("'["&amp;'Báo cáo'!$C$3&amp;".xlsx]Hóa đơn COD'!"&amp;CELL("address",F299))),"",(INDIRECT("'["&amp;'Báo cáo'!$C$3&amp;".xlsx]Hóa đơn COD'!"&amp;CELL("address",F299))))</f>
        <v>712020</v>
      </c>
      <c r="G299">
        <f ca="1">IF(ISBLANK(INDIRECT("'["&amp;'Báo cáo'!$C$3&amp;".xlsx]Hóa đơn COD'!"&amp;CELL("address",G299))),"",(INDIRECT("'["&amp;'Báo cáo'!$C$3&amp;".xlsx]Hóa đơn COD'!"&amp;CELL("address",G299))))</f>
        <v>40000</v>
      </c>
      <c r="H299">
        <f ca="1">IF(ISBLANK(INDIRECT("'["&amp;'Báo cáo'!$C$3&amp;".xlsx]Hóa đơn COD'!"&amp;CELL("address",H299))),"",(INDIRECT("'["&amp;'Báo cáo'!$C$3&amp;".xlsx]Hóa đơn COD'!"&amp;CELL("address",H299))))</f>
        <v>0</v>
      </c>
      <c r="I299">
        <f ca="1">IF(ISBLANK(INDIRECT("'["&amp;'Báo cáo'!$C$3&amp;".xlsx]Hóa đơn COD'!"&amp;CELL("address",I299))),"",(INDIRECT("'["&amp;'Báo cáo'!$C$3&amp;".xlsx]Hóa đơn COD'!"&amp;CELL("address",I299))))</f>
        <v>35</v>
      </c>
      <c r="J299">
        <f ca="1">IF(ISBLANK(INDIRECT("'["&amp;'Báo cáo'!$C$3&amp;".xlsx]Hóa đơn COD'!"&amp;CELL("address",J299))),"",(INDIRECT("'["&amp;'Báo cáo'!$C$3&amp;".xlsx]Hóa đơn COD'!"&amp;CELL("address",J299))))</f>
        <v>29</v>
      </c>
      <c r="K299">
        <f ca="1">IF(ISBLANK(INDIRECT("'["&amp;'Báo cáo'!$C$3&amp;".xlsx]Hóa đơn COD'!"&amp;CELL("address",K299))),"",(INDIRECT("'["&amp;'Báo cáo'!$C$3&amp;".xlsx]Hóa đơn COD'!"&amp;CELL("address",K299))))</f>
        <v>2</v>
      </c>
      <c r="L299">
        <f ca="1">IF(ISBLANK(INDIRECT("'["&amp;'Báo cáo'!$C$3&amp;".xlsx]Hóa đơn COD'!"&amp;CELL("address",L299))),"",(INDIRECT("'["&amp;'Báo cáo'!$C$3&amp;".xlsx]Hóa đơn COD'!"&amp;CELL("address",L299))))</f>
        <v>4</v>
      </c>
      <c r="M299">
        <f ca="1">IF(ISBLANK(INDIRECT("'["&amp;'Báo cáo'!$C$3&amp;".xlsx]Hóa đơn COD'!"&amp;CELL("address",M299))),"",(INDIRECT("'["&amp;'Báo cáo'!$C$3&amp;".xlsx]Hóa đơn COD'!"&amp;CELL("address",M299))))</f>
        <v>35</v>
      </c>
      <c r="N299" t="str">
        <f ca="1">IF(ISBLANK(INDIRECT("'["&amp;'Báo cáo'!$C$3&amp;".xlsx]Hóa đơn COD'!"&amp;CELL("address",N299))),"",(INDIRECT("'["&amp;'Báo cáo'!$C$3&amp;".xlsx]Hóa đơn COD'!"&amp;CELL("address",N299))))</f>
        <v>tuoint</v>
      </c>
      <c r="O299" t="str">
        <f ca="1">IF(ISBLANK(INDIRECT("'["&amp;'Báo cáo'!$C$3&amp;".xlsx]Hóa đơn COD'!"&amp;CELL("address",O299))),"",(INDIRECT("'["&amp;'Báo cáo'!$C$3&amp;".xlsx]Hóa đơn COD'!"&amp;CELL("address",O299))))</f>
        <v>17:37 05-12-19</v>
      </c>
      <c r="P299" s="10">
        <f t="shared" ca="1" si="4"/>
        <v>0.73402777777777783</v>
      </c>
      <c r="Q299" t="str">
        <f ca="1">IF(B299="","",IF(P299&lt;'Báo cáo'!$C$4,"Sáng","Chiều"))</f>
        <v>Chiều</v>
      </c>
      <c r="R299" s="12">
        <f ca="1">IF(A299="","",IF(ISNUMBER(MATCH(B299,'Danh sách COD'!$B:$B,0)),J299/I299,""))</f>
        <v>0.82857142857142863</v>
      </c>
      <c r="S299" t="str">
        <f ca="1">IF(R299="","",IF(R299&gt;='Báo cáo'!$C$8,"Có","Không"))</f>
        <v>Không</v>
      </c>
    </row>
    <row r="300" spans="1:19" x14ac:dyDescent="0.25">
      <c r="A300" t="str">
        <f ca="1">IF(ISBLANK(INDIRECT("'["&amp;'Báo cáo'!$C$3&amp;".xlsx]Hóa đơn COD'!"&amp;CELL("address",A300))),"",(INDIRECT("'["&amp;'Báo cáo'!$C$3&amp;".xlsx]Hóa đơn COD'!"&amp;CELL("address",A300))))</f>
        <v>BTT394352844.T129883.021219</v>
      </c>
      <c r="B300" t="str">
        <f ca="1">IF(ISBLANK(INDIRECT("'["&amp;'Báo cáo'!$C$3&amp;".xlsx]Hóa đơn COD'!"&amp;CELL("address",B300))),"",(INDIRECT("'["&amp;'Báo cáo'!$C$3&amp;".xlsx]Hóa đơn COD'!"&amp;CELL("address",B300))))</f>
        <v>T129883-Lao Mạnh Cường</v>
      </c>
      <c r="C300">
        <f ca="1">IF(ISBLANK(INDIRECT("'["&amp;'Báo cáo'!$C$3&amp;".xlsx]Hóa đơn COD'!"&amp;CELL("address",C300))),"",(INDIRECT("'["&amp;'Báo cáo'!$C$3&amp;".xlsx]Hóa đơn COD'!"&amp;CELL("address",C300))))</f>
        <v>8347158</v>
      </c>
      <c r="D300">
        <f ca="1">IF(ISBLANK(INDIRECT("'["&amp;'Báo cáo'!$C$3&amp;".xlsx]Hóa đơn COD'!"&amp;CELL("address",D300))),"",(INDIRECT("'["&amp;'Báo cáo'!$C$3&amp;".xlsx]Hóa đơn COD'!"&amp;CELL("address",D300))))</f>
        <v>0</v>
      </c>
      <c r="E300">
        <f ca="1">IF(ISBLANK(INDIRECT("'["&amp;'Báo cáo'!$C$3&amp;".xlsx]Hóa đơn COD'!"&amp;CELL("address",E300))),"",(INDIRECT("'["&amp;'Báo cáo'!$C$3&amp;".xlsx]Hóa đơn COD'!"&amp;CELL("address",E300))))</f>
        <v>978330</v>
      </c>
      <c r="F300">
        <f ca="1">IF(ISBLANK(INDIRECT("'["&amp;'Báo cáo'!$C$3&amp;".xlsx]Hóa đơn COD'!"&amp;CELL("address",F300))),"",(INDIRECT("'["&amp;'Báo cáo'!$C$3&amp;".xlsx]Hóa đơn COD'!"&amp;CELL("address",F300))))</f>
        <v>853330</v>
      </c>
      <c r="G300">
        <f ca="1">IF(ISBLANK(INDIRECT("'["&amp;'Báo cáo'!$C$3&amp;".xlsx]Hóa đơn COD'!"&amp;CELL("address",G300))),"",(INDIRECT("'["&amp;'Báo cáo'!$C$3&amp;".xlsx]Hóa đơn COD'!"&amp;CELL("address",G300))))</f>
        <v>125000</v>
      </c>
      <c r="H300">
        <f ca="1">IF(ISBLANK(INDIRECT("'["&amp;'Báo cáo'!$C$3&amp;".xlsx]Hóa đơn COD'!"&amp;CELL("address",H300))),"",(INDIRECT("'["&amp;'Báo cáo'!$C$3&amp;".xlsx]Hóa đơn COD'!"&amp;CELL("address",H300))))</f>
        <v>0</v>
      </c>
      <c r="I300">
        <f ca="1">IF(ISBLANK(INDIRECT("'["&amp;'Báo cáo'!$C$3&amp;".xlsx]Hóa đơn COD'!"&amp;CELL("address",I300))),"",(INDIRECT("'["&amp;'Báo cáo'!$C$3&amp;".xlsx]Hóa đơn COD'!"&amp;CELL("address",I300))))</f>
        <v>45</v>
      </c>
      <c r="J300">
        <f ca="1">IF(ISBLANK(INDIRECT("'["&amp;'Báo cáo'!$C$3&amp;".xlsx]Hóa đơn COD'!"&amp;CELL("address",J300))),"",(INDIRECT("'["&amp;'Báo cáo'!$C$3&amp;".xlsx]Hóa đơn COD'!"&amp;CELL("address",J300))))</f>
        <v>40</v>
      </c>
      <c r="K300">
        <f ca="1">IF(ISBLANK(INDIRECT("'["&amp;'Báo cáo'!$C$3&amp;".xlsx]Hóa đơn COD'!"&amp;CELL("address",K300))),"",(INDIRECT("'["&amp;'Báo cáo'!$C$3&amp;".xlsx]Hóa đơn COD'!"&amp;CELL("address",K300))))</f>
        <v>1</v>
      </c>
      <c r="L300">
        <f ca="1">IF(ISBLANK(INDIRECT("'["&amp;'Báo cáo'!$C$3&amp;".xlsx]Hóa đơn COD'!"&amp;CELL("address",L300))),"",(INDIRECT("'["&amp;'Báo cáo'!$C$3&amp;".xlsx]Hóa đơn COD'!"&amp;CELL("address",L300))))</f>
        <v>4</v>
      </c>
      <c r="M300">
        <f ca="1">IF(ISBLANK(INDIRECT("'["&amp;'Báo cáo'!$C$3&amp;".xlsx]Hóa đơn COD'!"&amp;CELL("address",M300))),"",(INDIRECT("'["&amp;'Báo cáo'!$C$3&amp;".xlsx]Hóa đơn COD'!"&amp;CELL("address",M300))))</f>
        <v>45</v>
      </c>
      <c r="N300" t="str">
        <f ca="1">IF(ISBLANK(INDIRECT("'["&amp;'Báo cáo'!$C$3&amp;".xlsx]Hóa đơn COD'!"&amp;CELL("address",N300))),"",(INDIRECT("'["&amp;'Báo cáo'!$C$3&amp;".xlsx]Hóa đơn COD'!"&amp;CELL("address",N300))))</f>
        <v>nhitpy</v>
      </c>
      <c r="O300" t="str">
        <f ca="1">IF(ISBLANK(INDIRECT("'["&amp;'Báo cáo'!$C$3&amp;".xlsx]Hóa đơn COD'!"&amp;CELL("address",O300))),"",(INDIRECT("'["&amp;'Báo cáo'!$C$3&amp;".xlsx]Hóa đơn COD'!"&amp;CELL("address",O300))))</f>
        <v>18:16 02-12-19</v>
      </c>
      <c r="P300" s="10">
        <f t="shared" ca="1" si="4"/>
        <v>0.76111111111111107</v>
      </c>
      <c r="Q300" t="str">
        <f ca="1">IF(B300="","",IF(P300&lt;'Báo cáo'!$C$4,"Sáng","Chiều"))</f>
        <v>Chiều</v>
      </c>
      <c r="R300" s="12">
        <f ca="1">IF(A300="","",IF(ISNUMBER(MATCH(B300,'Danh sách COD'!$B:$B,0)),J300/I300,""))</f>
        <v>0.88888888888888884</v>
      </c>
      <c r="S300" t="str">
        <f ca="1">IF(R300="","",IF(R300&gt;='Báo cáo'!$C$8,"Có","Không"))</f>
        <v>Không</v>
      </c>
    </row>
    <row r="301" spans="1:19" x14ac:dyDescent="0.25">
      <c r="A301" t="str">
        <f ca="1">IF(ISBLANK(INDIRECT("'["&amp;'Báo cáo'!$C$3&amp;".xlsx]Hóa đơn COD'!"&amp;CELL("address",A301))),"",(INDIRECT("'["&amp;'Báo cáo'!$C$3&amp;".xlsx]Hóa đơn COD'!"&amp;CELL("address",A301))))</f>
        <v>BTT395758932.T129883.031219</v>
      </c>
      <c r="B301" t="str">
        <f ca="1">IF(ISBLANK(INDIRECT("'["&amp;'Báo cáo'!$C$3&amp;".xlsx]Hóa đơn COD'!"&amp;CELL("address",B301))),"",(INDIRECT("'["&amp;'Báo cáo'!$C$3&amp;".xlsx]Hóa đơn COD'!"&amp;CELL("address",B301))))</f>
        <v>T129883-Lao Mạnh Cường</v>
      </c>
      <c r="C301">
        <f ca="1">IF(ISBLANK(INDIRECT("'["&amp;'Báo cáo'!$C$3&amp;".xlsx]Hóa đơn COD'!"&amp;CELL("address",C301))),"",(INDIRECT("'["&amp;'Báo cáo'!$C$3&amp;".xlsx]Hóa đơn COD'!"&amp;CELL("address",C301))))</f>
        <v>11928600</v>
      </c>
      <c r="D301">
        <f ca="1">IF(ISBLANK(INDIRECT("'["&amp;'Báo cáo'!$C$3&amp;".xlsx]Hóa đơn COD'!"&amp;CELL("address",D301))),"",(INDIRECT("'["&amp;'Báo cáo'!$C$3&amp;".xlsx]Hóa đơn COD'!"&amp;CELL("address",D301))))</f>
        <v>0</v>
      </c>
      <c r="E301">
        <f ca="1">IF(ISBLANK(INDIRECT("'["&amp;'Báo cáo'!$C$3&amp;".xlsx]Hóa đơn COD'!"&amp;CELL("address",E301))),"",(INDIRECT("'["&amp;'Báo cáo'!$C$3&amp;".xlsx]Hóa đơn COD'!"&amp;CELL("address",E301))))</f>
        <v>872360</v>
      </c>
      <c r="F301">
        <f ca="1">IF(ISBLANK(INDIRECT("'["&amp;'Báo cáo'!$C$3&amp;".xlsx]Hóa đơn COD'!"&amp;CELL("address",F301))),"",(INDIRECT("'["&amp;'Báo cáo'!$C$3&amp;".xlsx]Hóa đơn COD'!"&amp;CELL("address",F301))))</f>
        <v>645360</v>
      </c>
      <c r="G301">
        <f ca="1">IF(ISBLANK(INDIRECT("'["&amp;'Báo cáo'!$C$3&amp;".xlsx]Hóa đơn COD'!"&amp;CELL("address",G301))),"",(INDIRECT("'["&amp;'Báo cáo'!$C$3&amp;".xlsx]Hóa đơn COD'!"&amp;CELL("address",G301))))</f>
        <v>227000</v>
      </c>
      <c r="H301">
        <f ca="1">IF(ISBLANK(INDIRECT("'["&amp;'Báo cáo'!$C$3&amp;".xlsx]Hóa đơn COD'!"&amp;CELL("address",H301))),"",(INDIRECT("'["&amp;'Báo cáo'!$C$3&amp;".xlsx]Hóa đơn COD'!"&amp;CELL("address",H301))))</f>
        <v>0</v>
      </c>
      <c r="I301">
        <f ca="1">IF(ISBLANK(INDIRECT("'["&amp;'Báo cáo'!$C$3&amp;".xlsx]Hóa đơn COD'!"&amp;CELL("address",I301))),"",(INDIRECT("'["&amp;'Báo cáo'!$C$3&amp;".xlsx]Hóa đơn COD'!"&amp;CELL("address",I301))))</f>
        <v>39</v>
      </c>
      <c r="J301">
        <f ca="1">IF(ISBLANK(INDIRECT("'["&amp;'Báo cáo'!$C$3&amp;".xlsx]Hóa đơn COD'!"&amp;CELL("address",J301))),"",(INDIRECT("'["&amp;'Báo cáo'!$C$3&amp;".xlsx]Hóa đơn COD'!"&amp;CELL("address",J301))))</f>
        <v>37</v>
      </c>
      <c r="K301">
        <f ca="1">IF(ISBLANK(INDIRECT("'["&amp;'Báo cáo'!$C$3&amp;".xlsx]Hóa đơn COD'!"&amp;CELL("address",K301))),"",(INDIRECT("'["&amp;'Báo cáo'!$C$3&amp;".xlsx]Hóa đơn COD'!"&amp;CELL("address",K301))))</f>
        <v>0</v>
      </c>
      <c r="L301">
        <f ca="1">IF(ISBLANK(INDIRECT("'["&amp;'Báo cáo'!$C$3&amp;".xlsx]Hóa đơn COD'!"&amp;CELL("address",L301))),"",(INDIRECT("'["&amp;'Báo cáo'!$C$3&amp;".xlsx]Hóa đơn COD'!"&amp;CELL("address",L301))))</f>
        <v>2</v>
      </c>
      <c r="M301">
        <f ca="1">IF(ISBLANK(INDIRECT("'["&amp;'Báo cáo'!$C$3&amp;".xlsx]Hóa đơn COD'!"&amp;CELL("address",M301))),"",(INDIRECT("'["&amp;'Báo cáo'!$C$3&amp;".xlsx]Hóa đơn COD'!"&amp;CELL("address",M301))))</f>
        <v>39</v>
      </c>
      <c r="N301" t="str">
        <f ca="1">IF(ISBLANK(INDIRECT("'["&amp;'Báo cáo'!$C$3&amp;".xlsx]Hóa đơn COD'!"&amp;CELL("address",N301))),"",(INDIRECT("'["&amp;'Báo cáo'!$C$3&amp;".xlsx]Hóa đơn COD'!"&amp;CELL("address",N301))))</f>
        <v>anhtnt3</v>
      </c>
      <c r="O301" t="str">
        <f ca="1">IF(ISBLANK(INDIRECT("'["&amp;'Báo cáo'!$C$3&amp;".xlsx]Hóa đơn COD'!"&amp;CELL("address",O301))),"",(INDIRECT("'["&amp;'Báo cáo'!$C$3&amp;".xlsx]Hóa đơn COD'!"&amp;CELL("address",O301))))</f>
        <v>19:22 03-12-19</v>
      </c>
      <c r="P301" s="10">
        <f t="shared" ca="1" si="4"/>
        <v>0.80694444444444446</v>
      </c>
      <c r="Q301" t="str">
        <f ca="1">IF(B301="","",IF(P301&lt;'Báo cáo'!$C$4,"Sáng","Chiều"))</f>
        <v>Chiều</v>
      </c>
      <c r="R301" s="12">
        <f ca="1">IF(A301="","",IF(ISNUMBER(MATCH(B301,'Danh sách COD'!$B:$B,0)),J301/I301,""))</f>
        <v>0.94871794871794868</v>
      </c>
      <c r="S301" t="str">
        <f ca="1">IF(R301="","",IF(R301&gt;='Báo cáo'!$C$8,"Có","Không"))</f>
        <v>Không</v>
      </c>
    </row>
    <row r="302" spans="1:19" x14ac:dyDescent="0.25">
      <c r="A302" t="str">
        <f ca="1">IF(ISBLANK(INDIRECT("'["&amp;'Báo cáo'!$C$3&amp;".xlsx]Hóa đơn COD'!"&amp;CELL("address",A302))),"",(INDIRECT("'["&amp;'Báo cáo'!$C$3&amp;".xlsx]Hóa đơn COD'!"&amp;CELL("address",A302))))</f>
        <v>BTT397843431.T1299.051219</v>
      </c>
      <c r="B302" t="str">
        <f ca="1">IF(ISBLANK(INDIRECT("'["&amp;'Báo cáo'!$C$3&amp;".xlsx]Hóa đơn COD'!"&amp;CELL("address",B302))),"",(INDIRECT("'["&amp;'Báo cáo'!$C$3&amp;".xlsx]Hóa đơn COD'!"&amp;CELL("address",B302))))</f>
        <v>T1299-Đinh Đức Thiện</v>
      </c>
      <c r="C302">
        <f ca="1">IF(ISBLANK(INDIRECT("'["&amp;'Báo cáo'!$C$3&amp;".xlsx]Hóa đơn COD'!"&amp;CELL("address",C302))),"",(INDIRECT("'["&amp;'Báo cáo'!$C$3&amp;".xlsx]Hóa đơn COD'!"&amp;CELL("address",C302))))</f>
        <v>13704323</v>
      </c>
      <c r="D302">
        <f ca="1">IF(ISBLANK(INDIRECT("'["&amp;'Báo cáo'!$C$3&amp;".xlsx]Hóa đơn COD'!"&amp;CELL("address",D302))),"",(INDIRECT("'["&amp;'Báo cáo'!$C$3&amp;".xlsx]Hóa đơn COD'!"&amp;CELL("address",D302))))</f>
        <v>0</v>
      </c>
      <c r="E302">
        <f ca="1">IF(ISBLANK(INDIRECT("'["&amp;'Báo cáo'!$C$3&amp;".xlsx]Hóa đơn COD'!"&amp;CELL("address",E302))),"",(INDIRECT("'["&amp;'Báo cáo'!$C$3&amp;".xlsx]Hóa đơn COD'!"&amp;CELL("address",E302))))</f>
        <v>1438050</v>
      </c>
      <c r="F302">
        <f ca="1">IF(ISBLANK(INDIRECT("'["&amp;'Báo cáo'!$C$3&amp;".xlsx]Hóa đơn COD'!"&amp;CELL("address",F302))),"",(INDIRECT("'["&amp;'Báo cáo'!$C$3&amp;".xlsx]Hóa đơn COD'!"&amp;CELL("address",F302))))</f>
        <v>1339050</v>
      </c>
      <c r="G302">
        <f ca="1">IF(ISBLANK(INDIRECT("'["&amp;'Báo cáo'!$C$3&amp;".xlsx]Hóa đơn COD'!"&amp;CELL("address",G302))),"",(INDIRECT("'["&amp;'Báo cáo'!$C$3&amp;".xlsx]Hóa đơn COD'!"&amp;CELL("address",G302))))</f>
        <v>99000</v>
      </c>
      <c r="H302">
        <f ca="1">IF(ISBLANK(INDIRECT("'["&amp;'Báo cáo'!$C$3&amp;".xlsx]Hóa đơn COD'!"&amp;CELL("address",H302))),"",(INDIRECT("'["&amp;'Báo cáo'!$C$3&amp;".xlsx]Hóa đơn COD'!"&amp;CELL("address",H302))))</f>
        <v>0</v>
      </c>
      <c r="I302">
        <f ca="1">IF(ISBLANK(INDIRECT("'["&amp;'Báo cáo'!$C$3&amp;".xlsx]Hóa đơn COD'!"&amp;CELL("address",I302))),"",(INDIRECT("'["&amp;'Báo cáo'!$C$3&amp;".xlsx]Hóa đơn COD'!"&amp;CELL("address",I302))))</f>
        <v>54</v>
      </c>
      <c r="J302">
        <f ca="1">IF(ISBLANK(INDIRECT("'["&amp;'Báo cáo'!$C$3&amp;".xlsx]Hóa đơn COD'!"&amp;CELL("address",J302))),"",(INDIRECT("'["&amp;'Báo cáo'!$C$3&amp;".xlsx]Hóa đơn COD'!"&amp;CELL("address",J302))))</f>
        <v>52</v>
      </c>
      <c r="K302">
        <f ca="1">IF(ISBLANK(INDIRECT("'["&amp;'Báo cáo'!$C$3&amp;".xlsx]Hóa đơn COD'!"&amp;CELL("address",K302))),"",(INDIRECT("'["&amp;'Báo cáo'!$C$3&amp;".xlsx]Hóa đơn COD'!"&amp;CELL("address",K302))))</f>
        <v>0</v>
      </c>
      <c r="L302">
        <f ca="1">IF(ISBLANK(INDIRECT("'["&amp;'Báo cáo'!$C$3&amp;".xlsx]Hóa đơn COD'!"&amp;CELL("address",L302))),"",(INDIRECT("'["&amp;'Báo cáo'!$C$3&amp;".xlsx]Hóa đơn COD'!"&amp;CELL("address",L302))))</f>
        <v>2</v>
      </c>
      <c r="M302">
        <f ca="1">IF(ISBLANK(INDIRECT("'["&amp;'Báo cáo'!$C$3&amp;".xlsx]Hóa đơn COD'!"&amp;CELL("address",M302))),"",(INDIRECT("'["&amp;'Báo cáo'!$C$3&amp;".xlsx]Hóa đơn COD'!"&amp;CELL("address",M302))))</f>
        <v>54</v>
      </c>
      <c r="N302" t="str">
        <f ca="1">IF(ISBLANK(INDIRECT("'["&amp;'Báo cáo'!$C$3&amp;".xlsx]Hóa đơn COD'!"&amp;CELL("address",N302))),"",(INDIRECT("'["&amp;'Báo cáo'!$C$3&amp;".xlsx]Hóa đơn COD'!"&amp;CELL("address",N302))))</f>
        <v>ngannk2</v>
      </c>
      <c r="O302" t="str">
        <f ca="1">IF(ISBLANK(INDIRECT("'["&amp;'Báo cáo'!$C$3&amp;".xlsx]Hóa đơn COD'!"&amp;CELL("address",O302))),"",(INDIRECT("'["&amp;'Báo cáo'!$C$3&amp;".xlsx]Hóa đơn COD'!"&amp;CELL("address",O302))))</f>
        <v>11:48 05-12-19</v>
      </c>
      <c r="P302" s="10">
        <f t="shared" ca="1" si="4"/>
        <v>0.4916666666666667</v>
      </c>
      <c r="Q302" t="str">
        <f ca="1">IF(B302="","",IF(P302&lt;'Báo cáo'!$C$4,"Sáng","Chiều"))</f>
        <v>Sáng</v>
      </c>
      <c r="R302" s="12">
        <f ca="1">IF(A302="","",IF(ISNUMBER(MATCH(B302,'Danh sách COD'!$B:$B,0)),J302/I302,""))</f>
        <v>0.96296296296296291</v>
      </c>
      <c r="S302" t="str">
        <f ca="1">IF(R302="","",IF(R302&gt;='Báo cáo'!$C$8,"Có","Không"))</f>
        <v>Không</v>
      </c>
    </row>
    <row r="303" spans="1:19" x14ac:dyDescent="0.25">
      <c r="A303" t="str">
        <f ca="1">IF(ISBLANK(INDIRECT("'["&amp;'Báo cáo'!$C$3&amp;".xlsx]Hóa đơn COD'!"&amp;CELL("address",A303))),"",(INDIRECT("'["&amp;'Báo cáo'!$C$3&amp;".xlsx]Hóa đơn COD'!"&amp;CELL("address",A303))))</f>
        <v>BTT393856377.T1299.021219</v>
      </c>
      <c r="B303" t="str">
        <f ca="1">IF(ISBLANK(INDIRECT("'["&amp;'Báo cáo'!$C$3&amp;".xlsx]Hóa đơn COD'!"&amp;CELL("address",B303))),"",(INDIRECT("'["&amp;'Báo cáo'!$C$3&amp;".xlsx]Hóa đơn COD'!"&amp;CELL("address",B303))))</f>
        <v>T1299-Đinh Đức Thiện</v>
      </c>
      <c r="C303">
        <f ca="1">IF(ISBLANK(INDIRECT("'["&amp;'Báo cáo'!$C$3&amp;".xlsx]Hóa đơn COD'!"&amp;CELL("address",C303))),"",(INDIRECT("'["&amp;'Báo cáo'!$C$3&amp;".xlsx]Hóa đơn COD'!"&amp;CELL("address",C303))))</f>
        <v>15018000</v>
      </c>
      <c r="D303">
        <f ca="1">IF(ISBLANK(INDIRECT("'["&amp;'Báo cáo'!$C$3&amp;".xlsx]Hóa đơn COD'!"&amp;CELL("address",D303))),"",(INDIRECT("'["&amp;'Báo cáo'!$C$3&amp;".xlsx]Hóa đơn COD'!"&amp;CELL("address",D303))))</f>
        <v>0</v>
      </c>
      <c r="E303">
        <f ca="1">IF(ISBLANK(INDIRECT("'["&amp;'Báo cáo'!$C$3&amp;".xlsx]Hóa đơn COD'!"&amp;CELL("address",E303))),"",(INDIRECT("'["&amp;'Báo cáo'!$C$3&amp;".xlsx]Hóa đơn COD'!"&amp;CELL("address",E303))))</f>
        <v>1494510</v>
      </c>
      <c r="F303">
        <f ca="1">IF(ISBLANK(INDIRECT("'["&amp;'Báo cáo'!$C$3&amp;".xlsx]Hóa đơn COD'!"&amp;CELL("address",F303))),"",(INDIRECT("'["&amp;'Báo cáo'!$C$3&amp;".xlsx]Hóa đơn COD'!"&amp;CELL("address",F303))))</f>
        <v>1294510</v>
      </c>
      <c r="G303">
        <f ca="1">IF(ISBLANK(INDIRECT("'["&amp;'Báo cáo'!$C$3&amp;".xlsx]Hóa đơn COD'!"&amp;CELL("address",G303))),"",(INDIRECT("'["&amp;'Báo cáo'!$C$3&amp;".xlsx]Hóa đơn COD'!"&amp;CELL("address",G303))))</f>
        <v>200000</v>
      </c>
      <c r="H303">
        <f ca="1">IF(ISBLANK(INDIRECT("'["&amp;'Báo cáo'!$C$3&amp;".xlsx]Hóa đơn COD'!"&amp;CELL("address",H303))),"",(INDIRECT("'["&amp;'Báo cáo'!$C$3&amp;".xlsx]Hóa đơn COD'!"&amp;CELL("address",H303))))</f>
        <v>0</v>
      </c>
      <c r="I303">
        <f ca="1">IF(ISBLANK(INDIRECT("'["&amp;'Báo cáo'!$C$3&amp;".xlsx]Hóa đơn COD'!"&amp;CELL("address",I303))),"",(INDIRECT("'["&amp;'Báo cáo'!$C$3&amp;".xlsx]Hóa đơn COD'!"&amp;CELL("address",I303))))</f>
        <v>64</v>
      </c>
      <c r="J303">
        <f ca="1">IF(ISBLANK(INDIRECT("'["&amp;'Báo cáo'!$C$3&amp;".xlsx]Hóa đơn COD'!"&amp;CELL("address",J303))),"",(INDIRECT("'["&amp;'Báo cáo'!$C$3&amp;".xlsx]Hóa đơn COD'!"&amp;CELL("address",J303))))</f>
        <v>58</v>
      </c>
      <c r="K303">
        <f ca="1">IF(ISBLANK(INDIRECT("'["&amp;'Báo cáo'!$C$3&amp;".xlsx]Hóa đơn COD'!"&amp;CELL("address",K303))),"",(INDIRECT("'["&amp;'Báo cáo'!$C$3&amp;".xlsx]Hóa đơn COD'!"&amp;CELL("address",K303))))</f>
        <v>2</v>
      </c>
      <c r="L303">
        <f ca="1">IF(ISBLANK(INDIRECT("'["&amp;'Báo cáo'!$C$3&amp;".xlsx]Hóa đơn COD'!"&amp;CELL("address",L303))),"",(INDIRECT("'["&amp;'Báo cáo'!$C$3&amp;".xlsx]Hóa đơn COD'!"&amp;CELL("address",L303))))</f>
        <v>4</v>
      </c>
      <c r="M303">
        <f ca="1">IF(ISBLANK(INDIRECT("'["&amp;'Báo cáo'!$C$3&amp;".xlsx]Hóa đơn COD'!"&amp;CELL("address",M303))),"",(INDIRECT("'["&amp;'Báo cáo'!$C$3&amp;".xlsx]Hóa đơn COD'!"&amp;CELL("address",M303))))</f>
        <v>64</v>
      </c>
      <c r="N303" t="str">
        <f ca="1">IF(ISBLANK(INDIRECT("'["&amp;'Báo cáo'!$C$3&amp;".xlsx]Hóa đơn COD'!"&amp;CELL("address",N303))),"",(INDIRECT("'["&amp;'Báo cáo'!$C$3&amp;".xlsx]Hóa đơn COD'!"&amp;CELL("address",N303))))</f>
        <v>ngannk2</v>
      </c>
      <c r="O303" t="str">
        <f ca="1">IF(ISBLANK(INDIRECT("'["&amp;'Báo cáo'!$C$3&amp;".xlsx]Hóa đơn COD'!"&amp;CELL("address",O303))),"",(INDIRECT("'["&amp;'Báo cáo'!$C$3&amp;".xlsx]Hóa đơn COD'!"&amp;CELL("address",O303))))</f>
        <v>12:03 02-12-19</v>
      </c>
      <c r="P303" s="10">
        <f t="shared" ca="1" si="4"/>
        <v>0.50208333333333333</v>
      </c>
      <c r="Q303" t="str">
        <f ca="1">IF(B303="","",IF(P303&lt;'Báo cáo'!$C$4,"Sáng","Chiều"))</f>
        <v>Sáng</v>
      </c>
      <c r="R303" s="12">
        <f ca="1">IF(A303="","",IF(ISNUMBER(MATCH(B303,'Danh sách COD'!$B:$B,0)),J303/I303,""))</f>
        <v>0.90625</v>
      </c>
      <c r="S303" t="str">
        <f ca="1">IF(R303="","",IF(R303&gt;='Báo cáo'!$C$8,"Có","Không"))</f>
        <v>Không</v>
      </c>
    </row>
    <row r="304" spans="1:19" x14ac:dyDescent="0.25">
      <c r="A304" t="str">
        <f ca="1">IF(ISBLANK(INDIRECT("'["&amp;'Báo cáo'!$C$3&amp;".xlsx]Hóa đơn COD'!"&amp;CELL("address",A304))),"",(INDIRECT("'["&amp;'Báo cáo'!$C$3&amp;".xlsx]Hóa đơn COD'!"&amp;CELL("address",A304))))</f>
        <v>BTT395202237.T1299.031219</v>
      </c>
      <c r="B304" t="str">
        <f ca="1">IF(ISBLANK(INDIRECT("'["&amp;'Báo cáo'!$C$3&amp;".xlsx]Hóa đơn COD'!"&amp;CELL("address",B304))),"",(INDIRECT("'["&amp;'Báo cáo'!$C$3&amp;".xlsx]Hóa đơn COD'!"&amp;CELL("address",B304))))</f>
        <v>T1299-Đinh Đức Thiện</v>
      </c>
      <c r="C304">
        <f ca="1">IF(ISBLANK(INDIRECT("'["&amp;'Báo cáo'!$C$3&amp;".xlsx]Hóa đơn COD'!"&amp;CELL("address",C304))),"",(INDIRECT("'["&amp;'Báo cáo'!$C$3&amp;".xlsx]Hóa đơn COD'!"&amp;CELL("address",C304))))</f>
        <v>20991420</v>
      </c>
      <c r="D304">
        <f ca="1">IF(ISBLANK(INDIRECT("'["&amp;'Báo cáo'!$C$3&amp;".xlsx]Hóa đơn COD'!"&amp;CELL("address",D304))),"",(INDIRECT("'["&amp;'Báo cáo'!$C$3&amp;".xlsx]Hóa đơn COD'!"&amp;CELL("address",D304))))</f>
        <v>0</v>
      </c>
      <c r="E304">
        <f ca="1">IF(ISBLANK(INDIRECT("'["&amp;'Báo cáo'!$C$3&amp;".xlsx]Hóa đơn COD'!"&amp;CELL("address",E304))),"",(INDIRECT("'["&amp;'Báo cáo'!$C$3&amp;".xlsx]Hóa đơn COD'!"&amp;CELL("address",E304))))</f>
        <v>1621140</v>
      </c>
      <c r="F304">
        <f ca="1">IF(ISBLANK(INDIRECT("'["&amp;'Báo cáo'!$C$3&amp;".xlsx]Hóa đơn COD'!"&amp;CELL("address",F304))),"",(INDIRECT("'["&amp;'Báo cáo'!$C$3&amp;".xlsx]Hóa đơn COD'!"&amp;CELL("address",F304))))</f>
        <v>1421640</v>
      </c>
      <c r="G304">
        <f ca="1">IF(ISBLANK(INDIRECT("'["&amp;'Báo cáo'!$C$3&amp;".xlsx]Hóa đơn COD'!"&amp;CELL("address",G304))),"",(INDIRECT("'["&amp;'Báo cáo'!$C$3&amp;".xlsx]Hóa đơn COD'!"&amp;CELL("address",G304))))</f>
        <v>199500</v>
      </c>
      <c r="H304">
        <f ca="1">IF(ISBLANK(INDIRECT("'["&amp;'Báo cáo'!$C$3&amp;".xlsx]Hóa đơn COD'!"&amp;CELL("address",H304))),"",(INDIRECT("'["&amp;'Báo cáo'!$C$3&amp;".xlsx]Hóa đơn COD'!"&amp;CELL("address",H304))))</f>
        <v>0</v>
      </c>
      <c r="I304">
        <f ca="1">IF(ISBLANK(INDIRECT("'["&amp;'Báo cáo'!$C$3&amp;".xlsx]Hóa đơn COD'!"&amp;CELL("address",I304))),"",(INDIRECT("'["&amp;'Báo cáo'!$C$3&amp;".xlsx]Hóa đơn COD'!"&amp;CELL("address",I304))))</f>
        <v>73</v>
      </c>
      <c r="J304">
        <f ca="1">IF(ISBLANK(INDIRECT("'["&amp;'Báo cáo'!$C$3&amp;".xlsx]Hóa đơn COD'!"&amp;CELL("address",J304))),"",(INDIRECT("'["&amp;'Báo cáo'!$C$3&amp;".xlsx]Hóa đơn COD'!"&amp;CELL("address",J304))))</f>
        <v>70</v>
      </c>
      <c r="K304">
        <f ca="1">IF(ISBLANK(INDIRECT("'["&amp;'Báo cáo'!$C$3&amp;".xlsx]Hóa đơn COD'!"&amp;CELL("address",K304))),"",(INDIRECT("'["&amp;'Báo cáo'!$C$3&amp;".xlsx]Hóa đơn COD'!"&amp;CELL("address",K304))))</f>
        <v>1</v>
      </c>
      <c r="L304">
        <f ca="1">IF(ISBLANK(INDIRECT("'["&amp;'Báo cáo'!$C$3&amp;".xlsx]Hóa đơn COD'!"&amp;CELL("address",L304))),"",(INDIRECT("'["&amp;'Báo cáo'!$C$3&amp;".xlsx]Hóa đơn COD'!"&amp;CELL("address",L304))))</f>
        <v>2</v>
      </c>
      <c r="M304">
        <f ca="1">IF(ISBLANK(INDIRECT("'["&amp;'Báo cáo'!$C$3&amp;".xlsx]Hóa đơn COD'!"&amp;CELL("address",M304))),"",(INDIRECT("'["&amp;'Báo cáo'!$C$3&amp;".xlsx]Hóa đơn COD'!"&amp;CELL("address",M304))))</f>
        <v>75</v>
      </c>
      <c r="N304" t="str">
        <f ca="1">IF(ISBLANK(INDIRECT("'["&amp;'Báo cáo'!$C$3&amp;".xlsx]Hóa đơn COD'!"&amp;CELL("address",N304))),"",(INDIRECT("'["&amp;'Báo cáo'!$C$3&amp;".xlsx]Hóa đơn COD'!"&amp;CELL("address",N304))))</f>
        <v>ngannk2</v>
      </c>
      <c r="O304" t="str">
        <f ca="1">IF(ISBLANK(INDIRECT("'["&amp;'Báo cáo'!$C$3&amp;".xlsx]Hóa đơn COD'!"&amp;CELL("address",O304))),"",(INDIRECT("'["&amp;'Báo cáo'!$C$3&amp;".xlsx]Hóa đơn COD'!"&amp;CELL("address",O304))))</f>
        <v>12:20 03-12-19</v>
      </c>
      <c r="P304" s="10">
        <f t="shared" ca="1" si="4"/>
        <v>0.51388888888888895</v>
      </c>
      <c r="Q304" t="str">
        <f ca="1">IF(B304="","",IF(P304&lt;'Báo cáo'!$C$4,"Sáng","Chiều"))</f>
        <v>Sáng</v>
      </c>
      <c r="R304" s="12">
        <f ca="1">IF(A304="","",IF(ISNUMBER(MATCH(B304,'Danh sách COD'!$B:$B,0)),J304/I304,""))</f>
        <v>0.95890410958904104</v>
      </c>
      <c r="S304" t="str">
        <f ca="1">IF(R304="","",IF(R304&gt;='Báo cáo'!$C$8,"Có","Không"))</f>
        <v>Không</v>
      </c>
    </row>
    <row r="305" spans="1:19" x14ac:dyDescent="0.25">
      <c r="A305" t="str">
        <f ca="1">IF(ISBLANK(INDIRECT("'["&amp;'Báo cáo'!$C$3&amp;".xlsx]Hóa đơn COD'!"&amp;CELL("address",A305))),"",(INDIRECT("'["&amp;'Báo cáo'!$C$3&amp;".xlsx]Hóa đơn COD'!"&amp;CELL("address",A305))))</f>
        <v>BTT399334620.T1299.061219</v>
      </c>
      <c r="B305" t="str">
        <f ca="1">IF(ISBLANK(INDIRECT("'["&amp;'Báo cáo'!$C$3&amp;".xlsx]Hóa đơn COD'!"&amp;CELL("address",B305))),"",(INDIRECT("'["&amp;'Báo cáo'!$C$3&amp;".xlsx]Hóa đơn COD'!"&amp;CELL("address",B305))))</f>
        <v>T1299-Đinh Đức Thiện</v>
      </c>
      <c r="C305">
        <f ca="1">IF(ISBLANK(INDIRECT("'["&amp;'Báo cáo'!$C$3&amp;".xlsx]Hóa đơn COD'!"&amp;CELL("address",C305))),"",(INDIRECT("'["&amp;'Báo cáo'!$C$3&amp;".xlsx]Hóa đơn COD'!"&amp;CELL("address",C305))))</f>
        <v>17308770</v>
      </c>
      <c r="D305">
        <f ca="1">IF(ISBLANK(INDIRECT("'["&amp;'Báo cáo'!$C$3&amp;".xlsx]Hóa đơn COD'!"&amp;CELL("address",D305))),"",(INDIRECT("'["&amp;'Báo cáo'!$C$3&amp;".xlsx]Hóa đơn COD'!"&amp;CELL("address",D305))))</f>
        <v>0</v>
      </c>
      <c r="E305">
        <f ca="1">IF(ISBLANK(INDIRECT("'["&amp;'Báo cáo'!$C$3&amp;".xlsx]Hóa đơn COD'!"&amp;CELL("address",E305))),"",(INDIRECT("'["&amp;'Báo cáo'!$C$3&amp;".xlsx]Hóa đơn COD'!"&amp;CELL("address",E305))))</f>
        <v>1423000</v>
      </c>
      <c r="F305">
        <f ca="1">IF(ISBLANK(INDIRECT("'["&amp;'Báo cáo'!$C$3&amp;".xlsx]Hóa đơn COD'!"&amp;CELL("address",F305))),"",(INDIRECT("'["&amp;'Báo cáo'!$C$3&amp;".xlsx]Hóa đơn COD'!"&amp;CELL("address",F305))))</f>
        <v>1201000</v>
      </c>
      <c r="G305">
        <f ca="1">IF(ISBLANK(INDIRECT("'["&amp;'Báo cáo'!$C$3&amp;".xlsx]Hóa đơn COD'!"&amp;CELL("address",G305))),"",(INDIRECT("'["&amp;'Báo cáo'!$C$3&amp;".xlsx]Hóa đơn COD'!"&amp;CELL("address",G305))))</f>
        <v>222000</v>
      </c>
      <c r="H305">
        <f ca="1">IF(ISBLANK(INDIRECT("'["&amp;'Báo cáo'!$C$3&amp;".xlsx]Hóa đơn COD'!"&amp;CELL("address",H305))),"",(INDIRECT("'["&amp;'Báo cáo'!$C$3&amp;".xlsx]Hóa đơn COD'!"&amp;CELL("address",H305))))</f>
        <v>0</v>
      </c>
      <c r="I305">
        <f ca="1">IF(ISBLANK(INDIRECT("'["&amp;'Báo cáo'!$C$3&amp;".xlsx]Hóa đơn COD'!"&amp;CELL("address",I305))),"",(INDIRECT("'["&amp;'Báo cáo'!$C$3&amp;".xlsx]Hóa đơn COD'!"&amp;CELL("address",I305))))</f>
        <v>57</v>
      </c>
      <c r="J305">
        <f ca="1">IF(ISBLANK(INDIRECT("'["&amp;'Báo cáo'!$C$3&amp;".xlsx]Hóa đơn COD'!"&amp;CELL("address",J305))),"",(INDIRECT("'["&amp;'Báo cáo'!$C$3&amp;".xlsx]Hóa đơn COD'!"&amp;CELL("address",J305))))</f>
        <v>55</v>
      </c>
      <c r="K305">
        <f ca="1">IF(ISBLANK(INDIRECT("'["&amp;'Báo cáo'!$C$3&amp;".xlsx]Hóa đơn COD'!"&amp;CELL("address",K305))),"",(INDIRECT("'["&amp;'Báo cáo'!$C$3&amp;".xlsx]Hóa đơn COD'!"&amp;CELL("address",K305))))</f>
        <v>1</v>
      </c>
      <c r="L305">
        <f ca="1">IF(ISBLANK(INDIRECT("'["&amp;'Báo cáo'!$C$3&amp;".xlsx]Hóa đơn COD'!"&amp;CELL("address",L305))),"",(INDIRECT("'["&amp;'Báo cáo'!$C$3&amp;".xlsx]Hóa đơn COD'!"&amp;CELL("address",L305))))</f>
        <v>1</v>
      </c>
      <c r="M305">
        <f ca="1">IF(ISBLANK(INDIRECT("'["&amp;'Báo cáo'!$C$3&amp;".xlsx]Hóa đơn COD'!"&amp;CELL("address",M305))),"",(INDIRECT("'["&amp;'Báo cáo'!$C$3&amp;".xlsx]Hóa đơn COD'!"&amp;CELL("address",M305))))</f>
        <v>57</v>
      </c>
      <c r="N305" t="str">
        <f ca="1">IF(ISBLANK(INDIRECT("'["&amp;'Báo cáo'!$C$3&amp;".xlsx]Hóa đơn COD'!"&amp;CELL("address",N305))),"",(INDIRECT("'["&amp;'Báo cáo'!$C$3&amp;".xlsx]Hóa đơn COD'!"&amp;CELL("address",N305))))</f>
        <v>ngannk2</v>
      </c>
      <c r="O305" t="str">
        <f ca="1">IF(ISBLANK(INDIRECT("'["&amp;'Báo cáo'!$C$3&amp;".xlsx]Hóa đơn COD'!"&amp;CELL("address",O305))),"",(INDIRECT("'["&amp;'Báo cáo'!$C$3&amp;".xlsx]Hóa đơn COD'!"&amp;CELL("address",O305))))</f>
        <v>12:23 06-12-19</v>
      </c>
      <c r="P305" s="10">
        <f t="shared" ca="1" si="4"/>
        <v>0.51597222222222217</v>
      </c>
      <c r="Q305" t="str">
        <f ca="1">IF(B305="","",IF(P305&lt;'Báo cáo'!$C$4,"Sáng","Chiều"))</f>
        <v>Sáng</v>
      </c>
      <c r="R305" s="12">
        <f ca="1">IF(A305="","",IF(ISNUMBER(MATCH(B305,'Danh sách COD'!$B:$B,0)),J305/I305,""))</f>
        <v>0.96491228070175439</v>
      </c>
      <c r="S305" t="str">
        <f ca="1">IF(R305="","",IF(R305&gt;='Báo cáo'!$C$8,"Có","Không"))</f>
        <v>Không</v>
      </c>
    </row>
    <row r="306" spans="1:19" x14ac:dyDescent="0.25">
      <c r="A306" t="str">
        <f ca="1">IF(ISBLANK(INDIRECT("'["&amp;'Báo cáo'!$C$3&amp;".xlsx]Hóa đơn COD'!"&amp;CELL("address",A306))),"",(INDIRECT("'["&amp;'Báo cáo'!$C$3&amp;".xlsx]Hóa đơn COD'!"&amp;CELL("address",A306))))</f>
        <v>BTT391755249.T1299.301119</v>
      </c>
      <c r="B306" t="str">
        <f ca="1">IF(ISBLANK(INDIRECT("'["&amp;'Báo cáo'!$C$3&amp;".xlsx]Hóa đơn COD'!"&amp;CELL("address",B306))),"",(INDIRECT("'["&amp;'Báo cáo'!$C$3&amp;".xlsx]Hóa đơn COD'!"&amp;CELL("address",B306))))</f>
        <v>T1299-Đinh Đức Thiện</v>
      </c>
      <c r="C306">
        <f ca="1">IF(ISBLANK(INDIRECT("'["&amp;'Báo cáo'!$C$3&amp;".xlsx]Hóa đơn COD'!"&amp;CELL("address",C306))),"",(INDIRECT("'["&amp;'Báo cáo'!$C$3&amp;".xlsx]Hóa đơn COD'!"&amp;CELL("address",C306))))</f>
        <v>7965022</v>
      </c>
      <c r="D306">
        <f ca="1">IF(ISBLANK(INDIRECT("'["&amp;'Báo cáo'!$C$3&amp;".xlsx]Hóa đơn COD'!"&amp;CELL("address",D306))),"",(INDIRECT("'["&amp;'Báo cáo'!$C$3&amp;".xlsx]Hóa đơn COD'!"&amp;CELL("address",D306))))</f>
        <v>35500</v>
      </c>
      <c r="E306">
        <f ca="1">IF(ISBLANK(INDIRECT("'["&amp;'Báo cáo'!$C$3&amp;".xlsx]Hóa đơn COD'!"&amp;CELL("address",E306))),"",(INDIRECT("'["&amp;'Báo cáo'!$C$3&amp;".xlsx]Hóa đơn COD'!"&amp;CELL("address",E306))))</f>
        <v>697280</v>
      </c>
      <c r="F306">
        <f ca="1">IF(ISBLANK(INDIRECT("'["&amp;'Báo cáo'!$C$3&amp;".xlsx]Hóa đơn COD'!"&amp;CELL("address",F306))),"",(INDIRECT("'["&amp;'Báo cáo'!$C$3&amp;".xlsx]Hóa đơn COD'!"&amp;CELL("address",F306))))</f>
        <v>604780</v>
      </c>
      <c r="G306">
        <f ca="1">IF(ISBLANK(INDIRECT("'["&amp;'Báo cáo'!$C$3&amp;".xlsx]Hóa đơn COD'!"&amp;CELL("address",G306))),"",(INDIRECT("'["&amp;'Báo cáo'!$C$3&amp;".xlsx]Hóa đơn COD'!"&amp;CELL("address",G306))))</f>
        <v>92500</v>
      </c>
      <c r="H306">
        <f ca="1">IF(ISBLANK(INDIRECT("'["&amp;'Báo cáo'!$C$3&amp;".xlsx]Hóa đơn COD'!"&amp;CELL("address",H306))),"",(INDIRECT("'["&amp;'Báo cáo'!$C$3&amp;".xlsx]Hóa đơn COD'!"&amp;CELL("address",H306))))</f>
        <v>0</v>
      </c>
      <c r="I306">
        <f ca="1">IF(ISBLANK(INDIRECT("'["&amp;'Báo cáo'!$C$3&amp;".xlsx]Hóa đơn COD'!"&amp;CELL("address",I306))),"",(INDIRECT("'["&amp;'Báo cáo'!$C$3&amp;".xlsx]Hóa đơn COD'!"&amp;CELL("address",I306))))</f>
        <v>38</v>
      </c>
      <c r="J306">
        <f ca="1">IF(ISBLANK(INDIRECT("'["&amp;'Báo cáo'!$C$3&amp;".xlsx]Hóa đơn COD'!"&amp;CELL("address",J306))),"",(INDIRECT("'["&amp;'Báo cáo'!$C$3&amp;".xlsx]Hóa đơn COD'!"&amp;CELL("address",J306))))</f>
        <v>29</v>
      </c>
      <c r="K306">
        <f ca="1">IF(ISBLANK(INDIRECT("'["&amp;'Báo cáo'!$C$3&amp;".xlsx]Hóa đơn COD'!"&amp;CELL("address",K306))),"",(INDIRECT("'["&amp;'Báo cáo'!$C$3&amp;".xlsx]Hóa đơn COD'!"&amp;CELL("address",K306))))</f>
        <v>1</v>
      </c>
      <c r="L306">
        <f ca="1">IF(ISBLANK(INDIRECT("'["&amp;'Báo cáo'!$C$3&amp;".xlsx]Hóa đơn COD'!"&amp;CELL("address",L306))),"",(INDIRECT("'["&amp;'Báo cáo'!$C$3&amp;".xlsx]Hóa đơn COD'!"&amp;CELL("address",L306))))</f>
        <v>8</v>
      </c>
      <c r="M306">
        <f ca="1">IF(ISBLANK(INDIRECT("'["&amp;'Báo cáo'!$C$3&amp;".xlsx]Hóa đơn COD'!"&amp;CELL("address",M306))),"",(INDIRECT("'["&amp;'Báo cáo'!$C$3&amp;".xlsx]Hóa đơn COD'!"&amp;CELL("address",M306))))</f>
        <v>37</v>
      </c>
      <c r="N306" t="str">
        <f ca="1">IF(ISBLANK(INDIRECT("'["&amp;'Báo cáo'!$C$3&amp;".xlsx]Hóa đơn COD'!"&amp;CELL("address",N306))),"",(INDIRECT("'["&amp;'Báo cáo'!$C$3&amp;".xlsx]Hóa đơn COD'!"&amp;CELL("address",N306))))</f>
        <v>tuoint</v>
      </c>
      <c r="O306" t="str">
        <f ca="1">IF(ISBLANK(INDIRECT("'["&amp;'Báo cáo'!$C$3&amp;".xlsx]Hóa đơn COD'!"&amp;CELL("address",O306))),"",(INDIRECT("'["&amp;'Báo cáo'!$C$3&amp;".xlsx]Hóa đơn COD'!"&amp;CELL("address",O306))))</f>
        <v>13:00 30-11-19</v>
      </c>
      <c r="P306" s="10">
        <f t="shared" ca="1" si="4"/>
        <v>0.54166666666666663</v>
      </c>
      <c r="Q306" t="str">
        <f ca="1">IF(B306="","",IF(P306&lt;'Báo cáo'!$C$4,"Sáng","Chiều"))</f>
        <v>Sáng</v>
      </c>
      <c r="R306" s="12">
        <f ca="1">IF(A306="","",IF(ISNUMBER(MATCH(B306,'Danh sách COD'!$B:$B,0)),J306/I306,""))</f>
        <v>0.76315789473684215</v>
      </c>
      <c r="S306" t="str">
        <f ca="1">IF(R306="","",IF(R306&gt;='Báo cáo'!$C$8,"Có","Không"))</f>
        <v>Không</v>
      </c>
    </row>
    <row r="307" spans="1:19" x14ac:dyDescent="0.25">
      <c r="A307" t="str">
        <f ca="1">IF(ISBLANK(INDIRECT("'["&amp;'Báo cáo'!$C$3&amp;".xlsx]Hóa đơn COD'!"&amp;CELL("address",A307))),"",(INDIRECT("'["&amp;'Báo cáo'!$C$3&amp;".xlsx]Hóa đơn COD'!"&amp;CELL("address",A307))))</f>
        <v>BTT396692526.T1299.041219</v>
      </c>
      <c r="B307" t="str">
        <f ca="1">IF(ISBLANK(INDIRECT("'["&amp;'Báo cáo'!$C$3&amp;".xlsx]Hóa đơn COD'!"&amp;CELL("address",B307))),"",(INDIRECT("'["&amp;'Báo cáo'!$C$3&amp;".xlsx]Hóa đơn COD'!"&amp;CELL("address",B307))))</f>
        <v>T1299-Đinh Đức Thiện</v>
      </c>
      <c r="C307">
        <f ca="1">IF(ISBLANK(INDIRECT("'["&amp;'Báo cáo'!$C$3&amp;".xlsx]Hóa đơn COD'!"&amp;CELL("address",C307))),"",(INDIRECT("'["&amp;'Báo cáo'!$C$3&amp;".xlsx]Hóa đơn COD'!"&amp;CELL("address",C307))))</f>
        <v>19105147</v>
      </c>
      <c r="D307">
        <f ca="1">IF(ISBLANK(INDIRECT("'["&amp;'Báo cáo'!$C$3&amp;".xlsx]Hóa đơn COD'!"&amp;CELL("address",D307))),"",(INDIRECT("'["&amp;'Báo cáo'!$C$3&amp;".xlsx]Hóa đơn COD'!"&amp;CELL("address",D307))))</f>
        <v>0</v>
      </c>
      <c r="E307">
        <f ca="1">IF(ISBLANK(INDIRECT("'["&amp;'Báo cáo'!$C$3&amp;".xlsx]Hóa đơn COD'!"&amp;CELL("address",E307))),"",(INDIRECT("'["&amp;'Báo cáo'!$C$3&amp;".xlsx]Hóa đơn COD'!"&amp;CELL("address",E307))))</f>
        <v>1652231</v>
      </c>
      <c r="F307">
        <f ca="1">IF(ISBLANK(INDIRECT("'["&amp;'Báo cáo'!$C$3&amp;".xlsx]Hóa đơn COD'!"&amp;CELL("address",F307))),"",(INDIRECT("'["&amp;'Báo cáo'!$C$3&amp;".xlsx]Hóa đơn COD'!"&amp;CELL("address",F307))))</f>
        <v>1434231</v>
      </c>
      <c r="G307">
        <f ca="1">IF(ISBLANK(INDIRECT("'["&amp;'Báo cáo'!$C$3&amp;".xlsx]Hóa đơn COD'!"&amp;CELL("address",G307))),"",(INDIRECT("'["&amp;'Báo cáo'!$C$3&amp;".xlsx]Hóa đơn COD'!"&amp;CELL("address",G307))))</f>
        <v>218000</v>
      </c>
      <c r="H307">
        <f ca="1">IF(ISBLANK(INDIRECT("'["&amp;'Báo cáo'!$C$3&amp;".xlsx]Hóa đơn COD'!"&amp;CELL("address",H307))),"",(INDIRECT("'["&amp;'Báo cáo'!$C$3&amp;".xlsx]Hóa đơn COD'!"&amp;CELL("address",H307))))</f>
        <v>0</v>
      </c>
      <c r="I307">
        <f ca="1">IF(ISBLANK(INDIRECT("'["&amp;'Báo cáo'!$C$3&amp;".xlsx]Hóa đơn COD'!"&amp;CELL("address",I307))),"",(INDIRECT("'["&amp;'Báo cáo'!$C$3&amp;".xlsx]Hóa đơn COD'!"&amp;CELL("address",I307))))</f>
        <v>67</v>
      </c>
      <c r="J307">
        <f ca="1">IF(ISBLANK(INDIRECT("'["&amp;'Báo cáo'!$C$3&amp;".xlsx]Hóa đơn COD'!"&amp;CELL("address",J307))),"",(INDIRECT("'["&amp;'Báo cáo'!$C$3&amp;".xlsx]Hóa đơn COD'!"&amp;CELL("address",J307))))</f>
        <v>64</v>
      </c>
      <c r="K307">
        <f ca="1">IF(ISBLANK(INDIRECT("'["&amp;'Báo cáo'!$C$3&amp;".xlsx]Hóa đơn COD'!"&amp;CELL("address",K307))),"",(INDIRECT("'["&amp;'Báo cáo'!$C$3&amp;".xlsx]Hóa đơn COD'!"&amp;CELL("address",K307))))</f>
        <v>0</v>
      </c>
      <c r="L307">
        <f ca="1">IF(ISBLANK(INDIRECT("'["&amp;'Báo cáo'!$C$3&amp;".xlsx]Hóa đơn COD'!"&amp;CELL("address",L307))),"",(INDIRECT("'["&amp;'Báo cáo'!$C$3&amp;".xlsx]Hóa đơn COD'!"&amp;CELL("address",L307))))</f>
        <v>3</v>
      </c>
      <c r="M307">
        <f ca="1">IF(ISBLANK(INDIRECT("'["&amp;'Báo cáo'!$C$3&amp;".xlsx]Hóa đơn COD'!"&amp;CELL("address",M307))),"",(INDIRECT("'["&amp;'Báo cáo'!$C$3&amp;".xlsx]Hóa đơn COD'!"&amp;CELL("address",M307))))</f>
        <v>67</v>
      </c>
      <c r="N307" t="str">
        <f ca="1">IF(ISBLANK(INDIRECT("'["&amp;'Báo cáo'!$C$3&amp;".xlsx]Hóa đơn COD'!"&amp;CELL("address",N307))),"",(INDIRECT("'["&amp;'Báo cáo'!$C$3&amp;".xlsx]Hóa đơn COD'!"&amp;CELL("address",N307))))</f>
        <v>anhtnt3</v>
      </c>
      <c r="O307" t="str">
        <f ca="1">IF(ISBLANK(INDIRECT("'["&amp;'Báo cáo'!$C$3&amp;".xlsx]Hóa đơn COD'!"&amp;CELL("address",O307))),"",(INDIRECT("'["&amp;'Báo cáo'!$C$3&amp;".xlsx]Hóa đơn COD'!"&amp;CELL("address",O307))))</f>
        <v>13:02 04-12-19</v>
      </c>
      <c r="P307" s="10">
        <f t="shared" ca="1" si="4"/>
        <v>0.54305555555555551</v>
      </c>
      <c r="Q307" t="str">
        <f ca="1">IF(B307="","",IF(P307&lt;'Báo cáo'!$C$4,"Sáng","Chiều"))</f>
        <v>Sáng</v>
      </c>
      <c r="R307" s="12">
        <f ca="1">IF(A307="","",IF(ISNUMBER(MATCH(B307,'Danh sách COD'!$B:$B,0)),J307/I307,""))</f>
        <v>0.95522388059701491</v>
      </c>
      <c r="S307" t="str">
        <f ca="1">IF(R307="","",IF(R307&gt;='Báo cáo'!$C$8,"Có","Không"))</f>
        <v>Không</v>
      </c>
    </row>
    <row r="308" spans="1:19" x14ac:dyDescent="0.25">
      <c r="A308" t="str">
        <f ca="1">IF(ISBLANK(INDIRECT("'["&amp;'Báo cáo'!$C$3&amp;".xlsx]Hóa đơn COD'!"&amp;CELL("address",A308))),"",(INDIRECT("'["&amp;'Báo cáo'!$C$3&amp;".xlsx]Hóa đơn COD'!"&amp;CELL("address",A308))))</f>
        <v>BTT391946133.T1299.301119</v>
      </c>
      <c r="B308" t="str">
        <f ca="1">IF(ISBLANK(INDIRECT("'["&amp;'Báo cáo'!$C$3&amp;".xlsx]Hóa đơn COD'!"&amp;CELL("address",B308))),"",(INDIRECT("'["&amp;'Báo cáo'!$C$3&amp;".xlsx]Hóa đơn COD'!"&amp;CELL("address",B308))))</f>
        <v>T1299-Đinh Đức Thiện</v>
      </c>
      <c r="C308">
        <f ca="1">IF(ISBLANK(INDIRECT("'["&amp;'Báo cáo'!$C$3&amp;".xlsx]Hóa đơn COD'!"&amp;CELL("address",C308))),"",(INDIRECT("'["&amp;'Báo cáo'!$C$3&amp;".xlsx]Hóa đơn COD'!"&amp;CELL("address",C308))))</f>
        <v>0</v>
      </c>
      <c r="D308">
        <f ca="1">IF(ISBLANK(INDIRECT("'["&amp;'Báo cáo'!$C$3&amp;".xlsx]Hóa đơn COD'!"&amp;CELL("address",D308))),"",(INDIRECT("'["&amp;'Báo cáo'!$C$3&amp;".xlsx]Hóa đơn COD'!"&amp;CELL("address",D308))))</f>
        <v>0</v>
      </c>
      <c r="E308">
        <f ca="1">IF(ISBLANK(INDIRECT("'["&amp;'Báo cáo'!$C$3&amp;".xlsx]Hóa đơn COD'!"&amp;CELL("address",E308))),"",(INDIRECT("'["&amp;'Báo cáo'!$C$3&amp;".xlsx]Hóa đơn COD'!"&amp;CELL("address",E308))))</f>
        <v>16050</v>
      </c>
      <c r="F308">
        <f ca="1">IF(ISBLANK(INDIRECT("'["&amp;'Báo cáo'!$C$3&amp;".xlsx]Hóa đơn COD'!"&amp;CELL("address",F308))),"",(INDIRECT("'["&amp;'Báo cáo'!$C$3&amp;".xlsx]Hóa đơn COD'!"&amp;CELL("address",F308))))</f>
        <v>16050</v>
      </c>
      <c r="G308">
        <f ca="1">IF(ISBLANK(INDIRECT("'["&amp;'Báo cáo'!$C$3&amp;".xlsx]Hóa đơn COD'!"&amp;CELL("address",G308))),"",(INDIRECT("'["&amp;'Báo cáo'!$C$3&amp;".xlsx]Hóa đơn COD'!"&amp;CELL("address",G308))))</f>
        <v>0</v>
      </c>
      <c r="H308">
        <f ca="1">IF(ISBLANK(INDIRECT("'["&amp;'Báo cáo'!$C$3&amp;".xlsx]Hóa đơn COD'!"&amp;CELL("address",H308))),"",(INDIRECT("'["&amp;'Báo cáo'!$C$3&amp;".xlsx]Hóa đơn COD'!"&amp;CELL("address",H308))))</f>
        <v>0</v>
      </c>
      <c r="I308">
        <f ca="1">IF(ISBLANK(INDIRECT("'["&amp;'Báo cáo'!$C$3&amp;".xlsx]Hóa đơn COD'!"&amp;CELL("address",I308))),"",(INDIRECT("'["&amp;'Báo cáo'!$C$3&amp;".xlsx]Hóa đơn COD'!"&amp;CELL("address",I308))))</f>
        <v>1</v>
      </c>
      <c r="J308">
        <f ca="1">IF(ISBLANK(INDIRECT("'["&amp;'Báo cáo'!$C$3&amp;".xlsx]Hóa đơn COD'!"&amp;CELL("address",J308))),"",(INDIRECT("'["&amp;'Báo cáo'!$C$3&amp;".xlsx]Hóa đơn COD'!"&amp;CELL("address",J308))))</f>
        <v>1</v>
      </c>
      <c r="K308">
        <f ca="1">IF(ISBLANK(INDIRECT("'["&amp;'Báo cáo'!$C$3&amp;".xlsx]Hóa đơn COD'!"&amp;CELL("address",K308))),"",(INDIRECT("'["&amp;'Báo cáo'!$C$3&amp;".xlsx]Hóa đơn COD'!"&amp;CELL("address",K308))))</f>
        <v>0</v>
      </c>
      <c r="L308">
        <f ca="1">IF(ISBLANK(INDIRECT("'["&amp;'Báo cáo'!$C$3&amp;".xlsx]Hóa đơn COD'!"&amp;CELL("address",L308))),"",(INDIRECT("'["&amp;'Báo cáo'!$C$3&amp;".xlsx]Hóa đơn COD'!"&amp;CELL("address",L308))))</f>
        <v>0</v>
      </c>
      <c r="M308">
        <f ca="1">IF(ISBLANK(INDIRECT("'["&amp;'Báo cáo'!$C$3&amp;".xlsx]Hóa đơn COD'!"&amp;CELL("address",M308))),"",(INDIRECT("'["&amp;'Báo cáo'!$C$3&amp;".xlsx]Hóa đơn COD'!"&amp;CELL("address",M308))))</f>
        <v>1</v>
      </c>
      <c r="N308" t="str">
        <f ca="1">IF(ISBLANK(INDIRECT("'["&amp;'Báo cáo'!$C$3&amp;".xlsx]Hóa đơn COD'!"&amp;CELL("address",N308))),"",(INDIRECT("'["&amp;'Báo cáo'!$C$3&amp;".xlsx]Hóa đơn COD'!"&amp;CELL("address",N308))))</f>
        <v>trongntm</v>
      </c>
      <c r="O308" t="str">
        <f ca="1">IF(ISBLANK(INDIRECT("'["&amp;'Báo cáo'!$C$3&amp;".xlsx]Hóa đơn COD'!"&amp;CELL("address",O308))),"",(INDIRECT("'["&amp;'Báo cáo'!$C$3&amp;".xlsx]Hóa đơn COD'!"&amp;CELL("address",O308))))</f>
        <v>16:00 30-11-19</v>
      </c>
      <c r="P308" s="10">
        <f t="shared" ca="1" si="4"/>
        <v>0.66666666666666663</v>
      </c>
      <c r="Q308" t="str">
        <f ca="1">IF(B308="","",IF(P308&lt;'Báo cáo'!$C$4,"Sáng","Chiều"))</f>
        <v>Chiều</v>
      </c>
      <c r="R308" s="12">
        <f ca="1">IF(A308="","",IF(ISNUMBER(MATCH(B308,'Danh sách COD'!$B:$B,0)),J308/I308,""))</f>
        <v>1</v>
      </c>
      <c r="S308" t="str">
        <f ca="1">IF(R308="","",IF(R308&gt;='Báo cáo'!$C$8,"Có","Không"))</f>
        <v>Có</v>
      </c>
    </row>
    <row r="309" spans="1:19" x14ac:dyDescent="0.25">
      <c r="A309" t="str">
        <f ca="1">IF(ISBLANK(INDIRECT("'["&amp;'Báo cáo'!$C$3&amp;".xlsx]Hóa đơn COD'!"&amp;CELL("address",A309))),"",(INDIRECT("'["&amp;'Báo cáo'!$C$3&amp;".xlsx]Hóa đơn COD'!"&amp;CELL("address",A309))))</f>
        <v>BTT398220057.T1299.051219</v>
      </c>
      <c r="B309" t="str">
        <f ca="1">IF(ISBLANK(INDIRECT("'["&amp;'Báo cáo'!$C$3&amp;".xlsx]Hóa đơn COD'!"&amp;CELL("address",B309))),"",(INDIRECT("'["&amp;'Báo cáo'!$C$3&amp;".xlsx]Hóa đơn COD'!"&amp;CELL("address",B309))))</f>
        <v>T1299-Đinh Đức Thiện</v>
      </c>
      <c r="C309">
        <f ca="1">IF(ISBLANK(INDIRECT("'["&amp;'Báo cáo'!$C$3&amp;".xlsx]Hóa đơn COD'!"&amp;CELL("address",C309))),"",(INDIRECT("'["&amp;'Báo cáo'!$C$3&amp;".xlsx]Hóa đơn COD'!"&amp;CELL("address",C309))))</f>
        <v>5482700</v>
      </c>
      <c r="D309">
        <f ca="1">IF(ISBLANK(INDIRECT("'["&amp;'Báo cáo'!$C$3&amp;".xlsx]Hóa đơn COD'!"&amp;CELL("address",D309))),"",(INDIRECT("'["&amp;'Báo cáo'!$C$3&amp;".xlsx]Hóa đơn COD'!"&amp;CELL("address",D309))))</f>
        <v>0</v>
      </c>
      <c r="E309">
        <f ca="1">IF(ISBLANK(INDIRECT("'["&amp;'Báo cáo'!$C$3&amp;".xlsx]Hóa đơn COD'!"&amp;CELL("address",E309))),"",(INDIRECT("'["&amp;'Báo cáo'!$C$3&amp;".xlsx]Hóa đơn COD'!"&amp;CELL("address",E309))))</f>
        <v>746780</v>
      </c>
      <c r="F309">
        <f ca="1">IF(ISBLANK(INDIRECT("'["&amp;'Báo cáo'!$C$3&amp;".xlsx]Hóa đơn COD'!"&amp;CELL("address",F309))),"",(INDIRECT("'["&amp;'Báo cáo'!$C$3&amp;".xlsx]Hóa đơn COD'!"&amp;CELL("address",F309))))</f>
        <v>630780</v>
      </c>
      <c r="G309">
        <f ca="1">IF(ISBLANK(INDIRECT("'["&amp;'Báo cáo'!$C$3&amp;".xlsx]Hóa đơn COD'!"&amp;CELL("address",G309))),"",(INDIRECT("'["&amp;'Báo cáo'!$C$3&amp;".xlsx]Hóa đơn COD'!"&amp;CELL("address",G309))))</f>
        <v>116000</v>
      </c>
      <c r="H309">
        <f ca="1">IF(ISBLANK(INDIRECT("'["&amp;'Báo cáo'!$C$3&amp;".xlsx]Hóa đơn COD'!"&amp;CELL("address",H309))),"",(INDIRECT("'["&amp;'Báo cáo'!$C$3&amp;".xlsx]Hóa đơn COD'!"&amp;CELL("address",H309))))</f>
        <v>0</v>
      </c>
      <c r="I309">
        <f ca="1">IF(ISBLANK(INDIRECT("'["&amp;'Báo cáo'!$C$3&amp;".xlsx]Hóa đơn COD'!"&amp;CELL("address",I309))),"",(INDIRECT("'["&amp;'Báo cáo'!$C$3&amp;".xlsx]Hóa đơn COD'!"&amp;CELL("address",I309))))</f>
        <v>33</v>
      </c>
      <c r="J309">
        <f ca="1">IF(ISBLANK(INDIRECT("'["&amp;'Báo cáo'!$C$3&amp;".xlsx]Hóa đơn COD'!"&amp;CELL("address",J309))),"",(INDIRECT("'["&amp;'Báo cáo'!$C$3&amp;".xlsx]Hóa đơn COD'!"&amp;CELL("address",J309))))</f>
        <v>27</v>
      </c>
      <c r="K309">
        <f ca="1">IF(ISBLANK(INDIRECT("'["&amp;'Báo cáo'!$C$3&amp;".xlsx]Hóa đơn COD'!"&amp;CELL("address",K309))),"",(INDIRECT("'["&amp;'Báo cáo'!$C$3&amp;".xlsx]Hóa đơn COD'!"&amp;CELL("address",K309))))</f>
        <v>0</v>
      </c>
      <c r="L309">
        <f ca="1">IF(ISBLANK(INDIRECT("'["&amp;'Báo cáo'!$C$3&amp;".xlsx]Hóa đơn COD'!"&amp;CELL("address",L309))),"",(INDIRECT("'["&amp;'Báo cáo'!$C$3&amp;".xlsx]Hóa đơn COD'!"&amp;CELL("address",L309))))</f>
        <v>6</v>
      </c>
      <c r="M309">
        <f ca="1">IF(ISBLANK(INDIRECT("'["&amp;'Báo cáo'!$C$3&amp;".xlsx]Hóa đơn COD'!"&amp;CELL("address",M309))),"",(INDIRECT("'["&amp;'Báo cáo'!$C$3&amp;".xlsx]Hóa đơn COD'!"&amp;CELL("address",M309))))</f>
        <v>33</v>
      </c>
      <c r="N309" t="str">
        <f ca="1">IF(ISBLANK(INDIRECT("'["&amp;'Báo cáo'!$C$3&amp;".xlsx]Hóa đơn COD'!"&amp;CELL("address",N309))),"",(INDIRECT("'["&amp;'Báo cáo'!$C$3&amp;".xlsx]Hóa đơn COD'!"&amp;CELL("address",N309))))</f>
        <v>trongntm</v>
      </c>
      <c r="O309" t="str">
        <f ca="1">IF(ISBLANK(INDIRECT("'["&amp;'Báo cáo'!$C$3&amp;".xlsx]Hóa đơn COD'!"&amp;CELL("address",O309))),"",(INDIRECT("'["&amp;'Báo cáo'!$C$3&amp;".xlsx]Hóa đơn COD'!"&amp;CELL("address",O309))))</f>
        <v>17:27 05-12-19</v>
      </c>
      <c r="P309" s="10">
        <f t="shared" ca="1" si="4"/>
        <v>0.7270833333333333</v>
      </c>
      <c r="Q309" t="str">
        <f ca="1">IF(B309="","",IF(P309&lt;'Báo cáo'!$C$4,"Sáng","Chiều"))</f>
        <v>Chiều</v>
      </c>
      <c r="R309" s="12">
        <f ca="1">IF(A309="","",IF(ISNUMBER(MATCH(B309,'Danh sách COD'!$B:$B,0)),J309/I309,""))</f>
        <v>0.81818181818181823</v>
      </c>
      <c r="S309" t="str">
        <f ca="1">IF(R309="","",IF(R309&gt;='Báo cáo'!$C$8,"Có","Không"))</f>
        <v>Không</v>
      </c>
    </row>
    <row r="310" spans="1:19" x14ac:dyDescent="0.25">
      <c r="A310" t="str">
        <f ca="1">IF(ISBLANK(INDIRECT("'["&amp;'Báo cáo'!$C$3&amp;".xlsx]Hóa đơn COD'!"&amp;CELL("address",A310))),"",(INDIRECT("'["&amp;'Báo cáo'!$C$3&amp;".xlsx]Hóa đơn COD'!"&amp;CELL("address",A310))))</f>
        <v>BTT399691044.T1299.061219</v>
      </c>
      <c r="B310" t="str">
        <f ca="1">IF(ISBLANK(INDIRECT("'["&amp;'Báo cáo'!$C$3&amp;".xlsx]Hóa đơn COD'!"&amp;CELL("address",B310))),"",(INDIRECT("'["&amp;'Báo cáo'!$C$3&amp;".xlsx]Hóa đơn COD'!"&amp;CELL("address",B310))))</f>
        <v>T1299-Đinh Đức Thiện</v>
      </c>
      <c r="C310">
        <f ca="1">IF(ISBLANK(INDIRECT("'["&amp;'Báo cáo'!$C$3&amp;".xlsx]Hóa đơn COD'!"&amp;CELL("address",C310))),"",(INDIRECT("'["&amp;'Báo cáo'!$C$3&amp;".xlsx]Hóa đơn COD'!"&amp;CELL("address",C310))))</f>
        <v>10385600</v>
      </c>
      <c r="D310">
        <f ca="1">IF(ISBLANK(INDIRECT("'["&amp;'Báo cáo'!$C$3&amp;".xlsx]Hóa đơn COD'!"&amp;CELL("address",D310))),"",(INDIRECT("'["&amp;'Báo cáo'!$C$3&amp;".xlsx]Hóa đơn COD'!"&amp;CELL("address",D310))))</f>
        <v>0</v>
      </c>
      <c r="E310">
        <f ca="1">IF(ISBLANK(INDIRECT("'["&amp;'Báo cáo'!$C$3&amp;".xlsx]Hóa đơn COD'!"&amp;CELL("address",E310))),"",(INDIRECT("'["&amp;'Báo cáo'!$C$3&amp;".xlsx]Hóa đơn COD'!"&amp;CELL("address",E310))))</f>
        <v>679550</v>
      </c>
      <c r="F310">
        <f ca="1">IF(ISBLANK(INDIRECT("'["&amp;'Báo cáo'!$C$3&amp;".xlsx]Hóa đơn COD'!"&amp;CELL("address",F310))),"",(INDIRECT("'["&amp;'Báo cáo'!$C$3&amp;".xlsx]Hóa đơn COD'!"&amp;CELL("address",F310))))</f>
        <v>584550</v>
      </c>
      <c r="G310">
        <f ca="1">IF(ISBLANK(INDIRECT("'["&amp;'Báo cáo'!$C$3&amp;".xlsx]Hóa đơn COD'!"&amp;CELL("address",G310))),"",(INDIRECT("'["&amp;'Báo cáo'!$C$3&amp;".xlsx]Hóa đơn COD'!"&amp;CELL("address",G310))))</f>
        <v>95000</v>
      </c>
      <c r="H310">
        <f ca="1">IF(ISBLANK(INDIRECT("'["&amp;'Báo cáo'!$C$3&amp;".xlsx]Hóa đơn COD'!"&amp;CELL("address",H310))),"",(INDIRECT("'["&amp;'Báo cáo'!$C$3&amp;".xlsx]Hóa đơn COD'!"&amp;CELL("address",H310))))</f>
        <v>0</v>
      </c>
      <c r="I310">
        <f ca="1">IF(ISBLANK(INDIRECT("'["&amp;'Báo cáo'!$C$3&amp;".xlsx]Hóa đơn COD'!"&amp;CELL("address",I310))),"",(INDIRECT("'["&amp;'Báo cáo'!$C$3&amp;".xlsx]Hóa đơn COD'!"&amp;CELL("address",I310))))</f>
        <v>38</v>
      </c>
      <c r="J310">
        <f ca="1">IF(ISBLANK(INDIRECT("'["&amp;'Báo cáo'!$C$3&amp;".xlsx]Hóa đơn COD'!"&amp;CELL("address",J310))),"",(INDIRECT("'["&amp;'Báo cáo'!$C$3&amp;".xlsx]Hóa đơn COD'!"&amp;CELL("address",J310))))</f>
        <v>29</v>
      </c>
      <c r="K310">
        <f ca="1">IF(ISBLANK(INDIRECT("'["&amp;'Báo cáo'!$C$3&amp;".xlsx]Hóa đơn COD'!"&amp;CELL("address",K310))),"",(INDIRECT("'["&amp;'Báo cáo'!$C$3&amp;".xlsx]Hóa đơn COD'!"&amp;CELL("address",K310))))</f>
        <v>0</v>
      </c>
      <c r="L310">
        <f ca="1">IF(ISBLANK(INDIRECT("'["&amp;'Báo cáo'!$C$3&amp;".xlsx]Hóa đơn COD'!"&amp;CELL("address",L310))),"",(INDIRECT("'["&amp;'Báo cáo'!$C$3&amp;".xlsx]Hóa đơn COD'!"&amp;CELL("address",L310))))</f>
        <v>9</v>
      </c>
      <c r="M310">
        <f ca="1">IF(ISBLANK(INDIRECT("'["&amp;'Báo cáo'!$C$3&amp;".xlsx]Hóa đơn COD'!"&amp;CELL("address",M310))),"",(INDIRECT("'["&amp;'Báo cáo'!$C$3&amp;".xlsx]Hóa đơn COD'!"&amp;CELL("address",M310))))</f>
        <v>38</v>
      </c>
      <c r="N310" t="str">
        <f ca="1">IF(ISBLANK(INDIRECT("'["&amp;'Báo cáo'!$C$3&amp;".xlsx]Hóa đơn COD'!"&amp;CELL("address",N310))),"",(INDIRECT("'["&amp;'Báo cáo'!$C$3&amp;".xlsx]Hóa đơn COD'!"&amp;CELL("address",N310))))</f>
        <v>tuoint</v>
      </c>
      <c r="O310" t="str">
        <f ca="1">IF(ISBLANK(INDIRECT("'["&amp;'Báo cáo'!$C$3&amp;".xlsx]Hóa đơn COD'!"&amp;CELL("address",O310))),"",(INDIRECT("'["&amp;'Báo cáo'!$C$3&amp;".xlsx]Hóa đơn COD'!"&amp;CELL("address",O310))))</f>
        <v>17:33 06-12-19</v>
      </c>
      <c r="P310" s="10">
        <f t="shared" ca="1" si="4"/>
        <v>0.73125000000000007</v>
      </c>
      <c r="Q310" t="str">
        <f ca="1">IF(B310="","",IF(P310&lt;'Báo cáo'!$C$4,"Sáng","Chiều"))</f>
        <v>Chiều</v>
      </c>
      <c r="R310" s="12">
        <f ca="1">IF(A310="","",IF(ISNUMBER(MATCH(B310,'Danh sách COD'!$B:$B,0)),J310/I310,""))</f>
        <v>0.76315789473684215</v>
      </c>
      <c r="S310" t="str">
        <f ca="1">IF(R310="","",IF(R310&gt;='Báo cáo'!$C$8,"Có","Không"))</f>
        <v>Không</v>
      </c>
    </row>
    <row r="311" spans="1:19" x14ac:dyDescent="0.25">
      <c r="A311" t="str">
        <f ca="1">IF(ISBLANK(INDIRECT("'["&amp;'Báo cáo'!$C$3&amp;".xlsx]Hóa đơn COD'!"&amp;CELL("address",A311))),"",(INDIRECT("'["&amp;'Báo cáo'!$C$3&amp;".xlsx]Hóa đơn COD'!"&amp;CELL("address",A311))))</f>
        <v>BTT397011360.T1299.041219</v>
      </c>
      <c r="B311" t="str">
        <f ca="1">IF(ISBLANK(INDIRECT("'["&amp;'Báo cáo'!$C$3&amp;".xlsx]Hóa đơn COD'!"&amp;CELL("address",B311))),"",(INDIRECT("'["&amp;'Báo cáo'!$C$3&amp;".xlsx]Hóa đơn COD'!"&amp;CELL("address",B311))))</f>
        <v>T1299-Đinh Đức Thiện</v>
      </c>
      <c r="C311">
        <f ca="1">IF(ISBLANK(INDIRECT("'["&amp;'Báo cáo'!$C$3&amp;".xlsx]Hóa đơn COD'!"&amp;CELL("address",C311))),"",(INDIRECT("'["&amp;'Báo cáo'!$C$3&amp;".xlsx]Hóa đơn COD'!"&amp;CELL("address",C311))))</f>
        <v>13708425</v>
      </c>
      <c r="D311">
        <f ca="1">IF(ISBLANK(INDIRECT("'["&amp;'Báo cáo'!$C$3&amp;".xlsx]Hóa đơn COD'!"&amp;CELL("address",D311))),"",(INDIRECT("'["&amp;'Báo cáo'!$C$3&amp;".xlsx]Hóa đơn COD'!"&amp;CELL("address",D311))))</f>
        <v>33150</v>
      </c>
      <c r="E311">
        <f ca="1">IF(ISBLANK(INDIRECT("'["&amp;'Báo cáo'!$C$3&amp;".xlsx]Hóa đơn COD'!"&amp;CELL("address",E311))),"",(INDIRECT("'["&amp;'Báo cáo'!$C$3&amp;".xlsx]Hóa đơn COD'!"&amp;CELL("address",E311))))</f>
        <v>1151375</v>
      </c>
      <c r="F311">
        <f ca="1">IF(ISBLANK(INDIRECT("'["&amp;'Báo cáo'!$C$3&amp;".xlsx]Hóa đơn COD'!"&amp;CELL("address",F311))),"",(INDIRECT("'["&amp;'Báo cáo'!$C$3&amp;".xlsx]Hóa đơn COD'!"&amp;CELL("address",F311))))</f>
        <v>986375</v>
      </c>
      <c r="G311">
        <f ca="1">IF(ISBLANK(INDIRECT("'["&amp;'Báo cáo'!$C$3&amp;".xlsx]Hóa đơn COD'!"&amp;CELL("address",G311))),"",(INDIRECT("'["&amp;'Báo cáo'!$C$3&amp;".xlsx]Hóa đơn COD'!"&amp;CELL("address",G311))))</f>
        <v>165000</v>
      </c>
      <c r="H311">
        <f ca="1">IF(ISBLANK(INDIRECT("'["&amp;'Báo cáo'!$C$3&amp;".xlsx]Hóa đơn COD'!"&amp;CELL("address",H311))),"",(INDIRECT("'["&amp;'Báo cáo'!$C$3&amp;".xlsx]Hóa đơn COD'!"&amp;CELL("address",H311))))</f>
        <v>0</v>
      </c>
      <c r="I311">
        <f ca="1">IF(ISBLANK(INDIRECT("'["&amp;'Báo cáo'!$C$3&amp;".xlsx]Hóa đơn COD'!"&amp;CELL("address",I311))),"",(INDIRECT("'["&amp;'Báo cáo'!$C$3&amp;".xlsx]Hóa đơn COD'!"&amp;CELL("address",I311))))</f>
        <v>55</v>
      </c>
      <c r="J311">
        <f ca="1">IF(ISBLANK(INDIRECT("'["&amp;'Báo cáo'!$C$3&amp;".xlsx]Hóa đơn COD'!"&amp;CELL("address",J311))),"",(INDIRECT("'["&amp;'Báo cáo'!$C$3&amp;".xlsx]Hóa đơn COD'!"&amp;CELL("address",J311))))</f>
        <v>46</v>
      </c>
      <c r="K311">
        <f ca="1">IF(ISBLANK(INDIRECT("'["&amp;'Báo cáo'!$C$3&amp;".xlsx]Hóa đơn COD'!"&amp;CELL("address",K311))),"",(INDIRECT("'["&amp;'Báo cáo'!$C$3&amp;".xlsx]Hóa đơn COD'!"&amp;CELL("address",K311))))</f>
        <v>2</v>
      </c>
      <c r="L311">
        <f ca="1">IF(ISBLANK(INDIRECT("'["&amp;'Báo cáo'!$C$3&amp;".xlsx]Hóa đơn COD'!"&amp;CELL("address",L311))),"",(INDIRECT("'["&amp;'Báo cáo'!$C$3&amp;".xlsx]Hóa đơn COD'!"&amp;CELL("address",L311))))</f>
        <v>7</v>
      </c>
      <c r="M311">
        <f ca="1">IF(ISBLANK(INDIRECT("'["&amp;'Báo cáo'!$C$3&amp;".xlsx]Hóa đơn COD'!"&amp;CELL("address",M311))),"",(INDIRECT("'["&amp;'Báo cáo'!$C$3&amp;".xlsx]Hóa đơn COD'!"&amp;CELL("address",M311))))</f>
        <v>57</v>
      </c>
      <c r="N311" t="str">
        <f ca="1">IF(ISBLANK(INDIRECT("'["&amp;'Báo cáo'!$C$3&amp;".xlsx]Hóa đơn COD'!"&amp;CELL("address",N311))),"",(INDIRECT("'["&amp;'Báo cáo'!$C$3&amp;".xlsx]Hóa đơn COD'!"&amp;CELL("address",N311))))</f>
        <v>trongntm</v>
      </c>
      <c r="O311" t="str">
        <f ca="1">IF(ISBLANK(INDIRECT("'["&amp;'Báo cáo'!$C$3&amp;".xlsx]Hóa đơn COD'!"&amp;CELL("address",O311))),"",(INDIRECT("'["&amp;'Báo cáo'!$C$3&amp;".xlsx]Hóa đơn COD'!"&amp;CELL("address",O311))))</f>
        <v>17:37 04-12-19</v>
      </c>
      <c r="P311" s="10">
        <f t="shared" ca="1" si="4"/>
        <v>0.73402777777777783</v>
      </c>
      <c r="Q311" t="str">
        <f ca="1">IF(B311="","",IF(P311&lt;'Báo cáo'!$C$4,"Sáng","Chiều"))</f>
        <v>Chiều</v>
      </c>
      <c r="R311" s="12">
        <f ca="1">IF(A311="","",IF(ISNUMBER(MATCH(B311,'Danh sách COD'!$B:$B,0)),J311/I311,""))</f>
        <v>0.83636363636363631</v>
      </c>
      <c r="S311" t="str">
        <f ca="1">IF(R311="","",IF(R311&gt;='Báo cáo'!$C$8,"Có","Không"))</f>
        <v>Không</v>
      </c>
    </row>
    <row r="312" spans="1:19" x14ac:dyDescent="0.25">
      <c r="A312" t="str">
        <f ca="1">IF(ISBLANK(INDIRECT("'["&amp;'Báo cáo'!$C$3&amp;".xlsx]Hóa đơn COD'!"&amp;CELL("address",A312))),"",(INDIRECT("'["&amp;'Báo cáo'!$C$3&amp;".xlsx]Hóa đơn COD'!"&amp;CELL("address",A312))))</f>
        <v>BTT394312485.T1299.021219</v>
      </c>
      <c r="B312" t="str">
        <f ca="1">IF(ISBLANK(INDIRECT("'["&amp;'Báo cáo'!$C$3&amp;".xlsx]Hóa đơn COD'!"&amp;CELL("address",B312))),"",(INDIRECT("'["&amp;'Báo cáo'!$C$3&amp;".xlsx]Hóa đơn COD'!"&amp;CELL("address",B312))))</f>
        <v>T1299-Đinh Đức Thiện</v>
      </c>
      <c r="C312">
        <f ca="1">IF(ISBLANK(INDIRECT("'["&amp;'Báo cáo'!$C$3&amp;".xlsx]Hóa đơn COD'!"&amp;CELL("address",C312))),"",(INDIRECT("'["&amp;'Báo cáo'!$C$3&amp;".xlsx]Hóa đơn COD'!"&amp;CELL("address",C312))))</f>
        <v>17223966</v>
      </c>
      <c r="D312">
        <f ca="1">IF(ISBLANK(INDIRECT("'["&amp;'Báo cáo'!$C$3&amp;".xlsx]Hóa đơn COD'!"&amp;CELL("address",D312))),"",(INDIRECT("'["&amp;'Báo cáo'!$C$3&amp;".xlsx]Hóa đơn COD'!"&amp;CELL("address",D312))))</f>
        <v>0</v>
      </c>
      <c r="E312">
        <f ca="1">IF(ISBLANK(INDIRECT("'["&amp;'Báo cáo'!$C$3&amp;".xlsx]Hóa đơn COD'!"&amp;CELL("address",E312))),"",(INDIRECT("'["&amp;'Báo cáo'!$C$3&amp;".xlsx]Hóa đơn COD'!"&amp;CELL("address",E312))))</f>
        <v>1502105</v>
      </c>
      <c r="F312">
        <f ca="1">IF(ISBLANK(INDIRECT("'["&amp;'Báo cáo'!$C$3&amp;".xlsx]Hóa đơn COD'!"&amp;CELL("address",F312))),"",(INDIRECT("'["&amp;'Báo cáo'!$C$3&amp;".xlsx]Hóa đơn COD'!"&amp;CELL("address",F312))))</f>
        <v>1305105</v>
      </c>
      <c r="G312">
        <f ca="1">IF(ISBLANK(INDIRECT("'["&amp;'Báo cáo'!$C$3&amp;".xlsx]Hóa đơn COD'!"&amp;CELL("address",G312))),"",(INDIRECT("'["&amp;'Báo cáo'!$C$3&amp;".xlsx]Hóa đơn COD'!"&amp;CELL("address",G312))))</f>
        <v>197000</v>
      </c>
      <c r="H312">
        <f ca="1">IF(ISBLANK(INDIRECT("'["&amp;'Báo cáo'!$C$3&amp;".xlsx]Hóa đơn COD'!"&amp;CELL("address",H312))),"",(INDIRECT("'["&amp;'Báo cáo'!$C$3&amp;".xlsx]Hóa đơn COD'!"&amp;CELL("address",H312))))</f>
        <v>0</v>
      </c>
      <c r="I312">
        <f ca="1">IF(ISBLANK(INDIRECT("'["&amp;'Báo cáo'!$C$3&amp;".xlsx]Hóa đơn COD'!"&amp;CELL("address",I312))),"",(INDIRECT("'["&amp;'Báo cáo'!$C$3&amp;".xlsx]Hóa đơn COD'!"&amp;CELL("address",I312))))</f>
        <v>72</v>
      </c>
      <c r="J312">
        <f ca="1">IF(ISBLANK(INDIRECT("'["&amp;'Báo cáo'!$C$3&amp;".xlsx]Hóa đơn COD'!"&amp;CELL("address",J312))),"",(INDIRECT("'["&amp;'Báo cáo'!$C$3&amp;".xlsx]Hóa đơn COD'!"&amp;CELL("address",J312))))</f>
        <v>65</v>
      </c>
      <c r="K312">
        <f ca="1">IF(ISBLANK(INDIRECT("'["&amp;'Báo cáo'!$C$3&amp;".xlsx]Hóa đơn COD'!"&amp;CELL("address",K312))),"",(INDIRECT("'["&amp;'Báo cáo'!$C$3&amp;".xlsx]Hóa đơn COD'!"&amp;CELL("address",K312))))</f>
        <v>0</v>
      </c>
      <c r="L312">
        <f ca="1">IF(ISBLANK(INDIRECT("'["&amp;'Báo cáo'!$C$3&amp;".xlsx]Hóa đơn COD'!"&amp;CELL("address",L312))),"",(INDIRECT("'["&amp;'Báo cáo'!$C$3&amp;".xlsx]Hóa đơn COD'!"&amp;CELL("address",L312))))</f>
        <v>7</v>
      </c>
      <c r="M312">
        <f ca="1">IF(ISBLANK(INDIRECT("'["&amp;'Báo cáo'!$C$3&amp;".xlsx]Hóa đơn COD'!"&amp;CELL("address",M312))),"",(INDIRECT("'["&amp;'Báo cáo'!$C$3&amp;".xlsx]Hóa đơn COD'!"&amp;CELL("address",M312))))</f>
        <v>72</v>
      </c>
      <c r="N312" t="str">
        <f ca="1">IF(ISBLANK(INDIRECT("'["&amp;'Báo cáo'!$C$3&amp;".xlsx]Hóa đơn COD'!"&amp;CELL("address",N312))),"",(INDIRECT("'["&amp;'Báo cáo'!$C$3&amp;".xlsx]Hóa đơn COD'!"&amp;CELL("address",N312))))</f>
        <v>tuoint</v>
      </c>
      <c r="O312" t="str">
        <f ca="1">IF(ISBLANK(INDIRECT("'["&amp;'Báo cáo'!$C$3&amp;".xlsx]Hóa đơn COD'!"&amp;CELL("address",O312))),"",(INDIRECT("'["&amp;'Báo cáo'!$C$3&amp;".xlsx]Hóa đơn COD'!"&amp;CELL("address",O312))))</f>
        <v>17:54 02-12-19</v>
      </c>
      <c r="P312" s="10">
        <f t="shared" ca="1" si="4"/>
        <v>0.74583333333333324</v>
      </c>
      <c r="Q312" t="str">
        <f ca="1">IF(B312="","",IF(P312&lt;'Báo cáo'!$C$4,"Sáng","Chiều"))</f>
        <v>Chiều</v>
      </c>
      <c r="R312" s="12">
        <f ca="1">IF(A312="","",IF(ISNUMBER(MATCH(B312,'Danh sách COD'!$B:$B,0)),J312/I312,""))</f>
        <v>0.90277777777777779</v>
      </c>
      <c r="S312" t="str">
        <f ca="1">IF(R312="","",IF(R312&gt;='Báo cáo'!$C$8,"Có","Không"))</f>
        <v>Không</v>
      </c>
    </row>
    <row r="313" spans="1:19" x14ac:dyDescent="0.25">
      <c r="A313" t="str">
        <f ca="1">IF(ISBLANK(INDIRECT("'["&amp;'Báo cáo'!$C$3&amp;".xlsx]Hóa đơn COD'!"&amp;CELL("address",A313))),"",(INDIRECT("'["&amp;'Báo cáo'!$C$3&amp;".xlsx]Hóa đơn COD'!"&amp;CELL("address",A313))))</f>
        <v>BTT395629512.T1299.031219</v>
      </c>
      <c r="B313" t="str">
        <f ca="1">IF(ISBLANK(INDIRECT("'["&amp;'Báo cáo'!$C$3&amp;".xlsx]Hóa đơn COD'!"&amp;CELL("address",B313))),"",(INDIRECT("'["&amp;'Báo cáo'!$C$3&amp;".xlsx]Hóa đơn COD'!"&amp;CELL("address",B313))))</f>
        <v>T1299-Đinh Đức Thiện</v>
      </c>
      <c r="C313">
        <f ca="1">IF(ISBLANK(INDIRECT("'["&amp;'Báo cáo'!$C$3&amp;".xlsx]Hóa đơn COD'!"&amp;CELL("address",C313))),"",(INDIRECT("'["&amp;'Báo cáo'!$C$3&amp;".xlsx]Hóa đơn COD'!"&amp;CELL("address",C313))))</f>
        <v>19771200</v>
      </c>
      <c r="D313">
        <f ca="1">IF(ISBLANK(INDIRECT("'["&amp;'Báo cáo'!$C$3&amp;".xlsx]Hóa đơn COD'!"&amp;CELL("address",D313))),"",(INDIRECT("'["&amp;'Báo cáo'!$C$3&amp;".xlsx]Hóa đơn COD'!"&amp;CELL("address",D313))))</f>
        <v>29000</v>
      </c>
      <c r="E313">
        <f ca="1">IF(ISBLANK(INDIRECT("'["&amp;'Báo cáo'!$C$3&amp;".xlsx]Hóa đơn COD'!"&amp;CELL("address",E313))),"",(INDIRECT("'["&amp;'Báo cáo'!$C$3&amp;".xlsx]Hóa đơn COD'!"&amp;CELL("address",E313))))</f>
        <v>1306650</v>
      </c>
      <c r="F313">
        <f ca="1">IF(ISBLANK(INDIRECT("'["&amp;'Báo cáo'!$C$3&amp;".xlsx]Hóa đơn COD'!"&amp;CELL("address",F313))),"",(INDIRECT("'["&amp;'Báo cáo'!$C$3&amp;".xlsx]Hóa đơn COD'!"&amp;CELL("address",F313))))</f>
        <v>1152650</v>
      </c>
      <c r="G313">
        <f ca="1">IF(ISBLANK(INDIRECT("'["&amp;'Báo cáo'!$C$3&amp;".xlsx]Hóa đơn COD'!"&amp;CELL("address",G313))),"",(INDIRECT("'["&amp;'Báo cáo'!$C$3&amp;".xlsx]Hóa đơn COD'!"&amp;CELL("address",G313))))</f>
        <v>154000</v>
      </c>
      <c r="H313">
        <f ca="1">IF(ISBLANK(INDIRECT("'["&amp;'Báo cáo'!$C$3&amp;".xlsx]Hóa đơn COD'!"&amp;CELL("address",H313))),"",(INDIRECT("'["&amp;'Báo cáo'!$C$3&amp;".xlsx]Hóa đơn COD'!"&amp;CELL("address",H313))))</f>
        <v>0</v>
      </c>
      <c r="I313">
        <f ca="1">IF(ISBLANK(INDIRECT("'["&amp;'Báo cáo'!$C$3&amp;".xlsx]Hóa đơn COD'!"&amp;CELL("address",I313))),"",(INDIRECT("'["&amp;'Báo cáo'!$C$3&amp;".xlsx]Hóa đơn COD'!"&amp;CELL("address",I313))))</f>
        <v>50</v>
      </c>
      <c r="J313">
        <f ca="1">IF(ISBLANK(INDIRECT("'["&amp;'Báo cáo'!$C$3&amp;".xlsx]Hóa đơn COD'!"&amp;CELL("address",J313))),"",(INDIRECT("'["&amp;'Báo cáo'!$C$3&amp;".xlsx]Hóa đơn COD'!"&amp;CELL("address",J313))))</f>
        <v>45</v>
      </c>
      <c r="K313">
        <f ca="1">IF(ISBLANK(INDIRECT("'["&amp;'Báo cáo'!$C$3&amp;".xlsx]Hóa đơn COD'!"&amp;CELL("address",K313))),"",(INDIRECT("'["&amp;'Báo cáo'!$C$3&amp;".xlsx]Hóa đơn COD'!"&amp;CELL("address",K313))))</f>
        <v>1</v>
      </c>
      <c r="L313">
        <f ca="1">IF(ISBLANK(INDIRECT("'["&amp;'Báo cáo'!$C$3&amp;".xlsx]Hóa đơn COD'!"&amp;CELL("address",L313))),"",(INDIRECT("'["&amp;'Báo cáo'!$C$3&amp;".xlsx]Hóa đơn COD'!"&amp;CELL("address",L313))))</f>
        <v>4</v>
      </c>
      <c r="M313">
        <f ca="1">IF(ISBLANK(INDIRECT("'["&amp;'Báo cáo'!$C$3&amp;".xlsx]Hóa đơn COD'!"&amp;CELL("address",M313))),"",(INDIRECT("'["&amp;'Báo cáo'!$C$3&amp;".xlsx]Hóa đơn COD'!"&amp;CELL("address",M313))))</f>
        <v>51</v>
      </c>
      <c r="N313" t="str">
        <f ca="1">IF(ISBLANK(INDIRECT("'["&amp;'Báo cáo'!$C$3&amp;".xlsx]Hóa đơn COD'!"&amp;CELL("address",N313))),"",(INDIRECT("'["&amp;'Báo cáo'!$C$3&amp;".xlsx]Hóa đơn COD'!"&amp;CELL("address",N313))))</f>
        <v>ngannk2</v>
      </c>
      <c r="O313" t="str">
        <f ca="1">IF(ISBLANK(INDIRECT("'["&amp;'Báo cáo'!$C$3&amp;".xlsx]Hóa đơn COD'!"&amp;CELL("address",O313))),"",(INDIRECT("'["&amp;'Báo cáo'!$C$3&amp;".xlsx]Hóa đơn COD'!"&amp;CELL("address",O313))))</f>
        <v>17:56 03-12-19</v>
      </c>
      <c r="P313" s="10">
        <f t="shared" ca="1" si="4"/>
        <v>0.74722222222222223</v>
      </c>
      <c r="Q313" t="str">
        <f ca="1">IF(B313="","",IF(P313&lt;'Báo cáo'!$C$4,"Sáng","Chiều"))</f>
        <v>Chiều</v>
      </c>
      <c r="R313" s="12">
        <f ca="1">IF(A313="","",IF(ISNUMBER(MATCH(B313,'Danh sách COD'!$B:$B,0)),J313/I313,""))</f>
        <v>0.9</v>
      </c>
      <c r="S313" t="str">
        <f ca="1">IF(R313="","",IF(R313&gt;='Báo cáo'!$C$8,"Có","Không"))</f>
        <v>Không</v>
      </c>
    </row>
    <row r="314" spans="1:19" x14ac:dyDescent="0.25">
      <c r="A314" t="str">
        <f ca="1">IF(ISBLANK(INDIRECT("'["&amp;'Báo cáo'!$C$3&amp;".xlsx]Hóa đơn COD'!"&amp;CELL("address",A314))),"",(INDIRECT("'["&amp;'Báo cáo'!$C$3&amp;".xlsx]Hóa đơn COD'!"&amp;CELL("address",A314))))</f>
        <v>BTT394443687.T1299.021219</v>
      </c>
      <c r="B314" t="str">
        <f ca="1">IF(ISBLANK(INDIRECT("'["&amp;'Báo cáo'!$C$3&amp;".xlsx]Hóa đơn COD'!"&amp;CELL("address",B314))),"",(INDIRECT("'["&amp;'Báo cáo'!$C$3&amp;".xlsx]Hóa đơn COD'!"&amp;CELL("address",B314))))</f>
        <v>T1299-Đinh Đức Thiện</v>
      </c>
      <c r="C314">
        <f ca="1">IF(ISBLANK(INDIRECT("'["&amp;'Báo cáo'!$C$3&amp;".xlsx]Hóa đơn COD'!"&amp;CELL("address",C314))),"",(INDIRECT("'["&amp;'Báo cáo'!$C$3&amp;".xlsx]Hóa đơn COD'!"&amp;CELL("address",C314))))</f>
        <v>0</v>
      </c>
      <c r="D314">
        <f ca="1">IF(ISBLANK(INDIRECT("'["&amp;'Báo cáo'!$C$3&amp;".xlsx]Hóa đơn COD'!"&amp;CELL("address",D314))),"",(INDIRECT("'["&amp;'Báo cáo'!$C$3&amp;".xlsx]Hóa đơn COD'!"&amp;CELL("address",D314))))</f>
        <v>0</v>
      </c>
      <c r="E314">
        <f ca="1">IF(ISBLANK(INDIRECT("'["&amp;'Báo cáo'!$C$3&amp;".xlsx]Hóa đơn COD'!"&amp;CELL("address",E314))),"",(INDIRECT("'["&amp;'Báo cáo'!$C$3&amp;".xlsx]Hóa đơn COD'!"&amp;CELL("address",E314))))</f>
        <v>0</v>
      </c>
      <c r="F314">
        <f ca="1">IF(ISBLANK(INDIRECT("'["&amp;'Báo cáo'!$C$3&amp;".xlsx]Hóa đơn COD'!"&amp;CELL("address",F314))),"",(INDIRECT("'["&amp;'Báo cáo'!$C$3&amp;".xlsx]Hóa đơn COD'!"&amp;CELL("address",F314))))</f>
        <v>0</v>
      </c>
      <c r="G314">
        <f ca="1">IF(ISBLANK(INDIRECT("'["&amp;'Báo cáo'!$C$3&amp;".xlsx]Hóa đơn COD'!"&amp;CELL("address",G314))),"",(INDIRECT("'["&amp;'Báo cáo'!$C$3&amp;".xlsx]Hóa đơn COD'!"&amp;CELL("address",G314))))</f>
        <v>0</v>
      </c>
      <c r="H314">
        <f ca="1">IF(ISBLANK(INDIRECT("'["&amp;'Báo cáo'!$C$3&amp;".xlsx]Hóa đơn COD'!"&amp;CELL("address",H314))),"",(INDIRECT("'["&amp;'Báo cáo'!$C$3&amp;".xlsx]Hóa đơn COD'!"&amp;CELL("address",H314))))</f>
        <v>0</v>
      </c>
      <c r="I314">
        <f ca="1">IF(ISBLANK(INDIRECT("'["&amp;'Báo cáo'!$C$3&amp;".xlsx]Hóa đơn COD'!"&amp;CELL("address",I314))),"",(INDIRECT("'["&amp;'Báo cáo'!$C$3&amp;".xlsx]Hóa đơn COD'!"&amp;CELL("address",I314))))</f>
        <v>1</v>
      </c>
      <c r="J314">
        <f ca="1">IF(ISBLANK(INDIRECT("'["&amp;'Báo cáo'!$C$3&amp;".xlsx]Hóa đơn COD'!"&amp;CELL("address",J314))),"",(INDIRECT("'["&amp;'Báo cáo'!$C$3&amp;".xlsx]Hóa đơn COD'!"&amp;CELL("address",J314))))</f>
        <v>0</v>
      </c>
      <c r="K314">
        <f ca="1">IF(ISBLANK(INDIRECT("'["&amp;'Báo cáo'!$C$3&amp;".xlsx]Hóa đơn COD'!"&amp;CELL("address",K314))),"",(INDIRECT("'["&amp;'Báo cáo'!$C$3&amp;".xlsx]Hóa đơn COD'!"&amp;CELL("address",K314))))</f>
        <v>0</v>
      </c>
      <c r="L314">
        <f ca="1">IF(ISBLANK(INDIRECT("'["&amp;'Báo cáo'!$C$3&amp;".xlsx]Hóa đơn COD'!"&amp;CELL("address",L314))),"",(INDIRECT("'["&amp;'Báo cáo'!$C$3&amp;".xlsx]Hóa đơn COD'!"&amp;CELL("address",L314))))</f>
        <v>1</v>
      </c>
      <c r="M314">
        <f ca="1">IF(ISBLANK(INDIRECT("'["&amp;'Báo cáo'!$C$3&amp;".xlsx]Hóa đơn COD'!"&amp;CELL("address",M314))),"",(INDIRECT("'["&amp;'Báo cáo'!$C$3&amp;".xlsx]Hóa đơn COD'!"&amp;CELL("address",M314))))</f>
        <v>1</v>
      </c>
      <c r="N314" t="str">
        <f ca="1">IF(ISBLANK(INDIRECT("'["&amp;'Báo cáo'!$C$3&amp;".xlsx]Hóa đơn COD'!"&amp;CELL("address",N314))),"",(INDIRECT("'["&amp;'Báo cáo'!$C$3&amp;".xlsx]Hóa đơn COD'!"&amp;CELL("address",N314))))</f>
        <v>ngannk2</v>
      </c>
      <c r="O314" t="str">
        <f ca="1">IF(ISBLANK(INDIRECT("'["&amp;'Báo cáo'!$C$3&amp;".xlsx]Hóa đơn COD'!"&amp;CELL("address",O314))),"",(INDIRECT("'["&amp;'Báo cáo'!$C$3&amp;".xlsx]Hóa đơn COD'!"&amp;CELL("address",O314))))</f>
        <v>19:14 02-12-19</v>
      </c>
      <c r="P314" s="10">
        <f t="shared" ca="1" si="4"/>
        <v>0.80138888888888893</v>
      </c>
      <c r="Q314" t="str">
        <f ca="1">IF(B314="","",IF(P314&lt;'Báo cáo'!$C$4,"Sáng","Chiều"))</f>
        <v>Chiều</v>
      </c>
      <c r="R314" s="12">
        <f ca="1">IF(A314="","",IF(ISNUMBER(MATCH(B314,'Danh sách COD'!$B:$B,0)),J314/I314,""))</f>
        <v>0</v>
      </c>
      <c r="S314" t="str">
        <f ca="1">IF(R314="","",IF(R314&gt;='Báo cáo'!$C$8,"Có","Không"))</f>
        <v>Không</v>
      </c>
    </row>
    <row r="315" spans="1:19" x14ac:dyDescent="0.25">
      <c r="A315" t="str">
        <f ca="1">IF(ISBLANK(INDIRECT("'["&amp;'Báo cáo'!$C$3&amp;".xlsx]Hóa đơn COD'!"&amp;CELL("address",A315))),"",(INDIRECT("'["&amp;'Báo cáo'!$C$3&amp;".xlsx]Hóa đơn COD'!"&amp;CELL("address",A315))))</f>
        <v>BTT397210884.T130203.041219</v>
      </c>
      <c r="B315" t="str">
        <f ca="1">IF(ISBLANK(INDIRECT("'["&amp;'Báo cáo'!$C$3&amp;".xlsx]Hóa đơn COD'!"&amp;CELL("address",B315))),"",(INDIRECT("'["&amp;'Báo cáo'!$C$3&amp;".xlsx]Hóa đơn COD'!"&amp;CELL("address",B315))))</f>
        <v>T130203-Phạm Đình Thảo</v>
      </c>
      <c r="C315">
        <f ca="1">IF(ISBLANK(INDIRECT("'["&amp;'Báo cáo'!$C$3&amp;".xlsx]Hóa đơn COD'!"&amp;CELL("address",C315))),"",(INDIRECT("'["&amp;'Báo cáo'!$C$3&amp;".xlsx]Hóa đơn COD'!"&amp;CELL("address",C315))))</f>
        <v>6656680</v>
      </c>
      <c r="D315">
        <f ca="1">IF(ISBLANK(INDIRECT("'["&amp;'Báo cáo'!$C$3&amp;".xlsx]Hóa đơn COD'!"&amp;CELL("address",D315))),"",(INDIRECT("'["&amp;'Báo cáo'!$C$3&amp;".xlsx]Hóa đơn COD'!"&amp;CELL("address",D315))))</f>
        <v>0</v>
      </c>
      <c r="E315">
        <f ca="1">IF(ISBLANK(INDIRECT("'["&amp;'Báo cáo'!$C$3&amp;".xlsx]Hóa đơn COD'!"&amp;CELL("address",E315))),"",(INDIRECT("'["&amp;'Báo cáo'!$C$3&amp;".xlsx]Hóa đơn COD'!"&amp;CELL("address",E315))))</f>
        <v>756290</v>
      </c>
      <c r="F315">
        <f ca="1">IF(ISBLANK(INDIRECT("'["&amp;'Báo cáo'!$C$3&amp;".xlsx]Hóa đơn COD'!"&amp;CELL("address",F315))),"",(INDIRECT("'["&amp;'Báo cáo'!$C$3&amp;".xlsx]Hóa đơn COD'!"&amp;CELL("address",F315))))</f>
        <v>671290</v>
      </c>
      <c r="G315">
        <f ca="1">IF(ISBLANK(INDIRECT("'["&amp;'Báo cáo'!$C$3&amp;".xlsx]Hóa đơn COD'!"&amp;CELL("address",G315))),"",(INDIRECT("'["&amp;'Báo cáo'!$C$3&amp;".xlsx]Hóa đơn COD'!"&amp;CELL("address",G315))))</f>
        <v>85000</v>
      </c>
      <c r="H315">
        <f ca="1">IF(ISBLANK(INDIRECT("'["&amp;'Báo cáo'!$C$3&amp;".xlsx]Hóa đơn COD'!"&amp;CELL("address",H315))),"",(INDIRECT("'["&amp;'Báo cáo'!$C$3&amp;".xlsx]Hóa đơn COD'!"&amp;CELL("address",H315))))</f>
        <v>0</v>
      </c>
      <c r="I315">
        <f ca="1">IF(ISBLANK(INDIRECT("'["&amp;'Báo cáo'!$C$3&amp;".xlsx]Hóa đơn COD'!"&amp;CELL("address",I315))),"",(INDIRECT("'["&amp;'Báo cáo'!$C$3&amp;".xlsx]Hóa đơn COD'!"&amp;CELL("address",I315))))</f>
        <v>37</v>
      </c>
      <c r="J315">
        <f ca="1">IF(ISBLANK(INDIRECT("'["&amp;'Báo cáo'!$C$3&amp;".xlsx]Hóa đơn COD'!"&amp;CELL("address",J315))),"",(INDIRECT("'["&amp;'Báo cáo'!$C$3&amp;".xlsx]Hóa đơn COD'!"&amp;CELL("address",J315))))</f>
        <v>30</v>
      </c>
      <c r="K315">
        <f ca="1">IF(ISBLANK(INDIRECT("'["&amp;'Báo cáo'!$C$3&amp;".xlsx]Hóa đơn COD'!"&amp;CELL("address",K315))),"",(INDIRECT("'["&amp;'Báo cáo'!$C$3&amp;".xlsx]Hóa đơn COD'!"&amp;CELL("address",K315))))</f>
        <v>0</v>
      </c>
      <c r="L315">
        <f ca="1">IF(ISBLANK(INDIRECT("'["&amp;'Báo cáo'!$C$3&amp;".xlsx]Hóa đơn COD'!"&amp;CELL("address",L315))),"",(INDIRECT("'["&amp;'Báo cáo'!$C$3&amp;".xlsx]Hóa đơn COD'!"&amp;CELL("address",L315))))</f>
        <v>7</v>
      </c>
      <c r="M315">
        <f ca="1">IF(ISBLANK(INDIRECT("'["&amp;'Báo cáo'!$C$3&amp;".xlsx]Hóa đơn COD'!"&amp;CELL("address",M315))),"",(INDIRECT("'["&amp;'Báo cáo'!$C$3&amp;".xlsx]Hóa đơn COD'!"&amp;CELL("address",M315))))</f>
        <v>37</v>
      </c>
      <c r="N315" t="str">
        <f ca="1">IF(ISBLANK(INDIRECT("'["&amp;'Báo cáo'!$C$3&amp;".xlsx]Hóa đơn COD'!"&amp;CELL("address",N315))),"",(INDIRECT("'["&amp;'Báo cáo'!$C$3&amp;".xlsx]Hóa đơn COD'!"&amp;CELL("address",N315))))</f>
        <v>nhobth</v>
      </c>
      <c r="O315" t="str">
        <f ca="1">IF(ISBLANK(INDIRECT("'["&amp;'Báo cáo'!$C$3&amp;".xlsx]Hóa đơn COD'!"&amp;CELL("address",O315))),"",(INDIRECT("'["&amp;'Báo cáo'!$C$3&amp;".xlsx]Hóa đơn COD'!"&amp;CELL("address",O315))))</f>
        <v>20:02 04-12-19</v>
      </c>
      <c r="P315" s="10">
        <f t="shared" ca="1" si="4"/>
        <v>0.83472222222222225</v>
      </c>
      <c r="Q315" t="str">
        <f ca="1">IF(B315="","",IF(P315&lt;'Báo cáo'!$C$4,"Sáng","Chiều"))</f>
        <v>Chiều</v>
      </c>
      <c r="R315" s="12" t="str">
        <f ca="1">IF(A315="","",IF(ISNUMBER(MATCH(B315,'Danh sách COD'!$B:$B,0)),J315/I315,""))</f>
        <v/>
      </c>
      <c r="S315" t="str">
        <f ca="1">IF(R315="","",IF(R315&gt;='Báo cáo'!$C$8,"Có","Không"))</f>
        <v/>
      </c>
    </row>
    <row r="316" spans="1:19" x14ac:dyDescent="0.25">
      <c r="A316" t="str">
        <f ca="1">IF(ISBLANK(INDIRECT("'["&amp;'Báo cáo'!$C$3&amp;".xlsx]Hóa đơn COD'!"&amp;CELL("address",A316))),"",(INDIRECT("'["&amp;'Báo cáo'!$C$3&amp;".xlsx]Hóa đơn COD'!"&amp;CELL("address",A316))))</f>
        <v>BTT398477154.T130203.051219</v>
      </c>
      <c r="B316" t="str">
        <f ca="1">IF(ISBLANK(INDIRECT("'["&amp;'Báo cáo'!$C$3&amp;".xlsx]Hóa đơn COD'!"&amp;CELL("address",B316))),"",(INDIRECT("'["&amp;'Báo cáo'!$C$3&amp;".xlsx]Hóa đơn COD'!"&amp;CELL("address",B316))))</f>
        <v>T130203-Phạm Đình Thảo</v>
      </c>
      <c r="C316">
        <f ca="1">IF(ISBLANK(INDIRECT("'["&amp;'Báo cáo'!$C$3&amp;".xlsx]Hóa đơn COD'!"&amp;CELL("address",C316))),"",(INDIRECT("'["&amp;'Báo cáo'!$C$3&amp;".xlsx]Hóa đơn COD'!"&amp;CELL("address",C316))))</f>
        <v>6856810</v>
      </c>
      <c r="D316">
        <f ca="1">IF(ISBLANK(INDIRECT("'["&amp;'Báo cáo'!$C$3&amp;".xlsx]Hóa đơn COD'!"&amp;CELL("address",D316))),"",(INDIRECT("'["&amp;'Báo cáo'!$C$3&amp;".xlsx]Hóa đơn COD'!"&amp;CELL("address",D316))))</f>
        <v>23250</v>
      </c>
      <c r="E316">
        <f ca="1">IF(ISBLANK(INDIRECT("'["&amp;'Báo cáo'!$C$3&amp;".xlsx]Hóa đơn COD'!"&amp;CELL("address",E316))),"",(INDIRECT("'["&amp;'Báo cáo'!$C$3&amp;".xlsx]Hóa đơn COD'!"&amp;CELL("address",E316))))</f>
        <v>691290</v>
      </c>
      <c r="F316">
        <f ca="1">IF(ISBLANK(INDIRECT("'["&amp;'Báo cáo'!$C$3&amp;".xlsx]Hóa đơn COD'!"&amp;CELL("address",F316))),"",(INDIRECT("'["&amp;'Báo cáo'!$C$3&amp;".xlsx]Hóa đơn COD'!"&amp;CELL("address",F316))))</f>
        <v>522040</v>
      </c>
      <c r="G316">
        <f ca="1">IF(ISBLANK(INDIRECT("'["&amp;'Báo cáo'!$C$3&amp;".xlsx]Hóa đơn COD'!"&amp;CELL("address",G316))),"",(INDIRECT("'["&amp;'Báo cáo'!$C$3&amp;".xlsx]Hóa đơn COD'!"&amp;CELL("address",G316))))</f>
        <v>146000</v>
      </c>
      <c r="H316">
        <f ca="1">IF(ISBLANK(INDIRECT("'["&amp;'Báo cáo'!$C$3&amp;".xlsx]Hóa đơn COD'!"&amp;CELL("address",H316))),"",(INDIRECT("'["&amp;'Báo cáo'!$C$3&amp;".xlsx]Hóa đơn COD'!"&amp;CELL("address",H316))))</f>
        <v>0</v>
      </c>
      <c r="I316">
        <f ca="1">IF(ISBLANK(INDIRECT("'["&amp;'Báo cáo'!$C$3&amp;".xlsx]Hóa đơn COD'!"&amp;CELL("address",I316))),"",(INDIRECT("'["&amp;'Báo cáo'!$C$3&amp;".xlsx]Hóa đơn COD'!"&amp;CELL("address",I316))))</f>
        <v>38</v>
      </c>
      <c r="J316">
        <f ca="1">IF(ISBLANK(INDIRECT("'["&amp;'Báo cáo'!$C$3&amp;".xlsx]Hóa đơn COD'!"&amp;CELL("address",J316))),"",(INDIRECT("'["&amp;'Báo cáo'!$C$3&amp;".xlsx]Hóa đơn COD'!"&amp;CELL("address",J316))))</f>
        <v>25</v>
      </c>
      <c r="K316">
        <f ca="1">IF(ISBLANK(INDIRECT("'["&amp;'Báo cáo'!$C$3&amp;".xlsx]Hóa đơn COD'!"&amp;CELL("address",K316))),"",(INDIRECT("'["&amp;'Báo cáo'!$C$3&amp;".xlsx]Hóa đơn COD'!"&amp;CELL("address",K316))))</f>
        <v>0</v>
      </c>
      <c r="L316">
        <f ca="1">IF(ISBLANK(INDIRECT("'["&amp;'Báo cáo'!$C$3&amp;".xlsx]Hóa đơn COD'!"&amp;CELL("address",L316))),"",(INDIRECT("'["&amp;'Báo cáo'!$C$3&amp;".xlsx]Hóa đơn COD'!"&amp;CELL("address",L316))))</f>
        <v>13</v>
      </c>
      <c r="M316">
        <f ca="1">IF(ISBLANK(INDIRECT("'["&amp;'Báo cáo'!$C$3&amp;".xlsx]Hóa đơn COD'!"&amp;CELL("address",M316))),"",(INDIRECT("'["&amp;'Báo cáo'!$C$3&amp;".xlsx]Hóa đơn COD'!"&amp;CELL("address",M316))))</f>
        <v>38</v>
      </c>
      <c r="N316" t="str">
        <f ca="1">IF(ISBLANK(INDIRECT("'["&amp;'Báo cáo'!$C$3&amp;".xlsx]Hóa đơn COD'!"&amp;CELL("address",N316))),"",(INDIRECT("'["&amp;'Báo cáo'!$C$3&amp;".xlsx]Hóa đơn COD'!"&amp;CELL("address",N316))))</f>
        <v>nhobth</v>
      </c>
      <c r="O316" t="str">
        <f ca="1">IF(ISBLANK(INDIRECT("'["&amp;'Báo cáo'!$C$3&amp;".xlsx]Hóa đơn COD'!"&amp;CELL("address",O316))),"",(INDIRECT("'["&amp;'Báo cáo'!$C$3&amp;".xlsx]Hóa đơn COD'!"&amp;CELL("address",O316))))</f>
        <v>20:33 05-12-19</v>
      </c>
      <c r="P316" s="10">
        <f t="shared" ca="1" si="4"/>
        <v>0.85625000000000007</v>
      </c>
      <c r="Q316" t="str">
        <f ca="1">IF(B316="","",IF(P316&lt;'Báo cáo'!$C$4,"Sáng","Chiều"))</f>
        <v>Chiều</v>
      </c>
      <c r="R316" s="12" t="str">
        <f ca="1">IF(A316="","",IF(ISNUMBER(MATCH(B316,'Danh sách COD'!$B:$B,0)),J316/I316,""))</f>
        <v/>
      </c>
      <c r="S316" t="str">
        <f ca="1">IF(R316="","",IF(R316&gt;='Báo cáo'!$C$8,"Có","Không"))</f>
        <v/>
      </c>
    </row>
    <row r="317" spans="1:19" x14ac:dyDescent="0.25">
      <c r="A317" t="str">
        <f ca="1">IF(ISBLANK(INDIRECT("'["&amp;'Báo cáo'!$C$3&amp;".xlsx]Hóa đơn COD'!"&amp;CELL("address",A317))),"",(INDIRECT("'["&amp;'Báo cáo'!$C$3&amp;".xlsx]Hóa đơn COD'!"&amp;CELL("address",A317))))</f>
        <v>BTT399948324.T130203.061219</v>
      </c>
      <c r="B317" t="str">
        <f ca="1">IF(ISBLANK(INDIRECT("'["&amp;'Báo cáo'!$C$3&amp;".xlsx]Hóa đơn COD'!"&amp;CELL("address",B317))),"",(INDIRECT("'["&amp;'Báo cáo'!$C$3&amp;".xlsx]Hóa đơn COD'!"&amp;CELL("address",B317))))</f>
        <v>T130203-Phạm Đình Thảo</v>
      </c>
      <c r="C317">
        <f ca="1">IF(ISBLANK(INDIRECT("'["&amp;'Báo cáo'!$C$3&amp;".xlsx]Hóa đơn COD'!"&amp;CELL("address",C317))),"",(INDIRECT("'["&amp;'Báo cáo'!$C$3&amp;".xlsx]Hóa đơn COD'!"&amp;CELL("address",C317))))</f>
        <v>11151510</v>
      </c>
      <c r="D317">
        <f ca="1">IF(ISBLANK(INDIRECT("'["&amp;'Báo cáo'!$C$3&amp;".xlsx]Hóa đơn COD'!"&amp;CELL("address",D317))),"",(INDIRECT("'["&amp;'Báo cáo'!$C$3&amp;".xlsx]Hóa đơn COD'!"&amp;CELL("address",D317))))</f>
        <v>24000</v>
      </c>
      <c r="E317">
        <f ca="1">IF(ISBLANK(INDIRECT("'["&amp;'Báo cáo'!$C$3&amp;".xlsx]Hóa đơn COD'!"&amp;CELL("address",E317))),"",(INDIRECT("'["&amp;'Báo cáo'!$C$3&amp;".xlsx]Hóa đơn COD'!"&amp;CELL("address",E317))))</f>
        <v>1047540</v>
      </c>
      <c r="F317">
        <f ca="1">IF(ISBLANK(INDIRECT("'["&amp;'Báo cáo'!$C$3&amp;".xlsx]Hóa đơn COD'!"&amp;CELL("address",F317))),"",(INDIRECT("'["&amp;'Báo cáo'!$C$3&amp;".xlsx]Hóa đơn COD'!"&amp;CELL("address",F317))))</f>
        <v>896540</v>
      </c>
      <c r="G317">
        <f ca="1">IF(ISBLANK(INDIRECT("'["&amp;'Báo cáo'!$C$3&amp;".xlsx]Hóa đơn COD'!"&amp;CELL("address",G317))),"",(INDIRECT("'["&amp;'Báo cáo'!$C$3&amp;".xlsx]Hóa đơn COD'!"&amp;CELL("address",G317))))</f>
        <v>151000</v>
      </c>
      <c r="H317">
        <f ca="1">IF(ISBLANK(INDIRECT("'["&amp;'Báo cáo'!$C$3&amp;".xlsx]Hóa đơn COD'!"&amp;CELL("address",H317))),"",(INDIRECT("'["&amp;'Báo cáo'!$C$3&amp;".xlsx]Hóa đơn COD'!"&amp;CELL("address",H317))))</f>
        <v>0</v>
      </c>
      <c r="I317">
        <f ca="1">IF(ISBLANK(INDIRECT("'["&amp;'Báo cáo'!$C$3&amp;".xlsx]Hóa đơn COD'!"&amp;CELL("address",I317))),"",(INDIRECT("'["&amp;'Báo cáo'!$C$3&amp;".xlsx]Hóa đơn COD'!"&amp;CELL("address",I317))))</f>
        <v>50</v>
      </c>
      <c r="J317">
        <f ca="1">IF(ISBLANK(INDIRECT("'["&amp;'Báo cáo'!$C$3&amp;".xlsx]Hóa đơn COD'!"&amp;CELL("address",J317))),"",(INDIRECT("'["&amp;'Báo cáo'!$C$3&amp;".xlsx]Hóa đơn COD'!"&amp;CELL("address",J317))))</f>
        <v>36</v>
      </c>
      <c r="K317">
        <f ca="1">IF(ISBLANK(INDIRECT("'["&amp;'Báo cáo'!$C$3&amp;".xlsx]Hóa đơn COD'!"&amp;CELL("address",K317))),"",(INDIRECT("'["&amp;'Báo cáo'!$C$3&amp;".xlsx]Hóa đơn COD'!"&amp;CELL("address",K317))))</f>
        <v>4</v>
      </c>
      <c r="L317">
        <f ca="1">IF(ISBLANK(INDIRECT("'["&amp;'Báo cáo'!$C$3&amp;".xlsx]Hóa đơn COD'!"&amp;CELL("address",L317))),"",(INDIRECT("'["&amp;'Báo cáo'!$C$3&amp;".xlsx]Hóa đơn COD'!"&amp;CELL("address",L317))))</f>
        <v>10</v>
      </c>
      <c r="M317">
        <f ca="1">IF(ISBLANK(INDIRECT("'["&amp;'Báo cáo'!$C$3&amp;".xlsx]Hóa đơn COD'!"&amp;CELL("address",M317))),"",(INDIRECT("'["&amp;'Báo cáo'!$C$3&amp;".xlsx]Hóa đơn COD'!"&amp;CELL("address",M317))))</f>
        <v>50</v>
      </c>
      <c r="N317" t="str">
        <f ca="1">IF(ISBLANK(INDIRECT("'["&amp;'Báo cáo'!$C$3&amp;".xlsx]Hóa đơn COD'!"&amp;CELL("address",N317))),"",(INDIRECT("'["&amp;'Báo cáo'!$C$3&amp;".xlsx]Hóa đơn COD'!"&amp;CELL("address",N317))))</f>
        <v>tuoint</v>
      </c>
      <c r="O317" t="str">
        <f ca="1">IF(ISBLANK(INDIRECT("'["&amp;'Báo cáo'!$C$3&amp;".xlsx]Hóa đơn COD'!"&amp;CELL("address",O317))),"",(INDIRECT("'["&amp;'Báo cáo'!$C$3&amp;".xlsx]Hóa đơn COD'!"&amp;CELL("address",O317))))</f>
        <v>20:41 06-12-19</v>
      </c>
      <c r="P317" s="10">
        <f t="shared" ca="1" si="4"/>
        <v>0.8618055555555556</v>
      </c>
      <c r="Q317" t="str">
        <f ca="1">IF(B317="","",IF(P317&lt;'Báo cáo'!$C$4,"Sáng","Chiều"))</f>
        <v>Chiều</v>
      </c>
      <c r="R317" s="12" t="str">
        <f ca="1">IF(A317="","",IF(ISNUMBER(MATCH(B317,'Danh sách COD'!$B:$B,0)),J317/I317,""))</f>
        <v/>
      </c>
      <c r="S317" t="str">
        <f ca="1">IF(R317="","",IF(R317&gt;='Báo cáo'!$C$8,"Có","Không"))</f>
        <v/>
      </c>
    </row>
    <row r="318" spans="1:19" x14ac:dyDescent="0.25">
      <c r="A318" t="str">
        <f ca="1">IF(ISBLANK(INDIRECT("'["&amp;'Báo cáo'!$C$3&amp;".xlsx]Hóa đơn COD'!"&amp;CELL("address",A318))),"",(INDIRECT("'["&amp;'Báo cáo'!$C$3&amp;".xlsx]Hóa đơn COD'!"&amp;CELL("address",A318))))</f>
        <v>BTT392289558.T130203.301119</v>
      </c>
      <c r="B318" t="str">
        <f ca="1">IF(ISBLANK(INDIRECT("'["&amp;'Báo cáo'!$C$3&amp;".xlsx]Hóa đơn COD'!"&amp;CELL("address",B318))),"",(INDIRECT("'["&amp;'Báo cáo'!$C$3&amp;".xlsx]Hóa đơn COD'!"&amp;CELL("address",B318))))</f>
        <v>T130203-Phạm Đình Thảo</v>
      </c>
      <c r="C318">
        <f ca="1">IF(ISBLANK(INDIRECT("'["&amp;'Báo cáo'!$C$3&amp;".xlsx]Hóa đơn COD'!"&amp;CELL("address",C318))),"",(INDIRECT("'["&amp;'Báo cáo'!$C$3&amp;".xlsx]Hóa đơn COD'!"&amp;CELL("address",C318))))</f>
        <v>1395360</v>
      </c>
      <c r="D318">
        <f ca="1">IF(ISBLANK(INDIRECT("'["&amp;'Báo cáo'!$C$3&amp;".xlsx]Hóa đơn COD'!"&amp;CELL("address",D318))),"",(INDIRECT("'["&amp;'Báo cáo'!$C$3&amp;".xlsx]Hóa đơn COD'!"&amp;CELL("address",D318))))</f>
        <v>0</v>
      </c>
      <c r="E318">
        <f ca="1">IF(ISBLANK(INDIRECT("'["&amp;'Báo cáo'!$C$3&amp;".xlsx]Hóa đơn COD'!"&amp;CELL("address",E318))),"",(INDIRECT("'["&amp;'Báo cáo'!$C$3&amp;".xlsx]Hóa đơn COD'!"&amp;CELL("address",E318))))</f>
        <v>271520</v>
      </c>
      <c r="F318">
        <f ca="1">IF(ISBLANK(INDIRECT("'["&amp;'Báo cáo'!$C$3&amp;".xlsx]Hóa đơn COD'!"&amp;CELL("address",F318))),"",(INDIRECT("'["&amp;'Báo cáo'!$C$3&amp;".xlsx]Hóa đơn COD'!"&amp;CELL("address",F318))))</f>
        <v>238520</v>
      </c>
      <c r="G318">
        <f ca="1">IF(ISBLANK(INDIRECT("'["&amp;'Báo cáo'!$C$3&amp;".xlsx]Hóa đơn COD'!"&amp;CELL("address",G318))),"",(INDIRECT("'["&amp;'Báo cáo'!$C$3&amp;".xlsx]Hóa đơn COD'!"&amp;CELL("address",G318))))</f>
        <v>33000</v>
      </c>
      <c r="H318">
        <f ca="1">IF(ISBLANK(INDIRECT("'["&amp;'Báo cáo'!$C$3&amp;".xlsx]Hóa đơn COD'!"&amp;CELL("address",H318))),"",(INDIRECT("'["&amp;'Báo cáo'!$C$3&amp;".xlsx]Hóa đơn COD'!"&amp;CELL("address",H318))))</f>
        <v>0</v>
      </c>
      <c r="I318">
        <f ca="1">IF(ISBLANK(INDIRECT("'["&amp;'Báo cáo'!$C$3&amp;".xlsx]Hóa đơn COD'!"&amp;CELL("address",I318))),"",(INDIRECT("'["&amp;'Báo cáo'!$C$3&amp;".xlsx]Hóa đơn COD'!"&amp;CELL("address",I318))))</f>
        <v>18</v>
      </c>
      <c r="J318">
        <f ca="1">IF(ISBLANK(INDIRECT("'["&amp;'Báo cáo'!$C$3&amp;".xlsx]Hóa đơn COD'!"&amp;CELL("address",J318))),"",(INDIRECT("'["&amp;'Báo cáo'!$C$3&amp;".xlsx]Hóa đơn COD'!"&amp;CELL("address",J318))))</f>
        <v>8</v>
      </c>
      <c r="K318">
        <f ca="1">IF(ISBLANK(INDIRECT("'["&amp;'Báo cáo'!$C$3&amp;".xlsx]Hóa đơn COD'!"&amp;CELL("address",K318))),"",(INDIRECT("'["&amp;'Báo cáo'!$C$3&amp;".xlsx]Hóa đơn COD'!"&amp;CELL("address",K318))))</f>
        <v>2</v>
      </c>
      <c r="L318">
        <f ca="1">IF(ISBLANK(INDIRECT("'["&amp;'Báo cáo'!$C$3&amp;".xlsx]Hóa đơn COD'!"&amp;CELL("address",L318))),"",(INDIRECT("'["&amp;'Báo cáo'!$C$3&amp;".xlsx]Hóa đơn COD'!"&amp;CELL("address",L318))))</f>
        <v>8</v>
      </c>
      <c r="M318">
        <f ca="1">IF(ISBLANK(INDIRECT("'["&amp;'Báo cáo'!$C$3&amp;".xlsx]Hóa đơn COD'!"&amp;CELL("address",M318))),"",(INDIRECT("'["&amp;'Báo cáo'!$C$3&amp;".xlsx]Hóa đơn COD'!"&amp;CELL("address",M318))))</f>
        <v>18</v>
      </c>
      <c r="N318" t="str">
        <f ca="1">IF(ISBLANK(INDIRECT("'["&amp;'Báo cáo'!$C$3&amp;".xlsx]Hóa đơn COD'!"&amp;CELL("address",N318))),"",(INDIRECT("'["&amp;'Báo cáo'!$C$3&amp;".xlsx]Hóa đơn COD'!"&amp;CELL("address",N318))))</f>
        <v>huyendtm2</v>
      </c>
      <c r="O318" t="str">
        <f ca="1">IF(ISBLANK(INDIRECT("'["&amp;'Báo cáo'!$C$3&amp;".xlsx]Hóa đơn COD'!"&amp;CELL("address",O318))),"",(INDIRECT("'["&amp;'Báo cáo'!$C$3&amp;".xlsx]Hóa đơn COD'!"&amp;CELL("address",O318))))</f>
        <v>20:54 30-11-19</v>
      </c>
      <c r="P318" s="10">
        <f t="shared" ca="1" si="4"/>
        <v>0.87083333333333324</v>
      </c>
      <c r="Q318" t="str">
        <f ca="1">IF(B318="","",IF(P318&lt;'Báo cáo'!$C$4,"Sáng","Chiều"))</f>
        <v>Chiều</v>
      </c>
      <c r="R318" s="12" t="str">
        <f ca="1">IF(A318="","",IF(ISNUMBER(MATCH(B318,'Danh sách COD'!$B:$B,0)),J318/I318,""))</f>
        <v/>
      </c>
      <c r="S318" t="str">
        <f ca="1">IF(R318="","",IF(R318&gt;='Báo cáo'!$C$8,"Có","Không"))</f>
        <v/>
      </c>
    </row>
    <row r="319" spans="1:19" x14ac:dyDescent="0.25">
      <c r="A319" t="str">
        <f ca="1">IF(ISBLANK(INDIRECT("'["&amp;'Báo cáo'!$C$3&amp;".xlsx]Hóa đơn COD'!"&amp;CELL("address",A319))),"",(INDIRECT("'["&amp;'Báo cáo'!$C$3&amp;".xlsx]Hóa đơn COD'!"&amp;CELL("address",A319))))</f>
        <v>BTT394596024.T130203.021219</v>
      </c>
      <c r="B319" t="str">
        <f ca="1">IF(ISBLANK(INDIRECT("'["&amp;'Báo cáo'!$C$3&amp;".xlsx]Hóa đơn COD'!"&amp;CELL("address",B319))),"",(INDIRECT("'["&amp;'Báo cáo'!$C$3&amp;".xlsx]Hóa đơn COD'!"&amp;CELL("address",B319))))</f>
        <v>T130203-Phạm Đình Thảo</v>
      </c>
      <c r="C319">
        <f ca="1">IF(ISBLANK(INDIRECT("'["&amp;'Báo cáo'!$C$3&amp;".xlsx]Hóa đơn COD'!"&amp;CELL("address",C319))),"",(INDIRECT("'["&amp;'Báo cáo'!$C$3&amp;".xlsx]Hóa đơn COD'!"&amp;CELL("address",C319))))</f>
        <v>23438700</v>
      </c>
      <c r="D319">
        <f ca="1">IF(ISBLANK(INDIRECT("'["&amp;'Báo cáo'!$C$3&amp;".xlsx]Hóa đơn COD'!"&amp;CELL("address",D319))),"",(INDIRECT("'["&amp;'Báo cáo'!$C$3&amp;".xlsx]Hóa đơn COD'!"&amp;CELL("address",D319))))</f>
        <v>61860</v>
      </c>
      <c r="E319">
        <f ca="1">IF(ISBLANK(INDIRECT("'["&amp;'Báo cáo'!$C$3&amp;".xlsx]Hóa đơn COD'!"&amp;CELL("address",E319))),"",(INDIRECT("'["&amp;'Báo cáo'!$C$3&amp;".xlsx]Hóa đơn COD'!"&amp;CELL("address",E319))))</f>
        <v>1241950</v>
      </c>
      <c r="F319">
        <f ca="1">IF(ISBLANK(INDIRECT("'["&amp;'Báo cáo'!$C$3&amp;".xlsx]Hóa đơn COD'!"&amp;CELL("address",F319))),"",(INDIRECT("'["&amp;'Báo cáo'!$C$3&amp;".xlsx]Hóa đơn COD'!"&amp;CELL("address",F319))))</f>
        <v>809820</v>
      </c>
      <c r="G319">
        <f ca="1">IF(ISBLANK(INDIRECT("'["&amp;'Báo cáo'!$C$3&amp;".xlsx]Hóa đơn COD'!"&amp;CELL("address",G319))),"",(INDIRECT("'["&amp;'Báo cáo'!$C$3&amp;".xlsx]Hóa đơn COD'!"&amp;CELL("address",G319))))</f>
        <v>387250</v>
      </c>
      <c r="H319">
        <f ca="1">IF(ISBLANK(INDIRECT("'["&amp;'Báo cáo'!$C$3&amp;".xlsx]Hóa đơn COD'!"&amp;CELL("address",H319))),"",(INDIRECT("'["&amp;'Báo cáo'!$C$3&amp;".xlsx]Hóa đơn COD'!"&amp;CELL("address",H319))))</f>
        <v>0</v>
      </c>
      <c r="I319">
        <f ca="1">IF(ISBLANK(INDIRECT("'["&amp;'Báo cáo'!$C$3&amp;".xlsx]Hóa đơn COD'!"&amp;CELL("address",I319))),"",(INDIRECT("'["&amp;'Báo cáo'!$C$3&amp;".xlsx]Hóa đơn COD'!"&amp;CELL("address",I319))))</f>
        <v>50</v>
      </c>
      <c r="J319">
        <f ca="1">IF(ISBLANK(INDIRECT("'["&amp;'Báo cáo'!$C$3&amp;".xlsx]Hóa đơn COD'!"&amp;CELL("address",J319))),"",(INDIRECT("'["&amp;'Báo cáo'!$C$3&amp;".xlsx]Hóa đơn COD'!"&amp;CELL("address",J319))))</f>
        <v>38</v>
      </c>
      <c r="K319">
        <f ca="1">IF(ISBLANK(INDIRECT("'["&amp;'Báo cáo'!$C$3&amp;".xlsx]Hóa đơn COD'!"&amp;CELL("address",K319))),"",(INDIRECT("'["&amp;'Báo cáo'!$C$3&amp;".xlsx]Hóa đơn COD'!"&amp;CELL("address",K319))))</f>
        <v>0</v>
      </c>
      <c r="L319">
        <f ca="1">IF(ISBLANK(INDIRECT("'["&amp;'Báo cáo'!$C$3&amp;".xlsx]Hóa đơn COD'!"&amp;CELL("address",L319))),"",(INDIRECT("'["&amp;'Báo cáo'!$C$3&amp;".xlsx]Hóa đơn COD'!"&amp;CELL("address",L319))))</f>
        <v>12</v>
      </c>
      <c r="M319">
        <f ca="1">IF(ISBLANK(INDIRECT("'["&amp;'Báo cáo'!$C$3&amp;".xlsx]Hóa đơn COD'!"&amp;CELL("address",M319))),"",(INDIRECT("'["&amp;'Báo cáo'!$C$3&amp;".xlsx]Hóa đơn COD'!"&amp;CELL("address",M319))))</f>
        <v>50</v>
      </c>
      <c r="N319" t="str">
        <f ca="1">IF(ISBLANK(INDIRECT("'["&amp;'Báo cáo'!$C$3&amp;".xlsx]Hóa đơn COD'!"&amp;CELL("address",N319))),"",(INDIRECT("'["&amp;'Báo cáo'!$C$3&amp;".xlsx]Hóa đơn COD'!"&amp;CELL("address",N319))))</f>
        <v>huyendtm2</v>
      </c>
      <c r="O319" t="str">
        <f ca="1">IF(ISBLANK(INDIRECT("'["&amp;'Báo cáo'!$C$3&amp;".xlsx]Hóa đơn COD'!"&amp;CELL("address",O319))),"",(INDIRECT("'["&amp;'Báo cáo'!$C$3&amp;".xlsx]Hóa đơn COD'!"&amp;CELL("address",O319))))</f>
        <v>21:50 02-12-19</v>
      </c>
      <c r="P319" s="10">
        <f t="shared" ca="1" si="4"/>
        <v>0.90972222222222221</v>
      </c>
      <c r="Q319" t="str">
        <f ca="1">IF(B319="","",IF(P319&lt;'Báo cáo'!$C$4,"Sáng","Chiều"))</f>
        <v>Chiều</v>
      </c>
      <c r="R319" s="12" t="str">
        <f ca="1">IF(A319="","",IF(ISNUMBER(MATCH(B319,'Danh sách COD'!$B:$B,0)),J319/I319,""))</f>
        <v/>
      </c>
      <c r="S319" t="str">
        <f ca="1">IF(R319="","",IF(R319&gt;='Báo cáo'!$C$8,"Có","Không"))</f>
        <v/>
      </c>
    </row>
    <row r="320" spans="1:19" x14ac:dyDescent="0.25">
      <c r="A320" t="str">
        <f ca="1">IF(ISBLANK(INDIRECT("'["&amp;'Báo cáo'!$C$3&amp;".xlsx]Hóa đơn COD'!"&amp;CELL("address",A320))),"",(INDIRECT("'["&amp;'Báo cáo'!$C$3&amp;".xlsx]Hóa đơn COD'!"&amp;CELL("address",A320))))</f>
        <v>BTT395244411.T131400.031219</v>
      </c>
      <c r="B320" t="str">
        <f ca="1">IF(ISBLANK(INDIRECT("'["&amp;'Báo cáo'!$C$3&amp;".xlsx]Hóa đơn COD'!"&amp;CELL("address",B320))),"",(INDIRECT("'["&amp;'Báo cáo'!$C$3&amp;".xlsx]Hóa đơn COD'!"&amp;CELL("address",B320))))</f>
        <v>T131400-Nguyễn Vĩnh Lợi</v>
      </c>
      <c r="C320">
        <f ca="1">IF(ISBLANK(INDIRECT("'["&amp;'Báo cáo'!$C$3&amp;".xlsx]Hóa đơn COD'!"&amp;CELL("address",C320))),"",(INDIRECT("'["&amp;'Báo cáo'!$C$3&amp;".xlsx]Hóa đơn COD'!"&amp;CELL("address",C320))))</f>
        <v>12080213</v>
      </c>
      <c r="D320">
        <f ca="1">IF(ISBLANK(INDIRECT("'["&amp;'Báo cáo'!$C$3&amp;".xlsx]Hóa đơn COD'!"&amp;CELL("address",D320))),"",(INDIRECT("'["&amp;'Báo cáo'!$C$3&amp;".xlsx]Hóa đơn COD'!"&amp;CELL("address",D320))))</f>
        <v>0</v>
      </c>
      <c r="E320">
        <f ca="1">IF(ISBLANK(INDIRECT("'["&amp;'Báo cáo'!$C$3&amp;".xlsx]Hóa đơn COD'!"&amp;CELL("address",E320))),"",(INDIRECT("'["&amp;'Báo cáo'!$C$3&amp;".xlsx]Hóa đơn COD'!"&amp;CELL("address",E320))))</f>
        <v>1205980</v>
      </c>
      <c r="F320">
        <f ca="1">IF(ISBLANK(INDIRECT("'["&amp;'Báo cáo'!$C$3&amp;".xlsx]Hóa đơn COD'!"&amp;CELL("address",F320))),"",(INDIRECT("'["&amp;'Báo cáo'!$C$3&amp;".xlsx]Hóa đơn COD'!"&amp;CELL("address",F320))))</f>
        <v>1187980</v>
      </c>
      <c r="G320">
        <f ca="1">IF(ISBLANK(INDIRECT("'["&amp;'Báo cáo'!$C$3&amp;".xlsx]Hóa đơn COD'!"&amp;CELL("address",G320))),"",(INDIRECT("'["&amp;'Báo cáo'!$C$3&amp;".xlsx]Hóa đơn COD'!"&amp;CELL("address",G320))))</f>
        <v>18000</v>
      </c>
      <c r="H320">
        <f ca="1">IF(ISBLANK(INDIRECT("'["&amp;'Báo cáo'!$C$3&amp;".xlsx]Hóa đơn COD'!"&amp;CELL("address",H320))),"",(INDIRECT("'["&amp;'Báo cáo'!$C$3&amp;".xlsx]Hóa đơn COD'!"&amp;CELL("address",H320))))</f>
        <v>0</v>
      </c>
      <c r="I320">
        <f ca="1">IF(ISBLANK(INDIRECT("'["&amp;'Báo cáo'!$C$3&amp;".xlsx]Hóa đơn COD'!"&amp;CELL("address",I320))),"",(INDIRECT("'["&amp;'Báo cáo'!$C$3&amp;".xlsx]Hóa đơn COD'!"&amp;CELL("address",I320))))</f>
        <v>49</v>
      </c>
      <c r="J320">
        <f ca="1">IF(ISBLANK(INDIRECT("'["&amp;'Báo cáo'!$C$3&amp;".xlsx]Hóa đơn COD'!"&amp;CELL("address",J320))),"",(INDIRECT("'["&amp;'Báo cáo'!$C$3&amp;".xlsx]Hóa đơn COD'!"&amp;CELL("address",J320))))</f>
        <v>47</v>
      </c>
      <c r="K320">
        <f ca="1">IF(ISBLANK(INDIRECT("'["&amp;'Báo cáo'!$C$3&amp;".xlsx]Hóa đơn COD'!"&amp;CELL("address",K320))),"",(INDIRECT("'["&amp;'Báo cáo'!$C$3&amp;".xlsx]Hóa đơn COD'!"&amp;CELL("address",K320))))</f>
        <v>0</v>
      </c>
      <c r="L320">
        <f ca="1">IF(ISBLANK(INDIRECT("'["&amp;'Báo cáo'!$C$3&amp;".xlsx]Hóa đơn COD'!"&amp;CELL("address",L320))),"",(INDIRECT("'["&amp;'Báo cáo'!$C$3&amp;".xlsx]Hóa đơn COD'!"&amp;CELL("address",L320))))</f>
        <v>2</v>
      </c>
      <c r="M320">
        <f ca="1">IF(ISBLANK(INDIRECT("'["&amp;'Báo cáo'!$C$3&amp;".xlsx]Hóa đơn COD'!"&amp;CELL("address",M320))),"",(INDIRECT("'["&amp;'Báo cáo'!$C$3&amp;".xlsx]Hóa đơn COD'!"&amp;CELL("address",M320))))</f>
        <v>49</v>
      </c>
      <c r="N320" t="str">
        <f ca="1">IF(ISBLANK(INDIRECT("'["&amp;'Báo cáo'!$C$3&amp;".xlsx]Hóa đơn COD'!"&amp;CELL("address",N320))),"",(INDIRECT("'["&amp;'Báo cáo'!$C$3&amp;".xlsx]Hóa đơn COD'!"&amp;CELL("address",N320))))</f>
        <v>tuoint</v>
      </c>
      <c r="O320" t="str">
        <f ca="1">IF(ISBLANK(INDIRECT("'["&amp;'Báo cáo'!$C$3&amp;".xlsx]Hóa đơn COD'!"&amp;CELL("address",O320))),"",(INDIRECT("'["&amp;'Báo cáo'!$C$3&amp;".xlsx]Hóa đơn COD'!"&amp;CELL("address",O320))))</f>
        <v>12:49 03-12-19</v>
      </c>
      <c r="P320" s="10">
        <f t="shared" ca="1" si="4"/>
        <v>0.53402777777777777</v>
      </c>
      <c r="Q320" t="str">
        <f ca="1">IF(B320="","",IF(P320&lt;'Báo cáo'!$C$4,"Sáng","Chiều"))</f>
        <v>Sáng</v>
      </c>
      <c r="R320" s="12">
        <f ca="1">IF(A320="","",IF(ISNUMBER(MATCH(B320,'Danh sách COD'!$B:$B,0)),J320/I320,""))</f>
        <v>0.95918367346938771</v>
      </c>
      <c r="S320" t="str">
        <f ca="1">IF(R320="","",IF(R320&gt;='Báo cáo'!$C$8,"Có","Không"))</f>
        <v>Không</v>
      </c>
    </row>
    <row r="321" spans="1:19" x14ac:dyDescent="0.25">
      <c r="A321" t="str">
        <f ca="1">IF(ISBLANK(INDIRECT("'["&amp;'Báo cáo'!$C$3&amp;".xlsx]Hóa đơn COD'!"&amp;CELL("address",A321))),"",(INDIRECT("'["&amp;'Báo cáo'!$C$3&amp;".xlsx]Hóa đơn COD'!"&amp;CELL("address",A321))))</f>
        <v>BTT397954407.T131400.051219</v>
      </c>
      <c r="B321" t="str">
        <f ca="1">IF(ISBLANK(INDIRECT("'["&amp;'Báo cáo'!$C$3&amp;".xlsx]Hóa đơn COD'!"&amp;CELL("address",B321))),"",(INDIRECT("'["&amp;'Báo cáo'!$C$3&amp;".xlsx]Hóa đơn COD'!"&amp;CELL("address",B321))))</f>
        <v>T131400-Nguyễn Vĩnh Lợi</v>
      </c>
      <c r="C321">
        <f ca="1">IF(ISBLANK(INDIRECT("'["&amp;'Báo cáo'!$C$3&amp;".xlsx]Hóa đơn COD'!"&amp;CELL("address",C321))),"",(INDIRECT("'["&amp;'Báo cáo'!$C$3&amp;".xlsx]Hóa đơn COD'!"&amp;CELL("address",C321))))</f>
        <v>14376860</v>
      </c>
      <c r="D321">
        <f ca="1">IF(ISBLANK(INDIRECT("'["&amp;'Báo cáo'!$C$3&amp;".xlsx]Hóa đơn COD'!"&amp;CELL("address",D321))),"",(INDIRECT("'["&amp;'Báo cáo'!$C$3&amp;".xlsx]Hóa đơn COD'!"&amp;CELL("address",D321))))</f>
        <v>0</v>
      </c>
      <c r="E321">
        <f ca="1">IF(ISBLANK(INDIRECT("'["&amp;'Báo cáo'!$C$3&amp;".xlsx]Hóa đơn COD'!"&amp;CELL("address",E321))),"",(INDIRECT("'["&amp;'Báo cáo'!$C$3&amp;".xlsx]Hóa đơn COD'!"&amp;CELL("address",E321))))</f>
        <v>1294806</v>
      </c>
      <c r="F321">
        <f ca="1">IF(ISBLANK(INDIRECT("'["&amp;'Báo cáo'!$C$3&amp;".xlsx]Hóa đơn COD'!"&amp;CELL("address",F321))),"",(INDIRECT("'["&amp;'Báo cáo'!$C$3&amp;".xlsx]Hóa đơn COD'!"&amp;CELL("address",F321))))</f>
        <v>1099306</v>
      </c>
      <c r="G321">
        <f ca="1">IF(ISBLANK(INDIRECT("'["&amp;'Báo cáo'!$C$3&amp;".xlsx]Hóa đơn COD'!"&amp;CELL("address",G321))),"",(INDIRECT("'["&amp;'Báo cáo'!$C$3&amp;".xlsx]Hóa đơn COD'!"&amp;CELL("address",G321))))</f>
        <v>195500</v>
      </c>
      <c r="H321">
        <f ca="1">IF(ISBLANK(INDIRECT("'["&amp;'Báo cáo'!$C$3&amp;".xlsx]Hóa đơn COD'!"&amp;CELL("address",H321))),"",(INDIRECT("'["&amp;'Báo cáo'!$C$3&amp;".xlsx]Hóa đơn COD'!"&amp;CELL("address",H321))))</f>
        <v>0</v>
      </c>
      <c r="I321">
        <f ca="1">IF(ISBLANK(INDIRECT("'["&amp;'Báo cáo'!$C$3&amp;".xlsx]Hóa đơn COD'!"&amp;CELL("address",I321))),"",(INDIRECT("'["&amp;'Báo cáo'!$C$3&amp;".xlsx]Hóa đơn COD'!"&amp;CELL("address",I321))))</f>
        <v>58</v>
      </c>
      <c r="J321">
        <f ca="1">IF(ISBLANK(INDIRECT("'["&amp;'Báo cáo'!$C$3&amp;".xlsx]Hóa đơn COD'!"&amp;CELL("address",J321))),"",(INDIRECT("'["&amp;'Báo cáo'!$C$3&amp;".xlsx]Hóa đơn COD'!"&amp;CELL("address",J321))))</f>
        <v>53</v>
      </c>
      <c r="K321">
        <f ca="1">IF(ISBLANK(INDIRECT("'["&amp;'Báo cáo'!$C$3&amp;".xlsx]Hóa đơn COD'!"&amp;CELL("address",K321))),"",(INDIRECT("'["&amp;'Báo cáo'!$C$3&amp;".xlsx]Hóa đơn COD'!"&amp;CELL("address",K321))))</f>
        <v>2</v>
      </c>
      <c r="L321">
        <f ca="1">IF(ISBLANK(INDIRECT("'["&amp;'Báo cáo'!$C$3&amp;".xlsx]Hóa đơn COD'!"&amp;CELL("address",L321))),"",(INDIRECT("'["&amp;'Báo cáo'!$C$3&amp;".xlsx]Hóa đơn COD'!"&amp;CELL("address",L321))))</f>
        <v>3</v>
      </c>
      <c r="M321">
        <f ca="1">IF(ISBLANK(INDIRECT("'["&amp;'Báo cáo'!$C$3&amp;".xlsx]Hóa đơn COD'!"&amp;CELL("address",M321))),"",(INDIRECT("'["&amp;'Báo cáo'!$C$3&amp;".xlsx]Hóa đơn COD'!"&amp;CELL("address",M321))))</f>
        <v>58</v>
      </c>
      <c r="N321" t="str">
        <f ca="1">IF(ISBLANK(INDIRECT("'["&amp;'Báo cáo'!$C$3&amp;".xlsx]Hóa đơn COD'!"&amp;CELL("address",N321))),"",(INDIRECT("'["&amp;'Báo cáo'!$C$3&amp;".xlsx]Hóa đơn COD'!"&amp;CELL("address",N321))))</f>
        <v>tuoint</v>
      </c>
      <c r="O321" t="str">
        <f ca="1">IF(ISBLANK(INDIRECT("'["&amp;'Báo cáo'!$C$3&amp;".xlsx]Hóa đơn COD'!"&amp;CELL("address",O321))),"",(INDIRECT("'["&amp;'Báo cáo'!$C$3&amp;".xlsx]Hóa đơn COD'!"&amp;CELL("address",O321))))</f>
        <v>13:07 05-12-19</v>
      </c>
      <c r="P321" s="10">
        <f t="shared" ca="1" si="4"/>
        <v>0.54652777777777783</v>
      </c>
      <c r="Q321" t="str">
        <f ca="1">IF(B321="","",IF(P321&lt;'Báo cáo'!$C$4,"Sáng","Chiều"))</f>
        <v>Sáng</v>
      </c>
      <c r="R321" s="12">
        <f ca="1">IF(A321="","",IF(ISNUMBER(MATCH(B321,'Danh sách COD'!$B:$B,0)),J321/I321,""))</f>
        <v>0.91379310344827591</v>
      </c>
      <c r="S321" t="str">
        <f ca="1">IF(R321="","",IF(R321&gt;='Báo cáo'!$C$8,"Có","Không"))</f>
        <v>Không</v>
      </c>
    </row>
    <row r="322" spans="1:19" x14ac:dyDescent="0.25">
      <c r="A322" t="str">
        <f ca="1">IF(ISBLANK(INDIRECT("'["&amp;'Báo cáo'!$C$3&amp;".xlsx]Hóa đơn COD'!"&amp;CELL("address",A322))),"",(INDIRECT("'["&amp;'Báo cáo'!$C$3&amp;".xlsx]Hóa đơn COD'!"&amp;CELL("address",A322))))</f>
        <v>BTT396705645.T131400.041219</v>
      </c>
      <c r="B322" t="str">
        <f ca="1">IF(ISBLANK(INDIRECT("'["&amp;'Báo cáo'!$C$3&amp;".xlsx]Hóa đơn COD'!"&amp;CELL("address",B322))),"",(INDIRECT("'["&amp;'Báo cáo'!$C$3&amp;".xlsx]Hóa đơn COD'!"&amp;CELL("address",B322))))</f>
        <v>T131400-Nguyễn Vĩnh Lợi</v>
      </c>
      <c r="C322">
        <f ca="1">IF(ISBLANK(INDIRECT("'["&amp;'Báo cáo'!$C$3&amp;".xlsx]Hóa đơn COD'!"&amp;CELL("address",C322))),"",(INDIRECT("'["&amp;'Báo cáo'!$C$3&amp;".xlsx]Hóa đơn COD'!"&amp;CELL("address",C322))))</f>
        <v>11291943</v>
      </c>
      <c r="D322">
        <f ca="1">IF(ISBLANK(INDIRECT("'["&amp;'Báo cáo'!$C$3&amp;".xlsx]Hóa đơn COD'!"&amp;CELL("address",D322))),"",(INDIRECT("'["&amp;'Báo cáo'!$C$3&amp;".xlsx]Hóa đơn COD'!"&amp;CELL("address",D322))))</f>
        <v>0</v>
      </c>
      <c r="E322">
        <f ca="1">IF(ISBLANK(INDIRECT("'["&amp;'Báo cáo'!$C$3&amp;".xlsx]Hóa đơn COD'!"&amp;CELL("address",E322))),"",(INDIRECT("'["&amp;'Báo cáo'!$C$3&amp;".xlsx]Hóa đơn COD'!"&amp;CELL("address",E322))))</f>
        <v>1051960</v>
      </c>
      <c r="F322">
        <f ca="1">IF(ISBLANK(INDIRECT("'["&amp;'Báo cáo'!$C$3&amp;".xlsx]Hóa đơn COD'!"&amp;CELL("address",F322))),"",(INDIRECT("'["&amp;'Báo cáo'!$C$3&amp;".xlsx]Hóa đơn COD'!"&amp;CELL("address",F322))))</f>
        <v>983460</v>
      </c>
      <c r="G322">
        <f ca="1">IF(ISBLANK(INDIRECT("'["&amp;'Báo cáo'!$C$3&amp;".xlsx]Hóa đơn COD'!"&amp;CELL("address",G322))),"",(INDIRECT("'["&amp;'Báo cáo'!$C$3&amp;".xlsx]Hóa đơn COD'!"&amp;CELL("address",G322))))</f>
        <v>68500</v>
      </c>
      <c r="H322">
        <f ca="1">IF(ISBLANK(INDIRECT("'["&amp;'Báo cáo'!$C$3&amp;".xlsx]Hóa đơn COD'!"&amp;CELL("address",H322))),"",(INDIRECT("'["&amp;'Báo cáo'!$C$3&amp;".xlsx]Hóa đơn COD'!"&amp;CELL("address",H322))))</f>
        <v>0</v>
      </c>
      <c r="I322">
        <f ca="1">IF(ISBLANK(INDIRECT("'["&amp;'Báo cáo'!$C$3&amp;".xlsx]Hóa đơn COD'!"&amp;CELL("address",I322))),"",(INDIRECT("'["&amp;'Báo cáo'!$C$3&amp;".xlsx]Hóa đơn COD'!"&amp;CELL("address",I322))))</f>
        <v>41</v>
      </c>
      <c r="J322">
        <f ca="1">IF(ISBLANK(INDIRECT("'["&amp;'Báo cáo'!$C$3&amp;".xlsx]Hóa đơn COD'!"&amp;CELL("address",J322))),"",(INDIRECT("'["&amp;'Báo cáo'!$C$3&amp;".xlsx]Hóa đơn COD'!"&amp;CELL("address",J322))))</f>
        <v>36</v>
      </c>
      <c r="K322">
        <f ca="1">IF(ISBLANK(INDIRECT("'["&amp;'Báo cáo'!$C$3&amp;".xlsx]Hóa đơn COD'!"&amp;CELL("address",K322))),"",(INDIRECT("'["&amp;'Báo cáo'!$C$3&amp;".xlsx]Hóa đơn COD'!"&amp;CELL("address",K322))))</f>
        <v>0</v>
      </c>
      <c r="L322">
        <f ca="1">IF(ISBLANK(INDIRECT("'["&amp;'Báo cáo'!$C$3&amp;".xlsx]Hóa đơn COD'!"&amp;CELL("address",L322))),"",(INDIRECT("'["&amp;'Báo cáo'!$C$3&amp;".xlsx]Hóa đơn COD'!"&amp;CELL("address",L322))))</f>
        <v>5</v>
      </c>
      <c r="M322">
        <f ca="1">IF(ISBLANK(INDIRECT("'["&amp;'Báo cáo'!$C$3&amp;".xlsx]Hóa đơn COD'!"&amp;CELL("address",M322))),"",(INDIRECT("'["&amp;'Báo cáo'!$C$3&amp;".xlsx]Hóa đơn COD'!"&amp;CELL("address",M322))))</f>
        <v>41</v>
      </c>
      <c r="N322" t="str">
        <f ca="1">IF(ISBLANK(INDIRECT("'["&amp;'Báo cáo'!$C$3&amp;".xlsx]Hóa đơn COD'!"&amp;CELL("address",N322))),"",(INDIRECT("'["&amp;'Báo cáo'!$C$3&amp;".xlsx]Hóa đơn COD'!"&amp;CELL("address",N322))))</f>
        <v>anhtnt3</v>
      </c>
      <c r="O322" t="str">
        <f ca="1">IF(ISBLANK(INDIRECT("'["&amp;'Báo cáo'!$C$3&amp;".xlsx]Hóa đơn COD'!"&amp;CELL("address",O322))),"",(INDIRECT("'["&amp;'Báo cáo'!$C$3&amp;".xlsx]Hóa đơn COD'!"&amp;CELL("address",O322))))</f>
        <v>13:11 04-12-19</v>
      </c>
      <c r="P322" s="10">
        <f t="shared" ca="1" si="4"/>
        <v>0.5493055555555556</v>
      </c>
      <c r="Q322" t="str">
        <f ca="1">IF(B322="","",IF(P322&lt;'Báo cáo'!$C$4,"Sáng","Chiều"))</f>
        <v>Sáng</v>
      </c>
      <c r="R322" s="12">
        <f ca="1">IF(A322="","",IF(ISNUMBER(MATCH(B322,'Danh sách COD'!$B:$B,0)),J322/I322,""))</f>
        <v>0.87804878048780488</v>
      </c>
      <c r="S322" t="str">
        <f ca="1">IF(R322="","",IF(R322&gt;='Báo cáo'!$C$8,"Có","Không"))</f>
        <v>Không</v>
      </c>
    </row>
    <row r="323" spans="1:19" x14ac:dyDescent="0.25">
      <c r="A323" t="str">
        <f ca="1">IF(ISBLANK(INDIRECT("'["&amp;'Báo cáo'!$C$3&amp;".xlsx]Hóa đơn COD'!"&amp;CELL("address",A323))),"",(INDIRECT("'["&amp;'Báo cáo'!$C$3&amp;".xlsx]Hóa đơn COD'!"&amp;CELL("address",A323))))</f>
        <v>BTT394021635.T131400.021219</v>
      </c>
      <c r="B323" t="str">
        <f ca="1">IF(ISBLANK(INDIRECT("'["&amp;'Báo cáo'!$C$3&amp;".xlsx]Hóa đơn COD'!"&amp;CELL("address",B323))),"",(INDIRECT("'["&amp;'Báo cáo'!$C$3&amp;".xlsx]Hóa đơn COD'!"&amp;CELL("address",B323))))</f>
        <v>T131400-Nguyễn Vĩnh Lợi</v>
      </c>
      <c r="C323">
        <f ca="1">IF(ISBLANK(INDIRECT("'["&amp;'Báo cáo'!$C$3&amp;".xlsx]Hóa đơn COD'!"&amp;CELL("address",C323))),"",(INDIRECT("'["&amp;'Báo cáo'!$C$3&amp;".xlsx]Hóa đơn COD'!"&amp;CELL("address",C323))))</f>
        <v>16913579</v>
      </c>
      <c r="D323">
        <f ca="1">IF(ISBLANK(INDIRECT("'["&amp;'Báo cáo'!$C$3&amp;".xlsx]Hóa đơn COD'!"&amp;CELL("address",D323))),"",(INDIRECT("'["&amp;'Báo cáo'!$C$3&amp;".xlsx]Hóa đơn COD'!"&amp;CELL("address",D323))))</f>
        <v>17000</v>
      </c>
      <c r="E323">
        <f ca="1">IF(ISBLANK(INDIRECT("'["&amp;'Báo cáo'!$C$3&amp;".xlsx]Hóa đơn COD'!"&amp;CELL("address",E323))),"",(INDIRECT("'["&amp;'Báo cáo'!$C$3&amp;".xlsx]Hóa đơn COD'!"&amp;CELL("address",E323))))</f>
        <v>1577310</v>
      </c>
      <c r="F323">
        <f ca="1">IF(ISBLANK(INDIRECT("'["&amp;'Báo cáo'!$C$3&amp;".xlsx]Hóa đơn COD'!"&amp;CELL("address",F323))),"",(INDIRECT("'["&amp;'Báo cáo'!$C$3&amp;".xlsx]Hóa đơn COD'!"&amp;CELL("address",F323))))</f>
        <v>1387310</v>
      </c>
      <c r="G323">
        <f ca="1">IF(ISBLANK(INDIRECT("'["&amp;'Báo cáo'!$C$3&amp;".xlsx]Hóa đơn COD'!"&amp;CELL("address",G323))),"",(INDIRECT("'["&amp;'Báo cáo'!$C$3&amp;".xlsx]Hóa đơn COD'!"&amp;CELL("address",G323))))</f>
        <v>190000</v>
      </c>
      <c r="H323">
        <f ca="1">IF(ISBLANK(INDIRECT("'["&amp;'Báo cáo'!$C$3&amp;".xlsx]Hóa đơn COD'!"&amp;CELL("address",H323))),"",(INDIRECT("'["&amp;'Báo cáo'!$C$3&amp;".xlsx]Hóa đơn COD'!"&amp;CELL("address",H323))))</f>
        <v>0</v>
      </c>
      <c r="I323">
        <f ca="1">IF(ISBLANK(INDIRECT("'["&amp;'Báo cáo'!$C$3&amp;".xlsx]Hóa đơn COD'!"&amp;CELL("address",I323))),"",(INDIRECT("'["&amp;'Báo cáo'!$C$3&amp;".xlsx]Hóa đơn COD'!"&amp;CELL("address",I323))))</f>
        <v>67</v>
      </c>
      <c r="J323">
        <f ca="1">IF(ISBLANK(INDIRECT("'["&amp;'Báo cáo'!$C$3&amp;".xlsx]Hóa đơn COD'!"&amp;CELL("address",J323))),"",(INDIRECT("'["&amp;'Báo cáo'!$C$3&amp;".xlsx]Hóa đơn COD'!"&amp;CELL("address",J323))))</f>
        <v>61</v>
      </c>
      <c r="K323">
        <f ca="1">IF(ISBLANK(INDIRECT("'["&amp;'Báo cáo'!$C$3&amp;".xlsx]Hóa đơn COD'!"&amp;CELL("address",K323))),"",(INDIRECT("'["&amp;'Báo cáo'!$C$3&amp;".xlsx]Hóa đơn COD'!"&amp;CELL("address",K323))))</f>
        <v>0</v>
      </c>
      <c r="L323">
        <f ca="1">IF(ISBLANK(INDIRECT("'["&amp;'Báo cáo'!$C$3&amp;".xlsx]Hóa đơn COD'!"&amp;CELL("address",L323))),"",(INDIRECT("'["&amp;'Báo cáo'!$C$3&amp;".xlsx]Hóa đơn COD'!"&amp;CELL("address",L323))))</f>
        <v>6</v>
      </c>
      <c r="M323">
        <f ca="1">IF(ISBLANK(INDIRECT("'["&amp;'Báo cáo'!$C$3&amp;".xlsx]Hóa đơn COD'!"&amp;CELL("address",M323))),"",(INDIRECT("'["&amp;'Báo cáo'!$C$3&amp;".xlsx]Hóa đơn COD'!"&amp;CELL("address",M323))))</f>
        <v>69</v>
      </c>
      <c r="N323" t="str">
        <f ca="1">IF(ISBLANK(INDIRECT("'["&amp;'Báo cáo'!$C$3&amp;".xlsx]Hóa đơn COD'!"&amp;CELL("address",N323))),"",(INDIRECT("'["&amp;'Báo cáo'!$C$3&amp;".xlsx]Hóa đơn COD'!"&amp;CELL("address",N323))))</f>
        <v>tuoint</v>
      </c>
      <c r="O323" t="str">
        <f ca="1">IF(ISBLANK(INDIRECT("'["&amp;'Báo cáo'!$C$3&amp;".xlsx]Hóa đơn COD'!"&amp;CELL("address",O323))),"",(INDIRECT("'["&amp;'Báo cáo'!$C$3&amp;".xlsx]Hóa đơn COD'!"&amp;CELL("address",O323))))</f>
        <v>13:50 02-12-19</v>
      </c>
      <c r="P323" s="10">
        <f t="shared" ref="P323:P386" ca="1" si="5">IF(B323="","",TIME(VALUE(LEFT(O323,2)),VALUE(MID(O323,4,2)),0))</f>
        <v>0.57638888888888895</v>
      </c>
      <c r="Q323" t="str">
        <f ca="1">IF(B323="","",IF(P323&lt;'Báo cáo'!$C$4,"Sáng","Chiều"))</f>
        <v>Chiều</v>
      </c>
      <c r="R323" s="12">
        <f ca="1">IF(A323="","",IF(ISNUMBER(MATCH(B323,'Danh sách COD'!$B:$B,0)),J323/I323,""))</f>
        <v>0.91044776119402981</v>
      </c>
      <c r="S323" t="str">
        <f ca="1">IF(R323="","",IF(R323&gt;='Báo cáo'!$C$8,"Có","Không"))</f>
        <v>Không</v>
      </c>
    </row>
    <row r="324" spans="1:19" x14ac:dyDescent="0.25">
      <c r="A324" t="str">
        <f ca="1">IF(ISBLANK(INDIRECT("'["&amp;'Báo cáo'!$C$3&amp;".xlsx]Hóa đơn COD'!"&amp;CELL("address",A324))),"",(INDIRECT("'["&amp;'Báo cáo'!$C$3&amp;".xlsx]Hóa đơn COD'!"&amp;CELL("address",A324))))</f>
        <v>BTT399496743.T131400.061219</v>
      </c>
      <c r="B324" t="str">
        <f ca="1">IF(ISBLANK(INDIRECT("'["&amp;'Báo cáo'!$C$3&amp;".xlsx]Hóa đơn COD'!"&amp;CELL("address",B324))),"",(INDIRECT("'["&amp;'Báo cáo'!$C$3&amp;".xlsx]Hóa đơn COD'!"&amp;CELL("address",B324))))</f>
        <v>T131400-Nguyễn Vĩnh Lợi</v>
      </c>
      <c r="C324">
        <f ca="1">IF(ISBLANK(INDIRECT("'["&amp;'Báo cáo'!$C$3&amp;".xlsx]Hóa đơn COD'!"&amp;CELL("address",C324))),"",(INDIRECT("'["&amp;'Báo cáo'!$C$3&amp;".xlsx]Hóa đơn COD'!"&amp;CELL("address",C324))))</f>
        <v>11423040</v>
      </c>
      <c r="D324">
        <f ca="1">IF(ISBLANK(INDIRECT("'["&amp;'Báo cáo'!$C$3&amp;".xlsx]Hóa đơn COD'!"&amp;CELL("address",D324))),"",(INDIRECT("'["&amp;'Báo cáo'!$C$3&amp;".xlsx]Hóa đơn COD'!"&amp;CELL("address",D324))))</f>
        <v>0</v>
      </c>
      <c r="E324">
        <f ca="1">IF(ISBLANK(INDIRECT("'["&amp;'Báo cáo'!$C$3&amp;".xlsx]Hóa đơn COD'!"&amp;CELL("address",E324))),"",(INDIRECT("'["&amp;'Báo cáo'!$C$3&amp;".xlsx]Hóa đơn COD'!"&amp;CELL("address",E324))))</f>
        <v>1326640</v>
      </c>
      <c r="F324">
        <f ca="1">IF(ISBLANK(INDIRECT("'["&amp;'Báo cáo'!$C$3&amp;".xlsx]Hóa đơn COD'!"&amp;CELL("address",F324))),"",(INDIRECT("'["&amp;'Báo cáo'!$C$3&amp;".xlsx]Hóa đơn COD'!"&amp;CELL("address",F324))))</f>
        <v>1213640</v>
      </c>
      <c r="G324">
        <f ca="1">IF(ISBLANK(INDIRECT("'["&amp;'Báo cáo'!$C$3&amp;".xlsx]Hóa đơn COD'!"&amp;CELL("address",G324))),"",(INDIRECT("'["&amp;'Báo cáo'!$C$3&amp;".xlsx]Hóa đơn COD'!"&amp;CELL("address",G324))))</f>
        <v>113000</v>
      </c>
      <c r="H324">
        <f ca="1">IF(ISBLANK(INDIRECT("'["&amp;'Báo cáo'!$C$3&amp;".xlsx]Hóa đơn COD'!"&amp;CELL("address",H324))),"",(INDIRECT("'["&amp;'Báo cáo'!$C$3&amp;".xlsx]Hóa đơn COD'!"&amp;CELL("address",H324))))</f>
        <v>0</v>
      </c>
      <c r="I324">
        <f ca="1">IF(ISBLANK(INDIRECT("'["&amp;'Báo cáo'!$C$3&amp;".xlsx]Hóa đơn COD'!"&amp;CELL("address",I324))),"",(INDIRECT("'["&amp;'Báo cáo'!$C$3&amp;".xlsx]Hóa đơn COD'!"&amp;CELL("address",I324))))</f>
        <v>64</v>
      </c>
      <c r="J324">
        <f ca="1">IF(ISBLANK(INDIRECT("'["&amp;'Báo cáo'!$C$3&amp;".xlsx]Hóa đơn COD'!"&amp;CELL("address",J324))),"",(INDIRECT("'["&amp;'Báo cáo'!$C$3&amp;".xlsx]Hóa đơn COD'!"&amp;CELL("address",J324))))</f>
        <v>58</v>
      </c>
      <c r="K324">
        <f ca="1">IF(ISBLANK(INDIRECT("'["&amp;'Báo cáo'!$C$3&amp;".xlsx]Hóa đơn COD'!"&amp;CELL("address",K324))),"",(INDIRECT("'["&amp;'Báo cáo'!$C$3&amp;".xlsx]Hóa đơn COD'!"&amp;CELL("address",K324))))</f>
        <v>2</v>
      </c>
      <c r="L324">
        <f ca="1">IF(ISBLANK(INDIRECT("'["&amp;'Báo cáo'!$C$3&amp;".xlsx]Hóa đơn COD'!"&amp;CELL("address",L324))),"",(INDIRECT("'["&amp;'Báo cáo'!$C$3&amp;".xlsx]Hóa đơn COD'!"&amp;CELL("address",L324))))</f>
        <v>4</v>
      </c>
      <c r="M324">
        <f ca="1">IF(ISBLANK(INDIRECT("'["&amp;'Báo cáo'!$C$3&amp;".xlsx]Hóa đơn COD'!"&amp;CELL("address",M324))),"",(INDIRECT("'["&amp;'Báo cáo'!$C$3&amp;".xlsx]Hóa đơn COD'!"&amp;CELL("address",M324))))</f>
        <v>64</v>
      </c>
      <c r="N324" t="str">
        <f ca="1">IF(ISBLANK(INDIRECT("'["&amp;'Báo cáo'!$C$3&amp;".xlsx]Hóa đơn COD'!"&amp;CELL("address",N324))),"",(INDIRECT("'["&amp;'Báo cáo'!$C$3&amp;".xlsx]Hóa đơn COD'!"&amp;CELL("address",N324))))</f>
        <v>trongntm</v>
      </c>
      <c r="O324" t="str">
        <f ca="1">IF(ISBLANK(INDIRECT("'["&amp;'Báo cáo'!$C$3&amp;".xlsx]Hóa đơn COD'!"&amp;CELL("address",O324))),"",(INDIRECT("'["&amp;'Báo cáo'!$C$3&amp;".xlsx]Hóa đơn COD'!"&amp;CELL("address",O324))))</f>
        <v>14:09 06-12-19</v>
      </c>
      <c r="P324" s="10">
        <f t="shared" ca="1" si="5"/>
        <v>0.58958333333333335</v>
      </c>
      <c r="Q324" t="str">
        <f ca="1">IF(B324="","",IF(P324&lt;'Báo cáo'!$C$4,"Sáng","Chiều"))</f>
        <v>Chiều</v>
      </c>
      <c r="R324" s="12">
        <f ca="1">IF(A324="","",IF(ISNUMBER(MATCH(B324,'Danh sách COD'!$B:$B,0)),J324/I324,""))</f>
        <v>0.90625</v>
      </c>
      <c r="S324" t="str">
        <f ca="1">IF(R324="","",IF(R324&gt;='Báo cáo'!$C$8,"Có","Không"))</f>
        <v>Không</v>
      </c>
    </row>
    <row r="325" spans="1:19" x14ac:dyDescent="0.25">
      <c r="A325" t="str">
        <f ca="1">IF(ISBLANK(INDIRECT("'["&amp;'Báo cáo'!$C$3&amp;".xlsx]Hóa đơn COD'!"&amp;CELL("address",A325))),"",(INDIRECT("'["&amp;'Báo cáo'!$C$3&amp;".xlsx]Hóa đơn COD'!"&amp;CELL("address",A325))))</f>
        <v>BTT396940059.T131400.041219</v>
      </c>
      <c r="B325" t="str">
        <f ca="1">IF(ISBLANK(INDIRECT("'["&amp;'Báo cáo'!$C$3&amp;".xlsx]Hóa đơn COD'!"&amp;CELL("address",B325))),"",(INDIRECT("'["&amp;'Báo cáo'!$C$3&amp;".xlsx]Hóa đơn COD'!"&amp;CELL("address",B325))))</f>
        <v>T131400-Nguyễn Vĩnh Lợi</v>
      </c>
      <c r="C325">
        <f ca="1">IF(ISBLANK(INDIRECT("'["&amp;'Báo cáo'!$C$3&amp;".xlsx]Hóa đơn COD'!"&amp;CELL("address",C325))),"",(INDIRECT("'["&amp;'Báo cáo'!$C$3&amp;".xlsx]Hóa đơn COD'!"&amp;CELL("address",C325))))</f>
        <v>4616700</v>
      </c>
      <c r="D325">
        <f ca="1">IF(ISBLANK(INDIRECT("'["&amp;'Báo cáo'!$C$3&amp;".xlsx]Hóa đơn COD'!"&amp;CELL("address",D325))),"",(INDIRECT("'["&amp;'Báo cáo'!$C$3&amp;".xlsx]Hóa đơn COD'!"&amp;CELL("address",D325))))</f>
        <v>0</v>
      </c>
      <c r="E325">
        <f ca="1">IF(ISBLANK(INDIRECT("'["&amp;'Báo cáo'!$C$3&amp;".xlsx]Hóa đơn COD'!"&amp;CELL("address",E325))),"",(INDIRECT("'["&amp;'Báo cáo'!$C$3&amp;".xlsx]Hóa đơn COD'!"&amp;CELL("address",E325))))</f>
        <v>450770</v>
      </c>
      <c r="F325">
        <f ca="1">IF(ISBLANK(INDIRECT("'["&amp;'Báo cáo'!$C$3&amp;".xlsx]Hóa đơn COD'!"&amp;CELL("address",F325))),"",(INDIRECT("'["&amp;'Báo cáo'!$C$3&amp;".xlsx]Hóa đơn COD'!"&amp;CELL("address",F325))))</f>
        <v>450770</v>
      </c>
      <c r="G325">
        <f ca="1">IF(ISBLANK(INDIRECT("'["&amp;'Báo cáo'!$C$3&amp;".xlsx]Hóa đơn COD'!"&amp;CELL("address",G325))),"",(INDIRECT("'["&amp;'Báo cáo'!$C$3&amp;".xlsx]Hóa đơn COD'!"&amp;CELL("address",G325))))</f>
        <v>0</v>
      </c>
      <c r="H325">
        <f ca="1">IF(ISBLANK(INDIRECT("'["&amp;'Báo cáo'!$C$3&amp;".xlsx]Hóa đơn COD'!"&amp;CELL("address",H325))),"",(INDIRECT("'["&amp;'Báo cáo'!$C$3&amp;".xlsx]Hóa đơn COD'!"&amp;CELL("address",H325))))</f>
        <v>0</v>
      </c>
      <c r="I325">
        <f ca="1">IF(ISBLANK(INDIRECT("'["&amp;'Báo cáo'!$C$3&amp;".xlsx]Hóa đơn COD'!"&amp;CELL("address",I325))),"",(INDIRECT("'["&amp;'Báo cáo'!$C$3&amp;".xlsx]Hóa đơn COD'!"&amp;CELL("address",I325))))</f>
        <v>21</v>
      </c>
      <c r="J325">
        <f ca="1">IF(ISBLANK(INDIRECT("'["&amp;'Báo cáo'!$C$3&amp;".xlsx]Hóa đơn COD'!"&amp;CELL("address",J325))),"",(INDIRECT("'["&amp;'Báo cáo'!$C$3&amp;".xlsx]Hóa đơn COD'!"&amp;CELL("address",J325))))</f>
        <v>19</v>
      </c>
      <c r="K325">
        <f ca="1">IF(ISBLANK(INDIRECT("'["&amp;'Báo cáo'!$C$3&amp;".xlsx]Hóa đơn COD'!"&amp;CELL("address",K325))),"",(INDIRECT("'["&amp;'Báo cáo'!$C$3&amp;".xlsx]Hóa đơn COD'!"&amp;CELL("address",K325))))</f>
        <v>0</v>
      </c>
      <c r="L325">
        <f ca="1">IF(ISBLANK(INDIRECT("'["&amp;'Báo cáo'!$C$3&amp;".xlsx]Hóa đơn COD'!"&amp;CELL("address",L325))),"",(INDIRECT("'["&amp;'Báo cáo'!$C$3&amp;".xlsx]Hóa đơn COD'!"&amp;CELL("address",L325))))</f>
        <v>2</v>
      </c>
      <c r="M325">
        <f ca="1">IF(ISBLANK(INDIRECT("'["&amp;'Báo cáo'!$C$3&amp;".xlsx]Hóa đơn COD'!"&amp;CELL("address",M325))),"",(INDIRECT("'["&amp;'Báo cáo'!$C$3&amp;".xlsx]Hóa đơn COD'!"&amp;CELL("address",M325))))</f>
        <v>21</v>
      </c>
      <c r="N325" t="str">
        <f ca="1">IF(ISBLANK(INDIRECT("'["&amp;'Báo cáo'!$C$3&amp;".xlsx]Hóa đơn COD'!"&amp;CELL("address",N325))),"",(INDIRECT("'["&amp;'Báo cáo'!$C$3&amp;".xlsx]Hóa đơn COD'!"&amp;CELL("address",N325))))</f>
        <v>trongntm</v>
      </c>
      <c r="O325" t="str">
        <f ca="1">IF(ISBLANK(INDIRECT("'["&amp;'Báo cáo'!$C$3&amp;".xlsx]Hóa đơn COD'!"&amp;CELL("address",O325))),"",(INDIRECT("'["&amp;'Báo cáo'!$C$3&amp;".xlsx]Hóa đơn COD'!"&amp;CELL("address",O325))))</f>
        <v>16:51 04-12-19</v>
      </c>
      <c r="P325" s="10">
        <f t="shared" ca="1" si="5"/>
        <v>0.70208333333333339</v>
      </c>
      <c r="Q325" t="str">
        <f ca="1">IF(B325="","",IF(P325&lt;'Báo cáo'!$C$4,"Sáng","Chiều"))</f>
        <v>Chiều</v>
      </c>
      <c r="R325" s="12">
        <f ca="1">IF(A325="","",IF(ISNUMBER(MATCH(B325,'Danh sách COD'!$B:$B,0)),J325/I325,""))</f>
        <v>0.90476190476190477</v>
      </c>
      <c r="S325" t="str">
        <f ca="1">IF(R325="","",IF(R325&gt;='Báo cáo'!$C$8,"Có","Không"))</f>
        <v>Không</v>
      </c>
    </row>
    <row r="326" spans="1:19" x14ac:dyDescent="0.25">
      <c r="A326" t="str">
        <f ca="1">IF(ISBLANK(INDIRECT("'["&amp;'Báo cáo'!$C$3&amp;".xlsx]Hóa đơn COD'!"&amp;CELL("address",A326))),"",(INDIRECT("'["&amp;'Báo cáo'!$C$3&amp;".xlsx]Hóa đơn COD'!"&amp;CELL("address",A326))))</f>
        <v>BTT395602137.T131400.031219</v>
      </c>
      <c r="B326" t="str">
        <f ca="1">IF(ISBLANK(INDIRECT("'["&amp;'Báo cáo'!$C$3&amp;".xlsx]Hóa đơn COD'!"&amp;CELL("address",B326))),"",(INDIRECT("'["&amp;'Báo cáo'!$C$3&amp;".xlsx]Hóa đơn COD'!"&amp;CELL("address",B326))))</f>
        <v>T131400-Nguyễn Vĩnh Lợi</v>
      </c>
      <c r="C326">
        <f ca="1">IF(ISBLANK(INDIRECT("'["&amp;'Báo cáo'!$C$3&amp;".xlsx]Hóa đơn COD'!"&amp;CELL("address",C326))),"",(INDIRECT("'["&amp;'Báo cáo'!$C$3&amp;".xlsx]Hóa đơn COD'!"&amp;CELL("address",C326))))</f>
        <v>10068620</v>
      </c>
      <c r="D326">
        <f ca="1">IF(ISBLANK(INDIRECT("'["&amp;'Báo cáo'!$C$3&amp;".xlsx]Hóa đơn COD'!"&amp;CELL("address",D326))),"",(INDIRECT("'["&amp;'Báo cáo'!$C$3&amp;".xlsx]Hóa đơn COD'!"&amp;CELL("address",D326))))</f>
        <v>0</v>
      </c>
      <c r="E326">
        <f ca="1">IF(ISBLANK(INDIRECT("'["&amp;'Báo cáo'!$C$3&amp;".xlsx]Hóa đơn COD'!"&amp;CELL("address",E326))),"",(INDIRECT("'["&amp;'Báo cáo'!$C$3&amp;".xlsx]Hóa đơn COD'!"&amp;CELL("address",E326))))</f>
        <v>542470</v>
      </c>
      <c r="F326">
        <f ca="1">IF(ISBLANK(INDIRECT("'["&amp;'Báo cáo'!$C$3&amp;".xlsx]Hóa đơn COD'!"&amp;CELL("address",F326))),"",(INDIRECT("'["&amp;'Báo cáo'!$C$3&amp;".xlsx]Hóa đơn COD'!"&amp;CELL("address",F326))))</f>
        <v>466470</v>
      </c>
      <c r="G326">
        <f ca="1">IF(ISBLANK(INDIRECT("'["&amp;'Báo cáo'!$C$3&amp;".xlsx]Hóa đơn COD'!"&amp;CELL("address",G326))),"",(INDIRECT("'["&amp;'Báo cáo'!$C$3&amp;".xlsx]Hóa đơn COD'!"&amp;CELL("address",G326))))</f>
        <v>76000</v>
      </c>
      <c r="H326">
        <f ca="1">IF(ISBLANK(INDIRECT("'["&amp;'Báo cáo'!$C$3&amp;".xlsx]Hóa đơn COD'!"&amp;CELL("address",H326))),"",(INDIRECT("'["&amp;'Báo cáo'!$C$3&amp;".xlsx]Hóa đơn COD'!"&amp;CELL("address",H326))))</f>
        <v>0</v>
      </c>
      <c r="I326">
        <f ca="1">IF(ISBLANK(INDIRECT("'["&amp;'Báo cáo'!$C$3&amp;".xlsx]Hóa đơn COD'!"&amp;CELL("address",I326))),"",(INDIRECT("'["&amp;'Báo cáo'!$C$3&amp;".xlsx]Hóa đơn COD'!"&amp;CELL("address",I326))))</f>
        <v>37</v>
      </c>
      <c r="J326">
        <f ca="1">IF(ISBLANK(INDIRECT("'["&amp;'Báo cáo'!$C$3&amp;".xlsx]Hóa đơn COD'!"&amp;CELL("address",J326))),"",(INDIRECT("'["&amp;'Báo cáo'!$C$3&amp;".xlsx]Hóa đơn COD'!"&amp;CELL("address",J326))))</f>
        <v>23</v>
      </c>
      <c r="K326">
        <f ca="1">IF(ISBLANK(INDIRECT("'["&amp;'Báo cáo'!$C$3&amp;".xlsx]Hóa đơn COD'!"&amp;CELL("address",K326))),"",(INDIRECT("'["&amp;'Báo cáo'!$C$3&amp;".xlsx]Hóa đơn COD'!"&amp;CELL("address",K326))))</f>
        <v>0</v>
      </c>
      <c r="L326">
        <f ca="1">IF(ISBLANK(INDIRECT("'["&amp;'Báo cáo'!$C$3&amp;".xlsx]Hóa đơn COD'!"&amp;CELL("address",L326))),"",(INDIRECT("'["&amp;'Báo cáo'!$C$3&amp;".xlsx]Hóa đơn COD'!"&amp;CELL("address",L326))))</f>
        <v>14</v>
      </c>
      <c r="M326">
        <f ca="1">IF(ISBLANK(INDIRECT("'["&amp;'Báo cáo'!$C$3&amp;".xlsx]Hóa đơn COD'!"&amp;CELL("address",M326))),"",(INDIRECT("'["&amp;'Báo cáo'!$C$3&amp;".xlsx]Hóa đơn COD'!"&amp;CELL("address",M326))))</f>
        <v>36</v>
      </c>
      <c r="N326" t="str">
        <f ca="1">IF(ISBLANK(INDIRECT("'["&amp;'Báo cáo'!$C$3&amp;".xlsx]Hóa đơn COD'!"&amp;CELL("address",N326))),"",(INDIRECT("'["&amp;'Báo cáo'!$C$3&amp;".xlsx]Hóa đơn COD'!"&amp;CELL("address",N326))))</f>
        <v>tuoint</v>
      </c>
      <c r="O326" t="str">
        <f ca="1">IF(ISBLANK(INDIRECT("'["&amp;'Báo cáo'!$C$3&amp;".xlsx]Hóa đơn COD'!"&amp;CELL("address",O326))),"",(INDIRECT("'["&amp;'Báo cáo'!$C$3&amp;".xlsx]Hóa đơn COD'!"&amp;CELL("address",O326))))</f>
        <v>17:40 03-12-19</v>
      </c>
      <c r="P326" s="10">
        <f t="shared" ca="1" si="5"/>
        <v>0.73611111111111116</v>
      </c>
      <c r="Q326" t="str">
        <f ca="1">IF(B326="","",IF(P326&lt;'Báo cáo'!$C$4,"Sáng","Chiều"))</f>
        <v>Chiều</v>
      </c>
      <c r="R326" s="12">
        <f ca="1">IF(A326="","",IF(ISNUMBER(MATCH(B326,'Danh sách COD'!$B:$B,0)),J326/I326,""))</f>
        <v>0.6216216216216216</v>
      </c>
      <c r="S326" t="str">
        <f ca="1">IF(R326="","",IF(R326&gt;='Báo cáo'!$C$8,"Có","Không"))</f>
        <v>Không</v>
      </c>
    </row>
    <row r="327" spans="1:19" x14ac:dyDescent="0.25">
      <c r="A327" t="str">
        <f ca="1">IF(ISBLANK(INDIRECT("'["&amp;'Báo cáo'!$C$3&amp;".xlsx]Hóa đơn COD'!"&amp;CELL("address",A327))),"",(INDIRECT("'["&amp;'Báo cáo'!$C$3&amp;".xlsx]Hóa đơn COD'!"&amp;CELL("address",A327))))</f>
        <v>BTT398274648.T131400.051219</v>
      </c>
      <c r="B327" t="str">
        <f ca="1">IF(ISBLANK(INDIRECT("'["&amp;'Báo cáo'!$C$3&amp;".xlsx]Hóa đơn COD'!"&amp;CELL("address",B327))),"",(INDIRECT("'["&amp;'Báo cáo'!$C$3&amp;".xlsx]Hóa đơn COD'!"&amp;CELL("address",B327))))</f>
        <v>T131400-Nguyễn Vĩnh Lợi</v>
      </c>
      <c r="C327">
        <f ca="1">IF(ISBLANK(INDIRECT("'["&amp;'Báo cáo'!$C$3&amp;".xlsx]Hóa đơn COD'!"&amp;CELL("address",C327))),"",(INDIRECT("'["&amp;'Báo cáo'!$C$3&amp;".xlsx]Hóa đơn COD'!"&amp;CELL("address",C327))))</f>
        <v>3975200</v>
      </c>
      <c r="D327">
        <f ca="1">IF(ISBLANK(INDIRECT("'["&amp;'Báo cáo'!$C$3&amp;".xlsx]Hóa đơn COD'!"&amp;CELL("address",D327))),"",(INDIRECT("'["&amp;'Báo cáo'!$C$3&amp;".xlsx]Hóa đơn COD'!"&amp;CELL("address",D327))))</f>
        <v>0</v>
      </c>
      <c r="E327">
        <f ca="1">IF(ISBLANK(INDIRECT("'["&amp;'Báo cáo'!$C$3&amp;".xlsx]Hóa đơn COD'!"&amp;CELL("address",E327))),"",(INDIRECT("'["&amp;'Báo cáo'!$C$3&amp;".xlsx]Hóa đơn COD'!"&amp;CELL("address",E327))))</f>
        <v>904670</v>
      </c>
      <c r="F327">
        <f ca="1">IF(ISBLANK(INDIRECT("'["&amp;'Báo cáo'!$C$3&amp;".xlsx]Hóa đơn COD'!"&amp;CELL("address",F327))),"",(INDIRECT("'["&amp;'Báo cáo'!$C$3&amp;".xlsx]Hóa đơn COD'!"&amp;CELL("address",F327))))</f>
        <v>904670</v>
      </c>
      <c r="G327">
        <f ca="1">IF(ISBLANK(INDIRECT("'["&amp;'Báo cáo'!$C$3&amp;".xlsx]Hóa đơn COD'!"&amp;CELL("address",G327))),"",(INDIRECT("'["&amp;'Báo cáo'!$C$3&amp;".xlsx]Hóa đơn COD'!"&amp;CELL("address",G327))))</f>
        <v>0</v>
      </c>
      <c r="H327">
        <f ca="1">IF(ISBLANK(INDIRECT("'["&amp;'Báo cáo'!$C$3&amp;".xlsx]Hóa đơn COD'!"&amp;CELL("address",H327))),"",(INDIRECT("'["&amp;'Báo cáo'!$C$3&amp;".xlsx]Hóa đơn COD'!"&amp;CELL("address",H327))))</f>
        <v>0</v>
      </c>
      <c r="I327">
        <f ca="1">IF(ISBLANK(INDIRECT("'["&amp;'Báo cáo'!$C$3&amp;".xlsx]Hóa đơn COD'!"&amp;CELL("address",I327))),"",(INDIRECT("'["&amp;'Báo cáo'!$C$3&amp;".xlsx]Hóa đơn COD'!"&amp;CELL("address",I327))))</f>
        <v>37</v>
      </c>
      <c r="J327">
        <f ca="1">IF(ISBLANK(INDIRECT("'["&amp;'Báo cáo'!$C$3&amp;".xlsx]Hóa đơn COD'!"&amp;CELL("address",J327))),"",(INDIRECT("'["&amp;'Báo cáo'!$C$3&amp;".xlsx]Hóa đơn COD'!"&amp;CELL("address",J327))))</f>
        <v>30</v>
      </c>
      <c r="K327">
        <f ca="1">IF(ISBLANK(INDIRECT("'["&amp;'Báo cáo'!$C$3&amp;".xlsx]Hóa đơn COD'!"&amp;CELL("address",K327))),"",(INDIRECT("'["&amp;'Báo cáo'!$C$3&amp;".xlsx]Hóa đơn COD'!"&amp;CELL("address",K327))))</f>
        <v>3</v>
      </c>
      <c r="L327">
        <f ca="1">IF(ISBLANK(INDIRECT("'["&amp;'Báo cáo'!$C$3&amp;".xlsx]Hóa đơn COD'!"&amp;CELL("address",L327))),"",(INDIRECT("'["&amp;'Báo cáo'!$C$3&amp;".xlsx]Hóa đơn COD'!"&amp;CELL("address",L327))))</f>
        <v>4</v>
      </c>
      <c r="M327">
        <f ca="1">IF(ISBLANK(INDIRECT("'["&amp;'Báo cáo'!$C$3&amp;".xlsx]Hóa đơn COD'!"&amp;CELL("address",M327))),"",(INDIRECT("'["&amp;'Báo cáo'!$C$3&amp;".xlsx]Hóa đơn COD'!"&amp;CELL("address",M327))))</f>
        <v>37</v>
      </c>
      <c r="N327" t="str">
        <f ca="1">IF(ISBLANK(INDIRECT("'["&amp;'Báo cáo'!$C$3&amp;".xlsx]Hóa đơn COD'!"&amp;CELL("address",N327))),"",(INDIRECT("'["&amp;'Báo cáo'!$C$3&amp;".xlsx]Hóa đơn COD'!"&amp;CELL("address",N327))))</f>
        <v>trongntm</v>
      </c>
      <c r="O327" t="str">
        <f ca="1">IF(ISBLANK(INDIRECT("'["&amp;'Báo cáo'!$C$3&amp;".xlsx]Hóa đơn COD'!"&amp;CELL("address",O327))),"",(INDIRECT("'["&amp;'Báo cáo'!$C$3&amp;".xlsx]Hóa đơn COD'!"&amp;CELL("address",O327))))</f>
        <v>17:56 05-12-19</v>
      </c>
      <c r="P327" s="10">
        <f t="shared" ca="1" si="5"/>
        <v>0.74722222222222223</v>
      </c>
      <c r="Q327" t="str">
        <f ca="1">IF(B327="","",IF(P327&lt;'Báo cáo'!$C$4,"Sáng","Chiều"))</f>
        <v>Chiều</v>
      </c>
      <c r="R327" s="12">
        <f ca="1">IF(A327="","",IF(ISNUMBER(MATCH(B327,'Danh sách COD'!$B:$B,0)),J327/I327,""))</f>
        <v>0.81081081081081086</v>
      </c>
      <c r="S327" t="str">
        <f ca="1">IF(R327="","",IF(R327&gt;='Báo cáo'!$C$8,"Có","Không"))</f>
        <v>Không</v>
      </c>
    </row>
    <row r="328" spans="1:19" x14ac:dyDescent="0.25">
      <c r="A328" t="str">
        <f ca="1">IF(ISBLANK(INDIRECT("'["&amp;'Báo cáo'!$C$3&amp;".xlsx]Hóa đơn COD'!"&amp;CELL("address",A328))),"",(INDIRECT("'["&amp;'Báo cáo'!$C$3&amp;".xlsx]Hóa đơn COD'!"&amp;CELL("address",A328))))</f>
        <v>BTT399771846.T131400.061219</v>
      </c>
      <c r="B328" t="str">
        <f ca="1">IF(ISBLANK(INDIRECT("'["&amp;'Báo cáo'!$C$3&amp;".xlsx]Hóa đơn COD'!"&amp;CELL("address",B328))),"",(INDIRECT("'["&amp;'Báo cáo'!$C$3&amp;".xlsx]Hóa đơn COD'!"&amp;CELL("address",B328))))</f>
        <v>T131400-Nguyễn Vĩnh Lợi</v>
      </c>
      <c r="C328">
        <f ca="1">IF(ISBLANK(INDIRECT("'["&amp;'Báo cáo'!$C$3&amp;".xlsx]Hóa đơn COD'!"&amp;CELL("address",C328))),"",(INDIRECT("'["&amp;'Báo cáo'!$C$3&amp;".xlsx]Hóa đơn COD'!"&amp;CELL("address",C328))))</f>
        <v>12169082</v>
      </c>
      <c r="D328">
        <f ca="1">IF(ISBLANK(INDIRECT("'["&amp;'Báo cáo'!$C$3&amp;".xlsx]Hóa đơn COD'!"&amp;CELL("address",D328))),"",(INDIRECT("'["&amp;'Báo cáo'!$C$3&amp;".xlsx]Hóa đơn COD'!"&amp;CELL("address",D328))))</f>
        <v>0</v>
      </c>
      <c r="E328">
        <f ca="1">IF(ISBLANK(INDIRECT("'["&amp;'Báo cáo'!$C$3&amp;".xlsx]Hóa đơn COD'!"&amp;CELL("address",E328))),"",(INDIRECT("'["&amp;'Báo cáo'!$C$3&amp;".xlsx]Hóa đơn COD'!"&amp;CELL("address",E328))))</f>
        <v>868910</v>
      </c>
      <c r="F328">
        <f ca="1">IF(ISBLANK(INDIRECT("'["&amp;'Báo cáo'!$C$3&amp;".xlsx]Hóa đơn COD'!"&amp;CELL("address",F328))),"",(INDIRECT("'["&amp;'Báo cáo'!$C$3&amp;".xlsx]Hóa đơn COD'!"&amp;CELL("address",F328))))</f>
        <v>535410</v>
      </c>
      <c r="G328">
        <f ca="1">IF(ISBLANK(INDIRECT("'["&amp;'Báo cáo'!$C$3&amp;".xlsx]Hóa đơn COD'!"&amp;CELL("address",G328))),"",(INDIRECT("'["&amp;'Báo cáo'!$C$3&amp;".xlsx]Hóa đơn COD'!"&amp;CELL("address",G328))))</f>
        <v>333500</v>
      </c>
      <c r="H328">
        <f ca="1">IF(ISBLANK(INDIRECT("'["&amp;'Báo cáo'!$C$3&amp;".xlsx]Hóa đơn COD'!"&amp;CELL("address",H328))),"",(INDIRECT("'["&amp;'Báo cáo'!$C$3&amp;".xlsx]Hóa đơn COD'!"&amp;CELL("address",H328))))</f>
        <v>0</v>
      </c>
      <c r="I328">
        <f ca="1">IF(ISBLANK(INDIRECT("'["&amp;'Báo cáo'!$C$3&amp;".xlsx]Hóa đơn COD'!"&amp;CELL("address",I328))),"",(INDIRECT("'["&amp;'Báo cáo'!$C$3&amp;".xlsx]Hóa đơn COD'!"&amp;CELL("address",I328))))</f>
        <v>30</v>
      </c>
      <c r="J328">
        <f ca="1">IF(ISBLANK(INDIRECT("'["&amp;'Báo cáo'!$C$3&amp;".xlsx]Hóa đơn COD'!"&amp;CELL("address",J328))),"",(INDIRECT("'["&amp;'Báo cáo'!$C$3&amp;".xlsx]Hóa đơn COD'!"&amp;CELL("address",J328))))</f>
        <v>30</v>
      </c>
      <c r="K328">
        <f ca="1">IF(ISBLANK(INDIRECT("'["&amp;'Báo cáo'!$C$3&amp;".xlsx]Hóa đơn COD'!"&amp;CELL("address",K328))),"",(INDIRECT("'["&amp;'Báo cáo'!$C$3&amp;".xlsx]Hóa đơn COD'!"&amp;CELL("address",K328))))</f>
        <v>0</v>
      </c>
      <c r="L328">
        <f ca="1">IF(ISBLANK(INDIRECT("'["&amp;'Báo cáo'!$C$3&amp;".xlsx]Hóa đơn COD'!"&amp;CELL("address",L328))),"",(INDIRECT("'["&amp;'Báo cáo'!$C$3&amp;".xlsx]Hóa đơn COD'!"&amp;CELL("address",L328))))</f>
        <v>0</v>
      </c>
      <c r="M328">
        <f ca="1">IF(ISBLANK(INDIRECT("'["&amp;'Báo cáo'!$C$3&amp;".xlsx]Hóa đơn COD'!"&amp;CELL("address",M328))),"",(INDIRECT("'["&amp;'Báo cáo'!$C$3&amp;".xlsx]Hóa đơn COD'!"&amp;CELL("address",M328))))</f>
        <v>30</v>
      </c>
      <c r="N328" t="str">
        <f ca="1">IF(ISBLANK(INDIRECT("'["&amp;'Báo cáo'!$C$3&amp;".xlsx]Hóa đơn COD'!"&amp;CELL("address",N328))),"",(INDIRECT("'["&amp;'Báo cáo'!$C$3&amp;".xlsx]Hóa đơn COD'!"&amp;CELL("address",N328))))</f>
        <v>tuoint</v>
      </c>
      <c r="O328" t="str">
        <f ca="1">IF(ISBLANK(INDIRECT("'["&amp;'Báo cáo'!$C$3&amp;".xlsx]Hóa đơn COD'!"&amp;CELL("address",O328))),"",(INDIRECT("'["&amp;'Báo cáo'!$C$3&amp;".xlsx]Hóa đơn COD'!"&amp;CELL("address",O328))))</f>
        <v>18:17 06-12-19</v>
      </c>
      <c r="P328" s="10">
        <f t="shared" ca="1" si="5"/>
        <v>0.76180555555555562</v>
      </c>
      <c r="Q328" t="str">
        <f ca="1">IF(B328="","",IF(P328&lt;'Báo cáo'!$C$4,"Sáng","Chiều"))</f>
        <v>Chiều</v>
      </c>
      <c r="R328" s="12">
        <f ca="1">IF(A328="","",IF(ISNUMBER(MATCH(B328,'Danh sách COD'!$B:$B,0)),J328/I328,""))</f>
        <v>1</v>
      </c>
      <c r="S328" t="str">
        <f ca="1">IF(R328="","",IF(R328&gt;='Báo cáo'!$C$8,"Có","Không"))</f>
        <v>Có</v>
      </c>
    </row>
    <row r="329" spans="1:19" x14ac:dyDescent="0.25">
      <c r="A329" t="str">
        <f ca="1">IF(ISBLANK(INDIRECT("'["&amp;'Báo cáo'!$C$3&amp;".xlsx]Hóa đơn COD'!"&amp;CELL("address",A329))),"",(INDIRECT("'["&amp;'Báo cáo'!$C$3&amp;".xlsx]Hóa đơn COD'!"&amp;CELL("address",A329))))</f>
        <v>BTT394401717.T131400.021219</v>
      </c>
      <c r="B329" t="str">
        <f ca="1">IF(ISBLANK(INDIRECT("'["&amp;'Báo cáo'!$C$3&amp;".xlsx]Hóa đơn COD'!"&amp;CELL("address",B329))),"",(INDIRECT("'["&amp;'Báo cáo'!$C$3&amp;".xlsx]Hóa đơn COD'!"&amp;CELL("address",B329))))</f>
        <v>T131400-Nguyễn Vĩnh Lợi</v>
      </c>
      <c r="C329">
        <f ca="1">IF(ISBLANK(INDIRECT("'["&amp;'Báo cáo'!$C$3&amp;".xlsx]Hóa đơn COD'!"&amp;CELL("address",C329))),"",(INDIRECT("'["&amp;'Báo cáo'!$C$3&amp;".xlsx]Hóa đơn COD'!"&amp;CELL("address",C329))))</f>
        <v>14208258</v>
      </c>
      <c r="D329">
        <f ca="1">IF(ISBLANK(INDIRECT("'["&amp;'Báo cáo'!$C$3&amp;".xlsx]Hóa đơn COD'!"&amp;CELL("address",D329))),"",(INDIRECT("'["&amp;'Báo cáo'!$C$3&amp;".xlsx]Hóa đơn COD'!"&amp;CELL("address",D329))))</f>
        <v>0</v>
      </c>
      <c r="E329">
        <f ca="1">IF(ISBLANK(INDIRECT("'["&amp;'Báo cáo'!$C$3&amp;".xlsx]Hóa đơn COD'!"&amp;CELL("address",E329))),"",(INDIRECT("'["&amp;'Báo cáo'!$C$3&amp;".xlsx]Hóa đơn COD'!"&amp;CELL("address",E329))))</f>
        <v>1422462</v>
      </c>
      <c r="F329">
        <f ca="1">IF(ISBLANK(INDIRECT("'["&amp;'Báo cáo'!$C$3&amp;".xlsx]Hóa đơn COD'!"&amp;CELL("address",F329))),"",(INDIRECT("'["&amp;'Báo cáo'!$C$3&amp;".xlsx]Hóa đơn COD'!"&amp;CELL("address",F329))))</f>
        <v>1282462</v>
      </c>
      <c r="G329">
        <f ca="1">IF(ISBLANK(INDIRECT("'["&amp;'Báo cáo'!$C$3&amp;".xlsx]Hóa đơn COD'!"&amp;CELL("address",G329))),"",(INDIRECT("'["&amp;'Báo cáo'!$C$3&amp;".xlsx]Hóa đơn COD'!"&amp;CELL("address",G329))))</f>
        <v>140000</v>
      </c>
      <c r="H329">
        <f ca="1">IF(ISBLANK(INDIRECT("'["&amp;'Báo cáo'!$C$3&amp;".xlsx]Hóa đơn COD'!"&amp;CELL("address",H329))),"",(INDIRECT("'["&amp;'Báo cáo'!$C$3&amp;".xlsx]Hóa đơn COD'!"&amp;CELL("address",H329))))</f>
        <v>0</v>
      </c>
      <c r="I329">
        <f ca="1">IF(ISBLANK(INDIRECT("'["&amp;'Báo cáo'!$C$3&amp;".xlsx]Hóa đơn COD'!"&amp;CELL("address",I329))),"",(INDIRECT("'["&amp;'Báo cáo'!$C$3&amp;".xlsx]Hóa đơn COD'!"&amp;CELL("address",I329))))</f>
        <v>58</v>
      </c>
      <c r="J329">
        <f ca="1">IF(ISBLANK(INDIRECT("'["&amp;'Báo cáo'!$C$3&amp;".xlsx]Hóa đơn COD'!"&amp;CELL("address",J329))),"",(INDIRECT("'["&amp;'Báo cáo'!$C$3&amp;".xlsx]Hóa đơn COD'!"&amp;CELL("address",J329))))</f>
        <v>53</v>
      </c>
      <c r="K329">
        <f ca="1">IF(ISBLANK(INDIRECT("'["&amp;'Báo cáo'!$C$3&amp;".xlsx]Hóa đơn COD'!"&amp;CELL("address",K329))),"",(INDIRECT("'["&amp;'Báo cáo'!$C$3&amp;".xlsx]Hóa đơn COD'!"&amp;CELL("address",K329))))</f>
        <v>2</v>
      </c>
      <c r="L329">
        <f ca="1">IF(ISBLANK(INDIRECT("'["&amp;'Báo cáo'!$C$3&amp;".xlsx]Hóa đơn COD'!"&amp;CELL("address",L329))),"",(INDIRECT("'["&amp;'Báo cáo'!$C$3&amp;".xlsx]Hóa đơn COD'!"&amp;CELL("address",L329))))</f>
        <v>3</v>
      </c>
      <c r="M329">
        <f ca="1">IF(ISBLANK(INDIRECT("'["&amp;'Báo cáo'!$C$3&amp;".xlsx]Hóa đơn COD'!"&amp;CELL("address",M329))),"",(INDIRECT("'["&amp;'Báo cáo'!$C$3&amp;".xlsx]Hóa đơn COD'!"&amp;CELL("address",M329))))</f>
        <v>58</v>
      </c>
      <c r="N329" t="str">
        <f ca="1">IF(ISBLANK(INDIRECT("'["&amp;'Báo cáo'!$C$3&amp;".xlsx]Hóa đơn COD'!"&amp;CELL("address",N329))),"",(INDIRECT("'["&amp;'Báo cáo'!$C$3&amp;".xlsx]Hóa đơn COD'!"&amp;CELL("address",N329))))</f>
        <v>tuoint</v>
      </c>
      <c r="O329" t="str">
        <f ca="1">IF(ISBLANK(INDIRECT("'["&amp;'Báo cáo'!$C$3&amp;".xlsx]Hóa đơn COD'!"&amp;CELL("address",O329))),"",(INDIRECT("'["&amp;'Báo cáo'!$C$3&amp;".xlsx]Hóa đơn COD'!"&amp;CELL("address",O329))))</f>
        <v>18:45 02-12-19</v>
      </c>
      <c r="P329" s="10">
        <f t="shared" ca="1" si="5"/>
        <v>0.78125</v>
      </c>
      <c r="Q329" t="str">
        <f ca="1">IF(B329="","",IF(P329&lt;'Báo cáo'!$C$4,"Sáng","Chiều"))</f>
        <v>Chiều</v>
      </c>
      <c r="R329" s="12">
        <f ca="1">IF(A329="","",IF(ISNUMBER(MATCH(B329,'Danh sách COD'!$B:$B,0)),J329/I329,""))</f>
        <v>0.91379310344827591</v>
      </c>
      <c r="S329" t="str">
        <f ca="1">IF(R329="","",IF(R329&gt;='Báo cáo'!$C$8,"Có","Không"))</f>
        <v>Không</v>
      </c>
    </row>
    <row r="330" spans="1:19" x14ac:dyDescent="0.25">
      <c r="A330" t="str">
        <f ca="1">IF(ISBLANK(INDIRECT("'["&amp;'Báo cáo'!$C$3&amp;".xlsx]Hóa đơn COD'!"&amp;CELL("address",A330))),"",(INDIRECT("'["&amp;'Báo cáo'!$C$3&amp;".xlsx]Hóa đơn COD'!"&amp;CELL("address",A330))))</f>
        <v>BTT399247686.T131976.061219</v>
      </c>
      <c r="B330" t="str">
        <f ca="1">IF(ISBLANK(INDIRECT("'["&amp;'Báo cáo'!$C$3&amp;".xlsx]Hóa đơn COD'!"&amp;CELL("address",B330))),"",(INDIRECT("'["&amp;'Báo cáo'!$C$3&amp;".xlsx]Hóa đơn COD'!"&amp;CELL("address",B330))))</f>
        <v>T131976-Châu Thị Mỹ Trang</v>
      </c>
      <c r="C330">
        <f ca="1">IF(ISBLANK(INDIRECT("'["&amp;'Báo cáo'!$C$3&amp;".xlsx]Hóa đơn COD'!"&amp;CELL("address",C330))),"",(INDIRECT("'["&amp;'Báo cáo'!$C$3&amp;".xlsx]Hóa đơn COD'!"&amp;CELL("address",C330))))</f>
        <v>19246955</v>
      </c>
      <c r="D330">
        <f ca="1">IF(ISBLANK(INDIRECT("'["&amp;'Báo cáo'!$C$3&amp;".xlsx]Hóa đơn COD'!"&amp;CELL("address",D330))),"",(INDIRECT("'["&amp;'Báo cáo'!$C$3&amp;".xlsx]Hóa đơn COD'!"&amp;CELL("address",D330))))</f>
        <v>0</v>
      </c>
      <c r="E330">
        <f ca="1">IF(ISBLANK(INDIRECT("'["&amp;'Báo cáo'!$C$3&amp;".xlsx]Hóa đơn COD'!"&amp;CELL("address",E330))),"",(INDIRECT("'["&amp;'Báo cáo'!$C$3&amp;".xlsx]Hóa đơn COD'!"&amp;CELL("address",E330))))</f>
        <v>1470660</v>
      </c>
      <c r="F330">
        <f ca="1">IF(ISBLANK(INDIRECT("'["&amp;'Báo cáo'!$C$3&amp;".xlsx]Hóa đơn COD'!"&amp;CELL("address",F330))),"",(INDIRECT("'["&amp;'Báo cáo'!$C$3&amp;".xlsx]Hóa đơn COD'!"&amp;CELL("address",F330))))</f>
        <v>1330660</v>
      </c>
      <c r="G330">
        <f ca="1">IF(ISBLANK(INDIRECT("'["&amp;'Báo cáo'!$C$3&amp;".xlsx]Hóa đơn COD'!"&amp;CELL("address",G330))),"",(INDIRECT("'["&amp;'Báo cáo'!$C$3&amp;".xlsx]Hóa đơn COD'!"&amp;CELL("address",G330))))</f>
        <v>140000</v>
      </c>
      <c r="H330">
        <f ca="1">IF(ISBLANK(INDIRECT("'["&amp;'Báo cáo'!$C$3&amp;".xlsx]Hóa đơn COD'!"&amp;CELL("address",H330))),"",(INDIRECT("'["&amp;'Báo cáo'!$C$3&amp;".xlsx]Hóa đơn COD'!"&amp;CELL("address",H330))))</f>
        <v>0</v>
      </c>
      <c r="I330">
        <f ca="1">IF(ISBLANK(INDIRECT("'["&amp;'Báo cáo'!$C$3&amp;".xlsx]Hóa đơn COD'!"&amp;CELL("address",I330))),"",(INDIRECT("'["&amp;'Báo cáo'!$C$3&amp;".xlsx]Hóa đơn COD'!"&amp;CELL("address",I330))))</f>
        <v>60</v>
      </c>
      <c r="J330">
        <f ca="1">IF(ISBLANK(INDIRECT("'["&amp;'Báo cáo'!$C$3&amp;".xlsx]Hóa đơn COD'!"&amp;CELL("address",J330))),"",(INDIRECT("'["&amp;'Báo cáo'!$C$3&amp;".xlsx]Hóa đơn COD'!"&amp;CELL("address",J330))))</f>
        <v>58</v>
      </c>
      <c r="K330">
        <f ca="1">IF(ISBLANK(INDIRECT("'["&amp;'Báo cáo'!$C$3&amp;".xlsx]Hóa đơn COD'!"&amp;CELL("address",K330))),"",(INDIRECT("'["&amp;'Báo cáo'!$C$3&amp;".xlsx]Hóa đơn COD'!"&amp;CELL("address",K330))))</f>
        <v>1</v>
      </c>
      <c r="L330">
        <f ca="1">IF(ISBLANK(INDIRECT("'["&amp;'Báo cáo'!$C$3&amp;".xlsx]Hóa đơn COD'!"&amp;CELL("address",L330))),"",(INDIRECT("'["&amp;'Báo cáo'!$C$3&amp;".xlsx]Hóa đơn COD'!"&amp;CELL("address",L330))))</f>
        <v>1</v>
      </c>
      <c r="M330">
        <f ca="1">IF(ISBLANK(INDIRECT("'["&amp;'Báo cáo'!$C$3&amp;".xlsx]Hóa đơn COD'!"&amp;CELL("address",M330))),"",(INDIRECT("'["&amp;'Báo cáo'!$C$3&amp;".xlsx]Hóa đơn COD'!"&amp;CELL("address",M330))))</f>
        <v>60</v>
      </c>
      <c r="N330" t="str">
        <f ca="1">IF(ISBLANK(INDIRECT("'["&amp;'Báo cáo'!$C$3&amp;".xlsx]Hóa đơn COD'!"&amp;CELL("address",N330))),"",(INDIRECT("'["&amp;'Báo cáo'!$C$3&amp;".xlsx]Hóa đơn COD'!"&amp;CELL("address",N330))))</f>
        <v>ngannk2</v>
      </c>
      <c r="O330" t="str">
        <f ca="1">IF(ISBLANK(INDIRECT("'["&amp;'Báo cáo'!$C$3&amp;".xlsx]Hóa đơn COD'!"&amp;CELL("address",O330))),"",(INDIRECT("'["&amp;'Báo cáo'!$C$3&amp;".xlsx]Hóa đơn COD'!"&amp;CELL("address",O330))))</f>
        <v>11:17 06-12-19</v>
      </c>
      <c r="P330" s="10">
        <f t="shared" ca="1" si="5"/>
        <v>0.47013888888888888</v>
      </c>
      <c r="Q330" t="str">
        <f ca="1">IF(B330="","",IF(P330&lt;'Báo cáo'!$C$4,"Sáng","Chiều"))</f>
        <v>Sáng</v>
      </c>
      <c r="R330" s="12">
        <f ca="1">IF(A330="","",IF(ISNUMBER(MATCH(B330,'Danh sách COD'!$B:$B,0)),J330/I330,""))</f>
        <v>0.96666666666666667</v>
      </c>
      <c r="S330" t="str">
        <f ca="1">IF(R330="","",IF(R330&gt;='Báo cáo'!$C$8,"Có","Không"))</f>
        <v>Không</v>
      </c>
    </row>
    <row r="331" spans="1:19" x14ac:dyDescent="0.25">
      <c r="A331" t="str">
        <f ca="1">IF(ISBLANK(INDIRECT("'["&amp;'Báo cáo'!$C$3&amp;".xlsx]Hóa đơn COD'!"&amp;CELL("address",A331))),"",(INDIRECT("'["&amp;'Báo cáo'!$C$3&amp;".xlsx]Hóa đơn COD'!"&amp;CELL("address",A331))))</f>
        <v>BTT397820127.T131976.051219</v>
      </c>
      <c r="B331" t="str">
        <f ca="1">IF(ISBLANK(INDIRECT("'["&amp;'Báo cáo'!$C$3&amp;".xlsx]Hóa đơn COD'!"&amp;CELL("address",B331))),"",(INDIRECT("'["&amp;'Báo cáo'!$C$3&amp;".xlsx]Hóa đơn COD'!"&amp;CELL("address",B331))))</f>
        <v>T131976-Châu Thị Mỹ Trang</v>
      </c>
      <c r="C331">
        <f ca="1">IF(ISBLANK(INDIRECT("'["&amp;'Báo cáo'!$C$3&amp;".xlsx]Hóa đơn COD'!"&amp;CELL("address",C331))),"",(INDIRECT("'["&amp;'Báo cáo'!$C$3&amp;".xlsx]Hóa đơn COD'!"&amp;CELL("address",C331))))</f>
        <v>22294690</v>
      </c>
      <c r="D331">
        <f ca="1">IF(ISBLANK(INDIRECT("'["&amp;'Báo cáo'!$C$3&amp;".xlsx]Hóa đơn COD'!"&amp;CELL("address",D331))),"",(INDIRECT("'["&amp;'Báo cáo'!$C$3&amp;".xlsx]Hóa đơn COD'!"&amp;CELL("address",D331))))</f>
        <v>0</v>
      </c>
      <c r="E331">
        <f ca="1">IF(ISBLANK(INDIRECT("'["&amp;'Báo cáo'!$C$3&amp;".xlsx]Hóa đơn COD'!"&amp;CELL("address",E331))),"",(INDIRECT("'["&amp;'Báo cáo'!$C$3&amp;".xlsx]Hóa đơn COD'!"&amp;CELL("address",E331))))</f>
        <v>1749030</v>
      </c>
      <c r="F331">
        <f ca="1">IF(ISBLANK(INDIRECT("'["&amp;'Báo cáo'!$C$3&amp;".xlsx]Hóa đơn COD'!"&amp;CELL("address",F331))),"",(INDIRECT("'["&amp;'Báo cáo'!$C$3&amp;".xlsx]Hóa đơn COD'!"&amp;CELL("address",F331))))</f>
        <v>1575030</v>
      </c>
      <c r="G331">
        <f ca="1">IF(ISBLANK(INDIRECT("'["&amp;'Báo cáo'!$C$3&amp;".xlsx]Hóa đơn COD'!"&amp;CELL("address",G331))),"",(INDIRECT("'["&amp;'Báo cáo'!$C$3&amp;".xlsx]Hóa đơn COD'!"&amp;CELL("address",G331))))</f>
        <v>174000</v>
      </c>
      <c r="H331">
        <f ca="1">IF(ISBLANK(INDIRECT("'["&amp;'Báo cáo'!$C$3&amp;".xlsx]Hóa đơn COD'!"&amp;CELL("address",H331))),"",(INDIRECT("'["&amp;'Báo cáo'!$C$3&amp;".xlsx]Hóa đơn COD'!"&amp;CELL("address",H331))))</f>
        <v>0</v>
      </c>
      <c r="I331">
        <f ca="1">IF(ISBLANK(INDIRECT("'["&amp;'Báo cáo'!$C$3&amp;".xlsx]Hóa đơn COD'!"&amp;CELL("address",I331))),"",(INDIRECT("'["&amp;'Báo cáo'!$C$3&amp;".xlsx]Hóa đơn COD'!"&amp;CELL("address",I331))))</f>
        <v>70</v>
      </c>
      <c r="J331">
        <f ca="1">IF(ISBLANK(INDIRECT("'["&amp;'Báo cáo'!$C$3&amp;".xlsx]Hóa đơn COD'!"&amp;CELL("address",J331))),"",(INDIRECT("'["&amp;'Báo cáo'!$C$3&amp;".xlsx]Hóa đơn COD'!"&amp;CELL("address",J331))))</f>
        <v>68</v>
      </c>
      <c r="K331">
        <f ca="1">IF(ISBLANK(INDIRECT("'["&amp;'Báo cáo'!$C$3&amp;".xlsx]Hóa đơn COD'!"&amp;CELL("address",K331))),"",(INDIRECT("'["&amp;'Báo cáo'!$C$3&amp;".xlsx]Hóa đơn COD'!"&amp;CELL("address",K331))))</f>
        <v>1</v>
      </c>
      <c r="L331">
        <f ca="1">IF(ISBLANK(INDIRECT("'["&amp;'Báo cáo'!$C$3&amp;".xlsx]Hóa đơn COD'!"&amp;CELL("address",L331))),"",(INDIRECT("'["&amp;'Báo cáo'!$C$3&amp;".xlsx]Hóa đơn COD'!"&amp;CELL("address",L331))))</f>
        <v>1</v>
      </c>
      <c r="M331">
        <f ca="1">IF(ISBLANK(INDIRECT("'["&amp;'Báo cáo'!$C$3&amp;".xlsx]Hóa đơn COD'!"&amp;CELL("address",M331))),"",(INDIRECT("'["&amp;'Báo cáo'!$C$3&amp;".xlsx]Hóa đơn COD'!"&amp;CELL("address",M331))))</f>
        <v>70</v>
      </c>
      <c r="N331" t="str">
        <f ca="1">IF(ISBLANK(INDIRECT("'["&amp;'Báo cáo'!$C$3&amp;".xlsx]Hóa đơn COD'!"&amp;CELL("address",N331))),"",(INDIRECT("'["&amp;'Báo cáo'!$C$3&amp;".xlsx]Hóa đơn COD'!"&amp;CELL("address",N331))))</f>
        <v>ngannk2</v>
      </c>
      <c r="O331" t="str">
        <f ca="1">IF(ISBLANK(INDIRECT("'["&amp;'Báo cáo'!$C$3&amp;".xlsx]Hóa đơn COD'!"&amp;CELL("address",O331))),"",(INDIRECT("'["&amp;'Báo cáo'!$C$3&amp;".xlsx]Hóa đơn COD'!"&amp;CELL("address",O331))))</f>
        <v>11:28 05-12-19</v>
      </c>
      <c r="P331" s="10">
        <f t="shared" ca="1" si="5"/>
        <v>0.4777777777777778</v>
      </c>
      <c r="Q331" t="str">
        <f ca="1">IF(B331="","",IF(P331&lt;'Báo cáo'!$C$4,"Sáng","Chiều"))</f>
        <v>Sáng</v>
      </c>
      <c r="R331" s="12">
        <f ca="1">IF(A331="","",IF(ISNUMBER(MATCH(B331,'Danh sách COD'!$B:$B,0)),J331/I331,""))</f>
        <v>0.97142857142857142</v>
      </c>
      <c r="S331" t="str">
        <f ca="1">IF(R331="","",IF(R331&gt;='Báo cáo'!$C$8,"Có","Không"))</f>
        <v>Không</v>
      </c>
    </row>
    <row r="332" spans="1:19" x14ac:dyDescent="0.25">
      <c r="A332" t="str">
        <f ca="1">IF(ISBLANK(INDIRECT("'["&amp;'Báo cáo'!$C$3&amp;".xlsx]Hóa đơn COD'!"&amp;CELL("address",A332))),"",(INDIRECT("'["&amp;'Báo cáo'!$C$3&amp;".xlsx]Hóa đơn COD'!"&amp;CELL("address",A332))))</f>
        <v>BTT396586794.T131976.041219</v>
      </c>
      <c r="B332" t="str">
        <f ca="1">IF(ISBLANK(INDIRECT("'["&amp;'Báo cáo'!$C$3&amp;".xlsx]Hóa đơn COD'!"&amp;CELL("address",B332))),"",(INDIRECT("'["&amp;'Báo cáo'!$C$3&amp;".xlsx]Hóa đơn COD'!"&amp;CELL("address",B332))))</f>
        <v>T131976-Châu Thị Mỹ Trang</v>
      </c>
      <c r="C332">
        <f ca="1">IF(ISBLANK(INDIRECT("'["&amp;'Báo cáo'!$C$3&amp;".xlsx]Hóa đơn COD'!"&amp;CELL("address",C332))),"",(INDIRECT("'["&amp;'Báo cáo'!$C$3&amp;".xlsx]Hóa đơn COD'!"&amp;CELL("address",C332))))</f>
        <v>23522450</v>
      </c>
      <c r="D332">
        <f ca="1">IF(ISBLANK(INDIRECT("'["&amp;'Báo cáo'!$C$3&amp;".xlsx]Hóa đơn COD'!"&amp;CELL("address",D332))),"",(INDIRECT("'["&amp;'Báo cáo'!$C$3&amp;".xlsx]Hóa đơn COD'!"&amp;CELL("address",D332))))</f>
        <v>15250</v>
      </c>
      <c r="E332">
        <f ca="1">IF(ISBLANK(INDIRECT("'["&amp;'Báo cáo'!$C$3&amp;".xlsx]Hóa đơn COD'!"&amp;CELL("address",E332))),"",(INDIRECT("'["&amp;'Báo cáo'!$C$3&amp;".xlsx]Hóa đơn COD'!"&amp;CELL("address",E332))))</f>
        <v>2025390</v>
      </c>
      <c r="F332">
        <f ca="1">IF(ISBLANK(INDIRECT("'["&amp;'Báo cáo'!$C$3&amp;".xlsx]Hóa đơn COD'!"&amp;CELL("address",F332))),"",(INDIRECT("'["&amp;'Báo cáo'!$C$3&amp;".xlsx]Hóa đơn COD'!"&amp;CELL("address",F332))))</f>
        <v>1832390</v>
      </c>
      <c r="G332">
        <f ca="1">IF(ISBLANK(INDIRECT("'["&amp;'Báo cáo'!$C$3&amp;".xlsx]Hóa đơn COD'!"&amp;CELL("address",G332))),"",(INDIRECT("'["&amp;'Báo cáo'!$C$3&amp;".xlsx]Hóa đơn COD'!"&amp;CELL("address",G332))))</f>
        <v>193000</v>
      </c>
      <c r="H332">
        <f ca="1">IF(ISBLANK(INDIRECT("'["&amp;'Báo cáo'!$C$3&amp;".xlsx]Hóa đơn COD'!"&amp;CELL("address",H332))),"",(INDIRECT("'["&amp;'Báo cáo'!$C$3&amp;".xlsx]Hóa đơn COD'!"&amp;CELL("address",H332))))</f>
        <v>0</v>
      </c>
      <c r="I332">
        <f ca="1">IF(ISBLANK(INDIRECT("'["&amp;'Báo cáo'!$C$3&amp;".xlsx]Hóa đơn COD'!"&amp;CELL("address",I332))),"",(INDIRECT("'["&amp;'Báo cáo'!$C$3&amp;".xlsx]Hóa đơn COD'!"&amp;CELL("address",I332))))</f>
        <v>84</v>
      </c>
      <c r="J332">
        <f ca="1">IF(ISBLANK(INDIRECT("'["&amp;'Báo cáo'!$C$3&amp;".xlsx]Hóa đơn COD'!"&amp;CELL("address",J332))),"",(INDIRECT("'["&amp;'Báo cáo'!$C$3&amp;".xlsx]Hóa đơn COD'!"&amp;CELL("address",J332))))</f>
        <v>80</v>
      </c>
      <c r="K332">
        <f ca="1">IF(ISBLANK(INDIRECT("'["&amp;'Báo cáo'!$C$3&amp;".xlsx]Hóa đơn COD'!"&amp;CELL("address",K332))),"",(INDIRECT("'["&amp;'Báo cáo'!$C$3&amp;".xlsx]Hóa đơn COD'!"&amp;CELL("address",K332))))</f>
        <v>1</v>
      </c>
      <c r="L332">
        <f ca="1">IF(ISBLANK(INDIRECT("'["&amp;'Báo cáo'!$C$3&amp;".xlsx]Hóa đơn COD'!"&amp;CELL("address",L332))),"",(INDIRECT("'["&amp;'Báo cáo'!$C$3&amp;".xlsx]Hóa đơn COD'!"&amp;CELL("address",L332))))</f>
        <v>3</v>
      </c>
      <c r="M332">
        <f ca="1">IF(ISBLANK(INDIRECT("'["&amp;'Báo cáo'!$C$3&amp;".xlsx]Hóa đơn COD'!"&amp;CELL("address",M332))),"",(INDIRECT("'["&amp;'Báo cáo'!$C$3&amp;".xlsx]Hóa đơn COD'!"&amp;CELL("address",M332))))</f>
        <v>84</v>
      </c>
      <c r="N332" t="str">
        <f ca="1">IF(ISBLANK(INDIRECT("'["&amp;'Báo cáo'!$C$3&amp;".xlsx]Hóa đơn COD'!"&amp;CELL("address",N332))),"",(INDIRECT("'["&amp;'Báo cáo'!$C$3&amp;".xlsx]Hóa đơn COD'!"&amp;CELL("address",N332))))</f>
        <v>tuoint</v>
      </c>
      <c r="O332" t="str">
        <f ca="1">IF(ISBLANK(INDIRECT("'["&amp;'Báo cáo'!$C$3&amp;".xlsx]Hóa đơn COD'!"&amp;CELL("address",O332))),"",(INDIRECT("'["&amp;'Báo cáo'!$C$3&amp;".xlsx]Hóa đơn COD'!"&amp;CELL("address",O332))))</f>
        <v>11:49 04-12-19</v>
      </c>
      <c r="P332" s="10">
        <f t="shared" ca="1" si="5"/>
        <v>0.49236111111111108</v>
      </c>
      <c r="Q332" t="str">
        <f ca="1">IF(B332="","",IF(P332&lt;'Báo cáo'!$C$4,"Sáng","Chiều"))</f>
        <v>Sáng</v>
      </c>
      <c r="R332" s="12">
        <f ca="1">IF(A332="","",IF(ISNUMBER(MATCH(B332,'Danh sách COD'!$B:$B,0)),J332/I332,""))</f>
        <v>0.95238095238095233</v>
      </c>
      <c r="S332" t="str">
        <f ca="1">IF(R332="","",IF(R332&gt;='Báo cáo'!$C$8,"Có","Không"))</f>
        <v>Không</v>
      </c>
    </row>
    <row r="333" spans="1:19" x14ac:dyDescent="0.25">
      <c r="A333" t="str">
        <f ca="1">IF(ISBLANK(INDIRECT("'["&amp;'Báo cáo'!$C$3&amp;".xlsx]Hóa đơn COD'!"&amp;CELL("address",A333))),"",(INDIRECT("'["&amp;'Báo cáo'!$C$3&amp;".xlsx]Hóa đơn COD'!"&amp;CELL("address",A333))))</f>
        <v>BTT395165742.T131976.031219</v>
      </c>
      <c r="B333" t="str">
        <f ca="1">IF(ISBLANK(INDIRECT("'["&amp;'Báo cáo'!$C$3&amp;".xlsx]Hóa đơn COD'!"&amp;CELL("address",B333))),"",(INDIRECT("'["&amp;'Báo cáo'!$C$3&amp;".xlsx]Hóa đơn COD'!"&amp;CELL("address",B333))))</f>
        <v>T131976-Châu Thị Mỹ Trang</v>
      </c>
      <c r="C333">
        <f ca="1">IF(ISBLANK(INDIRECT("'["&amp;'Báo cáo'!$C$3&amp;".xlsx]Hóa đơn COD'!"&amp;CELL("address",C333))),"",(INDIRECT("'["&amp;'Báo cáo'!$C$3&amp;".xlsx]Hóa đơn COD'!"&amp;CELL("address",C333))))</f>
        <v>23663586</v>
      </c>
      <c r="D333">
        <f ca="1">IF(ISBLANK(INDIRECT("'["&amp;'Báo cáo'!$C$3&amp;".xlsx]Hóa đơn COD'!"&amp;CELL("address",D333))),"",(INDIRECT("'["&amp;'Báo cáo'!$C$3&amp;".xlsx]Hóa đơn COD'!"&amp;CELL("address",D333))))</f>
        <v>0</v>
      </c>
      <c r="E333">
        <f ca="1">IF(ISBLANK(INDIRECT("'["&amp;'Báo cáo'!$C$3&amp;".xlsx]Hóa đơn COD'!"&amp;CELL("address",E333))),"",(INDIRECT("'["&amp;'Báo cáo'!$C$3&amp;".xlsx]Hóa đơn COD'!"&amp;CELL("address",E333))))</f>
        <v>1538430</v>
      </c>
      <c r="F333">
        <f ca="1">IF(ISBLANK(INDIRECT("'["&amp;'Báo cáo'!$C$3&amp;".xlsx]Hóa đơn COD'!"&amp;CELL("address",F333))),"",(INDIRECT("'["&amp;'Báo cáo'!$C$3&amp;".xlsx]Hóa đơn COD'!"&amp;CELL("address",F333))))</f>
        <v>1436430</v>
      </c>
      <c r="G333">
        <f ca="1">IF(ISBLANK(INDIRECT("'["&amp;'Báo cáo'!$C$3&amp;".xlsx]Hóa đơn COD'!"&amp;CELL("address",G333))),"",(INDIRECT("'["&amp;'Báo cáo'!$C$3&amp;".xlsx]Hóa đơn COD'!"&amp;CELL("address",G333))))</f>
        <v>102000</v>
      </c>
      <c r="H333">
        <f ca="1">IF(ISBLANK(INDIRECT("'["&amp;'Báo cáo'!$C$3&amp;".xlsx]Hóa đơn COD'!"&amp;CELL("address",H333))),"",(INDIRECT("'["&amp;'Báo cáo'!$C$3&amp;".xlsx]Hóa đơn COD'!"&amp;CELL("address",H333))))</f>
        <v>0</v>
      </c>
      <c r="I333">
        <f ca="1">IF(ISBLANK(INDIRECT("'["&amp;'Báo cáo'!$C$3&amp;".xlsx]Hóa đơn COD'!"&amp;CELL("address",I333))),"",(INDIRECT("'["&amp;'Báo cáo'!$C$3&amp;".xlsx]Hóa đơn COD'!"&amp;CELL("address",I333))))</f>
        <v>71</v>
      </c>
      <c r="J333">
        <f ca="1">IF(ISBLANK(INDIRECT("'["&amp;'Báo cáo'!$C$3&amp;".xlsx]Hóa đơn COD'!"&amp;CELL("address",J333))),"",(INDIRECT("'["&amp;'Báo cáo'!$C$3&amp;".xlsx]Hóa đơn COD'!"&amp;CELL("address",J333))))</f>
        <v>67</v>
      </c>
      <c r="K333">
        <f ca="1">IF(ISBLANK(INDIRECT("'["&amp;'Báo cáo'!$C$3&amp;".xlsx]Hóa đơn COD'!"&amp;CELL("address",K333))),"",(INDIRECT("'["&amp;'Báo cáo'!$C$3&amp;".xlsx]Hóa đơn COD'!"&amp;CELL("address",K333))))</f>
        <v>0</v>
      </c>
      <c r="L333">
        <f ca="1">IF(ISBLANK(INDIRECT("'["&amp;'Báo cáo'!$C$3&amp;".xlsx]Hóa đơn COD'!"&amp;CELL("address",L333))),"",(INDIRECT("'["&amp;'Báo cáo'!$C$3&amp;".xlsx]Hóa đơn COD'!"&amp;CELL("address",L333))))</f>
        <v>4</v>
      </c>
      <c r="M333">
        <f ca="1">IF(ISBLANK(INDIRECT("'["&amp;'Báo cáo'!$C$3&amp;".xlsx]Hóa đơn COD'!"&amp;CELL("address",M333))),"",(INDIRECT("'["&amp;'Báo cáo'!$C$3&amp;".xlsx]Hóa đơn COD'!"&amp;CELL("address",M333))))</f>
        <v>71</v>
      </c>
      <c r="N333" t="str">
        <f ca="1">IF(ISBLANK(INDIRECT("'["&amp;'Báo cáo'!$C$3&amp;".xlsx]Hóa đơn COD'!"&amp;CELL("address",N333))),"",(INDIRECT("'["&amp;'Báo cáo'!$C$3&amp;".xlsx]Hóa đơn COD'!"&amp;CELL("address",N333))))</f>
        <v>tuoint</v>
      </c>
      <c r="O333" t="str">
        <f ca="1">IF(ISBLANK(INDIRECT("'["&amp;'Báo cáo'!$C$3&amp;".xlsx]Hóa đơn COD'!"&amp;CELL("address",O333))),"",(INDIRECT("'["&amp;'Báo cáo'!$C$3&amp;".xlsx]Hóa đơn COD'!"&amp;CELL("address",O333))))</f>
        <v>11:53 03-12-19</v>
      </c>
      <c r="P333" s="10">
        <f t="shared" ca="1" si="5"/>
        <v>0.49513888888888885</v>
      </c>
      <c r="Q333" t="str">
        <f ca="1">IF(B333="","",IF(P333&lt;'Báo cáo'!$C$4,"Sáng","Chiều"))</f>
        <v>Sáng</v>
      </c>
      <c r="R333" s="12">
        <f ca="1">IF(A333="","",IF(ISNUMBER(MATCH(B333,'Danh sách COD'!$B:$B,0)),J333/I333,""))</f>
        <v>0.94366197183098588</v>
      </c>
      <c r="S333" t="str">
        <f ca="1">IF(R333="","",IF(R333&gt;='Báo cáo'!$C$8,"Có","Không"))</f>
        <v>Không</v>
      </c>
    </row>
    <row r="334" spans="1:19" x14ac:dyDescent="0.25">
      <c r="A334" t="str">
        <f ca="1">IF(ISBLANK(INDIRECT("'["&amp;'Báo cáo'!$C$3&amp;".xlsx]Hóa đơn COD'!"&amp;CELL("address",A334))),"",(INDIRECT("'["&amp;'Báo cáo'!$C$3&amp;".xlsx]Hóa đơn COD'!"&amp;CELL("address",A334))))</f>
        <v>BTT391689672.T131976.301119</v>
      </c>
      <c r="B334" t="str">
        <f ca="1">IF(ISBLANK(INDIRECT("'["&amp;'Báo cáo'!$C$3&amp;".xlsx]Hóa đơn COD'!"&amp;CELL("address",B334))),"",(INDIRECT("'["&amp;'Báo cáo'!$C$3&amp;".xlsx]Hóa đơn COD'!"&amp;CELL("address",B334))))</f>
        <v>T131976-Châu Thị Mỹ Trang</v>
      </c>
      <c r="C334">
        <f ca="1">IF(ISBLANK(INDIRECT("'["&amp;'Báo cáo'!$C$3&amp;".xlsx]Hóa đơn COD'!"&amp;CELL("address",C334))),"",(INDIRECT("'["&amp;'Báo cáo'!$C$3&amp;".xlsx]Hóa đơn COD'!"&amp;CELL("address",C334))))</f>
        <v>10971206</v>
      </c>
      <c r="D334">
        <f ca="1">IF(ISBLANK(INDIRECT("'["&amp;'Báo cáo'!$C$3&amp;".xlsx]Hóa đơn COD'!"&amp;CELL("address",D334))),"",(INDIRECT("'["&amp;'Báo cáo'!$C$3&amp;".xlsx]Hóa đơn COD'!"&amp;CELL("address",D334))))</f>
        <v>0</v>
      </c>
      <c r="E334">
        <f ca="1">IF(ISBLANK(INDIRECT("'["&amp;'Báo cáo'!$C$3&amp;".xlsx]Hóa đơn COD'!"&amp;CELL("address",E334))),"",(INDIRECT("'["&amp;'Báo cáo'!$C$3&amp;".xlsx]Hóa đơn COD'!"&amp;CELL("address",E334))))</f>
        <v>936175</v>
      </c>
      <c r="F334">
        <f ca="1">IF(ISBLANK(INDIRECT("'["&amp;'Báo cáo'!$C$3&amp;".xlsx]Hóa đơn COD'!"&amp;CELL("address",F334))),"",(INDIRECT("'["&amp;'Báo cáo'!$C$3&amp;".xlsx]Hóa đơn COD'!"&amp;CELL("address",F334))))</f>
        <v>823175</v>
      </c>
      <c r="G334">
        <f ca="1">IF(ISBLANK(INDIRECT("'["&amp;'Báo cáo'!$C$3&amp;".xlsx]Hóa đơn COD'!"&amp;CELL("address",G334))),"",(INDIRECT("'["&amp;'Báo cáo'!$C$3&amp;".xlsx]Hóa đơn COD'!"&amp;CELL("address",G334))))</f>
        <v>113000</v>
      </c>
      <c r="H334">
        <f ca="1">IF(ISBLANK(INDIRECT("'["&amp;'Báo cáo'!$C$3&amp;".xlsx]Hóa đơn COD'!"&amp;CELL("address",H334))),"",(INDIRECT("'["&amp;'Báo cáo'!$C$3&amp;".xlsx]Hóa đơn COD'!"&amp;CELL("address",H334))))</f>
        <v>0</v>
      </c>
      <c r="I334">
        <f ca="1">IF(ISBLANK(INDIRECT("'["&amp;'Báo cáo'!$C$3&amp;".xlsx]Hóa đơn COD'!"&amp;CELL("address",I334))),"",(INDIRECT("'["&amp;'Báo cáo'!$C$3&amp;".xlsx]Hóa đơn COD'!"&amp;CELL("address",I334))))</f>
        <v>62</v>
      </c>
      <c r="J334">
        <f ca="1">IF(ISBLANK(INDIRECT("'["&amp;'Báo cáo'!$C$3&amp;".xlsx]Hóa đơn COD'!"&amp;CELL("address",J334))),"",(INDIRECT("'["&amp;'Báo cáo'!$C$3&amp;".xlsx]Hóa đơn COD'!"&amp;CELL("address",J334))))</f>
        <v>41</v>
      </c>
      <c r="K334">
        <f ca="1">IF(ISBLANK(INDIRECT("'["&amp;'Báo cáo'!$C$3&amp;".xlsx]Hóa đơn COD'!"&amp;CELL("address",K334))),"",(INDIRECT("'["&amp;'Báo cáo'!$C$3&amp;".xlsx]Hóa đơn COD'!"&amp;CELL("address",K334))))</f>
        <v>1</v>
      </c>
      <c r="L334">
        <f ca="1">IF(ISBLANK(INDIRECT("'["&amp;'Báo cáo'!$C$3&amp;".xlsx]Hóa đơn COD'!"&amp;CELL("address",L334))),"",(INDIRECT("'["&amp;'Báo cáo'!$C$3&amp;".xlsx]Hóa đơn COD'!"&amp;CELL("address",L334))))</f>
        <v>20</v>
      </c>
      <c r="M334">
        <f ca="1">IF(ISBLANK(INDIRECT("'["&amp;'Báo cáo'!$C$3&amp;".xlsx]Hóa đơn COD'!"&amp;CELL("address",M334))),"",(INDIRECT("'["&amp;'Báo cáo'!$C$3&amp;".xlsx]Hóa đơn COD'!"&amp;CELL("address",M334))))</f>
        <v>62</v>
      </c>
      <c r="N334" t="str">
        <f ca="1">IF(ISBLANK(INDIRECT("'["&amp;'Báo cáo'!$C$3&amp;".xlsx]Hóa đơn COD'!"&amp;CELL("address",N334))),"",(INDIRECT("'["&amp;'Báo cáo'!$C$3&amp;".xlsx]Hóa đơn COD'!"&amp;CELL("address",N334))))</f>
        <v>nhitpy</v>
      </c>
      <c r="O334" t="str">
        <f ca="1">IF(ISBLANK(INDIRECT("'["&amp;'Báo cáo'!$C$3&amp;".xlsx]Hóa đơn COD'!"&amp;CELL("address",O334))),"",(INDIRECT("'["&amp;'Báo cáo'!$C$3&amp;".xlsx]Hóa đơn COD'!"&amp;CELL("address",O334))))</f>
        <v>12:10 30-11-19</v>
      </c>
      <c r="P334" s="10">
        <f t="shared" ca="1" si="5"/>
        <v>0.50694444444444442</v>
      </c>
      <c r="Q334" t="str">
        <f ca="1">IF(B334="","",IF(P334&lt;'Báo cáo'!$C$4,"Sáng","Chiều"))</f>
        <v>Sáng</v>
      </c>
      <c r="R334" s="12">
        <f ca="1">IF(A334="","",IF(ISNUMBER(MATCH(B334,'Danh sách COD'!$B:$B,0)),J334/I334,""))</f>
        <v>0.66129032258064513</v>
      </c>
      <c r="S334" t="str">
        <f ca="1">IF(R334="","",IF(R334&gt;='Báo cáo'!$C$8,"Có","Không"))</f>
        <v>Không</v>
      </c>
    </row>
    <row r="335" spans="1:19" x14ac:dyDescent="0.25">
      <c r="A335" t="str">
        <f ca="1">IF(ISBLANK(INDIRECT("'["&amp;'Báo cáo'!$C$3&amp;".xlsx]Hóa đơn COD'!"&amp;CELL("address",A335))),"",(INDIRECT("'["&amp;'Báo cáo'!$C$3&amp;".xlsx]Hóa đơn COD'!"&amp;CELL("address",A335))))</f>
        <v>BTT393969891.T131976.021219</v>
      </c>
      <c r="B335" t="str">
        <f ca="1">IF(ISBLANK(INDIRECT("'["&amp;'Báo cáo'!$C$3&amp;".xlsx]Hóa đơn COD'!"&amp;CELL("address",B335))),"",(INDIRECT("'["&amp;'Báo cáo'!$C$3&amp;".xlsx]Hóa đơn COD'!"&amp;CELL("address",B335))))</f>
        <v>T131976-Châu Thị Mỹ Trang</v>
      </c>
      <c r="C335">
        <f ca="1">IF(ISBLANK(INDIRECT("'["&amp;'Báo cáo'!$C$3&amp;".xlsx]Hóa đơn COD'!"&amp;CELL("address",C335))),"",(INDIRECT("'["&amp;'Báo cáo'!$C$3&amp;".xlsx]Hóa đơn COD'!"&amp;CELL("address",C335))))</f>
        <v>31958467</v>
      </c>
      <c r="D335">
        <f ca="1">IF(ISBLANK(INDIRECT("'["&amp;'Báo cáo'!$C$3&amp;".xlsx]Hóa đơn COD'!"&amp;CELL("address",D335))),"",(INDIRECT("'["&amp;'Báo cáo'!$C$3&amp;".xlsx]Hóa đơn COD'!"&amp;CELL("address",D335))))</f>
        <v>22900</v>
      </c>
      <c r="E335">
        <f ca="1">IF(ISBLANK(INDIRECT("'["&amp;'Báo cáo'!$C$3&amp;".xlsx]Hóa đơn COD'!"&amp;CELL("address",E335))),"",(INDIRECT("'["&amp;'Báo cáo'!$C$3&amp;".xlsx]Hóa đơn COD'!"&amp;CELL("address",E335))))</f>
        <v>3642025</v>
      </c>
      <c r="F335">
        <f ca="1">IF(ISBLANK(INDIRECT("'["&amp;'Báo cáo'!$C$3&amp;".xlsx]Hóa đơn COD'!"&amp;CELL("address",F335))),"",(INDIRECT("'["&amp;'Báo cáo'!$C$3&amp;".xlsx]Hóa đơn COD'!"&amp;CELL("address",F335))))</f>
        <v>3180125</v>
      </c>
      <c r="G335">
        <f ca="1">IF(ISBLANK(INDIRECT("'["&amp;'Báo cáo'!$C$3&amp;".xlsx]Hóa đơn COD'!"&amp;CELL("address",G335))),"",(INDIRECT("'["&amp;'Báo cáo'!$C$3&amp;".xlsx]Hóa đơn COD'!"&amp;CELL("address",G335))))</f>
        <v>439000</v>
      </c>
      <c r="H335">
        <f ca="1">IF(ISBLANK(INDIRECT("'["&amp;'Báo cáo'!$C$3&amp;".xlsx]Hóa đơn COD'!"&amp;CELL("address",H335))),"",(INDIRECT("'["&amp;'Báo cáo'!$C$3&amp;".xlsx]Hóa đơn COD'!"&amp;CELL("address",H335))))</f>
        <v>0</v>
      </c>
      <c r="I335">
        <f ca="1">IF(ISBLANK(INDIRECT("'["&amp;'Báo cáo'!$C$3&amp;".xlsx]Hóa đơn COD'!"&amp;CELL("address",I335))),"",(INDIRECT("'["&amp;'Báo cáo'!$C$3&amp;".xlsx]Hóa đơn COD'!"&amp;CELL("address",I335))))</f>
        <v>126</v>
      </c>
      <c r="J335">
        <f ca="1">IF(ISBLANK(INDIRECT("'["&amp;'Báo cáo'!$C$3&amp;".xlsx]Hóa đơn COD'!"&amp;CELL("address",J335))),"",(INDIRECT("'["&amp;'Báo cáo'!$C$3&amp;".xlsx]Hóa đơn COD'!"&amp;CELL("address",J335))))</f>
        <v>120</v>
      </c>
      <c r="K335">
        <f ca="1">IF(ISBLANK(INDIRECT("'["&amp;'Báo cáo'!$C$3&amp;".xlsx]Hóa đơn COD'!"&amp;CELL("address",K335))),"",(INDIRECT("'["&amp;'Báo cáo'!$C$3&amp;".xlsx]Hóa đơn COD'!"&amp;CELL("address",K335))))</f>
        <v>0</v>
      </c>
      <c r="L335">
        <f ca="1">IF(ISBLANK(INDIRECT("'["&amp;'Báo cáo'!$C$3&amp;".xlsx]Hóa đơn COD'!"&amp;CELL("address",L335))),"",(INDIRECT("'["&amp;'Báo cáo'!$C$3&amp;".xlsx]Hóa đơn COD'!"&amp;CELL("address",L335))))</f>
        <v>6</v>
      </c>
      <c r="M335">
        <f ca="1">IF(ISBLANK(INDIRECT("'["&amp;'Báo cáo'!$C$3&amp;".xlsx]Hóa đơn COD'!"&amp;CELL("address",M335))),"",(INDIRECT("'["&amp;'Báo cáo'!$C$3&amp;".xlsx]Hóa đơn COD'!"&amp;CELL("address",M335))))</f>
        <v>126</v>
      </c>
      <c r="N335" t="str">
        <f ca="1">IF(ISBLANK(INDIRECT("'["&amp;'Báo cáo'!$C$3&amp;".xlsx]Hóa đơn COD'!"&amp;CELL("address",N335))),"",(INDIRECT("'["&amp;'Báo cáo'!$C$3&amp;".xlsx]Hóa đơn COD'!"&amp;CELL("address",N335))))</f>
        <v>tuoint</v>
      </c>
      <c r="O335" t="str">
        <f ca="1">IF(ISBLANK(INDIRECT("'["&amp;'Báo cáo'!$C$3&amp;".xlsx]Hóa đơn COD'!"&amp;CELL("address",O335))),"",(INDIRECT("'["&amp;'Báo cáo'!$C$3&amp;".xlsx]Hóa đơn COD'!"&amp;CELL("address",O335))))</f>
        <v>13:18 02-12-19</v>
      </c>
      <c r="P335" s="10">
        <f t="shared" ca="1" si="5"/>
        <v>0.5541666666666667</v>
      </c>
      <c r="Q335" t="str">
        <f ca="1">IF(B335="","",IF(P335&lt;'Báo cáo'!$C$4,"Sáng","Chiều"))</f>
        <v>Chiều</v>
      </c>
      <c r="R335" s="12">
        <f ca="1">IF(A335="","",IF(ISNUMBER(MATCH(B335,'Danh sách COD'!$B:$B,0)),J335/I335,""))</f>
        <v>0.95238095238095233</v>
      </c>
      <c r="S335" t="str">
        <f ca="1">IF(R335="","",IF(R335&gt;='Báo cáo'!$C$8,"Có","Không"))</f>
        <v>Không</v>
      </c>
    </row>
    <row r="336" spans="1:19" x14ac:dyDescent="0.25">
      <c r="A336" t="str">
        <f ca="1">IF(ISBLANK(INDIRECT("'["&amp;'Báo cáo'!$C$3&amp;".xlsx]Hóa đơn COD'!"&amp;CELL("address",A336))),"",(INDIRECT("'["&amp;'Báo cáo'!$C$3&amp;".xlsx]Hóa đơn COD'!"&amp;CELL("address",A336))))</f>
        <v>BTT399600249.T131976.061219</v>
      </c>
      <c r="B336" t="str">
        <f ca="1">IF(ISBLANK(INDIRECT("'["&amp;'Báo cáo'!$C$3&amp;".xlsx]Hóa đơn COD'!"&amp;CELL("address",B336))),"",(INDIRECT("'["&amp;'Báo cáo'!$C$3&amp;".xlsx]Hóa đơn COD'!"&amp;CELL("address",B336))))</f>
        <v>T131976-Châu Thị Mỹ Trang</v>
      </c>
      <c r="C336">
        <f ca="1">IF(ISBLANK(INDIRECT("'["&amp;'Báo cáo'!$C$3&amp;".xlsx]Hóa đơn COD'!"&amp;CELL("address",C336))),"",(INDIRECT("'["&amp;'Báo cáo'!$C$3&amp;".xlsx]Hóa đơn COD'!"&amp;CELL("address",C336))))</f>
        <v>10511795</v>
      </c>
      <c r="D336">
        <f ca="1">IF(ISBLANK(INDIRECT("'["&amp;'Báo cáo'!$C$3&amp;".xlsx]Hóa đơn COD'!"&amp;CELL("address",D336))),"",(INDIRECT("'["&amp;'Báo cáo'!$C$3&amp;".xlsx]Hóa đơn COD'!"&amp;CELL("address",D336))))</f>
        <v>0</v>
      </c>
      <c r="E336">
        <f ca="1">IF(ISBLANK(INDIRECT("'["&amp;'Báo cáo'!$C$3&amp;".xlsx]Hóa đơn COD'!"&amp;CELL("address",E336))),"",(INDIRECT("'["&amp;'Báo cáo'!$C$3&amp;".xlsx]Hóa đơn COD'!"&amp;CELL("address",E336))))</f>
        <v>607970</v>
      </c>
      <c r="F336">
        <f ca="1">IF(ISBLANK(INDIRECT("'["&amp;'Báo cáo'!$C$3&amp;".xlsx]Hóa đơn COD'!"&amp;CELL("address",F336))),"",(INDIRECT("'["&amp;'Báo cáo'!$C$3&amp;".xlsx]Hóa đơn COD'!"&amp;CELL("address",F336))))</f>
        <v>541970</v>
      </c>
      <c r="G336">
        <f ca="1">IF(ISBLANK(INDIRECT("'["&amp;'Báo cáo'!$C$3&amp;".xlsx]Hóa đơn COD'!"&amp;CELL("address",G336))),"",(INDIRECT("'["&amp;'Báo cáo'!$C$3&amp;".xlsx]Hóa đơn COD'!"&amp;CELL("address",G336))))</f>
        <v>66000</v>
      </c>
      <c r="H336">
        <f ca="1">IF(ISBLANK(INDIRECT("'["&amp;'Báo cáo'!$C$3&amp;".xlsx]Hóa đơn COD'!"&amp;CELL("address",H336))),"",(INDIRECT("'["&amp;'Báo cáo'!$C$3&amp;".xlsx]Hóa đơn COD'!"&amp;CELL("address",H336))))</f>
        <v>0</v>
      </c>
      <c r="I336">
        <f ca="1">IF(ISBLANK(INDIRECT("'["&amp;'Báo cáo'!$C$3&amp;".xlsx]Hóa đơn COD'!"&amp;CELL("address",I336))),"",(INDIRECT("'["&amp;'Báo cáo'!$C$3&amp;".xlsx]Hóa đơn COD'!"&amp;CELL("address",I336))))</f>
        <v>31</v>
      </c>
      <c r="J336">
        <f ca="1">IF(ISBLANK(INDIRECT("'["&amp;'Báo cáo'!$C$3&amp;".xlsx]Hóa đơn COD'!"&amp;CELL("address",J336))),"",(INDIRECT("'["&amp;'Báo cáo'!$C$3&amp;".xlsx]Hóa đơn COD'!"&amp;CELL("address",J336))))</f>
        <v>25</v>
      </c>
      <c r="K336">
        <f ca="1">IF(ISBLANK(INDIRECT("'["&amp;'Báo cáo'!$C$3&amp;".xlsx]Hóa đơn COD'!"&amp;CELL("address",K336))),"",(INDIRECT("'["&amp;'Báo cáo'!$C$3&amp;".xlsx]Hóa đơn COD'!"&amp;CELL("address",K336))))</f>
        <v>2</v>
      </c>
      <c r="L336">
        <f ca="1">IF(ISBLANK(INDIRECT("'["&amp;'Báo cáo'!$C$3&amp;".xlsx]Hóa đơn COD'!"&amp;CELL("address",L336))),"",(INDIRECT("'["&amp;'Báo cáo'!$C$3&amp;".xlsx]Hóa đơn COD'!"&amp;CELL("address",L336))))</f>
        <v>4</v>
      </c>
      <c r="M336">
        <f ca="1">IF(ISBLANK(INDIRECT("'["&amp;'Báo cáo'!$C$3&amp;".xlsx]Hóa đơn COD'!"&amp;CELL("address",M336))),"",(INDIRECT("'["&amp;'Báo cáo'!$C$3&amp;".xlsx]Hóa đơn COD'!"&amp;CELL("address",M336))))</f>
        <v>31</v>
      </c>
      <c r="N336" t="str">
        <f ca="1">IF(ISBLANK(INDIRECT("'["&amp;'Báo cáo'!$C$3&amp;".xlsx]Hóa đơn COD'!"&amp;CELL("address",N336))),"",(INDIRECT("'["&amp;'Báo cáo'!$C$3&amp;".xlsx]Hóa đơn COD'!"&amp;CELL("address",N336))))</f>
        <v>tuoint</v>
      </c>
      <c r="O336" t="str">
        <f ca="1">IF(ISBLANK(INDIRECT("'["&amp;'Báo cáo'!$C$3&amp;".xlsx]Hóa đơn COD'!"&amp;CELL("address",O336))),"",(INDIRECT("'["&amp;'Báo cáo'!$C$3&amp;".xlsx]Hóa đơn COD'!"&amp;CELL("address",O336))))</f>
        <v>16:16 06-12-19</v>
      </c>
      <c r="P336" s="10">
        <f t="shared" ca="1" si="5"/>
        <v>0.6777777777777777</v>
      </c>
      <c r="Q336" t="str">
        <f ca="1">IF(B336="","",IF(P336&lt;'Báo cáo'!$C$4,"Sáng","Chiều"))</f>
        <v>Chiều</v>
      </c>
      <c r="R336" s="12">
        <f ca="1">IF(A336="","",IF(ISNUMBER(MATCH(B336,'Danh sách COD'!$B:$B,0)),J336/I336,""))</f>
        <v>0.80645161290322576</v>
      </c>
      <c r="S336" t="str">
        <f ca="1">IF(R336="","",IF(R336&gt;='Báo cáo'!$C$8,"Có","Không"))</f>
        <v>Không</v>
      </c>
    </row>
    <row r="337" spans="1:19" x14ac:dyDescent="0.25">
      <c r="A337" t="str">
        <f ca="1">IF(ISBLANK(INDIRECT("'["&amp;'Báo cáo'!$C$3&amp;".xlsx]Hóa đơn COD'!"&amp;CELL("address",A337))),"",(INDIRECT("'["&amp;'Báo cáo'!$C$3&amp;".xlsx]Hóa đơn COD'!"&amp;CELL("address",A337))))</f>
        <v>BTT394184076.T131976.021219</v>
      </c>
      <c r="B337" t="str">
        <f ca="1">IF(ISBLANK(INDIRECT("'["&amp;'Báo cáo'!$C$3&amp;".xlsx]Hóa đơn COD'!"&amp;CELL("address",B337))),"",(INDIRECT("'["&amp;'Báo cáo'!$C$3&amp;".xlsx]Hóa đơn COD'!"&amp;CELL("address",B337))))</f>
        <v>T131976-Châu Thị Mỹ Trang</v>
      </c>
      <c r="C337">
        <f ca="1">IF(ISBLANK(INDIRECT("'["&amp;'Báo cáo'!$C$3&amp;".xlsx]Hóa đơn COD'!"&amp;CELL("address",C337))),"",(INDIRECT("'["&amp;'Báo cáo'!$C$3&amp;".xlsx]Hóa đơn COD'!"&amp;CELL("address",C337))))</f>
        <v>15873731</v>
      </c>
      <c r="D337">
        <f ca="1">IF(ISBLANK(INDIRECT("'["&amp;'Báo cáo'!$C$3&amp;".xlsx]Hóa đơn COD'!"&amp;CELL("address",D337))),"",(INDIRECT("'["&amp;'Báo cáo'!$C$3&amp;".xlsx]Hóa đơn COD'!"&amp;CELL("address",D337))))</f>
        <v>0</v>
      </c>
      <c r="E337">
        <f ca="1">IF(ISBLANK(INDIRECT("'["&amp;'Báo cáo'!$C$3&amp;".xlsx]Hóa đơn COD'!"&amp;CELL("address",E337))),"",(INDIRECT("'["&amp;'Báo cáo'!$C$3&amp;".xlsx]Hóa đơn COD'!"&amp;CELL("address",E337))))</f>
        <v>1063010</v>
      </c>
      <c r="F337">
        <f ca="1">IF(ISBLANK(INDIRECT("'["&amp;'Báo cáo'!$C$3&amp;".xlsx]Hóa đơn COD'!"&amp;CELL("address",F337))),"",(INDIRECT("'["&amp;'Báo cáo'!$C$3&amp;".xlsx]Hóa đơn COD'!"&amp;CELL("address",F337))))</f>
        <v>956010</v>
      </c>
      <c r="G337">
        <f ca="1">IF(ISBLANK(INDIRECT("'["&amp;'Báo cáo'!$C$3&amp;".xlsx]Hóa đơn COD'!"&amp;CELL("address",G337))),"",(INDIRECT("'["&amp;'Báo cáo'!$C$3&amp;".xlsx]Hóa đơn COD'!"&amp;CELL("address",G337))))</f>
        <v>107000</v>
      </c>
      <c r="H337">
        <f ca="1">IF(ISBLANK(INDIRECT("'["&amp;'Báo cáo'!$C$3&amp;".xlsx]Hóa đơn COD'!"&amp;CELL("address",H337))),"",(INDIRECT("'["&amp;'Báo cáo'!$C$3&amp;".xlsx]Hóa đơn COD'!"&amp;CELL("address",H337))))</f>
        <v>0</v>
      </c>
      <c r="I337">
        <f ca="1">IF(ISBLANK(INDIRECT("'["&amp;'Báo cáo'!$C$3&amp;".xlsx]Hóa đơn COD'!"&amp;CELL("address",I337))),"",(INDIRECT("'["&amp;'Báo cáo'!$C$3&amp;".xlsx]Hóa đơn COD'!"&amp;CELL("address",I337))))</f>
        <v>40</v>
      </c>
      <c r="J337">
        <f ca="1">IF(ISBLANK(INDIRECT("'["&amp;'Báo cáo'!$C$3&amp;".xlsx]Hóa đơn COD'!"&amp;CELL("address",J337))),"",(INDIRECT("'["&amp;'Báo cáo'!$C$3&amp;".xlsx]Hóa đơn COD'!"&amp;CELL("address",J337))))</f>
        <v>38</v>
      </c>
      <c r="K337">
        <f ca="1">IF(ISBLANK(INDIRECT("'["&amp;'Báo cáo'!$C$3&amp;".xlsx]Hóa đơn COD'!"&amp;CELL("address",K337))),"",(INDIRECT("'["&amp;'Báo cáo'!$C$3&amp;".xlsx]Hóa đơn COD'!"&amp;CELL("address",K337))))</f>
        <v>0</v>
      </c>
      <c r="L337">
        <f ca="1">IF(ISBLANK(INDIRECT("'["&amp;'Báo cáo'!$C$3&amp;".xlsx]Hóa đơn COD'!"&amp;CELL("address",L337))),"",(INDIRECT("'["&amp;'Báo cáo'!$C$3&amp;".xlsx]Hóa đơn COD'!"&amp;CELL("address",L337))))</f>
        <v>2</v>
      </c>
      <c r="M337">
        <f ca="1">IF(ISBLANK(INDIRECT("'["&amp;'Báo cáo'!$C$3&amp;".xlsx]Hóa đơn COD'!"&amp;CELL("address",M337))),"",(INDIRECT("'["&amp;'Báo cáo'!$C$3&amp;".xlsx]Hóa đơn COD'!"&amp;CELL("address",M337))))</f>
        <v>40</v>
      </c>
      <c r="N337" t="str">
        <f ca="1">IF(ISBLANK(INDIRECT("'["&amp;'Báo cáo'!$C$3&amp;".xlsx]Hóa đơn COD'!"&amp;CELL("address",N337))),"",(INDIRECT("'["&amp;'Báo cáo'!$C$3&amp;".xlsx]Hóa đơn COD'!"&amp;CELL("address",N337))))</f>
        <v>tuoint</v>
      </c>
      <c r="O337" t="str">
        <f ca="1">IF(ISBLANK(INDIRECT("'["&amp;'Báo cáo'!$C$3&amp;".xlsx]Hóa đơn COD'!"&amp;CELL("address",O337))),"",(INDIRECT("'["&amp;'Báo cáo'!$C$3&amp;".xlsx]Hóa đơn COD'!"&amp;CELL("address",O337))))</f>
        <v>16:27 02-12-19</v>
      </c>
      <c r="P337" s="10">
        <f t="shared" ca="1" si="5"/>
        <v>0.68541666666666667</v>
      </c>
      <c r="Q337" t="str">
        <f ca="1">IF(B337="","",IF(P337&lt;'Báo cáo'!$C$4,"Sáng","Chiều"))</f>
        <v>Chiều</v>
      </c>
      <c r="R337" s="12">
        <f ca="1">IF(A337="","",IF(ISNUMBER(MATCH(B337,'Danh sách COD'!$B:$B,0)),J337/I337,""))</f>
        <v>0.95</v>
      </c>
      <c r="S337" t="str">
        <f ca="1">IF(R337="","",IF(R337&gt;='Báo cáo'!$C$8,"Có","Không"))</f>
        <v>Không</v>
      </c>
    </row>
    <row r="338" spans="1:19" x14ac:dyDescent="0.25">
      <c r="A338" t="str">
        <f ca="1">IF(ISBLANK(INDIRECT("'["&amp;'Báo cáo'!$C$3&amp;".xlsx]Hóa đơn COD'!"&amp;CELL("address",A338))),"",(INDIRECT("'["&amp;'Báo cáo'!$C$3&amp;".xlsx]Hóa đơn COD'!"&amp;CELL("address",A338))))</f>
        <v>BTT398139960.T131976.051219</v>
      </c>
      <c r="B338" t="str">
        <f ca="1">IF(ISBLANK(INDIRECT("'["&amp;'Báo cáo'!$C$3&amp;".xlsx]Hóa đơn COD'!"&amp;CELL("address",B338))),"",(INDIRECT("'["&amp;'Báo cáo'!$C$3&amp;".xlsx]Hóa đơn COD'!"&amp;CELL("address",B338))))</f>
        <v>T131976-Châu Thị Mỹ Trang</v>
      </c>
      <c r="C338">
        <f ca="1">IF(ISBLANK(INDIRECT("'["&amp;'Báo cáo'!$C$3&amp;".xlsx]Hóa đơn COD'!"&amp;CELL("address",C338))),"",(INDIRECT("'["&amp;'Báo cáo'!$C$3&amp;".xlsx]Hóa đơn COD'!"&amp;CELL("address",C338))))</f>
        <v>8781674</v>
      </c>
      <c r="D338">
        <f ca="1">IF(ISBLANK(INDIRECT("'["&amp;'Báo cáo'!$C$3&amp;".xlsx]Hóa đơn COD'!"&amp;CELL("address",D338))),"",(INDIRECT("'["&amp;'Báo cáo'!$C$3&amp;".xlsx]Hóa đơn COD'!"&amp;CELL("address",D338))))</f>
        <v>0</v>
      </c>
      <c r="E338">
        <f ca="1">IF(ISBLANK(INDIRECT("'["&amp;'Báo cáo'!$C$3&amp;".xlsx]Hóa đơn COD'!"&amp;CELL("address",E338))),"",(INDIRECT("'["&amp;'Báo cáo'!$C$3&amp;".xlsx]Hóa đơn COD'!"&amp;CELL("address",E338))))</f>
        <v>448360</v>
      </c>
      <c r="F338">
        <f ca="1">IF(ISBLANK(INDIRECT("'["&amp;'Báo cáo'!$C$3&amp;".xlsx]Hóa đơn COD'!"&amp;CELL("address",F338))),"",(INDIRECT("'["&amp;'Báo cáo'!$C$3&amp;".xlsx]Hóa đơn COD'!"&amp;CELL("address",F338))))</f>
        <v>350360</v>
      </c>
      <c r="G338">
        <f ca="1">IF(ISBLANK(INDIRECT("'["&amp;'Báo cáo'!$C$3&amp;".xlsx]Hóa đơn COD'!"&amp;CELL("address",G338))),"",(INDIRECT("'["&amp;'Báo cáo'!$C$3&amp;".xlsx]Hóa đơn COD'!"&amp;CELL("address",G338))))</f>
        <v>98000</v>
      </c>
      <c r="H338">
        <f ca="1">IF(ISBLANK(INDIRECT("'["&amp;'Báo cáo'!$C$3&amp;".xlsx]Hóa đơn COD'!"&amp;CELL("address",H338))),"",(INDIRECT("'["&amp;'Báo cáo'!$C$3&amp;".xlsx]Hóa đơn COD'!"&amp;CELL("address",H338))))</f>
        <v>0</v>
      </c>
      <c r="I338">
        <f ca="1">IF(ISBLANK(INDIRECT("'["&amp;'Báo cáo'!$C$3&amp;".xlsx]Hóa đơn COD'!"&amp;CELL("address",I338))),"",(INDIRECT("'["&amp;'Báo cáo'!$C$3&amp;".xlsx]Hóa đơn COD'!"&amp;CELL("address",I338))))</f>
        <v>18</v>
      </c>
      <c r="J338">
        <f ca="1">IF(ISBLANK(INDIRECT("'["&amp;'Báo cáo'!$C$3&amp;".xlsx]Hóa đơn COD'!"&amp;CELL("address",J338))),"",(INDIRECT("'["&amp;'Báo cáo'!$C$3&amp;".xlsx]Hóa đơn COD'!"&amp;CELL("address",J338))))</f>
        <v>13</v>
      </c>
      <c r="K338">
        <f ca="1">IF(ISBLANK(INDIRECT("'["&amp;'Báo cáo'!$C$3&amp;".xlsx]Hóa đơn COD'!"&amp;CELL("address",K338))),"",(INDIRECT("'["&amp;'Báo cáo'!$C$3&amp;".xlsx]Hóa đơn COD'!"&amp;CELL("address",K338))))</f>
        <v>0</v>
      </c>
      <c r="L338">
        <f ca="1">IF(ISBLANK(INDIRECT("'["&amp;'Báo cáo'!$C$3&amp;".xlsx]Hóa đơn COD'!"&amp;CELL("address",L338))),"",(INDIRECT("'["&amp;'Báo cáo'!$C$3&amp;".xlsx]Hóa đơn COD'!"&amp;CELL("address",L338))))</f>
        <v>5</v>
      </c>
      <c r="M338">
        <f ca="1">IF(ISBLANK(INDIRECT("'["&amp;'Báo cáo'!$C$3&amp;".xlsx]Hóa đơn COD'!"&amp;CELL("address",M338))),"",(INDIRECT("'["&amp;'Báo cáo'!$C$3&amp;".xlsx]Hóa đơn COD'!"&amp;CELL("address",M338))))</f>
        <v>18</v>
      </c>
      <c r="N338" t="str">
        <f ca="1">IF(ISBLANK(INDIRECT("'["&amp;'Báo cáo'!$C$3&amp;".xlsx]Hóa đơn COD'!"&amp;CELL("address",N338))),"",(INDIRECT("'["&amp;'Báo cáo'!$C$3&amp;".xlsx]Hóa đơn COD'!"&amp;CELL("address",N338))))</f>
        <v>tuoint</v>
      </c>
      <c r="O338" t="str">
        <f ca="1">IF(ISBLANK(INDIRECT("'["&amp;'Báo cáo'!$C$3&amp;".xlsx]Hóa đơn COD'!"&amp;CELL("address",O338))),"",(INDIRECT("'["&amp;'Báo cáo'!$C$3&amp;".xlsx]Hóa đơn COD'!"&amp;CELL("address",O338))))</f>
        <v>16:29 05-12-19</v>
      </c>
      <c r="P338" s="10">
        <f t="shared" ca="1" si="5"/>
        <v>0.68680555555555556</v>
      </c>
      <c r="Q338" t="str">
        <f ca="1">IF(B338="","",IF(P338&lt;'Báo cáo'!$C$4,"Sáng","Chiều"))</f>
        <v>Chiều</v>
      </c>
      <c r="R338" s="12">
        <f ca="1">IF(A338="","",IF(ISNUMBER(MATCH(B338,'Danh sách COD'!$B:$B,0)),J338/I338,""))</f>
        <v>0.72222222222222221</v>
      </c>
      <c r="S338" t="str">
        <f ca="1">IF(R338="","",IF(R338&gt;='Báo cáo'!$C$8,"Có","Không"))</f>
        <v>Không</v>
      </c>
    </row>
    <row r="339" spans="1:19" x14ac:dyDescent="0.25">
      <c r="A339" t="str">
        <f ca="1">IF(ISBLANK(INDIRECT("'["&amp;'Báo cáo'!$C$3&amp;".xlsx]Hóa đơn COD'!"&amp;CELL("address",A339))),"",(INDIRECT("'["&amp;'Báo cáo'!$C$3&amp;".xlsx]Hóa đơn COD'!"&amp;CELL("address",A339))))</f>
        <v>BTT396930921.T131976.041219</v>
      </c>
      <c r="B339" t="str">
        <f ca="1">IF(ISBLANK(INDIRECT("'["&amp;'Báo cáo'!$C$3&amp;".xlsx]Hóa đơn COD'!"&amp;CELL("address",B339))),"",(INDIRECT("'["&amp;'Báo cáo'!$C$3&amp;".xlsx]Hóa đơn COD'!"&amp;CELL("address",B339))))</f>
        <v>T131976-Châu Thị Mỹ Trang</v>
      </c>
      <c r="C339">
        <f ca="1">IF(ISBLANK(INDIRECT("'["&amp;'Báo cáo'!$C$3&amp;".xlsx]Hóa đơn COD'!"&amp;CELL("address",C339))),"",(INDIRECT("'["&amp;'Báo cáo'!$C$3&amp;".xlsx]Hóa đơn COD'!"&amp;CELL("address",C339))))</f>
        <v>15475587</v>
      </c>
      <c r="D339">
        <f ca="1">IF(ISBLANK(INDIRECT("'["&amp;'Báo cáo'!$C$3&amp;".xlsx]Hóa đơn COD'!"&amp;CELL("address",D339))),"",(INDIRECT("'["&amp;'Báo cáo'!$C$3&amp;".xlsx]Hóa đơn COD'!"&amp;CELL("address",D339))))</f>
        <v>0</v>
      </c>
      <c r="E339">
        <f ca="1">IF(ISBLANK(INDIRECT("'["&amp;'Báo cáo'!$C$3&amp;".xlsx]Hóa đơn COD'!"&amp;CELL("address",E339))),"",(INDIRECT("'["&amp;'Báo cáo'!$C$3&amp;".xlsx]Hóa đơn COD'!"&amp;CELL("address",E339))))</f>
        <v>1095370</v>
      </c>
      <c r="F339">
        <f ca="1">IF(ISBLANK(INDIRECT("'["&amp;'Báo cáo'!$C$3&amp;".xlsx]Hóa đơn COD'!"&amp;CELL("address",F339))),"",(INDIRECT("'["&amp;'Báo cáo'!$C$3&amp;".xlsx]Hóa đơn COD'!"&amp;CELL("address",F339))))</f>
        <v>922370</v>
      </c>
      <c r="G339">
        <f ca="1">IF(ISBLANK(INDIRECT("'["&amp;'Báo cáo'!$C$3&amp;".xlsx]Hóa đơn COD'!"&amp;CELL("address",G339))),"",(INDIRECT("'["&amp;'Báo cáo'!$C$3&amp;".xlsx]Hóa đơn COD'!"&amp;CELL("address",G339))))</f>
        <v>173000</v>
      </c>
      <c r="H339">
        <f ca="1">IF(ISBLANK(INDIRECT("'["&amp;'Báo cáo'!$C$3&amp;".xlsx]Hóa đơn COD'!"&amp;CELL("address",H339))),"",(INDIRECT("'["&amp;'Báo cáo'!$C$3&amp;".xlsx]Hóa đơn COD'!"&amp;CELL("address",H339))))</f>
        <v>0</v>
      </c>
      <c r="I339">
        <f ca="1">IF(ISBLANK(INDIRECT("'["&amp;'Báo cáo'!$C$3&amp;".xlsx]Hóa đơn COD'!"&amp;CELL("address",I339))),"",(INDIRECT("'["&amp;'Báo cáo'!$C$3&amp;".xlsx]Hóa đơn COD'!"&amp;CELL("address",I339))))</f>
        <v>50</v>
      </c>
      <c r="J339">
        <f ca="1">IF(ISBLANK(INDIRECT("'["&amp;'Báo cáo'!$C$3&amp;".xlsx]Hóa đơn COD'!"&amp;CELL("address",J339))),"",(INDIRECT("'["&amp;'Báo cáo'!$C$3&amp;".xlsx]Hóa đơn COD'!"&amp;CELL("address",J339))))</f>
        <v>40</v>
      </c>
      <c r="K339">
        <f ca="1">IF(ISBLANK(INDIRECT("'["&amp;'Báo cáo'!$C$3&amp;".xlsx]Hóa đơn COD'!"&amp;CELL("address",K339))),"",(INDIRECT("'["&amp;'Báo cáo'!$C$3&amp;".xlsx]Hóa đơn COD'!"&amp;CELL("address",K339))))</f>
        <v>5</v>
      </c>
      <c r="L339">
        <f ca="1">IF(ISBLANK(INDIRECT("'["&amp;'Báo cáo'!$C$3&amp;".xlsx]Hóa đơn COD'!"&amp;CELL("address",L339))),"",(INDIRECT("'["&amp;'Báo cáo'!$C$3&amp;".xlsx]Hóa đơn COD'!"&amp;CELL("address",L339))))</f>
        <v>5</v>
      </c>
      <c r="M339">
        <f ca="1">IF(ISBLANK(INDIRECT("'["&amp;'Báo cáo'!$C$3&amp;".xlsx]Hóa đơn COD'!"&amp;CELL("address",M339))),"",(INDIRECT("'["&amp;'Báo cáo'!$C$3&amp;".xlsx]Hóa đơn COD'!"&amp;CELL("address",M339))))</f>
        <v>50</v>
      </c>
      <c r="N339" t="str">
        <f ca="1">IF(ISBLANK(INDIRECT("'["&amp;'Báo cáo'!$C$3&amp;".xlsx]Hóa đơn COD'!"&amp;CELL("address",N339))),"",(INDIRECT("'["&amp;'Báo cáo'!$C$3&amp;".xlsx]Hóa đơn COD'!"&amp;CELL("address",N339))))</f>
        <v>ngannk2</v>
      </c>
      <c r="O339" t="str">
        <f ca="1">IF(ISBLANK(INDIRECT("'["&amp;'Báo cáo'!$C$3&amp;".xlsx]Hóa đơn COD'!"&amp;CELL("address",O339))),"",(INDIRECT("'["&amp;'Báo cáo'!$C$3&amp;".xlsx]Hóa đơn COD'!"&amp;CELL("address",O339))))</f>
        <v>16:44 04-12-19</v>
      </c>
      <c r="P339" s="10">
        <f t="shared" ca="1" si="5"/>
        <v>0.6972222222222223</v>
      </c>
      <c r="Q339" t="str">
        <f ca="1">IF(B339="","",IF(P339&lt;'Báo cáo'!$C$4,"Sáng","Chiều"))</f>
        <v>Chiều</v>
      </c>
      <c r="R339" s="12">
        <f ca="1">IF(A339="","",IF(ISNUMBER(MATCH(B339,'Danh sách COD'!$B:$B,0)),J339/I339,""))</f>
        <v>0.8</v>
      </c>
      <c r="S339" t="str">
        <f ca="1">IF(R339="","",IF(R339&gt;='Báo cáo'!$C$8,"Có","Không"))</f>
        <v>Không</v>
      </c>
    </row>
    <row r="340" spans="1:19" x14ac:dyDescent="0.25">
      <c r="A340" t="str">
        <f ca="1">IF(ISBLANK(INDIRECT("'["&amp;'Báo cáo'!$C$3&amp;".xlsx]Hóa đơn COD'!"&amp;CELL("address",A340))),"",(INDIRECT("'["&amp;'Báo cáo'!$C$3&amp;".xlsx]Hóa đơn COD'!"&amp;CELL("address",A340))))</f>
        <v>BTT392802486.T132068.011219</v>
      </c>
      <c r="B340" t="str">
        <f ca="1">IF(ISBLANK(INDIRECT("'["&amp;'Báo cáo'!$C$3&amp;".xlsx]Hóa đơn COD'!"&amp;CELL("address",B340))),"",(INDIRECT("'["&amp;'Báo cáo'!$C$3&amp;".xlsx]Hóa đơn COD'!"&amp;CELL("address",B340))))</f>
        <v>T132068- Phan Trọng Khoa</v>
      </c>
      <c r="C340">
        <f ca="1">IF(ISBLANK(INDIRECT("'["&amp;'Báo cáo'!$C$3&amp;".xlsx]Hóa đơn COD'!"&amp;CELL("address",C340))),"",(INDIRECT("'["&amp;'Báo cáo'!$C$3&amp;".xlsx]Hóa đơn COD'!"&amp;CELL("address",C340))))</f>
        <v>16504190</v>
      </c>
      <c r="D340">
        <f ca="1">IF(ISBLANK(INDIRECT("'["&amp;'Báo cáo'!$C$3&amp;".xlsx]Hóa đơn COD'!"&amp;CELL("address",D340))),"",(INDIRECT("'["&amp;'Báo cáo'!$C$3&amp;".xlsx]Hóa đơn COD'!"&amp;CELL("address",D340))))</f>
        <v>39650</v>
      </c>
      <c r="E340">
        <f ca="1">IF(ISBLANK(INDIRECT("'["&amp;'Báo cáo'!$C$3&amp;".xlsx]Hóa đơn COD'!"&amp;CELL("address",E340))),"",(INDIRECT("'["&amp;'Báo cáo'!$C$3&amp;".xlsx]Hóa đơn COD'!"&amp;CELL("address",E340))))</f>
        <v>1188980</v>
      </c>
      <c r="F340">
        <f ca="1">IF(ISBLANK(INDIRECT("'["&amp;'Báo cáo'!$C$3&amp;".xlsx]Hóa đơn COD'!"&amp;CELL("address",F340))),"",(INDIRECT("'["&amp;'Báo cáo'!$C$3&amp;".xlsx]Hóa đơn COD'!"&amp;CELL("address",F340))))</f>
        <v>1093980</v>
      </c>
      <c r="G340">
        <f ca="1">IF(ISBLANK(INDIRECT("'["&amp;'Báo cáo'!$C$3&amp;".xlsx]Hóa đơn COD'!"&amp;CELL("address",G340))),"",(INDIRECT("'["&amp;'Báo cáo'!$C$3&amp;".xlsx]Hóa đơn COD'!"&amp;CELL("address",G340))))</f>
        <v>95000</v>
      </c>
      <c r="H340">
        <f ca="1">IF(ISBLANK(INDIRECT("'["&amp;'Báo cáo'!$C$3&amp;".xlsx]Hóa đơn COD'!"&amp;CELL("address",H340))),"",(INDIRECT("'["&amp;'Báo cáo'!$C$3&amp;".xlsx]Hóa đơn COD'!"&amp;CELL("address",H340))))</f>
        <v>0</v>
      </c>
      <c r="I340">
        <f ca="1">IF(ISBLANK(INDIRECT("'["&amp;'Báo cáo'!$C$3&amp;".xlsx]Hóa đơn COD'!"&amp;CELL("address",I340))),"",(INDIRECT("'["&amp;'Báo cáo'!$C$3&amp;".xlsx]Hóa đơn COD'!"&amp;CELL("address",I340))))</f>
        <v>46</v>
      </c>
      <c r="J340">
        <f ca="1">IF(ISBLANK(INDIRECT("'["&amp;'Báo cáo'!$C$3&amp;".xlsx]Hóa đơn COD'!"&amp;CELL("address",J340))),"",(INDIRECT("'["&amp;'Báo cáo'!$C$3&amp;".xlsx]Hóa đơn COD'!"&amp;CELL("address",J340))))</f>
        <v>44</v>
      </c>
      <c r="K340">
        <f ca="1">IF(ISBLANK(INDIRECT("'["&amp;'Báo cáo'!$C$3&amp;".xlsx]Hóa đơn COD'!"&amp;CELL("address",K340))),"",(INDIRECT("'["&amp;'Báo cáo'!$C$3&amp;".xlsx]Hóa đơn COD'!"&amp;CELL("address",K340))))</f>
        <v>0</v>
      </c>
      <c r="L340">
        <f ca="1">IF(ISBLANK(INDIRECT("'["&amp;'Báo cáo'!$C$3&amp;".xlsx]Hóa đơn COD'!"&amp;CELL("address",L340))),"",(INDIRECT("'["&amp;'Báo cáo'!$C$3&amp;".xlsx]Hóa đơn COD'!"&amp;CELL("address",L340))))</f>
        <v>2</v>
      </c>
      <c r="M340">
        <f ca="1">IF(ISBLANK(INDIRECT("'["&amp;'Báo cáo'!$C$3&amp;".xlsx]Hóa đơn COD'!"&amp;CELL("address",M340))),"",(INDIRECT("'["&amp;'Báo cáo'!$C$3&amp;".xlsx]Hóa đơn COD'!"&amp;CELL("address",M340))))</f>
        <v>46</v>
      </c>
      <c r="N340" t="str">
        <f ca="1">IF(ISBLANK(INDIRECT("'["&amp;'Báo cáo'!$C$3&amp;".xlsx]Hóa đơn COD'!"&amp;CELL("address",N340))),"",(INDIRECT("'["&amp;'Báo cáo'!$C$3&amp;".xlsx]Hóa đơn COD'!"&amp;CELL("address",N340))))</f>
        <v>huyendtm2</v>
      </c>
      <c r="O340" t="str">
        <f ca="1">IF(ISBLANK(INDIRECT("'["&amp;'Báo cáo'!$C$3&amp;".xlsx]Hóa đơn COD'!"&amp;CELL("address",O340))),"",(INDIRECT("'["&amp;'Báo cáo'!$C$3&amp;".xlsx]Hóa đơn COD'!"&amp;CELL("address",O340))))</f>
        <v>12:40 01-12-19</v>
      </c>
      <c r="P340" s="10">
        <f t="shared" ca="1" si="5"/>
        <v>0.52777777777777779</v>
      </c>
      <c r="Q340" t="str">
        <f ca="1">IF(B340="","",IF(P340&lt;'Báo cáo'!$C$4,"Sáng","Chiều"))</f>
        <v>Sáng</v>
      </c>
      <c r="R340" s="12" t="str">
        <f ca="1">IF(A340="","",IF(ISNUMBER(MATCH(B340,'Danh sách COD'!$B:$B,0)),J340/I340,""))</f>
        <v/>
      </c>
      <c r="S340" t="str">
        <f ca="1">IF(R340="","",IF(R340&gt;='Báo cáo'!$C$8,"Có","Không"))</f>
        <v/>
      </c>
    </row>
    <row r="341" spans="1:19" x14ac:dyDescent="0.25">
      <c r="A341" t="str">
        <f ca="1">IF(ISBLANK(INDIRECT("'["&amp;'Báo cáo'!$C$3&amp;".xlsx]Hóa đơn COD'!"&amp;CELL("address",A341))),"",(INDIRECT("'["&amp;'Báo cáo'!$C$3&amp;".xlsx]Hóa đơn COD'!"&amp;CELL("address",A341))))</f>
        <v>BTT392988747.T132068.011219</v>
      </c>
      <c r="B341" t="str">
        <f ca="1">IF(ISBLANK(INDIRECT("'["&amp;'Báo cáo'!$C$3&amp;".xlsx]Hóa đơn COD'!"&amp;CELL("address",B341))),"",(INDIRECT("'["&amp;'Báo cáo'!$C$3&amp;".xlsx]Hóa đơn COD'!"&amp;CELL("address",B341))))</f>
        <v>T132068- Phan Trọng Khoa</v>
      </c>
      <c r="C341">
        <f ca="1">IF(ISBLANK(INDIRECT("'["&amp;'Báo cáo'!$C$3&amp;".xlsx]Hóa đơn COD'!"&amp;CELL("address",C341))),"",(INDIRECT("'["&amp;'Báo cáo'!$C$3&amp;".xlsx]Hóa đơn COD'!"&amp;CELL("address",C341))))</f>
        <v>32739410</v>
      </c>
      <c r="D341">
        <f ca="1">IF(ISBLANK(INDIRECT("'["&amp;'Báo cáo'!$C$3&amp;".xlsx]Hóa đơn COD'!"&amp;CELL("address",D341))),"",(INDIRECT("'["&amp;'Báo cáo'!$C$3&amp;".xlsx]Hóa đơn COD'!"&amp;CELL("address",D341))))</f>
        <v>0</v>
      </c>
      <c r="E341">
        <f ca="1">IF(ISBLANK(INDIRECT("'["&amp;'Báo cáo'!$C$3&amp;".xlsx]Hóa đơn COD'!"&amp;CELL("address",E341))),"",(INDIRECT("'["&amp;'Báo cáo'!$C$3&amp;".xlsx]Hóa đơn COD'!"&amp;CELL("address",E341))))</f>
        <v>561210</v>
      </c>
      <c r="F341">
        <f ca="1">IF(ISBLANK(INDIRECT("'["&amp;'Báo cáo'!$C$3&amp;".xlsx]Hóa đơn COD'!"&amp;CELL("address",F341))),"",(INDIRECT("'["&amp;'Báo cáo'!$C$3&amp;".xlsx]Hóa đơn COD'!"&amp;CELL("address",F341))))</f>
        <v>396710</v>
      </c>
      <c r="G341">
        <f ca="1">IF(ISBLANK(INDIRECT("'["&amp;'Báo cáo'!$C$3&amp;".xlsx]Hóa đơn COD'!"&amp;CELL("address",G341))),"",(INDIRECT("'["&amp;'Báo cáo'!$C$3&amp;".xlsx]Hóa đơn COD'!"&amp;CELL("address",G341))))</f>
        <v>164500</v>
      </c>
      <c r="H341">
        <f ca="1">IF(ISBLANK(INDIRECT("'["&amp;'Báo cáo'!$C$3&amp;".xlsx]Hóa đơn COD'!"&amp;CELL("address",H341))),"",(INDIRECT("'["&amp;'Báo cáo'!$C$3&amp;".xlsx]Hóa đơn COD'!"&amp;CELL("address",H341))))</f>
        <v>0</v>
      </c>
      <c r="I341">
        <f ca="1">IF(ISBLANK(INDIRECT("'["&amp;'Báo cáo'!$C$3&amp;".xlsx]Hóa đơn COD'!"&amp;CELL("address",I341))),"",(INDIRECT("'["&amp;'Báo cáo'!$C$3&amp;".xlsx]Hóa đơn COD'!"&amp;CELL("address",I341))))</f>
        <v>30</v>
      </c>
      <c r="J341">
        <f ca="1">IF(ISBLANK(INDIRECT("'["&amp;'Báo cáo'!$C$3&amp;".xlsx]Hóa đơn COD'!"&amp;CELL("address",J341))),"",(INDIRECT("'["&amp;'Báo cáo'!$C$3&amp;".xlsx]Hóa đơn COD'!"&amp;CELL("address",J341))))</f>
        <v>17</v>
      </c>
      <c r="K341">
        <f ca="1">IF(ISBLANK(INDIRECT("'["&amp;'Báo cáo'!$C$3&amp;".xlsx]Hóa đơn COD'!"&amp;CELL("address",K341))),"",(INDIRECT("'["&amp;'Báo cáo'!$C$3&amp;".xlsx]Hóa đơn COD'!"&amp;CELL("address",K341))))</f>
        <v>4</v>
      </c>
      <c r="L341">
        <f ca="1">IF(ISBLANK(INDIRECT("'["&amp;'Báo cáo'!$C$3&amp;".xlsx]Hóa đơn COD'!"&amp;CELL("address",L341))),"",(INDIRECT("'["&amp;'Báo cáo'!$C$3&amp;".xlsx]Hóa đơn COD'!"&amp;CELL("address",L341))))</f>
        <v>9</v>
      </c>
      <c r="M341">
        <f ca="1">IF(ISBLANK(INDIRECT("'["&amp;'Báo cáo'!$C$3&amp;".xlsx]Hóa đơn COD'!"&amp;CELL("address",M341))),"",(INDIRECT("'["&amp;'Báo cáo'!$C$3&amp;".xlsx]Hóa đơn COD'!"&amp;CELL("address",M341))))</f>
        <v>30</v>
      </c>
      <c r="N341" t="str">
        <f ca="1">IF(ISBLANK(INDIRECT("'["&amp;'Báo cáo'!$C$3&amp;".xlsx]Hóa đơn COD'!"&amp;CELL("address",N341))),"",(INDIRECT("'["&amp;'Báo cáo'!$C$3&amp;".xlsx]Hóa đơn COD'!"&amp;CELL("address",N341))))</f>
        <v>huyendtm2</v>
      </c>
      <c r="O341" t="str">
        <f ca="1">IF(ISBLANK(INDIRECT("'["&amp;'Báo cáo'!$C$3&amp;".xlsx]Hóa đơn COD'!"&amp;CELL("address",O341))),"",(INDIRECT("'["&amp;'Báo cáo'!$C$3&amp;".xlsx]Hóa đơn COD'!"&amp;CELL("address",O341))))</f>
        <v>16:19 01-12-19</v>
      </c>
      <c r="P341" s="10">
        <f t="shared" ca="1" si="5"/>
        <v>0.67986111111111114</v>
      </c>
      <c r="Q341" t="str">
        <f ca="1">IF(B341="","",IF(P341&lt;'Báo cáo'!$C$4,"Sáng","Chiều"))</f>
        <v>Chiều</v>
      </c>
      <c r="R341" s="12" t="str">
        <f ca="1">IF(A341="","",IF(ISNUMBER(MATCH(B341,'Danh sách COD'!$B:$B,0)),J341/I341,""))</f>
        <v/>
      </c>
      <c r="S341" t="str">
        <f ca="1">IF(R341="","",IF(R341&gt;='Báo cáo'!$C$8,"Có","Không"))</f>
        <v/>
      </c>
    </row>
    <row r="342" spans="1:19" x14ac:dyDescent="0.25">
      <c r="A342" t="str">
        <f ca="1">IF(ISBLANK(INDIRECT("'["&amp;'Báo cáo'!$C$3&amp;".xlsx]Hóa đơn COD'!"&amp;CELL("address",A342))),"",(INDIRECT("'["&amp;'Báo cáo'!$C$3&amp;".xlsx]Hóa đơn COD'!"&amp;CELL("address",A342))))</f>
        <v>BTT392773701.T132088.011219</v>
      </c>
      <c r="B342" t="str">
        <f ca="1">IF(ISBLANK(INDIRECT("'["&amp;'Báo cáo'!$C$3&amp;".xlsx]Hóa đơn COD'!"&amp;CELL("address",B342))),"",(INDIRECT("'["&amp;'Báo cáo'!$C$3&amp;".xlsx]Hóa đơn COD'!"&amp;CELL("address",B342))))</f>
        <v>T132088-Nguyễn Thanh Trí</v>
      </c>
      <c r="C342">
        <f ca="1">IF(ISBLANK(INDIRECT("'["&amp;'Báo cáo'!$C$3&amp;".xlsx]Hóa đơn COD'!"&amp;CELL("address",C342))),"",(INDIRECT("'["&amp;'Báo cáo'!$C$3&amp;".xlsx]Hóa đơn COD'!"&amp;CELL("address",C342))))</f>
        <v>10344670</v>
      </c>
      <c r="D342">
        <f ca="1">IF(ISBLANK(INDIRECT("'["&amp;'Báo cáo'!$C$3&amp;".xlsx]Hóa đơn COD'!"&amp;CELL("address",D342))),"",(INDIRECT("'["&amp;'Báo cáo'!$C$3&amp;".xlsx]Hóa đơn COD'!"&amp;CELL("address",D342))))</f>
        <v>0</v>
      </c>
      <c r="E342">
        <f ca="1">IF(ISBLANK(INDIRECT("'["&amp;'Báo cáo'!$C$3&amp;".xlsx]Hóa đơn COD'!"&amp;CELL("address",E342))),"",(INDIRECT("'["&amp;'Báo cáo'!$C$3&amp;".xlsx]Hóa đơn COD'!"&amp;CELL("address",E342))))</f>
        <v>1292480</v>
      </c>
      <c r="F342">
        <f ca="1">IF(ISBLANK(INDIRECT("'["&amp;'Báo cáo'!$C$3&amp;".xlsx]Hóa đơn COD'!"&amp;CELL("address",F342))),"",(INDIRECT("'["&amp;'Báo cáo'!$C$3&amp;".xlsx]Hóa đơn COD'!"&amp;CELL("address",F342))))</f>
        <v>1225480</v>
      </c>
      <c r="G342">
        <f ca="1">IF(ISBLANK(INDIRECT("'["&amp;'Báo cáo'!$C$3&amp;".xlsx]Hóa đơn COD'!"&amp;CELL("address",G342))),"",(INDIRECT("'["&amp;'Báo cáo'!$C$3&amp;".xlsx]Hóa đơn COD'!"&amp;CELL("address",G342))))</f>
        <v>67000</v>
      </c>
      <c r="H342">
        <f ca="1">IF(ISBLANK(INDIRECT("'["&amp;'Báo cáo'!$C$3&amp;".xlsx]Hóa đơn COD'!"&amp;CELL("address",H342))),"",(INDIRECT("'["&amp;'Báo cáo'!$C$3&amp;".xlsx]Hóa đơn COD'!"&amp;CELL("address",H342))))</f>
        <v>0</v>
      </c>
      <c r="I342">
        <f ca="1">IF(ISBLANK(INDIRECT("'["&amp;'Báo cáo'!$C$3&amp;".xlsx]Hóa đơn COD'!"&amp;CELL("address",I342))),"",(INDIRECT("'["&amp;'Báo cáo'!$C$3&amp;".xlsx]Hóa đơn COD'!"&amp;CELL("address",I342))))</f>
        <v>59</v>
      </c>
      <c r="J342">
        <f ca="1">IF(ISBLANK(INDIRECT("'["&amp;'Báo cáo'!$C$3&amp;".xlsx]Hóa đơn COD'!"&amp;CELL("address",J342))),"",(INDIRECT("'["&amp;'Báo cáo'!$C$3&amp;".xlsx]Hóa đơn COD'!"&amp;CELL("address",J342))))</f>
        <v>50</v>
      </c>
      <c r="K342">
        <f ca="1">IF(ISBLANK(INDIRECT("'["&amp;'Báo cáo'!$C$3&amp;".xlsx]Hóa đơn COD'!"&amp;CELL("address",K342))),"",(INDIRECT("'["&amp;'Báo cáo'!$C$3&amp;".xlsx]Hóa đơn COD'!"&amp;CELL("address",K342))))</f>
        <v>2</v>
      </c>
      <c r="L342">
        <f ca="1">IF(ISBLANK(INDIRECT("'["&amp;'Báo cáo'!$C$3&amp;".xlsx]Hóa đơn COD'!"&amp;CELL("address",L342))),"",(INDIRECT("'["&amp;'Báo cáo'!$C$3&amp;".xlsx]Hóa đơn COD'!"&amp;CELL("address",L342))))</f>
        <v>7</v>
      </c>
      <c r="M342">
        <f ca="1">IF(ISBLANK(INDIRECT("'["&amp;'Báo cáo'!$C$3&amp;".xlsx]Hóa đơn COD'!"&amp;CELL("address",M342))),"",(INDIRECT("'["&amp;'Báo cáo'!$C$3&amp;".xlsx]Hóa đơn COD'!"&amp;CELL("address",M342))))</f>
        <v>59</v>
      </c>
      <c r="N342" t="str">
        <f ca="1">IF(ISBLANK(INDIRECT("'["&amp;'Báo cáo'!$C$3&amp;".xlsx]Hóa đơn COD'!"&amp;CELL("address",N342))),"",(INDIRECT("'["&amp;'Báo cáo'!$C$3&amp;".xlsx]Hóa đơn COD'!"&amp;CELL("address",N342))))</f>
        <v>huyendtm2</v>
      </c>
      <c r="O342" t="str">
        <f ca="1">IF(ISBLANK(INDIRECT("'["&amp;'Báo cáo'!$C$3&amp;".xlsx]Hóa đơn COD'!"&amp;CELL("address",O342))),"",(INDIRECT("'["&amp;'Báo cáo'!$C$3&amp;".xlsx]Hóa đơn COD'!"&amp;CELL("address",O342))))</f>
        <v>12:12 01-12-19</v>
      </c>
      <c r="P342" s="10">
        <f t="shared" ca="1" si="5"/>
        <v>0.5083333333333333</v>
      </c>
      <c r="Q342" t="str">
        <f ca="1">IF(B342="","",IF(P342&lt;'Báo cáo'!$C$4,"Sáng","Chiều"))</f>
        <v>Sáng</v>
      </c>
      <c r="R342" s="12" t="str">
        <f ca="1">IF(A342="","",IF(ISNUMBER(MATCH(B342,'Danh sách COD'!$B:$B,0)),J342/I342,""))</f>
        <v/>
      </c>
      <c r="S342" t="str">
        <f ca="1">IF(R342="","",IF(R342&gt;='Báo cáo'!$C$8,"Có","Không"))</f>
        <v/>
      </c>
    </row>
    <row r="343" spans="1:19" x14ac:dyDescent="0.25">
      <c r="A343" t="str">
        <f ca="1">IF(ISBLANK(INDIRECT("'["&amp;'Báo cáo'!$C$3&amp;".xlsx]Hóa đơn COD'!"&amp;CELL("address",A343))),"",(INDIRECT("'["&amp;'Báo cáo'!$C$3&amp;".xlsx]Hóa đơn COD'!"&amp;CELL("address",A343))))</f>
        <v>BTT392931858.T132088.011219</v>
      </c>
      <c r="B343" t="str">
        <f ca="1">IF(ISBLANK(INDIRECT("'["&amp;'Báo cáo'!$C$3&amp;".xlsx]Hóa đơn COD'!"&amp;CELL("address",B343))),"",(INDIRECT("'["&amp;'Báo cáo'!$C$3&amp;".xlsx]Hóa đơn COD'!"&amp;CELL("address",B343))))</f>
        <v>T132088-Nguyễn Thanh Trí</v>
      </c>
      <c r="C343">
        <f ca="1">IF(ISBLANK(INDIRECT("'["&amp;'Báo cáo'!$C$3&amp;".xlsx]Hóa đơn COD'!"&amp;CELL("address",C343))),"",(INDIRECT("'["&amp;'Báo cáo'!$C$3&amp;".xlsx]Hóa đơn COD'!"&amp;CELL("address",C343))))</f>
        <v>927500</v>
      </c>
      <c r="D343">
        <f ca="1">IF(ISBLANK(INDIRECT("'["&amp;'Báo cáo'!$C$3&amp;".xlsx]Hóa đơn COD'!"&amp;CELL("address",D343))),"",(INDIRECT("'["&amp;'Báo cáo'!$C$3&amp;".xlsx]Hóa đơn COD'!"&amp;CELL("address",D343))))</f>
        <v>25000</v>
      </c>
      <c r="E343">
        <f ca="1">IF(ISBLANK(INDIRECT("'["&amp;'Báo cáo'!$C$3&amp;".xlsx]Hóa đơn COD'!"&amp;CELL("address",E343))),"",(INDIRECT("'["&amp;'Báo cáo'!$C$3&amp;".xlsx]Hóa đơn COD'!"&amp;CELL("address",E343))))</f>
        <v>498230</v>
      </c>
      <c r="F343">
        <f ca="1">IF(ISBLANK(INDIRECT("'["&amp;'Báo cáo'!$C$3&amp;".xlsx]Hóa đơn COD'!"&amp;CELL("address",F343))),"",(INDIRECT("'["&amp;'Báo cáo'!$C$3&amp;".xlsx]Hóa đơn COD'!"&amp;CELL("address",F343))))</f>
        <v>193230</v>
      </c>
      <c r="G343">
        <f ca="1">IF(ISBLANK(INDIRECT("'["&amp;'Báo cáo'!$C$3&amp;".xlsx]Hóa đơn COD'!"&amp;CELL("address",G343))),"",(INDIRECT("'["&amp;'Báo cáo'!$C$3&amp;".xlsx]Hóa đơn COD'!"&amp;CELL("address",G343))))</f>
        <v>280000</v>
      </c>
      <c r="H343">
        <f ca="1">IF(ISBLANK(INDIRECT("'["&amp;'Báo cáo'!$C$3&amp;".xlsx]Hóa đơn COD'!"&amp;CELL("address",H343))),"",(INDIRECT("'["&amp;'Báo cáo'!$C$3&amp;".xlsx]Hóa đơn COD'!"&amp;CELL("address",H343))))</f>
        <v>0</v>
      </c>
      <c r="I343">
        <f ca="1">IF(ISBLANK(INDIRECT("'["&amp;'Báo cáo'!$C$3&amp;".xlsx]Hóa đơn COD'!"&amp;CELL("address",I343))),"",(INDIRECT("'["&amp;'Báo cáo'!$C$3&amp;".xlsx]Hóa đơn COD'!"&amp;CELL("address",I343))))</f>
        <v>12</v>
      </c>
      <c r="J343">
        <f ca="1">IF(ISBLANK(INDIRECT("'["&amp;'Báo cáo'!$C$3&amp;".xlsx]Hóa đơn COD'!"&amp;CELL("address",J343))),"",(INDIRECT("'["&amp;'Báo cáo'!$C$3&amp;".xlsx]Hóa đơn COD'!"&amp;CELL("address",J343))))</f>
        <v>9</v>
      </c>
      <c r="K343">
        <f ca="1">IF(ISBLANK(INDIRECT("'["&amp;'Báo cáo'!$C$3&amp;".xlsx]Hóa đơn COD'!"&amp;CELL("address",K343))),"",(INDIRECT("'["&amp;'Báo cáo'!$C$3&amp;".xlsx]Hóa đơn COD'!"&amp;CELL("address",K343))))</f>
        <v>1</v>
      </c>
      <c r="L343">
        <f ca="1">IF(ISBLANK(INDIRECT("'["&amp;'Báo cáo'!$C$3&amp;".xlsx]Hóa đơn COD'!"&amp;CELL("address",L343))),"",(INDIRECT("'["&amp;'Báo cáo'!$C$3&amp;".xlsx]Hóa đơn COD'!"&amp;CELL("address",L343))))</f>
        <v>2</v>
      </c>
      <c r="M343">
        <f ca="1">IF(ISBLANK(INDIRECT("'["&amp;'Báo cáo'!$C$3&amp;".xlsx]Hóa đơn COD'!"&amp;CELL("address",M343))),"",(INDIRECT("'["&amp;'Báo cáo'!$C$3&amp;".xlsx]Hóa đơn COD'!"&amp;CELL("address",M343))))</f>
        <v>12</v>
      </c>
      <c r="N343" t="str">
        <f ca="1">IF(ISBLANK(INDIRECT("'["&amp;'Báo cáo'!$C$3&amp;".xlsx]Hóa đơn COD'!"&amp;CELL("address",N343))),"",(INDIRECT("'["&amp;'Báo cáo'!$C$3&amp;".xlsx]Hóa đơn COD'!"&amp;CELL("address",N343))))</f>
        <v>huyendtm2</v>
      </c>
      <c r="O343" t="str">
        <f ca="1">IF(ISBLANK(INDIRECT("'["&amp;'Báo cáo'!$C$3&amp;".xlsx]Hóa đơn COD'!"&amp;CELL("address",O343))),"",(INDIRECT("'["&amp;'Báo cáo'!$C$3&amp;".xlsx]Hóa đơn COD'!"&amp;CELL("address",O343))))</f>
        <v>14:46 01-12-19</v>
      </c>
      <c r="P343" s="10">
        <f t="shared" ca="1" si="5"/>
        <v>0.61527777777777781</v>
      </c>
      <c r="Q343" t="str">
        <f ca="1">IF(B343="","",IF(P343&lt;'Báo cáo'!$C$4,"Sáng","Chiều"))</f>
        <v>Chiều</v>
      </c>
      <c r="R343" s="12" t="str">
        <f ca="1">IF(A343="","",IF(ISNUMBER(MATCH(B343,'Danh sách COD'!$B:$B,0)),J343/I343,""))</f>
        <v/>
      </c>
      <c r="S343" t="str">
        <f ca="1">IF(R343="","",IF(R343&gt;='Báo cáo'!$C$8,"Có","Không"))</f>
        <v/>
      </c>
    </row>
    <row r="344" spans="1:19" x14ac:dyDescent="0.25">
      <c r="A344" t="str">
        <f ca="1">IF(ISBLANK(INDIRECT("'["&amp;'Báo cáo'!$C$3&amp;".xlsx]Hóa đơn COD'!"&amp;CELL("address",A344))),"",(INDIRECT("'["&amp;'Báo cáo'!$C$3&amp;".xlsx]Hóa đơn COD'!"&amp;CELL("address",A344))))</f>
        <v>BTT397908108.T134212.051219</v>
      </c>
      <c r="B344" t="str">
        <f ca="1">IF(ISBLANK(INDIRECT("'["&amp;'Báo cáo'!$C$3&amp;".xlsx]Hóa đơn COD'!"&amp;CELL("address",B344))),"",(INDIRECT("'["&amp;'Báo cáo'!$C$3&amp;".xlsx]Hóa đơn COD'!"&amp;CELL("address",B344))))</f>
        <v>T134212-Nguyễn Văn Sang</v>
      </c>
      <c r="C344">
        <f ca="1">IF(ISBLANK(INDIRECT("'["&amp;'Báo cáo'!$C$3&amp;".xlsx]Hóa đơn COD'!"&amp;CELL("address",C344))),"",(INDIRECT("'["&amp;'Báo cáo'!$C$3&amp;".xlsx]Hóa đơn COD'!"&amp;CELL("address",C344))))</f>
        <v>16072150</v>
      </c>
      <c r="D344">
        <f ca="1">IF(ISBLANK(INDIRECT("'["&amp;'Báo cáo'!$C$3&amp;".xlsx]Hóa đơn COD'!"&amp;CELL("address",D344))),"",(INDIRECT("'["&amp;'Báo cáo'!$C$3&amp;".xlsx]Hóa đơn COD'!"&amp;CELL("address",D344))))</f>
        <v>23000</v>
      </c>
      <c r="E344">
        <f ca="1">IF(ISBLANK(INDIRECT("'["&amp;'Báo cáo'!$C$3&amp;".xlsx]Hóa đơn COD'!"&amp;CELL("address",E344))),"",(INDIRECT("'["&amp;'Báo cáo'!$C$3&amp;".xlsx]Hóa đơn COD'!"&amp;CELL("address",E344))))</f>
        <v>1252480</v>
      </c>
      <c r="F344">
        <f ca="1">IF(ISBLANK(INDIRECT("'["&amp;'Báo cáo'!$C$3&amp;".xlsx]Hóa đơn COD'!"&amp;CELL("address",F344))),"",(INDIRECT("'["&amp;'Báo cáo'!$C$3&amp;".xlsx]Hóa đơn COD'!"&amp;CELL("address",F344))))</f>
        <v>1036480</v>
      </c>
      <c r="G344">
        <f ca="1">IF(ISBLANK(INDIRECT("'["&amp;'Báo cáo'!$C$3&amp;".xlsx]Hóa đơn COD'!"&amp;CELL("address",G344))),"",(INDIRECT("'["&amp;'Báo cáo'!$C$3&amp;".xlsx]Hóa đơn COD'!"&amp;CELL("address",G344))))</f>
        <v>216000</v>
      </c>
      <c r="H344">
        <f ca="1">IF(ISBLANK(INDIRECT("'["&amp;'Báo cáo'!$C$3&amp;".xlsx]Hóa đơn COD'!"&amp;CELL("address",H344))),"",(INDIRECT("'["&amp;'Báo cáo'!$C$3&amp;".xlsx]Hóa đơn COD'!"&amp;CELL("address",H344))))</f>
        <v>0</v>
      </c>
      <c r="I344">
        <f ca="1">IF(ISBLANK(INDIRECT("'["&amp;'Báo cáo'!$C$3&amp;".xlsx]Hóa đơn COD'!"&amp;CELL("address",I344))),"",(INDIRECT("'["&amp;'Báo cáo'!$C$3&amp;".xlsx]Hóa đơn COD'!"&amp;CELL("address",I344))))</f>
        <v>62</v>
      </c>
      <c r="J344">
        <f ca="1">IF(ISBLANK(INDIRECT("'["&amp;'Báo cáo'!$C$3&amp;".xlsx]Hóa đơn COD'!"&amp;CELL("address",J344))),"",(INDIRECT("'["&amp;'Báo cáo'!$C$3&amp;".xlsx]Hóa đơn COD'!"&amp;CELL("address",J344))))</f>
        <v>47</v>
      </c>
      <c r="K344">
        <f ca="1">IF(ISBLANK(INDIRECT("'["&amp;'Báo cáo'!$C$3&amp;".xlsx]Hóa đơn COD'!"&amp;CELL("address",K344))),"",(INDIRECT("'["&amp;'Báo cáo'!$C$3&amp;".xlsx]Hóa đơn COD'!"&amp;CELL("address",K344))))</f>
        <v>3</v>
      </c>
      <c r="L344">
        <f ca="1">IF(ISBLANK(INDIRECT("'["&amp;'Báo cáo'!$C$3&amp;".xlsx]Hóa đơn COD'!"&amp;CELL("address",L344))),"",(INDIRECT("'["&amp;'Báo cáo'!$C$3&amp;".xlsx]Hóa đơn COD'!"&amp;CELL("address",L344))))</f>
        <v>12</v>
      </c>
      <c r="M344">
        <f ca="1">IF(ISBLANK(INDIRECT("'["&amp;'Báo cáo'!$C$3&amp;".xlsx]Hóa đơn COD'!"&amp;CELL("address",M344))),"",(INDIRECT("'["&amp;'Báo cáo'!$C$3&amp;".xlsx]Hóa đơn COD'!"&amp;CELL("address",M344))))</f>
        <v>62</v>
      </c>
      <c r="N344" t="str">
        <f ca="1">IF(ISBLANK(INDIRECT("'["&amp;'Báo cáo'!$C$3&amp;".xlsx]Hóa đơn COD'!"&amp;CELL("address",N344))),"",(INDIRECT("'["&amp;'Báo cáo'!$C$3&amp;".xlsx]Hóa đơn COD'!"&amp;CELL("address",N344))))</f>
        <v>ngannk2</v>
      </c>
      <c r="O344" t="str">
        <f ca="1">IF(ISBLANK(INDIRECT("'["&amp;'Báo cáo'!$C$3&amp;".xlsx]Hóa đơn COD'!"&amp;CELL("address",O344))),"",(INDIRECT("'["&amp;'Báo cáo'!$C$3&amp;".xlsx]Hóa đơn COD'!"&amp;CELL("address",O344))))</f>
        <v>12:36 05-12-19</v>
      </c>
      <c r="P344" s="10">
        <f t="shared" ca="1" si="5"/>
        <v>0.52500000000000002</v>
      </c>
      <c r="Q344" t="str">
        <f ca="1">IF(B344="","",IF(P344&lt;'Báo cáo'!$C$4,"Sáng","Chiều"))</f>
        <v>Sáng</v>
      </c>
      <c r="R344" s="12">
        <f ca="1">IF(A344="","",IF(ISNUMBER(MATCH(B344,'Danh sách COD'!$B:$B,0)),J344/I344,""))</f>
        <v>0.75806451612903225</v>
      </c>
      <c r="S344" t="str">
        <f ca="1">IF(R344="","",IF(R344&gt;='Báo cáo'!$C$8,"Có","Không"))</f>
        <v>Không</v>
      </c>
    </row>
    <row r="345" spans="1:19" x14ac:dyDescent="0.25">
      <c r="A345" t="str">
        <f ca="1">IF(ISBLANK(INDIRECT("'["&amp;'Báo cáo'!$C$3&amp;".xlsx]Hóa đơn COD'!"&amp;CELL("address",A345))),"",(INDIRECT("'["&amp;'Báo cáo'!$C$3&amp;".xlsx]Hóa đơn COD'!"&amp;CELL("address",A345))))</f>
        <v>BTT396706350.T134212.041219</v>
      </c>
      <c r="B345" t="str">
        <f ca="1">IF(ISBLANK(INDIRECT("'["&amp;'Báo cáo'!$C$3&amp;".xlsx]Hóa đơn COD'!"&amp;CELL("address",B345))),"",(INDIRECT("'["&amp;'Báo cáo'!$C$3&amp;".xlsx]Hóa đơn COD'!"&amp;CELL("address",B345))))</f>
        <v>T134212-Nguyễn Văn Sang</v>
      </c>
      <c r="C345">
        <f ca="1">IF(ISBLANK(INDIRECT("'["&amp;'Báo cáo'!$C$3&amp;".xlsx]Hóa đơn COD'!"&amp;CELL("address",C345))),"",(INDIRECT("'["&amp;'Báo cáo'!$C$3&amp;".xlsx]Hóa đơn COD'!"&amp;CELL("address",C345))))</f>
        <v>23253081</v>
      </c>
      <c r="D345">
        <f ca="1">IF(ISBLANK(INDIRECT("'["&amp;'Báo cáo'!$C$3&amp;".xlsx]Hóa đơn COD'!"&amp;CELL("address",D345))),"",(INDIRECT("'["&amp;'Báo cáo'!$C$3&amp;".xlsx]Hóa đơn COD'!"&amp;CELL("address",D345))))</f>
        <v>43350</v>
      </c>
      <c r="E345">
        <f ca="1">IF(ISBLANK(INDIRECT("'["&amp;'Báo cáo'!$C$3&amp;".xlsx]Hóa đơn COD'!"&amp;CELL("address",E345))),"",(INDIRECT("'["&amp;'Báo cáo'!$C$3&amp;".xlsx]Hóa đơn COD'!"&amp;CELL("address",E345))))</f>
        <v>1194665</v>
      </c>
      <c r="F345">
        <f ca="1">IF(ISBLANK(INDIRECT("'["&amp;'Báo cáo'!$C$3&amp;".xlsx]Hóa đơn COD'!"&amp;CELL("address",F345))),"",(INDIRECT("'["&amp;'Báo cáo'!$C$3&amp;".xlsx]Hóa đơn COD'!"&amp;CELL("address",F345))))</f>
        <v>945065</v>
      </c>
      <c r="G345">
        <f ca="1">IF(ISBLANK(INDIRECT("'["&amp;'Báo cáo'!$C$3&amp;".xlsx]Hóa đơn COD'!"&amp;CELL("address",G345))),"",(INDIRECT("'["&amp;'Báo cáo'!$C$3&amp;".xlsx]Hóa đơn COD'!"&amp;CELL("address",G345))))</f>
        <v>224000</v>
      </c>
      <c r="H345">
        <f ca="1">IF(ISBLANK(INDIRECT("'["&amp;'Báo cáo'!$C$3&amp;".xlsx]Hóa đơn COD'!"&amp;CELL("address",H345))),"",(INDIRECT("'["&amp;'Báo cáo'!$C$3&amp;".xlsx]Hóa đơn COD'!"&amp;CELL("address",H345))))</f>
        <v>0</v>
      </c>
      <c r="I345">
        <f ca="1">IF(ISBLANK(INDIRECT("'["&amp;'Báo cáo'!$C$3&amp;".xlsx]Hóa đơn COD'!"&amp;CELL("address",I345))),"",(INDIRECT("'["&amp;'Báo cáo'!$C$3&amp;".xlsx]Hóa đơn COD'!"&amp;CELL("address",I345))))</f>
        <v>55</v>
      </c>
      <c r="J345">
        <f ca="1">IF(ISBLANK(INDIRECT("'["&amp;'Báo cáo'!$C$3&amp;".xlsx]Hóa đơn COD'!"&amp;CELL("address",J345))),"",(INDIRECT("'["&amp;'Báo cáo'!$C$3&amp;".xlsx]Hóa đơn COD'!"&amp;CELL("address",J345))))</f>
        <v>48</v>
      </c>
      <c r="K345">
        <f ca="1">IF(ISBLANK(INDIRECT("'["&amp;'Báo cáo'!$C$3&amp;".xlsx]Hóa đơn COD'!"&amp;CELL("address",K345))),"",(INDIRECT("'["&amp;'Báo cáo'!$C$3&amp;".xlsx]Hóa đơn COD'!"&amp;CELL("address",K345))))</f>
        <v>0</v>
      </c>
      <c r="L345">
        <f ca="1">IF(ISBLANK(INDIRECT("'["&amp;'Báo cáo'!$C$3&amp;".xlsx]Hóa đơn COD'!"&amp;CELL("address",L345))),"",(INDIRECT("'["&amp;'Báo cáo'!$C$3&amp;".xlsx]Hóa đơn COD'!"&amp;CELL("address",L345))))</f>
        <v>7</v>
      </c>
      <c r="M345">
        <f ca="1">IF(ISBLANK(INDIRECT("'["&amp;'Báo cáo'!$C$3&amp;".xlsx]Hóa đơn COD'!"&amp;CELL("address",M345))),"",(INDIRECT("'["&amp;'Báo cáo'!$C$3&amp;".xlsx]Hóa đơn COD'!"&amp;CELL("address",M345))))</f>
        <v>55</v>
      </c>
      <c r="N345" t="str">
        <f ca="1">IF(ISBLANK(INDIRECT("'["&amp;'Báo cáo'!$C$3&amp;".xlsx]Hóa đơn COD'!"&amp;CELL("address",N345))),"",(INDIRECT("'["&amp;'Báo cáo'!$C$3&amp;".xlsx]Hóa đơn COD'!"&amp;CELL("address",N345))))</f>
        <v>trongntm</v>
      </c>
      <c r="O345" t="str">
        <f ca="1">IF(ISBLANK(INDIRECT("'["&amp;'Báo cáo'!$C$3&amp;".xlsx]Hóa đơn COD'!"&amp;CELL("address",O345))),"",(INDIRECT("'["&amp;'Báo cáo'!$C$3&amp;".xlsx]Hóa đơn COD'!"&amp;CELL("address",O345))))</f>
        <v>13:11 04-12-19</v>
      </c>
      <c r="P345" s="10">
        <f t="shared" ca="1" si="5"/>
        <v>0.5493055555555556</v>
      </c>
      <c r="Q345" t="str">
        <f ca="1">IF(B345="","",IF(P345&lt;'Báo cáo'!$C$4,"Sáng","Chiều"))</f>
        <v>Sáng</v>
      </c>
      <c r="R345" s="12">
        <f ca="1">IF(A345="","",IF(ISNUMBER(MATCH(B345,'Danh sách COD'!$B:$B,0)),J345/I345,""))</f>
        <v>0.87272727272727268</v>
      </c>
      <c r="S345" t="str">
        <f ca="1">IF(R345="","",IF(R345&gt;='Báo cáo'!$C$8,"Có","Không"))</f>
        <v>Không</v>
      </c>
    </row>
    <row r="346" spans="1:19" x14ac:dyDescent="0.25">
      <c r="A346" t="str">
        <f ca="1">IF(ISBLANK(INDIRECT("'["&amp;'Báo cáo'!$C$3&amp;".xlsx]Hóa đơn COD'!"&amp;CELL("address",A346))),"",(INDIRECT("'["&amp;'Báo cáo'!$C$3&amp;".xlsx]Hóa đơn COD'!"&amp;CELL("address",A346))))</f>
        <v>BTT391810383.T134212.301119</v>
      </c>
      <c r="B346" t="str">
        <f ca="1">IF(ISBLANK(INDIRECT("'["&amp;'Báo cáo'!$C$3&amp;".xlsx]Hóa đơn COD'!"&amp;CELL("address",B346))),"",(INDIRECT("'["&amp;'Báo cáo'!$C$3&amp;".xlsx]Hóa đơn COD'!"&amp;CELL("address",B346))))</f>
        <v>T134212-Nguyễn Văn Sang</v>
      </c>
      <c r="C346">
        <f ca="1">IF(ISBLANK(INDIRECT("'["&amp;'Báo cáo'!$C$3&amp;".xlsx]Hóa đơn COD'!"&amp;CELL("address",C346))),"",(INDIRECT("'["&amp;'Báo cáo'!$C$3&amp;".xlsx]Hóa đơn COD'!"&amp;CELL("address",C346))))</f>
        <v>14893692</v>
      </c>
      <c r="D346">
        <f ca="1">IF(ISBLANK(INDIRECT("'["&amp;'Báo cáo'!$C$3&amp;".xlsx]Hóa đơn COD'!"&amp;CELL("address",D346))),"",(INDIRECT("'["&amp;'Báo cáo'!$C$3&amp;".xlsx]Hóa đơn COD'!"&amp;CELL("address",D346))))</f>
        <v>0</v>
      </c>
      <c r="E346">
        <f ca="1">IF(ISBLANK(INDIRECT("'["&amp;'Báo cáo'!$C$3&amp;".xlsx]Hóa đơn COD'!"&amp;CELL("address",E346))),"",(INDIRECT("'["&amp;'Báo cáo'!$C$3&amp;".xlsx]Hóa đơn COD'!"&amp;CELL("address",E346))))</f>
        <v>1371573</v>
      </c>
      <c r="F346">
        <f ca="1">IF(ISBLANK(INDIRECT("'["&amp;'Báo cáo'!$C$3&amp;".xlsx]Hóa đơn COD'!"&amp;CELL("address",F346))),"",(INDIRECT("'["&amp;'Báo cáo'!$C$3&amp;".xlsx]Hóa đơn COD'!"&amp;CELL("address",F346))))</f>
        <v>1244573</v>
      </c>
      <c r="G346">
        <f ca="1">IF(ISBLANK(INDIRECT("'["&amp;'Báo cáo'!$C$3&amp;".xlsx]Hóa đơn COD'!"&amp;CELL("address",G346))),"",(INDIRECT("'["&amp;'Báo cáo'!$C$3&amp;".xlsx]Hóa đơn COD'!"&amp;CELL("address",G346))))</f>
        <v>127000</v>
      </c>
      <c r="H346">
        <f ca="1">IF(ISBLANK(INDIRECT("'["&amp;'Báo cáo'!$C$3&amp;".xlsx]Hóa đơn COD'!"&amp;CELL("address",H346))),"",(INDIRECT("'["&amp;'Báo cáo'!$C$3&amp;".xlsx]Hóa đơn COD'!"&amp;CELL("address",H346))))</f>
        <v>0</v>
      </c>
      <c r="I346">
        <f ca="1">IF(ISBLANK(INDIRECT("'["&amp;'Báo cáo'!$C$3&amp;".xlsx]Hóa đơn COD'!"&amp;CELL("address",I346))),"",(INDIRECT("'["&amp;'Báo cáo'!$C$3&amp;".xlsx]Hóa đơn COD'!"&amp;CELL("address",I346))))</f>
        <v>72</v>
      </c>
      <c r="J346">
        <f ca="1">IF(ISBLANK(INDIRECT("'["&amp;'Báo cáo'!$C$3&amp;".xlsx]Hóa đơn COD'!"&amp;CELL("address",J346))),"",(INDIRECT("'["&amp;'Báo cáo'!$C$3&amp;".xlsx]Hóa đơn COD'!"&amp;CELL("address",J346))))</f>
        <v>60</v>
      </c>
      <c r="K346">
        <f ca="1">IF(ISBLANK(INDIRECT("'["&amp;'Báo cáo'!$C$3&amp;".xlsx]Hóa đơn COD'!"&amp;CELL("address",K346))),"",(INDIRECT("'["&amp;'Báo cáo'!$C$3&amp;".xlsx]Hóa đơn COD'!"&amp;CELL("address",K346))))</f>
        <v>2</v>
      </c>
      <c r="L346">
        <f ca="1">IF(ISBLANK(INDIRECT("'["&amp;'Báo cáo'!$C$3&amp;".xlsx]Hóa đơn COD'!"&amp;CELL("address",L346))),"",(INDIRECT("'["&amp;'Báo cáo'!$C$3&amp;".xlsx]Hóa đơn COD'!"&amp;CELL("address",L346))))</f>
        <v>10</v>
      </c>
      <c r="M346">
        <f ca="1">IF(ISBLANK(INDIRECT("'["&amp;'Báo cáo'!$C$3&amp;".xlsx]Hóa đơn COD'!"&amp;CELL("address",M346))),"",(INDIRECT("'["&amp;'Báo cáo'!$C$3&amp;".xlsx]Hóa đơn COD'!"&amp;CELL("address",M346))))</f>
        <v>72</v>
      </c>
      <c r="N346" t="str">
        <f ca="1">IF(ISBLANK(INDIRECT("'["&amp;'Báo cáo'!$C$3&amp;".xlsx]Hóa đơn COD'!"&amp;CELL("address",N346))),"",(INDIRECT("'["&amp;'Báo cáo'!$C$3&amp;".xlsx]Hóa đơn COD'!"&amp;CELL("address",N346))))</f>
        <v>nhitpy</v>
      </c>
      <c r="O346" t="str">
        <f ca="1">IF(ISBLANK(INDIRECT("'["&amp;'Báo cáo'!$C$3&amp;".xlsx]Hóa đơn COD'!"&amp;CELL("address",O346))),"",(INDIRECT("'["&amp;'Báo cáo'!$C$3&amp;".xlsx]Hóa đơn COD'!"&amp;CELL("address",O346))))</f>
        <v>13:38 30-11-19</v>
      </c>
      <c r="P346" s="10">
        <f t="shared" ca="1" si="5"/>
        <v>0.56805555555555554</v>
      </c>
      <c r="Q346" t="str">
        <f ca="1">IF(B346="","",IF(P346&lt;'Báo cáo'!$C$4,"Sáng","Chiều"))</f>
        <v>Chiều</v>
      </c>
      <c r="R346" s="12">
        <f ca="1">IF(A346="","",IF(ISNUMBER(MATCH(B346,'Danh sách COD'!$B:$B,0)),J346/I346,""))</f>
        <v>0.83333333333333337</v>
      </c>
      <c r="S346" t="str">
        <f ca="1">IF(R346="","",IF(R346&gt;='Báo cáo'!$C$8,"Có","Không"))</f>
        <v>Không</v>
      </c>
    </row>
    <row r="347" spans="1:19" x14ac:dyDescent="0.25">
      <c r="A347" t="str">
        <f ca="1">IF(ISBLANK(INDIRECT("'["&amp;'Báo cáo'!$C$3&amp;".xlsx]Hóa đơn COD'!"&amp;CELL("address",A347))),"",(INDIRECT("'["&amp;'Báo cáo'!$C$3&amp;".xlsx]Hóa đơn COD'!"&amp;CELL("address",A347))))</f>
        <v>BTT399454158.T134212.061219</v>
      </c>
      <c r="B347" t="str">
        <f ca="1">IF(ISBLANK(INDIRECT("'["&amp;'Báo cáo'!$C$3&amp;".xlsx]Hóa đơn COD'!"&amp;CELL("address",B347))),"",(INDIRECT("'["&amp;'Báo cáo'!$C$3&amp;".xlsx]Hóa đơn COD'!"&amp;CELL("address",B347))))</f>
        <v>T134212-Nguyễn Văn Sang</v>
      </c>
      <c r="C347">
        <f ca="1">IF(ISBLANK(INDIRECT("'["&amp;'Báo cáo'!$C$3&amp;".xlsx]Hóa đơn COD'!"&amp;CELL("address",C347))),"",(INDIRECT("'["&amp;'Báo cáo'!$C$3&amp;".xlsx]Hóa đơn COD'!"&amp;CELL("address",C347))))</f>
        <v>20404845</v>
      </c>
      <c r="D347">
        <f ca="1">IF(ISBLANK(INDIRECT("'["&amp;'Báo cáo'!$C$3&amp;".xlsx]Hóa đơn COD'!"&amp;CELL("address",D347))),"",(INDIRECT("'["&amp;'Báo cáo'!$C$3&amp;".xlsx]Hóa đơn COD'!"&amp;CELL("address",D347))))</f>
        <v>19900</v>
      </c>
      <c r="E347">
        <f ca="1">IF(ISBLANK(INDIRECT("'["&amp;'Báo cáo'!$C$3&amp;".xlsx]Hóa đơn COD'!"&amp;CELL("address",E347))),"",(INDIRECT("'["&amp;'Báo cáo'!$C$3&amp;".xlsx]Hóa đơn COD'!"&amp;CELL("address",E347))))</f>
        <v>1703940</v>
      </c>
      <c r="F347">
        <f ca="1">IF(ISBLANK(INDIRECT("'["&amp;'Báo cáo'!$C$3&amp;".xlsx]Hóa đơn COD'!"&amp;CELL("address",F347))),"",(INDIRECT("'["&amp;'Báo cáo'!$C$3&amp;".xlsx]Hóa đơn COD'!"&amp;CELL("address",F347))))</f>
        <v>1493940</v>
      </c>
      <c r="G347">
        <f ca="1">IF(ISBLANK(INDIRECT("'["&amp;'Báo cáo'!$C$3&amp;".xlsx]Hóa đơn COD'!"&amp;CELL("address",G347))),"",(INDIRECT("'["&amp;'Báo cáo'!$C$3&amp;".xlsx]Hóa đơn COD'!"&amp;CELL("address",G347))))</f>
        <v>190100</v>
      </c>
      <c r="H347">
        <f ca="1">IF(ISBLANK(INDIRECT("'["&amp;'Báo cáo'!$C$3&amp;".xlsx]Hóa đơn COD'!"&amp;CELL("address",H347))),"",(INDIRECT("'["&amp;'Báo cáo'!$C$3&amp;".xlsx]Hóa đơn COD'!"&amp;CELL("address",H347))))</f>
        <v>0</v>
      </c>
      <c r="I347">
        <f ca="1">IF(ISBLANK(INDIRECT("'["&amp;'Báo cáo'!$C$3&amp;".xlsx]Hóa đơn COD'!"&amp;CELL("address",I347))),"",(INDIRECT("'["&amp;'Báo cáo'!$C$3&amp;".xlsx]Hóa đơn COD'!"&amp;CELL("address",I347))))</f>
        <v>73</v>
      </c>
      <c r="J347">
        <f ca="1">IF(ISBLANK(INDIRECT("'["&amp;'Báo cáo'!$C$3&amp;".xlsx]Hóa đơn COD'!"&amp;CELL("address",J347))),"",(INDIRECT("'["&amp;'Báo cáo'!$C$3&amp;".xlsx]Hóa đơn COD'!"&amp;CELL("address",J347))))</f>
        <v>68</v>
      </c>
      <c r="K347">
        <f ca="1">IF(ISBLANK(INDIRECT("'["&amp;'Báo cáo'!$C$3&amp;".xlsx]Hóa đơn COD'!"&amp;CELL("address",K347))),"",(INDIRECT("'["&amp;'Báo cáo'!$C$3&amp;".xlsx]Hóa đơn COD'!"&amp;CELL("address",K347))))</f>
        <v>0</v>
      </c>
      <c r="L347">
        <f ca="1">IF(ISBLANK(INDIRECT("'["&amp;'Báo cáo'!$C$3&amp;".xlsx]Hóa đơn COD'!"&amp;CELL("address",L347))),"",(INDIRECT("'["&amp;'Báo cáo'!$C$3&amp;".xlsx]Hóa đơn COD'!"&amp;CELL("address",L347))))</f>
        <v>5</v>
      </c>
      <c r="M347">
        <f ca="1">IF(ISBLANK(INDIRECT("'["&amp;'Báo cáo'!$C$3&amp;".xlsx]Hóa đơn COD'!"&amp;CELL("address",M347))),"",(INDIRECT("'["&amp;'Báo cáo'!$C$3&amp;".xlsx]Hóa đơn COD'!"&amp;CELL("address",M347))))</f>
        <v>73</v>
      </c>
      <c r="N347" t="str">
        <f ca="1">IF(ISBLANK(INDIRECT("'["&amp;'Báo cáo'!$C$3&amp;".xlsx]Hóa đơn COD'!"&amp;CELL("address",N347))),"",(INDIRECT("'["&amp;'Báo cáo'!$C$3&amp;".xlsx]Hóa đơn COD'!"&amp;CELL("address",N347))))</f>
        <v>tuoint</v>
      </c>
      <c r="O347" t="str">
        <f ca="1">IF(ISBLANK(INDIRECT("'["&amp;'Báo cáo'!$C$3&amp;".xlsx]Hóa đơn COD'!"&amp;CELL("address",O347))),"",(INDIRECT("'["&amp;'Báo cáo'!$C$3&amp;".xlsx]Hóa đơn COD'!"&amp;CELL("address",O347))))</f>
        <v>13:39 06-12-19</v>
      </c>
      <c r="P347" s="10">
        <f t="shared" ca="1" si="5"/>
        <v>0.56874999999999998</v>
      </c>
      <c r="Q347" t="str">
        <f ca="1">IF(B347="","",IF(P347&lt;'Báo cáo'!$C$4,"Sáng","Chiều"))</f>
        <v>Chiều</v>
      </c>
      <c r="R347" s="12">
        <f ca="1">IF(A347="","",IF(ISNUMBER(MATCH(B347,'Danh sách COD'!$B:$B,0)),J347/I347,""))</f>
        <v>0.93150684931506844</v>
      </c>
      <c r="S347" t="str">
        <f ca="1">IF(R347="","",IF(R347&gt;='Báo cáo'!$C$8,"Có","Không"))</f>
        <v>Không</v>
      </c>
    </row>
    <row r="348" spans="1:19" x14ac:dyDescent="0.25">
      <c r="A348" t="str">
        <f ca="1">IF(ISBLANK(INDIRECT("'["&amp;'Báo cáo'!$C$3&amp;".xlsx]Hóa đơn COD'!"&amp;CELL("address",A348))),"",(INDIRECT("'["&amp;'Báo cáo'!$C$3&amp;".xlsx]Hóa đơn COD'!"&amp;CELL("address",A348))))</f>
        <v>BTT395343021.T134212.031219</v>
      </c>
      <c r="B348" t="str">
        <f ca="1">IF(ISBLANK(INDIRECT("'["&amp;'Báo cáo'!$C$3&amp;".xlsx]Hóa đơn COD'!"&amp;CELL("address",B348))),"",(INDIRECT("'["&amp;'Báo cáo'!$C$3&amp;".xlsx]Hóa đơn COD'!"&amp;CELL("address",B348))))</f>
        <v>T134212-Nguyễn Văn Sang</v>
      </c>
      <c r="C348">
        <f ca="1">IF(ISBLANK(INDIRECT("'["&amp;'Báo cáo'!$C$3&amp;".xlsx]Hóa đơn COD'!"&amp;CELL("address",C348))),"",(INDIRECT("'["&amp;'Báo cáo'!$C$3&amp;".xlsx]Hóa đơn COD'!"&amp;CELL("address",C348))))</f>
        <v>27336649</v>
      </c>
      <c r="D348">
        <f ca="1">IF(ISBLANK(INDIRECT("'["&amp;'Báo cáo'!$C$3&amp;".xlsx]Hóa đơn COD'!"&amp;CELL("address",D348))),"",(INDIRECT("'["&amp;'Báo cáo'!$C$3&amp;".xlsx]Hóa đơn COD'!"&amp;CELL("address",D348))))</f>
        <v>31400</v>
      </c>
      <c r="E348">
        <f ca="1">IF(ISBLANK(INDIRECT("'["&amp;'Báo cáo'!$C$3&amp;".xlsx]Hóa đơn COD'!"&amp;CELL("address",E348))),"",(INDIRECT("'["&amp;'Báo cáo'!$C$3&amp;".xlsx]Hóa đơn COD'!"&amp;CELL("address",E348))))</f>
        <v>1889860</v>
      </c>
      <c r="F348">
        <f ca="1">IF(ISBLANK(INDIRECT("'["&amp;'Báo cáo'!$C$3&amp;".xlsx]Hóa đơn COD'!"&amp;CELL("address",F348))),"",(INDIRECT("'["&amp;'Báo cáo'!$C$3&amp;".xlsx]Hóa đơn COD'!"&amp;CELL("address",F348))))</f>
        <v>1616360</v>
      </c>
      <c r="G348">
        <f ca="1">IF(ISBLANK(INDIRECT("'["&amp;'Báo cáo'!$C$3&amp;".xlsx]Hóa đơn COD'!"&amp;CELL("address",G348))),"",(INDIRECT("'["&amp;'Báo cáo'!$C$3&amp;".xlsx]Hóa đơn COD'!"&amp;CELL("address",G348))))</f>
        <v>273500</v>
      </c>
      <c r="H348">
        <f ca="1">IF(ISBLANK(INDIRECT("'["&amp;'Báo cáo'!$C$3&amp;".xlsx]Hóa đơn COD'!"&amp;CELL("address",H348))),"",(INDIRECT("'["&amp;'Báo cáo'!$C$3&amp;".xlsx]Hóa đơn COD'!"&amp;CELL("address",H348))))</f>
        <v>0</v>
      </c>
      <c r="I348">
        <f ca="1">IF(ISBLANK(INDIRECT("'["&amp;'Báo cáo'!$C$3&amp;".xlsx]Hóa đơn COD'!"&amp;CELL("address",I348))),"",(INDIRECT("'["&amp;'Báo cáo'!$C$3&amp;".xlsx]Hóa đơn COD'!"&amp;CELL("address",I348))))</f>
        <v>94</v>
      </c>
      <c r="J348">
        <f ca="1">IF(ISBLANK(INDIRECT("'["&amp;'Báo cáo'!$C$3&amp;".xlsx]Hóa đơn COD'!"&amp;CELL("address",J348))),"",(INDIRECT("'["&amp;'Báo cáo'!$C$3&amp;".xlsx]Hóa đơn COD'!"&amp;CELL("address",J348))))</f>
        <v>78</v>
      </c>
      <c r="K348">
        <f ca="1">IF(ISBLANK(INDIRECT("'["&amp;'Báo cáo'!$C$3&amp;".xlsx]Hóa đơn COD'!"&amp;CELL("address",K348))),"",(INDIRECT("'["&amp;'Báo cáo'!$C$3&amp;".xlsx]Hóa đơn COD'!"&amp;CELL("address",K348))))</f>
        <v>4</v>
      </c>
      <c r="L348">
        <f ca="1">IF(ISBLANK(INDIRECT("'["&amp;'Báo cáo'!$C$3&amp;".xlsx]Hóa đơn COD'!"&amp;CELL("address",L348))),"",(INDIRECT("'["&amp;'Báo cáo'!$C$3&amp;".xlsx]Hóa đơn COD'!"&amp;CELL("address",L348))))</f>
        <v>12</v>
      </c>
      <c r="M348">
        <f ca="1">IF(ISBLANK(INDIRECT("'["&amp;'Báo cáo'!$C$3&amp;".xlsx]Hóa đơn COD'!"&amp;CELL("address",M348))),"",(INDIRECT("'["&amp;'Báo cáo'!$C$3&amp;".xlsx]Hóa đơn COD'!"&amp;CELL("address",M348))))</f>
        <v>94</v>
      </c>
      <c r="N348" t="str">
        <f ca="1">IF(ISBLANK(INDIRECT("'["&amp;'Báo cáo'!$C$3&amp;".xlsx]Hóa đơn COD'!"&amp;CELL("address",N348))),"",(INDIRECT("'["&amp;'Báo cáo'!$C$3&amp;".xlsx]Hóa đơn COD'!"&amp;CELL("address",N348))))</f>
        <v>tuoint</v>
      </c>
      <c r="O348" t="str">
        <f ca="1">IF(ISBLANK(INDIRECT("'["&amp;'Báo cáo'!$C$3&amp;".xlsx]Hóa đơn COD'!"&amp;CELL("address",O348))),"",(INDIRECT("'["&amp;'Báo cáo'!$C$3&amp;".xlsx]Hóa đơn COD'!"&amp;CELL("address",O348))))</f>
        <v>13:49 03-12-19</v>
      </c>
      <c r="P348" s="10">
        <f t="shared" ca="1" si="5"/>
        <v>0.5756944444444444</v>
      </c>
      <c r="Q348" t="str">
        <f ca="1">IF(B348="","",IF(P348&lt;'Báo cáo'!$C$4,"Sáng","Chiều"))</f>
        <v>Chiều</v>
      </c>
      <c r="R348" s="12">
        <f ca="1">IF(A348="","",IF(ISNUMBER(MATCH(B348,'Danh sách COD'!$B:$B,0)),J348/I348,""))</f>
        <v>0.82978723404255317</v>
      </c>
      <c r="S348" t="str">
        <f ca="1">IF(R348="","",IF(R348&gt;='Báo cáo'!$C$8,"Có","Không"))</f>
        <v>Không</v>
      </c>
    </row>
    <row r="349" spans="1:19" x14ac:dyDescent="0.25">
      <c r="A349" t="str">
        <f ca="1">IF(ISBLANK(INDIRECT("'["&amp;'Báo cáo'!$C$3&amp;".xlsx]Hóa đơn COD'!"&amp;CELL("address",A349))),"",(INDIRECT("'["&amp;'Báo cáo'!$C$3&amp;".xlsx]Hóa đơn COD'!"&amp;CELL("address",A349))))</f>
        <v>BTT394079970.T134212.021219</v>
      </c>
      <c r="B349" t="str">
        <f ca="1">IF(ISBLANK(INDIRECT("'["&amp;'Báo cáo'!$C$3&amp;".xlsx]Hóa đơn COD'!"&amp;CELL("address",B349))),"",(INDIRECT("'["&amp;'Báo cáo'!$C$3&amp;".xlsx]Hóa đơn COD'!"&amp;CELL("address",B349))))</f>
        <v>T134212-Nguyễn Văn Sang</v>
      </c>
      <c r="C349">
        <f ca="1">IF(ISBLANK(INDIRECT("'["&amp;'Báo cáo'!$C$3&amp;".xlsx]Hóa đơn COD'!"&amp;CELL("address",C349))),"",(INDIRECT("'["&amp;'Báo cáo'!$C$3&amp;".xlsx]Hóa đơn COD'!"&amp;CELL("address",C349))))</f>
        <v>28048167</v>
      </c>
      <c r="D349">
        <f ca="1">IF(ISBLANK(INDIRECT("'["&amp;'Báo cáo'!$C$3&amp;".xlsx]Hóa đơn COD'!"&amp;CELL("address",D349))),"",(INDIRECT("'["&amp;'Báo cáo'!$C$3&amp;".xlsx]Hóa đơn COD'!"&amp;CELL("address",D349))))</f>
        <v>31400</v>
      </c>
      <c r="E349">
        <f ca="1">IF(ISBLANK(INDIRECT("'["&amp;'Báo cáo'!$C$3&amp;".xlsx]Hóa đơn COD'!"&amp;CELL("address",E349))),"",(INDIRECT("'["&amp;'Báo cáo'!$C$3&amp;".xlsx]Hóa đơn COD'!"&amp;CELL("address",E349))))</f>
        <v>2469431</v>
      </c>
      <c r="F349">
        <f ca="1">IF(ISBLANK(INDIRECT("'["&amp;'Báo cáo'!$C$3&amp;".xlsx]Hóa đơn COD'!"&amp;CELL("address",F349))),"",(INDIRECT("'["&amp;'Báo cáo'!$C$3&amp;".xlsx]Hóa đơn COD'!"&amp;CELL("address",F349))))</f>
        <v>1863431</v>
      </c>
      <c r="G349">
        <f ca="1">IF(ISBLANK(INDIRECT("'["&amp;'Báo cáo'!$C$3&amp;".xlsx]Hóa đơn COD'!"&amp;CELL("address",G349))),"",(INDIRECT("'["&amp;'Báo cáo'!$C$3&amp;".xlsx]Hóa đơn COD'!"&amp;CELL("address",G349))))</f>
        <v>606000</v>
      </c>
      <c r="H349">
        <f ca="1">IF(ISBLANK(INDIRECT("'["&amp;'Báo cáo'!$C$3&amp;".xlsx]Hóa đơn COD'!"&amp;CELL("address",H349))),"",(INDIRECT("'["&amp;'Báo cáo'!$C$3&amp;".xlsx]Hóa đơn COD'!"&amp;CELL("address",H349))))</f>
        <v>0</v>
      </c>
      <c r="I349">
        <f ca="1">IF(ISBLANK(INDIRECT("'["&amp;'Báo cáo'!$C$3&amp;".xlsx]Hóa đơn COD'!"&amp;CELL("address",I349))),"",(INDIRECT("'["&amp;'Báo cáo'!$C$3&amp;".xlsx]Hóa đơn COD'!"&amp;CELL("address",I349))))</f>
        <v>112</v>
      </c>
      <c r="J349">
        <f ca="1">IF(ISBLANK(INDIRECT("'["&amp;'Báo cáo'!$C$3&amp;".xlsx]Hóa đơn COD'!"&amp;CELL("address",J349))),"",(INDIRECT("'["&amp;'Báo cáo'!$C$3&amp;".xlsx]Hóa đơn COD'!"&amp;CELL("address",J349))))</f>
        <v>97</v>
      </c>
      <c r="K349">
        <f ca="1">IF(ISBLANK(INDIRECT("'["&amp;'Báo cáo'!$C$3&amp;".xlsx]Hóa đơn COD'!"&amp;CELL("address",K349))),"",(INDIRECT("'["&amp;'Báo cáo'!$C$3&amp;".xlsx]Hóa đơn COD'!"&amp;CELL("address",K349))))</f>
        <v>1</v>
      </c>
      <c r="L349">
        <f ca="1">IF(ISBLANK(INDIRECT("'["&amp;'Báo cáo'!$C$3&amp;".xlsx]Hóa đơn COD'!"&amp;CELL("address",L349))),"",(INDIRECT("'["&amp;'Báo cáo'!$C$3&amp;".xlsx]Hóa đơn COD'!"&amp;CELL("address",L349))))</f>
        <v>14</v>
      </c>
      <c r="M349">
        <f ca="1">IF(ISBLANK(INDIRECT("'["&amp;'Báo cáo'!$C$3&amp;".xlsx]Hóa đơn COD'!"&amp;CELL("address",M349))),"",(INDIRECT("'["&amp;'Báo cáo'!$C$3&amp;".xlsx]Hóa đơn COD'!"&amp;CELL("address",M349))))</f>
        <v>112</v>
      </c>
      <c r="N349" t="str">
        <f ca="1">IF(ISBLANK(INDIRECT("'["&amp;'Báo cáo'!$C$3&amp;".xlsx]Hóa đơn COD'!"&amp;CELL("address",N349))),"",(INDIRECT("'["&amp;'Báo cáo'!$C$3&amp;".xlsx]Hóa đơn COD'!"&amp;CELL("address",N349))))</f>
        <v>tuoint</v>
      </c>
      <c r="O349" t="str">
        <f ca="1">IF(ISBLANK(INDIRECT("'["&amp;'Báo cáo'!$C$3&amp;".xlsx]Hóa đơn COD'!"&amp;CELL("address",O349))),"",(INDIRECT("'["&amp;'Báo cáo'!$C$3&amp;".xlsx]Hóa đơn COD'!"&amp;CELL("address",O349))))</f>
        <v>14:34 02-12-19</v>
      </c>
      <c r="P349" s="10">
        <f t="shared" ca="1" si="5"/>
        <v>0.6069444444444444</v>
      </c>
      <c r="Q349" t="str">
        <f ca="1">IF(B349="","",IF(P349&lt;'Báo cáo'!$C$4,"Sáng","Chiều"))</f>
        <v>Chiều</v>
      </c>
      <c r="R349" s="12">
        <f ca="1">IF(A349="","",IF(ISNUMBER(MATCH(B349,'Danh sách COD'!$B:$B,0)),J349/I349,""))</f>
        <v>0.8660714285714286</v>
      </c>
      <c r="S349" t="str">
        <f ca="1">IF(R349="","",IF(R349&gt;='Báo cáo'!$C$8,"Có","Không"))</f>
        <v>Không</v>
      </c>
    </row>
    <row r="350" spans="1:19" x14ac:dyDescent="0.25">
      <c r="A350" t="str">
        <f ca="1">IF(ISBLANK(INDIRECT("'["&amp;'Báo cáo'!$C$3&amp;".xlsx]Hóa đơn COD'!"&amp;CELL("address",A350))),"",(INDIRECT("'["&amp;'Báo cáo'!$C$3&amp;".xlsx]Hóa đơn COD'!"&amp;CELL("address",A350))))</f>
        <v>BTT391984959.T134212.301119</v>
      </c>
      <c r="B350" t="str">
        <f ca="1">IF(ISBLANK(INDIRECT("'["&amp;'Báo cáo'!$C$3&amp;".xlsx]Hóa đơn COD'!"&amp;CELL("address",B350))),"",(INDIRECT("'["&amp;'Báo cáo'!$C$3&amp;".xlsx]Hóa đơn COD'!"&amp;CELL("address",B350))))</f>
        <v>T134212-Nguyễn Văn Sang</v>
      </c>
      <c r="C350">
        <f ca="1">IF(ISBLANK(INDIRECT("'["&amp;'Báo cáo'!$C$3&amp;".xlsx]Hóa đơn COD'!"&amp;CELL("address",C350))),"",(INDIRECT("'["&amp;'Báo cáo'!$C$3&amp;".xlsx]Hóa đơn COD'!"&amp;CELL("address",C350))))</f>
        <v>2292000</v>
      </c>
      <c r="D350">
        <f ca="1">IF(ISBLANK(INDIRECT("'["&amp;'Báo cáo'!$C$3&amp;".xlsx]Hóa đơn COD'!"&amp;CELL("address",D350))),"",(INDIRECT("'["&amp;'Báo cáo'!$C$3&amp;".xlsx]Hóa đơn COD'!"&amp;CELL("address",D350))))</f>
        <v>0</v>
      </c>
      <c r="E350">
        <f ca="1">IF(ISBLANK(INDIRECT("'["&amp;'Báo cáo'!$C$3&amp;".xlsx]Hóa đơn COD'!"&amp;CELL("address",E350))),"",(INDIRECT("'["&amp;'Báo cáo'!$C$3&amp;".xlsx]Hóa đơn COD'!"&amp;CELL("address",E350))))</f>
        <v>215550</v>
      </c>
      <c r="F350">
        <f ca="1">IF(ISBLANK(INDIRECT("'["&amp;'Báo cáo'!$C$3&amp;".xlsx]Hóa đơn COD'!"&amp;CELL("address",F350))),"",(INDIRECT("'["&amp;'Báo cáo'!$C$3&amp;".xlsx]Hóa đơn COD'!"&amp;CELL("address",F350))))</f>
        <v>193550</v>
      </c>
      <c r="G350">
        <f ca="1">IF(ISBLANK(INDIRECT("'["&amp;'Báo cáo'!$C$3&amp;".xlsx]Hóa đơn COD'!"&amp;CELL("address",G350))),"",(INDIRECT("'["&amp;'Báo cáo'!$C$3&amp;".xlsx]Hóa đơn COD'!"&amp;CELL("address",G350))))</f>
        <v>22000</v>
      </c>
      <c r="H350">
        <f ca="1">IF(ISBLANK(INDIRECT("'["&amp;'Báo cáo'!$C$3&amp;".xlsx]Hóa đơn COD'!"&amp;CELL("address",H350))),"",(INDIRECT("'["&amp;'Báo cáo'!$C$3&amp;".xlsx]Hóa đơn COD'!"&amp;CELL("address",H350))))</f>
        <v>0</v>
      </c>
      <c r="I350">
        <f ca="1">IF(ISBLANK(INDIRECT("'["&amp;'Báo cáo'!$C$3&amp;".xlsx]Hóa đơn COD'!"&amp;CELL("address",I350))),"",(INDIRECT("'["&amp;'Báo cáo'!$C$3&amp;".xlsx]Hóa đơn COD'!"&amp;CELL("address",I350))))</f>
        <v>20</v>
      </c>
      <c r="J350">
        <f ca="1">IF(ISBLANK(INDIRECT("'["&amp;'Báo cáo'!$C$3&amp;".xlsx]Hóa đơn COD'!"&amp;CELL("address",J350))),"",(INDIRECT("'["&amp;'Báo cáo'!$C$3&amp;".xlsx]Hóa đơn COD'!"&amp;CELL("address",J350))))</f>
        <v>8</v>
      </c>
      <c r="K350">
        <f ca="1">IF(ISBLANK(INDIRECT("'["&amp;'Báo cáo'!$C$3&amp;".xlsx]Hóa đơn COD'!"&amp;CELL("address",K350))),"",(INDIRECT("'["&amp;'Báo cáo'!$C$3&amp;".xlsx]Hóa đơn COD'!"&amp;CELL("address",K350))))</f>
        <v>1</v>
      </c>
      <c r="L350">
        <f ca="1">IF(ISBLANK(INDIRECT("'["&amp;'Báo cáo'!$C$3&amp;".xlsx]Hóa đơn COD'!"&amp;CELL("address",L350))),"",(INDIRECT("'["&amp;'Báo cáo'!$C$3&amp;".xlsx]Hóa đơn COD'!"&amp;CELL("address",L350))))</f>
        <v>11</v>
      </c>
      <c r="M350">
        <f ca="1">IF(ISBLANK(INDIRECT("'["&amp;'Báo cáo'!$C$3&amp;".xlsx]Hóa đơn COD'!"&amp;CELL("address",M350))),"",(INDIRECT("'["&amp;'Báo cáo'!$C$3&amp;".xlsx]Hóa đơn COD'!"&amp;CELL("address",M350))))</f>
        <v>20</v>
      </c>
      <c r="N350" t="str">
        <f ca="1">IF(ISBLANK(INDIRECT("'["&amp;'Báo cáo'!$C$3&amp;".xlsx]Hóa đơn COD'!"&amp;CELL("address",N350))),"",(INDIRECT("'["&amp;'Báo cáo'!$C$3&amp;".xlsx]Hóa đơn COD'!"&amp;CELL("address",N350))))</f>
        <v>trongntm</v>
      </c>
      <c r="O350" t="str">
        <f ca="1">IF(ISBLANK(INDIRECT("'["&amp;'Báo cáo'!$C$3&amp;".xlsx]Hóa đơn COD'!"&amp;CELL("address",O350))),"",(INDIRECT("'["&amp;'Báo cáo'!$C$3&amp;".xlsx]Hóa đơn COD'!"&amp;CELL("address",O350))))</f>
        <v>16:37 30-11-19</v>
      </c>
      <c r="P350" s="10">
        <f t="shared" ca="1" si="5"/>
        <v>0.69236111111111109</v>
      </c>
      <c r="Q350" t="str">
        <f ca="1">IF(B350="","",IF(P350&lt;'Báo cáo'!$C$4,"Sáng","Chiều"))</f>
        <v>Chiều</v>
      </c>
      <c r="R350" s="12">
        <f ca="1">IF(A350="","",IF(ISNUMBER(MATCH(B350,'Danh sách COD'!$B:$B,0)),J350/I350,""))</f>
        <v>0.4</v>
      </c>
      <c r="S350" t="str">
        <f ca="1">IF(R350="","",IF(R350&gt;='Báo cáo'!$C$8,"Có","Không"))</f>
        <v>Không</v>
      </c>
    </row>
    <row r="351" spans="1:19" x14ac:dyDescent="0.25">
      <c r="A351" t="str">
        <f ca="1">IF(ISBLANK(INDIRECT("'["&amp;'Báo cáo'!$C$3&amp;".xlsx]Hóa đơn COD'!"&amp;CELL("address",A351))),"",(INDIRECT("'["&amp;'Báo cáo'!$C$3&amp;".xlsx]Hóa đơn COD'!"&amp;CELL("address",A351))))</f>
        <v>BTT395552229.T134212.031219</v>
      </c>
      <c r="B351" t="str">
        <f ca="1">IF(ISBLANK(INDIRECT("'["&amp;'Báo cáo'!$C$3&amp;".xlsx]Hóa đơn COD'!"&amp;CELL("address",B351))),"",(INDIRECT("'["&amp;'Báo cáo'!$C$3&amp;".xlsx]Hóa đơn COD'!"&amp;CELL("address",B351))))</f>
        <v>T134212-Nguyễn Văn Sang</v>
      </c>
      <c r="C351">
        <f ca="1">IF(ISBLANK(INDIRECT("'["&amp;'Báo cáo'!$C$3&amp;".xlsx]Hóa đơn COD'!"&amp;CELL("address",C351))),"",(INDIRECT("'["&amp;'Báo cáo'!$C$3&amp;".xlsx]Hóa đơn COD'!"&amp;CELL("address",C351))))</f>
        <v>9781295</v>
      </c>
      <c r="D351">
        <f ca="1">IF(ISBLANK(INDIRECT("'["&amp;'Báo cáo'!$C$3&amp;".xlsx]Hóa đơn COD'!"&amp;CELL("address",D351))),"",(INDIRECT("'["&amp;'Báo cáo'!$C$3&amp;".xlsx]Hóa đơn COD'!"&amp;CELL("address",D351))))</f>
        <v>0</v>
      </c>
      <c r="E351">
        <f ca="1">IF(ISBLANK(INDIRECT("'["&amp;'Báo cáo'!$C$3&amp;".xlsx]Hóa đơn COD'!"&amp;CELL("address",E351))),"",(INDIRECT("'["&amp;'Báo cáo'!$C$3&amp;".xlsx]Hóa đơn COD'!"&amp;CELL("address",E351))))</f>
        <v>947465</v>
      </c>
      <c r="F351">
        <f ca="1">IF(ISBLANK(INDIRECT("'["&amp;'Báo cáo'!$C$3&amp;".xlsx]Hóa đơn COD'!"&amp;CELL("address",F351))),"",(INDIRECT("'["&amp;'Báo cáo'!$C$3&amp;".xlsx]Hóa đơn COD'!"&amp;CELL("address",F351))))</f>
        <v>849465</v>
      </c>
      <c r="G351">
        <f ca="1">IF(ISBLANK(INDIRECT("'["&amp;'Báo cáo'!$C$3&amp;".xlsx]Hóa đơn COD'!"&amp;CELL("address",G351))),"",(INDIRECT("'["&amp;'Báo cáo'!$C$3&amp;".xlsx]Hóa đơn COD'!"&amp;CELL("address",G351))))</f>
        <v>98000</v>
      </c>
      <c r="H351">
        <f ca="1">IF(ISBLANK(INDIRECT("'["&amp;'Báo cáo'!$C$3&amp;".xlsx]Hóa đơn COD'!"&amp;CELL("address",H351))),"",(INDIRECT("'["&amp;'Báo cáo'!$C$3&amp;".xlsx]Hóa đơn COD'!"&amp;CELL("address",H351))))</f>
        <v>0</v>
      </c>
      <c r="I351">
        <f ca="1">IF(ISBLANK(INDIRECT("'["&amp;'Báo cáo'!$C$3&amp;".xlsx]Hóa đơn COD'!"&amp;CELL("address",I351))),"",(INDIRECT("'["&amp;'Báo cáo'!$C$3&amp;".xlsx]Hóa đơn COD'!"&amp;CELL("address",I351))))</f>
        <v>41</v>
      </c>
      <c r="J351">
        <f ca="1">IF(ISBLANK(INDIRECT("'["&amp;'Báo cáo'!$C$3&amp;".xlsx]Hóa đơn COD'!"&amp;CELL("address",J351))),"",(INDIRECT("'["&amp;'Báo cáo'!$C$3&amp;".xlsx]Hóa đơn COD'!"&amp;CELL("address",J351))))</f>
        <v>35</v>
      </c>
      <c r="K351">
        <f ca="1">IF(ISBLANK(INDIRECT("'["&amp;'Báo cáo'!$C$3&amp;".xlsx]Hóa đơn COD'!"&amp;CELL("address",K351))),"",(INDIRECT("'["&amp;'Báo cáo'!$C$3&amp;".xlsx]Hóa đơn COD'!"&amp;CELL("address",K351))))</f>
        <v>2</v>
      </c>
      <c r="L351">
        <f ca="1">IF(ISBLANK(INDIRECT("'["&amp;'Báo cáo'!$C$3&amp;".xlsx]Hóa đơn COD'!"&amp;CELL("address",L351))),"",(INDIRECT("'["&amp;'Báo cáo'!$C$3&amp;".xlsx]Hóa đơn COD'!"&amp;CELL("address",L351))))</f>
        <v>4</v>
      </c>
      <c r="M351">
        <f ca="1">IF(ISBLANK(INDIRECT("'["&amp;'Báo cáo'!$C$3&amp;".xlsx]Hóa đơn COD'!"&amp;CELL("address",M351))),"",(INDIRECT("'["&amp;'Báo cáo'!$C$3&amp;".xlsx]Hóa đơn COD'!"&amp;CELL("address",M351))))</f>
        <v>41</v>
      </c>
      <c r="N351" t="str">
        <f ca="1">IF(ISBLANK(INDIRECT("'["&amp;'Báo cáo'!$C$3&amp;".xlsx]Hóa đơn COD'!"&amp;CELL("address",N351))),"",(INDIRECT("'["&amp;'Báo cáo'!$C$3&amp;".xlsx]Hóa đơn COD'!"&amp;CELL("address",N351))))</f>
        <v>nhitpy</v>
      </c>
      <c r="O351" t="str">
        <f ca="1">IF(ISBLANK(INDIRECT("'["&amp;'Báo cáo'!$C$3&amp;".xlsx]Hóa đơn COD'!"&amp;CELL("address",O351))),"",(INDIRECT("'["&amp;'Báo cáo'!$C$3&amp;".xlsx]Hóa đơn COD'!"&amp;CELL("address",O351))))</f>
        <v>17:09 03-12-19</v>
      </c>
      <c r="P351" s="10">
        <f t="shared" ca="1" si="5"/>
        <v>0.71458333333333324</v>
      </c>
      <c r="Q351" t="str">
        <f ca="1">IF(B351="","",IF(P351&lt;'Báo cáo'!$C$4,"Sáng","Chiều"))</f>
        <v>Chiều</v>
      </c>
      <c r="R351" s="12">
        <f ca="1">IF(A351="","",IF(ISNUMBER(MATCH(B351,'Danh sách COD'!$B:$B,0)),J351/I351,""))</f>
        <v>0.85365853658536583</v>
      </c>
      <c r="S351" t="str">
        <f ca="1">IF(R351="","",IF(R351&gt;='Báo cáo'!$C$8,"Có","Không"))</f>
        <v>Không</v>
      </c>
    </row>
    <row r="352" spans="1:19" x14ac:dyDescent="0.25">
      <c r="A352" t="str">
        <f ca="1">IF(ISBLANK(INDIRECT("'["&amp;'Báo cáo'!$C$3&amp;".xlsx]Hóa đơn COD'!"&amp;CELL("address",A352))),"",(INDIRECT("'["&amp;'Báo cáo'!$C$3&amp;".xlsx]Hóa đơn COD'!"&amp;CELL("address",A352))))</f>
        <v>BTT399657822.T134212.061219</v>
      </c>
      <c r="B352" t="str">
        <f ca="1">IF(ISBLANK(INDIRECT("'["&amp;'Báo cáo'!$C$3&amp;".xlsx]Hóa đơn COD'!"&amp;CELL("address",B352))),"",(INDIRECT("'["&amp;'Báo cáo'!$C$3&amp;".xlsx]Hóa đơn COD'!"&amp;CELL("address",B352))))</f>
        <v>T134212-Nguyễn Văn Sang</v>
      </c>
      <c r="C352">
        <f ca="1">IF(ISBLANK(INDIRECT("'["&amp;'Báo cáo'!$C$3&amp;".xlsx]Hóa đơn COD'!"&amp;CELL("address",C352))),"",(INDIRECT("'["&amp;'Báo cáo'!$C$3&amp;".xlsx]Hóa đơn COD'!"&amp;CELL("address",C352))))</f>
        <v>9620470</v>
      </c>
      <c r="D352">
        <f ca="1">IF(ISBLANK(INDIRECT("'["&amp;'Báo cáo'!$C$3&amp;".xlsx]Hóa đơn COD'!"&amp;CELL("address",D352))),"",(INDIRECT("'["&amp;'Báo cáo'!$C$3&amp;".xlsx]Hóa đơn COD'!"&amp;CELL("address",D352))))</f>
        <v>23000</v>
      </c>
      <c r="E352">
        <f ca="1">IF(ISBLANK(INDIRECT("'["&amp;'Báo cáo'!$C$3&amp;".xlsx]Hóa đơn COD'!"&amp;CELL("address",E352))),"",(INDIRECT("'["&amp;'Báo cáo'!$C$3&amp;".xlsx]Hóa đơn COD'!"&amp;CELL("address",E352))))</f>
        <v>635420</v>
      </c>
      <c r="F352">
        <f ca="1">IF(ISBLANK(INDIRECT("'["&amp;'Báo cáo'!$C$3&amp;".xlsx]Hóa đơn COD'!"&amp;CELL("address",F352))),"",(INDIRECT("'["&amp;'Báo cáo'!$C$3&amp;".xlsx]Hóa đơn COD'!"&amp;CELL("address",F352))))</f>
        <v>589420</v>
      </c>
      <c r="G352">
        <f ca="1">IF(ISBLANK(INDIRECT("'["&amp;'Báo cáo'!$C$3&amp;".xlsx]Hóa đơn COD'!"&amp;CELL("address",G352))),"",(INDIRECT("'["&amp;'Báo cáo'!$C$3&amp;".xlsx]Hóa đơn COD'!"&amp;CELL("address",G352))))</f>
        <v>46000</v>
      </c>
      <c r="H352">
        <f ca="1">IF(ISBLANK(INDIRECT("'["&amp;'Báo cáo'!$C$3&amp;".xlsx]Hóa đơn COD'!"&amp;CELL("address",H352))),"",(INDIRECT("'["&amp;'Báo cáo'!$C$3&amp;".xlsx]Hóa đơn COD'!"&amp;CELL("address",H352))))</f>
        <v>0</v>
      </c>
      <c r="I352">
        <f ca="1">IF(ISBLANK(INDIRECT("'["&amp;'Báo cáo'!$C$3&amp;".xlsx]Hóa đơn COD'!"&amp;CELL("address",I352))),"",(INDIRECT("'["&amp;'Báo cáo'!$C$3&amp;".xlsx]Hóa đơn COD'!"&amp;CELL("address",I352))))</f>
        <v>39</v>
      </c>
      <c r="J352">
        <f ca="1">IF(ISBLANK(INDIRECT("'["&amp;'Báo cáo'!$C$3&amp;".xlsx]Hóa đơn COD'!"&amp;CELL("address",J352))),"",(INDIRECT("'["&amp;'Báo cáo'!$C$3&amp;".xlsx]Hóa đơn COD'!"&amp;CELL("address",J352))))</f>
        <v>22</v>
      </c>
      <c r="K352">
        <f ca="1">IF(ISBLANK(INDIRECT("'["&amp;'Báo cáo'!$C$3&amp;".xlsx]Hóa đơn COD'!"&amp;CELL("address",K352))),"",(INDIRECT("'["&amp;'Báo cáo'!$C$3&amp;".xlsx]Hóa đơn COD'!"&amp;CELL("address",K352))))</f>
        <v>4</v>
      </c>
      <c r="L352">
        <f ca="1">IF(ISBLANK(INDIRECT("'["&amp;'Báo cáo'!$C$3&amp;".xlsx]Hóa đơn COD'!"&amp;CELL("address",L352))),"",(INDIRECT("'["&amp;'Báo cáo'!$C$3&amp;".xlsx]Hóa đơn COD'!"&amp;CELL("address",L352))))</f>
        <v>13</v>
      </c>
      <c r="M352">
        <f ca="1">IF(ISBLANK(INDIRECT("'["&amp;'Báo cáo'!$C$3&amp;".xlsx]Hóa đơn COD'!"&amp;CELL("address",M352))),"",(INDIRECT("'["&amp;'Báo cáo'!$C$3&amp;".xlsx]Hóa đơn COD'!"&amp;CELL("address",M352))))</f>
        <v>39</v>
      </c>
      <c r="N352" t="str">
        <f ca="1">IF(ISBLANK(INDIRECT("'["&amp;'Báo cáo'!$C$3&amp;".xlsx]Hóa đơn COD'!"&amp;CELL("address",N352))),"",(INDIRECT("'["&amp;'Báo cáo'!$C$3&amp;".xlsx]Hóa đơn COD'!"&amp;CELL("address",N352))))</f>
        <v>trongntm</v>
      </c>
      <c r="O352" t="str">
        <f ca="1">IF(ISBLANK(INDIRECT("'["&amp;'Báo cáo'!$C$3&amp;".xlsx]Hóa đơn COD'!"&amp;CELL("address",O352))),"",(INDIRECT("'["&amp;'Báo cáo'!$C$3&amp;".xlsx]Hóa đơn COD'!"&amp;CELL("address",O352))))</f>
        <v>17:15 06-12-19</v>
      </c>
      <c r="P352" s="10">
        <f t="shared" ca="1" si="5"/>
        <v>0.71875</v>
      </c>
      <c r="Q352" t="str">
        <f ca="1">IF(B352="","",IF(P352&lt;'Báo cáo'!$C$4,"Sáng","Chiều"))</f>
        <v>Chiều</v>
      </c>
      <c r="R352" s="12">
        <f ca="1">IF(A352="","",IF(ISNUMBER(MATCH(B352,'Danh sách COD'!$B:$B,0)),J352/I352,""))</f>
        <v>0.5641025641025641</v>
      </c>
      <c r="S352" t="str">
        <f ca="1">IF(R352="","",IF(R352&gt;='Báo cáo'!$C$8,"Có","Không"))</f>
        <v>Không</v>
      </c>
    </row>
    <row r="353" spans="1:19" x14ac:dyDescent="0.25">
      <c r="A353" t="str">
        <f ca="1">IF(ISBLANK(INDIRECT("'["&amp;'Báo cáo'!$C$3&amp;".xlsx]Hóa đơn COD'!"&amp;CELL("address",A353))),"",(INDIRECT("'["&amp;'Báo cáo'!$C$3&amp;".xlsx]Hóa đơn COD'!"&amp;CELL("address",A353))))</f>
        <v>BTT394272108.T134212.021219</v>
      </c>
      <c r="B353" t="str">
        <f ca="1">IF(ISBLANK(INDIRECT("'["&amp;'Báo cáo'!$C$3&amp;".xlsx]Hóa đơn COD'!"&amp;CELL("address",B353))),"",(INDIRECT("'["&amp;'Báo cáo'!$C$3&amp;".xlsx]Hóa đơn COD'!"&amp;CELL("address",B353))))</f>
        <v>T134212-Nguyễn Văn Sang</v>
      </c>
      <c r="C353">
        <f ca="1">IF(ISBLANK(INDIRECT("'["&amp;'Báo cáo'!$C$3&amp;".xlsx]Hóa đơn COD'!"&amp;CELL("address",C353))),"",(INDIRECT("'["&amp;'Báo cáo'!$C$3&amp;".xlsx]Hóa đơn COD'!"&amp;CELL("address",C353))))</f>
        <v>11834900</v>
      </c>
      <c r="D353">
        <f ca="1">IF(ISBLANK(INDIRECT("'["&amp;'Báo cáo'!$C$3&amp;".xlsx]Hóa đơn COD'!"&amp;CELL("address",D353))),"",(INDIRECT("'["&amp;'Báo cáo'!$C$3&amp;".xlsx]Hóa đơn COD'!"&amp;CELL("address",D353))))</f>
        <v>0</v>
      </c>
      <c r="E353">
        <f ca="1">IF(ISBLANK(INDIRECT("'["&amp;'Báo cáo'!$C$3&amp;".xlsx]Hóa đơn COD'!"&amp;CELL("address",E353))),"",(INDIRECT("'["&amp;'Báo cáo'!$C$3&amp;".xlsx]Hóa đơn COD'!"&amp;CELL("address",E353))))</f>
        <v>851820</v>
      </c>
      <c r="F353">
        <f ca="1">IF(ISBLANK(INDIRECT("'["&amp;'Báo cáo'!$C$3&amp;".xlsx]Hóa đơn COD'!"&amp;CELL("address",F353))),"",(INDIRECT("'["&amp;'Báo cáo'!$C$3&amp;".xlsx]Hóa đơn COD'!"&amp;CELL("address",F353))))</f>
        <v>635820</v>
      </c>
      <c r="G353">
        <f ca="1">IF(ISBLANK(INDIRECT("'["&amp;'Báo cáo'!$C$3&amp;".xlsx]Hóa đơn COD'!"&amp;CELL("address",G353))),"",(INDIRECT("'["&amp;'Báo cáo'!$C$3&amp;".xlsx]Hóa đơn COD'!"&amp;CELL("address",G353))))</f>
        <v>216000</v>
      </c>
      <c r="H353">
        <f ca="1">IF(ISBLANK(INDIRECT("'["&amp;'Báo cáo'!$C$3&amp;".xlsx]Hóa đơn COD'!"&amp;CELL("address",H353))),"",(INDIRECT("'["&amp;'Báo cáo'!$C$3&amp;".xlsx]Hóa đơn COD'!"&amp;CELL("address",H353))))</f>
        <v>0</v>
      </c>
      <c r="I353">
        <f ca="1">IF(ISBLANK(INDIRECT("'["&amp;'Báo cáo'!$C$3&amp;".xlsx]Hóa đơn COD'!"&amp;CELL("address",I353))),"",(INDIRECT("'["&amp;'Báo cáo'!$C$3&amp;".xlsx]Hóa đơn COD'!"&amp;CELL("address",I353))))</f>
        <v>27</v>
      </c>
      <c r="J353">
        <f ca="1">IF(ISBLANK(INDIRECT("'["&amp;'Báo cáo'!$C$3&amp;".xlsx]Hóa đơn COD'!"&amp;CELL("address",J353))),"",(INDIRECT("'["&amp;'Báo cáo'!$C$3&amp;".xlsx]Hóa đơn COD'!"&amp;CELL("address",J353))))</f>
        <v>23</v>
      </c>
      <c r="K353">
        <f ca="1">IF(ISBLANK(INDIRECT("'["&amp;'Báo cáo'!$C$3&amp;".xlsx]Hóa đơn COD'!"&amp;CELL("address",K353))),"",(INDIRECT("'["&amp;'Báo cáo'!$C$3&amp;".xlsx]Hóa đơn COD'!"&amp;CELL("address",K353))))</f>
        <v>2</v>
      </c>
      <c r="L353">
        <f ca="1">IF(ISBLANK(INDIRECT("'["&amp;'Báo cáo'!$C$3&amp;".xlsx]Hóa đơn COD'!"&amp;CELL("address",L353))),"",(INDIRECT("'["&amp;'Báo cáo'!$C$3&amp;".xlsx]Hóa đơn COD'!"&amp;CELL("address",L353))))</f>
        <v>2</v>
      </c>
      <c r="M353">
        <f ca="1">IF(ISBLANK(INDIRECT("'["&amp;'Báo cáo'!$C$3&amp;".xlsx]Hóa đơn COD'!"&amp;CELL("address",M353))),"",(INDIRECT("'["&amp;'Báo cáo'!$C$3&amp;".xlsx]Hóa đơn COD'!"&amp;CELL("address",M353))))</f>
        <v>27</v>
      </c>
      <c r="N353" t="str">
        <f ca="1">IF(ISBLANK(INDIRECT("'["&amp;'Báo cáo'!$C$3&amp;".xlsx]Hóa đơn COD'!"&amp;CELL("address",N353))),"",(INDIRECT("'["&amp;'Báo cáo'!$C$3&amp;".xlsx]Hóa đơn COD'!"&amp;CELL("address",N353))))</f>
        <v>tuoint</v>
      </c>
      <c r="O353" t="str">
        <f ca="1">IF(ISBLANK(INDIRECT("'["&amp;'Báo cáo'!$C$3&amp;".xlsx]Hóa đơn COD'!"&amp;CELL("address",O353))),"",(INDIRECT("'["&amp;'Báo cáo'!$C$3&amp;".xlsx]Hóa đơn COD'!"&amp;CELL("address",O353))))</f>
        <v>17:30 02-12-19</v>
      </c>
      <c r="P353" s="10">
        <f t="shared" ca="1" si="5"/>
        <v>0.72916666666666663</v>
      </c>
      <c r="Q353" t="str">
        <f ca="1">IF(B353="","",IF(P353&lt;'Báo cáo'!$C$4,"Sáng","Chiều"))</f>
        <v>Chiều</v>
      </c>
      <c r="R353" s="12">
        <f ca="1">IF(A353="","",IF(ISNUMBER(MATCH(B353,'Danh sách COD'!$B:$B,0)),J353/I353,""))</f>
        <v>0.85185185185185186</v>
      </c>
      <c r="S353" t="str">
        <f ca="1">IF(R353="","",IF(R353&gt;='Báo cáo'!$C$8,"Có","Không"))</f>
        <v>Không</v>
      </c>
    </row>
    <row r="354" spans="1:19" x14ac:dyDescent="0.25">
      <c r="A354" t="str">
        <f ca="1">IF(ISBLANK(INDIRECT("'["&amp;'Báo cáo'!$C$3&amp;".xlsx]Hóa đơn COD'!"&amp;CELL("address",A354))),"",(INDIRECT("'["&amp;'Báo cáo'!$C$3&amp;".xlsx]Hóa đơn COD'!"&amp;CELL("address",A354))))</f>
        <v>BTT397029411.T134212.041219</v>
      </c>
      <c r="B354" t="str">
        <f ca="1">IF(ISBLANK(INDIRECT("'["&amp;'Báo cáo'!$C$3&amp;".xlsx]Hóa đơn COD'!"&amp;CELL("address",B354))),"",(INDIRECT("'["&amp;'Báo cáo'!$C$3&amp;".xlsx]Hóa đơn COD'!"&amp;CELL("address",B354))))</f>
        <v>T134212-Nguyễn Văn Sang</v>
      </c>
      <c r="C354">
        <f ca="1">IF(ISBLANK(INDIRECT("'["&amp;'Báo cáo'!$C$3&amp;".xlsx]Hóa đơn COD'!"&amp;CELL("address",C354))),"",(INDIRECT("'["&amp;'Báo cáo'!$C$3&amp;".xlsx]Hóa đơn COD'!"&amp;CELL("address",C354))))</f>
        <v>11936369</v>
      </c>
      <c r="D354">
        <f ca="1">IF(ISBLANK(INDIRECT("'["&amp;'Báo cáo'!$C$3&amp;".xlsx]Hóa đơn COD'!"&amp;CELL("address",D354))),"",(INDIRECT("'["&amp;'Báo cáo'!$C$3&amp;".xlsx]Hóa đơn COD'!"&amp;CELL("address",D354))))</f>
        <v>70400</v>
      </c>
      <c r="E354">
        <f ca="1">IF(ISBLANK(INDIRECT("'["&amp;'Báo cáo'!$C$3&amp;".xlsx]Hóa đơn COD'!"&amp;CELL("address",E354))),"",(INDIRECT("'["&amp;'Báo cáo'!$C$3&amp;".xlsx]Hóa đơn COD'!"&amp;CELL("address",E354))))</f>
        <v>855305</v>
      </c>
      <c r="F354">
        <f ca="1">IF(ISBLANK(INDIRECT("'["&amp;'Báo cáo'!$C$3&amp;".xlsx]Hóa đơn COD'!"&amp;CELL("address",F354))),"",(INDIRECT("'["&amp;'Báo cáo'!$C$3&amp;".xlsx]Hóa đơn COD'!"&amp;CELL("address",F354))))</f>
        <v>726305</v>
      </c>
      <c r="G354">
        <f ca="1">IF(ISBLANK(INDIRECT("'["&amp;'Báo cáo'!$C$3&amp;".xlsx]Hóa đơn COD'!"&amp;CELL("address",G354))),"",(INDIRECT("'["&amp;'Báo cáo'!$C$3&amp;".xlsx]Hóa đơn COD'!"&amp;CELL("address",G354))))</f>
        <v>129000</v>
      </c>
      <c r="H354">
        <f ca="1">IF(ISBLANK(INDIRECT("'["&amp;'Báo cáo'!$C$3&amp;".xlsx]Hóa đơn COD'!"&amp;CELL("address",H354))),"",(INDIRECT("'["&amp;'Báo cáo'!$C$3&amp;".xlsx]Hóa đơn COD'!"&amp;CELL("address",H354))))</f>
        <v>0</v>
      </c>
      <c r="I354">
        <f ca="1">IF(ISBLANK(INDIRECT("'["&amp;'Báo cáo'!$C$3&amp;".xlsx]Hóa đơn COD'!"&amp;CELL("address",I354))),"",(INDIRECT("'["&amp;'Báo cáo'!$C$3&amp;".xlsx]Hóa đơn COD'!"&amp;CELL("address",I354))))</f>
        <v>45</v>
      </c>
      <c r="J354">
        <f ca="1">IF(ISBLANK(INDIRECT("'["&amp;'Báo cáo'!$C$3&amp;".xlsx]Hóa đơn COD'!"&amp;CELL("address",J354))),"",(INDIRECT("'["&amp;'Báo cáo'!$C$3&amp;".xlsx]Hóa đơn COD'!"&amp;CELL("address",J354))))</f>
        <v>30</v>
      </c>
      <c r="K354">
        <f ca="1">IF(ISBLANK(INDIRECT("'["&amp;'Báo cáo'!$C$3&amp;".xlsx]Hóa đơn COD'!"&amp;CELL("address",K354))),"",(INDIRECT("'["&amp;'Báo cáo'!$C$3&amp;".xlsx]Hóa đơn COD'!"&amp;CELL("address",K354))))</f>
        <v>3</v>
      </c>
      <c r="L354">
        <f ca="1">IF(ISBLANK(INDIRECT("'["&amp;'Báo cáo'!$C$3&amp;".xlsx]Hóa đơn COD'!"&amp;CELL("address",L354))),"",(INDIRECT("'["&amp;'Báo cáo'!$C$3&amp;".xlsx]Hóa đơn COD'!"&amp;CELL("address",L354))))</f>
        <v>12</v>
      </c>
      <c r="M354">
        <f ca="1">IF(ISBLANK(INDIRECT("'["&amp;'Báo cáo'!$C$3&amp;".xlsx]Hóa đơn COD'!"&amp;CELL("address",M354))),"",(INDIRECT("'["&amp;'Báo cáo'!$C$3&amp;".xlsx]Hóa đơn COD'!"&amp;CELL("address",M354))))</f>
        <v>45</v>
      </c>
      <c r="N354" t="str">
        <f ca="1">IF(ISBLANK(INDIRECT("'["&amp;'Báo cáo'!$C$3&amp;".xlsx]Hóa đơn COD'!"&amp;CELL("address",N354))),"",(INDIRECT("'["&amp;'Báo cáo'!$C$3&amp;".xlsx]Hóa đơn COD'!"&amp;CELL("address",N354))))</f>
        <v>trongntm</v>
      </c>
      <c r="O354" t="str">
        <f ca="1">IF(ISBLANK(INDIRECT("'["&amp;'Báo cáo'!$C$3&amp;".xlsx]Hóa đơn COD'!"&amp;CELL("address",O354))),"",(INDIRECT("'["&amp;'Báo cáo'!$C$3&amp;".xlsx]Hóa đơn COD'!"&amp;CELL("address",O354))))</f>
        <v>17:48 04-12-19</v>
      </c>
      <c r="P354" s="10">
        <f t="shared" ca="1" si="5"/>
        <v>0.7416666666666667</v>
      </c>
      <c r="Q354" t="str">
        <f ca="1">IF(B354="","",IF(P354&lt;'Báo cáo'!$C$4,"Sáng","Chiều"))</f>
        <v>Chiều</v>
      </c>
      <c r="R354" s="12">
        <f ca="1">IF(A354="","",IF(ISNUMBER(MATCH(B354,'Danh sách COD'!$B:$B,0)),J354/I354,""))</f>
        <v>0.66666666666666663</v>
      </c>
      <c r="S354" t="str">
        <f ca="1">IF(R354="","",IF(R354&gt;='Báo cáo'!$C$8,"Có","Không"))</f>
        <v>Không</v>
      </c>
    </row>
    <row r="355" spans="1:19" x14ac:dyDescent="0.25">
      <c r="A355" t="str">
        <f ca="1">IF(ISBLANK(INDIRECT("'["&amp;'Báo cáo'!$C$3&amp;".xlsx]Hóa đơn COD'!"&amp;CELL("address",A355))),"",(INDIRECT("'["&amp;'Báo cáo'!$C$3&amp;".xlsx]Hóa đơn COD'!"&amp;CELL("address",A355))))</f>
        <v>BTT398266569.T134212.051219</v>
      </c>
      <c r="B355" t="str">
        <f ca="1">IF(ISBLANK(INDIRECT("'["&amp;'Báo cáo'!$C$3&amp;".xlsx]Hóa đơn COD'!"&amp;CELL("address",B355))),"",(INDIRECT("'["&amp;'Báo cáo'!$C$3&amp;".xlsx]Hóa đơn COD'!"&amp;CELL("address",B355))))</f>
        <v>T134212-Nguyễn Văn Sang</v>
      </c>
      <c r="C355">
        <f ca="1">IF(ISBLANK(INDIRECT("'["&amp;'Báo cáo'!$C$3&amp;".xlsx]Hóa đơn COD'!"&amp;CELL("address",C355))),"",(INDIRECT("'["&amp;'Báo cáo'!$C$3&amp;".xlsx]Hóa đơn COD'!"&amp;CELL("address",C355))))</f>
        <v>5533250</v>
      </c>
      <c r="D355">
        <f ca="1">IF(ISBLANK(INDIRECT("'["&amp;'Báo cáo'!$C$3&amp;".xlsx]Hóa đơn COD'!"&amp;CELL("address",D355))),"",(INDIRECT("'["&amp;'Báo cáo'!$C$3&amp;".xlsx]Hóa đơn COD'!"&amp;CELL("address",D355))))</f>
        <v>94400</v>
      </c>
      <c r="E355">
        <f ca="1">IF(ISBLANK(INDIRECT("'["&amp;'Báo cáo'!$C$3&amp;".xlsx]Hóa đơn COD'!"&amp;CELL("address",E355))),"",(INDIRECT("'["&amp;'Báo cáo'!$C$3&amp;".xlsx]Hóa đơn COD'!"&amp;CELL("address",E355))))</f>
        <v>570450</v>
      </c>
      <c r="F355">
        <f ca="1">IF(ISBLANK(INDIRECT("'["&amp;'Báo cáo'!$C$3&amp;".xlsx]Hóa đơn COD'!"&amp;CELL("address",F355))),"",(INDIRECT("'["&amp;'Báo cáo'!$C$3&amp;".xlsx]Hóa đơn COD'!"&amp;CELL("address",F355))))</f>
        <v>453450</v>
      </c>
      <c r="G355">
        <f ca="1">IF(ISBLANK(INDIRECT("'["&amp;'Báo cáo'!$C$3&amp;".xlsx]Hóa đơn COD'!"&amp;CELL("address",G355))),"",(INDIRECT("'["&amp;'Báo cáo'!$C$3&amp;".xlsx]Hóa đơn COD'!"&amp;CELL("address",G355))))</f>
        <v>22600</v>
      </c>
      <c r="H355">
        <f ca="1">IF(ISBLANK(INDIRECT("'["&amp;'Báo cáo'!$C$3&amp;".xlsx]Hóa đơn COD'!"&amp;CELL("address",H355))),"",(INDIRECT("'["&amp;'Báo cáo'!$C$3&amp;".xlsx]Hóa đơn COD'!"&amp;CELL("address",H355))))</f>
        <v>0</v>
      </c>
      <c r="I355">
        <f ca="1">IF(ISBLANK(INDIRECT("'["&amp;'Báo cáo'!$C$3&amp;".xlsx]Hóa đơn COD'!"&amp;CELL("address",I355))),"",(INDIRECT("'["&amp;'Báo cáo'!$C$3&amp;".xlsx]Hóa đơn COD'!"&amp;CELL("address",I355))))</f>
        <v>37</v>
      </c>
      <c r="J355">
        <f ca="1">IF(ISBLANK(INDIRECT("'["&amp;'Báo cáo'!$C$3&amp;".xlsx]Hóa đơn COD'!"&amp;CELL("address",J355))),"",(INDIRECT("'["&amp;'Báo cáo'!$C$3&amp;".xlsx]Hóa đơn COD'!"&amp;CELL("address",J355))))</f>
        <v>21</v>
      </c>
      <c r="K355">
        <f ca="1">IF(ISBLANK(INDIRECT("'["&amp;'Báo cáo'!$C$3&amp;".xlsx]Hóa đơn COD'!"&amp;CELL("address",K355))),"",(INDIRECT("'["&amp;'Báo cáo'!$C$3&amp;".xlsx]Hóa đơn COD'!"&amp;CELL("address",K355))))</f>
        <v>2</v>
      </c>
      <c r="L355">
        <f ca="1">IF(ISBLANK(INDIRECT("'["&amp;'Báo cáo'!$C$3&amp;".xlsx]Hóa đơn COD'!"&amp;CELL("address",L355))),"",(INDIRECT("'["&amp;'Báo cáo'!$C$3&amp;".xlsx]Hóa đơn COD'!"&amp;CELL("address",L355))))</f>
        <v>14</v>
      </c>
      <c r="M355">
        <f ca="1">IF(ISBLANK(INDIRECT("'["&amp;'Báo cáo'!$C$3&amp;".xlsx]Hóa đơn COD'!"&amp;CELL("address",M355))),"",(INDIRECT("'["&amp;'Báo cáo'!$C$3&amp;".xlsx]Hóa đơn COD'!"&amp;CELL("address",M355))))</f>
        <v>37</v>
      </c>
      <c r="N355" t="str">
        <f ca="1">IF(ISBLANK(INDIRECT("'["&amp;'Báo cáo'!$C$3&amp;".xlsx]Hóa đơn COD'!"&amp;CELL("address",N355))),"",(INDIRECT("'["&amp;'Báo cáo'!$C$3&amp;".xlsx]Hóa đơn COD'!"&amp;CELL("address",N355))))</f>
        <v>tuoint</v>
      </c>
      <c r="O355" t="str">
        <f ca="1">IF(ISBLANK(INDIRECT("'["&amp;'Báo cáo'!$C$3&amp;".xlsx]Hóa đơn COD'!"&amp;CELL("address",O355))),"",(INDIRECT("'["&amp;'Báo cáo'!$C$3&amp;".xlsx]Hóa đơn COD'!"&amp;CELL("address",O355))))</f>
        <v>17:52 05-12-19</v>
      </c>
      <c r="P355" s="10">
        <f t="shared" ca="1" si="5"/>
        <v>0.74444444444444446</v>
      </c>
      <c r="Q355" t="str">
        <f ca="1">IF(B355="","",IF(P355&lt;'Báo cáo'!$C$4,"Sáng","Chiều"))</f>
        <v>Chiều</v>
      </c>
      <c r="R355" s="12">
        <f ca="1">IF(A355="","",IF(ISNUMBER(MATCH(B355,'Danh sách COD'!$B:$B,0)),J355/I355,""))</f>
        <v>0.56756756756756754</v>
      </c>
      <c r="S355" t="str">
        <f ca="1">IF(R355="","",IF(R355&gt;='Báo cáo'!$C$8,"Có","Không"))</f>
        <v>Không</v>
      </c>
    </row>
    <row r="356" spans="1:19" x14ac:dyDescent="0.25">
      <c r="A356" t="str">
        <f ca="1">IF(ISBLANK(INDIRECT("'["&amp;'Báo cáo'!$C$3&amp;".xlsx]Hóa đơn COD'!"&amp;CELL("address",A356))),"",(INDIRECT("'["&amp;'Báo cáo'!$C$3&amp;".xlsx]Hóa đơn COD'!"&amp;CELL("address",A356))))</f>
        <v>BTT399321204.T134232.061219</v>
      </c>
      <c r="B356" t="str">
        <f ca="1">IF(ISBLANK(INDIRECT("'["&amp;'Báo cáo'!$C$3&amp;".xlsx]Hóa đơn COD'!"&amp;CELL("address",B356))),"",(INDIRECT("'["&amp;'Báo cáo'!$C$3&amp;".xlsx]Hóa đơn COD'!"&amp;CELL("address",B356))))</f>
        <v>T134232-Trần Thanh Tâm</v>
      </c>
      <c r="C356">
        <f ca="1">IF(ISBLANK(INDIRECT("'["&amp;'Báo cáo'!$C$3&amp;".xlsx]Hóa đơn COD'!"&amp;CELL("address",C356))),"",(INDIRECT("'["&amp;'Báo cáo'!$C$3&amp;".xlsx]Hóa đơn COD'!"&amp;CELL("address",C356))))</f>
        <v>14022650</v>
      </c>
      <c r="D356">
        <f ca="1">IF(ISBLANK(INDIRECT("'["&amp;'Báo cáo'!$C$3&amp;".xlsx]Hóa đơn COD'!"&amp;CELL("address",D356))),"",(INDIRECT("'["&amp;'Báo cáo'!$C$3&amp;".xlsx]Hóa đơn COD'!"&amp;CELL("address",D356))))</f>
        <v>0</v>
      </c>
      <c r="E356">
        <f ca="1">IF(ISBLANK(INDIRECT("'["&amp;'Báo cáo'!$C$3&amp;".xlsx]Hóa đơn COD'!"&amp;CELL("address",E356))),"",(INDIRECT("'["&amp;'Báo cáo'!$C$3&amp;".xlsx]Hóa đơn COD'!"&amp;CELL("address",E356))))</f>
        <v>1275445</v>
      </c>
      <c r="F356">
        <f ca="1">IF(ISBLANK(INDIRECT("'["&amp;'Báo cáo'!$C$3&amp;".xlsx]Hóa đơn COD'!"&amp;CELL("address",F356))),"",(INDIRECT("'["&amp;'Báo cáo'!$C$3&amp;".xlsx]Hóa đơn COD'!"&amp;CELL("address",F356))))</f>
        <v>1018445</v>
      </c>
      <c r="G356">
        <f ca="1">IF(ISBLANK(INDIRECT("'["&amp;'Báo cáo'!$C$3&amp;".xlsx]Hóa đơn COD'!"&amp;CELL("address",G356))),"",(INDIRECT("'["&amp;'Báo cáo'!$C$3&amp;".xlsx]Hóa đơn COD'!"&amp;CELL("address",G356))))</f>
        <v>257000</v>
      </c>
      <c r="H356">
        <f ca="1">IF(ISBLANK(INDIRECT("'["&amp;'Báo cáo'!$C$3&amp;".xlsx]Hóa đơn COD'!"&amp;CELL("address",H356))),"",(INDIRECT("'["&amp;'Báo cáo'!$C$3&amp;".xlsx]Hóa đơn COD'!"&amp;CELL("address",H356))))</f>
        <v>0</v>
      </c>
      <c r="I356">
        <f ca="1">IF(ISBLANK(INDIRECT("'["&amp;'Báo cáo'!$C$3&amp;".xlsx]Hóa đơn COD'!"&amp;CELL("address",I356))),"",(INDIRECT("'["&amp;'Báo cáo'!$C$3&amp;".xlsx]Hóa đơn COD'!"&amp;CELL("address",I356))))</f>
        <v>49</v>
      </c>
      <c r="J356">
        <f ca="1">IF(ISBLANK(INDIRECT("'["&amp;'Báo cáo'!$C$3&amp;".xlsx]Hóa đơn COD'!"&amp;CELL("address",J356))),"",(INDIRECT("'["&amp;'Báo cáo'!$C$3&amp;".xlsx]Hóa đơn COD'!"&amp;CELL("address",J356))))</f>
        <v>45</v>
      </c>
      <c r="K356">
        <f ca="1">IF(ISBLANK(INDIRECT("'["&amp;'Báo cáo'!$C$3&amp;".xlsx]Hóa đơn COD'!"&amp;CELL("address",K356))),"",(INDIRECT("'["&amp;'Báo cáo'!$C$3&amp;".xlsx]Hóa đơn COD'!"&amp;CELL("address",K356))))</f>
        <v>1</v>
      </c>
      <c r="L356">
        <f ca="1">IF(ISBLANK(INDIRECT("'["&amp;'Báo cáo'!$C$3&amp;".xlsx]Hóa đơn COD'!"&amp;CELL("address",L356))),"",(INDIRECT("'["&amp;'Báo cáo'!$C$3&amp;".xlsx]Hóa đơn COD'!"&amp;CELL("address",L356))))</f>
        <v>3</v>
      </c>
      <c r="M356">
        <f ca="1">IF(ISBLANK(INDIRECT("'["&amp;'Báo cáo'!$C$3&amp;".xlsx]Hóa đơn COD'!"&amp;CELL("address",M356))),"",(INDIRECT("'["&amp;'Báo cáo'!$C$3&amp;".xlsx]Hóa đơn COD'!"&amp;CELL("address",M356))))</f>
        <v>49</v>
      </c>
      <c r="N356" t="str">
        <f ca="1">IF(ISBLANK(INDIRECT("'["&amp;'Báo cáo'!$C$3&amp;".xlsx]Hóa đơn COD'!"&amp;CELL("address",N356))),"",(INDIRECT("'["&amp;'Báo cáo'!$C$3&amp;".xlsx]Hóa đơn COD'!"&amp;CELL("address",N356))))</f>
        <v>tuoint</v>
      </c>
      <c r="O356" t="str">
        <f ca="1">IF(ISBLANK(INDIRECT("'["&amp;'Báo cáo'!$C$3&amp;".xlsx]Hóa đơn COD'!"&amp;CELL("address",O356))),"",(INDIRECT("'["&amp;'Báo cáo'!$C$3&amp;".xlsx]Hóa đơn COD'!"&amp;CELL("address",O356))))</f>
        <v>12:12 06-12-19</v>
      </c>
      <c r="P356" s="10">
        <f t="shared" ca="1" si="5"/>
        <v>0.5083333333333333</v>
      </c>
      <c r="Q356" t="str">
        <f ca="1">IF(B356="","",IF(P356&lt;'Báo cáo'!$C$4,"Sáng","Chiều"))</f>
        <v>Sáng</v>
      </c>
      <c r="R356" s="12" t="str">
        <f ca="1">IF(A356="","",IF(ISNUMBER(MATCH(B356,'Danh sách COD'!$B:$B,0)),J356/I356,""))</f>
        <v/>
      </c>
      <c r="S356" t="str">
        <f ca="1">IF(R356="","",IF(R356&gt;='Báo cáo'!$C$8,"Có","Không"))</f>
        <v/>
      </c>
    </row>
    <row r="357" spans="1:19" x14ac:dyDescent="0.25">
      <c r="A357" t="str">
        <f ca="1">IF(ISBLANK(INDIRECT("'["&amp;'Báo cáo'!$C$3&amp;".xlsx]Hóa đơn COD'!"&amp;CELL("address",A357))),"",(INDIRECT("'["&amp;'Báo cáo'!$C$3&amp;".xlsx]Hóa đơn COD'!"&amp;CELL("address",A357))))</f>
        <v>BTT391726866.T134232.301119</v>
      </c>
      <c r="B357" t="str">
        <f ca="1">IF(ISBLANK(INDIRECT("'["&amp;'Báo cáo'!$C$3&amp;".xlsx]Hóa đơn COD'!"&amp;CELL("address",B357))),"",(INDIRECT("'["&amp;'Báo cáo'!$C$3&amp;".xlsx]Hóa đơn COD'!"&amp;CELL("address",B357))))</f>
        <v>T134232-Trần Thanh Tâm</v>
      </c>
      <c r="C357">
        <f ca="1">IF(ISBLANK(INDIRECT("'["&amp;'Báo cáo'!$C$3&amp;".xlsx]Hóa đơn COD'!"&amp;CELL("address",C357))),"",(INDIRECT("'["&amp;'Báo cáo'!$C$3&amp;".xlsx]Hóa đơn COD'!"&amp;CELL("address",C357))))</f>
        <v>10382371</v>
      </c>
      <c r="D357">
        <f ca="1">IF(ISBLANK(INDIRECT("'["&amp;'Báo cáo'!$C$3&amp;".xlsx]Hóa đơn COD'!"&amp;CELL("address",D357))),"",(INDIRECT("'["&amp;'Báo cáo'!$C$3&amp;".xlsx]Hóa đơn COD'!"&amp;CELL("address",D357))))</f>
        <v>0</v>
      </c>
      <c r="E357">
        <f ca="1">IF(ISBLANK(INDIRECT("'["&amp;'Báo cáo'!$C$3&amp;".xlsx]Hóa đơn COD'!"&amp;CELL("address",E357))),"",(INDIRECT("'["&amp;'Báo cáo'!$C$3&amp;".xlsx]Hóa đơn COD'!"&amp;CELL("address",E357))))</f>
        <v>1225716</v>
      </c>
      <c r="F357">
        <f ca="1">IF(ISBLANK(INDIRECT("'["&amp;'Báo cáo'!$C$3&amp;".xlsx]Hóa đơn COD'!"&amp;CELL("address",F357))),"",(INDIRECT("'["&amp;'Báo cáo'!$C$3&amp;".xlsx]Hóa đơn COD'!"&amp;CELL("address",F357))))</f>
        <v>942716</v>
      </c>
      <c r="G357">
        <f ca="1">IF(ISBLANK(INDIRECT("'["&amp;'Báo cáo'!$C$3&amp;".xlsx]Hóa đơn COD'!"&amp;CELL("address",G357))),"",(INDIRECT("'["&amp;'Báo cáo'!$C$3&amp;".xlsx]Hóa đơn COD'!"&amp;CELL("address",G357))))</f>
        <v>283000</v>
      </c>
      <c r="H357">
        <f ca="1">IF(ISBLANK(INDIRECT("'["&amp;'Báo cáo'!$C$3&amp;".xlsx]Hóa đơn COD'!"&amp;CELL("address",H357))),"",(INDIRECT("'["&amp;'Báo cáo'!$C$3&amp;".xlsx]Hóa đơn COD'!"&amp;CELL("address",H357))))</f>
        <v>0</v>
      </c>
      <c r="I357">
        <f ca="1">IF(ISBLANK(INDIRECT("'["&amp;'Báo cáo'!$C$3&amp;".xlsx]Hóa đơn COD'!"&amp;CELL("address",I357))),"",(INDIRECT("'["&amp;'Báo cáo'!$C$3&amp;".xlsx]Hóa đơn COD'!"&amp;CELL("address",I357))))</f>
        <v>60</v>
      </c>
      <c r="J357">
        <f ca="1">IF(ISBLANK(INDIRECT("'["&amp;'Báo cáo'!$C$3&amp;".xlsx]Hóa đơn COD'!"&amp;CELL("address",J357))),"",(INDIRECT("'["&amp;'Báo cáo'!$C$3&amp;".xlsx]Hóa đơn COD'!"&amp;CELL("address",J357))))</f>
        <v>45</v>
      </c>
      <c r="K357">
        <f ca="1">IF(ISBLANK(INDIRECT("'["&amp;'Báo cáo'!$C$3&amp;".xlsx]Hóa đơn COD'!"&amp;CELL("address",K357))),"",(INDIRECT("'["&amp;'Báo cáo'!$C$3&amp;".xlsx]Hóa đơn COD'!"&amp;CELL("address",K357))))</f>
        <v>3</v>
      </c>
      <c r="L357">
        <f ca="1">IF(ISBLANK(INDIRECT("'["&amp;'Báo cáo'!$C$3&amp;".xlsx]Hóa đơn COD'!"&amp;CELL("address",L357))),"",(INDIRECT("'["&amp;'Báo cáo'!$C$3&amp;".xlsx]Hóa đơn COD'!"&amp;CELL("address",L357))))</f>
        <v>12</v>
      </c>
      <c r="M357">
        <f ca="1">IF(ISBLANK(INDIRECT("'["&amp;'Báo cáo'!$C$3&amp;".xlsx]Hóa đơn COD'!"&amp;CELL("address",M357))),"",(INDIRECT("'["&amp;'Báo cáo'!$C$3&amp;".xlsx]Hóa đơn COD'!"&amp;CELL("address",M357))))</f>
        <v>60</v>
      </c>
      <c r="N357" t="str">
        <f ca="1">IF(ISBLANK(INDIRECT("'["&amp;'Báo cáo'!$C$3&amp;".xlsx]Hóa đơn COD'!"&amp;CELL("address",N357))),"",(INDIRECT("'["&amp;'Báo cáo'!$C$3&amp;".xlsx]Hóa đơn COD'!"&amp;CELL("address",N357))))</f>
        <v>trongntm</v>
      </c>
      <c r="O357" t="str">
        <f ca="1">IF(ISBLANK(INDIRECT("'["&amp;'Báo cáo'!$C$3&amp;".xlsx]Hóa đơn COD'!"&amp;CELL("address",O357))),"",(INDIRECT("'["&amp;'Báo cáo'!$C$3&amp;".xlsx]Hóa đơn COD'!"&amp;CELL("address",O357))))</f>
        <v>12:40 30-11-19</v>
      </c>
      <c r="P357" s="10">
        <f t="shared" ca="1" si="5"/>
        <v>0.52777777777777779</v>
      </c>
      <c r="Q357" t="str">
        <f ca="1">IF(B357="","",IF(P357&lt;'Báo cáo'!$C$4,"Sáng","Chiều"))</f>
        <v>Sáng</v>
      </c>
      <c r="R357" s="12" t="str">
        <f ca="1">IF(A357="","",IF(ISNUMBER(MATCH(B357,'Danh sách COD'!$B:$B,0)),J357/I357,""))</f>
        <v/>
      </c>
      <c r="S357" t="str">
        <f ca="1">IF(R357="","",IF(R357&gt;='Báo cáo'!$C$8,"Có","Không"))</f>
        <v/>
      </c>
    </row>
    <row r="358" spans="1:19" x14ac:dyDescent="0.25">
      <c r="A358" t="str">
        <f ca="1">IF(ISBLANK(INDIRECT("'["&amp;'Báo cáo'!$C$3&amp;".xlsx]Hóa đơn COD'!"&amp;CELL("address",A358))),"",(INDIRECT("'["&amp;'Báo cáo'!$C$3&amp;".xlsx]Hóa đơn COD'!"&amp;CELL("address",A358))))</f>
        <v>BTT393912936.T134232.021219</v>
      </c>
      <c r="B358" t="str">
        <f ca="1">IF(ISBLANK(INDIRECT("'["&amp;'Báo cáo'!$C$3&amp;".xlsx]Hóa đơn COD'!"&amp;CELL("address",B358))),"",(INDIRECT("'["&amp;'Báo cáo'!$C$3&amp;".xlsx]Hóa đơn COD'!"&amp;CELL("address",B358))))</f>
        <v>T134232-Trần Thanh Tâm</v>
      </c>
      <c r="C358">
        <f ca="1">IF(ISBLANK(INDIRECT("'["&amp;'Báo cáo'!$C$3&amp;".xlsx]Hóa đơn COD'!"&amp;CELL("address",C358))),"",(INDIRECT("'["&amp;'Báo cáo'!$C$3&amp;".xlsx]Hóa đơn COD'!"&amp;CELL("address",C358))))</f>
        <v>17912150</v>
      </c>
      <c r="D358">
        <f ca="1">IF(ISBLANK(INDIRECT("'["&amp;'Báo cáo'!$C$3&amp;".xlsx]Hóa đơn COD'!"&amp;CELL("address",D358))),"",(INDIRECT("'["&amp;'Báo cáo'!$C$3&amp;".xlsx]Hóa đơn COD'!"&amp;CELL("address",D358))))</f>
        <v>0</v>
      </c>
      <c r="E358">
        <f ca="1">IF(ISBLANK(INDIRECT("'["&amp;'Báo cáo'!$C$3&amp;".xlsx]Hóa đơn COD'!"&amp;CELL("address",E358))),"",(INDIRECT("'["&amp;'Báo cáo'!$C$3&amp;".xlsx]Hóa đơn COD'!"&amp;CELL("address",E358))))</f>
        <v>1615420</v>
      </c>
      <c r="F358">
        <f ca="1">IF(ISBLANK(INDIRECT("'["&amp;'Báo cáo'!$C$3&amp;".xlsx]Hóa đơn COD'!"&amp;CELL("address",F358))),"",(INDIRECT("'["&amp;'Báo cáo'!$C$3&amp;".xlsx]Hóa đơn COD'!"&amp;CELL("address",F358))))</f>
        <v>1407420</v>
      </c>
      <c r="G358">
        <f ca="1">IF(ISBLANK(INDIRECT("'["&amp;'Báo cáo'!$C$3&amp;".xlsx]Hóa đơn COD'!"&amp;CELL("address",G358))),"",(INDIRECT("'["&amp;'Báo cáo'!$C$3&amp;".xlsx]Hóa đơn COD'!"&amp;CELL("address",G358))))</f>
        <v>208000</v>
      </c>
      <c r="H358">
        <f ca="1">IF(ISBLANK(INDIRECT("'["&amp;'Báo cáo'!$C$3&amp;".xlsx]Hóa đơn COD'!"&amp;CELL("address",H358))),"",(INDIRECT("'["&amp;'Báo cáo'!$C$3&amp;".xlsx]Hóa đơn COD'!"&amp;CELL("address",H358))))</f>
        <v>0</v>
      </c>
      <c r="I358">
        <f ca="1">IF(ISBLANK(INDIRECT("'["&amp;'Báo cáo'!$C$3&amp;".xlsx]Hóa đơn COD'!"&amp;CELL("address",I358))),"",(INDIRECT("'["&amp;'Báo cáo'!$C$3&amp;".xlsx]Hóa đơn COD'!"&amp;CELL("address",I358))))</f>
        <v>62</v>
      </c>
      <c r="J358">
        <f ca="1">IF(ISBLANK(INDIRECT("'["&amp;'Báo cáo'!$C$3&amp;".xlsx]Hóa đơn COD'!"&amp;CELL("address",J358))),"",(INDIRECT("'["&amp;'Báo cáo'!$C$3&amp;".xlsx]Hóa đơn COD'!"&amp;CELL("address",J358))))</f>
        <v>56</v>
      </c>
      <c r="K358">
        <f ca="1">IF(ISBLANK(INDIRECT("'["&amp;'Báo cáo'!$C$3&amp;".xlsx]Hóa đơn COD'!"&amp;CELL("address",K358))),"",(INDIRECT("'["&amp;'Báo cáo'!$C$3&amp;".xlsx]Hóa đơn COD'!"&amp;CELL("address",K358))))</f>
        <v>1</v>
      </c>
      <c r="L358">
        <f ca="1">IF(ISBLANK(INDIRECT("'["&amp;'Báo cáo'!$C$3&amp;".xlsx]Hóa đơn COD'!"&amp;CELL("address",L358))),"",(INDIRECT("'["&amp;'Báo cáo'!$C$3&amp;".xlsx]Hóa đơn COD'!"&amp;CELL("address",L358))))</f>
        <v>5</v>
      </c>
      <c r="M358">
        <f ca="1">IF(ISBLANK(INDIRECT("'["&amp;'Báo cáo'!$C$3&amp;".xlsx]Hóa đơn COD'!"&amp;CELL("address",M358))),"",(INDIRECT("'["&amp;'Báo cáo'!$C$3&amp;".xlsx]Hóa đơn COD'!"&amp;CELL("address",M358))))</f>
        <v>62</v>
      </c>
      <c r="N358" t="str">
        <f ca="1">IF(ISBLANK(INDIRECT("'["&amp;'Báo cáo'!$C$3&amp;".xlsx]Hóa đơn COD'!"&amp;CELL("address",N358))),"",(INDIRECT("'["&amp;'Báo cáo'!$C$3&amp;".xlsx]Hóa đơn COD'!"&amp;CELL("address",N358))))</f>
        <v>tuoint</v>
      </c>
      <c r="O358" t="str">
        <f ca="1">IF(ISBLANK(INDIRECT("'["&amp;'Báo cáo'!$C$3&amp;".xlsx]Hóa đơn COD'!"&amp;CELL("address",O358))),"",(INDIRECT("'["&amp;'Báo cáo'!$C$3&amp;".xlsx]Hóa đơn COD'!"&amp;CELL("address",O358))))</f>
        <v>12:44 02-12-19</v>
      </c>
      <c r="P358" s="10">
        <f t="shared" ca="1" si="5"/>
        <v>0.53055555555555556</v>
      </c>
      <c r="Q358" t="str">
        <f ca="1">IF(B358="","",IF(P358&lt;'Báo cáo'!$C$4,"Sáng","Chiều"))</f>
        <v>Sáng</v>
      </c>
      <c r="R358" s="12" t="str">
        <f ca="1">IF(A358="","",IF(ISNUMBER(MATCH(B358,'Danh sách COD'!$B:$B,0)),J358/I358,""))</f>
        <v/>
      </c>
      <c r="S358" t="str">
        <f ca="1">IF(R358="","",IF(R358&gt;='Báo cáo'!$C$8,"Có","Không"))</f>
        <v/>
      </c>
    </row>
    <row r="359" spans="1:19" x14ac:dyDescent="0.25">
      <c r="A359" t="str">
        <f ca="1">IF(ISBLANK(INDIRECT("'["&amp;'Báo cáo'!$C$3&amp;".xlsx]Hóa đơn COD'!"&amp;CELL("address",A359))),"",(INDIRECT("'["&amp;'Báo cáo'!$C$3&amp;".xlsx]Hóa đơn COD'!"&amp;CELL("address",A359))))</f>
        <v>BTT397921365.T134232.051219</v>
      </c>
      <c r="B359" t="str">
        <f ca="1">IF(ISBLANK(INDIRECT("'["&amp;'Báo cáo'!$C$3&amp;".xlsx]Hóa đơn COD'!"&amp;CELL("address",B359))),"",(INDIRECT("'["&amp;'Báo cáo'!$C$3&amp;".xlsx]Hóa đơn COD'!"&amp;CELL("address",B359))))</f>
        <v>T134232-Trần Thanh Tâm</v>
      </c>
      <c r="C359">
        <f ca="1">IF(ISBLANK(INDIRECT("'["&amp;'Báo cáo'!$C$3&amp;".xlsx]Hóa đơn COD'!"&amp;CELL("address",C359))),"",(INDIRECT("'["&amp;'Báo cáo'!$C$3&amp;".xlsx]Hóa đơn COD'!"&amp;CELL("address",C359))))</f>
        <v>12289264</v>
      </c>
      <c r="D359">
        <f ca="1">IF(ISBLANK(INDIRECT("'["&amp;'Báo cáo'!$C$3&amp;".xlsx]Hóa đơn COD'!"&amp;CELL("address",D359))),"",(INDIRECT("'["&amp;'Báo cáo'!$C$3&amp;".xlsx]Hóa đơn COD'!"&amp;CELL("address",D359))))</f>
        <v>0</v>
      </c>
      <c r="E359">
        <f ca="1">IF(ISBLANK(INDIRECT("'["&amp;'Báo cáo'!$C$3&amp;".xlsx]Hóa đơn COD'!"&amp;CELL("address",E359))),"",(INDIRECT("'["&amp;'Báo cáo'!$C$3&amp;".xlsx]Hóa đơn COD'!"&amp;CELL("address",E359))))</f>
        <v>1186450</v>
      </c>
      <c r="F359">
        <f ca="1">IF(ISBLANK(INDIRECT("'["&amp;'Báo cáo'!$C$3&amp;".xlsx]Hóa đơn COD'!"&amp;CELL("address",F359))),"",(INDIRECT("'["&amp;'Báo cáo'!$C$3&amp;".xlsx]Hóa đơn COD'!"&amp;CELL("address",F359))))</f>
        <v>1058450</v>
      </c>
      <c r="G359">
        <f ca="1">IF(ISBLANK(INDIRECT("'["&amp;'Báo cáo'!$C$3&amp;".xlsx]Hóa đơn COD'!"&amp;CELL("address",G359))),"",(INDIRECT("'["&amp;'Báo cáo'!$C$3&amp;".xlsx]Hóa đơn COD'!"&amp;CELL("address",G359))))</f>
        <v>128000</v>
      </c>
      <c r="H359">
        <f ca="1">IF(ISBLANK(INDIRECT("'["&amp;'Báo cáo'!$C$3&amp;".xlsx]Hóa đơn COD'!"&amp;CELL("address",H359))),"",(INDIRECT("'["&amp;'Báo cáo'!$C$3&amp;".xlsx]Hóa đơn COD'!"&amp;CELL("address",H359))))</f>
        <v>0</v>
      </c>
      <c r="I359">
        <f ca="1">IF(ISBLANK(INDIRECT("'["&amp;'Báo cáo'!$C$3&amp;".xlsx]Hóa đơn COD'!"&amp;CELL("address",I359))),"",(INDIRECT("'["&amp;'Báo cáo'!$C$3&amp;".xlsx]Hóa đơn COD'!"&amp;CELL("address",I359))))</f>
        <v>57</v>
      </c>
      <c r="J359">
        <f ca="1">IF(ISBLANK(INDIRECT("'["&amp;'Báo cáo'!$C$3&amp;".xlsx]Hóa đơn COD'!"&amp;CELL("address",J359))),"",(INDIRECT("'["&amp;'Báo cáo'!$C$3&amp;".xlsx]Hóa đơn COD'!"&amp;CELL("address",J359))))</f>
        <v>46</v>
      </c>
      <c r="K359">
        <f ca="1">IF(ISBLANK(INDIRECT("'["&amp;'Báo cáo'!$C$3&amp;".xlsx]Hóa đơn COD'!"&amp;CELL("address",K359))),"",(INDIRECT("'["&amp;'Báo cáo'!$C$3&amp;".xlsx]Hóa đơn COD'!"&amp;CELL("address",K359))))</f>
        <v>0</v>
      </c>
      <c r="L359">
        <f ca="1">IF(ISBLANK(INDIRECT("'["&amp;'Báo cáo'!$C$3&amp;".xlsx]Hóa đơn COD'!"&amp;CELL("address",L359))),"",(INDIRECT("'["&amp;'Báo cáo'!$C$3&amp;".xlsx]Hóa đơn COD'!"&amp;CELL("address",L359))))</f>
        <v>11</v>
      </c>
      <c r="M359">
        <f ca="1">IF(ISBLANK(INDIRECT("'["&amp;'Báo cáo'!$C$3&amp;".xlsx]Hóa đơn COD'!"&amp;CELL("address",M359))),"",(INDIRECT("'["&amp;'Báo cáo'!$C$3&amp;".xlsx]Hóa đơn COD'!"&amp;CELL("address",M359))))</f>
        <v>57</v>
      </c>
      <c r="N359" t="str">
        <f ca="1">IF(ISBLANK(INDIRECT("'["&amp;'Báo cáo'!$C$3&amp;".xlsx]Hóa đơn COD'!"&amp;CELL("address",N359))),"",(INDIRECT("'["&amp;'Báo cáo'!$C$3&amp;".xlsx]Hóa đơn COD'!"&amp;CELL("address",N359))))</f>
        <v>anhtnt3</v>
      </c>
      <c r="O359" t="str">
        <f ca="1">IF(ISBLANK(INDIRECT("'["&amp;'Báo cáo'!$C$3&amp;".xlsx]Hóa đơn COD'!"&amp;CELL("address",O359))),"",(INDIRECT("'["&amp;'Báo cáo'!$C$3&amp;".xlsx]Hóa đơn COD'!"&amp;CELL("address",O359))))</f>
        <v>12:45 05-12-19</v>
      </c>
      <c r="P359" s="10">
        <f t="shared" ca="1" si="5"/>
        <v>0.53125</v>
      </c>
      <c r="Q359" t="str">
        <f ca="1">IF(B359="","",IF(P359&lt;'Báo cáo'!$C$4,"Sáng","Chiều"))</f>
        <v>Sáng</v>
      </c>
      <c r="R359" s="12" t="str">
        <f ca="1">IF(A359="","",IF(ISNUMBER(MATCH(B359,'Danh sách COD'!$B:$B,0)),J359/I359,""))</f>
        <v/>
      </c>
      <c r="S359" t="str">
        <f ca="1">IF(R359="","",IF(R359&gt;='Báo cáo'!$C$8,"Có","Không"))</f>
        <v/>
      </c>
    </row>
    <row r="360" spans="1:19" x14ac:dyDescent="0.25">
      <c r="A360" t="str">
        <f ca="1">IF(ISBLANK(INDIRECT("'["&amp;'Báo cáo'!$C$3&amp;".xlsx]Hóa đơn COD'!"&amp;CELL("address",A360))),"",(INDIRECT("'["&amp;'Báo cáo'!$C$3&amp;".xlsx]Hóa đơn COD'!"&amp;CELL("address",A360))))</f>
        <v>BTT395257401.T134232.031219</v>
      </c>
      <c r="B360" t="str">
        <f ca="1">IF(ISBLANK(INDIRECT("'["&amp;'Báo cáo'!$C$3&amp;".xlsx]Hóa đơn COD'!"&amp;CELL("address",B360))),"",(INDIRECT("'["&amp;'Báo cáo'!$C$3&amp;".xlsx]Hóa đơn COD'!"&amp;CELL("address",B360))))</f>
        <v>T134232-Trần Thanh Tâm</v>
      </c>
      <c r="C360">
        <f ca="1">IF(ISBLANK(INDIRECT("'["&amp;'Báo cáo'!$C$3&amp;".xlsx]Hóa đơn COD'!"&amp;CELL("address",C360))),"",(INDIRECT("'["&amp;'Báo cáo'!$C$3&amp;".xlsx]Hóa đơn COD'!"&amp;CELL("address",C360))))</f>
        <v>15274496</v>
      </c>
      <c r="D360">
        <f ca="1">IF(ISBLANK(INDIRECT("'["&amp;'Báo cáo'!$C$3&amp;".xlsx]Hóa đơn COD'!"&amp;CELL("address",D360))),"",(INDIRECT("'["&amp;'Báo cáo'!$C$3&amp;".xlsx]Hóa đơn COD'!"&amp;CELL("address",D360))))</f>
        <v>0</v>
      </c>
      <c r="E360">
        <f ca="1">IF(ISBLANK(INDIRECT("'["&amp;'Báo cáo'!$C$3&amp;".xlsx]Hóa đơn COD'!"&amp;CELL("address",E360))),"",(INDIRECT("'["&amp;'Báo cáo'!$C$3&amp;".xlsx]Hóa đơn COD'!"&amp;CELL("address",E360))))</f>
        <v>1378308</v>
      </c>
      <c r="F360">
        <f ca="1">IF(ISBLANK(INDIRECT("'["&amp;'Báo cáo'!$C$3&amp;".xlsx]Hóa đơn COD'!"&amp;CELL("address",F360))),"",(INDIRECT("'["&amp;'Báo cáo'!$C$3&amp;".xlsx]Hóa đơn COD'!"&amp;CELL("address",F360))))</f>
        <v>1211308</v>
      </c>
      <c r="G360">
        <f ca="1">IF(ISBLANK(INDIRECT("'["&amp;'Báo cáo'!$C$3&amp;".xlsx]Hóa đơn COD'!"&amp;CELL("address",G360))),"",(INDIRECT("'["&amp;'Báo cáo'!$C$3&amp;".xlsx]Hóa đơn COD'!"&amp;CELL("address",G360))))</f>
        <v>167000</v>
      </c>
      <c r="H360">
        <f ca="1">IF(ISBLANK(INDIRECT("'["&amp;'Báo cáo'!$C$3&amp;".xlsx]Hóa đơn COD'!"&amp;CELL("address",H360))),"",(INDIRECT("'["&amp;'Báo cáo'!$C$3&amp;".xlsx]Hóa đơn COD'!"&amp;CELL("address",H360))))</f>
        <v>0</v>
      </c>
      <c r="I360">
        <f ca="1">IF(ISBLANK(INDIRECT("'["&amp;'Báo cáo'!$C$3&amp;".xlsx]Hóa đơn COD'!"&amp;CELL("address",I360))),"",(INDIRECT("'["&amp;'Báo cáo'!$C$3&amp;".xlsx]Hóa đơn COD'!"&amp;CELL("address",I360))))</f>
        <v>65</v>
      </c>
      <c r="J360">
        <f ca="1">IF(ISBLANK(INDIRECT("'["&amp;'Báo cáo'!$C$3&amp;".xlsx]Hóa đơn COD'!"&amp;CELL("address",J360))),"",(INDIRECT("'["&amp;'Báo cáo'!$C$3&amp;".xlsx]Hóa đơn COD'!"&amp;CELL("address",J360))))</f>
        <v>59</v>
      </c>
      <c r="K360">
        <f ca="1">IF(ISBLANK(INDIRECT("'["&amp;'Báo cáo'!$C$3&amp;".xlsx]Hóa đơn COD'!"&amp;CELL("address",K360))),"",(INDIRECT("'["&amp;'Báo cáo'!$C$3&amp;".xlsx]Hóa đơn COD'!"&amp;CELL("address",K360))))</f>
        <v>0</v>
      </c>
      <c r="L360">
        <f ca="1">IF(ISBLANK(INDIRECT("'["&amp;'Báo cáo'!$C$3&amp;".xlsx]Hóa đơn COD'!"&amp;CELL("address",L360))),"",(INDIRECT("'["&amp;'Báo cáo'!$C$3&amp;".xlsx]Hóa đơn COD'!"&amp;CELL("address",L360))))</f>
        <v>6</v>
      </c>
      <c r="M360">
        <f ca="1">IF(ISBLANK(INDIRECT("'["&amp;'Báo cáo'!$C$3&amp;".xlsx]Hóa đơn COD'!"&amp;CELL("address",M360))),"",(INDIRECT("'["&amp;'Báo cáo'!$C$3&amp;".xlsx]Hóa đơn COD'!"&amp;CELL("address",M360))))</f>
        <v>65</v>
      </c>
      <c r="N360" t="str">
        <f ca="1">IF(ISBLANK(INDIRECT("'["&amp;'Báo cáo'!$C$3&amp;".xlsx]Hóa đơn COD'!"&amp;CELL("address",N360))),"",(INDIRECT("'["&amp;'Báo cáo'!$C$3&amp;".xlsx]Hóa đơn COD'!"&amp;CELL("address",N360))))</f>
        <v>tuoint</v>
      </c>
      <c r="O360" t="str">
        <f ca="1">IF(ISBLANK(INDIRECT("'["&amp;'Báo cáo'!$C$3&amp;".xlsx]Hóa đơn COD'!"&amp;CELL("address",O360))),"",(INDIRECT("'["&amp;'Báo cáo'!$C$3&amp;".xlsx]Hóa đơn COD'!"&amp;CELL("address",O360))))</f>
        <v>12:57 03-12-19</v>
      </c>
      <c r="P360" s="10">
        <f t="shared" ca="1" si="5"/>
        <v>0.5395833333333333</v>
      </c>
      <c r="Q360" t="str">
        <f ca="1">IF(B360="","",IF(P360&lt;'Báo cáo'!$C$4,"Sáng","Chiều"))</f>
        <v>Sáng</v>
      </c>
      <c r="R360" s="12" t="str">
        <f ca="1">IF(A360="","",IF(ISNUMBER(MATCH(B360,'Danh sách COD'!$B:$B,0)),J360/I360,""))</f>
        <v/>
      </c>
      <c r="S360" t="str">
        <f ca="1">IF(R360="","",IF(R360&gt;='Báo cáo'!$C$8,"Có","Không"))</f>
        <v/>
      </c>
    </row>
    <row r="361" spans="1:19" x14ac:dyDescent="0.25">
      <c r="A361" t="str">
        <f ca="1">IF(ISBLANK(INDIRECT("'["&amp;'Báo cáo'!$C$3&amp;".xlsx]Hóa đơn COD'!"&amp;CELL("address",A361))),"",(INDIRECT("'["&amp;'Báo cáo'!$C$3&amp;".xlsx]Hóa đơn COD'!"&amp;CELL("address",A361))))</f>
        <v>BTT396685740.T134232.041219</v>
      </c>
      <c r="B361" t="str">
        <f ca="1">IF(ISBLANK(INDIRECT("'["&amp;'Báo cáo'!$C$3&amp;".xlsx]Hóa đơn COD'!"&amp;CELL("address",B361))),"",(INDIRECT("'["&amp;'Báo cáo'!$C$3&amp;".xlsx]Hóa đơn COD'!"&amp;CELL("address",B361))))</f>
        <v>T134232-Trần Thanh Tâm</v>
      </c>
      <c r="C361">
        <f ca="1">IF(ISBLANK(INDIRECT("'["&amp;'Báo cáo'!$C$3&amp;".xlsx]Hóa đơn COD'!"&amp;CELL("address",C361))),"",(INDIRECT("'["&amp;'Báo cáo'!$C$3&amp;".xlsx]Hóa đơn COD'!"&amp;CELL("address",C361))))</f>
        <v>18949073</v>
      </c>
      <c r="D361">
        <f ca="1">IF(ISBLANK(INDIRECT("'["&amp;'Báo cáo'!$C$3&amp;".xlsx]Hóa đơn COD'!"&amp;CELL("address",D361))),"",(INDIRECT("'["&amp;'Báo cáo'!$C$3&amp;".xlsx]Hóa đơn COD'!"&amp;CELL("address",D361))))</f>
        <v>0</v>
      </c>
      <c r="E361">
        <f ca="1">IF(ISBLANK(INDIRECT("'["&amp;'Báo cáo'!$C$3&amp;".xlsx]Hóa đơn COD'!"&amp;CELL("address",E361))),"",(INDIRECT("'["&amp;'Báo cáo'!$C$3&amp;".xlsx]Hóa đơn COD'!"&amp;CELL("address",E361))))</f>
        <v>1549030</v>
      </c>
      <c r="F361">
        <f ca="1">IF(ISBLANK(INDIRECT("'["&amp;'Báo cáo'!$C$3&amp;".xlsx]Hóa đơn COD'!"&amp;CELL("address",F361))),"",(INDIRECT("'["&amp;'Báo cáo'!$C$3&amp;".xlsx]Hóa đơn COD'!"&amp;CELL("address",F361))))</f>
        <v>1385030</v>
      </c>
      <c r="G361">
        <f ca="1">IF(ISBLANK(INDIRECT("'["&amp;'Báo cáo'!$C$3&amp;".xlsx]Hóa đơn COD'!"&amp;CELL("address",G361))),"",(INDIRECT("'["&amp;'Báo cáo'!$C$3&amp;".xlsx]Hóa đơn COD'!"&amp;CELL("address",G361))))</f>
        <v>164000</v>
      </c>
      <c r="H361">
        <f ca="1">IF(ISBLANK(INDIRECT("'["&amp;'Báo cáo'!$C$3&amp;".xlsx]Hóa đơn COD'!"&amp;CELL("address",H361))),"",(INDIRECT("'["&amp;'Báo cáo'!$C$3&amp;".xlsx]Hóa đơn COD'!"&amp;CELL("address",H361))))</f>
        <v>0</v>
      </c>
      <c r="I361">
        <f ca="1">IF(ISBLANK(INDIRECT("'["&amp;'Báo cáo'!$C$3&amp;".xlsx]Hóa đơn COD'!"&amp;CELL("address",I361))),"",(INDIRECT("'["&amp;'Báo cáo'!$C$3&amp;".xlsx]Hóa đơn COD'!"&amp;CELL("address",I361))))</f>
        <v>66</v>
      </c>
      <c r="J361">
        <f ca="1">IF(ISBLANK(INDIRECT("'["&amp;'Báo cáo'!$C$3&amp;".xlsx]Hóa đơn COD'!"&amp;CELL("address",J361))),"",(INDIRECT("'["&amp;'Báo cáo'!$C$3&amp;".xlsx]Hóa đơn COD'!"&amp;CELL("address",J361))))</f>
        <v>55</v>
      </c>
      <c r="K361">
        <f ca="1">IF(ISBLANK(INDIRECT("'["&amp;'Báo cáo'!$C$3&amp;".xlsx]Hóa đơn COD'!"&amp;CELL("address",K361))),"",(INDIRECT("'["&amp;'Báo cáo'!$C$3&amp;".xlsx]Hóa đơn COD'!"&amp;CELL("address",K361))))</f>
        <v>2</v>
      </c>
      <c r="L361">
        <f ca="1">IF(ISBLANK(INDIRECT("'["&amp;'Báo cáo'!$C$3&amp;".xlsx]Hóa đơn COD'!"&amp;CELL("address",L361))),"",(INDIRECT("'["&amp;'Báo cáo'!$C$3&amp;".xlsx]Hóa đơn COD'!"&amp;CELL("address",L361))))</f>
        <v>9</v>
      </c>
      <c r="M361">
        <f ca="1">IF(ISBLANK(INDIRECT("'["&amp;'Báo cáo'!$C$3&amp;".xlsx]Hóa đơn COD'!"&amp;CELL("address",M361))),"",(INDIRECT("'["&amp;'Báo cáo'!$C$3&amp;".xlsx]Hóa đơn COD'!"&amp;CELL("address",M361))))</f>
        <v>66</v>
      </c>
      <c r="N361" t="str">
        <f ca="1">IF(ISBLANK(INDIRECT("'["&amp;'Báo cáo'!$C$3&amp;".xlsx]Hóa đơn COD'!"&amp;CELL("address",N361))),"",(INDIRECT("'["&amp;'Báo cáo'!$C$3&amp;".xlsx]Hóa đơn COD'!"&amp;CELL("address",N361))))</f>
        <v>ngannk2</v>
      </c>
      <c r="O361" t="str">
        <f ca="1">IF(ISBLANK(INDIRECT("'["&amp;'Báo cáo'!$C$3&amp;".xlsx]Hóa đơn COD'!"&amp;CELL("address",O361))),"",(INDIRECT("'["&amp;'Báo cáo'!$C$3&amp;".xlsx]Hóa đơn COD'!"&amp;CELL("address",O361))))</f>
        <v>12:58 04-12-19</v>
      </c>
      <c r="P361" s="10">
        <f t="shared" ca="1" si="5"/>
        <v>0.54027777777777775</v>
      </c>
      <c r="Q361" t="str">
        <f ca="1">IF(B361="","",IF(P361&lt;'Báo cáo'!$C$4,"Sáng","Chiều"))</f>
        <v>Sáng</v>
      </c>
      <c r="R361" s="12" t="str">
        <f ca="1">IF(A361="","",IF(ISNUMBER(MATCH(B361,'Danh sách COD'!$B:$B,0)),J361/I361,""))</f>
        <v/>
      </c>
      <c r="S361" t="str">
        <f ca="1">IF(R361="","",IF(R361&gt;='Báo cáo'!$C$8,"Có","Không"))</f>
        <v/>
      </c>
    </row>
    <row r="362" spans="1:19" x14ac:dyDescent="0.25">
      <c r="A362" t="str">
        <f ca="1">IF(ISBLANK(INDIRECT("'["&amp;'Báo cáo'!$C$3&amp;".xlsx]Hóa đơn COD'!"&amp;CELL("address",A362))),"",(INDIRECT("'["&amp;'Báo cáo'!$C$3&amp;".xlsx]Hóa đơn COD'!"&amp;CELL("address",A362))))</f>
        <v>BTT391980087.T134232.301119</v>
      </c>
      <c r="B362" t="str">
        <f ca="1">IF(ISBLANK(INDIRECT("'["&amp;'Báo cáo'!$C$3&amp;".xlsx]Hóa đơn COD'!"&amp;CELL("address",B362))),"",(INDIRECT("'["&amp;'Báo cáo'!$C$3&amp;".xlsx]Hóa đơn COD'!"&amp;CELL("address",B362))))</f>
        <v>T134232-Trần Thanh Tâm</v>
      </c>
      <c r="C362">
        <f ca="1">IF(ISBLANK(INDIRECT("'["&amp;'Báo cáo'!$C$3&amp;".xlsx]Hóa đơn COD'!"&amp;CELL("address",C362))),"",(INDIRECT("'["&amp;'Báo cáo'!$C$3&amp;".xlsx]Hóa đơn COD'!"&amp;CELL("address",C362))))</f>
        <v>8993060</v>
      </c>
      <c r="D362">
        <f ca="1">IF(ISBLANK(INDIRECT("'["&amp;'Báo cáo'!$C$3&amp;".xlsx]Hóa đơn COD'!"&amp;CELL("address",D362))),"",(INDIRECT("'["&amp;'Báo cáo'!$C$3&amp;".xlsx]Hóa đơn COD'!"&amp;CELL("address",D362))))</f>
        <v>0</v>
      </c>
      <c r="E362">
        <f ca="1">IF(ISBLANK(INDIRECT("'["&amp;'Báo cáo'!$C$3&amp;".xlsx]Hóa đơn COD'!"&amp;CELL("address",E362))),"",(INDIRECT("'["&amp;'Báo cáo'!$C$3&amp;".xlsx]Hóa đơn COD'!"&amp;CELL("address",E362))))</f>
        <v>449110</v>
      </c>
      <c r="F362">
        <f ca="1">IF(ISBLANK(INDIRECT("'["&amp;'Báo cáo'!$C$3&amp;".xlsx]Hóa đơn COD'!"&amp;CELL("address",F362))),"",(INDIRECT("'["&amp;'Báo cáo'!$C$3&amp;".xlsx]Hóa đơn COD'!"&amp;CELL("address",F362))))</f>
        <v>354110</v>
      </c>
      <c r="G362">
        <f ca="1">IF(ISBLANK(INDIRECT("'["&amp;'Báo cáo'!$C$3&amp;".xlsx]Hóa đơn COD'!"&amp;CELL("address",G362))),"",(INDIRECT("'["&amp;'Báo cáo'!$C$3&amp;".xlsx]Hóa đơn COD'!"&amp;CELL("address",G362))))</f>
        <v>95000</v>
      </c>
      <c r="H362">
        <f ca="1">IF(ISBLANK(INDIRECT("'["&amp;'Báo cáo'!$C$3&amp;".xlsx]Hóa đơn COD'!"&amp;CELL("address",H362))),"",(INDIRECT("'["&amp;'Báo cáo'!$C$3&amp;".xlsx]Hóa đơn COD'!"&amp;CELL("address",H362))))</f>
        <v>0</v>
      </c>
      <c r="I362">
        <f ca="1">IF(ISBLANK(INDIRECT("'["&amp;'Báo cáo'!$C$3&amp;".xlsx]Hóa đơn COD'!"&amp;CELL("address",I362))),"",(INDIRECT("'["&amp;'Báo cáo'!$C$3&amp;".xlsx]Hóa đơn COD'!"&amp;CELL("address",I362))))</f>
        <v>20</v>
      </c>
      <c r="J362">
        <f ca="1">IF(ISBLANK(INDIRECT("'["&amp;'Báo cáo'!$C$3&amp;".xlsx]Hóa đơn COD'!"&amp;CELL("address",J362))),"",(INDIRECT("'["&amp;'Báo cáo'!$C$3&amp;".xlsx]Hóa đơn COD'!"&amp;CELL("address",J362))))</f>
        <v>17</v>
      </c>
      <c r="K362">
        <f ca="1">IF(ISBLANK(INDIRECT("'["&amp;'Báo cáo'!$C$3&amp;".xlsx]Hóa đơn COD'!"&amp;CELL("address",K362))),"",(INDIRECT("'["&amp;'Báo cáo'!$C$3&amp;".xlsx]Hóa đơn COD'!"&amp;CELL("address",K362))))</f>
        <v>1</v>
      </c>
      <c r="L362">
        <f ca="1">IF(ISBLANK(INDIRECT("'["&amp;'Báo cáo'!$C$3&amp;".xlsx]Hóa đơn COD'!"&amp;CELL("address",L362))),"",(INDIRECT("'["&amp;'Báo cáo'!$C$3&amp;".xlsx]Hóa đơn COD'!"&amp;CELL("address",L362))))</f>
        <v>2</v>
      </c>
      <c r="M362">
        <f ca="1">IF(ISBLANK(INDIRECT("'["&amp;'Báo cáo'!$C$3&amp;".xlsx]Hóa đơn COD'!"&amp;CELL("address",M362))),"",(INDIRECT("'["&amp;'Báo cáo'!$C$3&amp;".xlsx]Hóa đơn COD'!"&amp;CELL("address",M362))))</f>
        <v>20</v>
      </c>
      <c r="N362" t="str">
        <f ca="1">IF(ISBLANK(INDIRECT("'["&amp;'Báo cáo'!$C$3&amp;".xlsx]Hóa đơn COD'!"&amp;CELL("address",N362))),"",(INDIRECT("'["&amp;'Báo cáo'!$C$3&amp;".xlsx]Hóa đơn COD'!"&amp;CELL("address",N362))))</f>
        <v>tuoint</v>
      </c>
      <c r="O362" t="str">
        <f ca="1">IF(ISBLANK(INDIRECT("'["&amp;'Báo cáo'!$C$3&amp;".xlsx]Hóa đơn COD'!"&amp;CELL("address",O362))),"",(INDIRECT("'["&amp;'Báo cáo'!$C$3&amp;".xlsx]Hóa đơn COD'!"&amp;CELL("address",O362))))</f>
        <v>16:34 30-11-19</v>
      </c>
      <c r="P362" s="10">
        <f t="shared" ca="1" si="5"/>
        <v>0.69027777777777777</v>
      </c>
      <c r="Q362" t="str">
        <f ca="1">IF(B362="","",IF(P362&lt;'Báo cáo'!$C$4,"Sáng","Chiều"))</f>
        <v>Chiều</v>
      </c>
      <c r="R362" s="12" t="str">
        <f ca="1">IF(A362="","",IF(ISNUMBER(MATCH(B362,'Danh sách COD'!$B:$B,0)),J362/I362,""))</f>
        <v/>
      </c>
      <c r="S362" t="str">
        <f ca="1">IF(R362="","",IF(R362&gt;='Báo cáo'!$C$8,"Có","Không"))</f>
        <v/>
      </c>
    </row>
    <row r="363" spans="1:19" x14ac:dyDescent="0.25">
      <c r="A363" t="str">
        <f ca="1">IF(ISBLANK(INDIRECT("'["&amp;'Báo cáo'!$C$3&amp;".xlsx]Hóa đơn COD'!"&amp;CELL("address",A363))),"",(INDIRECT("'["&amp;'Báo cáo'!$C$3&amp;".xlsx]Hóa đơn COD'!"&amp;CELL("address",A363))))</f>
        <v>BTT399628077.T134232.061219</v>
      </c>
      <c r="B363" t="str">
        <f ca="1">IF(ISBLANK(INDIRECT("'["&amp;'Báo cáo'!$C$3&amp;".xlsx]Hóa đơn COD'!"&amp;CELL("address",B363))),"",(INDIRECT("'["&amp;'Báo cáo'!$C$3&amp;".xlsx]Hóa đơn COD'!"&amp;CELL("address",B363))))</f>
        <v>T134232-Trần Thanh Tâm</v>
      </c>
      <c r="C363">
        <f ca="1">IF(ISBLANK(INDIRECT("'["&amp;'Báo cáo'!$C$3&amp;".xlsx]Hóa đơn COD'!"&amp;CELL("address",C363))),"",(INDIRECT("'["&amp;'Báo cáo'!$C$3&amp;".xlsx]Hóa đơn COD'!"&amp;CELL("address",C363))))</f>
        <v>8851099</v>
      </c>
      <c r="D363">
        <f ca="1">IF(ISBLANK(INDIRECT("'["&amp;'Báo cáo'!$C$3&amp;".xlsx]Hóa đơn COD'!"&amp;CELL("address",D363))),"",(INDIRECT("'["&amp;'Báo cáo'!$C$3&amp;".xlsx]Hóa đơn COD'!"&amp;CELL("address",D363))))</f>
        <v>0</v>
      </c>
      <c r="E363">
        <f ca="1">IF(ISBLANK(INDIRECT("'["&amp;'Báo cáo'!$C$3&amp;".xlsx]Hóa đơn COD'!"&amp;CELL("address",E363))),"",(INDIRECT("'["&amp;'Báo cáo'!$C$3&amp;".xlsx]Hóa đơn COD'!"&amp;CELL("address",E363))))</f>
        <v>547100</v>
      </c>
      <c r="F363">
        <f ca="1">IF(ISBLANK(INDIRECT("'["&amp;'Báo cáo'!$C$3&amp;".xlsx]Hóa đơn COD'!"&amp;CELL("address",F363))),"",(INDIRECT("'["&amp;'Báo cáo'!$C$3&amp;".xlsx]Hóa đơn COD'!"&amp;CELL("address",F363))))</f>
        <v>458100</v>
      </c>
      <c r="G363">
        <f ca="1">IF(ISBLANK(INDIRECT("'["&amp;'Báo cáo'!$C$3&amp;".xlsx]Hóa đơn COD'!"&amp;CELL("address",G363))),"",(INDIRECT("'["&amp;'Báo cáo'!$C$3&amp;".xlsx]Hóa đơn COD'!"&amp;CELL("address",G363))))</f>
        <v>89000</v>
      </c>
      <c r="H363">
        <f ca="1">IF(ISBLANK(INDIRECT("'["&amp;'Báo cáo'!$C$3&amp;".xlsx]Hóa đơn COD'!"&amp;CELL("address",H363))),"",(INDIRECT("'["&amp;'Báo cáo'!$C$3&amp;".xlsx]Hóa đơn COD'!"&amp;CELL("address",H363))))</f>
        <v>0</v>
      </c>
      <c r="I363">
        <f ca="1">IF(ISBLANK(INDIRECT("'["&amp;'Báo cáo'!$C$3&amp;".xlsx]Hóa đơn COD'!"&amp;CELL("address",I363))),"",(INDIRECT("'["&amp;'Báo cáo'!$C$3&amp;".xlsx]Hóa đơn COD'!"&amp;CELL("address",I363))))</f>
        <v>22</v>
      </c>
      <c r="J363">
        <f ca="1">IF(ISBLANK(INDIRECT("'["&amp;'Báo cáo'!$C$3&amp;".xlsx]Hóa đơn COD'!"&amp;CELL("address",J363))),"",(INDIRECT("'["&amp;'Báo cáo'!$C$3&amp;".xlsx]Hóa đơn COD'!"&amp;CELL("address",J363))))</f>
        <v>21</v>
      </c>
      <c r="K363">
        <f ca="1">IF(ISBLANK(INDIRECT("'["&amp;'Báo cáo'!$C$3&amp;".xlsx]Hóa đơn COD'!"&amp;CELL("address",K363))),"",(INDIRECT("'["&amp;'Báo cáo'!$C$3&amp;".xlsx]Hóa đơn COD'!"&amp;CELL("address",K363))))</f>
        <v>0</v>
      </c>
      <c r="L363">
        <f ca="1">IF(ISBLANK(INDIRECT("'["&amp;'Báo cáo'!$C$3&amp;".xlsx]Hóa đơn COD'!"&amp;CELL("address",L363))),"",(INDIRECT("'["&amp;'Báo cáo'!$C$3&amp;".xlsx]Hóa đơn COD'!"&amp;CELL("address",L363))))</f>
        <v>1</v>
      </c>
      <c r="M363">
        <f ca="1">IF(ISBLANK(INDIRECT("'["&amp;'Báo cáo'!$C$3&amp;".xlsx]Hóa đơn COD'!"&amp;CELL("address",M363))),"",(INDIRECT("'["&amp;'Báo cáo'!$C$3&amp;".xlsx]Hóa đơn COD'!"&amp;CELL("address",M363))))</f>
        <v>22</v>
      </c>
      <c r="N363" t="str">
        <f ca="1">IF(ISBLANK(INDIRECT("'["&amp;'Báo cáo'!$C$3&amp;".xlsx]Hóa đơn COD'!"&amp;CELL("address",N363))),"",(INDIRECT("'["&amp;'Báo cáo'!$C$3&amp;".xlsx]Hóa đơn COD'!"&amp;CELL("address",N363))))</f>
        <v>tuoint</v>
      </c>
      <c r="O363" t="str">
        <f ca="1">IF(ISBLANK(INDIRECT("'["&amp;'Báo cáo'!$C$3&amp;".xlsx]Hóa đơn COD'!"&amp;CELL("address",O363))),"",(INDIRECT("'["&amp;'Báo cáo'!$C$3&amp;".xlsx]Hóa đơn COD'!"&amp;CELL("address",O363))))</f>
        <v>16:52 06-12-19</v>
      </c>
      <c r="P363" s="10">
        <f t="shared" ca="1" si="5"/>
        <v>0.70277777777777783</v>
      </c>
      <c r="Q363" t="str">
        <f ca="1">IF(B363="","",IF(P363&lt;'Báo cáo'!$C$4,"Sáng","Chiều"))</f>
        <v>Chiều</v>
      </c>
      <c r="R363" s="12" t="str">
        <f ca="1">IF(A363="","",IF(ISNUMBER(MATCH(B363,'Danh sách COD'!$B:$B,0)),J363/I363,""))</f>
        <v/>
      </c>
      <c r="S363" t="str">
        <f ca="1">IF(R363="","",IF(R363&gt;='Báo cáo'!$C$8,"Có","Không"))</f>
        <v/>
      </c>
    </row>
    <row r="364" spans="1:19" x14ac:dyDescent="0.25">
      <c r="A364" t="str">
        <f ca="1">IF(ISBLANK(INDIRECT("'["&amp;'Báo cáo'!$C$3&amp;".xlsx]Hóa đơn COD'!"&amp;CELL("address",A364))),"",(INDIRECT("'["&amp;'Báo cáo'!$C$3&amp;".xlsx]Hóa đơn COD'!"&amp;CELL("address",A364))))</f>
        <v>BTT398227329.T134232.051219</v>
      </c>
      <c r="B364" t="str">
        <f ca="1">IF(ISBLANK(INDIRECT("'["&amp;'Báo cáo'!$C$3&amp;".xlsx]Hóa đơn COD'!"&amp;CELL("address",B364))),"",(INDIRECT("'["&amp;'Báo cáo'!$C$3&amp;".xlsx]Hóa đơn COD'!"&amp;CELL("address",B364))))</f>
        <v>T134232-Trần Thanh Tâm</v>
      </c>
      <c r="C364">
        <f ca="1">IF(ISBLANK(INDIRECT("'["&amp;'Báo cáo'!$C$3&amp;".xlsx]Hóa đơn COD'!"&amp;CELL("address",C364))),"",(INDIRECT("'["&amp;'Báo cáo'!$C$3&amp;".xlsx]Hóa đơn COD'!"&amp;CELL("address",C364))))</f>
        <v>12477310</v>
      </c>
      <c r="D364">
        <f ca="1">IF(ISBLANK(INDIRECT("'["&amp;'Báo cáo'!$C$3&amp;".xlsx]Hóa đơn COD'!"&amp;CELL("address",D364))),"",(INDIRECT("'["&amp;'Báo cáo'!$C$3&amp;".xlsx]Hóa đơn COD'!"&amp;CELL("address",D364))))</f>
        <v>0</v>
      </c>
      <c r="E364">
        <f ca="1">IF(ISBLANK(INDIRECT("'["&amp;'Báo cáo'!$C$3&amp;".xlsx]Hóa đơn COD'!"&amp;CELL("address",E364))),"",(INDIRECT("'["&amp;'Báo cáo'!$C$3&amp;".xlsx]Hóa đơn COD'!"&amp;CELL("address",E364))))</f>
        <v>1011025</v>
      </c>
      <c r="F364">
        <f ca="1">IF(ISBLANK(INDIRECT("'["&amp;'Báo cáo'!$C$3&amp;".xlsx]Hóa đơn COD'!"&amp;CELL("address",F364))),"",(INDIRECT("'["&amp;'Báo cáo'!$C$3&amp;".xlsx]Hóa đơn COD'!"&amp;CELL("address",F364))))</f>
        <v>851025</v>
      </c>
      <c r="G364">
        <f ca="1">IF(ISBLANK(INDIRECT("'["&amp;'Báo cáo'!$C$3&amp;".xlsx]Hóa đơn COD'!"&amp;CELL("address",G364))),"",(INDIRECT("'["&amp;'Báo cáo'!$C$3&amp;".xlsx]Hóa đơn COD'!"&amp;CELL("address",G364))))</f>
        <v>160000</v>
      </c>
      <c r="H364">
        <f ca="1">IF(ISBLANK(INDIRECT("'["&amp;'Báo cáo'!$C$3&amp;".xlsx]Hóa đơn COD'!"&amp;CELL("address",H364))),"",(INDIRECT("'["&amp;'Báo cáo'!$C$3&amp;".xlsx]Hóa đơn COD'!"&amp;CELL("address",H364))))</f>
        <v>0</v>
      </c>
      <c r="I364">
        <f ca="1">IF(ISBLANK(INDIRECT("'["&amp;'Báo cáo'!$C$3&amp;".xlsx]Hóa đơn COD'!"&amp;CELL("address",I364))),"",(INDIRECT("'["&amp;'Báo cáo'!$C$3&amp;".xlsx]Hóa đơn COD'!"&amp;CELL("address",I364))))</f>
        <v>41</v>
      </c>
      <c r="J364">
        <f ca="1">IF(ISBLANK(INDIRECT("'["&amp;'Báo cáo'!$C$3&amp;".xlsx]Hóa đơn COD'!"&amp;CELL("address",J364))),"",(INDIRECT("'["&amp;'Báo cáo'!$C$3&amp;".xlsx]Hóa đơn COD'!"&amp;CELL("address",J364))))</f>
        <v>30</v>
      </c>
      <c r="K364">
        <f ca="1">IF(ISBLANK(INDIRECT("'["&amp;'Báo cáo'!$C$3&amp;".xlsx]Hóa đơn COD'!"&amp;CELL("address",K364))),"",(INDIRECT("'["&amp;'Báo cáo'!$C$3&amp;".xlsx]Hóa đơn COD'!"&amp;CELL("address",K364))))</f>
        <v>4</v>
      </c>
      <c r="L364">
        <f ca="1">IF(ISBLANK(INDIRECT("'["&amp;'Báo cáo'!$C$3&amp;".xlsx]Hóa đơn COD'!"&amp;CELL("address",L364))),"",(INDIRECT("'["&amp;'Báo cáo'!$C$3&amp;".xlsx]Hóa đơn COD'!"&amp;CELL("address",L364))))</f>
        <v>7</v>
      </c>
      <c r="M364">
        <f ca="1">IF(ISBLANK(INDIRECT("'["&amp;'Báo cáo'!$C$3&amp;".xlsx]Hóa đơn COD'!"&amp;CELL("address",M364))),"",(INDIRECT("'["&amp;'Báo cáo'!$C$3&amp;".xlsx]Hóa đơn COD'!"&amp;CELL("address",M364))))</f>
        <v>41</v>
      </c>
      <c r="N364" t="str">
        <f ca="1">IF(ISBLANK(INDIRECT("'["&amp;'Báo cáo'!$C$3&amp;".xlsx]Hóa đơn COD'!"&amp;CELL("address",N364))),"",(INDIRECT("'["&amp;'Báo cáo'!$C$3&amp;".xlsx]Hóa đơn COD'!"&amp;CELL("address",N364))))</f>
        <v>tuoint</v>
      </c>
      <c r="O364" t="str">
        <f ca="1">IF(ISBLANK(INDIRECT("'["&amp;'Báo cáo'!$C$3&amp;".xlsx]Hóa đơn COD'!"&amp;CELL("address",O364))),"",(INDIRECT("'["&amp;'Báo cáo'!$C$3&amp;".xlsx]Hóa đơn COD'!"&amp;CELL("address",O364))))</f>
        <v>17:31 05-12-19</v>
      </c>
      <c r="P364" s="10">
        <f t="shared" ca="1" si="5"/>
        <v>0.72986111111111107</v>
      </c>
      <c r="Q364" t="str">
        <f ca="1">IF(B364="","",IF(P364&lt;'Báo cáo'!$C$4,"Sáng","Chiều"))</f>
        <v>Chiều</v>
      </c>
      <c r="R364" s="12" t="str">
        <f ca="1">IF(A364="","",IF(ISNUMBER(MATCH(B364,'Danh sách COD'!$B:$B,0)),J364/I364,""))</f>
        <v/>
      </c>
      <c r="S364" t="str">
        <f ca="1">IF(R364="","",IF(R364&gt;='Báo cáo'!$C$8,"Có","Không"))</f>
        <v/>
      </c>
    </row>
    <row r="365" spans="1:19" x14ac:dyDescent="0.25">
      <c r="A365" t="str">
        <f ca="1">IF(ISBLANK(INDIRECT("'["&amp;'Báo cáo'!$C$3&amp;".xlsx]Hóa đơn COD'!"&amp;CELL("address",A365))),"",(INDIRECT("'["&amp;'Báo cáo'!$C$3&amp;".xlsx]Hóa đơn COD'!"&amp;CELL("address",A365))))</f>
        <v>BTT397002690.T134232.041219</v>
      </c>
      <c r="B365" t="str">
        <f ca="1">IF(ISBLANK(INDIRECT("'["&amp;'Báo cáo'!$C$3&amp;".xlsx]Hóa đơn COD'!"&amp;CELL("address",B365))),"",(INDIRECT("'["&amp;'Báo cáo'!$C$3&amp;".xlsx]Hóa đơn COD'!"&amp;CELL("address",B365))))</f>
        <v>T134232-Trần Thanh Tâm</v>
      </c>
      <c r="C365">
        <f ca="1">IF(ISBLANK(INDIRECT("'["&amp;'Báo cáo'!$C$3&amp;".xlsx]Hóa đơn COD'!"&amp;CELL("address",C365))),"",(INDIRECT("'["&amp;'Báo cáo'!$C$3&amp;".xlsx]Hóa đơn COD'!"&amp;CELL("address",C365))))</f>
        <v>9214455</v>
      </c>
      <c r="D365">
        <f ca="1">IF(ISBLANK(INDIRECT("'["&amp;'Báo cáo'!$C$3&amp;".xlsx]Hóa đơn COD'!"&amp;CELL("address",D365))),"",(INDIRECT("'["&amp;'Báo cáo'!$C$3&amp;".xlsx]Hóa đơn COD'!"&amp;CELL("address",D365))))</f>
        <v>50000</v>
      </c>
      <c r="E365">
        <f ca="1">IF(ISBLANK(INDIRECT("'["&amp;'Báo cáo'!$C$3&amp;".xlsx]Hóa đơn COD'!"&amp;CELL("address",E365))),"",(INDIRECT("'["&amp;'Báo cáo'!$C$3&amp;".xlsx]Hóa đơn COD'!"&amp;CELL("address",E365))))</f>
        <v>829705</v>
      </c>
      <c r="F365">
        <f ca="1">IF(ISBLANK(INDIRECT("'["&amp;'Báo cáo'!$C$3&amp;".xlsx]Hóa đơn COD'!"&amp;CELL("address",F365))),"",(INDIRECT("'["&amp;'Báo cáo'!$C$3&amp;".xlsx]Hóa đơn COD'!"&amp;CELL("address",F365))))</f>
        <v>617705</v>
      </c>
      <c r="G365">
        <f ca="1">IF(ISBLANK(INDIRECT("'["&amp;'Báo cáo'!$C$3&amp;".xlsx]Hóa đơn COD'!"&amp;CELL("address",G365))),"",(INDIRECT("'["&amp;'Báo cáo'!$C$3&amp;".xlsx]Hóa đơn COD'!"&amp;CELL("address",G365))))</f>
        <v>162000</v>
      </c>
      <c r="H365">
        <f ca="1">IF(ISBLANK(INDIRECT("'["&amp;'Báo cáo'!$C$3&amp;".xlsx]Hóa đơn COD'!"&amp;CELL("address",H365))),"",(INDIRECT("'["&amp;'Báo cáo'!$C$3&amp;".xlsx]Hóa đơn COD'!"&amp;CELL("address",H365))))</f>
        <v>0</v>
      </c>
      <c r="I365">
        <f ca="1">IF(ISBLANK(INDIRECT("'["&amp;'Báo cáo'!$C$3&amp;".xlsx]Hóa đơn COD'!"&amp;CELL("address",I365))),"",(INDIRECT("'["&amp;'Báo cáo'!$C$3&amp;".xlsx]Hóa đơn COD'!"&amp;CELL("address",I365))))</f>
        <v>36</v>
      </c>
      <c r="J365">
        <f ca="1">IF(ISBLANK(INDIRECT("'["&amp;'Báo cáo'!$C$3&amp;".xlsx]Hóa đơn COD'!"&amp;CELL("address",J365))),"",(INDIRECT("'["&amp;'Báo cáo'!$C$3&amp;".xlsx]Hóa đơn COD'!"&amp;CELL("address",J365))))</f>
        <v>22</v>
      </c>
      <c r="K365">
        <f ca="1">IF(ISBLANK(INDIRECT("'["&amp;'Báo cáo'!$C$3&amp;".xlsx]Hóa đơn COD'!"&amp;CELL("address",K365))),"",(INDIRECT("'["&amp;'Báo cáo'!$C$3&amp;".xlsx]Hóa đơn COD'!"&amp;CELL("address",K365))))</f>
        <v>4</v>
      </c>
      <c r="L365">
        <f ca="1">IF(ISBLANK(INDIRECT("'["&amp;'Báo cáo'!$C$3&amp;".xlsx]Hóa đơn COD'!"&amp;CELL("address",L365))),"",(INDIRECT("'["&amp;'Báo cáo'!$C$3&amp;".xlsx]Hóa đơn COD'!"&amp;CELL("address",L365))))</f>
        <v>10</v>
      </c>
      <c r="M365">
        <f ca="1">IF(ISBLANK(INDIRECT("'["&amp;'Báo cáo'!$C$3&amp;".xlsx]Hóa đơn COD'!"&amp;CELL("address",M365))),"",(INDIRECT("'["&amp;'Báo cáo'!$C$3&amp;".xlsx]Hóa đơn COD'!"&amp;CELL("address",M365))))</f>
        <v>36</v>
      </c>
      <c r="N365" t="str">
        <f ca="1">IF(ISBLANK(INDIRECT("'["&amp;'Báo cáo'!$C$3&amp;".xlsx]Hóa đơn COD'!"&amp;CELL("address",N365))),"",(INDIRECT("'["&amp;'Báo cáo'!$C$3&amp;".xlsx]Hóa đơn COD'!"&amp;CELL("address",N365))))</f>
        <v>trongntm</v>
      </c>
      <c r="O365" t="str">
        <f ca="1">IF(ISBLANK(INDIRECT("'["&amp;'Báo cáo'!$C$3&amp;".xlsx]Hóa đơn COD'!"&amp;CELL("address",O365))),"",(INDIRECT("'["&amp;'Báo cáo'!$C$3&amp;".xlsx]Hóa đơn COD'!"&amp;CELL("address",O365))))</f>
        <v>17:33 04-12-19</v>
      </c>
      <c r="P365" s="10">
        <f t="shared" ca="1" si="5"/>
        <v>0.73125000000000007</v>
      </c>
      <c r="Q365" t="str">
        <f ca="1">IF(B365="","",IF(P365&lt;'Báo cáo'!$C$4,"Sáng","Chiều"))</f>
        <v>Chiều</v>
      </c>
      <c r="R365" s="12" t="str">
        <f ca="1">IF(A365="","",IF(ISNUMBER(MATCH(B365,'Danh sách COD'!$B:$B,0)),J365/I365,""))</f>
        <v/>
      </c>
      <c r="S365" t="str">
        <f ca="1">IF(R365="","",IF(R365&gt;='Báo cáo'!$C$8,"Có","Không"))</f>
        <v/>
      </c>
    </row>
    <row r="366" spans="1:19" x14ac:dyDescent="0.25">
      <c r="A366" t="str">
        <f ca="1">IF(ISBLANK(INDIRECT("'["&amp;'Báo cáo'!$C$3&amp;".xlsx]Hóa đơn COD'!"&amp;CELL("address",A366))),"",(INDIRECT("'["&amp;'Báo cáo'!$C$3&amp;".xlsx]Hóa đơn COD'!"&amp;CELL("address",A366))))</f>
        <v>BTT395622900.T134232.031219</v>
      </c>
      <c r="B366" t="str">
        <f ca="1">IF(ISBLANK(INDIRECT("'["&amp;'Báo cáo'!$C$3&amp;".xlsx]Hóa đơn COD'!"&amp;CELL("address",B366))),"",(INDIRECT("'["&amp;'Báo cáo'!$C$3&amp;".xlsx]Hóa đơn COD'!"&amp;CELL("address",B366))))</f>
        <v>T134232-Trần Thanh Tâm</v>
      </c>
      <c r="C366">
        <f ca="1">IF(ISBLANK(INDIRECT("'["&amp;'Báo cáo'!$C$3&amp;".xlsx]Hóa đơn COD'!"&amp;CELL("address",C366))),"",(INDIRECT("'["&amp;'Báo cáo'!$C$3&amp;".xlsx]Hóa đơn COD'!"&amp;CELL("address",C366))))</f>
        <v>17883039</v>
      </c>
      <c r="D366">
        <f ca="1">IF(ISBLANK(INDIRECT("'["&amp;'Báo cáo'!$C$3&amp;".xlsx]Hóa đơn COD'!"&amp;CELL("address",D366))),"",(INDIRECT("'["&amp;'Báo cáo'!$C$3&amp;".xlsx]Hóa đơn COD'!"&amp;CELL("address",D366))))</f>
        <v>0</v>
      </c>
      <c r="E366">
        <f ca="1">IF(ISBLANK(INDIRECT("'["&amp;'Báo cáo'!$C$3&amp;".xlsx]Hóa đơn COD'!"&amp;CELL("address",E366))),"",(INDIRECT("'["&amp;'Báo cáo'!$C$3&amp;".xlsx]Hóa đơn COD'!"&amp;CELL("address",E366))))</f>
        <v>1140200</v>
      </c>
      <c r="F366">
        <f ca="1">IF(ISBLANK(INDIRECT("'["&amp;'Báo cáo'!$C$3&amp;".xlsx]Hóa đơn COD'!"&amp;CELL("address",F366))),"",(INDIRECT("'["&amp;'Báo cáo'!$C$3&amp;".xlsx]Hóa đơn COD'!"&amp;CELL("address",F366))))</f>
        <v>981200</v>
      </c>
      <c r="G366">
        <f ca="1">IF(ISBLANK(INDIRECT("'["&amp;'Báo cáo'!$C$3&amp;".xlsx]Hóa đơn COD'!"&amp;CELL("address",G366))),"",(INDIRECT("'["&amp;'Báo cáo'!$C$3&amp;".xlsx]Hóa đơn COD'!"&amp;CELL("address",G366))))</f>
        <v>159000</v>
      </c>
      <c r="H366">
        <f ca="1">IF(ISBLANK(INDIRECT("'["&amp;'Báo cáo'!$C$3&amp;".xlsx]Hóa đơn COD'!"&amp;CELL("address",H366))),"",(INDIRECT("'["&amp;'Báo cáo'!$C$3&amp;".xlsx]Hóa đơn COD'!"&amp;CELL("address",H366))))</f>
        <v>0</v>
      </c>
      <c r="I366">
        <f ca="1">IF(ISBLANK(INDIRECT("'["&amp;'Báo cáo'!$C$3&amp;".xlsx]Hóa đơn COD'!"&amp;CELL("address",I366))),"",(INDIRECT("'["&amp;'Báo cáo'!$C$3&amp;".xlsx]Hóa đơn COD'!"&amp;CELL("address",I366))))</f>
        <v>53</v>
      </c>
      <c r="J366">
        <f ca="1">IF(ISBLANK(INDIRECT("'["&amp;'Báo cáo'!$C$3&amp;".xlsx]Hóa đơn COD'!"&amp;CELL("address",J366))),"",(INDIRECT("'["&amp;'Báo cáo'!$C$3&amp;".xlsx]Hóa đơn COD'!"&amp;CELL("address",J366))))</f>
        <v>36</v>
      </c>
      <c r="K366">
        <f ca="1">IF(ISBLANK(INDIRECT("'["&amp;'Báo cáo'!$C$3&amp;".xlsx]Hóa đơn COD'!"&amp;CELL("address",K366))),"",(INDIRECT("'["&amp;'Báo cáo'!$C$3&amp;".xlsx]Hóa đơn COD'!"&amp;CELL("address",K366))))</f>
        <v>3</v>
      </c>
      <c r="L366">
        <f ca="1">IF(ISBLANK(INDIRECT("'["&amp;'Báo cáo'!$C$3&amp;".xlsx]Hóa đơn COD'!"&amp;CELL("address",L366))),"",(INDIRECT("'["&amp;'Báo cáo'!$C$3&amp;".xlsx]Hóa đơn COD'!"&amp;CELL("address",L366))))</f>
        <v>14</v>
      </c>
      <c r="M366">
        <f ca="1">IF(ISBLANK(INDIRECT("'["&amp;'Báo cáo'!$C$3&amp;".xlsx]Hóa đơn COD'!"&amp;CELL("address",M366))),"",(INDIRECT("'["&amp;'Báo cáo'!$C$3&amp;".xlsx]Hóa đơn COD'!"&amp;CELL("address",M366))))</f>
        <v>53</v>
      </c>
      <c r="N366" t="str">
        <f ca="1">IF(ISBLANK(INDIRECT("'["&amp;'Báo cáo'!$C$3&amp;".xlsx]Hóa đơn COD'!"&amp;CELL("address",N366))),"",(INDIRECT("'["&amp;'Báo cáo'!$C$3&amp;".xlsx]Hóa đơn COD'!"&amp;CELL("address",N366))))</f>
        <v>tuoint</v>
      </c>
      <c r="O366" t="str">
        <f ca="1">IF(ISBLANK(INDIRECT("'["&amp;'Báo cáo'!$C$3&amp;".xlsx]Hóa đơn COD'!"&amp;CELL("address",O366))),"",(INDIRECT("'["&amp;'Báo cáo'!$C$3&amp;".xlsx]Hóa đơn COD'!"&amp;CELL("address",O366))))</f>
        <v>17:52 03-12-19</v>
      </c>
      <c r="P366" s="10">
        <f t="shared" ca="1" si="5"/>
        <v>0.74444444444444446</v>
      </c>
      <c r="Q366" t="str">
        <f ca="1">IF(B366="","",IF(P366&lt;'Báo cáo'!$C$4,"Sáng","Chiều"))</f>
        <v>Chiều</v>
      </c>
      <c r="R366" s="12" t="str">
        <f ca="1">IF(A366="","",IF(ISNUMBER(MATCH(B366,'Danh sách COD'!$B:$B,0)),J366/I366,""))</f>
        <v/>
      </c>
      <c r="S366" t="str">
        <f ca="1">IF(R366="","",IF(R366&gt;='Báo cáo'!$C$8,"Có","Không"))</f>
        <v/>
      </c>
    </row>
    <row r="367" spans="1:19" x14ac:dyDescent="0.25">
      <c r="A367" t="str">
        <f ca="1">IF(ISBLANK(INDIRECT("'["&amp;'Báo cáo'!$C$3&amp;".xlsx]Hóa đơn COD'!"&amp;CELL("address",A367))),"",(INDIRECT("'["&amp;'Báo cáo'!$C$3&amp;".xlsx]Hóa đơn COD'!"&amp;CELL("address",A367))))</f>
        <v>BTT394339101.T134232.021219</v>
      </c>
      <c r="B367" t="str">
        <f ca="1">IF(ISBLANK(INDIRECT("'["&amp;'Báo cáo'!$C$3&amp;".xlsx]Hóa đơn COD'!"&amp;CELL("address",B367))),"",(INDIRECT("'["&amp;'Báo cáo'!$C$3&amp;".xlsx]Hóa đơn COD'!"&amp;CELL("address",B367))))</f>
        <v>T134232-Trần Thanh Tâm</v>
      </c>
      <c r="C367">
        <f ca="1">IF(ISBLANK(INDIRECT("'["&amp;'Báo cáo'!$C$3&amp;".xlsx]Hóa đơn COD'!"&amp;CELL("address",C367))),"",(INDIRECT("'["&amp;'Báo cáo'!$C$3&amp;".xlsx]Hóa đơn COD'!"&amp;CELL("address",C367))))</f>
        <v>8855891</v>
      </c>
      <c r="D367">
        <f ca="1">IF(ISBLANK(INDIRECT("'["&amp;'Báo cáo'!$C$3&amp;".xlsx]Hóa đơn COD'!"&amp;CELL("address",D367))),"",(INDIRECT("'["&amp;'Báo cáo'!$C$3&amp;".xlsx]Hóa đơn COD'!"&amp;CELL("address",D367))))</f>
        <v>0</v>
      </c>
      <c r="E367">
        <f ca="1">IF(ISBLANK(INDIRECT("'["&amp;'Báo cáo'!$C$3&amp;".xlsx]Hóa đơn COD'!"&amp;CELL("address",E367))),"",(INDIRECT("'["&amp;'Báo cáo'!$C$3&amp;".xlsx]Hóa đơn COD'!"&amp;CELL("address",E367))))</f>
        <v>1106960</v>
      </c>
      <c r="F367">
        <f ca="1">IF(ISBLANK(INDIRECT("'["&amp;'Báo cáo'!$C$3&amp;".xlsx]Hóa đơn COD'!"&amp;CELL("address",F367))),"",(INDIRECT("'["&amp;'Báo cáo'!$C$3&amp;".xlsx]Hóa đơn COD'!"&amp;CELL("address",F367))))</f>
        <v>930960</v>
      </c>
      <c r="G367">
        <f ca="1">IF(ISBLANK(INDIRECT("'["&amp;'Báo cáo'!$C$3&amp;".xlsx]Hóa đơn COD'!"&amp;CELL("address",G367))),"",(INDIRECT("'["&amp;'Báo cáo'!$C$3&amp;".xlsx]Hóa đơn COD'!"&amp;CELL("address",G367))))</f>
        <v>176000</v>
      </c>
      <c r="H367">
        <f ca="1">IF(ISBLANK(INDIRECT("'["&amp;'Báo cáo'!$C$3&amp;".xlsx]Hóa đơn COD'!"&amp;CELL("address",H367))),"",(INDIRECT("'["&amp;'Báo cáo'!$C$3&amp;".xlsx]Hóa đơn COD'!"&amp;CELL("address",H367))))</f>
        <v>0</v>
      </c>
      <c r="I367">
        <f ca="1">IF(ISBLANK(INDIRECT("'["&amp;'Báo cáo'!$C$3&amp;".xlsx]Hóa đơn COD'!"&amp;CELL("address",I367))),"",(INDIRECT("'["&amp;'Báo cáo'!$C$3&amp;".xlsx]Hóa đơn COD'!"&amp;CELL("address",I367))))</f>
        <v>54</v>
      </c>
      <c r="J367">
        <f ca="1">IF(ISBLANK(INDIRECT("'["&amp;'Báo cáo'!$C$3&amp;".xlsx]Hóa đơn COD'!"&amp;CELL("address",J367))),"",(INDIRECT("'["&amp;'Báo cáo'!$C$3&amp;".xlsx]Hóa đơn COD'!"&amp;CELL("address",J367))))</f>
        <v>39</v>
      </c>
      <c r="K367">
        <f ca="1">IF(ISBLANK(INDIRECT("'["&amp;'Báo cáo'!$C$3&amp;".xlsx]Hóa đơn COD'!"&amp;CELL("address",K367))),"",(INDIRECT("'["&amp;'Báo cáo'!$C$3&amp;".xlsx]Hóa đơn COD'!"&amp;CELL("address",K367))))</f>
        <v>3</v>
      </c>
      <c r="L367">
        <f ca="1">IF(ISBLANK(INDIRECT("'["&amp;'Báo cáo'!$C$3&amp;".xlsx]Hóa đơn COD'!"&amp;CELL("address",L367))),"",(INDIRECT("'["&amp;'Báo cáo'!$C$3&amp;".xlsx]Hóa đơn COD'!"&amp;CELL("address",L367))))</f>
        <v>12</v>
      </c>
      <c r="M367">
        <f ca="1">IF(ISBLANK(INDIRECT("'["&amp;'Báo cáo'!$C$3&amp;".xlsx]Hóa đơn COD'!"&amp;CELL("address",M367))),"",(INDIRECT("'["&amp;'Báo cáo'!$C$3&amp;".xlsx]Hóa đơn COD'!"&amp;CELL("address",M367))))</f>
        <v>54</v>
      </c>
      <c r="N367" t="str">
        <f ca="1">IF(ISBLANK(INDIRECT("'["&amp;'Báo cáo'!$C$3&amp;".xlsx]Hóa đơn COD'!"&amp;CELL("address",N367))),"",(INDIRECT("'["&amp;'Báo cáo'!$C$3&amp;".xlsx]Hóa đơn COD'!"&amp;CELL("address",N367))))</f>
        <v>ngannk2</v>
      </c>
      <c r="O367" t="str">
        <f ca="1">IF(ISBLANK(INDIRECT("'["&amp;'Báo cáo'!$C$3&amp;".xlsx]Hóa đơn COD'!"&amp;CELL("address",O367))),"",(INDIRECT("'["&amp;'Báo cáo'!$C$3&amp;".xlsx]Hóa đơn COD'!"&amp;CELL("address",O367))))</f>
        <v>18:09 02-12-19</v>
      </c>
      <c r="P367" s="10">
        <f t="shared" ca="1" si="5"/>
        <v>0.75624999999999998</v>
      </c>
      <c r="Q367" t="str">
        <f ca="1">IF(B367="","",IF(P367&lt;'Báo cáo'!$C$4,"Sáng","Chiều"))</f>
        <v>Chiều</v>
      </c>
      <c r="R367" s="12" t="str">
        <f ca="1">IF(A367="","",IF(ISNUMBER(MATCH(B367,'Danh sách COD'!$B:$B,0)),J367/I367,""))</f>
        <v/>
      </c>
      <c r="S367" t="str">
        <f ca="1">IF(R367="","",IF(R367&gt;='Báo cáo'!$C$8,"Có","Không"))</f>
        <v/>
      </c>
    </row>
    <row r="368" spans="1:19" x14ac:dyDescent="0.25">
      <c r="A368" t="str">
        <f ca="1">IF(ISBLANK(INDIRECT("'["&amp;'Báo cáo'!$C$3&amp;".xlsx]Hóa đơn COD'!"&amp;CELL("address",A368))),"",(INDIRECT("'["&amp;'Báo cáo'!$C$3&amp;".xlsx]Hóa đơn COD'!"&amp;CELL("address",A368))))</f>
        <v>BTT392819628.T134896.011219</v>
      </c>
      <c r="B368" t="str">
        <f ca="1">IF(ISBLANK(INDIRECT("'["&amp;'Báo cáo'!$C$3&amp;".xlsx]Hóa đơn COD'!"&amp;CELL("address",B368))),"",(INDIRECT("'["&amp;'Báo cáo'!$C$3&amp;".xlsx]Hóa đơn COD'!"&amp;CELL("address",B368))))</f>
        <v>T134896-Đinh Hữu Viên</v>
      </c>
      <c r="C368">
        <f ca="1">IF(ISBLANK(INDIRECT("'["&amp;'Báo cáo'!$C$3&amp;".xlsx]Hóa đơn COD'!"&amp;CELL("address",C368))),"",(INDIRECT("'["&amp;'Báo cáo'!$C$3&amp;".xlsx]Hóa đơn COD'!"&amp;CELL("address",C368))))</f>
        <v>15842420</v>
      </c>
      <c r="D368">
        <f ca="1">IF(ISBLANK(INDIRECT("'["&amp;'Báo cáo'!$C$3&amp;".xlsx]Hóa đơn COD'!"&amp;CELL("address",D368))),"",(INDIRECT("'["&amp;'Báo cáo'!$C$3&amp;".xlsx]Hóa đơn COD'!"&amp;CELL("address",D368))))</f>
        <v>40000</v>
      </c>
      <c r="E368">
        <f ca="1">IF(ISBLANK(INDIRECT("'["&amp;'Báo cáo'!$C$3&amp;".xlsx]Hóa đơn COD'!"&amp;CELL("address",E368))),"",(INDIRECT("'["&amp;'Báo cáo'!$C$3&amp;".xlsx]Hóa đơn COD'!"&amp;CELL("address",E368))))</f>
        <v>1158390</v>
      </c>
      <c r="F368">
        <f ca="1">IF(ISBLANK(INDIRECT("'["&amp;'Báo cáo'!$C$3&amp;".xlsx]Hóa đơn COD'!"&amp;CELL("address",F368))),"",(INDIRECT("'["&amp;'Báo cáo'!$C$3&amp;".xlsx]Hóa đơn COD'!"&amp;CELL("address",F368))))</f>
        <v>1026390</v>
      </c>
      <c r="G368">
        <f ca="1">IF(ISBLANK(INDIRECT("'["&amp;'Báo cáo'!$C$3&amp;".xlsx]Hóa đơn COD'!"&amp;CELL("address",G368))),"",(INDIRECT("'["&amp;'Báo cáo'!$C$3&amp;".xlsx]Hóa đơn COD'!"&amp;CELL("address",G368))))</f>
        <v>132000</v>
      </c>
      <c r="H368">
        <f ca="1">IF(ISBLANK(INDIRECT("'["&amp;'Báo cáo'!$C$3&amp;".xlsx]Hóa đơn COD'!"&amp;CELL("address",H368))),"",(INDIRECT("'["&amp;'Báo cáo'!$C$3&amp;".xlsx]Hóa đơn COD'!"&amp;CELL("address",H368))))</f>
        <v>0</v>
      </c>
      <c r="I368">
        <f ca="1">IF(ISBLANK(INDIRECT("'["&amp;'Báo cáo'!$C$3&amp;".xlsx]Hóa đơn COD'!"&amp;CELL("address",I368))),"",(INDIRECT("'["&amp;'Báo cáo'!$C$3&amp;".xlsx]Hóa đơn COD'!"&amp;CELL("address",I368))))</f>
        <v>59</v>
      </c>
      <c r="J368">
        <f ca="1">IF(ISBLANK(INDIRECT("'["&amp;'Báo cáo'!$C$3&amp;".xlsx]Hóa đơn COD'!"&amp;CELL("address",J368))),"",(INDIRECT("'["&amp;'Báo cáo'!$C$3&amp;".xlsx]Hóa đơn COD'!"&amp;CELL("address",J368))))</f>
        <v>46</v>
      </c>
      <c r="K368">
        <f ca="1">IF(ISBLANK(INDIRECT("'["&amp;'Báo cáo'!$C$3&amp;".xlsx]Hóa đơn COD'!"&amp;CELL("address",K368))),"",(INDIRECT("'["&amp;'Báo cáo'!$C$3&amp;".xlsx]Hóa đơn COD'!"&amp;CELL("address",K368))))</f>
        <v>0</v>
      </c>
      <c r="L368">
        <f ca="1">IF(ISBLANK(INDIRECT("'["&amp;'Báo cáo'!$C$3&amp;".xlsx]Hóa đơn COD'!"&amp;CELL("address",L368))),"",(INDIRECT("'["&amp;'Báo cáo'!$C$3&amp;".xlsx]Hóa đơn COD'!"&amp;CELL("address",L368))))</f>
        <v>13</v>
      </c>
      <c r="M368">
        <f ca="1">IF(ISBLANK(INDIRECT("'["&amp;'Báo cáo'!$C$3&amp;".xlsx]Hóa đơn COD'!"&amp;CELL("address",M368))),"",(INDIRECT("'["&amp;'Báo cáo'!$C$3&amp;".xlsx]Hóa đơn COD'!"&amp;CELL("address",M368))))</f>
        <v>59</v>
      </c>
      <c r="N368" t="str">
        <f ca="1">IF(ISBLANK(INDIRECT("'["&amp;'Báo cáo'!$C$3&amp;".xlsx]Hóa đơn COD'!"&amp;CELL("address",N368))),"",(INDIRECT("'["&amp;'Báo cáo'!$C$3&amp;".xlsx]Hóa đơn COD'!"&amp;CELL("address",N368))))</f>
        <v>huyendtm2</v>
      </c>
      <c r="O368" t="str">
        <f ca="1">IF(ISBLANK(INDIRECT("'["&amp;'Báo cáo'!$C$3&amp;".xlsx]Hóa đơn COD'!"&amp;CELL("address",O368))),"",(INDIRECT("'["&amp;'Báo cáo'!$C$3&amp;".xlsx]Hóa đơn COD'!"&amp;CELL("address",O368))))</f>
        <v>12:54 01-12-19</v>
      </c>
      <c r="P368" s="10">
        <f t="shared" ca="1" si="5"/>
        <v>0.53749999999999998</v>
      </c>
      <c r="Q368" t="str">
        <f ca="1">IF(B368="","",IF(P368&lt;'Báo cáo'!$C$4,"Sáng","Chiều"))</f>
        <v>Sáng</v>
      </c>
      <c r="R368" s="12" t="str">
        <f ca="1">IF(A368="","",IF(ISNUMBER(MATCH(B368,'Danh sách COD'!$B:$B,0)),J368/I368,""))</f>
        <v/>
      </c>
      <c r="S368" t="str">
        <f ca="1">IF(R368="","",IF(R368&gt;='Báo cáo'!$C$8,"Có","Không"))</f>
        <v/>
      </c>
    </row>
    <row r="369" spans="1:19" x14ac:dyDescent="0.25">
      <c r="A369" t="str">
        <f ca="1">IF(ISBLANK(INDIRECT("'["&amp;'Báo cáo'!$C$3&amp;".xlsx]Hóa đơn COD'!"&amp;CELL("address",A369))),"",(INDIRECT("'["&amp;'Báo cáo'!$C$3&amp;".xlsx]Hóa đơn COD'!"&amp;CELL("address",A369))))</f>
        <v>BTT392992383.T134896.011219</v>
      </c>
      <c r="B369" t="str">
        <f ca="1">IF(ISBLANK(INDIRECT("'["&amp;'Báo cáo'!$C$3&amp;".xlsx]Hóa đơn COD'!"&amp;CELL("address",B369))),"",(INDIRECT("'["&amp;'Báo cáo'!$C$3&amp;".xlsx]Hóa đơn COD'!"&amp;CELL("address",B369))))</f>
        <v>T134896-Đinh Hữu Viên</v>
      </c>
      <c r="C369">
        <f ca="1">IF(ISBLANK(INDIRECT("'["&amp;'Báo cáo'!$C$3&amp;".xlsx]Hóa đơn COD'!"&amp;CELL("address",C369))),"",(INDIRECT("'["&amp;'Báo cáo'!$C$3&amp;".xlsx]Hóa đơn COD'!"&amp;CELL("address",C369))))</f>
        <v>14068260</v>
      </c>
      <c r="D369">
        <f ca="1">IF(ISBLANK(INDIRECT("'["&amp;'Báo cáo'!$C$3&amp;".xlsx]Hóa đơn COD'!"&amp;CELL("address",D369))),"",(INDIRECT("'["&amp;'Báo cáo'!$C$3&amp;".xlsx]Hóa đơn COD'!"&amp;CELL("address",D369))))</f>
        <v>35615</v>
      </c>
      <c r="E369">
        <f ca="1">IF(ISBLANK(INDIRECT("'["&amp;'Báo cáo'!$C$3&amp;".xlsx]Hóa đơn COD'!"&amp;CELL("address",E369))),"",(INDIRECT("'["&amp;'Báo cáo'!$C$3&amp;".xlsx]Hóa đơn COD'!"&amp;CELL("address",E369))))</f>
        <v>1003941</v>
      </c>
      <c r="F369">
        <f ca="1">IF(ISBLANK(INDIRECT("'["&amp;'Báo cáo'!$C$3&amp;".xlsx]Hóa đơn COD'!"&amp;CELL("address",F369))),"",(INDIRECT("'["&amp;'Báo cáo'!$C$3&amp;".xlsx]Hóa đơn COD'!"&amp;CELL("address",F369))))</f>
        <v>862941</v>
      </c>
      <c r="G369">
        <f ca="1">IF(ISBLANK(INDIRECT("'["&amp;'Báo cáo'!$C$3&amp;".xlsx]Hóa đơn COD'!"&amp;CELL("address",G369))),"",(INDIRECT("'["&amp;'Báo cáo'!$C$3&amp;".xlsx]Hóa đơn COD'!"&amp;CELL("address",G369))))</f>
        <v>141000</v>
      </c>
      <c r="H369">
        <f ca="1">IF(ISBLANK(INDIRECT("'["&amp;'Báo cáo'!$C$3&amp;".xlsx]Hóa đơn COD'!"&amp;CELL("address",H369))),"",(INDIRECT("'["&amp;'Báo cáo'!$C$3&amp;".xlsx]Hóa đơn COD'!"&amp;CELL("address",H369))))</f>
        <v>0</v>
      </c>
      <c r="I369">
        <f ca="1">IF(ISBLANK(INDIRECT("'["&amp;'Báo cáo'!$C$3&amp;".xlsx]Hóa đơn COD'!"&amp;CELL("address",I369))),"",(INDIRECT("'["&amp;'Báo cáo'!$C$3&amp;".xlsx]Hóa đơn COD'!"&amp;CELL("address",I369))))</f>
        <v>34</v>
      </c>
      <c r="J369">
        <f ca="1">IF(ISBLANK(INDIRECT("'["&amp;'Báo cáo'!$C$3&amp;".xlsx]Hóa đơn COD'!"&amp;CELL("address",J369))),"",(INDIRECT("'["&amp;'Báo cáo'!$C$3&amp;".xlsx]Hóa đơn COD'!"&amp;CELL("address",J369))))</f>
        <v>34</v>
      </c>
      <c r="K369">
        <f ca="1">IF(ISBLANK(INDIRECT("'["&amp;'Báo cáo'!$C$3&amp;".xlsx]Hóa đơn COD'!"&amp;CELL("address",K369))),"",(INDIRECT("'["&amp;'Báo cáo'!$C$3&amp;".xlsx]Hóa đơn COD'!"&amp;CELL("address",K369))))</f>
        <v>0</v>
      </c>
      <c r="L369">
        <f ca="1">IF(ISBLANK(INDIRECT("'["&amp;'Báo cáo'!$C$3&amp;".xlsx]Hóa đơn COD'!"&amp;CELL("address",L369))),"",(INDIRECT("'["&amp;'Báo cáo'!$C$3&amp;".xlsx]Hóa đơn COD'!"&amp;CELL("address",L369))))</f>
        <v>0</v>
      </c>
      <c r="M369">
        <f ca="1">IF(ISBLANK(INDIRECT("'["&amp;'Báo cáo'!$C$3&amp;".xlsx]Hóa đơn COD'!"&amp;CELL("address",M369))),"",(INDIRECT("'["&amp;'Báo cáo'!$C$3&amp;".xlsx]Hóa đơn COD'!"&amp;CELL("address",M369))))</f>
        <v>34</v>
      </c>
      <c r="N369" t="str">
        <f ca="1">IF(ISBLANK(INDIRECT("'["&amp;'Báo cáo'!$C$3&amp;".xlsx]Hóa đơn COD'!"&amp;CELL("address",N369))),"",(INDIRECT("'["&amp;'Báo cáo'!$C$3&amp;".xlsx]Hóa đơn COD'!"&amp;CELL("address",N369))))</f>
        <v>huyendtm2</v>
      </c>
      <c r="O369" t="str">
        <f ca="1">IF(ISBLANK(INDIRECT("'["&amp;'Báo cáo'!$C$3&amp;".xlsx]Hóa đơn COD'!"&amp;CELL("address",O369))),"",(INDIRECT("'["&amp;'Báo cáo'!$C$3&amp;".xlsx]Hóa đơn COD'!"&amp;CELL("address",O369))))</f>
        <v>16:23 01-12-19</v>
      </c>
      <c r="P369" s="10">
        <f t="shared" ca="1" si="5"/>
        <v>0.68263888888888891</v>
      </c>
      <c r="Q369" t="str">
        <f ca="1">IF(B369="","",IF(P369&lt;'Báo cáo'!$C$4,"Sáng","Chiều"))</f>
        <v>Chiều</v>
      </c>
      <c r="R369" s="12" t="str">
        <f ca="1">IF(A369="","",IF(ISNUMBER(MATCH(B369,'Danh sách COD'!$B:$B,0)),J369/I369,""))</f>
        <v/>
      </c>
      <c r="S369" t="str">
        <f ca="1">IF(R369="","",IF(R369&gt;='Báo cáo'!$C$8,"Có","Không"))</f>
        <v/>
      </c>
    </row>
    <row r="370" spans="1:19" x14ac:dyDescent="0.25">
      <c r="A370" t="str">
        <f ca="1">IF(ISBLANK(INDIRECT("'["&amp;'Báo cáo'!$C$3&amp;".xlsx]Hóa đơn COD'!"&amp;CELL("address",A370))),"",(INDIRECT("'["&amp;'Báo cáo'!$C$3&amp;".xlsx]Hóa đơn COD'!"&amp;CELL("address",A370))))</f>
        <v>BTT397878579.T13501.051219</v>
      </c>
      <c r="B370" t="str">
        <f ca="1">IF(ISBLANK(INDIRECT("'["&amp;'Báo cáo'!$C$3&amp;".xlsx]Hóa đơn COD'!"&amp;CELL("address",B370))),"",(INDIRECT("'["&amp;'Báo cáo'!$C$3&amp;".xlsx]Hóa đơn COD'!"&amp;CELL("address",B370))))</f>
        <v>T13501-Nguyễn Thanh Lâm</v>
      </c>
      <c r="C370">
        <f ca="1">IF(ISBLANK(INDIRECT("'["&amp;'Báo cáo'!$C$3&amp;".xlsx]Hóa đơn COD'!"&amp;CELL("address",C370))),"",(INDIRECT("'["&amp;'Báo cáo'!$C$3&amp;".xlsx]Hóa đơn COD'!"&amp;CELL("address",C370))))</f>
        <v>21557880</v>
      </c>
      <c r="D370">
        <f ca="1">IF(ISBLANK(INDIRECT("'["&amp;'Báo cáo'!$C$3&amp;".xlsx]Hóa đơn COD'!"&amp;CELL("address",D370))),"",(INDIRECT("'["&amp;'Báo cáo'!$C$3&amp;".xlsx]Hóa đơn COD'!"&amp;CELL("address",D370))))</f>
        <v>20900</v>
      </c>
      <c r="E370">
        <f ca="1">IF(ISBLANK(INDIRECT("'["&amp;'Báo cáo'!$C$3&amp;".xlsx]Hóa đơn COD'!"&amp;CELL("address",E370))),"",(INDIRECT("'["&amp;'Báo cáo'!$C$3&amp;".xlsx]Hóa đơn COD'!"&amp;CELL("address",E370))))</f>
        <v>1848520</v>
      </c>
      <c r="F370">
        <f ca="1">IF(ISBLANK(INDIRECT("'["&amp;'Báo cáo'!$C$3&amp;".xlsx]Hóa đơn COD'!"&amp;CELL("address",F370))),"",(INDIRECT("'["&amp;'Báo cáo'!$C$3&amp;".xlsx]Hóa đơn COD'!"&amp;CELL("address",F370))))</f>
        <v>1588520</v>
      </c>
      <c r="G370">
        <f ca="1">IF(ISBLANK(INDIRECT("'["&amp;'Báo cáo'!$C$3&amp;".xlsx]Hóa đơn COD'!"&amp;CELL("address",G370))),"",(INDIRECT("'["&amp;'Báo cáo'!$C$3&amp;".xlsx]Hóa đơn COD'!"&amp;CELL("address",G370))))</f>
        <v>260000</v>
      </c>
      <c r="H370">
        <f ca="1">IF(ISBLANK(INDIRECT("'["&amp;'Báo cáo'!$C$3&amp;".xlsx]Hóa đơn COD'!"&amp;CELL("address",H370))),"",(INDIRECT("'["&amp;'Báo cáo'!$C$3&amp;".xlsx]Hóa đơn COD'!"&amp;CELL("address",H370))))</f>
        <v>0</v>
      </c>
      <c r="I370">
        <f ca="1">IF(ISBLANK(INDIRECT("'["&amp;'Báo cáo'!$C$3&amp;".xlsx]Hóa đơn COD'!"&amp;CELL("address",I370))),"",(INDIRECT("'["&amp;'Báo cáo'!$C$3&amp;".xlsx]Hóa đơn COD'!"&amp;CELL("address",I370))))</f>
        <v>73</v>
      </c>
      <c r="J370">
        <f ca="1">IF(ISBLANK(INDIRECT("'["&amp;'Báo cáo'!$C$3&amp;".xlsx]Hóa đơn COD'!"&amp;CELL("address",J370))),"",(INDIRECT("'["&amp;'Báo cáo'!$C$3&amp;".xlsx]Hóa đơn COD'!"&amp;CELL("address",J370))))</f>
        <v>70</v>
      </c>
      <c r="K370">
        <f ca="1">IF(ISBLANK(INDIRECT("'["&amp;'Báo cáo'!$C$3&amp;".xlsx]Hóa đơn COD'!"&amp;CELL("address",K370))),"",(INDIRECT("'["&amp;'Báo cáo'!$C$3&amp;".xlsx]Hóa đơn COD'!"&amp;CELL("address",K370))))</f>
        <v>1</v>
      </c>
      <c r="L370">
        <f ca="1">IF(ISBLANK(INDIRECT("'["&amp;'Báo cáo'!$C$3&amp;".xlsx]Hóa đơn COD'!"&amp;CELL("address",L370))),"",(INDIRECT("'["&amp;'Báo cáo'!$C$3&amp;".xlsx]Hóa đơn COD'!"&amp;CELL("address",L370))))</f>
        <v>2</v>
      </c>
      <c r="M370">
        <f ca="1">IF(ISBLANK(INDIRECT("'["&amp;'Báo cáo'!$C$3&amp;".xlsx]Hóa đơn COD'!"&amp;CELL("address",M370))),"",(INDIRECT("'["&amp;'Báo cáo'!$C$3&amp;".xlsx]Hóa đơn COD'!"&amp;CELL("address",M370))))</f>
        <v>73</v>
      </c>
      <c r="N370" t="str">
        <f ca="1">IF(ISBLANK(INDIRECT("'["&amp;'Báo cáo'!$C$3&amp;".xlsx]Hóa đơn COD'!"&amp;CELL("address",N370))),"",(INDIRECT("'["&amp;'Báo cáo'!$C$3&amp;".xlsx]Hóa đơn COD'!"&amp;CELL("address",N370))))</f>
        <v>tuoint</v>
      </c>
      <c r="O370" t="str">
        <f ca="1">IF(ISBLANK(INDIRECT("'["&amp;'Báo cáo'!$C$3&amp;".xlsx]Hóa đơn COD'!"&amp;CELL("address",O370))),"",(INDIRECT("'["&amp;'Báo cáo'!$C$3&amp;".xlsx]Hóa đơn COD'!"&amp;CELL("address",O370))))</f>
        <v>12:15 05-12-19</v>
      </c>
      <c r="P370" s="10">
        <f t="shared" ca="1" si="5"/>
        <v>0.51041666666666663</v>
      </c>
      <c r="Q370" t="str">
        <f ca="1">IF(B370="","",IF(P370&lt;'Báo cáo'!$C$4,"Sáng","Chiều"))</f>
        <v>Sáng</v>
      </c>
      <c r="R370" s="12" t="str">
        <f ca="1">IF(A370="","",IF(ISNUMBER(MATCH(B370,'Danh sách COD'!$B:$B,0)),J370/I370,""))</f>
        <v/>
      </c>
      <c r="S370" t="str">
        <f ca="1">IF(R370="","",IF(R370&gt;='Báo cáo'!$C$8,"Có","Không"))</f>
        <v/>
      </c>
    </row>
    <row r="371" spans="1:19" x14ac:dyDescent="0.25">
      <c r="A371" t="str">
        <f ca="1">IF(ISBLANK(INDIRECT("'["&amp;'Báo cáo'!$C$3&amp;".xlsx]Hóa đơn COD'!"&amp;CELL("address",A371))),"",(INDIRECT("'["&amp;'Báo cáo'!$C$3&amp;".xlsx]Hóa đơn COD'!"&amp;CELL("address",A371))))</f>
        <v>BTT399338886.T13501.061219</v>
      </c>
      <c r="B371" t="str">
        <f ca="1">IF(ISBLANK(INDIRECT("'["&amp;'Báo cáo'!$C$3&amp;".xlsx]Hóa đơn COD'!"&amp;CELL("address",B371))),"",(INDIRECT("'["&amp;'Báo cáo'!$C$3&amp;".xlsx]Hóa đơn COD'!"&amp;CELL("address",B371))))</f>
        <v>T13501-Nguyễn Thanh Lâm</v>
      </c>
      <c r="C371">
        <f ca="1">IF(ISBLANK(INDIRECT("'["&amp;'Báo cáo'!$C$3&amp;".xlsx]Hóa đơn COD'!"&amp;CELL("address",C371))),"",(INDIRECT("'["&amp;'Báo cáo'!$C$3&amp;".xlsx]Hóa đơn COD'!"&amp;CELL("address",C371))))</f>
        <v>15980303</v>
      </c>
      <c r="D371">
        <f ca="1">IF(ISBLANK(INDIRECT("'["&amp;'Báo cáo'!$C$3&amp;".xlsx]Hóa đơn COD'!"&amp;CELL("address",D371))),"",(INDIRECT("'["&amp;'Báo cáo'!$C$3&amp;".xlsx]Hóa đơn COD'!"&amp;CELL("address",D371))))</f>
        <v>0</v>
      </c>
      <c r="E371">
        <f ca="1">IF(ISBLANK(INDIRECT("'["&amp;'Báo cáo'!$C$3&amp;".xlsx]Hóa đơn COD'!"&amp;CELL("address",E371))),"",(INDIRECT("'["&amp;'Báo cáo'!$C$3&amp;".xlsx]Hóa đơn COD'!"&amp;CELL("address",E371))))</f>
        <v>1572225</v>
      </c>
      <c r="F371">
        <f ca="1">IF(ISBLANK(INDIRECT("'["&amp;'Báo cáo'!$C$3&amp;".xlsx]Hóa đơn COD'!"&amp;CELL("address",F371))),"",(INDIRECT("'["&amp;'Báo cáo'!$C$3&amp;".xlsx]Hóa đơn COD'!"&amp;CELL("address",F371))))</f>
        <v>1458225</v>
      </c>
      <c r="G371">
        <f ca="1">IF(ISBLANK(INDIRECT("'["&amp;'Báo cáo'!$C$3&amp;".xlsx]Hóa đơn COD'!"&amp;CELL("address",G371))),"",(INDIRECT("'["&amp;'Báo cáo'!$C$3&amp;".xlsx]Hóa đơn COD'!"&amp;CELL("address",G371))))</f>
        <v>114000</v>
      </c>
      <c r="H371">
        <f ca="1">IF(ISBLANK(INDIRECT("'["&amp;'Báo cáo'!$C$3&amp;".xlsx]Hóa đơn COD'!"&amp;CELL("address",H371))),"",(INDIRECT("'["&amp;'Báo cáo'!$C$3&amp;".xlsx]Hóa đơn COD'!"&amp;CELL("address",H371))))</f>
        <v>0</v>
      </c>
      <c r="I371">
        <f ca="1">IF(ISBLANK(INDIRECT("'["&amp;'Báo cáo'!$C$3&amp;".xlsx]Hóa đơn COD'!"&amp;CELL("address",I371))),"",(INDIRECT("'["&amp;'Báo cáo'!$C$3&amp;".xlsx]Hóa đơn COD'!"&amp;CELL("address",I371))))</f>
        <v>71</v>
      </c>
      <c r="J371">
        <f ca="1">IF(ISBLANK(INDIRECT("'["&amp;'Báo cáo'!$C$3&amp;".xlsx]Hóa đơn COD'!"&amp;CELL("address",J371))),"",(INDIRECT("'["&amp;'Báo cáo'!$C$3&amp;".xlsx]Hóa đơn COD'!"&amp;CELL("address",J371))))</f>
        <v>64</v>
      </c>
      <c r="K371">
        <f ca="1">IF(ISBLANK(INDIRECT("'["&amp;'Báo cáo'!$C$3&amp;".xlsx]Hóa đơn COD'!"&amp;CELL("address",K371))),"",(INDIRECT("'["&amp;'Báo cáo'!$C$3&amp;".xlsx]Hóa đơn COD'!"&amp;CELL("address",K371))))</f>
        <v>1</v>
      </c>
      <c r="L371">
        <f ca="1">IF(ISBLANK(INDIRECT("'["&amp;'Báo cáo'!$C$3&amp;".xlsx]Hóa đơn COD'!"&amp;CELL("address",L371))),"",(INDIRECT("'["&amp;'Báo cáo'!$C$3&amp;".xlsx]Hóa đơn COD'!"&amp;CELL("address",L371))))</f>
        <v>6</v>
      </c>
      <c r="M371">
        <f ca="1">IF(ISBLANK(INDIRECT("'["&amp;'Báo cáo'!$C$3&amp;".xlsx]Hóa đơn COD'!"&amp;CELL("address",M371))),"",(INDIRECT("'["&amp;'Báo cáo'!$C$3&amp;".xlsx]Hóa đơn COD'!"&amp;CELL("address",M371))))</f>
        <v>71</v>
      </c>
      <c r="N371" t="str">
        <f ca="1">IF(ISBLANK(INDIRECT("'["&amp;'Báo cáo'!$C$3&amp;".xlsx]Hóa đơn COD'!"&amp;CELL("address",N371))),"",(INDIRECT("'["&amp;'Báo cáo'!$C$3&amp;".xlsx]Hóa đơn COD'!"&amp;CELL("address",N371))))</f>
        <v>trongntm</v>
      </c>
      <c r="O371" t="str">
        <f ca="1">IF(ISBLANK(INDIRECT("'["&amp;'Báo cáo'!$C$3&amp;".xlsx]Hóa đơn COD'!"&amp;CELL("address",O371))),"",(INDIRECT("'["&amp;'Báo cáo'!$C$3&amp;".xlsx]Hóa đơn COD'!"&amp;CELL("address",O371))))</f>
        <v>12:27 06-12-19</v>
      </c>
      <c r="P371" s="10">
        <f t="shared" ca="1" si="5"/>
        <v>0.51874999999999993</v>
      </c>
      <c r="Q371" t="str">
        <f ca="1">IF(B371="","",IF(P371&lt;'Báo cáo'!$C$4,"Sáng","Chiều"))</f>
        <v>Sáng</v>
      </c>
      <c r="R371" s="12" t="str">
        <f ca="1">IF(A371="","",IF(ISNUMBER(MATCH(B371,'Danh sách COD'!$B:$B,0)),J371/I371,""))</f>
        <v/>
      </c>
      <c r="S371" t="str">
        <f ca="1">IF(R371="","",IF(R371&gt;='Báo cáo'!$C$8,"Có","Không"))</f>
        <v/>
      </c>
    </row>
    <row r="372" spans="1:19" x14ac:dyDescent="0.25">
      <c r="A372" t="str">
        <f ca="1">IF(ISBLANK(INDIRECT("'["&amp;'Báo cáo'!$C$3&amp;".xlsx]Hóa đơn COD'!"&amp;CELL("address",A372))),"",(INDIRECT("'["&amp;'Báo cáo'!$C$3&amp;".xlsx]Hóa đơn COD'!"&amp;CELL("address",A372))))</f>
        <v>BTT393898650.T13501.021219</v>
      </c>
      <c r="B372" t="str">
        <f ca="1">IF(ISBLANK(INDIRECT("'["&amp;'Báo cáo'!$C$3&amp;".xlsx]Hóa đơn COD'!"&amp;CELL("address",B372))),"",(INDIRECT("'["&amp;'Báo cáo'!$C$3&amp;".xlsx]Hóa đơn COD'!"&amp;CELL("address",B372))))</f>
        <v>T13501-Nguyễn Thanh Lâm</v>
      </c>
      <c r="C372">
        <f ca="1">IF(ISBLANK(INDIRECT("'["&amp;'Báo cáo'!$C$3&amp;".xlsx]Hóa đơn COD'!"&amp;CELL("address",C372))),"",(INDIRECT("'["&amp;'Báo cáo'!$C$3&amp;".xlsx]Hóa đơn COD'!"&amp;CELL("address",C372))))</f>
        <v>23461950</v>
      </c>
      <c r="D372">
        <f ca="1">IF(ISBLANK(INDIRECT("'["&amp;'Báo cáo'!$C$3&amp;".xlsx]Hóa đơn COD'!"&amp;CELL("address",D372))),"",(INDIRECT("'["&amp;'Báo cáo'!$C$3&amp;".xlsx]Hóa đơn COD'!"&amp;CELL("address",D372))))</f>
        <v>0</v>
      </c>
      <c r="E372">
        <f ca="1">IF(ISBLANK(INDIRECT("'["&amp;'Báo cáo'!$C$3&amp;".xlsx]Hóa đơn COD'!"&amp;CELL("address",E372))),"",(INDIRECT("'["&amp;'Báo cáo'!$C$3&amp;".xlsx]Hóa đơn COD'!"&amp;CELL("address",E372))))</f>
        <v>1998981</v>
      </c>
      <c r="F372">
        <f ca="1">IF(ISBLANK(INDIRECT("'["&amp;'Báo cáo'!$C$3&amp;".xlsx]Hóa đơn COD'!"&amp;CELL("address",F372))),"",(INDIRECT("'["&amp;'Báo cáo'!$C$3&amp;".xlsx]Hóa đơn COD'!"&amp;CELL("address",F372))))</f>
        <v>1730481</v>
      </c>
      <c r="G372">
        <f ca="1">IF(ISBLANK(INDIRECT("'["&amp;'Báo cáo'!$C$3&amp;".xlsx]Hóa đơn COD'!"&amp;CELL("address",G372))),"",(INDIRECT("'["&amp;'Báo cáo'!$C$3&amp;".xlsx]Hóa đơn COD'!"&amp;CELL("address",G372))))</f>
        <v>268500</v>
      </c>
      <c r="H372">
        <f ca="1">IF(ISBLANK(INDIRECT("'["&amp;'Báo cáo'!$C$3&amp;".xlsx]Hóa đơn COD'!"&amp;CELL("address",H372))),"",(INDIRECT("'["&amp;'Báo cáo'!$C$3&amp;".xlsx]Hóa đơn COD'!"&amp;CELL("address",H372))))</f>
        <v>0</v>
      </c>
      <c r="I372">
        <f ca="1">IF(ISBLANK(INDIRECT("'["&amp;'Báo cáo'!$C$3&amp;".xlsx]Hóa đơn COD'!"&amp;CELL("address",I372))),"",(INDIRECT("'["&amp;'Báo cáo'!$C$3&amp;".xlsx]Hóa đơn COD'!"&amp;CELL("address",I372))))</f>
        <v>78</v>
      </c>
      <c r="J372">
        <f ca="1">IF(ISBLANK(INDIRECT("'["&amp;'Báo cáo'!$C$3&amp;".xlsx]Hóa đơn COD'!"&amp;CELL("address",J372))),"",(INDIRECT("'["&amp;'Báo cáo'!$C$3&amp;".xlsx]Hóa đơn COD'!"&amp;CELL("address",J372))))</f>
        <v>73</v>
      </c>
      <c r="K372">
        <f ca="1">IF(ISBLANK(INDIRECT("'["&amp;'Báo cáo'!$C$3&amp;".xlsx]Hóa đơn COD'!"&amp;CELL("address",K372))),"",(INDIRECT("'["&amp;'Báo cáo'!$C$3&amp;".xlsx]Hóa đơn COD'!"&amp;CELL("address",K372))))</f>
        <v>3</v>
      </c>
      <c r="L372">
        <f ca="1">IF(ISBLANK(INDIRECT("'["&amp;'Báo cáo'!$C$3&amp;".xlsx]Hóa đơn COD'!"&amp;CELL("address",L372))),"",(INDIRECT("'["&amp;'Báo cáo'!$C$3&amp;".xlsx]Hóa đơn COD'!"&amp;CELL("address",L372))))</f>
        <v>2</v>
      </c>
      <c r="M372">
        <f ca="1">IF(ISBLANK(INDIRECT("'["&amp;'Báo cáo'!$C$3&amp;".xlsx]Hóa đơn COD'!"&amp;CELL("address",M372))),"",(INDIRECT("'["&amp;'Báo cáo'!$C$3&amp;".xlsx]Hóa đơn COD'!"&amp;CELL("address",M372))))</f>
        <v>78</v>
      </c>
      <c r="N372" t="str">
        <f ca="1">IF(ISBLANK(INDIRECT("'["&amp;'Báo cáo'!$C$3&amp;".xlsx]Hóa đơn COD'!"&amp;CELL("address",N372))),"",(INDIRECT("'["&amp;'Báo cáo'!$C$3&amp;".xlsx]Hóa đơn COD'!"&amp;CELL("address",N372))))</f>
        <v>nhitpy</v>
      </c>
      <c r="O372" t="str">
        <f ca="1">IF(ISBLANK(INDIRECT("'["&amp;'Báo cáo'!$C$3&amp;".xlsx]Hóa đơn COD'!"&amp;CELL("address",O372))),"",(INDIRECT("'["&amp;'Báo cáo'!$C$3&amp;".xlsx]Hóa đơn COD'!"&amp;CELL("address",O372))))</f>
        <v>12:34 02-12-19</v>
      </c>
      <c r="P372" s="10">
        <f t="shared" ca="1" si="5"/>
        <v>0.52361111111111114</v>
      </c>
      <c r="Q372" t="str">
        <f ca="1">IF(B372="","",IF(P372&lt;'Báo cáo'!$C$4,"Sáng","Chiều"))</f>
        <v>Sáng</v>
      </c>
      <c r="R372" s="12" t="str">
        <f ca="1">IF(A372="","",IF(ISNUMBER(MATCH(B372,'Danh sách COD'!$B:$B,0)),J372/I372,""))</f>
        <v/>
      </c>
      <c r="S372" t="str">
        <f ca="1">IF(R372="","",IF(R372&gt;='Báo cáo'!$C$8,"Có","Không"))</f>
        <v/>
      </c>
    </row>
    <row r="373" spans="1:19" x14ac:dyDescent="0.25">
      <c r="A373" t="str">
        <f ca="1">IF(ISBLANK(INDIRECT("'["&amp;'Báo cáo'!$C$3&amp;".xlsx]Hóa đơn COD'!"&amp;CELL("address",A373))),"",(INDIRECT("'["&amp;'Báo cáo'!$C$3&amp;".xlsx]Hóa đơn COD'!"&amp;CELL("address",A373))))</f>
        <v>BTT396664044.T13501.041219</v>
      </c>
      <c r="B373" t="str">
        <f ca="1">IF(ISBLANK(INDIRECT("'["&amp;'Báo cáo'!$C$3&amp;".xlsx]Hóa đơn COD'!"&amp;CELL("address",B373))),"",(INDIRECT("'["&amp;'Báo cáo'!$C$3&amp;".xlsx]Hóa đơn COD'!"&amp;CELL("address",B373))))</f>
        <v>T13501-Nguyễn Thanh Lâm</v>
      </c>
      <c r="C373">
        <f ca="1">IF(ISBLANK(INDIRECT("'["&amp;'Báo cáo'!$C$3&amp;".xlsx]Hóa đơn COD'!"&amp;CELL("address",C373))),"",(INDIRECT("'["&amp;'Báo cáo'!$C$3&amp;".xlsx]Hóa đơn COD'!"&amp;CELL("address",C373))))</f>
        <v>19090019</v>
      </c>
      <c r="D373">
        <f ca="1">IF(ISBLANK(INDIRECT("'["&amp;'Báo cáo'!$C$3&amp;".xlsx]Hóa đơn COD'!"&amp;CELL("address",D373))),"",(INDIRECT("'["&amp;'Báo cáo'!$C$3&amp;".xlsx]Hóa đơn COD'!"&amp;CELL("address",D373))))</f>
        <v>0</v>
      </c>
      <c r="E373">
        <f ca="1">IF(ISBLANK(INDIRECT("'["&amp;'Báo cáo'!$C$3&amp;".xlsx]Hóa đơn COD'!"&amp;CELL("address",E373))),"",(INDIRECT("'["&amp;'Báo cáo'!$C$3&amp;".xlsx]Hóa đơn COD'!"&amp;CELL("address",E373))))</f>
        <v>1583751</v>
      </c>
      <c r="F373">
        <f ca="1">IF(ISBLANK(INDIRECT("'["&amp;'Báo cáo'!$C$3&amp;".xlsx]Hóa đơn COD'!"&amp;CELL("address",F373))),"",(INDIRECT("'["&amp;'Báo cáo'!$C$3&amp;".xlsx]Hóa đơn COD'!"&amp;CELL("address",F373))))</f>
        <v>1399751</v>
      </c>
      <c r="G373">
        <f ca="1">IF(ISBLANK(INDIRECT("'["&amp;'Báo cáo'!$C$3&amp;".xlsx]Hóa đơn COD'!"&amp;CELL("address",G373))),"",(INDIRECT("'["&amp;'Báo cáo'!$C$3&amp;".xlsx]Hóa đơn COD'!"&amp;CELL("address",G373))))</f>
        <v>184000</v>
      </c>
      <c r="H373">
        <f ca="1">IF(ISBLANK(INDIRECT("'["&amp;'Báo cáo'!$C$3&amp;".xlsx]Hóa đơn COD'!"&amp;CELL("address",H373))),"",(INDIRECT("'["&amp;'Báo cáo'!$C$3&amp;".xlsx]Hóa đơn COD'!"&amp;CELL("address",H373))))</f>
        <v>0</v>
      </c>
      <c r="I373">
        <f ca="1">IF(ISBLANK(INDIRECT("'["&amp;'Báo cáo'!$C$3&amp;".xlsx]Hóa đơn COD'!"&amp;CELL("address",I373))),"",(INDIRECT("'["&amp;'Báo cáo'!$C$3&amp;".xlsx]Hóa đơn COD'!"&amp;CELL("address",I373))))</f>
        <v>68</v>
      </c>
      <c r="J373">
        <f ca="1">IF(ISBLANK(INDIRECT("'["&amp;'Báo cáo'!$C$3&amp;".xlsx]Hóa đơn COD'!"&amp;CELL("address",J373))),"",(INDIRECT("'["&amp;'Báo cáo'!$C$3&amp;".xlsx]Hóa đơn COD'!"&amp;CELL("address",J373))))</f>
        <v>67</v>
      </c>
      <c r="K373">
        <f ca="1">IF(ISBLANK(INDIRECT("'["&amp;'Báo cáo'!$C$3&amp;".xlsx]Hóa đơn COD'!"&amp;CELL("address",K373))),"",(INDIRECT("'["&amp;'Báo cáo'!$C$3&amp;".xlsx]Hóa đơn COD'!"&amp;CELL("address",K373))))</f>
        <v>1</v>
      </c>
      <c r="L373">
        <f ca="1">IF(ISBLANK(INDIRECT("'["&amp;'Báo cáo'!$C$3&amp;".xlsx]Hóa đơn COD'!"&amp;CELL("address",L373))),"",(INDIRECT("'["&amp;'Báo cáo'!$C$3&amp;".xlsx]Hóa đơn COD'!"&amp;CELL("address",L373))))</f>
        <v>0</v>
      </c>
      <c r="M373">
        <f ca="1">IF(ISBLANK(INDIRECT("'["&amp;'Báo cáo'!$C$3&amp;".xlsx]Hóa đơn COD'!"&amp;CELL("address",M373))),"",(INDIRECT("'["&amp;'Báo cáo'!$C$3&amp;".xlsx]Hóa đơn COD'!"&amp;CELL("address",M373))))</f>
        <v>68</v>
      </c>
      <c r="N373" t="str">
        <f ca="1">IF(ISBLANK(INDIRECT("'["&amp;'Báo cáo'!$C$3&amp;".xlsx]Hóa đơn COD'!"&amp;CELL("address",N373))),"",(INDIRECT("'["&amp;'Báo cáo'!$C$3&amp;".xlsx]Hóa đơn COD'!"&amp;CELL("address",N373))))</f>
        <v>ngannk2</v>
      </c>
      <c r="O373" t="str">
        <f ca="1">IF(ISBLANK(INDIRECT("'["&amp;'Báo cáo'!$C$3&amp;".xlsx]Hóa đơn COD'!"&amp;CELL("address",O373))),"",(INDIRECT("'["&amp;'Báo cáo'!$C$3&amp;".xlsx]Hóa đơn COD'!"&amp;CELL("address",O373))))</f>
        <v>12:44 04-12-19</v>
      </c>
      <c r="P373" s="10">
        <f t="shared" ca="1" si="5"/>
        <v>0.53055555555555556</v>
      </c>
      <c r="Q373" t="str">
        <f ca="1">IF(B373="","",IF(P373&lt;'Báo cáo'!$C$4,"Sáng","Chiều"))</f>
        <v>Sáng</v>
      </c>
      <c r="R373" s="12" t="str">
        <f ca="1">IF(A373="","",IF(ISNUMBER(MATCH(B373,'Danh sách COD'!$B:$B,0)),J373/I373,""))</f>
        <v/>
      </c>
      <c r="S373" t="str">
        <f ca="1">IF(R373="","",IF(R373&gt;='Báo cáo'!$C$8,"Có","Không"))</f>
        <v/>
      </c>
    </row>
    <row r="374" spans="1:19" x14ac:dyDescent="0.25">
      <c r="A374" t="str">
        <f ca="1">IF(ISBLANK(INDIRECT("'["&amp;'Báo cáo'!$C$3&amp;".xlsx]Hóa đơn COD'!"&amp;CELL("address",A374))),"",(INDIRECT("'["&amp;'Báo cáo'!$C$3&amp;".xlsx]Hóa đơn COD'!"&amp;CELL("address",A374))))</f>
        <v>BTT395247630.T13501.031219</v>
      </c>
      <c r="B374" t="str">
        <f ca="1">IF(ISBLANK(INDIRECT("'["&amp;'Báo cáo'!$C$3&amp;".xlsx]Hóa đơn COD'!"&amp;CELL("address",B374))),"",(INDIRECT("'["&amp;'Báo cáo'!$C$3&amp;".xlsx]Hóa đơn COD'!"&amp;CELL("address",B374))))</f>
        <v>T13501-Nguyễn Thanh Lâm</v>
      </c>
      <c r="C374">
        <f ca="1">IF(ISBLANK(INDIRECT("'["&amp;'Báo cáo'!$C$3&amp;".xlsx]Hóa đơn COD'!"&amp;CELL("address",C374))),"",(INDIRECT("'["&amp;'Báo cáo'!$C$3&amp;".xlsx]Hóa đơn COD'!"&amp;CELL("address",C374))))</f>
        <v>18815485</v>
      </c>
      <c r="D374">
        <f ca="1">IF(ISBLANK(INDIRECT("'["&amp;'Báo cáo'!$C$3&amp;".xlsx]Hóa đơn COD'!"&amp;CELL("address",D374))),"",(INDIRECT("'["&amp;'Báo cáo'!$C$3&amp;".xlsx]Hóa đơn COD'!"&amp;CELL("address",D374))))</f>
        <v>0</v>
      </c>
      <c r="E374">
        <f ca="1">IF(ISBLANK(INDIRECT("'["&amp;'Báo cáo'!$C$3&amp;".xlsx]Hóa đơn COD'!"&amp;CELL("address",E374))),"",(INDIRECT("'["&amp;'Báo cáo'!$C$3&amp;".xlsx]Hóa đơn COD'!"&amp;CELL("address",E374))))</f>
        <v>1822620</v>
      </c>
      <c r="F374">
        <f ca="1">IF(ISBLANK(INDIRECT("'["&amp;'Báo cáo'!$C$3&amp;".xlsx]Hóa đơn COD'!"&amp;CELL("address",F374))),"",(INDIRECT("'["&amp;'Báo cáo'!$C$3&amp;".xlsx]Hóa đơn COD'!"&amp;CELL("address",F374))))</f>
        <v>1575620</v>
      </c>
      <c r="G374">
        <f ca="1">IF(ISBLANK(INDIRECT("'["&amp;'Báo cáo'!$C$3&amp;".xlsx]Hóa đơn COD'!"&amp;CELL("address",G374))),"",(INDIRECT("'["&amp;'Báo cáo'!$C$3&amp;".xlsx]Hóa đơn COD'!"&amp;CELL("address",G374))))</f>
        <v>247000</v>
      </c>
      <c r="H374">
        <f ca="1">IF(ISBLANK(INDIRECT("'["&amp;'Báo cáo'!$C$3&amp;".xlsx]Hóa đơn COD'!"&amp;CELL("address",H374))),"",(INDIRECT("'["&amp;'Báo cáo'!$C$3&amp;".xlsx]Hóa đơn COD'!"&amp;CELL("address",H374))))</f>
        <v>0</v>
      </c>
      <c r="I374">
        <f ca="1">IF(ISBLANK(INDIRECT("'["&amp;'Báo cáo'!$C$3&amp;".xlsx]Hóa đơn COD'!"&amp;CELL("address",I374))),"",(INDIRECT("'["&amp;'Báo cáo'!$C$3&amp;".xlsx]Hóa đơn COD'!"&amp;CELL("address",I374))))</f>
        <v>81</v>
      </c>
      <c r="J374">
        <f ca="1">IF(ISBLANK(INDIRECT("'["&amp;'Báo cáo'!$C$3&amp;".xlsx]Hóa đơn COD'!"&amp;CELL("address",J374))),"",(INDIRECT("'["&amp;'Báo cáo'!$C$3&amp;".xlsx]Hóa đơn COD'!"&amp;CELL("address",J374))))</f>
        <v>78</v>
      </c>
      <c r="K374">
        <f ca="1">IF(ISBLANK(INDIRECT("'["&amp;'Báo cáo'!$C$3&amp;".xlsx]Hóa đơn COD'!"&amp;CELL("address",K374))),"",(INDIRECT("'["&amp;'Báo cáo'!$C$3&amp;".xlsx]Hóa đơn COD'!"&amp;CELL("address",K374))))</f>
        <v>0</v>
      </c>
      <c r="L374">
        <f ca="1">IF(ISBLANK(INDIRECT("'["&amp;'Báo cáo'!$C$3&amp;".xlsx]Hóa đơn COD'!"&amp;CELL("address",L374))),"",(INDIRECT("'["&amp;'Báo cáo'!$C$3&amp;".xlsx]Hóa đơn COD'!"&amp;CELL("address",L374))))</f>
        <v>3</v>
      </c>
      <c r="M374">
        <f ca="1">IF(ISBLANK(INDIRECT("'["&amp;'Báo cáo'!$C$3&amp;".xlsx]Hóa đơn COD'!"&amp;CELL("address",M374))),"",(INDIRECT("'["&amp;'Báo cáo'!$C$3&amp;".xlsx]Hóa đơn COD'!"&amp;CELL("address",M374))))</f>
        <v>81</v>
      </c>
      <c r="N374" t="str">
        <f ca="1">IF(ISBLANK(INDIRECT("'["&amp;'Báo cáo'!$C$3&amp;".xlsx]Hóa đơn COD'!"&amp;CELL("address",N374))),"",(INDIRECT("'["&amp;'Báo cáo'!$C$3&amp;".xlsx]Hóa đơn COD'!"&amp;CELL("address",N374))))</f>
        <v>ngannk2</v>
      </c>
      <c r="O374" t="str">
        <f ca="1">IF(ISBLANK(INDIRECT("'["&amp;'Báo cáo'!$C$3&amp;".xlsx]Hóa đơn COD'!"&amp;CELL("address",O374))),"",(INDIRECT("'["&amp;'Báo cáo'!$C$3&amp;".xlsx]Hóa đơn COD'!"&amp;CELL("address",O374))))</f>
        <v>12:51 03-12-19</v>
      </c>
      <c r="P374" s="10">
        <f t="shared" ca="1" si="5"/>
        <v>0.53541666666666665</v>
      </c>
      <c r="Q374" t="str">
        <f ca="1">IF(B374="","",IF(P374&lt;'Báo cáo'!$C$4,"Sáng","Chiều"))</f>
        <v>Sáng</v>
      </c>
      <c r="R374" s="12" t="str">
        <f ca="1">IF(A374="","",IF(ISNUMBER(MATCH(B374,'Danh sách COD'!$B:$B,0)),J374/I374,""))</f>
        <v/>
      </c>
      <c r="S374" t="str">
        <f ca="1">IF(R374="","",IF(R374&gt;='Báo cáo'!$C$8,"Có","Không"))</f>
        <v/>
      </c>
    </row>
    <row r="375" spans="1:19" x14ac:dyDescent="0.25">
      <c r="A375" t="str">
        <f ca="1">IF(ISBLANK(INDIRECT("'["&amp;'Báo cáo'!$C$3&amp;".xlsx]Hóa đơn COD'!"&amp;CELL("address",A375))),"",(INDIRECT("'["&amp;'Báo cáo'!$C$3&amp;".xlsx]Hóa đơn COD'!"&amp;CELL("address",A375))))</f>
        <v>BTT391744110.T13501.301119</v>
      </c>
      <c r="B375" t="str">
        <f ca="1">IF(ISBLANK(INDIRECT("'["&amp;'Báo cáo'!$C$3&amp;".xlsx]Hóa đơn COD'!"&amp;CELL("address",B375))),"",(INDIRECT("'["&amp;'Báo cáo'!$C$3&amp;".xlsx]Hóa đơn COD'!"&amp;CELL("address",B375))))</f>
        <v>T13501-Nguyễn Thanh Lâm</v>
      </c>
      <c r="C375">
        <f ca="1">IF(ISBLANK(INDIRECT("'["&amp;'Báo cáo'!$C$3&amp;".xlsx]Hóa đơn COD'!"&amp;CELL("address",C375))),"",(INDIRECT("'["&amp;'Báo cáo'!$C$3&amp;".xlsx]Hóa đơn COD'!"&amp;CELL("address",C375))))</f>
        <v>10818863</v>
      </c>
      <c r="D375">
        <f ca="1">IF(ISBLANK(INDIRECT("'["&amp;'Báo cáo'!$C$3&amp;".xlsx]Hóa đơn COD'!"&amp;CELL("address",D375))),"",(INDIRECT("'["&amp;'Báo cáo'!$C$3&amp;".xlsx]Hóa đơn COD'!"&amp;CELL("address",D375))))</f>
        <v>0</v>
      </c>
      <c r="E375">
        <f ca="1">IF(ISBLANK(INDIRECT("'["&amp;'Báo cáo'!$C$3&amp;".xlsx]Hóa đơn COD'!"&amp;CELL("address",E375))),"",(INDIRECT("'["&amp;'Báo cáo'!$C$3&amp;".xlsx]Hóa đơn COD'!"&amp;CELL("address",E375))))</f>
        <v>946830</v>
      </c>
      <c r="F375">
        <f ca="1">IF(ISBLANK(INDIRECT("'["&amp;'Báo cáo'!$C$3&amp;".xlsx]Hóa đơn COD'!"&amp;CELL("address",F375))),"",(INDIRECT("'["&amp;'Báo cáo'!$C$3&amp;".xlsx]Hóa đơn COD'!"&amp;CELL("address",F375))))</f>
        <v>764830</v>
      </c>
      <c r="G375">
        <f ca="1">IF(ISBLANK(INDIRECT("'["&amp;'Báo cáo'!$C$3&amp;".xlsx]Hóa đơn COD'!"&amp;CELL("address",G375))),"",(INDIRECT("'["&amp;'Báo cáo'!$C$3&amp;".xlsx]Hóa đơn COD'!"&amp;CELL("address",G375))))</f>
        <v>182000</v>
      </c>
      <c r="H375">
        <f ca="1">IF(ISBLANK(INDIRECT("'["&amp;'Báo cáo'!$C$3&amp;".xlsx]Hóa đơn COD'!"&amp;CELL("address",H375))),"",(INDIRECT("'["&amp;'Báo cáo'!$C$3&amp;".xlsx]Hóa đơn COD'!"&amp;CELL("address",H375))))</f>
        <v>0</v>
      </c>
      <c r="I375">
        <f ca="1">IF(ISBLANK(INDIRECT("'["&amp;'Báo cáo'!$C$3&amp;".xlsx]Hóa đơn COD'!"&amp;CELL("address",I375))),"",(INDIRECT("'["&amp;'Báo cáo'!$C$3&amp;".xlsx]Hóa đơn COD'!"&amp;CELL("address",I375))))</f>
        <v>69</v>
      </c>
      <c r="J375">
        <f ca="1">IF(ISBLANK(INDIRECT("'["&amp;'Báo cáo'!$C$3&amp;".xlsx]Hóa đơn COD'!"&amp;CELL("address",J375))),"",(INDIRECT("'["&amp;'Báo cáo'!$C$3&amp;".xlsx]Hóa đơn COD'!"&amp;CELL("address",J375))))</f>
        <v>40</v>
      </c>
      <c r="K375">
        <f ca="1">IF(ISBLANK(INDIRECT("'["&amp;'Báo cáo'!$C$3&amp;".xlsx]Hóa đơn COD'!"&amp;CELL("address",K375))),"",(INDIRECT("'["&amp;'Báo cáo'!$C$3&amp;".xlsx]Hóa đơn COD'!"&amp;CELL("address",K375))))</f>
        <v>1</v>
      </c>
      <c r="L375">
        <f ca="1">IF(ISBLANK(INDIRECT("'["&amp;'Báo cáo'!$C$3&amp;".xlsx]Hóa đơn COD'!"&amp;CELL("address",L375))),"",(INDIRECT("'["&amp;'Báo cáo'!$C$3&amp;".xlsx]Hóa đơn COD'!"&amp;CELL("address",L375))))</f>
        <v>28</v>
      </c>
      <c r="M375">
        <f ca="1">IF(ISBLANK(INDIRECT("'["&amp;'Báo cáo'!$C$3&amp;".xlsx]Hóa đơn COD'!"&amp;CELL("address",M375))),"",(INDIRECT("'["&amp;'Báo cáo'!$C$3&amp;".xlsx]Hóa đơn COD'!"&amp;CELL("address",M375))))</f>
        <v>69</v>
      </c>
      <c r="N375" t="str">
        <f ca="1">IF(ISBLANK(INDIRECT("'["&amp;'Báo cáo'!$C$3&amp;".xlsx]Hóa đơn COD'!"&amp;CELL("address",N375))),"",(INDIRECT("'["&amp;'Báo cáo'!$C$3&amp;".xlsx]Hóa đơn COD'!"&amp;CELL("address",N375))))</f>
        <v>nhitpy</v>
      </c>
      <c r="O375" t="str">
        <f ca="1">IF(ISBLANK(INDIRECT("'["&amp;'Báo cáo'!$C$3&amp;".xlsx]Hóa đơn COD'!"&amp;CELL("address",O375))),"",(INDIRECT("'["&amp;'Báo cáo'!$C$3&amp;".xlsx]Hóa đơn COD'!"&amp;CELL("address",O375))))</f>
        <v>12:52 30-11-19</v>
      </c>
      <c r="P375" s="10">
        <f t="shared" ca="1" si="5"/>
        <v>0.53611111111111109</v>
      </c>
      <c r="Q375" t="str">
        <f ca="1">IF(B375="","",IF(P375&lt;'Báo cáo'!$C$4,"Sáng","Chiều"))</f>
        <v>Sáng</v>
      </c>
      <c r="R375" s="12" t="str">
        <f ca="1">IF(A375="","",IF(ISNUMBER(MATCH(B375,'Danh sách COD'!$B:$B,0)),J375/I375,""))</f>
        <v/>
      </c>
      <c r="S375" t="str">
        <f ca="1">IF(R375="","",IF(R375&gt;='Báo cáo'!$C$8,"Có","Không"))</f>
        <v/>
      </c>
    </row>
    <row r="376" spans="1:19" x14ac:dyDescent="0.25">
      <c r="A376" t="str">
        <f ca="1">IF(ISBLANK(INDIRECT("'["&amp;'Báo cáo'!$C$3&amp;".xlsx]Hóa đơn COD'!"&amp;CELL("address",A376))),"",(INDIRECT("'["&amp;'Báo cáo'!$C$3&amp;".xlsx]Hóa đơn COD'!"&amp;CELL("address",A376))))</f>
        <v>BTT391940472.T13501.301119</v>
      </c>
      <c r="B376" t="str">
        <f ca="1">IF(ISBLANK(INDIRECT("'["&amp;'Báo cáo'!$C$3&amp;".xlsx]Hóa đơn COD'!"&amp;CELL("address",B376))),"",(INDIRECT("'["&amp;'Báo cáo'!$C$3&amp;".xlsx]Hóa đơn COD'!"&amp;CELL("address",B376))))</f>
        <v>T13501-Nguyễn Thanh Lâm</v>
      </c>
      <c r="C376">
        <f ca="1">IF(ISBLANK(INDIRECT("'["&amp;'Báo cáo'!$C$3&amp;".xlsx]Hóa đơn COD'!"&amp;CELL("address",C376))),"",(INDIRECT("'["&amp;'Báo cáo'!$C$3&amp;".xlsx]Hóa đơn COD'!"&amp;CELL("address",C376))))</f>
        <v>8498050</v>
      </c>
      <c r="D376">
        <f ca="1">IF(ISBLANK(INDIRECT("'["&amp;'Báo cáo'!$C$3&amp;".xlsx]Hóa đơn COD'!"&amp;CELL("address",D376))),"",(INDIRECT("'["&amp;'Báo cáo'!$C$3&amp;".xlsx]Hóa đơn COD'!"&amp;CELL("address",D376))))</f>
        <v>0</v>
      </c>
      <c r="E376">
        <f ca="1">IF(ISBLANK(INDIRECT("'["&amp;'Báo cáo'!$C$3&amp;".xlsx]Hóa đơn COD'!"&amp;CELL("address",E376))),"",(INDIRECT("'["&amp;'Báo cáo'!$C$3&amp;".xlsx]Hóa đơn COD'!"&amp;CELL("address",E376))))</f>
        <v>638550</v>
      </c>
      <c r="F376">
        <f ca="1">IF(ISBLANK(INDIRECT("'["&amp;'Báo cáo'!$C$3&amp;".xlsx]Hóa đơn COD'!"&amp;CELL("address",F376))),"",(INDIRECT("'["&amp;'Báo cáo'!$C$3&amp;".xlsx]Hóa đơn COD'!"&amp;CELL("address",F376))))</f>
        <v>346550</v>
      </c>
      <c r="G376">
        <f ca="1">IF(ISBLANK(INDIRECT("'["&amp;'Báo cáo'!$C$3&amp;".xlsx]Hóa đơn COD'!"&amp;CELL("address",G376))),"",(INDIRECT("'["&amp;'Báo cáo'!$C$3&amp;".xlsx]Hóa đơn COD'!"&amp;CELL("address",G376))))</f>
        <v>292000</v>
      </c>
      <c r="H376">
        <f ca="1">IF(ISBLANK(INDIRECT("'["&amp;'Báo cáo'!$C$3&amp;".xlsx]Hóa đơn COD'!"&amp;CELL("address",H376))),"",(INDIRECT("'["&amp;'Báo cáo'!$C$3&amp;".xlsx]Hóa đơn COD'!"&amp;CELL("address",H376))))</f>
        <v>0</v>
      </c>
      <c r="I376">
        <f ca="1">IF(ISBLANK(INDIRECT("'["&amp;'Báo cáo'!$C$3&amp;".xlsx]Hóa đơn COD'!"&amp;CELL("address",I376))),"",(INDIRECT("'["&amp;'Báo cáo'!$C$3&amp;".xlsx]Hóa đơn COD'!"&amp;CELL("address",I376))))</f>
        <v>31</v>
      </c>
      <c r="J376">
        <f ca="1">IF(ISBLANK(INDIRECT("'["&amp;'Báo cáo'!$C$3&amp;".xlsx]Hóa đơn COD'!"&amp;CELL("address",J376))),"",(INDIRECT("'["&amp;'Báo cáo'!$C$3&amp;".xlsx]Hóa đơn COD'!"&amp;CELL("address",J376))))</f>
        <v>22</v>
      </c>
      <c r="K376">
        <f ca="1">IF(ISBLANK(INDIRECT("'["&amp;'Báo cáo'!$C$3&amp;".xlsx]Hóa đơn COD'!"&amp;CELL("address",K376))),"",(INDIRECT("'["&amp;'Báo cáo'!$C$3&amp;".xlsx]Hóa đơn COD'!"&amp;CELL("address",K376))))</f>
        <v>2</v>
      </c>
      <c r="L376">
        <f ca="1">IF(ISBLANK(INDIRECT("'["&amp;'Báo cáo'!$C$3&amp;".xlsx]Hóa đơn COD'!"&amp;CELL("address",L376))),"",(INDIRECT("'["&amp;'Báo cáo'!$C$3&amp;".xlsx]Hóa đơn COD'!"&amp;CELL("address",L376))))</f>
        <v>7</v>
      </c>
      <c r="M376">
        <f ca="1">IF(ISBLANK(INDIRECT("'["&amp;'Báo cáo'!$C$3&amp;".xlsx]Hóa đơn COD'!"&amp;CELL("address",M376))),"",(INDIRECT("'["&amp;'Báo cáo'!$C$3&amp;".xlsx]Hóa đơn COD'!"&amp;CELL("address",M376))))</f>
        <v>31</v>
      </c>
      <c r="N376" t="str">
        <f ca="1">IF(ISBLANK(INDIRECT("'["&amp;'Báo cáo'!$C$3&amp;".xlsx]Hóa đơn COD'!"&amp;CELL("address",N376))),"",(INDIRECT("'["&amp;'Báo cáo'!$C$3&amp;".xlsx]Hóa đơn COD'!"&amp;CELL("address",N376))))</f>
        <v>tuoint</v>
      </c>
      <c r="O376" t="str">
        <f ca="1">IF(ISBLANK(INDIRECT("'["&amp;'Báo cáo'!$C$3&amp;".xlsx]Hóa đơn COD'!"&amp;CELL("address",O376))),"",(INDIRECT("'["&amp;'Báo cáo'!$C$3&amp;".xlsx]Hóa đơn COD'!"&amp;CELL("address",O376))))</f>
        <v>15:56 30-11-19</v>
      </c>
      <c r="P376" s="10">
        <f t="shared" ca="1" si="5"/>
        <v>0.66388888888888886</v>
      </c>
      <c r="Q376" t="str">
        <f ca="1">IF(B376="","",IF(P376&lt;'Báo cáo'!$C$4,"Sáng","Chiều"))</f>
        <v>Chiều</v>
      </c>
      <c r="R376" s="12" t="str">
        <f ca="1">IF(A376="","",IF(ISNUMBER(MATCH(B376,'Danh sách COD'!$B:$B,0)),J376/I376,""))</f>
        <v/>
      </c>
      <c r="S376" t="str">
        <f ca="1">IF(R376="","",IF(R376&gt;='Báo cáo'!$C$8,"Có","Không"))</f>
        <v/>
      </c>
    </row>
    <row r="377" spans="1:19" x14ac:dyDescent="0.25">
      <c r="A377" t="str">
        <f ca="1">IF(ISBLANK(INDIRECT("'["&amp;'Báo cáo'!$C$3&amp;".xlsx]Hóa đơn COD'!"&amp;CELL("address",A377))),"",(INDIRECT("'["&amp;'Báo cáo'!$C$3&amp;".xlsx]Hóa đơn COD'!"&amp;CELL("address",A377))))</f>
        <v>BTT399606990.T13501.061219</v>
      </c>
      <c r="B377" t="str">
        <f ca="1">IF(ISBLANK(INDIRECT("'["&amp;'Báo cáo'!$C$3&amp;".xlsx]Hóa đơn COD'!"&amp;CELL("address",B377))),"",(INDIRECT("'["&amp;'Báo cáo'!$C$3&amp;".xlsx]Hóa đơn COD'!"&amp;CELL("address",B377))))</f>
        <v>T13501-Nguyễn Thanh Lâm</v>
      </c>
      <c r="C377">
        <f ca="1">IF(ISBLANK(INDIRECT("'["&amp;'Báo cáo'!$C$3&amp;".xlsx]Hóa đơn COD'!"&amp;CELL("address",C377))),"",(INDIRECT("'["&amp;'Báo cáo'!$C$3&amp;".xlsx]Hóa đơn COD'!"&amp;CELL("address",C377))))</f>
        <v>5588780</v>
      </c>
      <c r="D377">
        <f ca="1">IF(ISBLANK(INDIRECT("'["&amp;'Báo cáo'!$C$3&amp;".xlsx]Hóa đơn COD'!"&amp;CELL("address",D377))),"",(INDIRECT("'["&amp;'Báo cáo'!$C$3&amp;".xlsx]Hóa đơn COD'!"&amp;CELL("address",D377))))</f>
        <v>0</v>
      </c>
      <c r="E377">
        <f ca="1">IF(ISBLANK(INDIRECT("'["&amp;'Báo cáo'!$C$3&amp;".xlsx]Hóa đơn COD'!"&amp;CELL("address",E377))),"",(INDIRECT("'["&amp;'Báo cáo'!$C$3&amp;".xlsx]Hóa đơn COD'!"&amp;CELL("address",E377))))</f>
        <v>669260</v>
      </c>
      <c r="F377">
        <f ca="1">IF(ISBLANK(INDIRECT("'["&amp;'Báo cáo'!$C$3&amp;".xlsx]Hóa đơn COD'!"&amp;CELL("address",F377))),"",(INDIRECT("'["&amp;'Báo cáo'!$C$3&amp;".xlsx]Hóa đơn COD'!"&amp;CELL("address",F377))))</f>
        <v>596260</v>
      </c>
      <c r="G377">
        <f ca="1">IF(ISBLANK(INDIRECT("'["&amp;'Báo cáo'!$C$3&amp;".xlsx]Hóa đơn COD'!"&amp;CELL("address",G377))),"",(INDIRECT("'["&amp;'Báo cáo'!$C$3&amp;".xlsx]Hóa đơn COD'!"&amp;CELL("address",G377))))</f>
        <v>73000</v>
      </c>
      <c r="H377">
        <f ca="1">IF(ISBLANK(INDIRECT("'["&amp;'Báo cáo'!$C$3&amp;".xlsx]Hóa đơn COD'!"&amp;CELL("address",H377))),"",(INDIRECT("'["&amp;'Báo cáo'!$C$3&amp;".xlsx]Hóa đơn COD'!"&amp;CELL("address",H377))))</f>
        <v>0</v>
      </c>
      <c r="I377">
        <f ca="1">IF(ISBLANK(INDIRECT("'["&amp;'Báo cáo'!$C$3&amp;".xlsx]Hóa đơn COD'!"&amp;CELL("address",I377))),"",(INDIRECT("'["&amp;'Báo cáo'!$C$3&amp;".xlsx]Hóa đơn COD'!"&amp;CELL("address",I377))))</f>
        <v>35</v>
      </c>
      <c r="J377">
        <f ca="1">IF(ISBLANK(INDIRECT("'["&amp;'Báo cáo'!$C$3&amp;".xlsx]Hóa đơn COD'!"&amp;CELL("address",J377))),"",(INDIRECT("'["&amp;'Báo cáo'!$C$3&amp;".xlsx]Hóa đơn COD'!"&amp;CELL("address",J377))))</f>
        <v>25</v>
      </c>
      <c r="K377">
        <f ca="1">IF(ISBLANK(INDIRECT("'["&amp;'Báo cáo'!$C$3&amp;".xlsx]Hóa đơn COD'!"&amp;CELL("address",K377))),"",(INDIRECT("'["&amp;'Báo cáo'!$C$3&amp;".xlsx]Hóa đơn COD'!"&amp;CELL("address",K377))))</f>
        <v>0</v>
      </c>
      <c r="L377">
        <f ca="1">IF(ISBLANK(INDIRECT("'["&amp;'Báo cáo'!$C$3&amp;".xlsx]Hóa đơn COD'!"&amp;CELL("address",L377))),"",(INDIRECT("'["&amp;'Báo cáo'!$C$3&amp;".xlsx]Hóa đơn COD'!"&amp;CELL("address",L377))))</f>
        <v>10</v>
      </c>
      <c r="M377">
        <f ca="1">IF(ISBLANK(INDIRECT("'["&amp;'Báo cáo'!$C$3&amp;".xlsx]Hóa đơn COD'!"&amp;CELL("address",M377))),"",(INDIRECT("'["&amp;'Báo cáo'!$C$3&amp;".xlsx]Hóa đơn COD'!"&amp;CELL("address",M377))))</f>
        <v>35</v>
      </c>
      <c r="N377" t="str">
        <f ca="1">IF(ISBLANK(INDIRECT("'["&amp;'Báo cáo'!$C$3&amp;".xlsx]Hóa đơn COD'!"&amp;CELL("address",N377))),"",(INDIRECT("'["&amp;'Báo cáo'!$C$3&amp;".xlsx]Hóa đơn COD'!"&amp;CELL("address",N377))))</f>
        <v>trongntm</v>
      </c>
      <c r="O377" t="str">
        <f ca="1">IF(ISBLANK(INDIRECT("'["&amp;'Báo cáo'!$C$3&amp;".xlsx]Hóa đơn COD'!"&amp;CELL("address",O377))),"",(INDIRECT("'["&amp;'Báo cáo'!$C$3&amp;".xlsx]Hóa đơn COD'!"&amp;CELL("address",O377))))</f>
        <v>16:27 06-12-19</v>
      </c>
      <c r="P377" s="10">
        <f t="shared" ca="1" si="5"/>
        <v>0.68541666666666667</v>
      </c>
      <c r="Q377" t="str">
        <f ca="1">IF(B377="","",IF(P377&lt;'Báo cáo'!$C$4,"Sáng","Chiều"))</f>
        <v>Chiều</v>
      </c>
      <c r="R377" s="12" t="str">
        <f ca="1">IF(A377="","",IF(ISNUMBER(MATCH(B377,'Danh sách COD'!$B:$B,0)),J377/I377,""))</f>
        <v/>
      </c>
      <c r="S377" t="str">
        <f ca="1">IF(R377="","",IF(R377&gt;='Báo cáo'!$C$8,"Có","Không"))</f>
        <v/>
      </c>
    </row>
    <row r="378" spans="1:19" x14ac:dyDescent="0.25">
      <c r="A378" t="str">
        <f ca="1">IF(ISBLANK(INDIRECT("'["&amp;'Báo cáo'!$C$3&amp;".xlsx]Hóa đơn COD'!"&amp;CELL("address",A378))),"",(INDIRECT("'["&amp;'Báo cáo'!$C$3&amp;".xlsx]Hóa đơn COD'!"&amp;CELL("address",A378))))</f>
        <v>BTT398146086.T13501.051219</v>
      </c>
      <c r="B378" t="str">
        <f ca="1">IF(ISBLANK(INDIRECT("'["&amp;'Báo cáo'!$C$3&amp;".xlsx]Hóa đơn COD'!"&amp;CELL("address",B378))),"",(INDIRECT("'["&amp;'Báo cáo'!$C$3&amp;".xlsx]Hóa đơn COD'!"&amp;CELL("address",B378))))</f>
        <v>T13501-Nguyễn Thanh Lâm</v>
      </c>
      <c r="C378">
        <f ca="1">IF(ISBLANK(INDIRECT("'["&amp;'Báo cáo'!$C$3&amp;".xlsx]Hóa đơn COD'!"&amp;CELL("address",C378))),"",(INDIRECT("'["&amp;'Báo cáo'!$C$3&amp;".xlsx]Hóa đơn COD'!"&amp;CELL("address",C378))))</f>
        <v>14029899</v>
      </c>
      <c r="D378">
        <f ca="1">IF(ISBLANK(INDIRECT("'["&amp;'Báo cáo'!$C$3&amp;".xlsx]Hóa đơn COD'!"&amp;CELL("address",D378))),"",(INDIRECT("'["&amp;'Báo cáo'!$C$3&amp;".xlsx]Hóa đơn COD'!"&amp;CELL("address",D378))))</f>
        <v>0</v>
      </c>
      <c r="E378">
        <f ca="1">IF(ISBLANK(INDIRECT("'["&amp;'Báo cáo'!$C$3&amp;".xlsx]Hóa đơn COD'!"&amp;CELL("address",E378))),"",(INDIRECT("'["&amp;'Báo cáo'!$C$3&amp;".xlsx]Hóa đơn COD'!"&amp;CELL("address",E378))))</f>
        <v>969407</v>
      </c>
      <c r="F378">
        <f ca="1">IF(ISBLANK(INDIRECT("'["&amp;'Báo cáo'!$C$3&amp;".xlsx]Hóa đơn COD'!"&amp;CELL("address",F378))),"",(INDIRECT("'["&amp;'Báo cáo'!$C$3&amp;".xlsx]Hóa đơn COD'!"&amp;CELL("address",F378))))</f>
        <v>800407</v>
      </c>
      <c r="G378">
        <f ca="1">IF(ISBLANK(INDIRECT("'["&amp;'Báo cáo'!$C$3&amp;".xlsx]Hóa đơn COD'!"&amp;CELL("address",G378))),"",(INDIRECT("'["&amp;'Báo cáo'!$C$3&amp;".xlsx]Hóa đơn COD'!"&amp;CELL("address",G378))))</f>
        <v>169000</v>
      </c>
      <c r="H378">
        <f ca="1">IF(ISBLANK(INDIRECT("'["&amp;'Báo cáo'!$C$3&amp;".xlsx]Hóa đơn COD'!"&amp;CELL("address",H378))),"",(INDIRECT("'["&amp;'Báo cáo'!$C$3&amp;".xlsx]Hóa đơn COD'!"&amp;CELL("address",H378))))</f>
        <v>0</v>
      </c>
      <c r="I378">
        <f ca="1">IF(ISBLANK(INDIRECT("'["&amp;'Báo cáo'!$C$3&amp;".xlsx]Hóa đơn COD'!"&amp;CELL("address",I378))),"",(INDIRECT("'["&amp;'Báo cáo'!$C$3&amp;".xlsx]Hóa đơn COD'!"&amp;CELL("address",I378))))</f>
        <v>34</v>
      </c>
      <c r="J378">
        <f ca="1">IF(ISBLANK(INDIRECT("'["&amp;'Báo cáo'!$C$3&amp;".xlsx]Hóa đơn COD'!"&amp;CELL("address",J378))),"",(INDIRECT("'["&amp;'Báo cáo'!$C$3&amp;".xlsx]Hóa đơn COD'!"&amp;CELL("address",J378))))</f>
        <v>29</v>
      </c>
      <c r="K378">
        <f ca="1">IF(ISBLANK(INDIRECT("'["&amp;'Báo cáo'!$C$3&amp;".xlsx]Hóa đơn COD'!"&amp;CELL("address",K378))),"",(INDIRECT("'["&amp;'Báo cáo'!$C$3&amp;".xlsx]Hóa đơn COD'!"&amp;CELL("address",K378))))</f>
        <v>3</v>
      </c>
      <c r="L378">
        <f ca="1">IF(ISBLANK(INDIRECT("'["&amp;'Báo cáo'!$C$3&amp;".xlsx]Hóa đơn COD'!"&amp;CELL("address",L378))),"",(INDIRECT("'["&amp;'Báo cáo'!$C$3&amp;".xlsx]Hóa đơn COD'!"&amp;CELL("address",L378))))</f>
        <v>2</v>
      </c>
      <c r="M378">
        <f ca="1">IF(ISBLANK(INDIRECT("'["&amp;'Báo cáo'!$C$3&amp;".xlsx]Hóa đơn COD'!"&amp;CELL("address",M378))),"",(INDIRECT("'["&amp;'Báo cáo'!$C$3&amp;".xlsx]Hóa đơn COD'!"&amp;CELL("address",M378))))</f>
        <v>34</v>
      </c>
      <c r="N378" t="str">
        <f ca="1">IF(ISBLANK(INDIRECT("'["&amp;'Báo cáo'!$C$3&amp;".xlsx]Hóa đơn COD'!"&amp;CELL("address",N378))),"",(INDIRECT("'["&amp;'Báo cáo'!$C$3&amp;".xlsx]Hóa đơn COD'!"&amp;CELL("address",N378))))</f>
        <v>anhtnt3</v>
      </c>
      <c r="O378" t="str">
        <f ca="1">IF(ISBLANK(INDIRECT("'["&amp;'Báo cáo'!$C$3&amp;".xlsx]Hóa đơn COD'!"&amp;CELL("address",O378))),"",(INDIRECT("'["&amp;'Báo cáo'!$C$3&amp;".xlsx]Hóa đơn COD'!"&amp;CELL("address",O378))))</f>
        <v>16:36 05-12-19</v>
      </c>
      <c r="P378" s="10">
        <f t="shared" ca="1" si="5"/>
        <v>0.69166666666666676</v>
      </c>
      <c r="Q378" t="str">
        <f ca="1">IF(B378="","",IF(P378&lt;'Báo cáo'!$C$4,"Sáng","Chiều"))</f>
        <v>Chiều</v>
      </c>
      <c r="R378" s="12" t="str">
        <f ca="1">IF(A378="","",IF(ISNUMBER(MATCH(B378,'Danh sách COD'!$B:$B,0)),J378/I378,""))</f>
        <v/>
      </c>
      <c r="S378" t="str">
        <f ca="1">IF(R378="","",IF(R378&gt;='Báo cáo'!$C$8,"Có","Không"))</f>
        <v/>
      </c>
    </row>
    <row r="379" spans="1:19" x14ac:dyDescent="0.25">
      <c r="A379" t="str">
        <f ca="1">IF(ISBLANK(INDIRECT("'["&amp;'Báo cáo'!$C$3&amp;".xlsx]Hóa đơn COD'!"&amp;CELL("address",A379))),"",(INDIRECT("'["&amp;'Báo cáo'!$C$3&amp;".xlsx]Hóa đơn COD'!"&amp;CELL("address",A379))))</f>
        <v>BTT396956934.T13501.041219</v>
      </c>
      <c r="B379" t="str">
        <f ca="1">IF(ISBLANK(INDIRECT("'["&amp;'Báo cáo'!$C$3&amp;".xlsx]Hóa đơn COD'!"&amp;CELL("address",B379))),"",(INDIRECT("'["&amp;'Báo cáo'!$C$3&amp;".xlsx]Hóa đơn COD'!"&amp;CELL("address",B379))))</f>
        <v>T13501-Nguyễn Thanh Lâm</v>
      </c>
      <c r="C379">
        <f ca="1">IF(ISBLANK(INDIRECT("'["&amp;'Báo cáo'!$C$3&amp;".xlsx]Hóa đơn COD'!"&amp;CELL("address",C379))),"",(INDIRECT("'["&amp;'Báo cáo'!$C$3&amp;".xlsx]Hóa đơn COD'!"&amp;CELL("address",C379))))</f>
        <v>7242310</v>
      </c>
      <c r="D379">
        <f ca="1">IF(ISBLANK(INDIRECT("'["&amp;'Báo cáo'!$C$3&amp;".xlsx]Hóa đơn COD'!"&amp;CELL("address",D379))),"",(INDIRECT("'["&amp;'Báo cáo'!$C$3&amp;".xlsx]Hóa đơn COD'!"&amp;CELL("address",D379))))</f>
        <v>0</v>
      </c>
      <c r="E379">
        <f ca="1">IF(ISBLANK(INDIRECT("'["&amp;'Báo cáo'!$C$3&amp;".xlsx]Hóa đơn COD'!"&amp;CELL("address",E379))),"",(INDIRECT("'["&amp;'Báo cáo'!$C$3&amp;".xlsx]Hóa đơn COD'!"&amp;CELL("address",E379))))</f>
        <v>794220</v>
      </c>
      <c r="F379">
        <f ca="1">IF(ISBLANK(INDIRECT("'["&amp;'Báo cáo'!$C$3&amp;".xlsx]Hóa đơn COD'!"&amp;CELL("address",F379))),"",(INDIRECT("'["&amp;'Báo cáo'!$C$3&amp;".xlsx]Hóa đơn COD'!"&amp;CELL("address",F379))))</f>
        <v>690220</v>
      </c>
      <c r="G379">
        <f ca="1">IF(ISBLANK(INDIRECT("'["&amp;'Báo cáo'!$C$3&amp;".xlsx]Hóa đơn COD'!"&amp;CELL("address",G379))),"",(INDIRECT("'["&amp;'Báo cáo'!$C$3&amp;".xlsx]Hóa đơn COD'!"&amp;CELL("address",G379))))</f>
        <v>104000</v>
      </c>
      <c r="H379">
        <f ca="1">IF(ISBLANK(INDIRECT("'["&amp;'Báo cáo'!$C$3&amp;".xlsx]Hóa đơn COD'!"&amp;CELL("address",H379))),"",(INDIRECT("'["&amp;'Báo cáo'!$C$3&amp;".xlsx]Hóa đơn COD'!"&amp;CELL("address",H379))))</f>
        <v>0</v>
      </c>
      <c r="I379">
        <f ca="1">IF(ISBLANK(INDIRECT("'["&amp;'Báo cáo'!$C$3&amp;".xlsx]Hóa đơn COD'!"&amp;CELL("address",I379))),"",(INDIRECT("'["&amp;'Báo cáo'!$C$3&amp;".xlsx]Hóa đơn COD'!"&amp;CELL("address",I379))))</f>
        <v>38</v>
      </c>
      <c r="J379">
        <f ca="1">IF(ISBLANK(INDIRECT("'["&amp;'Báo cáo'!$C$3&amp;".xlsx]Hóa đơn COD'!"&amp;CELL("address",J379))),"",(INDIRECT("'["&amp;'Báo cáo'!$C$3&amp;".xlsx]Hóa đơn COD'!"&amp;CELL("address",J379))))</f>
        <v>33</v>
      </c>
      <c r="K379">
        <f ca="1">IF(ISBLANK(INDIRECT("'["&amp;'Báo cáo'!$C$3&amp;".xlsx]Hóa đơn COD'!"&amp;CELL("address",K379))),"",(INDIRECT("'["&amp;'Báo cáo'!$C$3&amp;".xlsx]Hóa đơn COD'!"&amp;CELL("address",K379))))</f>
        <v>0</v>
      </c>
      <c r="L379">
        <f ca="1">IF(ISBLANK(INDIRECT("'["&amp;'Báo cáo'!$C$3&amp;".xlsx]Hóa đơn COD'!"&amp;CELL("address",L379))),"",(INDIRECT("'["&amp;'Báo cáo'!$C$3&amp;".xlsx]Hóa đơn COD'!"&amp;CELL("address",L379))))</f>
        <v>5</v>
      </c>
      <c r="M379">
        <f ca="1">IF(ISBLANK(INDIRECT("'["&amp;'Báo cáo'!$C$3&amp;".xlsx]Hóa đơn COD'!"&amp;CELL("address",M379))),"",(INDIRECT("'["&amp;'Báo cáo'!$C$3&amp;".xlsx]Hóa đơn COD'!"&amp;CELL("address",M379))))</f>
        <v>38</v>
      </c>
      <c r="N379" t="str">
        <f ca="1">IF(ISBLANK(INDIRECT("'["&amp;'Báo cáo'!$C$3&amp;".xlsx]Hóa đơn COD'!"&amp;CELL("address",N379))),"",(INDIRECT("'["&amp;'Báo cáo'!$C$3&amp;".xlsx]Hóa đơn COD'!"&amp;CELL("address",N379))))</f>
        <v>trongntm</v>
      </c>
      <c r="O379" t="str">
        <f ca="1">IF(ISBLANK(INDIRECT("'["&amp;'Báo cáo'!$C$3&amp;".xlsx]Hóa đơn COD'!"&amp;CELL("address",O379))),"",(INDIRECT("'["&amp;'Báo cáo'!$C$3&amp;".xlsx]Hóa đơn COD'!"&amp;CELL("address",O379))))</f>
        <v>17:04 04-12-19</v>
      </c>
      <c r="P379" s="10">
        <f t="shared" ca="1" si="5"/>
        <v>0.71111111111111114</v>
      </c>
      <c r="Q379" t="str">
        <f ca="1">IF(B379="","",IF(P379&lt;'Báo cáo'!$C$4,"Sáng","Chiều"))</f>
        <v>Chiều</v>
      </c>
      <c r="R379" s="12" t="str">
        <f ca="1">IF(A379="","",IF(ISNUMBER(MATCH(B379,'Danh sách COD'!$B:$B,0)),J379/I379,""))</f>
        <v/>
      </c>
      <c r="S379" t="str">
        <f ca="1">IF(R379="","",IF(R379&gt;='Báo cáo'!$C$8,"Có","Không"))</f>
        <v/>
      </c>
    </row>
    <row r="380" spans="1:19" x14ac:dyDescent="0.25">
      <c r="A380" t="str">
        <f ca="1">IF(ISBLANK(INDIRECT("'["&amp;'Báo cáo'!$C$3&amp;".xlsx]Hóa đơn COD'!"&amp;CELL("address",A380))),"",(INDIRECT("'["&amp;'Báo cáo'!$C$3&amp;".xlsx]Hóa đơn COD'!"&amp;CELL("address",A380))))</f>
        <v>BTT394292382.T13501.021219</v>
      </c>
      <c r="B380" t="str">
        <f ca="1">IF(ISBLANK(INDIRECT("'["&amp;'Báo cáo'!$C$3&amp;".xlsx]Hóa đơn COD'!"&amp;CELL("address",B380))),"",(INDIRECT("'["&amp;'Báo cáo'!$C$3&amp;".xlsx]Hóa đơn COD'!"&amp;CELL("address",B380))))</f>
        <v>T13501-Nguyễn Thanh Lâm</v>
      </c>
      <c r="C380">
        <f ca="1">IF(ISBLANK(INDIRECT("'["&amp;'Báo cáo'!$C$3&amp;".xlsx]Hóa đơn COD'!"&amp;CELL("address",C380))),"",(INDIRECT("'["&amp;'Báo cáo'!$C$3&amp;".xlsx]Hóa đơn COD'!"&amp;CELL("address",C380))))</f>
        <v>17649743</v>
      </c>
      <c r="D380">
        <f ca="1">IF(ISBLANK(INDIRECT("'["&amp;'Báo cáo'!$C$3&amp;".xlsx]Hóa đơn COD'!"&amp;CELL("address",D380))),"",(INDIRECT("'["&amp;'Báo cáo'!$C$3&amp;".xlsx]Hóa đơn COD'!"&amp;CELL("address",D380))))</f>
        <v>24100</v>
      </c>
      <c r="E380">
        <f ca="1">IF(ISBLANK(INDIRECT("'["&amp;'Báo cáo'!$C$3&amp;".xlsx]Hóa đơn COD'!"&amp;CELL("address",E380))),"",(INDIRECT("'["&amp;'Báo cáo'!$C$3&amp;".xlsx]Hóa đơn COD'!"&amp;CELL("address",E380))))</f>
        <v>1321409</v>
      </c>
      <c r="F380">
        <f ca="1">IF(ISBLANK(INDIRECT("'["&amp;'Báo cáo'!$C$3&amp;".xlsx]Hóa đơn COD'!"&amp;CELL("address",F380))),"",(INDIRECT("'["&amp;'Báo cáo'!$C$3&amp;".xlsx]Hóa đơn COD'!"&amp;CELL("address",F380))))</f>
        <v>1257409</v>
      </c>
      <c r="G380">
        <f ca="1">IF(ISBLANK(INDIRECT("'["&amp;'Báo cáo'!$C$3&amp;".xlsx]Hóa đơn COD'!"&amp;CELL("address",G380))),"",(INDIRECT("'["&amp;'Báo cáo'!$C$3&amp;".xlsx]Hóa đơn COD'!"&amp;CELL("address",G380))))</f>
        <v>64000</v>
      </c>
      <c r="H380">
        <f ca="1">IF(ISBLANK(INDIRECT("'["&amp;'Báo cáo'!$C$3&amp;".xlsx]Hóa đơn COD'!"&amp;CELL("address",H380))),"",(INDIRECT("'["&amp;'Báo cáo'!$C$3&amp;".xlsx]Hóa đơn COD'!"&amp;CELL("address",H380))))</f>
        <v>0</v>
      </c>
      <c r="I380">
        <f ca="1">IF(ISBLANK(INDIRECT("'["&amp;'Báo cáo'!$C$3&amp;".xlsx]Hóa đơn COD'!"&amp;CELL("address",I380))),"",(INDIRECT("'["&amp;'Báo cáo'!$C$3&amp;".xlsx]Hóa đơn COD'!"&amp;CELL("address",I380))))</f>
        <v>56</v>
      </c>
      <c r="J380">
        <f ca="1">IF(ISBLANK(INDIRECT("'["&amp;'Báo cáo'!$C$3&amp;".xlsx]Hóa đơn COD'!"&amp;CELL("address",J380))),"",(INDIRECT("'["&amp;'Báo cáo'!$C$3&amp;".xlsx]Hóa đơn COD'!"&amp;CELL("address",J380))))</f>
        <v>51</v>
      </c>
      <c r="K380">
        <f ca="1">IF(ISBLANK(INDIRECT("'["&amp;'Báo cáo'!$C$3&amp;".xlsx]Hóa đơn COD'!"&amp;CELL("address",K380))),"",(INDIRECT("'["&amp;'Báo cáo'!$C$3&amp;".xlsx]Hóa đơn COD'!"&amp;CELL("address",K380))))</f>
        <v>0</v>
      </c>
      <c r="L380">
        <f ca="1">IF(ISBLANK(INDIRECT("'["&amp;'Báo cáo'!$C$3&amp;".xlsx]Hóa đơn COD'!"&amp;CELL("address",L380))),"",(INDIRECT("'["&amp;'Báo cáo'!$C$3&amp;".xlsx]Hóa đơn COD'!"&amp;CELL("address",L380))))</f>
        <v>5</v>
      </c>
      <c r="M380">
        <f ca="1">IF(ISBLANK(INDIRECT("'["&amp;'Báo cáo'!$C$3&amp;".xlsx]Hóa đơn COD'!"&amp;CELL("address",M380))),"",(INDIRECT("'["&amp;'Báo cáo'!$C$3&amp;".xlsx]Hóa đơn COD'!"&amp;CELL("address",M380))))</f>
        <v>56</v>
      </c>
      <c r="N380" t="str">
        <f ca="1">IF(ISBLANK(INDIRECT("'["&amp;'Báo cáo'!$C$3&amp;".xlsx]Hóa đơn COD'!"&amp;CELL("address",N380))),"",(INDIRECT("'["&amp;'Báo cáo'!$C$3&amp;".xlsx]Hóa đơn COD'!"&amp;CELL("address",N380))))</f>
        <v>tuoint</v>
      </c>
      <c r="O380" t="str">
        <f ca="1">IF(ISBLANK(INDIRECT("'["&amp;'Báo cáo'!$C$3&amp;".xlsx]Hóa đơn COD'!"&amp;CELL("address",O380))),"",(INDIRECT("'["&amp;'Báo cáo'!$C$3&amp;".xlsx]Hóa đơn COD'!"&amp;CELL("address",O380))))</f>
        <v>17:43 02-12-19</v>
      </c>
      <c r="P380" s="10">
        <f t="shared" ca="1" si="5"/>
        <v>0.73819444444444438</v>
      </c>
      <c r="Q380" t="str">
        <f ca="1">IF(B380="","",IF(P380&lt;'Báo cáo'!$C$4,"Sáng","Chiều"))</f>
        <v>Chiều</v>
      </c>
      <c r="R380" s="12" t="str">
        <f ca="1">IF(A380="","",IF(ISNUMBER(MATCH(B380,'Danh sách COD'!$B:$B,0)),J380/I380,""))</f>
        <v/>
      </c>
      <c r="S380" t="str">
        <f ca="1">IF(R380="","",IF(R380&gt;='Báo cáo'!$C$8,"Có","Không"))</f>
        <v/>
      </c>
    </row>
    <row r="381" spans="1:19" x14ac:dyDescent="0.25">
      <c r="A381" t="str">
        <f ca="1">IF(ISBLANK(INDIRECT("'["&amp;'Báo cáo'!$C$3&amp;".xlsx]Hóa đơn COD'!"&amp;CELL("address",A381))),"",(INDIRECT("'["&amp;'Báo cáo'!$C$3&amp;".xlsx]Hóa đơn COD'!"&amp;CELL("address",A381))))</f>
        <v>BTT395614044.T13501.031219</v>
      </c>
      <c r="B381" t="str">
        <f ca="1">IF(ISBLANK(INDIRECT("'["&amp;'Báo cáo'!$C$3&amp;".xlsx]Hóa đơn COD'!"&amp;CELL("address",B381))),"",(INDIRECT("'["&amp;'Báo cáo'!$C$3&amp;".xlsx]Hóa đơn COD'!"&amp;CELL("address",B381))))</f>
        <v>T13501-Nguyễn Thanh Lâm</v>
      </c>
      <c r="C381">
        <f ca="1">IF(ISBLANK(INDIRECT("'["&amp;'Báo cáo'!$C$3&amp;".xlsx]Hóa đơn COD'!"&amp;CELL("address",C381))),"",(INDIRECT("'["&amp;'Báo cáo'!$C$3&amp;".xlsx]Hóa đơn COD'!"&amp;CELL("address",C381))))</f>
        <v>17970610</v>
      </c>
      <c r="D381">
        <f ca="1">IF(ISBLANK(INDIRECT("'["&amp;'Báo cáo'!$C$3&amp;".xlsx]Hóa đơn COD'!"&amp;CELL("address",D381))),"",(INDIRECT("'["&amp;'Báo cáo'!$C$3&amp;".xlsx]Hóa đơn COD'!"&amp;CELL("address",D381))))</f>
        <v>0</v>
      </c>
      <c r="E381">
        <f ca="1">IF(ISBLANK(INDIRECT("'["&amp;'Báo cáo'!$C$3&amp;".xlsx]Hóa đơn COD'!"&amp;CELL("address",E381))),"",(INDIRECT("'["&amp;'Báo cáo'!$C$3&amp;".xlsx]Hóa đơn COD'!"&amp;CELL("address",E381))))</f>
        <v>1115010</v>
      </c>
      <c r="F381">
        <f ca="1">IF(ISBLANK(INDIRECT("'["&amp;'Báo cáo'!$C$3&amp;".xlsx]Hóa đơn COD'!"&amp;CELL("address",F381))),"",(INDIRECT("'["&amp;'Báo cáo'!$C$3&amp;".xlsx]Hóa đơn COD'!"&amp;CELL("address",F381))))</f>
        <v>925010</v>
      </c>
      <c r="G381">
        <f ca="1">IF(ISBLANK(INDIRECT("'["&amp;'Báo cáo'!$C$3&amp;".xlsx]Hóa đơn COD'!"&amp;CELL("address",G381))),"",(INDIRECT("'["&amp;'Báo cáo'!$C$3&amp;".xlsx]Hóa đơn COD'!"&amp;CELL("address",G381))))</f>
        <v>190000</v>
      </c>
      <c r="H381">
        <f ca="1">IF(ISBLANK(INDIRECT("'["&amp;'Báo cáo'!$C$3&amp;".xlsx]Hóa đơn COD'!"&amp;CELL("address",H381))),"",(INDIRECT("'["&amp;'Báo cáo'!$C$3&amp;".xlsx]Hóa đơn COD'!"&amp;CELL("address",H381))))</f>
        <v>0</v>
      </c>
      <c r="I381">
        <f ca="1">IF(ISBLANK(INDIRECT("'["&amp;'Báo cáo'!$C$3&amp;".xlsx]Hóa đơn COD'!"&amp;CELL("address",I381))),"",(INDIRECT("'["&amp;'Báo cáo'!$C$3&amp;".xlsx]Hóa đơn COD'!"&amp;CELL("address",I381))))</f>
        <v>53</v>
      </c>
      <c r="J381">
        <f ca="1">IF(ISBLANK(INDIRECT("'["&amp;'Báo cáo'!$C$3&amp;".xlsx]Hóa đơn COD'!"&amp;CELL("address",J381))),"",(INDIRECT("'["&amp;'Báo cáo'!$C$3&amp;".xlsx]Hóa đơn COD'!"&amp;CELL("address",J381))))</f>
        <v>41</v>
      </c>
      <c r="K381">
        <f ca="1">IF(ISBLANK(INDIRECT("'["&amp;'Báo cáo'!$C$3&amp;".xlsx]Hóa đơn COD'!"&amp;CELL("address",K381))),"",(INDIRECT("'["&amp;'Báo cáo'!$C$3&amp;".xlsx]Hóa đơn COD'!"&amp;CELL("address",K381))))</f>
        <v>3</v>
      </c>
      <c r="L381">
        <f ca="1">IF(ISBLANK(INDIRECT("'["&amp;'Báo cáo'!$C$3&amp;".xlsx]Hóa đơn COD'!"&amp;CELL("address",L381))),"",(INDIRECT("'["&amp;'Báo cáo'!$C$3&amp;".xlsx]Hóa đơn COD'!"&amp;CELL("address",L381))))</f>
        <v>9</v>
      </c>
      <c r="M381">
        <f ca="1">IF(ISBLANK(INDIRECT("'["&amp;'Báo cáo'!$C$3&amp;".xlsx]Hóa đơn COD'!"&amp;CELL("address",M381))),"",(INDIRECT("'["&amp;'Báo cáo'!$C$3&amp;".xlsx]Hóa đơn COD'!"&amp;CELL("address",M381))))</f>
        <v>53</v>
      </c>
      <c r="N381" t="str">
        <f ca="1">IF(ISBLANK(INDIRECT("'["&amp;'Báo cáo'!$C$3&amp;".xlsx]Hóa đơn COD'!"&amp;CELL("address",N381))),"",(INDIRECT("'["&amp;'Báo cáo'!$C$3&amp;".xlsx]Hóa đơn COD'!"&amp;CELL("address",N381))))</f>
        <v>nhitpy</v>
      </c>
      <c r="O381" t="str">
        <f ca="1">IF(ISBLANK(INDIRECT("'["&amp;'Báo cáo'!$C$3&amp;".xlsx]Hóa đơn COD'!"&amp;CELL("address",O381))),"",(INDIRECT("'["&amp;'Báo cáo'!$C$3&amp;".xlsx]Hóa đơn COD'!"&amp;CELL("address",O381))))</f>
        <v>17:48 03-12-19</v>
      </c>
      <c r="P381" s="10">
        <f t="shared" ca="1" si="5"/>
        <v>0.7416666666666667</v>
      </c>
      <c r="Q381" t="str">
        <f ca="1">IF(B381="","",IF(P381&lt;'Báo cáo'!$C$4,"Sáng","Chiều"))</f>
        <v>Chiều</v>
      </c>
      <c r="R381" s="12" t="str">
        <f ca="1">IF(A381="","",IF(ISNUMBER(MATCH(B381,'Danh sách COD'!$B:$B,0)),J381/I381,""))</f>
        <v/>
      </c>
      <c r="S381" t="str">
        <f ca="1">IF(R381="","",IF(R381&gt;='Báo cáo'!$C$8,"Có","Không"))</f>
        <v/>
      </c>
    </row>
    <row r="382" spans="1:19" x14ac:dyDescent="0.25">
      <c r="A382" t="str">
        <f ca="1">IF(ISBLANK(INDIRECT("'["&amp;'Báo cáo'!$C$3&amp;".xlsx]Hóa đơn COD'!"&amp;CELL("address",A382))),"",(INDIRECT("'["&amp;'Báo cáo'!$C$3&amp;".xlsx]Hóa đơn COD'!"&amp;CELL("address",A382))))</f>
        <v>BTT392822679.T135208.011219</v>
      </c>
      <c r="B382" t="str">
        <f ca="1">IF(ISBLANK(INDIRECT("'["&amp;'Báo cáo'!$C$3&amp;".xlsx]Hóa đơn COD'!"&amp;CELL("address",B382))),"",(INDIRECT("'["&amp;'Báo cáo'!$C$3&amp;".xlsx]Hóa đơn COD'!"&amp;CELL("address",B382))))</f>
        <v>T135208-Phan Công Hậu</v>
      </c>
      <c r="C382">
        <f ca="1">IF(ISBLANK(INDIRECT("'["&amp;'Báo cáo'!$C$3&amp;".xlsx]Hóa đơn COD'!"&amp;CELL("address",C382))),"",(INDIRECT("'["&amp;'Báo cáo'!$C$3&amp;".xlsx]Hóa đơn COD'!"&amp;CELL("address",C382))))</f>
        <v>5968100</v>
      </c>
      <c r="D382">
        <f ca="1">IF(ISBLANK(INDIRECT("'["&amp;'Báo cáo'!$C$3&amp;".xlsx]Hóa đơn COD'!"&amp;CELL("address",D382))),"",(INDIRECT("'["&amp;'Báo cáo'!$C$3&amp;".xlsx]Hóa đơn COD'!"&amp;CELL("address",D382))))</f>
        <v>0</v>
      </c>
      <c r="E382">
        <f ca="1">IF(ISBLANK(INDIRECT("'["&amp;'Báo cáo'!$C$3&amp;".xlsx]Hóa đơn COD'!"&amp;CELL("address",E382))),"",(INDIRECT("'["&amp;'Báo cáo'!$C$3&amp;".xlsx]Hóa đơn COD'!"&amp;CELL("address",E382))))</f>
        <v>911420</v>
      </c>
      <c r="F382">
        <f ca="1">IF(ISBLANK(INDIRECT("'["&amp;'Báo cáo'!$C$3&amp;".xlsx]Hóa đơn COD'!"&amp;CELL("address",F382))),"",(INDIRECT("'["&amp;'Báo cáo'!$C$3&amp;".xlsx]Hóa đơn COD'!"&amp;CELL("address",F382))))</f>
        <v>770420</v>
      </c>
      <c r="G382">
        <f ca="1">IF(ISBLANK(INDIRECT("'["&amp;'Báo cáo'!$C$3&amp;".xlsx]Hóa đơn COD'!"&amp;CELL("address",G382))),"",(INDIRECT("'["&amp;'Báo cáo'!$C$3&amp;".xlsx]Hóa đơn COD'!"&amp;CELL("address",G382))))</f>
        <v>141000</v>
      </c>
      <c r="H382">
        <f ca="1">IF(ISBLANK(INDIRECT("'["&amp;'Báo cáo'!$C$3&amp;".xlsx]Hóa đơn COD'!"&amp;CELL("address",H382))),"",(INDIRECT("'["&amp;'Báo cáo'!$C$3&amp;".xlsx]Hóa đơn COD'!"&amp;CELL("address",H382))))</f>
        <v>0</v>
      </c>
      <c r="I382">
        <f ca="1">IF(ISBLANK(INDIRECT("'["&amp;'Báo cáo'!$C$3&amp;".xlsx]Hóa đơn COD'!"&amp;CELL("address",I382))),"",(INDIRECT("'["&amp;'Báo cáo'!$C$3&amp;".xlsx]Hóa đơn COD'!"&amp;CELL("address",I382))))</f>
        <v>46</v>
      </c>
      <c r="J382">
        <f ca="1">IF(ISBLANK(INDIRECT("'["&amp;'Báo cáo'!$C$3&amp;".xlsx]Hóa đơn COD'!"&amp;CELL("address",J382))),"",(INDIRECT("'["&amp;'Báo cáo'!$C$3&amp;".xlsx]Hóa đơn COD'!"&amp;CELL("address",J382))))</f>
        <v>33</v>
      </c>
      <c r="K382">
        <f ca="1">IF(ISBLANK(INDIRECT("'["&amp;'Báo cáo'!$C$3&amp;".xlsx]Hóa đơn COD'!"&amp;CELL("address",K382))),"",(INDIRECT("'["&amp;'Báo cáo'!$C$3&amp;".xlsx]Hóa đơn COD'!"&amp;CELL("address",K382))))</f>
        <v>1</v>
      </c>
      <c r="L382">
        <f ca="1">IF(ISBLANK(INDIRECT("'["&amp;'Báo cáo'!$C$3&amp;".xlsx]Hóa đơn COD'!"&amp;CELL("address",L382))),"",(INDIRECT("'["&amp;'Báo cáo'!$C$3&amp;".xlsx]Hóa đơn COD'!"&amp;CELL("address",L382))))</f>
        <v>12</v>
      </c>
      <c r="M382">
        <f ca="1">IF(ISBLANK(INDIRECT("'["&amp;'Báo cáo'!$C$3&amp;".xlsx]Hóa đơn COD'!"&amp;CELL("address",M382))),"",(INDIRECT("'["&amp;'Báo cáo'!$C$3&amp;".xlsx]Hóa đơn COD'!"&amp;CELL("address",M382))))</f>
        <v>46</v>
      </c>
      <c r="N382" t="str">
        <f ca="1">IF(ISBLANK(INDIRECT("'["&amp;'Báo cáo'!$C$3&amp;".xlsx]Hóa đơn COD'!"&amp;CELL("address",N382))),"",(INDIRECT("'["&amp;'Báo cáo'!$C$3&amp;".xlsx]Hóa đơn COD'!"&amp;CELL("address",N382))))</f>
        <v>huyendtm2</v>
      </c>
      <c r="O382" t="str">
        <f ca="1">IF(ISBLANK(INDIRECT("'["&amp;'Báo cáo'!$C$3&amp;".xlsx]Hóa đơn COD'!"&amp;CELL("address",O382))),"",(INDIRECT("'["&amp;'Báo cáo'!$C$3&amp;".xlsx]Hóa đơn COD'!"&amp;CELL("address",O382))))</f>
        <v>12:57 01-12-19</v>
      </c>
      <c r="P382" s="10">
        <f t="shared" ca="1" si="5"/>
        <v>0.5395833333333333</v>
      </c>
      <c r="Q382" t="str">
        <f ca="1">IF(B382="","",IF(P382&lt;'Báo cáo'!$C$4,"Sáng","Chiều"))</f>
        <v>Sáng</v>
      </c>
      <c r="R382" s="12" t="str">
        <f ca="1">IF(A382="","",IF(ISNUMBER(MATCH(B382,'Danh sách COD'!$B:$B,0)),J382/I382,""))</f>
        <v/>
      </c>
      <c r="S382" t="str">
        <f ca="1">IF(R382="","",IF(R382&gt;='Báo cáo'!$C$8,"Có","Không"))</f>
        <v/>
      </c>
    </row>
    <row r="383" spans="1:19" x14ac:dyDescent="0.25">
      <c r="A383" t="str">
        <f ca="1">IF(ISBLANK(INDIRECT("'["&amp;'Báo cáo'!$C$3&amp;".xlsx]Hóa đơn COD'!"&amp;CELL("address",A383))),"",(INDIRECT("'["&amp;'Báo cáo'!$C$3&amp;".xlsx]Hóa đơn COD'!"&amp;CELL("address",A383))))</f>
        <v>BTT393023112.T135208.011219</v>
      </c>
      <c r="B383" t="str">
        <f ca="1">IF(ISBLANK(INDIRECT("'["&amp;'Báo cáo'!$C$3&amp;".xlsx]Hóa đơn COD'!"&amp;CELL("address",B383))),"",(INDIRECT("'["&amp;'Báo cáo'!$C$3&amp;".xlsx]Hóa đơn COD'!"&amp;CELL("address",B383))))</f>
        <v>T135208-Phan Công Hậu</v>
      </c>
      <c r="C383">
        <f ca="1">IF(ISBLANK(INDIRECT("'["&amp;'Báo cáo'!$C$3&amp;".xlsx]Hóa đơn COD'!"&amp;CELL("address",C383))),"",(INDIRECT("'["&amp;'Báo cáo'!$C$3&amp;".xlsx]Hóa đơn COD'!"&amp;CELL("address",C383))))</f>
        <v>4191873</v>
      </c>
      <c r="D383">
        <f ca="1">IF(ISBLANK(INDIRECT("'["&amp;'Báo cáo'!$C$3&amp;".xlsx]Hóa đơn COD'!"&amp;CELL("address",D383))),"",(INDIRECT("'["&amp;'Báo cáo'!$C$3&amp;".xlsx]Hóa đơn COD'!"&amp;CELL("address",D383))))</f>
        <v>0</v>
      </c>
      <c r="E383">
        <f ca="1">IF(ISBLANK(INDIRECT("'["&amp;'Báo cáo'!$C$3&amp;".xlsx]Hóa đơn COD'!"&amp;CELL("address",E383))),"",(INDIRECT("'["&amp;'Báo cáo'!$C$3&amp;".xlsx]Hóa đơn COD'!"&amp;CELL("address",E383))))</f>
        <v>879900</v>
      </c>
      <c r="F383">
        <f ca="1">IF(ISBLANK(INDIRECT("'["&amp;'Báo cáo'!$C$3&amp;".xlsx]Hóa đơn COD'!"&amp;CELL("address",F383))),"",(INDIRECT("'["&amp;'Báo cáo'!$C$3&amp;".xlsx]Hóa đơn COD'!"&amp;CELL("address",F383))))</f>
        <v>851900</v>
      </c>
      <c r="G383">
        <f ca="1">IF(ISBLANK(INDIRECT("'["&amp;'Báo cáo'!$C$3&amp;".xlsx]Hóa đơn COD'!"&amp;CELL("address",G383))),"",(INDIRECT("'["&amp;'Báo cáo'!$C$3&amp;".xlsx]Hóa đơn COD'!"&amp;CELL("address",G383))))</f>
        <v>28000</v>
      </c>
      <c r="H383">
        <f ca="1">IF(ISBLANK(INDIRECT("'["&amp;'Báo cáo'!$C$3&amp;".xlsx]Hóa đơn COD'!"&amp;CELL("address",H383))),"",(INDIRECT("'["&amp;'Báo cáo'!$C$3&amp;".xlsx]Hóa đơn COD'!"&amp;CELL("address",H383))))</f>
        <v>0</v>
      </c>
      <c r="I383">
        <f ca="1">IF(ISBLANK(INDIRECT("'["&amp;'Báo cáo'!$C$3&amp;".xlsx]Hóa đơn COD'!"&amp;CELL("address",I383))),"",(INDIRECT("'["&amp;'Báo cáo'!$C$3&amp;".xlsx]Hóa đơn COD'!"&amp;CELL("address",I383))))</f>
        <v>37</v>
      </c>
      <c r="J383">
        <f ca="1">IF(ISBLANK(INDIRECT("'["&amp;'Báo cáo'!$C$3&amp;".xlsx]Hóa đơn COD'!"&amp;CELL("address",J383))),"",(INDIRECT("'["&amp;'Báo cáo'!$C$3&amp;".xlsx]Hóa đơn COD'!"&amp;CELL("address",J383))))</f>
        <v>37</v>
      </c>
      <c r="K383">
        <f ca="1">IF(ISBLANK(INDIRECT("'["&amp;'Báo cáo'!$C$3&amp;".xlsx]Hóa đơn COD'!"&amp;CELL("address",K383))),"",(INDIRECT("'["&amp;'Báo cáo'!$C$3&amp;".xlsx]Hóa đơn COD'!"&amp;CELL("address",K383))))</f>
        <v>0</v>
      </c>
      <c r="L383">
        <f ca="1">IF(ISBLANK(INDIRECT("'["&amp;'Báo cáo'!$C$3&amp;".xlsx]Hóa đơn COD'!"&amp;CELL("address",L383))),"",(INDIRECT("'["&amp;'Báo cáo'!$C$3&amp;".xlsx]Hóa đơn COD'!"&amp;CELL("address",L383))))</f>
        <v>0</v>
      </c>
      <c r="M383">
        <f ca="1">IF(ISBLANK(INDIRECT("'["&amp;'Báo cáo'!$C$3&amp;".xlsx]Hóa đơn COD'!"&amp;CELL("address",M383))),"",(INDIRECT("'["&amp;'Báo cáo'!$C$3&amp;".xlsx]Hóa đơn COD'!"&amp;CELL("address",M383))))</f>
        <v>37</v>
      </c>
      <c r="N383" t="str">
        <f ca="1">IF(ISBLANK(INDIRECT("'["&amp;'Báo cáo'!$C$3&amp;".xlsx]Hóa đơn COD'!"&amp;CELL("address",N383))),"",(INDIRECT("'["&amp;'Báo cáo'!$C$3&amp;".xlsx]Hóa đơn COD'!"&amp;CELL("address",N383))))</f>
        <v>huyendtm2</v>
      </c>
      <c r="O383" t="str">
        <f ca="1">IF(ISBLANK(INDIRECT("'["&amp;'Báo cáo'!$C$3&amp;".xlsx]Hóa đơn COD'!"&amp;CELL("address",O383))),"",(INDIRECT("'["&amp;'Báo cáo'!$C$3&amp;".xlsx]Hóa đơn COD'!"&amp;CELL("address",O383))))</f>
        <v>16:57 01-12-19</v>
      </c>
      <c r="P383" s="10">
        <f t="shared" ca="1" si="5"/>
        <v>0.70624999999999993</v>
      </c>
      <c r="Q383" t="str">
        <f ca="1">IF(B383="","",IF(P383&lt;'Báo cáo'!$C$4,"Sáng","Chiều"))</f>
        <v>Chiều</v>
      </c>
      <c r="R383" s="12" t="str">
        <f ca="1">IF(A383="","",IF(ISNUMBER(MATCH(B383,'Danh sách COD'!$B:$B,0)),J383/I383,""))</f>
        <v/>
      </c>
      <c r="S383" t="str">
        <f ca="1">IF(R383="","",IF(R383&gt;='Báo cáo'!$C$8,"Có","Không"))</f>
        <v/>
      </c>
    </row>
    <row r="384" spans="1:19" x14ac:dyDescent="0.25">
      <c r="A384" t="str">
        <f ca="1">IF(ISBLANK(INDIRECT("'["&amp;'Báo cáo'!$C$3&amp;".xlsx]Hóa đơn COD'!"&amp;CELL("address",A384))),"",(INDIRECT("'["&amp;'Báo cáo'!$C$3&amp;".xlsx]Hóa đơn COD'!"&amp;CELL("address",A384))))</f>
        <v>BTT392730546.T135216.011219</v>
      </c>
      <c r="B384" t="str">
        <f ca="1">IF(ISBLANK(INDIRECT("'["&amp;'Báo cáo'!$C$3&amp;".xlsx]Hóa đơn COD'!"&amp;CELL("address",B384))),"",(INDIRECT("'["&amp;'Báo cáo'!$C$3&amp;".xlsx]Hóa đơn COD'!"&amp;CELL("address",B384))))</f>
        <v>T135216-Nguyễn Hoàng Việt</v>
      </c>
      <c r="C384">
        <f ca="1">IF(ISBLANK(INDIRECT("'["&amp;'Báo cáo'!$C$3&amp;".xlsx]Hóa đơn COD'!"&amp;CELL("address",C384))),"",(INDIRECT("'["&amp;'Báo cáo'!$C$3&amp;".xlsx]Hóa đơn COD'!"&amp;CELL("address",C384))))</f>
        <v>3230050</v>
      </c>
      <c r="D384">
        <f ca="1">IF(ISBLANK(INDIRECT("'["&amp;'Báo cáo'!$C$3&amp;".xlsx]Hóa đơn COD'!"&amp;CELL("address",D384))),"",(INDIRECT("'["&amp;'Báo cáo'!$C$3&amp;".xlsx]Hóa đơn COD'!"&amp;CELL("address",D384))))</f>
        <v>0</v>
      </c>
      <c r="E384">
        <f ca="1">IF(ISBLANK(INDIRECT("'["&amp;'Báo cáo'!$C$3&amp;".xlsx]Hóa đơn COD'!"&amp;CELL("address",E384))),"",(INDIRECT("'["&amp;'Báo cáo'!$C$3&amp;".xlsx]Hóa đơn COD'!"&amp;CELL("address",E384))))</f>
        <v>574065</v>
      </c>
      <c r="F384">
        <f ca="1">IF(ISBLANK(INDIRECT("'["&amp;'Báo cáo'!$C$3&amp;".xlsx]Hóa đơn COD'!"&amp;CELL("address",F384))),"",(INDIRECT("'["&amp;'Báo cáo'!$C$3&amp;".xlsx]Hóa đơn COD'!"&amp;CELL("address",F384))))</f>
        <v>487065</v>
      </c>
      <c r="G384">
        <f ca="1">IF(ISBLANK(INDIRECT("'["&amp;'Báo cáo'!$C$3&amp;".xlsx]Hóa đơn COD'!"&amp;CELL("address",G384))),"",(INDIRECT("'["&amp;'Báo cáo'!$C$3&amp;".xlsx]Hóa đơn COD'!"&amp;CELL("address",G384))))</f>
        <v>87000</v>
      </c>
      <c r="H384">
        <f ca="1">IF(ISBLANK(INDIRECT("'["&amp;'Báo cáo'!$C$3&amp;".xlsx]Hóa đơn COD'!"&amp;CELL("address",H384))),"",(INDIRECT("'["&amp;'Báo cáo'!$C$3&amp;".xlsx]Hóa đơn COD'!"&amp;CELL("address",H384))))</f>
        <v>0</v>
      </c>
      <c r="I384">
        <f ca="1">IF(ISBLANK(INDIRECT("'["&amp;'Báo cáo'!$C$3&amp;".xlsx]Hóa đơn COD'!"&amp;CELL("address",I384))),"",(INDIRECT("'["&amp;'Báo cáo'!$C$3&amp;".xlsx]Hóa đơn COD'!"&amp;CELL("address",I384))))</f>
        <v>27</v>
      </c>
      <c r="J384">
        <f ca="1">IF(ISBLANK(INDIRECT("'["&amp;'Báo cáo'!$C$3&amp;".xlsx]Hóa đơn COD'!"&amp;CELL("address",J384))),"",(INDIRECT("'["&amp;'Báo cáo'!$C$3&amp;".xlsx]Hóa đơn COD'!"&amp;CELL("address",J384))))</f>
        <v>27</v>
      </c>
      <c r="K384">
        <f ca="1">IF(ISBLANK(INDIRECT("'["&amp;'Báo cáo'!$C$3&amp;".xlsx]Hóa đơn COD'!"&amp;CELL("address",K384))),"",(INDIRECT("'["&amp;'Báo cáo'!$C$3&amp;".xlsx]Hóa đơn COD'!"&amp;CELL("address",K384))))</f>
        <v>0</v>
      </c>
      <c r="L384">
        <f ca="1">IF(ISBLANK(INDIRECT("'["&amp;'Báo cáo'!$C$3&amp;".xlsx]Hóa đơn COD'!"&amp;CELL("address",L384))),"",(INDIRECT("'["&amp;'Báo cáo'!$C$3&amp;".xlsx]Hóa đơn COD'!"&amp;CELL("address",L384))))</f>
        <v>0</v>
      </c>
      <c r="M384">
        <f ca="1">IF(ISBLANK(INDIRECT("'["&amp;'Báo cáo'!$C$3&amp;".xlsx]Hóa đơn COD'!"&amp;CELL("address",M384))),"",(INDIRECT("'["&amp;'Báo cáo'!$C$3&amp;".xlsx]Hóa đơn COD'!"&amp;CELL("address",M384))))</f>
        <v>27</v>
      </c>
      <c r="N384" t="str">
        <f ca="1">IF(ISBLANK(INDIRECT("'["&amp;'Báo cáo'!$C$3&amp;".xlsx]Hóa đơn COD'!"&amp;CELL("address",N384))),"",(INDIRECT("'["&amp;'Báo cáo'!$C$3&amp;".xlsx]Hóa đơn COD'!"&amp;CELL("address",N384))))</f>
        <v>huyendtm2</v>
      </c>
      <c r="O384" t="str">
        <f ca="1">IF(ISBLANK(INDIRECT("'["&amp;'Báo cáo'!$C$3&amp;".xlsx]Hóa đơn COD'!"&amp;CELL("address",O384))),"",(INDIRECT("'["&amp;'Báo cáo'!$C$3&amp;".xlsx]Hóa đơn COD'!"&amp;CELL("address",O384))))</f>
        <v>11:25 01-12-19</v>
      </c>
      <c r="P384" s="10">
        <f t="shared" ca="1" si="5"/>
        <v>0.47569444444444442</v>
      </c>
      <c r="Q384" t="str">
        <f ca="1">IF(B384="","",IF(P384&lt;'Báo cáo'!$C$4,"Sáng","Chiều"))</f>
        <v>Sáng</v>
      </c>
      <c r="R384" s="12" t="str">
        <f ca="1">IF(A384="","",IF(ISNUMBER(MATCH(B384,'Danh sách COD'!$B:$B,0)),J384/I384,""))</f>
        <v/>
      </c>
      <c r="S384" t="str">
        <f ca="1">IF(R384="","",IF(R384&gt;='Báo cáo'!$C$8,"Có","Không"))</f>
        <v/>
      </c>
    </row>
    <row r="385" spans="1:19" x14ac:dyDescent="0.25">
      <c r="A385" t="str">
        <f ca="1">IF(ISBLANK(INDIRECT("'["&amp;'Báo cáo'!$C$3&amp;".xlsx]Hóa đơn COD'!"&amp;CELL("address",A385))),"",(INDIRECT("'["&amp;'Báo cáo'!$C$3&amp;".xlsx]Hóa đơn COD'!"&amp;CELL("address",A385))))</f>
        <v>BTT393057534.T135216.011219</v>
      </c>
      <c r="B385" t="str">
        <f ca="1">IF(ISBLANK(INDIRECT("'["&amp;'Báo cáo'!$C$3&amp;".xlsx]Hóa đơn COD'!"&amp;CELL("address",B385))),"",(INDIRECT("'["&amp;'Báo cáo'!$C$3&amp;".xlsx]Hóa đơn COD'!"&amp;CELL("address",B385))))</f>
        <v>T135216-Nguyễn Hoàng Việt</v>
      </c>
      <c r="C385">
        <f ca="1">IF(ISBLANK(INDIRECT("'["&amp;'Báo cáo'!$C$3&amp;".xlsx]Hóa đơn COD'!"&amp;CELL("address",C385))),"",(INDIRECT("'["&amp;'Báo cáo'!$C$3&amp;".xlsx]Hóa đơn COD'!"&amp;CELL("address",C385))))</f>
        <v>8621972</v>
      </c>
      <c r="D385">
        <f ca="1">IF(ISBLANK(INDIRECT("'["&amp;'Báo cáo'!$C$3&amp;".xlsx]Hóa đơn COD'!"&amp;CELL("address",D385))),"",(INDIRECT("'["&amp;'Báo cáo'!$C$3&amp;".xlsx]Hóa đơn COD'!"&amp;CELL("address",D385))))</f>
        <v>0</v>
      </c>
      <c r="E385">
        <f ca="1">IF(ISBLANK(INDIRECT("'["&amp;'Báo cáo'!$C$3&amp;".xlsx]Hóa đơn COD'!"&amp;CELL("address",E385))),"",(INDIRECT("'["&amp;'Báo cáo'!$C$3&amp;".xlsx]Hóa đơn COD'!"&amp;CELL("address",E385))))</f>
        <v>956750</v>
      </c>
      <c r="F385">
        <f ca="1">IF(ISBLANK(INDIRECT("'["&amp;'Báo cáo'!$C$3&amp;".xlsx]Hóa đơn COD'!"&amp;CELL("address",F385))),"",(INDIRECT("'["&amp;'Báo cáo'!$C$3&amp;".xlsx]Hóa đơn COD'!"&amp;CELL("address",F385))))</f>
        <v>886750</v>
      </c>
      <c r="G385">
        <f ca="1">IF(ISBLANK(INDIRECT("'["&amp;'Báo cáo'!$C$3&amp;".xlsx]Hóa đơn COD'!"&amp;CELL("address",G385))),"",(INDIRECT("'["&amp;'Báo cáo'!$C$3&amp;".xlsx]Hóa đơn COD'!"&amp;CELL("address",G385))))</f>
        <v>70000</v>
      </c>
      <c r="H385">
        <f ca="1">IF(ISBLANK(INDIRECT("'["&amp;'Báo cáo'!$C$3&amp;".xlsx]Hóa đơn COD'!"&amp;CELL("address",H385))),"",(INDIRECT("'["&amp;'Báo cáo'!$C$3&amp;".xlsx]Hóa đơn COD'!"&amp;CELL("address",H385))))</f>
        <v>0</v>
      </c>
      <c r="I385">
        <f ca="1">IF(ISBLANK(INDIRECT("'["&amp;'Báo cáo'!$C$3&amp;".xlsx]Hóa đơn COD'!"&amp;CELL("address",I385))),"",(INDIRECT("'["&amp;'Báo cáo'!$C$3&amp;".xlsx]Hóa đơn COD'!"&amp;CELL("address",I385))))</f>
        <v>39</v>
      </c>
      <c r="J385">
        <f ca="1">IF(ISBLANK(INDIRECT("'["&amp;'Báo cáo'!$C$3&amp;".xlsx]Hóa đơn COD'!"&amp;CELL("address",J385))),"",(INDIRECT("'["&amp;'Báo cáo'!$C$3&amp;".xlsx]Hóa đơn COD'!"&amp;CELL("address",J385))))</f>
        <v>39</v>
      </c>
      <c r="K385">
        <f ca="1">IF(ISBLANK(INDIRECT("'["&amp;'Báo cáo'!$C$3&amp;".xlsx]Hóa đơn COD'!"&amp;CELL("address",K385))),"",(INDIRECT("'["&amp;'Báo cáo'!$C$3&amp;".xlsx]Hóa đơn COD'!"&amp;CELL("address",K385))))</f>
        <v>0</v>
      </c>
      <c r="L385">
        <f ca="1">IF(ISBLANK(INDIRECT("'["&amp;'Báo cáo'!$C$3&amp;".xlsx]Hóa đơn COD'!"&amp;CELL("address",L385))),"",(INDIRECT("'["&amp;'Báo cáo'!$C$3&amp;".xlsx]Hóa đơn COD'!"&amp;CELL("address",L385))))</f>
        <v>0</v>
      </c>
      <c r="M385">
        <f ca="1">IF(ISBLANK(INDIRECT("'["&amp;'Báo cáo'!$C$3&amp;".xlsx]Hóa đơn COD'!"&amp;CELL("address",M385))),"",(INDIRECT("'["&amp;'Báo cáo'!$C$3&amp;".xlsx]Hóa đơn COD'!"&amp;CELL("address",M385))))</f>
        <v>39</v>
      </c>
      <c r="N385" t="str">
        <f ca="1">IF(ISBLANK(INDIRECT("'["&amp;'Báo cáo'!$C$3&amp;".xlsx]Hóa đơn COD'!"&amp;CELL("address",N385))),"",(INDIRECT("'["&amp;'Báo cáo'!$C$3&amp;".xlsx]Hóa đơn COD'!"&amp;CELL("address",N385))))</f>
        <v>huyendtm2</v>
      </c>
      <c r="O385" t="str">
        <f ca="1">IF(ISBLANK(INDIRECT("'["&amp;'Báo cáo'!$C$3&amp;".xlsx]Hóa đơn COD'!"&amp;CELL("address",O385))),"",(INDIRECT("'["&amp;'Báo cáo'!$C$3&amp;".xlsx]Hóa đơn COD'!"&amp;CELL("address",O385))))</f>
        <v>17:27 01-12-19</v>
      </c>
      <c r="P385" s="10">
        <f t="shared" ca="1" si="5"/>
        <v>0.7270833333333333</v>
      </c>
      <c r="Q385" t="str">
        <f ca="1">IF(B385="","",IF(P385&lt;'Báo cáo'!$C$4,"Sáng","Chiều"))</f>
        <v>Chiều</v>
      </c>
      <c r="R385" s="12" t="str">
        <f ca="1">IF(A385="","",IF(ISNUMBER(MATCH(B385,'Danh sách COD'!$B:$B,0)),J385/I385,""))</f>
        <v/>
      </c>
      <c r="S385" t="str">
        <f ca="1">IF(R385="","",IF(R385&gt;='Báo cáo'!$C$8,"Có","Không"))</f>
        <v/>
      </c>
    </row>
    <row r="386" spans="1:19" x14ac:dyDescent="0.25">
      <c r="A386" t="str">
        <f ca="1">IF(ISBLANK(INDIRECT("'["&amp;'Báo cáo'!$C$3&amp;".xlsx]Hóa đơn COD'!"&amp;CELL("address",A386))),"",(INDIRECT("'["&amp;'Báo cáo'!$C$3&amp;".xlsx]Hóa đơn COD'!"&amp;CELL("address",A386))))</f>
        <v>BTT397795770.T135608.051219</v>
      </c>
      <c r="B386" t="str">
        <f ca="1">IF(ISBLANK(INDIRECT("'["&amp;'Báo cáo'!$C$3&amp;".xlsx]Hóa đơn COD'!"&amp;CELL("address",B386))),"",(INDIRECT("'["&amp;'Báo cáo'!$C$3&amp;".xlsx]Hóa đơn COD'!"&amp;CELL("address",B386))))</f>
        <v>T135608-Trần Thế Thuận</v>
      </c>
      <c r="C386">
        <f ca="1">IF(ISBLANK(INDIRECT("'["&amp;'Báo cáo'!$C$3&amp;".xlsx]Hóa đơn COD'!"&amp;CELL("address",C386))),"",(INDIRECT("'["&amp;'Báo cáo'!$C$3&amp;".xlsx]Hóa đơn COD'!"&amp;CELL("address",C386))))</f>
        <v>9971008</v>
      </c>
      <c r="D386">
        <f ca="1">IF(ISBLANK(INDIRECT("'["&amp;'Báo cáo'!$C$3&amp;".xlsx]Hóa đơn COD'!"&amp;CELL("address",D386))),"",(INDIRECT("'["&amp;'Báo cáo'!$C$3&amp;".xlsx]Hóa đơn COD'!"&amp;CELL("address",D386))))</f>
        <v>0</v>
      </c>
      <c r="E386">
        <f ca="1">IF(ISBLANK(INDIRECT("'["&amp;'Báo cáo'!$C$3&amp;".xlsx]Hóa đơn COD'!"&amp;CELL("address",E386))),"",(INDIRECT("'["&amp;'Báo cáo'!$C$3&amp;".xlsx]Hóa đơn COD'!"&amp;CELL("address",E386))))</f>
        <v>916945</v>
      </c>
      <c r="F386">
        <f ca="1">IF(ISBLANK(INDIRECT("'["&amp;'Báo cáo'!$C$3&amp;".xlsx]Hóa đơn COD'!"&amp;CELL("address",F386))),"",(INDIRECT("'["&amp;'Báo cáo'!$C$3&amp;".xlsx]Hóa đơn COD'!"&amp;CELL("address",F386))))</f>
        <v>858945</v>
      </c>
      <c r="G386">
        <f ca="1">IF(ISBLANK(INDIRECT("'["&amp;'Báo cáo'!$C$3&amp;".xlsx]Hóa đơn COD'!"&amp;CELL("address",G386))),"",(INDIRECT("'["&amp;'Báo cáo'!$C$3&amp;".xlsx]Hóa đơn COD'!"&amp;CELL("address",G386))))</f>
        <v>58000</v>
      </c>
      <c r="H386">
        <f ca="1">IF(ISBLANK(INDIRECT("'["&amp;'Báo cáo'!$C$3&amp;".xlsx]Hóa đơn COD'!"&amp;CELL("address",H386))),"",(INDIRECT("'["&amp;'Báo cáo'!$C$3&amp;".xlsx]Hóa đơn COD'!"&amp;CELL("address",H386))))</f>
        <v>0</v>
      </c>
      <c r="I386">
        <f ca="1">IF(ISBLANK(INDIRECT("'["&amp;'Báo cáo'!$C$3&amp;".xlsx]Hóa đơn COD'!"&amp;CELL("address",I386))),"",(INDIRECT("'["&amp;'Báo cáo'!$C$3&amp;".xlsx]Hóa đơn COD'!"&amp;CELL("address",I386))))</f>
        <v>44</v>
      </c>
      <c r="J386">
        <f ca="1">IF(ISBLANK(INDIRECT("'["&amp;'Báo cáo'!$C$3&amp;".xlsx]Hóa đơn COD'!"&amp;CELL("address",J386))),"",(INDIRECT("'["&amp;'Báo cáo'!$C$3&amp;".xlsx]Hóa đơn COD'!"&amp;CELL("address",J386))))</f>
        <v>37</v>
      </c>
      <c r="K386">
        <f ca="1">IF(ISBLANK(INDIRECT("'["&amp;'Báo cáo'!$C$3&amp;".xlsx]Hóa đơn COD'!"&amp;CELL("address",K386))),"",(INDIRECT("'["&amp;'Báo cáo'!$C$3&amp;".xlsx]Hóa đơn COD'!"&amp;CELL("address",K386))))</f>
        <v>3</v>
      </c>
      <c r="L386">
        <f ca="1">IF(ISBLANK(INDIRECT("'["&amp;'Báo cáo'!$C$3&amp;".xlsx]Hóa đơn COD'!"&amp;CELL("address",L386))),"",(INDIRECT("'["&amp;'Báo cáo'!$C$3&amp;".xlsx]Hóa đơn COD'!"&amp;CELL("address",L386))))</f>
        <v>4</v>
      </c>
      <c r="M386">
        <f ca="1">IF(ISBLANK(INDIRECT("'["&amp;'Báo cáo'!$C$3&amp;".xlsx]Hóa đơn COD'!"&amp;CELL("address",M386))),"",(INDIRECT("'["&amp;'Báo cáo'!$C$3&amp;".xlsx]Hóa đơn COD'!"&amp;CELL("address",M386))))</f>
        <v>44</v>
      </c>
      <c r="N386" t="str">
        <f ca="1">IF(ISBLANK(INDIRECT("'["&amp;'Báo cáo'!$C$3&amp;".xlsx]Hóa đơn COD'!"&amp;CELL("address",N386))),"",(INDIRECT("'["&amp;'Báo cáo'!$C$3&amp;".xlsx]Hóa đơn COD'!"&amp;CELL("address",N386))))</f>
        <v>anhtnt3</v>
      </c>
      <c r="O386" t="str">
        <f ca="1">IF(ISBLANK(INDIRECT("'["&amp;'Báo cáo'!$C$3&amp;".xlsx]Hóa đơn COD'!"&amp;CELL("address",O386))),"",(INDIRECT("'["&amp;'Báo cáo'!$C$3&amp;".xlsx]Hóa đơn COD'!"&amp;CELL("address",O386))))</f>
        <v>11:07 05-12-19</v>
      </c>
      <c r="P386" s="10">
        <f t="shared" ca="1" si="5"/>
        <v>0.46319444444444446</v>
      </c>
      <c r="Q386" t="str">
        <f ca="1">IF(B386="","",IF(P386&lt;'Báo cáo'!$C$4,"Sáng","Chiều"))</f>
        <v>Sáng</v>
      </c>
      <c r="R386" s="12" t="str">
        <f ca="1">IF(A386="","",IF(ISNUMBER(MATCH(B386,'Danh sách COD'!$B:$B,0)),J386/I386,""))</f>
        <v/>
      </c>
      <c r="S386" t="str">
        <f ca="1">IF(R386="","",IF(R386&gt;='Báo cáo'!$C$8,"Có","Không"))</f>
        <v/>
      </c>
    </row>
    <row r="387" spans="1:19" x14ac:dyDescent="0.25">
      <c r="A387" t="str">
        <f ca="1">IF(ISBLANK(INDIRECT("'["&amp;'Báo cáo'!$C$3&amp;".xlsx]Hóa đơn COD'!"&amp;CELL("address",A387))),"",(INDIRECT("'["&amp;'Báo cáo'!$C$3&amp;".xlsx]Hóa đơn COD'!"&amp;CELL("address",A387))))</f>
        <v>BTT395161164.T135608.031219</v>
      </c>
      <c r="B387" t="str">
        <f ca="1">IF(ISBLANK(INDIRECT("'["&amp;'Báo cáo'!$C$3&amp;".xlsx]Hóa đơn COD'!"&amp;CELL("address",B387))),"",(INDIRECT("'["&amp;'Báo cáo'!$C$3&amp;".xlsx]Hóa đơn COD'!"&amp;CELL("address",B387))))</f>
        <v>T135608-Trần Thế Thuận</v>
      </c>
      <c r="C387">
        <f ca="1">IF(ISBLANK(INDIRECT("'["&amp;'Báo cáo'!$C$3&amp;".xlsx]Hóa đơn COD'!"&amp;CELL("address",C387))),"",(INDIRECT("'["&amp;'Báo cáo'!$C$3&amp;".xlsx]Hóa đơn COD'!"&amp;CELL("address",C387))))</f>
        <v>11578290</v>
      </c>
      <c r="D387">
        <f ca="1">IF(ISBLANK(INDIRECT("'["&amp;'Báo cáo'!$C$3&amp;".xlsx]Hóa đơn COD'!"&amp;CELL("address",D387))),"",(INDIRECT("'["&amp;'Báo cáo'!$C$3&amp;".xlsx]Hóa đơn COD'!"&amp;CELL("address",D387))))</f>
        <v>0</v>
      </c>
      <c r="E387">
        <f ca="1">IF(ISBLANK(INDIRECT("'["&amp;'Báo cáo'!$C$3&amp;".xlsx]Hóa đơn COD'!"&amp;CELL("address",E387))),"",(INDIRECT("'["&amp;'Báo cáo'!$C$3&amp;".xlsx]Hóa đơn COD'!"&amp;CELL("address",E387))))</f>
        <v>1108224</v>
      </c>
      <c r="F387">
        <f ca="1">IF(ISBLANK(INDIRECT("'["&amp;'Báo cáo'!$C$3&amp;".xlsx]Hóa đơn COD'!"&amp;CELL("address",F387))),"",(INDIRECT("'["&amp;'Báo cáo'!$C$3&amp;".xlsx]Hóa đơn COD'!"&amp;CELL("address",F387))))</f>
        <v>953224</v>
      </c>
      <c r="G387">
        <f ca="1">IF(ISBLANK(INDIRECT("'["&amp;'Báo cáo'!$C$3&amp;".xlsx]Hóa đơn COD'!"&amp;CELL("address",G387))),"",(INDIRECT("'["&amp;'Báo cáo'!$C$3&amp;".xlsx]Hóa đơn COD'!"&amp;CELL("address",G387))))</f>
        <v>155000</v>
      </c>
      <c r="H387">
        <f ca="1">IF(ISBLANK(INDIRECT("'["&amp;'Báo cáo'!$C$3&amp;".xlsx]Hóa đơn COD'!"&amp;CELL("address",H387))),"",(INDIRECT("'["&amp;'Báo cáo'!$C$3&amp;".xlsx]Hóa đơn COD'!"&amp;CELL("address",H387))))</f>
        <v>0</v>
      </c>
      <c r="I387">
        <f ca="1">IF(ISBLANK(INDIRECT("'["&amp;'Báo cáo'!$C$3&amp;".xlsx]Hóa đơn COD'!"&amp;CELL("address",I387))),"",(INDIRECT("'["&amp;'Báo cáo'!$C$3&amp;".xlsx]Hóa đơn COD'!"&amp;CELL("address",I387))))</f>
        <v>56</v>
      </c>
      <c r="J387">
        <f ca="1">IF(ISBLANK(INDIRECT("'["&amp;'Báo cáo'!$C$3&amp;".xlsx]Hóa đơn COD'!"&amp;CELL("address",J387))),"",(INDIRECT("'["&amp;'Báo cáo'!$C$3&amp;".xlsx]Hóa đơn COD'!"&amp;CELL("address",J387))))</f>
        <v>48</v>
      </c>
      <c r="K387">
        <f ca="1">IF(ISBLANK(INDIRECT("'["&amp;'Báo cáo'!$C$3&amp;".xlsx]Hóa đơn COD'!"&amp;CELL("address",K387))),"",(INDIRECT("'["&amp;'Báo cáo'!$C$3&amp;".xlsx]Hóa đơn COD'!"&amp;CELL("address",K387))))</f>
        <v>1</v>
      </c>
      <c r="L387">
        <f ca="1">IF(ISBLANK(INDIRECT("'["&amp;'Báo cáo'!$C$3&amp;".xlsx]Hóa đơn COD'!"&amp;CELL("address",L387))),"",(INDIRECT("'["&amp;'Báo cáo'!$C$3&amp;".xlsx]Hóa đơn COD'!"&amp;CELL("address",L387))))</f>
        <v>7</v>
      </c>
      <c r="M387">
        <f ca="1">IF(ISBLANK(INDIRECT("'["&amp;'Báo cáo'!$C$3&amp;".xlsx]Hóa đơn COD'!"&amp;CELL("address",M387))),"",(INDIRECT("'["&amp;'Báo cáo'!$C$3&amp;".xlsx]Hóa đơn COD'!"&amp;CELL("address",M387))))</f>
        <v>56</v>
      </c>
      <c r="N387" t="str">
        <f ca="1">IF(ISBLANK(INDIRECT("'["&amp;'Báo cáo'!$C$3&amp;".xlsx]Hóa đơn COD'!"&amp;CELL("address",N387))),"",(INDIRECT("'["&amp;'Báo cáo'!$C$3&amp;".xlsx]Hóa đơn COD'!"&amp;CELL("address",N387))))</f>
        <v>nhitpy</v>
      </c>
      <c r="O387" t="str">
        <f ca="1">IF(ISBLANK(INDIRECT("'["&amp;'Báo cáo'!$C$3&amp;".xlsx]Hóa đơn COD'!"&amp;CELL("address",O387))),"",(INDIRECT("'["&amp;'Báo cáo'!$C$3&amp;".xlsx]Hóa đơn COD'!"&amp;CELL("address",O387))))</f>
        <v>11:50 03-12-19</v>
      </c>
      <c r="P387" s="10">
        <f t="shared" ref="P387:P450" ca="1" si="6">IF(B387="","",TIME(VALUE(LEFT(O387,2)),VALUE(MID(O387,4,2)),0))</f>
        <v>0.49305555555555558</v>
      </c>
      <c r="Q387" t="str">
        <f ca="1">IF(B387="","",IF(P387&lt;'Báo cáo'!$C$4,"Sáng","Chiều"))</f>
        <v>Sáng</v>
      </c>
      <c r="R387" s="12" t="str">
        <f ca="1">IF(A387="","",IF(ISNUMBER(MATCH(B387,'Danh sách COD'!$B:$B,0)),J387/I387,""))</f>
        <v/>
      </c>
      <c r="S387" t="str">
        <f ca="1">IF(R387="","",IF(R387&gt;='Báo cáo'!$C$8,"Có","Không"))</f>
        <v/>
      </c>
    </row>
    <row r="388" spans="1:19" x14ac:dyDescent="0.25">
      <c r="A388" t="str">
        <f ca="1">IF(ISBLANK(INDIRECT("'["&amp;'Báo cáo'!$C$3&amp;".xlsx]Hóa đơn COD'!"&amp;CELL("address",A388))),"",(INDIRECT("'["&amp;'Báo cáo'!$C$3&amp;".xlsx]Hóa đơn COD'!"&amp;CELL("address",A388))))</f>
        <v>BTT391685235.T135608.301119</v>
      </c>
      <c r="B388" t="str">
        <f ca="1">IF(ISBLANK(INDIRECT("'["&amp;'Báo cáo'!$C$3&amp;".xlsx]Hóa đơn COD'!"&amp;CELL("address",B388))),"",(INDIRECT("'["&amp;'Báo cáo'!$C$3&amp;".xlsx]Hóa đơn COD'!"&amp;CELL("address",B388))))</f>
        <v>T135608-Trần Thế Thuận</v>
      </c>
      <c r="C388">
        <f ca="1">IF(ISBLANK(INDIRECT("'["&amp;'Báo cáo'!$C$3&amp;".xlsx]Hóa đơn COD'!"&amp;CELL("address",C388))),"",(INDIRECT("'["&amp;'Báo cáo'!$C$3&amp;".xlsx]Hóa đơn COD'!"&amp;CELL("address",C388))))</f>
        <v>12604799</v>
      </c>
      <c r="D388">
        <f ca="1">IF(ISBLANK(INDIRECT("'["&amp;'Báo cáo'!$C$3&amp;".xlsx]Hóa đơn COD'!"&amp;CELL("address",D388))),"",(INDIRECT("'["&amp;'Báo cáo'!$C$3&amp;".xlsx]Hóa đơn COD'!"&amp;CELL("address",D388))))</f>
        <v>0</v>
      </c>
      <c r="E388">
        <f ca="1">IF(ISBLANK(INDIRECT("'["&amp;'Báo cáo'!$C$3&amp;".xlsx]Hóa đơn COD'!"&amp;CELL("address",E388))),"",(INDIRECT("'["&amp;'Báo cáo'!$C$3&amp;".xlsx]Hóa đơn COD'!"&amp;CELL("address",E388))))</f>
        <v>1257896</v>
      </c>
      <c r="F388">
        <f ca="1">IF(ISBLANK(INDIRECT("'["&amp;'Báo cáo'!$C$3&amp;".xlsx]Hóa đơn COD'!"&amp;CELL("address",F388))),"",(INDIRECT("'["&amp;'Báo cáo'!$C$3&amp;".xlsx]Hóa đơn COD'!"&amp;CELL("address",F388))))</f>
        <v>1213896</v>
      </c>
      <c r="G388">
        <f ca="1">IF(ISBLANK(INDIRECT("'["&amp;'Báo cáo'!$C$3&amp;".xlsx]Hóa đơn COD'!"&amp;CELL("address",G388))),"",(INDIRECT("'["&amp;'Báo cáo'!$C$3&amp;".xlsx]Hóa đơn COD'!"&amp;CELL("address",G388))))</f>
        <v>44000</v>
      </c>
      <c r="H388">
        <f ca="1">IF(ISBLANK(INDIRECT("'["&amp;'Báo cáo'!$C$3&amp;".xlsx]Hóa đơn COD'!"&amp;CELL("address",H388))),"",(INDIRECT("'["&amp;'Báo cáo'!$C$3&amp;".xlsx]Hóa đơn COD'!"&amp;CELL("address",H388))))</f>
        <v>0</v>
      </c>
      <c r="I388">
        <f ca="1">IF(ISBLANK(INDIRECT("'["&amp;'Báo cáo'!$C$3&amp;".xlsx]Hóa đơn COD'!"&amp;CELL("address",I388))),"",(INDIRECT("'["&amp;'Báo cáo'!$C$3&amp;".xlsx]Hóa đơn COD'!"&amp;CELL("address",I388))))</f>
        <v>62</v>
      </c>
      <c r="J388">
        <f ca="1">IF(ISBLANK(INDIRECT("'["&amp;'Báo cáo'!$C$3&amp;".xlsx]Hóa đơn COD'!"&amp;CELL("address",J388))),"",(INDIRECT("'["&amp;'Báo cáo'!$C$3&amp;".xlsx]Hóa đơn COD'!"&amp;CELL("address",J388))))</f>
        <v>50</v>
      </c>
      <c r="K388">
        <f ca="1">IF(ISBLANK(INDIRECT("'["&amp;'Báo cáo'!$C$3&amp;".xlsx]Hóa đơn COD'!"&amp;CELL("address",K388))),"",(INDIRECT("'["&amp;'Báo cáo'!$C$3&amp;".xlsx]Hóa đơn COD'!"&amp;CELL("address",K388))))</f>
        <v>4</v>
      </c>
      <c r="L388">
        <f ca="1">IF(ISBLANK(INDIRECT("'["&amp;'Báo cáo'!$C$3&amp;".xlsx]Hóa đơn COD'!"&amp;CELL("address",L388))),"",(INDIRECT("'["&amp;'Báo cáo'!$C$3&amp;".xlsx]Hóa đơn COD'!"&amp;CELL("address",L388))))</f>
        <v>8</v>
      </c>
      <c r="M388">
        <f ca="1">IF(ISBLANK(INDIRECT("'["&amp;'Báo cáo'!$C$3&amp;".xlsx]Hóa đơn COD'!"&amp;CELL("address",M388))),"",(INDIRECT("'["&amp;'Báo cáo'!$C$3&amp;".xlsx]Hóa đơn COD'!"&amp;CELL("address",M388))))</f>
        <v>62</v>
      </c>
      <c r="N388" t="str">
        <f ca="1">IF(ISBLANK(INDIRECT("'["&amp;'Báo cáo'!$C$3&amp;".xlsx]Hóa đơn COD'!"&amp;CELL("address",N388))),"",(INDIRECT("'["&amp;'Báo cáo'!$C$3&amp;".xlsx]Hóa đơn COD'!"&amp;CELL("address",N388))))</f>
        <v>nhitpy</v>
      </c>
      <c r="O388" t="str">
        <f ca="1">IF(ISBLANK(INDIRECT("'["&amp;'Báo cáo'!$C$3&amp;".xlsx]Hóa đơn COD'!"&amp;CELL("address",O388))),"",(INDIRECT("'["&amp;'Báo cáo'!$C$3&amp;".xlsx]Hóa đơn COD'!"&amp;CELL("address",O388))))</f>
        <v>12:07 30-11-19</v>
      </c>
      <c r="P388" s="10">
        <f t="shared" ca="1" si="6"/>
        <v>0.50486111111111109</v>
      </c>
      <c r="Q388" t="str">
        <f ca="1">IF(B388="","",IF(P388&lt;'Báo cáo'!$C$4,"Sáng","Chiều"))</f>
        <v>Sáng</v>
      </c>
      <c r="R388" s="12" t="str">
        <f ca="1">IF(A388="","",IF(ISNUMBER(MATCH(B388,'Danh sách COD'!$B:$B,0)),J388/I388,""))</f>
        <v/>
      </c>
      <c r="S388" t="str">
        <f ca="1">IF(R388="","",IF(R388&gt;='Báo cáo'!$C$8,"Có","Không"))</f>
        <v/>
      </c>
    </row>
    <row r="389" spans="1:19" x14ac:dyDescent="0.25">
      <c r="A389" t="str">
        <f ca="1">IF(ISBLANK(INDIRECT("'["&amp;'Báo cáo'!$C$3&amp;".xlsx]Hóa đơn COD'!"&amp;CELL("address",A389))),"",(INDIRECT("'["&amp;'Báo cáo'!$C$3&amp;".xlsx]Hóa đơn COD'!"&amp;CELL("address",A389))))</f>
        <v>BTT399352008.T135608.061219</v>
      </c>
      <c r="B389" t="str">
        <f ca="1">IF(ISBLANK(INDIRECT("'["&amp;'Báo cáo'!$C$3&amp;".xlsx]Hóa đơn COD'!"&amp;CELL("address",B389))),"",(INDIRECT("'["&amp;'Báo cáo'!$C$3&amp;".xlsx]Hóa đơn COD'!"&amp;CELL("address",B389))))</f>
        <v>T135608-Trần Thế Thuận</v>
      </c>
      <c r="C389">
        <f ca="1">IF(ISBLANK(INDIRECT("'["&amp;'Báo cáo'!$C$3&amp;".xlsx]Hóa đơn COD'!"&amp;CELL("address",C389))),"",(INDIRECT("'["&amp;'Báo cáo'!$C$3&amp;".xlsx]Hóa đơn COD'!"&amp;CELL("address",C389))))</f>
        <v>17109140</v>
      </c>
      <c r="D389">
        <f ca="1">IF(ISBLANK(INDIRECT("'["&amp;'Báo cáo'!$C$3&amp;".xlsx]Hóa đơn COD'!"&amp;CELL("address",D389))),"",(INDIRECT("'["&amp;'Báo cáo'!$C$3&amp;".xlsx]Hóa đơn COD'!"&amp;CELL("address",D389))))</f>
        <v>0</v>
      </c>
      <c r="E389">
        <f ca="1">IF(ISBLANK(INDIRECT("'["&amp;'Báo cáo'!$C$3&amp;".xlsx]Hóa đơn COD'!"&amp;CELL("address",E389))),"",(INDIRECT("'["&amp;'Báo cáo'!$C$3&amp;".xlsx]Hóa đơn COD'!"&amp;CELL("address",E389))))</f>
        <v>1614245</v>
      </c>
      <c r="F389">
        <f ca="1">IF(ISBLANK(INDIRECT("'["&amp;'Báo cáo'!$C$3&amp;".xlsx]Hóa đơn COD'!"&amp;CELL("address",F389))),"",(INDIRECT("'["&amp;'Báo cáo'!$C$3&amp;".xlsx]Hóa đơn COD'!"&amp;CELL("address",F389))))</f>
        <v>1406245</v>
      </c>
      <c r="G389">
        <f ca="1">IF(ISBLANK(INDIRECT("'["&amp;'Báo cáo'!$C$3&amp;".xlsx]Hóa đơn COD'!"&amp;CELL("address",G389))),"",(INDIRECT("'["&amp;'Báo cáo'!$C$3&amp;".xlsx]Hóa đơn COD'!"&amp;CELL("address",G389))))</f>
        <v>208000</v>
      </c>
      <c r="H389">
        <f ca="1">IF(ISBLANK(INDIRECT("'["&amp;'Báo cáo'!$C$3&amp;".xlsx]Hóa đơn COD'!"&amp;CELL("address",H389))),"",(INDIRECT("'["&amp;'Báo cáo'!$C$3&amp;".xlsx]Hóa đơn COD'!"&amp;CELL("address",H389))))</f>
        <v>0</v>
      </c>
      <c r="I389">
        <f ca="1">IF(ISBLANK(INDIRECT("'["&amp;'Báo cáo'!$C$3&amp;".xlsx]Hóa đơn COD'!"&amp;CELL("address",I389))),"",(INDIRECT("'["&amp;'Báo cáo'!$C$3&amp;".xlsx]Hóa đơn COD'!"&amp;CELL("address",I389))))</f>
        <v>76</v>
      </c>
      <c r="J389">
        <f ca="1">IF(ISBLANK(INDIRECT("'["&amp;'Báo cáo'!$C$3&amp;".xlsx]Hóa đơn COD'!"&amp;CELL("address",J389))),"",(INDIRECT("'["&amp;'Báo cáo'!$C$3&amp;".xlsx]Hóa đơn COD'!"&amp;CELL("address",J389))))</f>
        <v>61</v>
      </c>
      <c r="K389">
        <f ca="1">IF(ISBLANK(INDIRECT("'["&amp;'Báo cáo'!$C$3&amp;".xlsx]Hóa đơn COD'!"&amp;CELL("address",K389))),"",(INDIRECT("'["&amp;'Báo cáo'!$C$3&amp;".xlsx]Hóa đơn COD'!"&amp;CELL("address",K389))))</f>
        <v>6</v>
      </c>
      <c r="L389">
        <f ca="1">IF(ISBLANK(INDIRECT("'["&amp;'Báo cáo'!$C$3&amp;".xlsx]Hóa đơn COD'!"&amp;CELL("address",L389))),"",(INDIRECT("'["&amp;'Báo cáo'!$C$3&amp;".xlsx]Hóa đơn COD'!"&amp;CELL("address",L389))))</f>
        <v>9</v>
      </c>
      <c r="M389">
        <f ca="1">IF(ISBLANK(INDIRECT("'["&amp;'Báo cáo'!$C$3&amp;".xlsx]Hóa đơn COD'!"&amp;CELL("address",M389))),"",(INDIRECT("'["&amp;'Báo cáo'!$C$3&amp;".xlsx]Hóa đơn COD'!"&amp;CELL("address",M389))))</f>
        <v>76</v>
      </c>
      <c r="N389" t="str">
        <f ca="1">IF(ISBLANK(INDIRECT("'["&amp;'Báo cáo'!$C$3&amp;".xlsx]Hóa đơn COD'!"&amp;CELL("address",N389))),"",(INDIRECT("'["&amp;'Báo cáo'!$C$3&amp;".xlsx]Hóa đơn COD'!"&amp;CELL("address",N389))))</f>
        <v>tuoint</v>
      </c>
      <c r="O389" t="str">
        <f ca="1">IF(ISBLANK(INDIRECT("'["&amp;'Báo cáo'!$C$3&amp;".xlsx]Hóa đơn COD'!"&amp;CELL("address",O389))),"",(INDIRECT("'["&amp;'Báo cáo'!$C$3&amp;".xlsx]Hóa đơn COD'!"&amp;CELL("address",O389))))</f>
        <v>12:35 06-12-19</v>
      </c>
      <c r="P389" s="10">
        <f t="shared" ca="1" si="6"/>
        <v>0.52430555555555558</v>
      </c>
      <c r="Q389" t="str">
        <f ca="1">IF(B389="","",IF(P389&lt;'Báo cáo'!$C$4,"Sáng","Chiều"))</f>
        <v>Sáng</v>
      </c>
      <c r="R389" s="12" t="str">
        <f ca="1">IF(A389="","",IF(ISNUMBER(MATCH(B389,'Danh sách COD'!$B:$B,0)),J389/I389,""))</f>
        <v/>
      </c>
      <c r="S389" t="str">
        <f ca="1">IF(R389="","",IF(R389&gt;='Báo cáo'!$C$8,"Có","Không"))</f>
        <v/>
      </c>
    </row>
    <row r="390" spans="1:19" x14ac:dyDescent="0.25">
      <c r="A390" t="str">
        <f ca="1">IF(ISBLANK(INDIRECT("'["&amp;'Báo cáo'!$C$3&amp;".xlsx]Hóa đơn COD'!"&amp;CELL("address",A390))),"",(INDIRECT("'["&amp;'Báo cáo'!$C$3&amp;".xlsx]Hóa đơn COD'!"&amp;CELL("address",A390))))</f>
        <v>BTT396699405.T135608.041219</v>
      </c>
      <c r="B390" t="str">
        <f ca="1">IF(ISBLANK(INDIRECT("'["&amp;'Báo cáo'!$C$3&amp;".xlsx]Hóa đơn COD'!"&amp;CELL("address",B390))),"",(INDIRECT("'["&amp;'Báo cáo'!$C$3&amp;".xlsx]Hóa đơn COD'!"&amp;CELL("address",B390))))</f>
        <v>T135608-Trần Thế Thuận</v>
      </c>
      <c r="C390">
        <f ca="1">IF(ISBLANK(INDIRECT("'["&amp;'Báo cáo'!$C$3&amp;".xlsx]Hóa đơn COD'!"&amp;CELL("address",C390))),"",(INDIRECT("'["&amp;'Báo cáo'!$C$3&amp;".xlsx]Hóa đơn COD'!"&amp;CELL("address",C390))))</f>
        <v>27604268</v>
      </c>
      <c r="D390">
        <f ca="1">IF(ISBLANK(INDIRECT("'["&amp;'Báo cáo'!$C$3&amp;".xlsx]Hóa đơn COD'!"&amp;CELL("address",D390))),"",(INDIRECT("'["&amp;'Báo cáo'!$C$3&amp;".xlsx]Hóa đơn COD'!"&amp;CELL("address",D390))))</f>
        <v>44055</v>
      </c>
      <c r="E390">
        <f ca="1">IF(ISBLANK(INDIRECT("'["&amp;'Báo cáo'!$C$3&amp;".xlsx]Hóa đơn COD'!"&amp;CELL("address",E390))),"",(INDIRECT("'["&amp;'Báo cáo'!$C$3&amp;".xlsx]Hóa đơn COD'!"&amp;CELL("address",E390))))</f>
        <v>1795761</v>
      </c>
      <c r="F390">
        <f ca="1">IF(ISBLANK(INDIRECT("'["&amp;'Báo cáo'!$C$3&amp;".xlsx]Hóa đơn COD'!"&amp;CELL("address",F390))),"",(INDIRECT("'["&amp;'Báo cáo'!$C$3&amp;".xlsx]Hóa đơn COD'!"&amp;CELL("address",F390))))</f>
        <v>1474761</v>
      </c>
      <c r="G390">
        <f ca="1">IF(ISBLANK(INDIRECT("'["&amp;'Báo cáo'!$C$3&amp;".xlsx]Hóa đơn COD'!"&amp;CELL("address",G390))),"",(INDIRECT("'["&amp;'Báo cáo'!$C$3&amp;".xlsx]Hóa đơn COD'!"&amp;CELL("address",G390))))</f>
        <v>321000</v>
      </c>
      <c r="H390">
        <f ca="1">IF(ISBLANK(INDIRECT("'["&amp;'Báo cáo'!$C$3&amp;".xlsx]Hóa đơn COD'!"&amp;CELL("address",H390))),"",(INDIRECT("'["&amp;'Báo cáo'!$C$3&amp;".xlsx]Hóa đơn COD'!"&amp;CELL("address",H390))))</f>
        <v>0</v>
      </c>
      <c r="I390">
        <f ca="1">IF(ISBLANK(INDIRECT("'["&amp;'Báo cáo'!$C$3&amp;".xlsx]Hóa đơn COD'!"&amp;CELL("address",I390))),"",(INDIRECT("'["&amp;'Báo cáo'!$C$3&amp;".xlsx]Hóa đơn COD'!"&amp;CELL("address",I390))))</f>
        <v>71</v>
      </c>
      <c r="J390">
        <f ca="1">IF(ISBLANK(INDIRECT("'["&amp;'Báo cáo'!$C$3&amp;".xlsx]Hóa đơn COD'!"&amp;CELL("address",J390))),"",(INDIRECT("'["&amp;'Báo cáo'!$C$3&amp;".xlsx]Hóa đơn COD'!"&amp;CELL("address",J390))))</f>
        <v>61</v>
      </c>
      <c r="K390">
        <f ca="1">IF(ISBLANK(INDIRECT("'["&amp;'Báo cáo'!$C$3&amp;".xlsx]Hóa đơn COD'!"&amp;CELL("address",K390))),"",(INDIRECT("'["&amp;'Báo cáo'!$C$3&amp;".xlsx]Hóa đơn COD'!"&amp;CELL("address",K390))))</f>
        <v>3</v>
      </c>
      <c r="L390">
        <f ca="1">IF(ISBLANK(INDIRECT("'["&amp;'Báo cáo'!$C$3&amp;".xlsx]Hóa đơn COD'!"&amp;CELL("address",L390))),"",(INDIRECT("'["&amp;'Báo cáo'!$C$3&amp;".xlsx]Hóa đơn COD'!"&amp;CELL("address",L390))))</f>
        <v>7</v>
      </c>
      <c r="M390">
        <f ca="1">IF(ISBLANK(INDIRECT("'["&amp;'Báo cáo'!$C$3&amp;".xlsx]Hóa đơn COD'!"&amp;CELL("address",M390))),"",(INDIRECT("'["&amp;'Báo cáo'!$C$3&amp;".xlsx]Hóa đơn COD'!"&amp;CELL("address",M390))))</f>
        <v>71</v>
      </c>
      <c r="N390" t="str">
        <f ca="1">IF(ISBLANK(INDIRECT("'["&amp;'Báo cáo'!$C$3&amp;".xlsx]Hóa đơn COD'!"&amp;CELL("address",N390))),"",(INDIRECT("'["&amp;'Báo cáo'!$C$3&amp;".xlsx]Hóa đơn COD'!"&amp;CELL("address",N390))))</f>
        <v>anhtnt3</v>
      </c>
      <c r="O390" t="str">
        <f ca="1">IF(ISBLANK(INDIRECT("'["&amp;'Báo cáo'!$C$3&amp;".xlsx]Hóa đơn COD'!"&amp;CELL("address",O390))),"",(INDIRECT("'["&amp;'Báo cáo'!$C$3&amp;".xlsx]Hóa đơn COD'!"&amp;CELL("address",O390))))</f>
        <v>13:07 04-12-19</v>
      </c>
      <c r="P390" s="10">
        <f t="shared" ca="1" si="6"/>
        <v>0.54652777777777783</v>
      </c>
      <c r="Q390" t="str">
        <f ca="1">IF(B390="","",IF(P390&lt;'Báo cáo'!$C$4,"Sáng","Chiều"))</f>
        <v>Sáng</v>
      </c>
      <c r="R390" s="12" t="str">
        <f ca="1">IF(A390="","",IF(ISNUMBER(MATCH(B390,'Danh sách COD'!$B:$B,0)),J390/I390,""))</f>
        <v/>
      </c>
      <c r="S390" t="str">
        <f ca="1">IF(R390="","",IF(R390&gt;='Báo cáo'!$C$8,"Có","Không"))</f>
        <v/>
      </c>
    </row>
    <row r="391" spans="1:19" x14ac:dyDescent="0.25">
      <c r="A391" t="str">
        <f ca="1">IF(ISBLANK(INDIRECT("'["&amp;'Báo cáo'!$C$3&amp;".xlsx]Hóa đơn COD'!"&amp;CELL("address",A391))),"",(INDIRECT("'["&amp;'Báo cáo'!$C$3&amp;".xlsx]Hóa đơn COD'!"&amp;CELL("address",A391))))</f>
        <v>BTT393977037.T135608.021219</v>
      </c>
      <c r="B391" t="str">
        <f ca="1">IF(ISBLANK(INDIRECT("'["&amp;'Báo cáo'!$C$3&amp;".xlsx]Hóa đơn COD'!"&amp;CELL("address",B391))),"",(INDIRECT("'["&amp;'Báo cáo'!$C$3&amp;".xlsx]Hóa đơn COD'!"&amp;CELL("address",B391))))</f>
        <v>T135608-Trần Thế Thuận</v>
      </c>
      <c r="C391">
        <f ca="1">IF(ISBLANK(INDIRECT("'["&amp;'Báo cáo'!$C$3&amp;".xlsx]Hóa đơn COD'!"&amp;CELL("address",C391))),"",(INDIRECT("'["&amp;'Báo cáo'!$C$3&amp;".xlsx]Hóa đơn COD'!"&amp;CELL("address",C391))))</f>
        <v>23407572</v>
      </c>
      <c r="D391">
        <f ca="1">IF(ISBLANK(INDIRECT("'["&amp;'Báo cáo'!$C$3&amp;".xlsx]Hóa đơn COD'!"&amp;CELL("address",D391))),"",(INDIRECT("'["&amp;'Báo cáo'!$C$3&amp;".xlsx]Hóa đơn COD'!"&amp;CELL("address",D391))))</f>
        <v>30165</v>
      </c>
      <c r="E391">
        <f ca="1">IF(ISBLANK(INDIRECT("'["&amp;'Báo cáo'!$C$3&amp;".xlsx]Hóa đơn COD'!"&amp;CELL("address",E391))),"",(INDIRECT("'["&amp;'Báo cáo'!$C$3&amp;".xlsx]Hóa đơn COD'!"&amp;CELL("address",E391))))</f>
        <v>1553225</v>
      </c>
      <c r="F391">
        <f ca="1">IF(ISBLANK(INDIRECT("'["&amp;'Báo cáo'!$C$3&amp;".xlsx]Hóa đơn COD'!"&amp;CELL("address",F391))),"",(INDIRECT("'["&amp;'Báo cáo'!$C$3&amp;".xlsx]Hóa đơn COD'!"&amp;CELL("address",F391))))</f>
        <v>1381725</v>
      </c>
      <c r="G391">
        <f ca="1">IF(ISBLANK(INDIRECT("'["&amp;'Báo cáo'!$C$3&amp;".xlsx]Hóa đơn COD'!"&amp;CELL("address",G391))),"",(INDIRECT("'["&amp;'Báo cáo'!$C$3&amp;".xlsx]Hóa đơn COD'!"&amp;CELL("address",G391))))</f>
        <v>171500</v>
      </c>
      <c r="H391">
        <f ca="1">IF(ISBLANK(INDIRECT("'["&amp;'Báo cáo'!$C$3&amp;".xlsx]Hóa đơn COD'!"&amp;CELL("address",H391))),"",(INDIRECT("'["&amp;'Báo cáo'!$C$3&amp;".xlsx]Hóa đơn COD'!"&amp;CELL("address",H391))))</f>
        <v>0</v>
      </c>
      <c r="I391">
        <f ca="1">IF(ISBLANK(INDIRECT("'["&amp;'Báo cáo'!$C$3&amp;".xlsx]Hóa đơn COD'!"&amp;CELL("address",I391))),"",(INDIRECT("'["&amp;'Báo cáo'!$C$3&amp;".xlsx]Hóa đơn COD'!"&amp;CELL("address",I391))))</f>
        <v>73</v>
      </c>
      <c r="J391">
        <f ca="1">IF(ISBLANK(INDIRECT("'["&amp;'Báo cáo'!$C$3&amp;".xlsx]Hóa đơn COD'!"&amp;CELL("address",J391))),"",(INDIRECT("'["&amp;'Báo cáo'!$C$3&amp;".xlsx]Hóa đơn COD'!"&amp;CELL("address",J391))))</f>
        <v>63</v>
      </c>
      <c r="K391">
        <f ca="1">IF(ISBLANK(INDIRECT("'["&amp;'Báo cáo'!$C$3&amp;".xlsx]Hóa đơn COD'!"&amp;CELL("address",K391))),"",(INDIRECT("'["&amp;'Báo cáo'!$C$3&amp;".xlsx]Hóa đơn COD'!"&amp;CELL("address",K391))))</f>
        <v>3</v>
      </c>
      <c r="L391">
        <f ca="1">IF(ISBLANK(INDIRECT("'["&amp;'Báo cáo'!$C$3&amp;".xlsx]Hóa đơn COD'!"&amp;CELL("address",L391))),"",(INDIRECT("'["&amp;'Báo cáo'!$C$3&amp;".xlsx]Hóa đơn COD'!"&amp;CELL("address",L391))))</f>
        <v>7</v>
      </c>
      <c r="M391">
        <f ca="1">IF(ISBLANK(INDIRECT("'["&amp;'Báo cáo'!$C$3&amp;".xlsx]Hóa đơn COD'!"&amp;CELL("address",M391))),"",(INDIRECT("'["&amp;'Báo cáo'!$C$3&amp;".xlsx]Hóa đơn COD'!"&amp;CELL("address",M391))))</f>
        <v>73</v>
      </c>
      <c r="N391" t="str">
        <f ca="1">IF(ISBLANK(INDIRECT("'["&amp;'Báo cáo'!$C$3&amp;".xlsx]Hóa đơn COD'!"&amp;CELL("address",N391))),"",(INDIRECT("'["&amp;'Báo cáo'!$C$3&amp;".xlsx]Hóa đơn COD'!"&amp;CELL("address",N391))))</f>
        <v>nhitpy</v>
      </c>
      <c r="O391" t="str">
        <f ca="1">IF(ISBLANK(INDIRECT("'["&amp;'Báo cáo'!$C$3&amp;".xlsx]Hóa đơn COD'!"&amp;CELL("address",O391))),"",(INDIRECT("'["&amp;'Báo cáo'!$C$3&amp;".xlsx]Hóa đơn COD'!"&amp;CELL("address",O391))))</f>
        <v>13:23 02-12-19</v>
      </c>
      <c r="P391" s="10">
        <f t="shared" ca="1" si="6"/>
        <v>0.55763888888888891</v>
      </c>
      <c r="Q391" t="str">
        <f ca="1">IF(B391="","",IF(P391&lt;'Báo cáo'!$C$4,"Sáng","Chiều"))</f>
        <v>Chiều</v>
      </c>
      <c r="R391" s="12" t="str">
        <f ca="1">IF(A391="","",IF(ISNUMBER(MATCH(B391,'Danh sách COD'!$B:$B,0)),J391/I391,""))</f>
        <v/>
      </c>
      <c r="S391" t="str">
        <f ca="1">IF(R391="","",IF(R391&gt;='Báo cáo'!$C$8,"Có","Không"))</f>
        <v/>
      </c>
    </row>
    <row r="392" spans="1:19" x14ac:dyDescent="0.25">
      <c r="A392" t="str">
        <f ca="1">IF(ISBLANK(INDIRECT("'["&amp;'Báo cáo'!$C$3&amp;".xlsx]Hóa đơn COD'!"&amp;CELL("address",A392))),"",(INDIRECT("'["&amp;'Báo cáo'!$C$3&amp;".xlsx]Hóa đơn COD'!"&amp;CELL("address",A392))))</f>
        <v>BTT396891888.T135608.041219</v>
      </c>
      <c r="B392" t="str">
        <f ca="1">IF(ISBLANK(INDIRECT("'["&amp;'Báo cáo'!$C$3&amp;".xlsx]Hóa đơn COD'!"&amp;CELL("address",B392))),"",(INDIRECT("'["&amp;'Báo cáo'!$C$3&amp;".xlsx]Hóa đơn COD'!"&amp;CELL("address",B392))))</f>
        <v>T135608-Trần Thế Thuận</v>
      </c>
      <c r="C392">
        <f ca="1">IF(ISBLANK(INDIRECT("'["&amp;'Báo cáo'!$C$3&amp;".xlsx]Hóa đơn COD'!"&amp;CELL("address",C392))),"",(INDIRECT("'["&amp;'Báo cáo'!$C$3&amp;".xlsx]Hóa đơn COD'!"&amp;CELL("address",C392))))</f>
        <v>5845700</v>
      </c>
      <c r="D392">
        <f ca="1">IF(ISBLANK(INDIRECT("'["&amp;'Báo cáo'!$C$3&amp;".xlsx]Hóa đơn COD'!"&amp;CELL("address",D392))),"",(INDIRECT("'["&amp;'Báo cáo'!$C$3&amp;".xlsx]Hóa đơn COD'!"&amp;CELL("address",D392))))</f>
        <v>0</v>
      </c>
      <c r="E392">
        <f ca="1">IF(ISBLANK(INDIRECT("'["&amp;'Báo cáo'!$C$3&amp;".xlsx]Hóa đơn COD'!"&amp;CELL("address",E392))),"",(INDIRECT("'["&amp;'Báo cáo'!$C$3&amp;".xlsx]Hóa đơn COD'!"&amp;CELL("address",E392))))</f>
        <v>503846</v>
      </c>
      <c r="F392">
        <f ca="1">IF(ISBLANK(INDIRECT("'["&amp;'Báo cáo'!$C$3&amp;".xlsx]Hóa đơn COD'!"&amp;CELL("address",F392))),"",(INDIRECT("'["&amp;'Báo cáo'!$C$3&amp;".xlsx]Hóa đơn COD'!"&amp;CELL("address",F392))))</f>
        <v>481846</v>
      </c>
      <c r="G392">
        <f ca="1">IF(ISBLANK(INDIRECT("'["&amp;'Báo cáo'!$C$3&amp;".xlsx]Hóa đơn COD'!"&amp;CELL("address",G392))),"",(INDIRECT("'["&amp;'Báo cáo'!$C$3&amp;".xlsx]Hóa đơn COD'!"&amp;CELL("address",G392))))</f>
        <v>22000</v>
      </c>
      <c r="H392">
        <f ca="1">IF(ISBLANK(INDIRECT("'["&amp;'Báo cáo'!$C$3&amp;".xlsx]Hóa đơn COD'!"&amp;CELL("address",H392))),"",(INDIRECT("'["&amp;'Báo cáo'!$C$3&amp;".xlsx]Hóa đơn COD'!"&amp;CELL("address",H392))))</f>
        <v>0</v>
      </c>
      <c r="I392">
        <f ca="1">IF(ISBLANK(INDIRECT("'["&amp;'Báo cáo'!$C$3&amp;".xlsx]Hóa đơn COD'!"&amp;CELL("address",I392))),"",(INDIRECT("'["&amp;'Báo cáo'!$C$3&amp;".xlsx]Hóa đơn COD'!"&amp;CELL("address",I392))))</f>
        <v>22</v>
      </c>
      <c r="J392">
        <f ca="1">IF(ISBLANK(INDIRECT("'["&amp;'Báo cáo'!$C$3&amp;".xlsx]Hóa đơn COD'!"&amp;CELL("address",J392))),"",(INDIRECT("'["&amp;'Báo cáo'!$C$3&amp;".xlsx]Hóa đơn COD'!"&amp;CELL("address",J392))))</f>
        <v>17</v>
      </c>
      <c r="K392">
        <f ca="1">IF(ISBLANK(INDIRECT("'["&amp;'Báo cáo'!$C$3&amp;".xlsx]Hóa đơn COD'!"&amp;CELL("address",K392))),"",(INDIRECT("'["&amp;'Báo cáo'!$C$3&amp;".xlsx]Hóa đơn COD'!"&amp;CELL("address",K392))))</f>
        <v>2</v>
      </c>
      <c r="L392">
        <f ca="1">IF(ISBLANK(INDIRECT("'["&amp;'Báo cáo'!$C$3&amp;".xlsx]Hóa đơn COD'!"&amp;CELL("address",L392))),"",(INDIRECT("'["&amp;'Báo cáo'!$C$3&amp;".xlsx]Hóa đơn COD'!"&amp;CELL("address",L392))))</f>
        <v>3</v>
      </c>
      <c r="M392">
        <f ca="1">IF(ISBLANK(INDIRECT("'["&amp;'Báo cáo'!$C$3&amp;".xlsx]Hóa đơn COD'!"&amp;CELL("address",M392))),"",(INDIRECT("'["&amp;'Báo cáo'!$C$3&amp;".xlsx]Hóa đơn COD'!"&amp;CELL("address",M392))))</f>
        <v>22</v>
      </c>
      <c r="N392" t="str">
        <f ca="1">IF(ISBLANK(INDIRECT("'["&amp;'Báo cáo'!$C$3&amp;".xlsx]Hóa đơn COD'!"&amp;CELL("address",N392))),"",(INDIRECT("'["&amp;'Báo cáo'!$C$3&amp;".xlsx]Hóa đơn COD'!"&amp;CELL("address",N392))))</f>
        <v>ngannk2</v>
      </c>
      <c r="O392" t="str">
        <f ca="1">IF(ISBLANK(INDIRECT("'["&amp;'Báo cáo'!$C$3&amp;".xlsx]Hóa đơn COD'!"&amp;CELL("address",O392))),"",(INDIRECT("'["&amp;'Báo cáo'!$C$3&amp;".xlsx]Hóa đơn COD'!"&amp;CELL("address",O392))))</f>
        <v>16:05 04-12-19</v>
      </c>
      <c r="P392" s="10">
        <f t="shared" ca="1" si="6"/>
        <v>0.67013888888888884</v>
      </c>
      <c r="Q392" t="str">
        <f ca="1">IF(B392="","",IF(P392&lt;'Báo cáo'!$C$4,"Sáng","Chiều"))</f>
        <v>Chiều</v>
      </c>
      <c r="R392" s="12" t="str">
        <f ca="1">IF(A392="","",IF(ISNUMBER(MATCH(B392,'Danh sách COD'!$B:$B,0)),J392/I392,""))</f>
        <v/>
      </c>
      <c r="S392" t="str">
        <f ca="1">IF(R392="","",IF(R392&gt;='Báo cáo'!$C$8,"Có","Không"))</f>
        <v/>
      </c>
    </row>
    <row r="393" spans="1:19" x14ac:dyDescent="0.25">
      <c r="A393" t="str">
        <f ca="1">IF(ISBLANK(INDIRECT("'["&amp;'Báo cáo'!$C$3&amp;".xlsx]Hóa đơn COD'!"&amp;CELL("address",A393))),"",(INDIRECT("'["&amp;'Báo cáo'!$C$3&amp;".xlsx]Hóa đơn COD'!"&amp;CELL("address",A393))))</f>
        <v>BTT391989645.T135608.301119</v>
      </c>
      <c r="B393" t="str">
        <f ca="1">IF(ISBLANK(INDIRECT("'["&amp;'Báo cáo'!$C$3&amp;".xlsx]Hóa đơn COD'!"&amp;CELL("address",B393))),"",(INDIRECT("'["&amp;'Báo cáo'!$C$3&amp;".xlsx]Hóa đơn COD'!"&amp;CELL("address",B393))))</f>
        <v>T135608-Trần Thế Thuận</v>
      </c>
      <c r="C393">
        <f ca="1">IF(ISBLANK(INDIRECT("'["&amp;'Báo cáo'!$C$3&amp;".xlsx]Hóa đơn COD'!"&amp;CELL("address",C393))),"",(INDIRECT("'["&amp;'Báo cáo'!$C$3&amp;".xlsx]Hóa đơn COD'!"&amp;CELL("address",C393))))</f>
        <v>4253743</v>
      </c>
      <c r="D393">
        <f ca="1">IF(ISBLANK(INDIRECT("'["&amp;'Báo cáo'!$C$3&amp;".xlsx]Hóa đơn COD'!"&amp;CELL("address",D393))),"",(INDIRECT("'["&amp;'Báo cáo'!$C$3&amp;".xlsx]Hóa đơn COD'!"&amp;CELL("address",D393))))</f>
        <v>0</v>
      </c>
      <c r="E393">
        <f ca="1">IF(ISBLANK(INDIRECT("'["&amp;'Báo cáo'!$C$3&amp;".xlsx]Hóa đơn COD'!"&amp;CELL("address",E393))),"",(INDIRECT("'["&amp;'Báo cáo'!$C$3&amp;".xlsx]Hóa đơn COD'!"&amp;CELL("address",E393))))</f>
        <v>439170</v>
      </c>
      <c r="F393">
        <f ca="1">IF(ISBLANK(INDIRECT("'["&amp;'Báo cáo'!$C$3&amp;".xlsx]Hóa đơn COD'!"&amp;CELL("address",F393))),"",(INDIRECT("'["&amp;'Báo cáo'!$C$3&amp;".xlsx]Hóa đơn COD'!"&amp;CELL("address",F393))))</f>
        <v>421170</v>
      </c>
      <c r="G393">
        <f ca="1">IF(ISBLANK(INDIRECT("'["&amp;'Báo cáo'!$C$3&amp;".xlsx]Hóa đơn COD'!"&amp;CELL("address",G393))),"",(INDIRECT("'["&amp;'Báo cáo'!$C$3&amp;".xlsx]Hóa đơn COD'!"&amp;CELL("address",G393))))</f>
        <v>18000</v>
      </c>
      <c r="H393">
        <f ca="1">IF(ISBLANK(INDIRECT("'["&amp;'Báo cáo'!$C$3&amp;".xlsx]Hóa đơn COD'!"&amp;CELL("address",H393))),"",(INDIRECT("'["&amp;'Báo cáo'!$C$3&amp;".xlsx]Hóa đơn COD'!"&amp;CELL("address",H393))))</f>
        <v>0</v>
      </c>
      <c r="I393">
        <f ca="1">IF(ISBLANK(INDIRECT("'["&amp;'Báo cáo'!$C$3&amp;".xlsx]Hóa đơn COD'!"&amp;CELL("address",I393))),"",(INDIRECT("'["&amp;'Báo cáo'!$C$3&amp;".xlsx]Hóa đơn COD'!"&amp;CELL("address",I393))))</f>
        <v>35</v>
      </c>
      <c r="J393">
        <f ca="1">IF(ISBLANK(INDIRECT("'["&amp;'Báo cáo'!$C$3&amp;".xlsx]Hóa đơn COD'!"&amp;CELL("address",J393))),"",(INDIRECT("'["&amp;'Báo cáo'!$C$3&amp;".xlsx]Hóa đơn COD'!"&amp;CELL("address",J393))))</f>
        <v>20</v>
      </c>
      <c r="K393">
        <f ca="1">IF(ISBLANK(INDIRECT("'["&amp;'Báo cáo'!$C$3&amp;".xlsx]Hóa đơn COD'!"&amp;CELL("address",K393))),"",(INDIRECT("'["&amp;'Báo cáo'!$C$3&amp;".xlsx]Hóa đơn COD'!"&amp;CELL("address",K393))))</f>
        <v>1</v>
      </c>
      <c r="L393">
        <f ca="1">IF(ISBLANK(INDIRECT("'["&amp;'Báo cáo'!$C$3&amp;".xlsx]Hóa đơn COD'!"&amp;CELL("address",L393))),"",(INDIRECT("'["&amp;'Báo cáo'!$C$3&amp;".xlsx]Hóa đơn COD'!"&amp;CELL("address",L393))))</f>
        <v>14</v>
      </c>
      <c r="M393">
        <f ca="1">IF(ISBLANK(INDIRECT("'["&amp;'Báo cáo'!$C$3&amp;".xlsx]Hóa đơn COD'!"&amp;CELL("address",M393))),"",(INDIRECT("'["&amp;'Báo cáo'!$C$3&amp;".xlsx]Hóa đơn COD'!"&amp;CELL("address",M393))))</f>
        <v>35</v>
      </c>
      <c r="N393" t="str">
        <f ca="1">IF(ISBLANK(INDIRECT("'["&amp;'Báo cáo'!$C$3&amp;".xlsx]Hóa đơn COD'!"&amp;CELL("address",N393))),"",(INDIRECT("'["&amp;'Báo cáo'!$C$3&amp;".xlsx]Hóa đơn COD'!"&amp;CELL("address",N393))))</f>
        <v>nhitpy</v>
      </c>
      <c r="O393" t="str">
        <f ca="1">IF(ISBLANK(INDIRECT("'["&amp;'Báo cáo'!$C$3&amp;".xlsx]Hóa đơn COD'!"&amp;CELL("address",O393))),"",(INDIRECT("'["&amp;'Báo cáo'!$C$3&amp;".xlsx]Hóa đơn COD'!"&amp;CELL("address",O393))))</f>
        <v>16:42 30-11-19</v>
      </c>
      <c r="P393" s="10">
        <f t="shared" ca="1" si="6"/>
        <v>0.6958333333333333</v>
      </c>
      <c r="Q393" t="str">
        <f ca="1">IF(B393="","",IF(P393&lt;'Báo cáo'!$C$4,"Sáng","Chiều"))</f>
        <v>Chiều</v>
      </c>
      <c r="R393" s="12" t="str">
        <f ca="1">IF(A393="","",IF(ISNUMBER(MATCH(B393,'Danh sách COD'!$B:$B,0)),J393/I393,""))</f>
        <v/>
      </c>
      <c r="S393" t="str">
        <f ca="1">IF(R393="","",IF(R393&gt;='Báo cáo'!$C$8,"Có","Không"))</f>
        <v/>
      </c>
    </row>
    <row r="394" spans="1:19" x14ac:dyDescent="0.25">
      <c r="A394" t="str">
        <f ca="1">IF(ISBLANK(INDIRECT("'["&amp;'Báo cáo'!$C$3&amp;".xlsx]Hóa đơn COD'!"&amp;CELL("address",A394))),"",(INDIRECT("'["&amp;'Báo cáo'!$C$3&amp;".xlsx]Hóa đơn COD'!"&amp;CELL("address",A394))))</f>
        <v>BTT398155350.T135608.051219</v>
      </c>
      <c r="B394" t="str">
        <f ca="1">IF(ISBLANK(INDIRECT("'["&amp;'Báo cáo'!$C$3&amp;".xlsx]Hóa đơn COD'!"&amp;CELL("address",B394))),"",(INDIRECT("'["&amp;'Báo cáo'!$C$3&amp;".xlsx]Hóa đơn COD'!"&amp;CELL("address",B394))))</f>
        <v>T135608-Trần Thế Thuận</v>
      </c>
      <c r="C394">
        <f ca="1">IF(ISBLANK(INDIRECT("'["&amp;'Báo cáo'!$C$3&amp;".xlsx]Hóa đơn COD'!"&amp;CELL("address",C394))),"",(INDIRECT("'["&amp;'Báo cáo'!$C$3&amp;".xlsx]Hóa đơn COD'!"&amp;CELL("address",C394))))</f>
        <v>6184900</v>
      </c>
      <c r="D394">
        <f ca="1">IF(ISBLANK(INDIRECT("'["&amp;'Báo cáo'!$C$3&amp;".xlsx]Hóa đơn COD'!"&amp;CELL("address",D394))),"",(INDIRECT("'["&amp;'Báo cáo'!$C$3&amp;".xlsx]Hóa đơn COD'!"&amp;CELL("address",D394))))</f>
        <v>0</v>
      </c>
      <c r="E394">
        <f ca="1">IF(ISBLANK(INDIRECT("'["&amp;'Báo cáo'!$C$3&amp;".xlsx]Hóa đơn COD'!"&amp;CELL("address",E394))),"",(INDIRECT("'["&amp;'Báo cáo'!$C$3&amp;".xlsx]Hóa đơn COD'!"&amp;CELL("address",E394))))</f>
        <v>710214</v>
      </c>
      <c r="F394">
        <f ca="1">IF(ISBLANK(INDIRECT("'["&amp;'Báo cáo'!$C$3&amp;".xlsx]Hóa đơn COD'!"&amp;CELL("address",F394))),"",(INDIRECT("'["&amp;'Báo cáo'!$C$3&amp;".xlsx]Hóa đơn COD'!"&amp;CELL("address",F394))))</f>
        <v>622214</v>
      </c>
      <c r="G394">
        <f ca="1">IF(ISBLANK(INDIRECT("'["&amp;'Báo cáo'!$C$3&amp;".xlsx]Hóa đơn COD'!"&amp;CELL("address",G394))),"",(INDIRECT("'["&amp;'Báo cáo'!$C$3&amp;".xlsx]Hóa đơn COD'!"&amp;CELL("address",G394))))</f>
        <v>88000</v>
      </c>
      <c r="H394">
        <f ca="1">IF(ISBLANK(INDIRECT("'["&amp;'Báo cáo'!$C$3&amp;".xlsx]Hóa đơn COD'!"&amp;CELL("address",H394))),"",(INDIRECT("'["&amp;'Báo cáo'!$C$3&amp;".xlsx]Hóa đơn COD'!"&amp;CELL("address",H394))))</f>
        <v>0</v>
      </c>
      <c r="I394">
        <f ca="1">IF(ISBLANK(INDIRECT("'["&amp;'Báo cáo'!$C$3&amp;".xlsx]Hóa đơn COD'!"&amp;CELL("address",I394))),"",(INDIRECT("'["&amp;'Báo cáo'!$C$3&amp;".xlsx]Hóa đơn COD'!"&amp;CELL("address",I394))))</f>
        <v>33</v>
      </c>
      <c r="J394">
        <f ca="1">IF(ISBLANK(INDIRECT("'["&amp;'Báo cáo'!$C$3&amp;".xlsx]Hóa đơn COD'!"&amp;CELL("address",J394))),"",(INDIRECT("'["&amp;'Báo cáo'!$C$3&amp;".xlsx]Hóa đơn COD'!"&amp;CELL("address",J394))))</f>
        <v>22</v>
      </c>
      <c r="K394">
        <f ca="1">IF(ISBLANK(INDIRECT("'["&amp;'Báo cáo'!$C$3&amp;".xlsx]Hóa đơn COD'!"&amp;CELL("address",K394))),"",(INDIRECT("'["&amp;'Báo cáo'!$C$3&amp;".xlsx]Hóa đơn COD'!"&amp;CELL("address",K394))))</f>
        <v>4</v>
      </c>
      <c r="L394">
        <f ca="1">IF(ISBLANK(INDIRECT("'["&amp;'Báo cáo'!$C$3&amp;".xlsx]Hóa đơn COD'!"&amp;CELL("address",L394))),"",(INDIRECT("'["&amp;'Báo cáo'!$C$3&amp;".xlsx]Hóa đơn COD'!"&amp;CELL("address",L394))))</f>
        <v>7</v>
      </c>
      <c r="M394">
        <f ca="1">IF(ISBLANK(INDIRECT("'["&amp;'Báo cáo'!$C$3&amp;".xlsx]Hóa đơn COD'!"&amp;CELL("address",M394))),"",(INDIRECT("'["&amp;'Báo cáo'!$C$3&amp;".xlsx]Hóa đơn COD'!"&amp;CELL("address",M394))))</f>
        <v>38</v>
      </c>
      <c r="N394" t="str">
        <f ca="1">IF(ISBLANK(INDIRECT("'["&amp;'Báo cáo'!$C$3&amp;".xlsx]Hóa đơn COD'!"&amp;CELL("address",N394))),"",(INDIRECT("'["&amp;'Báo cáo'!$C$3&amp;".xlsx]Hóa đơn COD'!"&amp;CELL("address",N394))))</f>
        <v>anhtnt3</v>
      </c>
      <c r="O394" t="str">
        <f ca="1">IF(ISBLANK(INDIRECT("'["&amp;'Báo cáo'!$C$3&amp;".xlsx]Hóa đơn COD'!"&amp;CELL("address",O394))),"",(INDIRECT("'["&amp;'Báo cáo'!$C$3&amp;".xlsx]Hóa đơn COD'!"&amp;CELL("address",O394))))</f>
        <v>16:44 05-12-19</v>
      </c>
      <c r="P394" s="10">
        <f t="shared" ca="1" si="6"/>
        <v>0.6972222222222223</v>
      </c>
      <c r="Q394" t="str">
        <f ca="1">IF(B394="","",IF(P394&lt;'Báo cáo'!$C$4,"Sáng","Chiều"))</f>
        <v>Chiều</v>
      </c>
      <c r="R394" s="12" t="str">
        <f ca="1">IF(A394="","",IF(ISNUMBER(MATCH(B394,'Danh sách COD'!$B:$B,0)),J394/I394,""))</f>
        <v/>
      </c>
      <c r="S394" t="str">
        <f ca="1">IF(R394="","",IF(R394&gt;='Báo cáo'!$C$8,"Có","Không"))</f>
        <v/>
      </c>
    </row>
    <row r="395" spans="1:19" x14ac:dyDescent="0.25">
      <c r="A395" t="str">
        <f ca="1">IF(ISBLANK(INDIRECT("'["&amp;'Báo cáo'!$C$3&amp;".xlsx]Hóa đơn COD'!"&amp;CELL("address",A395))),"",(INDIRECT("'["&amp;'Báo cáo'!$C$3&amp;".xlsx]Hóa đơn COD'!"&amp;CELL("address",A395))))</f>
        <v>BTT395533971.T135608.031219</v>
      </c>
      <c r="B395" t="str">
        <f ca="1">IF(ISBLANK(INDIRECT("'["&amp;'Báo cáo'!$C$3&amp;".xlsx]Hóa đơn COD'!"&amp;CELL("address",B395))),"",(INDIRECT("'["&amp;'Báo cáo'!$C$3&amp;".xlsx]Hóa đơn COD'!"&amp;CELL("address",B395))))</f>
        <v>T135608-Trần Thế Thuận</v>
      </c>
      <c r="C395">
        <f ca="1">IF(ISBLANK(INDIRECT("'["&amp;'Báo cáo'!$C$3&amp;".xlsx]Hóa đơn COD'!"&amp;CELL("address",C395))),"",(INDIRECT("'["&amp;'Báo cáo'!$C$3&amp;".xlsx]Hóa đơn COD'!"&amp;CELL("address",C395))))</f>
        <v>13258560</v>
      </c>
      <c r="D395">
        <f ca="1">IF(ISBLANK(INDIRECT("'["&amp;'Báo cáo'!$C$3&amp;".xlsx]Hóa đơn COD'!"&amp;CELL("address",D395))),"",(INDIRECT("'["&amp;'Báo cáo'!$C$3&amp;".xlsx]Hóa đơn COD'!"&amp;CELL("address",D395))))</f>
        <v>0</v>
      </c>
      <c r="E395">
        <f ca="1">IF(ISBLANK(INDIRECT("'["&amp;'Báo cáo'!$C$3&amp;".xlsx]Hóa đơn COD'!"&amp;CELL("address",E395))),"",(INDIRECT("'["&amp;'Báo cáo'!$C$3&amp;".xlsx]Hóa đơn COD'!"&amp;CELL("address",E395))))</f>
        <v>946870</v>
      </c>
      <c r="F395">
        <f ca="1">IF(ISBLANK(INDIRECT("'["&amp;'Báo cáo'!$C$3&amp;".xlsx]Hóa đơn COD'!"&amp;CELL("address",F395))),"",(INDIRECT("'["&amp;'Báo cáo'!$C$3&amp;".xlsx]Hóa đơn COD'!"&amp;CELL("address",F395))))</f>
        <v>785870</v>
      </c>
      <c r="G395">
        <f ca="1">IF(ISBLANK(INDIRECT("'["&amp;'Báo cáo'!$C$3&amp;".xlsx]Hóa đơn COD'!"&amp;CELL("address",G395))),"",(INDIRECT("'["&amp;'Báo cáo'!$C$3&amp;".xlsx]Hóa đơn COD'!"&amp;CELL("address",G395))))</f>
        <v>161000</v>
      </c>
      <c r="H395">
        <f ca="1">IF(ISBLANK(INDIRECT("'["&amp;'Báo cáo'!$C$3&amp;".xlsx]Hóa đơn COD'!"&amp;CELL("address",H395))),"",(INDIRECT("'["&amp;'Báo cáo'!$C$3&amp;".xlsx]Hóa đơn COD'!"&amp;CELL("address",H395))))</f>
        <v>0</v>
      </c>
      <c r="I395">
        <f ca="1">IF(ISBLANK(INDIRECT("'["&amp;'Báo cáo'!$C$3&amp;".xlsx]Hóa đơn COD'!"&amp;CELL("address",I395))),"",(INDIRECT("'["&amp;'Báo cáo'!$C$3&amp;".xlsx]Hóa đơn COD'!"&amp;CELL("address",I395))))</f>
        <v>51</v>
      </c>
      <c r="J395">
        <f ca="1">IF(ISBLANK(INDIRECT("'["&amp;'Báo cáo'!$C$3&amp;".xlsx]Hóa đơn COD'!"&amp;CELL("address",J395))),"",(INDIRECT("'["&amp;'Báo cáo'!$C$3&amp;".xlsx]Hóa đơn COD'!"&amp;CELL("address",J395))))</f>
        <v>39</v>
      </c>
      <c r="K395">
        <f ca="1">IF(ISBLANK(INDIRECT("'["&amp;'Báo cáo'!$C$3&amp;".xlsx]Hóa đơn COD'!"&amp;CELL("address",K395))),"",(INDIRECT("'["&amp;'Báo cáo'!$C$3&amp;".xlsx]Hóa đơn COD'!"&amp;CELL("address",K395))))</f>
        <v>1</v>
      </c>
      <c r="L395">
        <f ca="1">IF(ISBLANK(INDIRECT("'["&amp;'Báo cáo'!$C$3&amp;".xlsx]Hóa đơn COD'!"&amp;CELL("address",L395))),"",(INDIRECT("'["&amp;'Báo cáo'!$C$3&amp;".xlsx]Hóa đơn COD'!"&amp;CELL("address",L395))))</f>
        <v>11</v>
      </c>
      <c r="M395">
        <f ca="1">IF(ISBLANK(INDIRECT("'["&amp;'Báo cáo'!$C$3&amp;".xlsx]Hóa đơn COD'!"&amp;CELL("address",M395))),"",(INDIRECT("'["&amp;'Báo cáo'!$C$3&amp;".xlsx]Hóa đơn COD'!"&amp;CELL("address",M395))))</f>
        <v>51</v>
      </c>
      <c r="N395" t="str">
        <f ca="1">IF(ISBLANK(INDIRECT("'["&amp;'Báo cáo'!$C$3&amp;".xlsx]Hóa đơn COD'!"&amp;CELL("address",N395))),"",(INDIRECT("'["&amp;'Báo cáo'!$C$3&amp;".xlsx]Hóa đơn COD'!"&amp;CELL("address",N395))))</f>
        <v>nhitpy</v>
      </c>
      <c r="O395" t="str">
        <f ca="1">IF(ISBLANK(INDIRECT("'["&amp;'Báo cáo'!$C$3&amp;".xlsx]Hóa đơn COD'!"&amp;CELL("address",O395))),"",(INDIRECT("'["&amp;'Báo cáo'!$C$3&amp;".xlsx]Hóa đơn COD'!"&amp;CELL("address",O395))))</f>
        <v>16:55 03-12-19</v>
      </c>
      <c r="P395" s="10">
        <f t="shared" ca="1" si="6"/>
        <v>0.70486111111111116</v>
      </c>
      <c r="Q395" t="str">
        <f ca="1">IF(B395="","",IF(P395&lt;'Báo cáo'!$C$4,"Sáng","Chiều"))</f>
        <v>Chiều</v>
      </c>
      <c r="R395" s="12" t="str">
        <f ca="1">IF(A395="","",IF(ISNUMBER(MATCH(B395,'Danh sách COD'!$B:$B,0)),J395/I395,""))</f>
        <v/>
      </c>
      <c r="S395" t="str">
        <f ca="1">IF(R395="","",IF(R395&gt;='Báo cáo'!$C$8,"Có","Không"))</f>
        <v/>
      </c>
    </row>
    <row r="396" spans="1:19" x14ac:dyDescent="0.25">
      <c r="A396" t="str">
        <f ca="1">IF(ISBLANK(INDIRECT("'["&amp;'Báo cáo'!$C$3&amp;".xlsx]Hóa đơn COD'!"&amp;CELL("address",A396))),"",(INDIRECT("'["&amp;'Báo cáo'!$C$3&amp;".xlsx]Hóa đơn COD'!"&amp;CELL("address",A396))))</f>
        <v>BTT394237974.T135608.021219</v>
      </c>
      <c r="B396" t="str">
        <f ca="1">IF(ISBLANK(INDIRECT("'["&amp;'Báo cáo'!$C$3&amp;".xlsx]Hóa đơn COD'!"&amp;CELL("address",B396))),"",(INDIRECT("'["&amp;'Báo cáo'!$C$3&amp;".xlsx]Hóa đơn COD'!"&amp;CELL("address",B396))))</f>
        <v>T135608-Trần Thế Thuận</v>
      </c>
      <c r="C396">
        <f ca="1">IF(ISBLANK(INDIRECT("'["&amp;'Báo cáo'!$C$3&amp;".xlsx]Hóa đơn COD'!"&amp;CELL("address",C396))),"",(INDIRECT("'["&amp;'Báo cáo'!$C$3&amp;".xlsx]Hóa đơn COD'!"&amp;CELL("address",C396))))</f>
        <v>7933644</v>
      </c>
      <c r="D396">
        <f ca="1">IF(ISBLANK(INDIRECT("'["&amp;'Báo cáo'!$C$3&amp;".xlsx]Hóa đơn COD'!"&amp;CELL("address",D396))),"",(INDIRECT("'["&amp;'Báo cáo'!$C$3&amp;".xlsx]Hóa đơn COD'!"&amp;CELL("address",D396))))</f>
        <v>0</v>
      </c>
      <c r="E396">
        <f ca="1">IF(ISBLANK(INDIRECT("'["&amp;'Báo cáo'!$C$3&amp;".xlsx]Hóa đơn COD'!"&amp;CELL("address",E396))),"",(INDIRECT("'["&amp;'Báo cáo'!$C$3&amp;".xlsx]Hóa đơn COD'!"&amp;CELL("address",E396))))</f>
        <v>833867</v>
      </c>
      <c r="F396">
        <f ca="1">IF(ISBLANK(INDIRECT("'["&amp;'Báo cáo'!$C$3&amp;".xlsx]Hóa đơn COD'!"&amp;CELL("address",F396))),"",(INDIRECT("'["&amp;'Báo cáo'!$C$3&amp;".xlsx]Hóa đơn COD'!"&amp;CELL("address",F396))))</f>
        <v>733867</v>
      </c>
      <c r="G396">
        <f ca="1">IF(ISBLANK(INDIRECT("'["&amp;'Báo cáo'!$C$3&amp;".xlsx]Hóa đơn COD'!"&amp;CELL("address",G396))),"",(INDIRECT("'["&amp;'Báo cáo'!$C$3&amp;".xlsx]Hóa đơn COD'!"&amp;CELL("address",G396))))</f>
        <v>100000</v>
      </c>
      <c r="H396">
        <f ca="1">IF(ISBLANK(INDIRECT("'["&amp;'Báo cáo'!$C$3&amp;".xlsx]Hóa đơn COD'!"&amp;CELL("address",H396))),"",(INDIRECT("'["&amp;'Báo cáo'!$C$3&amp;".xlsx]Hóa đơn COD'!"&amp;CELL("address",H396))))</f>
        <v>0</v>
      </c>
      <c r="I396">
        <f ca="1">IF(ISBLANK(INDIRECT("'["&amp;'Báo cáo'!$C$3&amp;".xlsx]Hóa đơn COD'!"&amp;CELL("address",I396))),"",(INDIRECT("'["&amp;'Báo cáo'!$C$3&amp;".xlsx]Hóa đơn COD'!"&amp;CELL("address",I396))))</f>
        <v>34</v>
      </c>
      <c r="J396">
        <f ca="1">IF(ISBLANK(INDIRECT("'["&amp;'Báo cáo'!$C$3&amp;".xlsx]Hóa đơn COD'!"&amp;CELL("address",J396))),"",(INDIRECT("'["&amp;'Báo cáo'!$C$3&amp;".xlsx]Hóa đơn COD'!"&amp;CELL("address",J396))))</f>
        <v>29</v>
      </c>
      <c r="K396">
        <f ca="1">IF(ISBLANK(INDIRECT("'["&amp;'Báo cáo'!$C$3&amp;".xlsx]Hóa đơn COD'!"&amp;CELL("address",K396))),"",(INDIRECT("'["&amp;'Báo cáo'!$C$3&amp;".xlsx]Hóa đơn COD'!"&amp;CELL("address",K396))))</f>
        <v>0</v>
      </c>
      <c r="L396">
        <f ca="1">IF(ISBLANK(INDIRECT("'["&amp;'Báo cáo'!$C$3&amp;".xlsx]Hóa đơn COD'!"&amp;CELL("address",L396))),"",(INDIRECT("'["&amp;'Báo cáo'!$C$3&amp;".xlsx]Hóa đơn COD'!"&amp;CELL("address",L396))))</f>
        <v>5</v>
      </c>
      <c r="M396">
        <f ca="1">IF(ISBLANK(INDIRECT("'["&amp;'Báo cáo'!$C$3&amp;".xlsx]Hóa đơn COD'!"&amp;CELL("address",M396))),"",(INDIRECT("'["&amp;'Báo cáo'!$C$3&amp;".xlsx]Hóa đơn COD'!"&amp;CELL("address",M396))))</f>
        <v>34</v>
      </c>
      <c r="N396" t="str">
        <f ca="1">IF(ISBLANK(INDIRECT("'["&amp;'Báo cáo'!$C$3&amp;".xlsx]Hóa đơn COD'!"&amp;CELL("address",N396))),"",(INDIRECT("'["&amp;'Báo cáo'!$C$3&amp;".xlsx]Hóa đơn COD'!"&amp;CELL("address",N396))))</f>
        <v>nhitpy</v>
      </c>
      <c r="O396" t="str">
        <f ca="1">IF(ISBLANK(INDIRECT("'["&amp;'Báo cáo'!$C$3&amp;".xlsx]Hóa đơn COD'!"&amp;CELL("address",O396))),"",(INDIRECT("'["&amp;'Báo cáo'!$C$3&amp;".xlsx]Hóa đơn COD'!"&amp;CELL("address",O396))))</f>
        <v>17:09 02-12-19</v>
      </c>
      <c r="P396" s="10">
        <f t="shared" ca="1" si="6"/>
        <v>0.71458333333333324</v>
      </c>
      <c r="Q396" t="str">
        <f ca="1">IF(B396="","",IF(P396&lt;'Báo cáo'!$C$4,"Sáng","Chiều"))</f>
        <v>Chiều</v>
      </c>
      <c r="R396" s="12" t="str">
        <f ca="1">IF(A396="","",IF(ISNUMBER(MATCH(B396,'Danh sách COD'!$B:$B,0)),J396/I396,""))</f>
        <v/>
      </c>
      <c r="S396" t="str">
        <f ca="1">IF(R396="","",IF(R396&gt;='Báo cáo'!$C$8,"Có","Không"))</f>
        <v/>
      </c>
    </row>
    <row r="397" spans="1:19" x14ac:dyDescent="0.25">
      <c r="A397" t="str">
        <f ca="1">IF(ISBLANK(INDIRECT("'["&amp;'Báo cáo'!$C$3&amp;".xlsx]Hóa đơn COD'!"&amp;CELL("address",A397))),"",(INDIRECT("'["&amp;'Báo cáo'!$C$3&amp;".xlsx]Hóa đơn COD'!"&amp;CELL("address",A397))))</f>
        <v>BTT399794655.T135608.061219</v>
      </c>
      <c r="B397" t="str">
        <f ca="1">IF(ISBLANK(INDIRECT("'["&amp;'Báo cáo'!$C$3&amp;".xlsx]Hóa đơn COD'!"&amp;CELL("address",B397))),"",(INDIRECT("'["&amp;'Báo cáo'!$C$3&amp;".xlsx]Hóa đơn COD'!"&amp;CELL("address",B397))))</f>
        <v>T135608-Trần Thế Thuận</v>
      </c>
      <c r="C397">
        <f ca="1">IF(ISBLANK(INDIRECT("'["&amp;'Báo cáo'!$C$3&amp;".xlsx]Hóa đơn COD'!"&amp;CELL("address",C397))),"",(INDIRECT("'["&amp;'Báo cáo'!$C$3&amp;".xlsx]Hóa đơn COD'!"&amp;CELL("address",C397))))</f>
        <v>14535138</v>
      </c>
      <c r="D397">
        <f ca="1">IF(ISBLANK(INDIRECT("'["&amp;'Báo cáo'!$C$3&amp;".xlsx]Hóa đơn COD'!"&amp;CELL("address",D397))),"",(INDIRECT("'["&amp;'Báo cáo'!$C$3&amp;".xlsx]Hóa đơn COD'!"&amp;CELL("address",D397))))</f>
        <v>0</v>
      </c>
      <c r="E397">
        <f ca="1">IF(ISBLANK(INDIRECT("'["&amp;'Báo cáo'!$C$3&amp;".xlsx]Hóa đơn COD'!"&amp;CELL("address",E397))),"",(INDIRECT("'["&amp;'Báo cáo'!$C$3&amp;".xlsx]Hóa đơn COD'!"&amp;CELL("address",E397))))</f>
        <v>997540</v>
      </c>
      <c r="F397">
        <f ca="1">IF(ISBLANK(INDIRECT("'["&amp;'Báo cáo'!$C$3&amp;".xlsx]Hóa đơn COD'!"&amp;CELL("address",F397))),"",(INDIRECT("'["&amp;'Báo cáo'!$C$3&amp;".xlsx]Hóa đơn COD'!"&amp;CELL("address",F397))))</f>
        <v>881540</v>
      </c>
      <c r="G397">
        <f ca="1">IF(ISBLANK(INDIRECT("'["&amp;'Báo cáo'!$C$3&amp;".xlsx]Hóa đơn COD'!"&amp;CELL("address",G397))),"",(INDIRECT("'["&amp;'Báo cáo'!$C$3&amp;".xlsx]Hóa đơn COD'!"&amp;CELL("address",G397))))</f>
        <v>116000</v>
      </c>
      <c r="H397">
        <f ca="1">IF(ISBLANK(INDIRECT("'["&amp;'Báo cáo'!$C$3&amp;".xlsx]Hóa đơn COD'!"&amp;CELL("address",H397))),"",(INDIRECT("'["&amp;'Báo cáo'!$C$3&amp;".xlsx]Hóa đơn COD'!"&amp;CELL("address",H397))))</f>
        <v>0</v>
      </c>
      <c r="I397">
        <f ca="1">IF(ISBLANK(INDIRECT("'["&amp;'Báo cáo'!$C$3&amp;".xlsx]Hóa đơn COD'!"&amp;CELL("address",I397))),"",(INDIRECT("'["&amp;'Báo cáo'!$C$3&amp;".xlsx]Hóa đơn COD'!"&amp;CELL("address",I397))))</f>
        <v>55</v>
      </c>
      <c r="J397">
        <f ca="1">IF(ISBLANK(INDIRECT("'["&amp;'Báo cáo'!$C$3&amp;".xlsx]Hóa đơn COD'!"&amp;CELL("address",J397))),"",(INDIRECT("'["&amp;'Báo cáo'!$C$3&amp;".xlsx]Hóa đơn COD'!"&amp;CELL("address",J397))))</f>
        <v>40</v>
      </c>
      <c r="K397">
        <f ca="1">IF(ISBLANK(INDIRECT("'["&amp;'Báo cáo'!$C$3&amp;".xlsx]Hóa đơn COD'!"&amp;CELL("address",K397))),"",(INDIRECT("'["&amp;'Báo cáo'!$C$3&amp;".xlsx]Hóa đơn COD'!"&amp;CELL("address",K397))))</f>
        <v>2</v>
      </c>
      <c r="L397">
        <f ca="1">IF(ISBLANK(INDIRECT("'["&amp;'Báo cáo'!$C$3&amp;".xlsx]Hóa đơn COD'!"&amp;CELL("address",L397))),"",(INDIRECT("'["&amp;'Báo cáo'!$C$3&amp;".xlsx]Hóa đơn COD'!"&amp;CELL("address",L397))))</f>
        <v>13</v>
      </c>
      <c r="M397">
        <f ca="1">IF(ISBLANK(INDIRECT("'["&amp;'Báo cáo'!$C$3&amp;".xlsx]Hóa đơn COD'!"&amp;CELL("address",M397))),"",(INDIRECT("'["&amp;'Báo cáo'!$C$3&amp;".xlsx]Hóa đơn COD'!"&amp;CELL("address",M397))))</f>
        <v>55</v>
      </c>
      <c r="N397" t="str">
        <f ca="1">IF(ISBLANK(INDIRECT("'["&amp;'Báo cáo'!$C$3&amp;".xlsx]Hóa đơn COD'!"&amp;CELL("address",N397))),"",(INDIRECT("'["&amp;'Báo cáo'!$C$3&amp;".xlsx]Hóa đơn COD'!"&amp;CELL("address",N397))))</f>
        <v>tuoint</v>
      </c>
      <c r="O397" t="str">
        <f ca="1">IF(ISBLANK(INDIRECT("'["&amp;'Báo cáo'!$C$3&amp;".xlsx]Hóa đơn COD'!"&amp;CELL("address",O397))),"",(INDIRECT("'["&amp;'Báo cáo'!$C$3&amp;".xlsx]Hóa đơn COD'!"&amp;CELL("address",O397))))</f>
        <v>18:29 06-12-19</v>
      </c>
      <c r="P397" s="10">
        <f t="shared" ca="1" si="6"/>
        <v>0.77013888888888893</v>
      </c>
      <c r="Q397" t="str">
        <f ca="1">IF(B397="","",IF(P397&lt;'Báo cáo'!$C$4,"Sáng","Chiều"))</f>
        <v>Chiều</v>
      </c>
      <c r="R397" s="12" t="str">
        <f ca="1">IF(A397="","",IF(ISNUMBER(MATCH(B397,'Danh sách COD'!$B:$B,0)),J397/I397,""))</f>
        <v/>
      </c>
      <c r="S397" t="str">
        <f ca="1">IF(R397="","",IF(R397&gt;='Báo cáo'!$C$8,"Có","Không"))</f>
        <v/>
      </c>
    </row>
    <row r="398" spans="1:19" x14ac:dyDescent="0.25">
      <c r="A398" t="str">
        <f ca="1">IF(ISBLANK(INDIRECT("'["&amp;'Báo cáo'!$C$3&amp;".xlsx]Hóa đơn COD'!"&amp;CELL("address",A398))),"",(INDIRECT("'["&amp;'Báo cáo'!$C$3&amp;".xlsx]Hóa đơn COD'!"&amp;CELL("address",A398))))</f>
        <v>BTT392848788.T135668.011219</v>
      </c>
      <c r="B398" t="str">
        <f ca="1">IF(ISBLANK(INDIRECT("'["&amp;'Báo cáo'!$C$3&amp;".xlsx]Hóa đơn COD'!"&amp;CELL("address",B398))),"",(INDIRECT("'["&amp;'Báo cáo'!$C$3&amp;".xlsx]Hóa đơn COD'!"&amp;CELL("address",B398))))</f>
        <v>T135668-Trần Văn Quang</v>
      </c>
      <c r="C398">
        <f ca="1">IF(ISBLANK(INDIRECT("'["&amp;'Báo cáo'!$C$3&amp;".xlsx]Hóa đơn COD'!"&amp;CELL("address",C398))),"",(INDIRECT("'["&amp;'Báo cáo'!$C$3&amp;".xlsx]Hóa đơn COD'!"&amp;CELL("address",C398))))</f>
        <v>18494420</v>
      </c>
      <c r="D398">
        <f ca="1">IF(ISBLANK(INDIRECT("'["&amp;'Báo cáo'!$C$3&amp;".xlsx]Hóa đơn COD'!"&amp;CELL("address",D398))),"",(INDIRECT("'["&amp;'Báo cáo'!$C$3&amp;".xlsx]Hóa đơn COD'!"&amp;CELL("address",D398))))</f>
        <v>0</v>
      </c>
      <c r="E398">
        <f ca="1">IF(ISBLANK(INDIRECT("'["&amp;'Báo cáo'!$C$3&amp;".xlsx]Hóa đơn COD'!"&amp;CELL("address",E398))),"",(INDIRECT("'["&amp;'Báo cáo'!$C$3&amp;".xlsx]Hóa đơn COD'!"&amp;CELL("address",E398))))</f>
        <v>1872089</v>
      </c>
      <c r="F398">
        <f ca="1">IF(ISBLANK(INDIRECT("'["&amp;'Báo cáo'!$C$3&amp;".xlsx]Hóa đơn COD'!"&amp;CELL("address",F398))),"",(INDIRECT("'["&amp;'Báo cáo'!$C$3&amp;".xlsx]Hóa đơn COD'!"&amp;CELL("address",F398))))</f>
        <v>1645089</v>
      </c>
      <c r="G398">
        <f ca="1">IF(ISBLANK(INDIRECT("'["&amp;'Báo cáo'!$C$3&amp;".xlsx]Hóa đơn COD'!"&amp;CELL("address",G398))),"",(INDIRECT("'["&amp;'Báo cáo'!$C$3&amp;".xlsx]Hóa đơn COD'!"&amp;CELL("address",G398))))</f>
        <v>227000</v>
      </c>
      <c r="H398">
        <f ca="1">IF(ISBLANK(INDIRECT("'["&amp;'Báo cáo'!$C$3&amp;".xlsx]Hóa đơn COD'!"&amp;CELL("address",H398))),"",(INDIRECT("'["&amp;'Báo cáo'!$C$3&amp;".xlsx]Hóa đơn COD'!"&amp;CELL("address",H398))))</f>
        <v>0</v>
      </c>
      <c r="I398">
        <f ca="1">IF(ISBLANK(INDIRECT("'["&amp;'Báo cáo'!$C$3&amp;".xlsx]Hóa đơn COD'!"&amp;CELL("address",I398))),"",(INDIRECT("'["&amp;'Báo cáo'!$C$3&amp;".xlsx]Hóa đơn COD'!"&amp;CELL("address",I398))))</f>
        <v>78</v>
      </c>
      <c r="J398">
        <f ca="1">IF(ISBLANK(INDIRECT("'["&amp;'Báo cáo'!$C$3&amp;".xlsx]Hóa đơn COD'!"&amp;CELL("address",J398))),"",(INDIRECT("'["&amp;'Báo cáo'!$C$3&amp;".xlsx]Hóa đơn COD'!"&amp;CELL("address",J398))))</f>
        <v>71</v>
      </c>
      <c r="K398">
        <f ca="1">IF(ISBLANK(INDIRECT("'["&amp;'Báo cáo'!$C$3&amp;".xlsx]Hóa đơn COD'!"&amp;CELL("address",K398))),"",(INDIRECT("'["&amp;'Báo cáo'!$C$3&amp;".xlsx]Hóa đơn COD'!"&amp;CELL("address",K398))))</f>
        <v>0</v>
      </c>
      <c r="L398">
        <f ca="1">IF(ISBLANK(INDIRECT("'["&amp;'Báo cáo'!$C$3&amp;".xlsx]Hóa đơn COD'!"&amp;CELL("address",L398))),"",(INDIRECT("'["&amp;'Báo cáo'!$C$3&amp;".xlsx]Hóa đơn COD'!"&amp;CELL("address",L398))))</f>
        <v>7</v>
      </c>
      <c r="M398">
        <f ca="1">IF(ISBLANK(INDIRECT("'["&amp;'Báo cáo'!$C$3&amp;".xlsx]Hóa đơn COD'!"&amp;CELL("address",M398))),"",(INDIRECT("'["&amp;'Báo cáo'!$C$3&amp;".xlsx]Hóa đơn COD'!"&amp;CELL("address",M398))))</f>
        <v>78</v>
      </c>
      <c r="N398" t="str">
        <f ca="1">IF(ISBLANK(INDIRECT("'["&amp;'Báo cáo'!$C$3&amp;".xlsx]Hóa đơn COD'!"&amp;CELL("address",N398))),"",(INDIRECT("'["&amp;'Báo cáo'!$C$3&amp;".xlsx]Hóa đơn COD'!"&amp;CELL("address",N398))))</f>
        <v>huyendtm2</v>
      </c>
      <c r="O398" t="str">
        <f ca="1">IF(ISBLANK(INDIRECT("'["&amp;'Báo cáo'!$C$3&amp;".xlsx]Hóa đơn COD'!"&amp;CELL("address",O398))),"",(INDIRECT("'["&amp;'Báo cáo'!$C$3&amp;".xlsx]Hóa đơn COD'!"&amp;CELL("address",O398))))</f>
        <v>13:19 01-12-19</v>
      </c>
      <c r="P398" s="10">
        <f t="shared" ca="1" si="6"/>
        <v>0.55486111111111114</v>
      </c>
      <c r="Q398" t="str">
        <f ca="1">IF(B398="","",IF(P398&lt;'Báo cáo'!$C$4,"Sáng","Chiều"))</f>
        <v>Chiều</v>
      </c>
      <c r="R398" s="12" t="str">
        <f ca="1">IF(A398="","",IF(ISNUMBER(MATCH(B398,'Danh sách COD'!$B:$B,0)),J398/I398,""))</f>
        <v/>
      </c>
      <c r="S398" t="str">
        <f ca="1">IF(R398="","",IF(R398&gt;='Báo cáo'!$C$8,"Có","Không"))</f>
        <v/>
      </c>
    </row>
    <row r="399" spans="1:19" x14ac:dyDescent="0.25">
      <c r="A399" t="str">
        <f ca="1">IF(ISBLANK(INDIRECT("'["&amp;'Báo cáo'!$C$3&amp;".xlsx]Hóa đơn COD'!"&amp;CELL("address",A399))),"",(INDIRECT("'["&amp;'Báo cáo'!$C$3&amp;".xlsx]Hóa đơn COD'!"&amp;CELL("address",A399))))</f>
        <v>BTT392997531.T135668.011219</v>
      </c>
      <c r="B399" t="str">
        <f ca="1">IF(ISBLANK(INDIRECT("'["&amp;'Báo cáo'!$C$3&amp;".xlsx]Hóa đơn COD'!"&amp;CELL("address",B399))),"",(INDIRECT("'["&amp;'Báo cáo'!$C$3&amp;".xlsx]Hóa đơn COD'!"&amp;CELL("address",B399))))</f>
        <v>T135668-Trần Văn Quang</v>
      </c>
      <c r="C399">
        <f ca="1">IF(ISBLANK(INDIRECT("'["&amp;'Báo cáo'!$C$3&amp;".xlsx]Hóa đơn COD'!"&amp;CELL("address",C399))),"",(INDIRECT("'["&amp;'Báo cáo'!$C$3&amp;".xlsx]Hóa đơn COD'!"&amp;CELL("address",C399))))</f>
        <v>7223378</v>
      </c>
      <c r="D399">
        <f ca="1">IF(ISBLANK(INDIRECT("'["&amp;'Báo cáo'!$C$3&amp;".xlsx]Hóa đơn COD'!"&amp;CELL("address",D399))),"",(INDIRECT("'["&amp;'Báo cáo'!$C$3&amp;".xlsx]Hóa đơn COD'!"&amp;CELL("address",D399))))</f>
        <v>33000</v>
      </c>
      <c r="E399">
        <f ca="1">IF(ISBLANK(INDIRECT("'["&amp;'Báo cáo'!$C$3&amp;".xlsx]Hóa đơn COD'!"&amp;CELL("address",E399))),"",(INDIRECT("'["&amp;'Báo cáo'!$C$3&amp;".xlsx]Hóa đơn COD'!"&amp;CELL("address",E399))))</f>
        <v>678500</v>
      </c>
      <c r="F399">
        <f ca="1">IF(ISBLANK(INDIRECT("'["&amp;'Báo cáo'!$C$3&amp;".xlsx]Hóa đơn COD'!"&amp;CELL("address",F399))),"",(INDIRECT("'["&amp;'Báo cáo'!$C$3&amp;".xlsx]Hóa đơn COD'!"&amp;CELL("address",F399))))</f>
        <v>486500</v>
      </c>
      <c r="G399">
        <f ca="1">IF(ISBLANK(INDIRECT("'["&amp;'Báo cáo'!$C$3&amp;".xlsx]Hóa đơn COD'!"&amp;CELL("address",G399))),"",(INDIRECT("'["&amp;'Báo cáo'!$C$3&amp;".xlsx]Hóa đơn COD'!"&amp;CELL("address",G399))))</f>
        <v>159000</v>
      </c>
      <c r="H399">
        <f ca="1">IF(ISBLANK(INDIRECT("'["&amp;'Báo cáo'!$C$3&amp;".xlsx]Hóa đơn COD'!"&amp;CELL("address",H399))),"",(INDIRECT("'["&amp;'Báo cáo'!$C$3&amp;".xlsx]Hóa đơn COD'!"&amp;CELL("address",H399))))</f>
        <v>0</v>
      </c>
      <c r="I399">
        <f ca="1">IF(ISBLANK(INDIRECT("'["&amp;'Báo cáo'!$C$3&amp;".xlsx]Hóa đơn COD'!"&amp;CELL("address",I399))),"",(INDIRECT("'["&amp;'Báo cáo'!$C$3&amp;".xlsx]Hóa đơn COD'!"&amp;CELL("address",I399))))</f>
        <v>36</v>
      </c>
      <c r="J399">
        <f ca="1">IF(ISBLANK(INDIRECT("'["&amp;'Báo cáo'!$C$3&amp;".xlsx]Hóa đơn COD'!"&amp;CELL("address",J399))),"",(INDIRECT("'["&amp;'Báo cáo'!$C$3&amp;".xlsx]Hóa đơn COD'!"&amp;CELL("address",J399))))</f>
        <v>26</v>
      </c>
      <c r="K399">
        <f ca="1">IF(ISBLANK(INDIRECT("'["&amp;'Báo cáo'!$C$3&amp;".xlsx]Hóa đơn COD'!"&amp;CELL("address",K399))),"",(INDIRECT("'["&amp;'Báo cáo'!$C$3&amp;".xlsx]Hóa đơn COD'!"&amp;CELL("address",K399))))</f>
        <v>2</v>
      </c>
      <c r="L399">
        <f ca="1">IF(ISBLANK(INDIRECT("'["&amp;'Báo cáo'!$C$3&amp;".xlsx]Hóa đơn COD'!"&amp;CELL("address",L399))),"",(INDIRECT("'["&amp;'Báo cáo'!$C$3&amp;".xlsx]Hóa đơn COD'!"&amp;CELL("address",L399))))</f>
        <v>8</v>
      </c>
      <c r="M399">
        <f ca="1">IF(ISBLANK(INDIRECT("'["&amp;'Báo cáo'!$C$3&amp;".xlsx]Hóa đơn COD'!"&amp;CELL("address",M399))),"",(INDIRECT("'["&amp;'Báo cáo'!$C$3&amp;".xlsx]Hóa đơn COD'!"&amp;CELL("address",M399))))</f>
        <v>36</v>
      </c>
      <c r="N399" t="str">
        <f ca="1">IF(ISBLANK(INDIRECT("'["&amp;'Báo cáo'!$C$3&amp;".xlsx]Hóa đơn COD'!"&amp;CELL("address",N399))),"",(INDIRECT("'["&amp;'Báo cáo'!$C$3&amp;".xlsx]Hóa đơn COD'!"&amp;CELL("address",N399))))</f>
        <v>huyendtm2</v>
      </c>
      <c r="O399" t="str">
        <f ca="1">IF(ISBLANK(INDIRECT("'["&amp;'Báo cáo'!$C$3&amp;".xlsx]Hóa đơn COD'!"&amp;CELL("address",O399))),"",(INDIRECT("'["&amp;'Báo cáo'!$C$3&amp;".xlsx]Hóa đơn COD'!"&amp;CELL("address",O399))))</f>
        <v>16:30 01-12-19</v>
      </c>
      <c r="P399" s="10">
        <f t="shared" ca="1" si="6"/>
        <v>0.6875</v>
      </c>
      <c r="Q399" t="str">
        <f ca="1">IF(B399="","",IF(P399&lt;'Báo cáo'!$C$4,"Sáng","Chiều"))</f>
        <v>Chiều</v>
      </c>
      <c r="R399" s="12" t="str">
        <f ca="1">IF(A399="","",IF(ISNUMBER(MATCH(B399,'Danh sách COD'!$B:$B,0)),J399/I399,""))</f>
        <v/>
      </c>
      <c r="S399" t="str">
        <f ca="1">IF(R399="","",IF(R399&gt;='Báo cáo'!$C$8,"Có","Không"))</f>
        <v/>
      </c>
    </row>
    <row r="400" spans="1:19" x14ac:dyDescent="0.25">
      <c r="A400" t="str">
        <f ca="1">IF(ISBLANK(INDIRECT("'["&amp;'Báo cáo'!$C$3&amp;".xlsx]Hóa đơn COD'!"&amp;CELL("address",A400))),"",(INDIRECT("'["&amp;'Báo cáo'!$C$3&amp;".xlsx]Hóa đơn COD'!"&amp;CELL("address",A400))))</f>
        <v>BTT392134521.T136516.301119</v>
      </c>
      <c r="B400" t="str">
        <f ca="1">IF(ISBLANK(INDIRECT("'["&amp;'Báo cáo'!$C$3&amp;".xlsx]Hóa đơn COD'!"&amp;CELL("address",B400))),"",(INDIRECT("'["&amp;'Báo cáo'!$C$3&amp;".xlsx]Hóa đơn COD'!"&amp;CELL("address",B400))))</f>
        <v>T136516-Phạm Văn Tuấn</v>
      </c>
      <c r="C400">
        <f ca="1">IF(ISBLANK(INDIRECT("'["&amp;'Báo cáo'!$C$3&amp;".xlsx]Hóa đơn COD'!"&amp;CELL("address",C400))),"",(INDIRECT("'["&amp;'Báo cáo'!$C$3&amp;".xlsx]Hóa đơn COD'!"&amp;CELL("address",C400))))</f>
        <v>6172050</v>
      </c>
      <c r="D400">
        <f ca="1">IF(ISBLANK(INDIRECT("'["&amp;'Báo cáo'!$C$3&amp;".xlsx]Hóa đơn COD'!"&amp;CELL("address",D400))),"",(INDIRECT("'["&amp;'Báo cáo'!$C$3&amp;".xlsx]Hóa đơn COD'!"&amp;CELL("address",D400))))</f>
        <v>17900</v>
      </c>
      <c r="E400">
        <f ca="1">IF(ISBLANK(INDIRECT("'["&amp;'Báo cáo'!$C$3&amp;".xlsx]Hóa đơn COD'!"&amp;CELL("address",E400))),"",(INDIRECT("'["&amp;'Báo cáo'!$C$3&amp;".xlsx]Hóa đơn COD'!"&amp;CELL("address",E400))))</f>
        <v>419820</v>
      </c>
      <c r="F400">
        <f ca="1">IF(ISBLANK(INDIRECT("'["&amp;'Báo cáo'!$C$3&amp;".xlsx]Hóa đơn COD'!"&amp;CELL("address",F400))),"",(INDIRECT("'["&amp;'Báo cáo'!$C$3&amp;".xlsx]Hóa đơn COD'!"&amp;CELL("address",F400))))</f>
        <v>375820</v>
      </c>
      <c r="G400">
        <f ca="1">IF(ISBLANK(INDIRECT("'["&amp;'Báo cáo'!$C$3&amp;".xlsx]Hóa đơn COD'!"&amp;CELL("address",G400))),"",(INDIRECT("'["&amp;'Báo cáo'!$C$3&amp;".xlsx]Hóa đơn COD'!"&amp;CELL("address",G400))))</f>
        <v>44000</v>
      </c>
      <c r="H400">
        <f ca="1">IF(ISBLANK(INDIRECT("'["&amp;'Báo cáo'!$C$3&amp;".xlsx]Hóa đơn COD'!"&amp;CELL("address",H400))),"",(INDIRECT("'["&amp;'Báo cáo'!$C$3&amp;".xlsx]Hóa đơn COD'!"&amp;CELL("address",H400))))</f>
        <v>0</v>
      </c>
      <c r="I400">
        <f ca="1">IF(ISBLANK(INDIRECT("'["&amp;'Báo cáo'!$C$3&amp;".xlsx]Hóa đơn COD'!"&amp;CELL("address",I400))),"",(INDIRECT("'["&amp;'Báo cáo'!$C$3&amp;".xlsx]Hóa đơn COD'!"&amp;CELL("address",I400))))</f>
        <v>25</v>
      </c>
      <c r="J400">
        <f ca="1">IF(ISBLANK(INDIRECT("'["&amp;'Báo cáo'!$C$3&amp;".xlsx]Hóa đơn COD'!"&amp;CELL("address",J400))),"",(INDIRECT("'["&amp;'Báo cáo'!$C$3&amp;".xlsx]Hóa đơn COD'!"&amp;CELL("address",J400))))</f>
        <v>14</v>
      </c>
      <c r="K400">
        <f ca="1">IF(ISBLANK(INDIRECT("'["&amp;'Báo cáo'!$C$3&amp;".xlsx]Hóa đơn COD'!"&amp;CELL("address",K400))),"",(INDIRECT("'["&amp;'Báo cáo'!$C$3&amp;".xlsx]Hóa đơn COD'!"&amp;CELL("address",K400))))</f>
        <v>5</v>
      </c>
      <c r="L400">
        <f ca="1">IF(ISBLANK(INDIRECT("'["&amp;'Báo cáo'!$C$3&amp;".xlsx]Hóa đơn COD'!"&amp;CELL("address",L400))),"",(INDIRECT("'["&amp;'Báo cáo'!$C$3&amp;".xlsx]Hóa đơn COD'!"&amp;CELL("address",L400))))</f>
        <v>6</v>
      </c>
      <c r="M400">
        <f ca="1">IF(ISBLANK(INDIRECT("'["&amp;'Báo cáo'!$C$3&amp;".xlsx]Hóa đơn COD'!"&amp;CELL("address",M400))),"",(INDIRECT("'["&amp;'Báo cáo'!$C$3&amp;".xlsx]Hóa đơn COD'!"&amp;CELL("address",M400))))</f>
        <v>25</v>
      </c>
      <c r="N400" t="str">
        <f ca="1">IF(ISBLANK(INDIRECT("'["&amp;'Báo cáo'!$C$3&amp;".xlsx]Hóa đơn COD'!"&amp;CELL("address",N400))),"",(INDIRECT("'["&amp;'Báo cáo'!$C$3&amp;".xlsx]Hóa đơn COD'!"&amp;CELL("address",N400))))</f>
        <v>nhitpy</v>
      </c>
      <c r="O400" t="str">
        <f ca="1">IF(ISBLANK(INDIRECT("'["&amp;'Báo cáo'!$C$3&amp;".xlsx]Hóa đơn COD'!"&amp;CELL("address",O400))),"",(INDIRECT("'["&amp;'Báo cáo'!$C$3&amp;".xlsx]Hóa đơn COD'!"&amp;CELL("address",O400))))</f>
        <v>18:26 30-11-19</v>
      </c>
      <c r="P400" s="10">
        <f t="shared" ca="1" si="6"/>
        <v>0.7680555555555556</v>
      </c>
      <c r="Q400" t="str">
        <f ca="1">IF(B400="","",IF(P400&lt;'Báo cáo'!$C$4,"Sáng","Chiều"))</f>
        <v>Chiều</v>
      </c>
      <c r="R400" s="12" t="str">
        <f ca="1">IF(A400="","",IF(ISNUMBER(MATCH(B400,'Danh sách COD'!$B:$B,0)),J400/I400,""))</f>
        <v/>
      </c>
      <c r="S400" t="str">
        <f ca="1">IF(R400="","",IF(R400&gt;='Báo cáo'!$C$8,"Có","Không"))</f>
        <v/>
      </c>
    </row>
    <row r="401" spans="1:19" x14ac:dyDescent="0.25">
      <c r="A401" t="str">
        <f ca="1">IF(ISBLANK(INDIRECT("'["&amp;'Báo cáo'!$C$3&amp;".xlsx]Hóa đơn COD'!"&amp;CELL("address",A401))),"",(INDIRECT("'["&amp;'Báo cáo'!$C$3&amp;".xlsx]Hóa đơn COD'!"&amp;CELL("address",A401))))</f>
        <v>BTT397154472.T136516.041219</v>
      </c>
      <c r="B401" t="str">
        <f ca="1">IF(ISBLANK(INDIRECT("'["&amp;'Báo cáo'!$C$3&amp;".xlsx]Hóa đơn COD'!"&amp;CELL("address",B401))),"",(INDIRECT("'["&amp;'Báo cáo'!$C$3&amp;".xlsx]Hóa đơn COD'!"&amp;CELL("address",B401))))</f>
        <v>T136516-Phạm Văn Tuấn</v>
      </c>
      <c r="C401">
        <f ca="1">IF(ISBLANK(INDIRECT("'["&amp;'Báo cáo'!$C$3&amp;".xlsx]Hóa đơn COD'!"&amp;CELL("address",C401))),"",(INDIRECT("'["&amp;'Báo cáo'!$C$3&amp;".xlsx]Hóa đơn COD'!"&amp;CELL("address",C401))))</f>
        <v>6245793</v>
      </c>
      <c r="D401">
        <f ca="1">IF(ISBLANK(INDIRECT("'["&amp;'Báo cáo'!$C$3&amp;".xlsx]Hóa đơn COD'!"&amp;CELL("address",D401))),"",(INDIRECT("'["&amp;'Báo cáo'!$C$3&amp;".xlsx]Hóa đơn COD'!"&amp;CELL("address",D401))))</f>
        <v>0</v>
      </c>
      <c r="E401">
        <f ca="1">IF(ISBLANK(INDIRECT("'["&amp;'Báo cáo'!$C$3&amp;".xlsx]Hóa đơn COD'!"&amp;CELL("address",E401))),"",(INDIRECT("'["&amp;'Báo cáo'!$C$3&amp;".xlsx]Hóa đơn COD'!"&amp;CELL("address",E401))))</f>
        <v>704250</v>
      </c>
      <c r="F401">
        <f ca="1">IF(ISBLANK(INDIRECT("'["&amp;'Báo cáo'!$C$3&amp;".xlsx]Hóa đơn COD'!"&amp;CELL("address",F401))),"",(INDIRECT("'["&amp;'Báo cáo'!$C$3&amp;".xlsx]Hóa đơn COD'!"&amp;CELL("address",F401))))</f>
        <v>631250</v>
      </c>
      <c r="G401">
        <f ca="1">IF(ISBLANK(INDIRECT("'["&amp;'Báo cáo'!$C$3&amp;".xlsx]Hóa đơn COD'!"&amp;CELL("address",G401))),"",(INDIRECT("'["&amp;'Báo cáo'!$C$3&amp;".xlsx]Hóa đơn COD'!"&amp;CELL("address",G401))))</f>
        <v>73000</v>
      </c>
      <c r="H401">
        <f ca="1">IF(ISBLANK(INDIRECT("'["&amp;'Báo cáo'!$C$3&amp;".xlsx]Hóa đơn COD'!"&amp;CELL("address",H401))),"",(INDIRECT("'["&amp;'Báo cáo'!$C$3&amp;".xlsx]Hóa đơn COD'!"&amp;CELL("address",H401))))</f>
        <v>0</v>
      </c>
      <c r="I401">
        <f ca="1">IF(ISBLANK(INDIRECT("'["&amp;'Báo cáo'!$C$3&amp;".xlsx]Hóa đơn COD'!"&amp;CELL("address",I401))),"",(INDIRECT("'["&amp;'Báo cáo'!$C$3&amp;".xlsx]Hóa đơn COD'!"&amp;CELL("address",I401))))</f>
        <v>37</v>
      </c>
      <c r="J401">
        <f ca="1">IF(ISBLANK(INDIRECT("'["&amp;'Báo cáo'!$C$3&amp;".xlsx]Hóa đơn COD'!"&amp;CELL("address",J401))),"",(INDIRECT("'["&amp;'Báo cáo'!$C$3&amp;".xlsx]Hóa đơn COD'!"&amp;CELL("address",J401))))</f>
        <v>32</v>
      </c>
      <c r="K401">
        <f ca="1">IF(ISBLANK(INDIRECT("'["&amp;'Báo cáo'!$C$3&amp;".xlsx]Hóa đơn COD'!"&amp;CELL("address",K401))),"",(INDIRECT("'["&amp;'Báo cáo'!$C$3&amp;".xlsx]Hóa đơn COD'!"&amp;CELL("address",K401))))</f>
        <v>0</v>
      </c>
      <c r="L401">
        <f ca="1">IF(ISBLANK(INDIRECT("'["&amp;'Báo cáo'!$C$3&amp;".xlsx]Hóa đơn COD'!"&amp;CELL("address",L401))),"",(INDIRECT("'["&amp;'Báo cáo'!$C$3&amp;".xlsx]Hóa đơn COD'!"&amp;CELL("address",L401))))</f>
        <v>5</v>
      </c>
      <c r="M401">
        <f ca="1">IF(ISBLANK(INDIRECT("'["&amp;'Báo cáo'!$C$3&amp;".xlsx]Hóa đơn COD'!"&amp;CELL("address",M401))),"",(INDIRECT("'["&amp;'Báo cáo'!$C$3&amp;".xlsx]Hóa đơn COD'!"&amp;CELL("address",M401))))</f>
        <v>34</v>
      </c>
      <c r="N401" t="str">
        <f ca="1">IF(ISBLANK(INDIRECT("'["&amp;'Báo cáo'!$C$3&amp;".xlsx]Hóa đơn COD'!"&amp;CELL("address",N401))),"",(INDIRECT("'["&amp;'Báo cáo'!$C$3&amp;".xlsx]Hóa đơn COD'!"&amp;CELL("address",N401))))</f>
        <v>trongntm</v>
      </c>
      <c r="O401" t="str">
        <f ca="1">IF(ISBLANK(INDIRECT("'["&amp;'Báo cáo'!$C$3&amp;".xlsx]Hóa đơn COD'!"&amp;CELL("address",O401))),"",(INDIRECT("'["&amp;'Báo cáo'!$C$3&amp;".xlsx]Hóa đơn COD'!"&amp;CELL("address",O401))))</f>
        <v>19:02 04-12-19</v>
      </c>
      <c r="P401" s="10">
        <f t="shared" ca="1" si="6"/>
        <v>0.79305555555555562</v>
      </c>
      <c r="Q401" t="str">
        <f ca="1">IF(B401="","",IF(P401&lt;'Báo cáo'!$C$4,"Sáng","Chiều"))</f>
        <v>Chiều</v>
      </c>
      <c r="R401" s="12" t="str">
        <f ca="1">IF(A401="","",IF(ISNUMBER(MATCH(B401,'Danh sách COD'!$B:$B,0)),J401/I401,""))</f>
        <v/>
      </c>
      <c r="S401" t="str">
        <f ca="1">IF(R401="","",IF(R401&gt;='Báo cáo'!$C$8,"Có","Không"))</f>
        <v/>
      </c>
    </row>
    <row r="402" spans="1:19" x14ac:dyDescent="0.25">
      <c r="A402" t="str">
        <f ca="1">IF(ISBLANK(INDIRECT("'["&amp;'Báo cáo'!$C$3&amp;".xlsx]Hóa đơn COD'!"&amp;CELL("address",A402))),"",(INDIRECT("'["&amp;'Báo cáo'!$C$3&amp;".xlsx]Hóa đơn COD'!"&amp;CELL("address",A402))))</f>
        <v>BTT398475795.T136516.051219</v>
      </c>
      <c r="B402" t="str">
        <f ca="1">IF(ISBLANK(INDIRECT("'["&amp;'Báo cáo'!$C$3&amp;".xlsx]Hóa đơn COD'!"&amp;CELL("address",B402))),"",(INDIRECT("'["&amp;'Báo cáo'!$C$3&amp;".xlsx]Hóa đơn COD'!"&amp;CELL("address",B402))))</f>
        <v>T136516-Phạm Văn Tuấn</v>
      </c>
      <c r="C402">
        <f ca="1">IF(ISBLANK(INDIRECT("'["&amp;'Báo cáo'!$C$3&amp;".xlsx]Hóa đơn COD'!"&amp;CELL("address",C402))),"",(INDIRECT("'["&amp;'Báo cáo'!$C$3&amp;".xlsx]Hóa đơn COD'!"&amp;CELL("address",C402))))</f>
        <v>11879500</v>
      </c>
      <c r="D402">
        <f ca="1">IF(ISBLANK(INDIRECT("'["&amp;'Báo cáo'!$C$3&amp;".xlsx]Hóa đơn COD'!"&amp;CELL("address",D402))),"",(INDIRECT("'["&amp;'Báo cáo'!$C$3&amp;".xlsx]Hóa đơn COD'!"&amp;CELL("address",D402))))</f>
        <v>0</v>
      </c>
      <c r="E402">
        <f ca="1">IF(ISBLANK(INDIRECT("'["&amp;'Báo cáo'!$C$3&amp;".xlsx]Hóa đơn COD'!"&amp;CELL("address",E402))),"",(INDIRECT("'["&amp;'Báo cáo'!$C$3&amp;".xlsx]Hóa đơn COD'!"&amp;CELL("address",E402))))</f>
        <v>1032540</v>
      </c>
      <c r="F402">
        <f ca="1">IF(ISBLANK(INDIRECT("'["&amp;'Báo cáo'!$C$3&amp;".xlsx]Hóa đơn COD'!"&amp;CELL("address",F402))),"",(INDIRECT("'["&amp;'Báo cáo'!$C$3&amp;".xlsx]Hóa đơn COD'!"&amp;CELL("address",F402))))</f>
        <v>816540</v>
      </c>
      <c r="G402">
        <f ca="1">IF(ISBLANK(INDIRECT("'["&amp;'Báo cáo'!$C$3&amp;".xlsx]Hóa đơn COD'!"&amp;CELL("address",G402))),"",(INDIRECT("'["&amp;'Báo cáo'!$C$3&amp;".xlsx]Hóa đơn COD'!"&amp;CELL("address",G402))))</f>
        <v>216000</v>
      </c>
      <c r="H402">
        <f ca="1">IF(ISBLANK(INDIRECT("'["&amp;'Báo cáo'!$C$3&amp;".xlsx]Hóa đơn COD'!"&amp;CELL("address",H402))),"",(INDIRECT("'["&amp;'Báo cáo'!$C$3&amp;".xlsx]Hóa đơn COD'!"&amp;CELL("address",H402))))</f>
        <v>0</v>
      </c>
      <c r="I402">
        <f ca="1">IF(ISBLANK(INDIRECT("'["&amp;'Báo cáo'!$C$3&amp;".xlsx]Hóa đơn COD'!"&amp;CELL("address",I402))),"",(INDIRECT("'["&amp;'Báo cáo'!$C$3&amp;".xlsx]Hóa đơn COD'!"&amp;CELL("address",I402))))</f>
        <v>70</v>
      </c>
      <c r="J402">
        <f ca="1">IF(ISBLANK(INDIRECT("'["&amp;'Báo cáo'!$C$3&amp;".xlsx]Hóa đơn COD'!"&amp;CELL("address",J402))),"",(INDIRECT("'["&amp;'Báo cáo'!$C$3&amp;".xlsx]Hóa đơn COD'!"&amp;CELL("address",J402))))</f>
        <v>38</v>
      </c>
      <c r="K402">
        <f ca="1">IF(ISBLANK(INDIRECT("'["&amp;'Báo cáo'!$C$3&amp;".xlsx]Hóa đơn COD'!"&amp;CELL("address",K402))),"",(INDIRECT("'["&amp;'Báo cáo'!$C$3&amp;".xlsx]Hóa đơn COD'!"&amp;CELL("address",K402))))</f>
        <v>0</v>
      </c>
      <c r="L402">
        <f ca="1">IF(ISBLANK(INDIRECT("'["&amp;'Báo cáo'!$C$3&amp;".xlsx]Hóa đơn COD'!"&amp;CELL("address",L402))),"",(INDIRECT("'["&amp;'Báo cáo'!$C$3&amp;".xlsx]Hóa đơn COD'!"&amp;CELL("address",L402))))</f>
        <v>32</v>
      </c>
      <c r="M402">
        <f ca="1">IF(ISBLANK(INDIRECT("'["&amp;'Báo cáo'!$C$3&amp;".xlsx]Hóa đơn COD'!"&amp;CELL("address",M402))),"",(INDIRECT("'["&amp;'Báo cáo'!$C$3&amp;".xlsx]Hóa đơn COD'!"&amp;CELL("address",M402))))</f>
        <v>70</v>
      </c>
      <c r="N402" t="str">
        <f ca="1">IF(ISBLANK(INDIRECT("'["&amp;'Báo cáo'!$C$3&amp;".xlsx]Hóa đơn COD'!"&amp;CELL("address",N402))),"",(INDIRECT("'["&amp;'Báo cáo'!$C$3&amp;".xlsx]Hóa đơn COD'!"&amp;CELL("address",N402))))</f>
        <v>nhobth</v>
      </c>
      <c r="O402" t="str">
        <f ca="1">IF(ISBLANK(INDIRECT("'["&amp;'Báo cáo'!$C$3&amp;".xlsx]Hóa đơn COD'!"&amp;CELL("address",O402))),"",(INDIRECT("'["&amp;'Báo cáo'!$C$3&amp;".xlsx]Hóa đơn COD'!"&amp;CELL("address",O402))))</f>
        <v>20:31 05-12-19</v>
      </c>
      <c r="P402" s="10">
        <f t="shared" ca="1" si="6"/>
        <v>0.85486111111111107</v>
      </c>
      <c r="Q402" t="str">
        <f ca="1">IF(B402="","",IF(P402&lt;'Báo cáo'!$C$4,"Sáng","Chiều"))</f>
        <v>Chiều</v>
      </c>
      <c r="R402" s="12" t="str">
        <f ca="1">IF(A402="","",IF(ISNUMBER(MATCH(B402,'Danh sách COD'!$B:$B,0)),J402/I402,""))</f>
        <v/>
      </c>
      <c r="S402" t="str">
        <f ca="1">IF(R402="","",IF(R402&gt;='Báo cáo'!$C$8,"Có","Không"))</f>
        <v/>
      </c>
    </row>
    <row r="403" spans="1:19" x14ac:dyDescent="0.25">
      <c r="A403" t="str">
        <f ca="1">IF(ISBLANK(INDIRECT("'["&amp;'Báo cáo'!$C$3&amp;".xlsx]Hóa đơn COD'!"&amp;CELL("address",A403))),"",(INDIRECT("'["&amp;'Báo cáo'!$C$3&amp;".xlsx]Hóa đơn COD'!"&amp;CELL("address",A403))))</f>
        <v>BTT395833521.T136516.031219</v>
      </c>
      <c r="B403" t="str">
        <f ca="1">IF(ISBLANK(INDIRECT("'["&amp;'Báo cáo'!$C$3&amp;".xlsx]Hóa đơn COD'!"&amp;CELL("address",B403))),"",(INDIRECT("'["&amp;'Báo cáo'!$C$3&amp;".xlsx]Hóa đơn COD'!"&amp;CELL("address",B403))))</f>
        <v>T136516-Phạm Văn Tuấn</v>
      </c>
      <c r="C403">
        <f ca="1">IF(ISBLANK(INDIRECT("'["&amp;'Báo cáo'!$C$3&amp;".xlsx]Hóa đơn COD'!"&amp;CELL("address",C403))),"",(INDIRECT("'["&amp;'Báo cáo'!$C$3&amp;".xlsx]Hóa đơn COD'!"&amp;CELL("address",C403))))</f>
        <v>11824403</v>
      </c>
      <c r="D403">
        <f ca="1">IF(ISBLANK(INDIRECT("'["&amp;'Báo cáo'!$C$3&amp;".xlsx]Hóa đơn COD'!"&amp;CELL("address",D403))),"",(INDIRECT("'["&amp;'Báo cáo'!$C$3&amp;".xlsx]Hóa đơn COD'!"&amp;CELL("address",D403))))</f>
        <v>0</v>
      </c>
      <c r="E403">
        <f ca="1">IF(ISBLANK(INDIRECT("'["&amp;'Báo cáo'!$C$3&amp;".xlsx]Hóa đơn COD'!"&amp;CELL("address",E403))),"",(INDIRECT("'["&amp;'Báo cáo'!$C$3&amp;".xlsx]Hóa đơn COD'!"&amp;CELL("address",E403))))</f>
        <v>1267530</v>
      </c>
      <c r="F403">
        <f ca="1">IF(ISBLANK(INDIRECT("'["&amp;'Báo cáo'!$C$3&amp;".xlsx]Hóa đơn COD'!"&amp;CELL("address",F403))),"",(INDIRECT("'["&amp;'Báo cáo'!$C$3&amp;".xlsx]Hóa đơn COD'!"&amp;CELL("address",F403))))</f>
        <v>1177530</v>
      </c>
      <c r="G403">
        <f ca="1">IF(ISBLANK(INDIRECT("'["&amp;'Báo cáo'!$C$3&amp;".xlsx]Hóa đơn COD'!"&amp;CELL("address",G403))),"",(INDIRECT("'["&amp;'Báo cáo'!$C$3&amp;".xlsx]Hóa đơn COD'!"&amp;CELL("address",G403))))</f>
        <v>90000</v>
      </c>
      <c r="H403">
        <f ca="1">IF(ISBLANK(INDIRECT("'["&amp;'Báo cáo'!$C$3&amp;".xlsx]Hóa đơn COD'!"&amp;CELL("address",H403))),"",(INDIRECT("'["&amp;'Báo cáo'!$C$3&amp;".xlsx]Hóa đơn COD'!"&amp;CELL("address",H403))))</f>
        <v>0</v>
      </c>
      <c r="I403">
        <f ca="1">IF(ISBLANK(INDIRECT("'["&amp;'Báo cáo'!$C$3&amp;".xlsx]Hóa đơn COD'!"&amp;CELL("address",I403))),"",(INDIRECT("'["&amp;'Báo cáo'!$C$3&amp;".xlsx]Hóa đơn COD'!"&amp;CELL("address",I403))))</f>
        <v>55</v>
      </c>
      <c r="J403">
        <f ca="1">IF(ISBLANK(INDIRECT("'["&amp;'Báo cáo'!$C$3&amp;".xlsx]Hóa đơn COD'!"&amp;CELL("address",J403))),"",(INDIRECT("'["&amp;'Báo cáo'!$C$3&amp;".xlsx]Hóa đơn COD'!"&amp;CELL("address",J403))))</f>
        <v>41</v>
      </c>
      <c r="K403">
        <f ca="1">IF(ISBLANK(INDIRECT("'["&amp;'Báo cáo'!$C$3&amp;".xlsx]Hóa đơn COD'!"&amp;CELL("address",K403))),"",(INDIRECT("'["&amp;'Báo cáo'!$C$3&amp;".xlsx]Hóa đơn COD'!"&amp;CELL("address",K403))))</f>
        <v>5</v>
      </c>
      <c r="L403">
        <f ca="1">IF(ISBLANK(INDIRECT("'["&amp;'Báo cáo'!$C$3&amp;".xlsx]Hóa đơn COD'!"&amp;CELL("address",L403))),"",(INDIRECT("'["&amp;'Báo cáo'!$C$3&amp;".xlsx]Hóa đơn COD'!"&amp;CELL("address",L403))))</f>
        <v>9</v>
      </c>
      <c r="M403">
        <f ca="1">IF(ISBLANK(INDIRECT("'["&amp;'Báo cáo'!$C$3&amp;".xlsx]Hóa đơn COD'!"&amp;CELL("address",M403))),"",(INDIRECT("'["&amp;'Báo cáo'!$C$3&amp;".xlsx]Hóa đơn COD'!"&amp;CELL("address",M403))))</f>
        <v>54</v>
      </c>
      <c r="N403" t="str">
        <f ca="1">IF(ISBLANK(INDIRECT("'["&amp;'Báo cáo'!$C$3&amp;".xlsx]Hóa đơn COD'!"&amp;CELL("address",N403))),"",(INDIRECT("'["&amp;'Báo cáo'!$C$3&amp;".xlsx]Hóa đơn COD'!"&amp;CELL("address",N403))))</f>
        <v>nhobth</v>
      </c>
      <c r="O403" t="str">
        <f ca="1">IF(ISBLANK(INDIRECT("'["&amp;'Báo cáo'!$C$3&amp;".xlsx]Hóa đơn COD'!"&amp;CELL("address",O403))),"",(INDIRECT("'["&amp;'Báo cáo'!$C$3&amp;".xlsx]Hóa đơn COD'!"&amp;CELL("address",O403))))</f>
        <v>20:44 03-12-19</v>
      </c>
      <c r="P403" s="10">
        <f t="shared" ca="1" si="6"/>
        <v>0.86388888888888893</v>
      </c>
      <c r="Q403" t="str">
        <f ca="1">IF(B403="","",IF(P403&lt;'Báo cáo'!$C$4,"Sáng","Chiều"))</f>
        <v>Chiều</v>
      </c>
      <c r="R403" s="12" t="str">
        <f ca="1">IF(A403="","",IF(ISNUMBER(MATCH(B403,'Danh sách COD'!$B:$B,0)),J403/I403,""))</f>
        <v/>
      </c>
      <c r="S403" t="str">
        <f ca="1">IF(R403="","",IF(R403&gt;='Báo cáo'!$C$8,"Có","Không"))</f>
        <v/>
      </c>
    </row>
    <row r="404" spans="1:19" x14ac:dyDescent="0.25">
      <c r="A404" t="str">
        <f ca="1">IF(ISBLANK(INDIRECT("'["&amp;'Báo cáo'!$C$3&amp;".xlsx]Hóa đơn COD'!"&amp;CELL("address",A404))),"",(INDIRECT("'["&amp;'Báo cáo'!$C$3&amp;".xlsx]Hóa đơn COD'!"&amp;CELL("address",A404))))</f>
        <v>BTT394551543.T136516.021219</v>
      </c>
      <c r="B404" t="str">
        <f ca="1">IF(ISBLANK(INDIRECT("'["&amp;'Báo cáo'!$C$3&amp;".xlsx]Hóa đơn COD'!"&amp;CELL("address",B404))),"",(INDIRECT("'["&amp;'Báo cáo'!$C$3&amp;".xlsx]Hóa đơn COD'!"&amp;CELL("address",B404))))</f>
        <v>T136516-Phạm Văn Tuấn</v>
      </c>
      <c r="C404">
        <f ca="1">IF(ISBLANK(INDIRECT("'["&amp;'Báo cáo'!$C$3&amp;".xlsx]Hóa đơn COD'!"&amp;CELL("address",C404))),"",(INDIRECT("'["&amp;'Báo cáo'!$C$3&amp;".xlsx]Hóa đơn COD'!"&amp;CELL("address",C404))))</f>
        <v>18546999</v>
      </c>
      <c r="D404">
        <f ca="1">IF(ISBLANK(INDIRECT("'["&amp;'Báo cáo'!$C$3&amp;".xlsx]Hóa đơn COD'!"&amp;CELL("address",D404))),"",(INDIRECT("'["&amp;'Báo cáo'!$C$3&amp;".xlsx]Hóa đơn COD'!"&amp;CELL("address",D404))))</f>
        <v>0</v>
      </c>
      <c r="E404">
        <f ca="1">IF(ISBLANK(INDIRECT("'["&amp;'Báo cáo'!$C$3&amp;".xlsx]Hóa đơn COD'!"&amp;CELL("address",E404))),"",(INDIRECT("'["&amp;'Báo cáo'!$C$3&amp;".xlsx]Hóa đơn COD'!"&amp;CELL("address",E404))))</f>
        <v>1628680</v>
      </c>
      <c r="F404">
        <f ca="1">IF(ISBLANK(INDIRECT("'["&amp;'Báo cáo'!$C$3&amp;".xlsx]Hóa đơn COD'!"&amp;CELL("address",F404))),"",(INDIRECT("'["&amp;'Báo cáo'!$C$3&amp;".xlsx]Hóa đơn COD'!"&amp;CELL("address",F404))))</f>
        <v>1371680</v>
      </c>
      <c r="G404">
        <f ca="1">IF(ISBLANK(INDIRECT("'["&amp;'Báo cáo'!$C$3&amp;".xlsx]Hóa đơn COD'!"&amp;CELL("address",G404))),"",(INDIRECT("'["&amp;'Báo cáo'!$C$3&amp;".xlsx]Hóa đơn COD'!"&amp;CELL("address",G404))))</f>
        <v>257000</v>
      </c>
      <c r="H404">
        <f ca="1">IF(ISBLANK(INDIRECT("'["&amp;'Báo cáo'!$C$3&amp;".xlsx]Hóa đơn COD'!"&amp;CELL("address",H404))),"",(INDIRECT("'["&amp;'Báo cáo'!$C$3&amp;".xlsx]Hóa đơn COD'!"&amp;CELL("address",H404))))</f>
        <v>0</v>
      </c>
      <c r="I404">
        <f ca="1">IF(ISBLANK(INDIRECT("'["&amp;'Báo cáo'!$C$3&amp;".xlsx]Hóa đơn COD'!"&amp;CELL("address",I404))),"",(INDIRECT("'["&amp;'Báo cáo'!$C$3&amp;".xlsx]Hóa đơn COD'!"&amp;CELL("address",I404))))</f>
        <v>77</v>
      </c>
      <c r="J404">
        <f ca="1">IF(ISBLANK(INDIRECT("'["&amp;'Báo cáo'!$C$3&amp;".xlsx]Hóa đơn COD'!"&amp;CELL("address",J404))),"",(INDIRECT("'["&amp;'Báo cáo'!$C$3&amp;".xlsx]Hóa đơn COD'!"&amp;CELL("address",J404))))</f>
        <v>61</v>
      </c>
      <c r="K404">
        <f ca="1">IF(ISBLANK(INDIRECT("'["&amp;'Báo cáo'!$C$3&amp;".xlsx]Hóa đơn COD'!"&amp;CELL("address",K404))),"",(INDIRECT("'["&amp;'Báo cáo'!$C$3&amp;".xlsx]Hóa đơn COD'!"&amp;CELL("address",K404))))</f>
        <v>5</v>
      </c>
      <c r="L404">
        <f ca="1">IF(ISBLANK(INDIRECT("'["&amp;'Báo cáo'!$C$3&amp;".xlsx]Hóa đơn COD'!"&amp;CELL("address",L404))),"",(INDIRECT("'["&amp;'Báo cáo'!$C$3&amp;".xlsx]Hóa đơn COD'!"&amp;CELL("address",L404))))</f>
        <v>11</v>
      </c>
      <c r="M404">
        <f ca="1">IF(ISBLANK(INDIRECT("'["&amp;'Báo cáo'!$C$3&amp;".xlsx]Hóa đơn COD'!"&amp;CELL("address",M404))),"",(INDIRECT("'["&amp;'Báo cáo'!$C$3&amp;".xlsx]Hóa đơn COD'!"&amp;CELL("address",M404))))</f>
        <v>76</v>
      </c>
      <c r="N404" t="str">
        <f ca="1">IF(ISBLANK(INDIRECT("'["&amp;'Báo cáo'!$C$3&amp;".xlsx]Hóa đơn COD'!"&amp;CELL("address",N404))),"",(INDIRECT("'["&amp;'Báo cáo'!$C$3&amp;".xlsx]Hóa đơn COD'!"&amp;CELL("address",N404))))</f>
        <v>huyendtm2</v>
      </c>
      <c r="O404" t="str">
        <f ca="1">IF(ISBLANK(INDIRECT("'["&amp;'Báo cáo'!$C$3&amp;".xlsx]Hóa đơn COD'!"&amp;CELL("address",O404))),"",(INDIRECT("'["&amp;'Báo cáo'!$C$3&amp;".xlsx]Hóa đơn COD'!"&amp;CELL("address",O404))))</f>
        <v>21:06 02-12-19</v>
      </c>
      <c r="P404" s="10">
        <f t="shared" ca="1" si="6"/>
        <v>0.87916666666666676</v>
      </c>
      <c r="Q404" t="str">
        <f ca="1">IF(B404="","",IF(P404&lt;'Báo cáo'!$C$4,"Sáng","Chiều"))</f>
        <v>Chiều</v>
      </c>
      <c r="R404" s="12" t="str">
        <f ca="1">IF(A404="","",IF(ISNUMBER(MATCH(B404,'Danh sách COD'!$B:$B,0)),J404/I404,""))</f>
        <v/>
      </c>
      <c r="S404" t="str">
        <f ca="1">IF(R404="","",IF(R404&gt;='Báo cáo'!$C$8,"Có","Không"))</f>
        <v/>
      </c>
    </row>
    <row r="405" spans="1:19" x14ac:dyDescent="0.25">
      <c r="A405" t="str">
        <f ca="1">IF(ISBLANK(INDIRECT("'["&amp;'Báo cáo'!$C$3&amp;".xlsx]Hóa đơn COD'!"&amp;CELL("address",A405))),"",(INDIRECT("'["&amp;'Báo cáo'!$C$3&amp;".xlsx]Hóa đơn COD'!"&amp;CELL("address",A405))))</f>
        <v>BTT399997050.T136516.061219</v>
      </c>
      <c r="B405" t="str">
        <f ca="1">IF(ISBLANK(INDIRECT("'["&amp;'Báo cáo'!$C$3&amp;".xlsx]Hóa đơn COD'!"&amp;CELL("address",B405))),"",(INDIRECT("'["&amp;'Báo cáo'!$C$3&amp;".xlsx]Hóa đơn COD'!"&amp;CELL("address",B405))))</f>
        <v>T136516-Phạm Văn Tuấn</v>
      </c>
      <c r="C405">
        <f ca="1">IF(ISBLANK(INDIRECT("'["&amp;'Báo cáo'!$C$3&amp;".xlsx]Hóa đơn COD'!"&amp;CELL("address",C405))),"",(INDIRECT("'["&amp;'Báo cáo'!$C$3&amp;".xlsx]Hóa đơn COD'!"&amp;CELL("address",C405))))</f>
        <v>11543410</v>
      </c>
      <c r="D405">
        <f ca="1">IF(ISBLANK(INDIRECT("'["&amp;'Báo cáo'!$C$3&amp;".xlsx]Hóa đơn COD'!"&amp;CELL("address",D405))),"",(INDIRECT("'["&amp;'Báo cáo'!$C$3&amp;".xlsx]Hóa đơn COD'!"&amp;CELL("address",D405))))</f>
        <v>0</v>
      </c>
      <c r="E405">
        <f ca="1">IF(ISBLANK(INDIRECT("'["&amp;'Báo cáo'!$C$3&amp;".xlsx]Hóa đơn COD'!"&amp;CELL("address",E405))),"",(INDIRECT("'["&amp;'Báo cáo'!$C$3&amp;".xlsx]Hóa đơn COD'!"&amp;CELL("address",E405))))</f>
        <v>1216860</v>
      </c>
      <c r="F405">
        <f ca="1">IF(ISBLANK(INDIRECT("'["&amp;'Báo cáo'!$C$3&amp;".xlsx]Hóa đơn COD'!"&amp;CELL("address",F405))),"",(INDIRECT("'["&amp;'Báo cáo'!$C$3&amp;".xlsx]Hóa đơn COD'!"&amp;CELL("address",F405))))</f>
        <v>1106860</v>
      </c>
      <c r="G405">
        <f ca="1">IF(ISBLANK(INDIRECT("'["&amp;'Báo cáo'!$C$3&amp;".xlsx]Hóa đơn COD'!"&amp;CELL("address",G405))),"",(INDIRECT("'["&amp;'Báo cáo'!$C$3&amp;".xlsx]Hóa đơn COD'!"&amp;CELL("address",G405))))</f>
        <v>110000</v>
      </c>
      <c r="H405">
        <f ca="1">IF(ISBLANK(INDIRECT("'["&amp;'Báo cáo'!$C$3&amp;".xlsx]Hóa đơn COD'!"&amp;CELL("address",H405))),"",(INDIRECT("'["&amp;'Báo cáo'!$C$3&amp;".xlsx]Hóa đơn COD'!"&amp;CELL("address",H405))))</f>
        <v>0</v>
      </c>
      <c r="I405">
        <f ca="1">IF(ISBLANK(INDIRECT("'["&amp;'Báo cáo'!$C$3&amp;".xlsx]Hóa đơn COD'!"&amp;CELL("address",I405))),"",(INDIRECT("'["&amp;'Báo cáo'!$C$3&amp;".xlsx]Hóa đơn COD'!"&amp;CELL("address",I405))))</f>
        <v>84</v>
      </c>
      <c r="J405">
        <f ca="1">IF(ISBLANK(INDIRECT("'["&amp;'Báo cáo'!$C$3&amp;".xlsx]Hóa đơn COD'!"&amp;CELL("address",J405))),"",(INDIRECT("'["&amp;'Báo cáo'!$C$3&amp;".xlsx]Hóa đơn COD'!"&amp;CELL("address",J405))))</f>
        <v>43</v>
      </c>
      <c r="K405">
        <f ca="1">IF(ISBLANK(INDIRECT("'["&amp;'Báo cáo'!$C$3&amp;".xlsx]Hóa đơn COD'!"&amp;CELL("address",K405))),"",(INDIRECT("'["&amp;'Báo cáo'!$C$3&amp;".xlsx]Hóa đơn COD'!"&amp;CELL("address",K405))))</f>
        <v>8</v>
      </c>
      <c r="L405">
        <f ca="1">IF(ISBLANK(INDIRECT("'["&amp;'Báo cáo'!$C$3&amp;".xlsx]Hóa đơn COD'!"&amp;CELL("address",L405))),"",(INDIRECT("'["&amp;'Báo cáo'!$C$3&amp;".xlsx]Hóa đơn COD'!"&amp;CELL("address",L405))))</f>
        <v>33</v>
      </c>
      <c r="M405">
        <f ca="1">IF(ISBLANK(INDIRECT("'["&amp;'Báo cáo'!$C$3&amp;".xlsx]Hóa đơn COD'!"&amp;CELL("address",M405))),"",(INDIRECT("'["&amp;'Báo cáo'!$C$3&amp;".xlsx]Hóa đơn COD'!"&amp;CELL("address",M405))))</f>
        <v>82</v>
      </c>
      <c r="N405" t="str">
        <f ca="1">IF(ISBLANK(INDIRECT("'["&amp;'Báo cáo'!$C$3&amp;".xlsx]Hóa đơn COD'!"&amp;CELL("address",N405))),"",(INDIRECT("'["&amp;'Báo cáo'!$C$3&amp;".xlsx]Hóa đơn COD'!"&amp;CELL("address",N405))))</f>
        <v>tuoint</v>
      </c>
      <c r="O405" t="str">
        <f ca="1">IF(ISBLANK(INDIRECT("'["&amp;'Báo cáo'!$C$3&amp;".xlsx]Hóa đơn COD'!"&amp;CELL("address",O405))),"",(INDIRECT("'["&amp;'Báo cáo'!$C$3&amp;".xlsx]Hóa đơn COD'!"&amp;CELL("address",O405))))</f>
        <v>21:35 06-12-19</v>
      </c>
      <c r="P405" s="10">
        <f t="shared" ca="1" si="6"/>
        <v>0.89930555555555547</v>
      </c>
      <c r="Q405" t="str">
        <f ca="1">IF(B405="","",IF(P405&lt;'Báo cáo'!$C$4,"Sáng","Chiều"))</f>
        <v>Chiều</v>
      </c>
      <c r="R405" s="12" t="str">
        <f ca="1">IF(A405="","",IF(ISNUMBER(MATCH(B405,'Danh sách COD'!$B:$B,0)),J405/I405,""))</f>
        <v/>
      </c>
      <c r="S405" t="str">
        <f ca="1">IF(R405="","",IF(R405&gt;='Báo cáo'!$C$8,"Có","Không"))</f>
        <v/>
      </c>
    </row>
    <row r="406" spans="1:19" x14ac:dyDescent="0.25">
      <c r="A406" t="str">
        <f ca="1">IF(ISBLANK(INDIRECT("'["&amp;'Báo cáo'!$C$3&amp;".xlsx]Hóa đơn COD'!"&amp;CELL("address",A406))),"",(INDIRECT("'["&amp;'Báo cáo'!$C$3&amp;".xlsx]Hóa đơn COD'!"&amp;CELL("address",A406))))</f>
        <v>BTT392265915.T136668.301119</v>
      </c>
      <c r="B406" t="str">
        <f ca="1">IF(ISBLANK(INDIRECT("'["&amp;'Báo cáo'!$C$3&amp;".xlsx]Hóa đơn COD'!"&amp;CELL("address",B406))),"",(INDIRECT("'["&amp;'Báo cáo'!$C$3&amp;".xlsx]Hóa đơn COD'!"&amp;CELL("address",B406))))</f>
        <v>T136668-Từ Cẩm Hoa</v>
      </c>
      <c r="C406">
        <f ca="1">IF(ISBLANK(INDIRECT("'["&amp;'Báo cáo'!$C$3&amp;".xlsx]Hóa đơn COD'!"&amp;CELL("address",C406))),"",(INDIRECT("'["&amp;'Báo cáo'!$C$3&amp;".xlsx]Hóa đơn COD'!"&amp;CELL("address",C406))))</f>
        <v>4189250</v>
      </c>
      <c r="D406">
        <f ca="1">IF(ISBLANK(INDIRECT("'["&amp;'Báo cáo'!$C$3&amp;".xlsx]Hóa đơn COD'!"&amp;CELL("address",D406))),"",(INDIRECT("'["&amp;'Báo cáo'!$C$3&amp;".xlsx]Hóa đơn COD'!"&amp;CELL("address",D406))))</f>
        <v>0</v>
      </c>
      <c r="E406">
        <f ca="1">IF(ISBLANK(INDIRECT("'["&amp;'Báo cáo'!$C$3&amp;".xlsx]Hóa đơn COD'!"&amp;CELL("address",E406))),"",(INDIRECT("'["&amp;'Báo cáo'!$C$3&amp;".xlsx]Hóa đơn COD'!"&amp;CELL("address",E406))))</f>
        <v>332366</v>
      </c>
      <c r="F406">
        <f ca="1">IF(ISBLANK(INDIRECT("'["&amp;'Báo cáo'!$C$3&amp;".xlsx]Hóa đơn COD'!"&amp;CELL("address",F406))),"",(INDIRECT("'["&amp;'Báo cáo'!$C$3&amp;".xlsx]Hóa đơn COD'!"&amp;CELL("address",F406))))</f>
        <v>310366</v>
      </c>
      <c r="G406">
        <f ca="1">IF(ISBLANK(INDIRECT("'["&amp;'Báo cáo'!$C$3&amp;".xlsx]Hóa đơn COD'!"&amp;CELL("address",G406))),"",(INDIRECT("'["&amp;'Báo cáo'!$C$3&amp;".xlsx]Hóa đơn COD'!"&amp;CELL("address",G406))))</f>
        <v>22000</v>
      </c>
      <c r="H406">
        <f ca="1">IF(ISBLANK(INDIRECT("'["&amp;'Báo cáo'!$C$3&amp;".xlsx]Hóa đơn COD'!"&amp;CELL("address",H406))),"",(INDIRECT("'["&amp;'Báo cáo'!$C$3&amp;".xlsx]Hóa đơn COD'!"&amp;CELL("address",H406))))</f>
        <v>0</v>
      </c>
      <c r="I406">
        <f ca="1">IF(ISBLANK(INDIRECT("'["&amp;'Báo cáo'!$C$3&amp;".xlsx]Hóa đơn COD'!"&amp;CELL("address",I406))),"",(INDIRECT("'["&amp;'Báo cáo'!$C$3&amp;".xlsx]Hóa đơn COD'!"&amp;CELL("address",I406))))</f>
        <v>25</v>
      </c>
      <c r="J406">
        <f ca="1">IF(ISBLANK(INDIRECT("'["&amp;'Báo cáo'!$C$3&amp;".xlsx]Hóa đơn COD'!"&amp;CELL("address",J406))),"",(INDIRECT("'["&amp;'Báo cáo'!$C$3&amp;".xlsx]Hóa đơn COD'!"&amp;CELL("address",J406))))</f>
        <v>12</v>
      </c>
      <c r="K406">
        <f ca="1">IF(ISBLANK(INDIRECT("'["&amp;'Báo cáo'!$C$3&amp;".xlsx]Hóa đơn COD'!"&amp;CELL("address",K406))),"",(INDIRECT("'["&amp;'Báo cáo'!$C$3&amp;".xlsx]Hóa đơn COD'!"&amp;CELL("address",K406))))</f>
        <v>0</v>
      </c>
      <c r="L406">
        <f ca="1">IF(ISBLANK(INDIRECT("'["&amp;'Báo cáo'!$C$3&amp;".xlsx]Hóa đơn COD'!"&amp;CELL("address",L406))),"",(INDIRECT("'["&amp;'Báo cáo'!$C$3&amp;".xlsx]Hóa đơn COD'!"&amp;CELL("address",L406))))</f>
        <v>13</v>
      </c>
      <c r="M406">
        <f ca="1">IF(ISBLANK(INDIRECT("'["&amp;'Báo cáo'!$C$3&amp;".xlsx]Hóa đơn COD'!"&amp;CELL("address",M406))),"",(INDIRECT("'["&amp;'Báo cáo'!$C$3&amp;".xlsx]Hóa đơn COD'!"&amp;CELL("address",M406))))</f>
        <v>25</v>
      </c>
      <c r="N406" t="str">
        <f ca="1">IF(ISBLANK(INDIRECT("'["&amp;'Báo cáo'!$C$3&amp;".xlsx]Hóa đơn COD'!"&amp;CELL("address",N406))),"",(INDIRECT("'["&amp;'Báo cáo'!$C$3&amp;".xlsx]Hóa đơn COD'!"&amp;CELL("address",N406))))</f>
        <v>huyendtm2</v>
      </c>
      <c r="O406" t="str">
        <f ca="1">IF(ISBLANK(INDIRECT("'["&amp;'Báo cáo'!$C$3&amp;".xlsx]Hóa đơn COD'!"&amp;CELL("address",O406))),"",(INDIRECT("'["&amp;'Báo cáo'!$C$3&amp;".xlsx]Hóa đơn COD'!"&amp;CELL("address",O406))))</f>
        <v>20:27 30-11-19</v>
      </c>
      <c r="P406" s="10">
        <f t="shared" ca="1" si="6"/>
        <v>0.8520833333333333</v>
      </c>
      <c r="Q406" t="str">
        <f ca="1">IF(B406="","",IF(P406&lt;'Báo cáo'!$C$4,"Sáng","Chiều"))</f>
        <v>Chiều</v>
      </c>
      <c r="R406" s="12" t="str">
        <f ca="1">IF(A406="","",IF(ISNUMBER(MATCH(B406,'Danh sách COD'!$B:$B,0)),J406/I406,""))</f>
        <v/>
      </c>
      <c r="S406" t="str">
        <f ca="1">IF(R406="","",IF(R406&gt;='Báo cáo'!$C$8,"Có","Không"))</f>
        <v/>
      </c>
    </row>
    <row r="407" spans="1:19" x14ac:dyDescent="0.25">
      <c r="A407" t="str">
        <f ca="1">IF(ISBLANK(INDIRECT("'["&amp;'Báo cáo'!$C$3&amp;".xlsx]Hóa đơn COD'!"&amp;CELL("address",A407))),"",(INDIRECT("'["&amp;'Báo cáo'!$C$3&amp;".xlsx]Hóa đơn COD'!"&amp;CELL("address",A407))))</f>
        <v>BTT398490123.T136668.051219</v>
      </c>
      <c r="B407" t="str">
        <f ca="1">IF(ISBLANK(INDIRECT("'["&amp;'Báo cáo'!$C$3&amp;".xlsx]Hóa đơn COD'!"&amp;CELL("address",B407))),"",(INDIRECT("'["&amp;'Báo cáo'!$C$3&amp;".xlsx]Hóa đơn COD'!"&amp;CELL("address",B407))))</f>
        <v>T136668-Từ Cẩm Hoa</v>
      </c>
      <c r="C407">
        <f ca="1">IF(ISBLANK(INDIRECT("'["&amp;'Báo cáo'!$C$3&amp;".xlsx]Hóa đơn COD'!"&amp;CELL("address",C407))),"",(INDIRECT("'["&amp;'Báo cáo'!$C$3&amp;".xlsx]Hóa đơn COD'!"&amp;CELL("address",C407))))</f>
        <v>4505960</v>
      </c>
      <c r="D407">
        <f ca="1">IF(ISBLANK(INDIRECT("'["&amp;'Báo cáo'!$C$3&amp;".xlsx]Hóa đơn COD'!"&amp;CELL("address",D407))),"",(INDIRECT("'["&amp;'Báo cáo'!$C$3&amp;".xlsx]Hóa đơn COD'!"&amp;CELL("address",D407))))</f>
        <v>0</v>
      </c>
      <c r="E407">
        <f ca="1">IF(ISBLANK(INDIRECT("'["&amp;'Báo cáo'!$C$3&amp;".xlsx]Hóa đơn COD'!"&amp;CELL("address",E407))),"",(INDIRECT("'["&amp;'Báo cáo'!$C$3&amp;".xlsx]Hóa đơn COD'!"&amp;CELL("address",E407))))</f>
        <v>496130</v>
      </c>
      <c r="F407">
        <f ca="1">IF(ISBLANK(INDIRECT("'["&amp;'Báo cáo'!$C$3&amp;".xlsx]Hóa đơn COD'!"&amp;CELL("address",F407))),"",(INDIRECT("'["&amp;'Báo cáo'!$C$3&amp;".xlsx]Hóa đơn COD'!"&amp;CELL("address",F407))))</f>
        <v>441130</v>
      </c>
      <c r="G407">
        <f ca="1">IF(ISBLANK(INDIRECT("'["&amp;'Báo cáo'!$C$3&amp;".xlsx]Hóa đơn COD'!"&amp;CELL("address",G407))),"",(INDIRECT("'["&amp;'Báo cáo'!$C$3&amp;".xlsx]Hóa đơn COD'!"&amp;CELL("address",G407))))</f>
        <v>55000</v>
      </c>
      <c r="H407">
        <f ca="1">IF(ISBLANK(INDIRECT("'["&amp;'Báo cáo'!$C$3&amp;".xlsx]Hóa đơn COD'!"&amp;CELL("address",H407))),"",(INDIRECT("'["&amp;'Báo cáo'!$C$3&amp;".xlsx]Hóa đơn COD'!"&amp;CELL("address",H407))))</f>
        <v>0</v>
      </c>
      <c r="I407">
        <f ca="1">IF(ISBLANK(INDIRECT("'["&amp;'Báo cáo'!$C$3&amp;".xlsx]Hóa đơn COD'!"&amp;CELL("address",I407))),"",(INDIRECT("'["&amp;'Báo cáo'!$C$3&amp;".xlsx]Hóa đơn COD'!"&amp;CELL("address",I407))))</f>
        <v>35</v>
      </c>
      <c r="J407">
        <f ca="1">IF(ISBLANK(INDIRECT("'["&amp;'Báo cáo'!$C$3&amp;".xlsx]Hóa đơn COD'!"&amp;CELL("address",J407))),"",(INDIRECT("'["&amp;'Báo cáo'!$C$3&amp;".xlsx]Hóa đơn COD'!"&amp;CELL("address",J407))))</f>
        <v>18</v>
      </c>
      <c r="K407">
        <f ca="1">IF(ISBLANK(INDIRECT("'["&amp;'Báo cáo'!$C$3&amp;".xlsx]Hóa đơn COD'!"&amp;CELL("address",K407))),"",(INDIRECT("'["&amp;'Báo cáo'!$C$3&amp;".xlsx]Hóa đơn COD'!"&amp;CELL("address",K407))))</f>
        <v>0</v>
      </c>
      <c r="L407">
        <f ca="1">IF(ISBLANK(INDIRECT("'["&amp;'Báo cáo'!$C$3&amp;".xlsx]Hóa đơn COD'!"&amp;CELL("address",L407))),"",(INDIRECT("'["&amp;'Báo cáo'!$C$3&amp;".xlsx]Hóa đơn COD'!"&amp;CELL("address",L407))))</f>
        <v>17</v>
      </c>
      <c r="M407">
        <f ca="1">IF(ISBLANK(INDIRECT("'["&amp;'Báo cáo'!$C$3&amp;".xlsx]Hóa đơn COD'!"&amp;CELL("address",M407))),"",(INDIRECT("'["&amp;'Báo cáo'!$C$3&amp;".xlsx]Hóa đơn COD'!"&amp;CELL("address",M407))))</f>
        <v>35</v>
      </c>
      <c r="N407" t="str">
        <f ca="1">IF(ISBLANK(INDIRECT("'["&amp;'Báo cáo'!$C$3&amp;".xlsx]Hóa đơn COD'!"&amp;CELL("address",N407))),"",(INDIRECT("'["&amp;'Báo cáo'!$C$3&amp;".xlsx]Hóa đơn COD'!"&amp;CELL("address",N407))))</f>
        <v>nhobth</v>
      </c>
      <c r="O407" t="str">
        <f ca="1">IF(ISBLANK(INDIRECT("'["&amp;'Báo cáo'!$C$3&amp;".xlsx]Hóa đơn COD'!"&amp;CELL("address",O407))),"",(INDIRECT("'["&amp;'Báo cáo'!$C$3&amp;".xlsx]Hóa đơn COD'!"&amp;CELL("address",O407))))</f>
        <v>20:46 05-12-19</v>
      </c>
      <c r="P407" s="10">
        <f t="shared" ca="1" si="6"/>
        <v>0.8652777777777777</v>
      </c>
      <c r="Q407" t="str">
        <f ca="1">IF(B407="","",IF(P407&lt;'Báo cáo'!$C$4,"Sáng","Chiều"))</f>
        <v>Chiều</v>
      </c>
      <c r="R407" s="12" t="str">
        <f ca="1">IF(A407="","",IF(ISNUMBER(MATCH(B407,'Danh sách COD'!$B:$B,0)),J407/I407,""))</f>
        <v/>
      </c>
      <c r="S407" t="str">
        <f ca="1">IF(R407="","",IF(R407&gt;='Báo cáo'!$C$8,"Có","Không"))</f>
        <v/>
      </c>
    </row>
    <row r="408" spans="1:19" x14ac:dyDescent="0.25">
      <c r="A408" t="str">
        <f ca="1">IF(ISBLANK(INDIRECT("'["&amp;'Báo cáo'!$C$3&amp;".xlsx]Hóa đơn COD'!"&amp;CELL("address",A408))),"",(INDIRECT("'["&amp;'Báo cáo'!$C$3&amp;".xlsx]Hóa đơn COD'!"&amp;CELL("address",A408))))</f>
        <v>BTT397271418.T136668.041219</v>
      </c>
      <c r="B408" t="str">
        <f ca="1">IF(ISBLANK(INDIRECT("'["&amp;'Báo cáo'!$C$3&amp;".xlsx]Hóa đơn COD'!"&amp;CELL("address",B408))),"",(INDIRECT("'["&amp;'Báo cáo'!$C$3&amp;".xlsx]Hóa đơn COD'!"&amp;CELL("address",B408))))</f>
        <v>T136668-Từ Cẩm Hoa</v>
      </c>
      <c r="C408">
        <f ca="1">IF(ISBLANK(INDIRECT("'["&amp;'Báo cáo'!$C$3&amp;".xlsx]Hóa đơn COD'!"&amp;CELL("address",C408))),"",(INDIRECT("'["&amp;'Báo cáo'!$C$3&amp;".xlsx]Hóa đơn COD'!"&amp;CELL("address",C408))))</f>
        <v>9283100</v>
      </c>
      <c r="D408">
        <f ca="1">IF(ISBLANK(INDIRECT("'["&amp;'Báo cáo'!$C$3&amp;".xlsx]Hóa đơn COD'!"&amp;CELL("address",D408))),"",(INDIRECT("'["&amp;'Báo cáo'!$C$3&amp;".xlsx]Hóa đơn COD'!"&amp;CELL("address",D408))))</f>
        <v>0</v>
      </c>
      <c r="E408">
        <f ca="1">IF(ISBLANK(INDIRECT("'["&amp;'Báo cáo'!$C$3&amp;".xlsx]Hóa đơn COD'!"&amp;CELL("address",E408))),"",(INDIRECT("'["&amp;'Báo cáo'!$C$3&amp;".xlsx]Hóa đơn COD'!"&amp;CELL("address",E408))))</f>
        <v>729720</v>
      </c>
      <c r="F408">
        <f ca="1">IF(ISBLANK(INDIRECT("'["&amp;'Báo cáo'!$C$3&amp;".xlsx]Hóa đơn COD'!"&amp;CELL("address",F408))),"",(INDIRECT("'["&amp;'Báo cáo'!$C$3&amp;".xlsx]Hóa đơn COD'!"&amp;CELL("address",F408))))</f>
        <v>685720</v>
      </c>
      <c r="G408">
        <f ca="1">IF(ISBLANK(INDIRECT("'["&amp;'Báo cáo'!$C$3&amp;".xlsx]Hóa đơn COD'!"&amp;CELL("address",G408))),"",(INDIRECT("'["&amp;'Báo cáo'!$C$3&amp;".xlsx]Hóa đơn COD'!"&amp;CELL("address",G408))))</f>
        <v>44000</v>
      </c>
      <c r="H408">
        <f ca="1">IF(ISBLANK(INDIRECT("'["&amp;'Báo cáo'!$C$3&amp;".xlsx]Hóa đơn COD'!"&amp;CELL("address",H408))),"",(INDIRECT("'["&amp;'Báo cáo'!$C$3&amp;".xlsx]Hóa đơn COD'!"&amp;CELL("address",H408))))</f>
        <v>0</v>
      </c>
      <c r="I408">
        <f ca="1">IF(ISBLANK(INDIRECT("'["&amp;'Báo cáo'!$C$3&amp;".xlsx]Hóa đơn COD'!"&amp;CELL("address",I408))),"",(INDIRECT("'["&amp;'Báo cáo'!$C$3&amp;".xlsx]Hóa đơn COD'!"&amp;CELL("address",I408))))</f>
        <v>39</v>
      </c>
      <c r="J408">
        <f ca="1">IF(ISBLANK(INDIRECT("'["&amp;'Báo cáo'!$C$3&amp;".xlsx]Hóa đơn COD'!"&amp;CELL("address",J408))),"",(INDIRECT("'["&amp;'Báo cáo'!$C$3&amp;".xlsx]Hóa đơn COD'!"&amp;CELL("address",J408))))</f>
        <v>25</v>
      </c>
      <c r="K408">
        <f ca="1">IF(ISBLANK(INDIRECT("'["&amp;'Báo cáo'!$C$3&amp;".xlsx]Hóa đơn COD'!"&amp;CELL("address",K408))),"",(INDIRECT("'["&amp;'Báo cáo'!$C$3&amp;".xlsx]Hóa đơn COD'!"&amp;CELL("address",K408))))</f>
        <v>0</v>
      </c>
      <c r="L408">
        <f ca="1">IF(ISBLANK(INDIRECT("'["&amp;'Báo cáo'!$C$3&amp;".xlsx]Hóa đơn COD'!"&amp;CELL("address",L408))),"",(INDIRECT("'["&amp;'Báo cáo'!$C$3&amp;".xlsx]Hóa đơn COD'!"&amp;CELL("address",L408))))</f>
        <v>14</v>
      </c>
      <c r="M408">
        <f ca="1">IF(ISBLANK(INDIRECT("'["&amp;'Báo cáo'!$C$3&amp;".xlsx]Hóa đơn COD'!"&amp;CELL("address",M408))),"",(INDIRECT("'["&amp;'Báo cáo'!$C$3&amp;".xlsx]Hóa đơn COD'!"&amp;CELL("address",M408))))</f>
        <v>39</v>
      </c>
      <c r="N408" t="str">
        <f ca="1">IF(ISBLANK(INDIRECT("'["&amp;'Báo cáo'!$C$3&amp;".xlsx]Hóa đơn COD'!"&amp;CELL("address",N408))),"",(INDIRECT("'["&amp;'Báo cáo'!$C$3&amp;".xlsx]Hóa đơn COD'!"&amp;CELL("address",N408))))</f>
        <v>nhobth</v>
      </c>
      <c r="O408" t="str">
        <f ca="1">IF(ISBLANK(INDIRECT("'["&amp;'Báo cáo'!$C$3&amp;".xlsx]Hóa đơn COD'!"&amp;CELL("address",O408))),"",(INDIRECT("'["&amp;'Báo cáo'!$C$3&amp;".xlsx]Hóa đơn COD'!"&amp;CELL("address",O408))))</f>
        <v>21:05 04-12-19</v>
      </c>
      <c r="P408" s="10">
        <f t="shared" ca="1" si="6"/>
        <v>0.87847222222222221</v>
      </c>
      <c r="Q408" t="str">
        <f ca="1">IF(B408="","",IF(P408&lt;'Báo cáo'!$C$4,"Sáng","Chiều"))</f>
        <v>Chiều</v>
      </c>
      <c r="R408" s="12" t="str">
        <f ca="1">IF(A408="","",IF(ISNUMBER(MATCH(B408,'Danh sách COD'!$B:$B,0)),J408/I408,""))</f>
        <v/>
      </c>
      <c r="S408" t="str">
        <f ca="1">IF(R408="","",IF(R408&gt;='Báo cáo'!$C$8,"Có","Không"))</f>
        <v/>
      </c>
    </row>
    <row r="409" spans="1:19" x14ac:dyDescent="0.25">
      <c r="A409" t="str">
        <f ca="1">IF(ISBLANK(INDIRECT("'["&amp;'Báo cáo'!$C$3&amp;".xlsx]Hóa đơn COD'!"&amp;CELL("address",A409))),"",(INDIRECT("'["&amp;'Báo cáo'!$C$3&amp;".xlsx]Hóa đơn COD'!"&amp;CELL("address",A409))))</f>
        <v>BTT399983310.T136668.061219</v>
      </c>
      <c r="B409" t="str">
        <f ca="1">IF(ISBLANK(INDIRECT("'["&amp;'Báo cáo'!$C$3&amp;".xlsx]Hóa đơn COD'!"&amp;CELL("address",B409))),"",(INDIRECT("'["&amp;'Báo cáo'!$C$3&amp;".xlsx]Hóa đơn COD'!"&amp;CELL("address",B409))))</f>
        <v>T136668-Từ Cẩm Hoa</v>
      </c>
      <c r="C409">
        <f ca="1">IF(ISBLANK(INDIRECT("'["&amp;'Báo cáo'!$C$3&amp;".xlsx]Hóa đơn COD'!"&amp;CELL("address",C409))),"",(INDIRECT("'["&amp;'Báo cáo'!$C$3&amp;".xlsx]Hóa đơn COD'!"&amp;CELL("address",C409))))</f>
        <v>7911000</v>
      </c>
      <c r="D409">
        <f ca="1">IF(ISBLANK(INDIRECT("'["&amp;'Báo cáo'!$C$3&amp;".xlsx]Hóa đơn COD'!"&amp;CELL("address",D409))),"",(INDIRECT("'["&amp;'Báo cáo'!$C$3&amp;".xlsx]Hóa đơn COD'!"&amp;CELL("address",D409))))</f>
        <v>0</v>
      </c>
      <c r="E409">
        <f ca="1">IF(ISBLANK(INDIRECT("'["&amp;'Báo cáo'!$C$3&amp;".xlsx]Hóa đơn COD'!"&amp;CELL("address",E409))),"",(INDIRECT("'["&amp;'Báo cáo'!$C$3&amp;".xlsx]Hóa đơn COD'!"&amp;CELL("address",E409))))</f>
        <v>691760</v>
      </c>
      <c r="F409">
        <f ca="1">IF(ISBLANK(INDIRECT("'["&amp;'Báo cáo'!$C$3&amp;".xlsx]Hóa đơn COD'!"&amp;CELL("address",F409))),"",(INDIRECT("'["&amp;'Báo cáo'!$C$3&amp;".xlsx]Hóa đơn COD'!"&amp;CELL("address",F409))))</f>
        <v>584760</v>
      </c>
      <c r="G409">
        <f ca="1">IF(ISBLANK(INDIRECT("'["&amp;'Báo cáo'!$C$3&amp;".xlsx]Hóa đơn COD'!"&amp;CELL("address",G409))),"",(INDIRECT("'["&amp;'Báo cáo'!$C$3&amp;".xlsx]Hóa đơn COD'!"&amp;CELL("address",G409))))</f>
        <v>107000</v>
      </c>
      <c r="H409">
        <f ca="1">IF(ISBLANK(INDIRECT("'["&amp;'Báo cáo'!$C$3&amp;".xlsx]Hóa đơn COD'!"&amp;CELL("address",H409))),"",(INDIRECT("'["&amp;'Báo cáo'!$C$3&amp;".xlsx]Hóa đơn COD'!"&amp;CELL("address",H409))))</f>
        <v>0</v>
      </c>
      <c r="I409">
        <f ca="1">IF(ISBLANK(INDIRECT("'["&amp;'Báo cáo'!$C$3&amp;".xlsx]Hóa đơn COD'!"&amp;CELL("address",I409))),"",(INDIRECT("'["&amp;'Báo cáo'!$C$3&amp;".xlsx]Hóa đơn COD'!"&amp;CELL("address",I409))))</f>
        <v>40</v>
      </c>
      <c r="J409">
        <f ca="1">IF(ISBLANK(INDIRECT("'["&amp;'Báo cáo'!$C$3&amp;".xlsx]Hóa đơn COD'!"&amp;CELL("address",J409))),"",(INDIRECT("'["&amp;'Báo cáo'!$C$3&amp;".xlsx]Hóa đơn COD'!"&amp;CELL("address",J409))))</f>
        <v>25</v>
      </c>
      <c r="K409">
        <f ca="1">IF(ISBLANK(INDIRECT("'["&amp;'Báo cáo'!$C$3&amp;".xlsx]Hóa đơn COD'!"&amp;CELL("address",K409))),"",(INDIRECT("'["&amp;'Báo cáo'!$C$3&amp;".xlsx]Hóa đơn COD'!"&amp;CELL("address",K409))))</f>
        <v>0</v>
      </c>
      <c r="L409">
        <f ca="1">IF(ISBLANK(INDIRECT("'["&amp;'Báo cáo'!$C$3&amp;".xlsx]Hóa đơn COD'!"&amp;CELL("address",L409))),"",(INDIRECT("'["&amp;'Báo cáo'!$C$3&amp;".xlsx]Hóa đơn COD'!"&amp;CELL("address",L409))))</f>
        <v>15</v>
      </c>
      <c r="M409">
        <f ca="1">IF(ISBLANK(INDIRECT("'["&amp;'Báo cáo'!$C$3&amp;".xlsx]Hóa đơn COD'!"&amp;CELL("address",M409))),"",(INDIRECT("'["&amp;'Báo cáo'!$C$3&amp;".xlsx]Hóa đơn COD'!"&amp;CELL("address",M409))))</f>
        <v>40</v>
      </c>
      <c r="N409" t="str">
        <f ca="1">IF(ISBLANK(INDIRECT("'["&amp;'Báo cáo'!$C$3&amp;".xlsx]Hóa đơn COD'!"&amp;CELL("address",N409))),"",(INDIRECT("'["&amp;'Báo cáo'!$C$3&amp;".xlsx]Hóa đơn COD'!"&amp;CELL("address",N409))))</f>
        <v>tuoint</v>
      </c>
      <c r="O409" t="str">
        <f ca="1">IF(ISBLANK(INDIRECT("'["&amp;'Báo cáo'!$C$3&amp;".xlsx]Hóa đơn COD'!"&amp;CELL("address",O409))),"",(INDIRECT("'["&amp;'Báo cáo'!$C$3&amp;".xlsx]Hóa đơn COD'!"&amp;CELL("address",O409))))</f>
        <v>21:20 06-12-19</v>
      </c>
      <c r="P409" s="10">
        <f t="shared" ca="1" si="6"/>
        <v>0.88888888888888884</v>
      </c>
      <c r="Q409" t="str">
        <f ca="1">IF(B409="","",IF(P409&lt;'Báo cáo'!$C$4,"Sáng","Chiều"))</f>
        <v>Chiều</v>
      </c>
      <c r="R409" s="12" t="str">
        <f ca="1">IF(A409="","",IF(ISNUMBER(MATCH(B409,'Danh sách COD'!$B:$B,0)),J409/I409,""))</f>
        <v/>
      </c>
      <c r="S409" t="str">
        <f ca="1">IF(R409="","",IF(R409&gt;='Báo cáo'!$C$8,"Có","Không"))</f>
        <v/>
      </c>
    </row>
    <row r="410" spans="1:19" x14ac:dyDescent="0.25">
      <c r="A410" t="str">
        <f ca="1">IF(ISBLANK(INDIRECT("'["&amp;'Báo cáo'!$C$3&amp;".xlsx]Hóa đơn COD'!"&amp;CELL("address",A410))),"",(INDIRECT("'["&amp;'Báo cáo'!$C$3&amp;".xlsx]Hóa đơn COD'!"&amp;CELL("address",A410))))</f>
        <v>BTT395881698.T136668.031219</v>
      </c>
      <c r="B410" t="str">
        <f ca="1">IF(ISBLANK(INDIRECT("'["&amp;'Báo cáo'!$C$3&amp;".xlsx]Hóa đơn COD'!"&amp;CELL("address",B410))),"",(INDIRECT("'["&amp;'Báo cáo'!$C$3&amp;".xlsx]Hóa đơn COD'!"&amp;CELL("address",B410))))</f>
        <v>T136668-Từ Cẩm Hoa</v>
      </c>
      <c r="C410">
        <f ca="1">IF(ISBLANK(INDIRECT("'["&amp;'Báo cáo'!$C$3&amp;".xlsx]Hóa đơn COD'!"&amp;CELL("address",C410))),"",(INDIRECT("'["&amp;'Báo cáo'!$C$3&amp;".xlsx]Hóa đơn COD'!"&amp;CELL("address",C410))))</f>
        <v>7222000</v>
      </c>
      <c r="D410">
        <f ca="1">IF(ISBLANK(INDIRECT("'["&amp;'Báo cáo'!$C$3&amp;".xlsx]Hóa đơn COD'!"&amp;CELL("address",D410))),"",(INDIRECT("'["&amp;'Báo cáo'!$C$3&amp;".xlsx]Hóa đơn COD'!"&amp;CELL("address",D410))))</f>
        <v>40000</v>
      </c>
      <c r="E410">
        <f ca="1">IF(ISBLANK(INDIRECT("'["&amp;'Báo cáo'!$C$3&amp;".xlsx]Hóa đơn COD'!"&amp;CELL("address",E410))),"",(INDIRECT("'["&amp;'Báo cáo'!$C$3&amp;".xlsx]Hóa đơn COD'!"&amp;CELL("address",E410))))</f>
        <v>625050</v>
      </c>
      <c r="F410">
        <f ca="1">IF(ISBLANK(INDIRECT("'["&amp;'Báo cáo'!$C$3&amp;".xlsx]Hóa đơn COD'!"&amp;CELL("address",F410))),"",(INDIRECT("'["&amp;'Báo cáo'!$C$3&amp;".xlsx]Hóa đơn COD'!"&amp;CELL("address",F410))))</f>
        <v>486050</v>
      </c>
      <c r="G410">
        <f ca="1">IF(ISBLANK(INDIRECT("'["&amp;'Báo cáo'!$C$3&amp;".xlsx]Hóa đơn COD'!"&amp;CELL("address",G410))),"",(INDIRECT("'["&amp;'Báo cáo'!$C$3&amp;".xlsx]Hóa đơn COD'!"&amp;CELL("address",G410))))</f>
        <v>139000</v>
      </c>
      <c r="H410">
        <f ca="1">IF(ISBLANK(INDIRECT("'["&amp;'Báo cáo'!$C$3&amp;".xlsx]Hóa đơn COD'!"&amp;CELL("address",H410))),"",(INDIRECT("'["&amp;'Báo cáo'!$C$3&amp;".xlsx]Hóa đơn COD'!"&amp;CELL("address",H410))))</f>
        <v>0</v>
      </c>
      <c r="I410">
        <f ca="1">IF(ISBLANK(INDIRECT("'["&amp;'Báo cáo'!$C$3&amp;".xlsx]Hóa đơn COD'!"&amp;CELL("address",I410))),"",(INDIRECT("'["&amp;'Báo cáo'!$C$3&amp;".xlsx]Hóa đơn COD'!"&amp;CELL("address",I410))))</f>
        <v>37</v>
      </c>
      <c r="J410">
        <f ca="1">IF(ISBLANK(INDIRECT("'["&amp;'Báo cáo'!$C$3&amp;".xlsx]Hóa đơn COD'!"&amp;CELL("address",J410))),"",(INDIRECT("'["&amp;'Báo cáo'!$C$3&amp;".xlsx]Hóa đơn COD'!"&amp;CELL("address",J410))))</f>
        <v>21</v>
      </c>
      <c r="K410">
        <f ca="1">IF(ISBLANK(INDIRECT("'["&amp;'Báo cáo'!$C$3&amp;".xlsx]Hóa đơn COD'!"&amp;CELL("address",K410))),"",(INDIRECT("'["&amp;'Báo cáo'!$C$3&amp;".xlsx]Hóa đơn COD'!"&amp;CELL("address",K410))))</f>
        <v>3</v>
      </c>
      <c r="L410">
        <f ca="1">IF(ISBLANK(INDIRECT("'["&amp;'Báo cáo'!$C$3&amp;".xlsx]Hóa đơn COD'!"&amp;CELL("address",L410))),"",(INDIRECT("'["&amp;'Báo cáo'!$C$3&amp;".xlsx]Hóa đơn COD'!"&amp;CELL("address",L410))))</f>
        <v>13</v>
      </c>
      <c r="M410">
        <f ca="1">IF(ISBLANK(INDIRECT("'["&amp;'Báo cáo'!$C$3&amp;".xlsx]Hóa đơn COD'!"&amp;CELL("address",M410))),"",(INDIRECT("'["&amp;'Báo cáo'!$C$3&amp;".xlsx]Hóa đơn COD'!"&amp;CELL("address",M410))))</f>
        <v>37</v>
      </c>
      <c r="N410" t="str">
        <f ca="1">IF(ISBLANK(INDIRECT("'["&amp;'Báo cáo'!$C$3&amp;".xlsx]Hóa đơn COD'!"&amp;CELL("address",N410))),"",(INDIRECT("'["&amp;'Báo cáo'!$C$3&amp;".xlsx]Hóa đơn COD'!"&amp;CELL("address",N410))))</f>
        <v>nhobth</v>
      </c>
      <c r="O410" t="str">
        <f ca="1">IF(ISBLANK(INDIRECT("'["&amp;'Báo cáo'!$C$3&amp;".xlsx]Hóa đơn COD'!"&amp;CELL("address",O410))),"",(INDIRECT("'["&amp;'Báo cáo'!$C$3&amp;".xlsx]Hóa đơn COD'!"&amp;CELL("address",O410))))</f>
        <v>21:35 03-12-19</v>
      </c>
      <c r="P410" s="10">
        <f t="shared" ca="1" si="6"/>
        <v>0.89930555555555547</v>
      </c>
      <c r="Q410" t="str">
        <f ca="1">IF(B410="","",IF(P410&lt;'Báo cáo'!$C$4,"Sáng","Chiều"))</f>
        <v>Chiều</v>
      </c>
      <c r="R410" s="12" t="str">
        <f ca="1">IF(A410="","",IF(ISNUMBER(MATCH(B410,'Danh sách COD'!$B:$B,0)),J410/I410,""))</f>
        <v/>
      </c>
      <c r="S410" t="str">
        <f ca="1">IF(R410="","",IF(R410&gt;='Báo cáo'!$C$8,"Có","Không"))</f>
        <v/>
      </c>
    </row>
    <row r="411" spans="1:19" x14ac:dyDescent="0.25">
      <c r="A411" t="str">
        <f ca="1">IF(ISBLANK(INDIRECT("'["&amp;'Báo cáo'!$C$3&amp;".xlsx]Hóa đơn COD'!"&amp;CELL("address",A411))),"",(INDIRECT("'["&amp;'Báo cáo'!$C$3&amp;".xlsx]Hóa đơn COD'!"&amp;CELL("address",A411))))</f>
        <v>BTT394583736.T136668.021219</v>
      </c>
      <c r="B411" t="str">
        <f ca="1">IF(ISBLANK(INDIRECT("'["&amp;'Báo cáo'!$C$3&amp;".xlsx]Hóa đơn COD'!"&amp;CELL("address",B411))),"",(INDIRECT("'["&amp;'Báo cáo'!$C$3&amp;".xlsx]Hóa đơn COD'!"&amp;CELL("address",B411))))</f>
        <v>T136668-Từ Cẩm Hoa</v>
      </c>
      <c r="C411">
        <f ca="1">IF(ISBLANK(INDIRECT("'["&amp;'Báo cáo'!$C$3&amp;".xlsx]Hóa đơn COD'!"&amp;CELL("address",C411))),"",(INDIRECT("'["&amp;'Báo cáo'!$C$3&amp;".xlsx]Hóa đơn COD'!"&amp;CELL("address",C411))))</f>
        <v>8101250</v>
      </c>
      <c r="D411">
        <f ca="1">IF(ISBLANK(INDIRECT("'["&amp;'Báo cáo'!$C$3&amp;".xlsx]Hóa đơn COD'!"&amp;CELL("address",D411))),"",(INDIRECT("'["&amp;'Báo cáo'!$C$3&amp;".xlsx]Hóa đơn COD'!"&amp;CELL("address",D411))))</f>
        <v>0</v>
      </c>
      <c r="E411">
        <f ca="1">IF(ISBLANK(INDIRECT("'["&amp;'Báo cáo'!$C$3&amp;".xlsx]Hóa đơn COD'!"&amp;CELL("address",E411))),"",(INDIRECT("'["&amp;'Báo cáo'!$C$3&amp;".xlsx]Hóa đơn COD'!"&amp;CELL("address",E411))))</f>
        <v>730070</v>
      </c>
      <c r="F411">
        <f ca="1">IF(ISBLANK(INDIRECT("'["&amp;'Báo cáo'!$C$3&amp;".xlsx]Hóa đơn COD'!"&amp;CELL("address",F411))),"",(INDIRECT("'["&amp;'Báo cáo'!$C$3&amp;".xlsx]Hóa đơn COD'!"&amp;CELL("address",F411))))</f>
        <v>712070</v>
      </c>
      <c r="G411">
        <f ca="1">IF(ISBLANK(INDIRECT("'["&amp;'Báo cáo'!$C$3&amp;".xlsx]Hóa đơn COD'!"&amp;CELL("address",G411))),"",(INDIRECT("'["&amp;'Báo cáo'!$C$3&amp;".xlsx]Hóa đơn COD'!"&amp;CELL("address",G411))))</f>
        <v>18000</v>
      </c>
      <c r="H411">
        <f ca="1">IF(ISBLANK(INDIRECT("'["&amp;'Báo cáo'!$C$3&amp;".xlsx]Hóa đơn COD'!"&amp;CELL("address",H411))),"",(INDIRECT("'["&amp;'Báo cáo'!$C$3&amp;".xlsx]Hóa đơn COD'!"&amp;CELL("address",H411))))</f>
        <v>0</v>
      </c>
      <c r="I411">
        <f ca="1">IF(ISBLANK(INDIRECT("'["&amp;'Báo cáo'!$C$3&amp;".xlsx]Hóa đơn COD'!"&amp;CELL("address",I411))),"",(INDIRECT("'["&amp;'Báo cáo'!$C$3&amp;".xlsx]Hóa đơn COD'!"&amp;CELL("address",I411))))</f>
        <v>53</v>
      </c>
      <c r="J411">
        <f ca="1">IF(ISBLANK(INDIRECT("'["&amp;'Báo cáo'!$C$3&amp;".xlsx]Hóa đơn COD'!"&amp;CELL("address",J411))),"",(INDIRECT("'["&amp;'Báo cáo'!$C$3&amp;".xlsx]Hóa đơn COD'!"&amp;CELL("address",J411))))</f>
        <v>31</v>
      </c>
      <c r="K411">
        <f ca="1">IF(ISBLANK(INDIRECT("'["&amp;'Báo cáo'!$C$3&amp;".xlsx]Hóa đơn COD'!"&amp;CELL("address",K411))),"",(INDIRECT("'["&amp;'Báo cáo'!$C$3&amp;".xlsx]Hóa đơn COD'!"&amp;CELL("address",K411))))</f>
        <v>1</v>
      </c>
      <c r="L411">
        <f ca="1">IF(ISBLANK(INDIRECT("'["&amp;'Báo cáo'!$C$3&amp;".xlsx]Hóa đơn COD'!"&amp;CELL("address",L411))),"",(INDIRECT("'["&amp;'Báo cáo'!$C$3&amp;".xlsx]Hóa đơn COD'!"&amp;CELL("address",L411))))</f>
        <v>21</v>
      </c>
      <c r="M411">
        <f ca="1">IF(ISBLANK(INDIRECT("'["&amp;'Báo cáo'!$C$3&amp;".xlsx]Hóa đơn COD'!"&amp;CELL("address",M411))),"",(INDIRECT("'["&amp;'Báo cáo'!$C$3&amp;".xlsx]Hóa đơn COD'!"&amp;CELL("address",M411))))</f>
        <v>56</v>
      </c>
      <c r="N411" t="str">
        <f ca="1">IF(ISBLANK(INDIRECT("'["&amp;'Báo cáo'!$C$3&amp;".xlsx]Hóa đơn COD'!"&amp;CELL("address",N411))),"",(INDIRECT("'["&amp;'Báo cáo'!$C$3&amp;".xlsx]Hóa đơn COD'!"&amp;CELL("address",N411))))</f>
        <v>huyendtm2</v>
      </c>
      <c r="O411" t="str">
        <f ca="1">IF(ISBLANK(INDIRECT("'["&amp;'Báo cáo'!$C$3&amp;".xlsx]Hóa đơn COD'!"&amp;CELL("address",O411))),"",(INDIRECT("'["&amp;'Báo cáo'!$C$3&amp;".xlsx]Hóa đơn COD'!"&amp;CELL("address",O411))))</f>
        <v>21:40 02-12-19</v>
      </c>
      <c r="P411" s="10">
        <f t="shared" ca="1" si="6"/>
        <v>0.90277777777777779</v>
      </c>
      <c r="Q411" t="str">
        <f ca="1">IF(B411="","",IF(P411&lt;'Báo cáo'!$C$4,"Sáng","Chiều"))</f>
        <v>Chiều</v>
      </c>
      <c r="R411" s="12" t="str">
        <f ca="1">IF(A411="","",IF(ISNUMBER(MATCH(B411,'Danh sách COD'!$B:$B,0)),J411/I411,""))</f>
        <v/>
      </c>
      <c r="S411" t="str">
        <f ca="1">IF(R411="","",IF(R411&gt;='Báo cáo'!$C$8,"Có","Không"))</f>
        <v/>
      </c>
    </row>
    <row r="412" spans="1:19" x14ac:dyDescent="0.25">
      <c r="A412" t="str">
        <f ca="1">IF(ISBLANK(INDIRECT("'["&amp;'Báo cáo'!$C$3&amp;".xlsx]Hóa đơn COD'!"&amp;CELL("address",A412))),"",(INDIRECT("'["&amp;'Báo cáo'!$C$3&amp;".xlsx]Hóa đơn COD'!"&amp;CELL("address",A412))))</f>
        <v>BTT395121456.T137144.031219</v>
      </c>
      <c r="B412" t="str">
        <f ca="1">IF(ISBLANK(INDIRECT("'["&amp;'Báo cáo'!$C$3&amp;".xlsx]Hóa đơn COD'!"&amp;CELL("address",B412))),"",(INDIRECT("'["&amp;'Báo cáo'!$C$3&amp;".xlsx]Hóa đơn COD'!"&amp;CELL("address",B412))))</f>
        <v>T137144-Nguyễn Phan Đại Nhân</v>
      </c>
      <c r="C412">
        <f ca="1">IF(ISBLANK(INDIRECT("'["&amp;'Báo cáo'!$C$3&amp;".xlsx]Hóa đơn COD'!"&amp;CELL("address",C412))),"",(INDIRECT("'["&amp;'Báo cáo'!$C$3&amp;".xlsx]Hóa đơn COD'!"&amp;CELL("address",C412))))</f>
        <v>7631884</v>
      </c>
      <c r="D412">
        <f ca="1">IF(ISBLANK(INDIRECT("'["&amp;'Báo cáo'!$C$3&amp;".xlsx]Hóa đơn COD'!"&amp;CELL("address",D412))),"",(INDIRECT("'["&amp;'Báo cáo'!$C$3&amp;".xlsx]Hóa đơn COD'!"&amp;CELL("address",D412))))</f>
        <v>0</v>
      </c>
      <c r="E412">
        <f ca="1">IF(ISBLANK(INDIRECT("'["&amp;'Báo cáo'!$C$3&amp;".xlsx]Hóa đơn COD'!"&amp;CELL("address",E412))),"",(INDIRECT("'["&amp;'Báo cáo'!$C$3&amp;".xlsx]Hóa đơn COD'!"&amp;CELL("address",E412))))</f>
        <v>648620</v>
      </c>
      <c r="F412">
        <f ca="1">IF(ISBLANK(INDIRECT("'["&amp;'Báo cáo'!$C$3&amp;".xlsx]Hóa đơn COD'!"&amp;CELL("address",F412))),"",(INDIRECT("'["&amp;'Báo cáo'!$C$3&amp;".xlsx]Hóa đơn COD'!"&amp;CELL("address",F412))))</f>
        <v>529620</v>
      </c>
      <c r="G412">
        <f ca="1">IF(ISBLANK(INDIRECT("'["&amp;'Báo cáo'!$C$3&amp;".xlsx]Hóa đơn COD'!"&amp;CELL("address",G412))),"",(INDIRECT("'["&amp;'Báo cáo'!$C$3&amp;".xlsx]Hóa đơn COD'!"&amp;CELL("address",G412))))</f>
        <v>119000</v>
      </c>
      <c r="H412">
        <f ca="1">IF(ISBLANK(INDIRECT("'["&amp;'Báo cáo'!$C$3&amp;".xlsx]Hóa đơn COD'!"&amp;CELL("address",H412))),"",(INDIRECT("'["&amp;'Báo cáo'!$C$3&amp;".xlsx]Hóa đơn COD'!"&amp;CELL("address",H412))))</f>
        <v>0</v>
      </c>
      <c r="I412">
        <f ca="1">IF(ISBLANK(INDIRECT("'["&amp;'Báo cáo'!$C$3&amp;".xlsx]Hóa đơn COD'!"&amp;CELL("address",I412))),"",(INDIRECT("'["&amp;'Báo cáo'!$C$3&amp;".xlsx]Hóa đơn COD'!"&amp;CELL("address",I412))))</f>
        <v>32</v>
      </c>
      <c r="J412">
        <f ca="1">IF(ISBLANK(INDIRECT("'["&amp;'Báo cáo'!$C$3&amp;".xlsx]Hóa đơn COD'!"&amp;CELL("address",J412))),"",(INDIRECT("'["&amp;'Báo cáo'!$C$3&amp;".xlsx]Hóa đơn COD'!"&amp;CELL("address",J412))))</f>
        <v>26</v>
      </c>
      <c r="K412">
        <f ca="1">IF(ISBLANK(INDIRECT("'["&amp;'Báo cáo'!$C$3&amp;".xlsx]Hóa đơn COD'!"&amp;CELL("address",K412))),"",(INDIRECT("'["&amp;'Báo cáo'!$C$3&amp;".xlsx]Hóa đơn COD'!"&amp;CELL("address",K412))))</f>
        <v>0</v>
      </c>
      <c r="L412">
        <f ca="1">IF(ISBLANK(INDIRECT("'["&amp;'Báo cáo'!$C$3&amp;".xlsx]Hóa đơn COD'!"&amp;CELL("address",L412))),"",(INDIRECT("'["&amp;'Báo cáo'!$C$3&amp;".xlsx]Hóa đơn COD'!"&amp;CELL("address",L412))))</f>
        <v>6</v>
      </c>
      <c r="M412">
        <f ca="1">IF(ISBLANK(INDIRECT("'["&amp;'Báo cáo'!$C$3&amp;".xlsx]Hóa đơn COD'!"&amp;CELL("address",M412))),"",(INDIRECT("'["&amp;'Báo cáo'!$C$3&amp;".xlsx]Hóa đơn COD'!"&amp;CELL("address",M412))))</f>
        <v>32</v>
      </c>
      <c r="N412" t="str">
        <f ca="1">IF(ISBLANK(INDIRECT("'["&amp;'Báo cáo'!$C$3&amp;".xlsx]Hóa đơn COD'!"&amp;CELL("address",N412))),"",(INDIRECT("'["&amp;'Báo cáo'!$C$3&amp;".xlsx]Hóa đơn COD'!"&amp;CELL("address",N412))))</f>
        <v>nhitpy</v>
      </c>
      <c r="O412" t="str">
        <f ca="1">IF(ISBLANK(INDIRECT("'["&amp;'Báo cáo'!$C$3&amp;".xlsx]Hóa đơn COD'!"&amp;CELL("address",O412))),"",(INDIRECT("'["&amp;'Báo cáo'!$C$3&amp;".xlsx]Hóa đơn COD'!"&amp;CELL("address",O412))))</f>
        <v>11:18 03-12-19</v>
      </c>
      <c r="P412" s="10">
        <f t="shared" ca="1" si="6"/>
        <v>0.47083333333333338</v>
      </c>
      <c r="Q412" t="str">
        <f ca="1">IF(B412="","",IF(P412&lt;'Báo cáo'!$C$4,"Sáng","Chiều"))</f>
        <v>Sáng</v>
      </c>
      <c r="R412" s="12" t="str">
        <f ca="1">IF(A412="","",IF(ISNUMBER(MATCH(B412,'Danh sách COD'!$B:$B,0)),J412/I412,""))</f>
        <v/>
      </c>
      <c r="S412" t="str">
        <f ca="1">IF(R412="","",IF(R412&gt;='Báo cáo'!$C$8,"Có","Không"))</f>
        <v/>
      </c>
    </row>
    <row r="413" spans="1:19" x14ac:dyDescent="0.25">
      <c r="A413" t="str">
        <f ca="1">IF(ISBLANK(INDIRECT("'["&amp;'Báo cáo'!$C$3&amp;".xlsx]Hóa đơn COD'!"&amp;CELL("address",A413))),"",(INDIRECT("'["&amp;'Báo cáo'!$C$3&amp;".xlsx]Hóa đơn COD'!"&amp;CELL("address",A413))))</f>
        <v>BTT396592995.T137144.041219</v>
      </c>
      <c r="B413" t="str">
        <f ca="1">IF(ISBLANK(INDIRECT("'["&amp;'Báo cáo'!$C$3&amp;".xlsx]Hóa đơn COD'!"&amp;CELL("address",B413))),"",(INDIRECT("'["&amp;'Báo cáo'!$C$3&amp;".xlsx]Hóa đơn COD'!"&amp;CELL("address",B413))))</f>
        <v>T137144-Nguyễn Phan Đại Nhân</v>
      </c>
      <c r="C413">
        <f ca="1">IF(ISBLANK(INDIRECT("'["&amp;'Báo cáo'!$C$3&amp;".xlsx]Hóa đơn COD'!"&amp;CELL("address",C413))),"",(INDIRECT("'["&amp;'Báo cáo'!$C$3&amp;".xlsx]Hóa đơn COD'!"&amp;CELL("address",C413))))</f>
        <v>3872550</v>
      </c>
      <c r="D413">
        <f ca="1">IF(ISBLANK(INDIRECT("'["&amp;'Báo cáo'!$C$3&amp;".xlsx]Hóa đơn COD'!"&amp;CELL("address",D413))),"",(INDIRECT("'["&amp;'Báo cáo'!$C$3&amp;".xlsx]Hóa đơn COD'!"&amp;CELL("address",D413))))</f>
        <v>0</v>
      </c>
      <c r="E413">
        <f ca="1">IF(ISBLANK(INDIRECT("'["&amp;'Báo cáo'!$C$3&amp;".xlsx]Hóa đơn COD'!"&amp;CELL("address",E413))),"",(INDIRECT("'["&amp;'Báo cáo'!$C$3&amp;".xlsx]Hóa đơn COD'!"&amp;CELL("address",E413))))</f>
        <v>475930</v>
      </c>
      <c r="F413">
        <f ca="1">IF(ISBLANK(INDIRECT("'["&amp;'Báo cáo'!$C$3&amp;".xlsx]Hóa đơn COD'!"&amp;CELL("address",F413))),"",(INDIRECT("'["&amp;'Báo cáo'!$C$3&amp;".xlsx]Hóa đơn COD'!"&amp;CELL("address",F413))))</f>
        <v>449930</v>
      </c>
      <c r="G413">
        <f ca="1">IF(ISBLANK(INDIRECT("'["&amp;'Báo cáo'!$C$3&amp;".xlsx]Hóa đơn COD'!"&amp;CELL("address",G413))),"",(INDIRECT("'["&amp;'Báo cáo'!$C$3&amp;".xlsx]Hóa đơn COD'!"&amp;CELL("address",G413))))</f>
        <v>26000</v>
      </c>
      <c r="H413">
        <f ca="1">IF(ISBLANK(INDIRECT("'["&amp;'Báo cáo'!$C$3&amp;".xlsx]Hóa đơn COD'!"&amp;CELL("address",H413))),"",(INDIRECT("'["&amp;'Báo cáo'!$C$3&amp;".xlsx]Hóa đơn COD'!"&amp;CELL("address",H413))))</f>
        <v>0</v>
      </c>
      <c r="I413">
        <f ca="1">IF(ISBLANK(INDIRECT("'["&amp;'Báo cáo'!$C$3&amp;".xlsx]Hóa đơn COD'!"&amp;CELL("address",I413))),"",(INDIRECT("'["&amp;'Báo cáo'!$C$3&amp;".xlsx]Hóa đơn COD'!"&amp;CELL("address",I413))))</f>
        <v>26</v>
      </c>
      <c r="J413">
        <f ca="1">IF(ISBLANK(INDIRECT("'["&amp;'Báo cáo'!$C$3&amp;".xlsx]Hóa đơn COD'!"&amp;CELL("address",J413))),"",(INDIRECT("'["&amp;'Báo cáo'!$C$3&amp;".xlsx]Hóa đơn COD'!"&amp;CELL("address",J413))))</f>
        <v>19</v>
      </c>
      <c r="K413">
        <f ca="1">IF(ISBLANK(INDIRECT("'["&amp;'Báo cáo'!$C$3&amp;".xlsx]Hóa đơn COD'!"&amp;CELL("address",K413))),"",(INDIRECT("'["&amp;'Báo cáo'!$C$3&amp;".xlsx]Hóa đơn COD'!"&amp;CELL("address",K413))))</f>
        <v>0</v>
      </c>
      <c r="L413">
        <f ca="1">IF(ISBLANK(INDIRECT("'["&amp;'Báo cáo'!$C$3&amp;".xlsx]Hóa đơn COD'!"&amp;CELL("address",L413))),"",(INDIRECT("'["&amp;'Báo cáo'!$C$3&amp;".xlsx]Hóa đơn COD'!"&amp;CELL("address",L413))))</f>
        <v>7</v>
      </c>
      <c r="M413">
        <f ca="1">IF(ISBLANK(INDIRECT("'["&amp;'Báo cáo'!$C$3&amp;".xlsx]Hóa đơn COD'!"&amp;CELL("address",M413))),"",(INDIRECT("'["&amp;'Báo cáo'!$C$3&amp;".xlsx]Hóa đơn COD'!"&amp;CELL("address",M413))))</f>
        <v>26</v>
      </c>
      <c r="N413" t="str">
        <f ca="1">IF(ISBLANK(INDIRECT("'["&amp;'Báo cáo'!$C$3&amp;".xlsx]Hóa đơn COD'!"&amp;CELL("address",N413))),"",(INDIRECT("'["&amp;'Báo cáo'!$C$3&amp;".xlsx]Hóa đơn COD'!"&amp;CELL("address",N413))))</f>
        <v>tuoint</v>
      </c>
      <c r="O413" t="str">
        <f ca="1">IF(ISBLANK(INDIRECT("'["&amp;'Báo cáo'!$C$3&amp;".xlsx]Hóa đơn COD'!"&amp;CELL("address",O413))),"",(INDIRECT("'["&amp;'Báo cáo'!$C$3&amp;".xlsx]Hóa đơn COD'!"&amp;CELL("address",O413))))</f>
        <v>11:53 04-12-19</v>
      </c>
      <c r="P413" s="10">
        <f t="shared" ca="1" si="6"/>
        <v>0.49513888888888885</v>
      </c>
      <c r="Q413" t="str">
        <f ca="1">IF(B413="","",IF(P413&lt;'Báo cáo'!$C$4,"Sáng","Chiều"))</f>
        <v>Sáng</v>
      </c>
      <c r="R413" s="12" t="str">
        <f ca="1">IF(A413="","",IF(ISNUMBER(MATCH(B413,'Danh sách COD'!$B:$B,0)),J413/I413,""))</f>
        <v/>
      </c>
      <c r="S413" t="str">
        <f ca="1">IF(R413="","",IF(R413&gt;='Báo cáo'!$C$8,"Có","Không"))</f>
        <v/>
      </c>
    </row>
    <row r="414" spans="1:19" x14ac:dyDescent="0.25">
      <c r="A414" t="str">
        <f ca="1">IF(ISBLANK(INDIRECT("'["&amp;'Báo cáo'!$C$3&amp;".xlsx]Hóa đơn COD'!"&amp;CELL("address",A414))),"",(INDIRECT("'["&amp;'Báo cáo'!$C$3&amp;".xlsx]Hóa đơn COD'!"&amp;CELL("address",A414))))</f>
        <v>BTT391671468.T137144.301119</v>
      </c>
      <c r="B414" t="str">
        <f ca="1">IF(ISBLANK(INDIRECT("'["&amp;'Báo cáo'!$C$3&amp;".xlsx]Hóa đơn COD'!"&amp;CELL("address",B414))),"",(INDIRECT("'["&amp;'Báo cáo'!$C$3&amp;".xlsx]Hóa đơn COD'!"&amp;CELL("address",B414))))</f>
        <v>T137144-Nguyễn Phan Đại Nhân</v>
      </c>
      <c r="C414">
        <f ca="1">IF(ISBLANK(INDIRECT("'["&amp;'Báo cáo'!$C$3&amp;".xlsx]Hóa đơn COD'!"&amp;CELL("address",C414))),"",(INDIRECT("'["&amp;'Báo cáo'!$C$3&amp;".xlsx]Hóa đơn COD'!"&amp;CELL("address",C414))))</f>
        <v>12210853</v>
      </c>
      <c r="D414">
        <f ca="1">IF(ISBLANK(INDIRECT("'["&amp;'Báo cáo'!$C$3&amp;".xlsx]Hóa đơn COD'!"&amp;CELL("address",D414))),"",(INDIRECT("'["&amp;'Báo cáo'!$C$3&amp;".xlsx]Hóa đơn COD'!"&amp;CELL("address",D414))))</f>
        <v>0</v>
      </c>
      <c r="E414">
        <f ca="1">IF(ISBLANK(INDIRECT("'["&amp;'Báo cáo'!$C$3&amp;".xlsx]Hóa đơn COD'!"&amp;CELL("address",E414))),"",(INDIRECT("'["&amp;'Báo cáo'!$C$3&amp;".xlsx]Hóa đơn COD'!"&amp;CELL("address",E414))))</f>
        <v>979795</v>
      </c>
      <c r="F414">
        <f ca="1">IF(ISBLANK(INDIRECT("'["&amp;'Báo cáo'!$C$3&amp;".xlsx]Hóa đơn COD'!"&amp;CELL("address",F414))),"",(INDIRECT("'["&amp;'Báo cáo'!$C$3&amp;".xlsx]Hóa đơn COD'!"&amp;CELL("address",F414))))</f>
        <v>762795</v>
      </c>
      <c r="G414">
        <f ca="1">IF(ISBLANK(INDIRECT("'["&amp;'Báo cáo'!$C$3&amp;".xlsx]Hóa đơn COD'!"&amp;CELL("address",G414))),"",(INDIRECT("'["&amp;'Báo cáo'!$C$3&amp;".xlsx]Hóa đơn COD'!"&amp;CELL("address",G414))))</f>
        <v>217000</v>
      </c>
      <c r="H414">
        <f ca="1">IF(ISBLANK(INDIRECT("'["&amp;'Báo cáo'!$C$3&amp;".xlsx]Hóa đơn COD'!"&amp;CELL("address",H414))),"",(INDIRECT("'["&amp;'Báo cáo'!$C$3&amp;".xlsx]Hóa đơn COD'!"&amp;CELL("address",H414))))</f>
        <v>0</v>
      </c>
      <c r="I414">
        <f ca="1">IF(ISBLANK(INDIRECT("'["&amp;'Báo cáo'!$C$3&amp;".xlsx]Hóa đơn COD'!"&amp;CELL("address",I414))),"",(INDIRECT("'["&amp;'Báo cáo'!$C$3&amp;".xlsx]Hóa đơn COD'!"&amp;CELL("address",I414))))</f>
        <v>47</v>
      </c>
      <c r="J414">
        <f ca="1">IF(ISBLANK(INDIRECT("'["&amp;'Báo cáo'!$C$3&amp;".xlsx]Hóa đơn COD'!"&amp;CELL("address",J414))),"",(INDIRECT("'["&amp;'Báo cáo'!$C$3&amp;".xlsx]Hóa đơn COD'!"&amp;CELL("address",J414))))</f>
        <v>43</v>
      </c>
      <c r="K414">
        <f ca="1">IF(ISBLANK(INDIRECT("'["&amp;'Báo cáo'!$C$3&amp;".xlsx]Hóa đơn COD'!"&amp;CELL("address",K414))),"",(INDIRECT("'["&amp;'Báo cáo'!$C$3&amp;".xlsx]Hóa đơn COD'!"&amp;CELL("address",K414))))</f>
        <v>2</v>
      </c>
      <c r="L414">
        <f ca="1">IF(ISBLANK(INDIRECT("'["&amp;'Báo cáo'!$C$3&amp;".xlsx]Hóa đơn COD'!"&amp;CELL("address",L414))),"",(INDIRECT("'["&amp;'Báo cáo'!$C$3&amp;".xlsx]Hóa đơn COD'!"&amp;CELL("address",L414))))</f>
        <v>2</v>
      </c>
      <c r="M414">
        <f ca="1">IF(ISBLANK(INDIRECT("'["&amp;'Báo cáo'!$C$3&amp;".xlsx]Hóa đơn COD'!"&amp;CELL("address",M414))),"",(INDIRECT("'["&amp;'Báo cáo'!$C$3&amp;".xlsx]Hóa đơn COD'!"&amp;CELL("address",M414))))</f>
        <v>47</v>
      </c>
      <c r="N414" t="str">
        <f ca="1">IF(ISBLANK(INDIRECT("'["&amp;'Báo cáo'!$C$3&amp;".xlsx]Hóa đơn COD'!"&amp;CELL("address",N414))),"",(INDIRECT("'["&amp;'Báo cáo'!$C$3&amp;".xlsx]Hóa đơn COD'!"&amp;CELL("address",N414))))</f>
        <v>nhitpy</v>
      </c>
      <c r="O414" t="str">
        <f ca="1">IF(ISBLANK(INDIRECT("'["&amp;'Báo cáo'!$C$3&amp;".xlsx]Hóa đơn COD'!"&amp;CELL("address",O414))),"",(INDIRECT("'["&amp;'Báo cáo'!$C$3&amp;".xlsx]Hóa đơn COD'!"&amp;CELL("address",O414))))</f>
        <v>11:57 30-11-19</v>
      </c>
      <c r="P414" s="10">
        <f t="shared" ca="1" si="6"/>
        <v>0.49791666666666662</v>
      </c>
      <c r="Q414" t="str">
        <f ca="1">IF(B414="","",IF(P414&lt;'Báo cáo'!$C$4,"Sáng","Chiều"))</f>
        <v>Sáng</v>
      </c>
      <c r="R414" s="12" t="str">
        <f ca="1">IF(A414="","",IF(ISNUMBER(MATCH(B414,'Danh sách COD'!$B:$B,0)),J414/I414,""))</f>
        <v/>
      </c>
      <c r="S414" t="str">
        <f ca="1">IF(R414="","",IF(R414&gt;='Báo cáo'!$C$8,"Có","Không"))</f>
        <v/>
      </c>
    </row>
    <row r="415" spans="1:19" x14ac:dyDescent="0.25">
      <c r="A415" t="str">
        <f ca="1">IF(ISBLANK(INDIRECT("'["&amp;'Báo cáo'!$C$3&amp;".xlsx]Hóa đơn COD'!"&amp;CELL("address",A415))),"",(INDIRECT("'["&amp;'Báo cáo'!$C$3&amp;".xlsx]Hóa đơn COD'!"&amp;CELL("address",A415))))</f>
        <v>BTT399368433.T137144.061219</v>
      </c>
      <c r="B415" t="str">
        <f ca="1">IF(ISBLANK(INDIRECT("'["&amp;'Báo cáo'!$C$3&amp;".xlsx]Hóa đơn COD'!"&amp;CELL("address",B415))),"",(INDIRECT("'["&amp;'Báo cáo'!$C$3&amp;".xlsx]Hóa đơn COD'!"&amp;CELL("address",B415))))</f>
        <v>T137144-Nguyễn Phan Đại Nhân</v>
      </c>
      <c r="C415">
        <f ca="1">IF(ISBLANK(INDIRECT("'["&amp;'Báo cáo'!$C$3&amp;".xlsx]Hóa đơn COD'!"&amp;CELL("address",C415))),"",(INDIRECT("'["&amp;'Báo cáo'!$C$3&amp;".xlsx]Hóa đơn COD'!"&amp;CELL("address",C415))))</f>
        <v>15468779</v>
      </c>
      <c r="D415">
        <f ca="1">IF(ISBLANK(INDIRECT("'["&amp;'Báo cáo'!$C$3&amp;".xlsx]Hóa đơn COD'!"&amp;CELL("address",D415))),"",(INDIRECT("'["&amp;'Báo cáo'!$C$3&amp;".xlsx]Hóa đơn COD'!"&amp;CELL("address",D415))))</f>
        <v>33075</v>
      </c>
      <c r="E415">
        <f ca="1">IF(ISBLANK(INDIRECT("'["&amp;'Báo cáo'!$C$3&amp;".xlsx]Hóa đơn COD'!"&amp;CELL("address",E415))),"",(INDIRECT("'["&amp;'Báo cáo'!$C$3&amp;".xlsx]Hóa đơn COD'!"&amp;CELL("address",E415))))</f>
        <v>837385</v>
      </c>
      <c r="F415">
        <f ca="1">IF(ISBLANK(INDIRECT("'["&amp;'Báo cáo'!$C$3&amp;".xlsx]Hóa đơn COD'!"&amp;CELL("address",F415))),"",(INDIRECT("'["&amp;'Báo cáo'!$C$3&amp;".xlsx]Hóa đơn COD'!"&amp;CELL("address",F415))))</f>
        <v>701385</v>
      </c>
      <c r="G415">
        <f ca="1">IF(ISBLANK(INDIRECT("'["&amp;'Báo cáo'!$C$3&amp;".xlsx]Hóa đơn COD'!"&amp;CELL("address",G415))),"",(INDIRECT("'["&amp;'Báo cáo'!$C$3&amp;".xlsx]Hóa đơn COD'!"&amp;CELL("address",G415))))</f>
        <v>136000</v>
      </c>
      <c r="H415">
        <f ca="1">IF(ISBLANK(INDIRECT("'["&amp;'Báo cáo'!$C$3&amp;".xlsx]Hóa đơn COD'!"&amp;CELL("address",H415))),"",(INDIRECT("'["&amp;'Báo cáo'!$C$3&amp;".xlsx]Hóa đơn COD'!"&amp;CELL("address",H415))))</f>
        <v>0</v>
      </c>
      <c r="I415">
        <f ca="1">IF(ISBLANK(INDIRECT("'["&amp;'Báo cáo'!$C$3&amp;".xlsx]Hóa đơn COD'!"&amp;CELL("address",I415))),"",(INDIRECT("'["&amp;'Báo cáo'!$C$3&amp;".xlsx]Hóa đơn COD'!"&amp;CELL("address",I415))))</f>
        <v>45</v>
      </c>
      <c r="J415">
        <f ca="1">IF(ISBLANK(INDIRECT("'["&amp;'Báo cáo'!$C$3&amp;".xlsx]Hóa đơn COD'!"&amp;CELL("address",J415))),"",(INDIRECT("'["&amp;'Báo cáo'!$C$3&amp;".xlsx]Hóa đơn COD'!"&amp;CELL("address",J415))))</f>
        <v>36</v>
      </c>
      <c r="K415">
        <f ca="1">IF(ISBLANK(INDIRECT("'["&amp;'Báo cáo'!$C$3&amp;".xlsx]Hóa đơn COD'!"&amp;CELL("address",K415))),"",(INDIRECT("'["&amp;'Báo cáo'!$C$3&amp;".xlsx]Hóa đơn COD'!"&amp;CELL("address",K415))))</f>
        <v>0</v>
      </c>
      <c r="L415">
        <f ca="1">IF(ISBLANK(INDIRECT("'["&amp;'Báo cáo'!$C$3&amp;".xlsx]Hóa đơn COD'!"&amp;CELL("address",L415))),"",(INDIRECT("'["&amp;'Báo cáo'!$C$3&amp;".xlsx]Hóa đơn COD'!"&amp;CELL("address",L415))))</f>
        <v>9</v>
      </c>
      <c r="M415">
        <f ca="1">IF(ISBLANK(INDIRECT("'["&amp;'Báo cáo'!$C$3&amp;".xlsx]Hóa đơn COD'!"&amp;CELL("address",M415))),"",(INDIRECT("'["&amp;'Báo cáo'!$C$3&amp;".xlsx]Hóa đơn COD'!"&amp;CELL("address",M415))))</f>
        <v>45</v>
      </c>
      <c r="N415" t="str">
        <f ca="1">IF(ISBLANK(INDIRECT("'["&amp;'Báo cáo'!$C$3&amp;".xlsx]Hóa đơn COD'!"&amp;CELL("address",N415))),"",(INDIRECT("'["&amp;'Báo cáo'!$C$3&amp;".xlsx]Hóa đơn COD'!"&amp;CELL("address",N415))))</f>
        <v>trongntm</v>
      </c>
      <c r="O415" t="str">
        <f ca="1">IF(ISBLANK(INDIRECT("'["&amp;'Báo cáo'!$C$3&amp;".xlsx]Hóa đơn COD'!"&amp;CELL("address",O415))),"",(INDIRECT("'["&amp;'Báo cáo'!$C$3&amp;".xlsx]Hóa đơn COD'!"&amp;CELL("address",O415))))</f>
        <v>12:46 06-12-19</v>
      </c>
      <c r="P415" s="10">
        <f t="shared" ca="1" si="6"/>
        <v>0.53194444444444444</v>
      </c>
      <c r="Q415" t="str">
        <f ca="1">IF(B415="","",IF(P415&lt;'Báo cáo'!$C$4,"Sáng","Chiều"))</f>
        <v>Sáng</v>
      </c>
      <c r="R415" s="12" t="str">
        <f ca="1">IF(A415="","",IF(ISNUMBER(MATCH(B415,'Danh sách COD'!$B:$B,0)),J415/I415,""))</f>
        <v/>
      </c>
      <c r="S415" t="str">
        <f ca="1">IF(R415="","",IF(R415&gt;='Báo cáo'!$C$8,"Có","Không"))</f>
        <v/>
      </c>
    </row>
    <row r="416" spans="1:19" x14ac:dyDescent="0.25">
      <c r="A416" t="str">
        <f ca="1">IF(ISBLANK(INDIRECT("'["&amp;'Báo cáo'!$C$3&amp;".xlsx]Hóa đơn COD'!"&amp;CELL("address",A416))),"",(INDIRECT("'["&amp;'Báo cáo'!$C$3&amp;".xlsx]Hóa đơn COD'!"&amp;CELL("address",A416))))</f>
        <v>BTT397940994.T137144.051219</v>
      </c>
      <c r="B416" t="str">
        <f ca="1">IF(ISBLANK(INDIRECT("'["&amp;'Báo cáo'!$C$3&amp;".xlsx]Hóa đơn COD'!"&amp;CELL("address",B416))),"",(INDIRECT("'["&amp;'Báo cáo'!$C$3&amp;".xlsx]Hóa đơn COD'!"&amp;CELL("address",B416))))</f>
        <v>T137144-Nguyễn Phan Đại Nhân</v>
      </c>
      <c r="C416">
        <f ca="1">IF(ISBLANK(INDIRECT("'["&amp;'Báo cáo'!$C$3&amp;".xlsx]Hóa đơn COD'!"&amp;CELL("address",C416))),"",(INDIRECT("'["&amp;'Báo cáo'!$C$3&amp;".xlsx]Hóa đơn COD'!"&amp;CELL("address",C416))))</f>
        <v>12790000</v>
      </c>
      <c r="D416">
        <f ca="1">IF(ISBLANK(INDIRECT("'["&amp;'Báo cáo'!$C$3&amp;".xlsx]Hóa đơn COD'!"&amp;CELL("address",D416))),"",(INDIRECT("'["&amp;'Báo cáo'!$C$3&amp;".xlsx]Hóa đơn COD'!"&amp;CELL("address",D416))))</f>
        <v>0</v>
      </c>
      <c r="E416">
        <f ca="1">IF(ISBLANK(INDIRECT("'["&amp;'Báo cáo'!$C$3&amp;".xlsx]Hóa đơn COD'!"&amp;CELL("address",E416))),"",(INDIRECT("'["&amp;'Báo cáo'!$C$3&amp;".xlsx]Hóa đơn COD'!"&amp;CELL("address",E416))))</f>
        <v>1075420</v>
      </c>
      <c r="F416">
        <f ca="1">IF(ISBLANK(INDIRECT("'["&amp;'Báo cáo'!$C$3&amp;".xlsx]Hóa đơn COD'!"&amp;CELL("address",F416))),"",(INDIRECT("'["&amp;'Báo cáo'!$C$3&amp;".xlsx]Hóa đơn COD'!"&amp;CELL("address",F416))))</f>
        <v>920420</v>
      </c>
      <c r="G416">
        <f ca="1">IF(ISBLANK(INDIRECT("'["&amp;'Báo cáo'!$C$3&amp;".xlsx]Hóa đơn COD'!"&amp;CELL("address",G416))),"",(INDIRECT("'["&amp;'Báo cáo'!$C$3&amp;".xlsx]Hóa đơn COD'!"&amp;CELL("address",G416))))</f>
        <v>155000</v>
      </c>
      <c r="H416">
        <f ca="1">IF(ISBLANK(INDIRECT("'["&amp;'Báo cáo'!$C$3&amp;".xlsx]Hóa đơn COD'!"&amp;CELL("address",H416))),"",(INDIRECT("'["&amp;'Báo cáo'!$C$3&amp;".xlsx]Hóa đơn COD'!"&amp;CELL("address",H416))))</f>
        <v>0</v>
      </c>
      <c r="I416">
        <f ca="1">IF(ISBLANK(INDIRECT("'["&amp;'Báo cáo'!$C$3&amp;".xlsx]Hóa đơn COD'!"&amp;CELL("address",I416))),"",(INDIRECT("'["&amp;'Báo cáo'!$C$3&amp;".xlsx]Hóa đơn COD'!"&amp;CELL("address",I416))))</f>
        <v>46</v>
      </c>
      <c r="J416">
        <f ca="1">IF(ISBLANK(INDIRECT("'["&amp;'Báo cáo'!$C$3&amp;".xlsx]Hóa đơn COD'!"&amp;CELL("address",J416))),"",(INDIRECT("'["&amp;'Báo cáo'!$C$3&amp;".xlsx]Hóa đơn COD'!"&amp;CELL("address",J416))))</f>
        <v>40</v>
      </c>
      <c r="K416">
        <f ca="1">IF(ISBLANK(INDIRECT("'["&amp;'Báo cáo'!$C$3&amp;".xlsx]Hóa đơn COD'!"&amp;CELL("address",K416))),"",(INDIRECT("'["&amp;'Báo cáo'!$C$3&amp;".xlsx]Hóa đơn COD'!"&amp;CELL("address",K416))))</f>
        <v>1</v>
      </c>
      <c r="L416">
        <f ca="1">IF(ISBLANK(INDIRECT("'["&amp;'Báo cáo'!$C$3&amp;".xlsx]Hóa đơn COD'!"&amp;CELL("address",L416))),"",(INDIRECT("'["&amp;'Báo cáo'!$C$3&amp;".xlsx]Hóa đơn COD'!"&amp;CELL("address",L416))))</f>
        <v>5</v>
      </c>
      <c r="M416">
        <f ca="1">IF(ISBLANK(INDIRECT("'["&amp;'Báo cáo'!$C$3&amp;".xlsx]Hóa đơn COD'!"&amp;CELL("address",M416))),"",(INDIRECT("'["&amp;'Báo cáo'!$C$3&amp;".xlsx]Hóa đơn COD'!"&amp;CELL("address",M416))))</f>
        <v>46</v>
      </c>
      <c r="N416" t="str">
        <f ca="1">IF(ISBLANK(INDIRECT("'["&amp;'Báo cáo'!$C$3&amp;".xlsx]Hóa đơn COD'!"&amp;CELL("address",N416))),"",(INDIRECT("'["&amp;'Báo cáo'!$C$3&amp;".xlsx]Hóa đơn COD'!"&amp;CELL("address",N416))))</f>
        <v>tuoint</v>
      </c>
      <c r="O416" t="str">
        <f ca="1">IF(ISBLANK(INDIRECT("'["&amp;'Báo cáo'!$C$3&amp;".xlsx]Hóa đơn COD'!"&amp;CELL("address",O416))),"",(INDIRECT("'["&amp;'Báo cáo'!$C$3&amp;".xlsx]Hóa đơn COD'!"&amp;CELL("address",O416))))</f>
        <v>12:58 05-12-19</v>
      </c>
      <c r="P416" s="10">
        <f t="shared" ca="1" si="6"/>
        <v>0.54027777777777775</v>
      </c>
      <c r="Q416" t="str">
        <f ca="1">IF(B416="","",IF(P416&lt;'Báo cáo'!$C$4,"Sáng","Chiều"))</f>
        <v>Sáng</v>
      </c>
      <c r="R416" s="12" t="str">
        <f ca="1">IF(A416="","",IF(ISNUMBER(MATCH(B416,'Danh sách COD'!$B:$B,0)),J416/I416,""))</f>
        <v/>
      </c>
      <c r="S416" t="str">
        <f ca="1">IF(R416="","",IF(R416&gt;='Báo cáo'!$C$8,"Có","Không"))</f>
        <v/>
      </c>
    </row>
    <row r="417" spans="1:19" x14ac:dyDescent="0.25">
      <c r="A417" t="str">
        <f ca="1">IF(ISBLANK(INDIRECT("'["&amp;'Báo cáo'!$C$3&amp;".xlsx]Hóa đơn COD'!"&amp;CELL("address",A417))),"",(INDIRECT("'["&amp;'Báo cáo'!$C$3&amp;".xlsx]Hóa đơn COD'!"&amp;CELL("address",A417))))</f>
        <v>BTT394088448.T137144.021219</v>
      </c>
      <c r="B417" t="str">
        <f ca="1">IF(ISBLANK(INDIRECT("'["&amp;'Báo cáo'!$C$3&amp;".xlsx]Hóa đơn COD'!"&amp;CELL("address",B417))),"",(INDIRECT("'["&amp;'Báo cáo'!$C$3&amp;".xlsx]Hóa đơn COD'!"&amp;CELL("address",B417))))</f>
        <v>T137144-Nguyễn Phan Đại Nhân</v>
      </c>
      <c r="C417">
        <f ca="1">IF(ISBLANK(INDIRECT("'["&amp;'Báo cáo'!$C$3&amp;".xlsx]Hóa đơn COD'!"&amp;CELL("address",C417))),"",(INDIRECT("'["&amp;'Báo cáo'!$C$3&amp;".xlsx]Hóa đơn COD'!"&amp;CELL("address",C417))))</f>
        <v>17706003</v>
      </c>
      <c r="D417">
        <f ca="1">IF(ISBLANK(INDIRECT("'["&amp;'Báo cáo'!$C$3&amp;".xlsx]Hóa đơn COD'!"&amp;CELL("address",D417))),"",(INDIRECT("'["&amp;'Báo cáo'!$C$3&amp;".xlsx]Hóa đơn COD'!"&amp;CELL("address",D417))))</f>
        <v>0</v>
      </c>
      <c r="E417">
        <f ca="1">IF(ISBLANK(INDIRECT("'["&amp;'Báo cáo'!$C$3&amp;".xlsx]Hóa đơn COD'!"&amp;CELL("address",E417))),"",(INDIRECT("'["&amp;'Báo cáo'!$C$3&amp;".xlsx]Hóa đơn COD'!"&amp;CELL("address",E417))))</f>
        <v>1636880</v>
      </c>
      <c r="F417">
        <f ca="1">IF(ISBLANK(INDIRECT("'["&amp;'Báo cáo'!$C$3&amp;".xlsx]Hóa đơn COD'!"&amp;CELL("address",F417))),"",(INDIRECT("'["&amp;'Báo cáo'!$C$3&amp;".xlsx]Hóa đơn COD'!"&amp;CELL("address",F417))))</f>
        <v>1475880</v>
      </c>
      <c r="G417">
        <f ca="1">IF(ISBLANK(INDIRECT("'["&amp;'Báo cáo'!$C$3&amp;".xlsx]Hóa đơn COD'!"&amp;CELL("address",G417))),"",(INDIRECT("'["&amp;'Báo cáo'!$C$3&amp;".xlsx]Hóa đơn COD'!"&amp;CELL("address",G417))))</f>
        <v>161000</v>
      </c>
      <c r="H417">
        <f ca="1">IF(ISBLANK(INDIRECT("'["&amp;'Báo cáo'!$C$3&amp;".xlsx]Hóa đơn COD'!"&amp;CELL("address",H417))),"",(INDIRECT("'["&amp;'Báo cáo'!$C$3&amp;".xlsx]Hóa đơn COD'!"&amp;CELL("address",H417))))</f>
        <v>0</v>
      </c>
      <c r="I417">
        <f ca="1">IF(ISBLANK(INDIRECT("'["&amp;'Báo cáo'!$C$3&amp;".xlsx]Hóa đơn COD'!"&amp;CELL("address",I417))),"",(INDIRECT("'["&amp;'Báo cáo'!$C$3&amp;".xlsx]Hóa đơn COD'!"&amp;CELL("address",I417))))</f>
        <v>74</v>
      </c>
      <c r="J417">
        <f ca="1">IF(ISBLANK(INDIRECT("'["&amp;'Báo cáo'!$C$3&amp;".xlsx]Hóa đơn COD'!"&amp;CELL("address",J417))),"",(INDIRECT("'["&amp;'Báo cáo'!$C$3&amp;".xlsx]Hóa đơn COD'!"&amp;CELL("address",J417))))</f>
        <v>59</v>
      </c>
      <c r="K417">
        <f ca="1">IF(ISBLANK(INDIRECT("'["&amp;'Báo cáo'!$C$3&amp;".xlsx]Hóa đơn COD'!"&amp;CELL("address",K417))),"",(INDIRECT("'["&amp;'Báo cáo'!$C$3&amp;".xlsx]Hóa đơn COD'!"&amp;CELL("address",K417))))</f>
        <v>4</v>
      </c>
      <c r="L417">
        <f ca="1">IF(ISBLANK(INDIRECT("'["&amp;'Báo cáo'!$C$3&amp;".xlsx]Hóa đơn COD'!"&amp;CELL("address",L417))),"",(INDIRECT("'["&amp;'Báo cáo'!$C$3&amp;".xlsx]Hóa đơn COD'!"&amp;CELL("address",L417))))</f>
        <v>11</v>
      </c>
      <c r="M417">
        <f ca="1">IF(ISBLANK(INDIRECT("'["&amp;'Báo cáo'!$C$3&amp;".xlsx]Hóa đơn COD'!"&amp;CELL("address",M417))),"",(INDIRECT("'["&amp;'Báo cáo'!$C$3&amp;".xlsx]Hóa đơn COD'!"&amp;CELL("address",M417))))</f>
        <v>74</v>
      </c>
      <c r="N417" t="str">
        <f ca="1">IF(ISBLANK(INDIRECT("'["&amp;'Báo cáo'!$C$3&amp;".xlsx]Hóa đơn COD'!"&amp;CELL("address",N417))),"",(INDIRECT("'["&amp;'Báo cáo'!$C$3&amp;".xlsx]Hóa đơn COD'!"&amp;CELL("address",N417))))</f>
        <v>nhitpy</v>
      </c>
      <c r="O417" t="str">
        <f ca="1">IF(ISBLANK(INDIRECT("'["&amp;'Báo cáo'!$C$3&amp;".xlsx]Hóa đơn COD'!"&amp;CELL("address",O417))),"",(INDIRECT("'["&amp;'Báo cáo'!$C$3&amp;".xlsx]Hóa đơn COD'!"&amp;CELL("address",O417))))</f>
        <v>14:42 02-12-19</v>
      </c>
      <c r="P417" s="10">
        <f t="shared" ca="1" si="6"/>
        <v>0.61249999999999993</v>
      </c>
      <c r="Q417" t="str">
        <f ca="1">IF(B417="","",IF(P417&lt;'Báo cáo'!$C$4,"Sáng","Chiều"))</f>
        <v>Chiều</v>
      </c>
      <c r="R417" s="12" t="str">
        <f ca="1">IF(A417="","",IF(ISNUMBER(MATCH(B417,'Danh sách COD'!$B:$B,0)),J417/I417,""))</f>
        <v/>
      </c>
      <c r="S417" t="str">
        <f ca="1">IF(R417="","",IF(R417&gt;='Báo cáo'!$C$8,"Có","Không"))</f>
        <v/>
      </c>
    </row>
    <row r="418" spans="1:19" x14ac:dyDescent="0.25">
      <c r="A418" t="str">
        <f ca="1">IF(ISBLANK(INDIRECT("'["&amp;'Báo cáo'!$C$3&amp;".xlsx]Hóa đơn COD'!"&amp;CELL("address",A418))),"",(INDIRECT("'["&amp;'Báo cáo'!$C$3&amp;".xlsx]Hóa đơn COD'!"&amp;CELL("address",A418))))</f>
        <v>BTT391924950.T137144.301119</v>
      </c>
      <c r="B418" t="str">
        <f ca="1">IF(ISBLANK(INDIRECT("'["&amp;'Báo cáo'!$C$3&amp;".xlsx]Hóa đơn COD'!"&amp;CELL("address",B418))),"",(INDIRECT("'["&amp;'Báo cáo'!$C$3&amp;".xlsx]Hóa đơn COD'!"&amp;CELL("address",B418))))</f>
        <v>T137144-Nguyễn Phan Đại Nhân</v>
      </c>
      <c r="C418">
        <f ca="1">IF(ISBLANK(INDIRECT("'["&amp;'Báo cáo'!$C$3&amp;".xlsx]Hóa đơn COD'!"&amp;CELL("address",C418))),"",(INDIRECT("'["&amp;'Báo cáo'!$C$3&amp;".xlsx]Hóa đơn COD'!"&amp;CELL("address",C418))))</f>
        <v>1327750</v>
      </c>
      <c r="D418">
        <f ca="1">IF(ISBLANK(INDIRECT("'["&amp;'Báo cáo'!$C$3&amp;".xlsx]Hóa đơn COD'!"&amp;CELL("address",D418))),"",(INDIRECT("'["&amp;'Báo cáo'!$C$3&amp;".xlsx]Hóa đơn COD'!"&amp;CELL("address",D418))))</f>
        <v>0</v>
      </c>
      <c r="E418">
        <f ca="1">IF(ISBLANK(INDIRECT("'["&amp;'Báo cáo'!$C$3&amp;".xlsx]Hóa đơn COD'!"&amp;CELL("address",E418))),"",(INDIRECT("'["&amp;'Báo cáo'!$C$3&amp;".xlsx]Hóa đơn COD'!"&amp;CELL("address",E418))))</f>
        <v>174460</v>
      </c>
      <c r="F418">
        <f ca="1">IF(ISBLANK(INDIRECT("'["&amp;'Báo cáo'!$C$3&amp;".xlsx]Hóa đơn COD'!"&amp;CELL("address",F418))),"",(INDIRECT("'["&amp;'Báo cáo'!$C$3&amp;".xlsx]Hóa đơn COD'!"&amp;CELL("address",F418))))</f>
        <v>132460</v>
      </c>
      <c r="G418">
        <f ca="1">IF(ISBLANK(INDIRECT("'["&amp;'Báo cáo'!$C$3&amp;".xlsx]Hóa đơn COD'!"&amp;CELL("address",G418))),"",(INDIRECT("'["&amp;'Báo cáo'!$C$3&amp;".xlsx]Hóa đơn COD'!"&amp;CELL("address",G418))))</f>
        <v>42000</v>
      </c>
      <c r="H418">
        <f ca="1">IF(ISBLANK(INDIRECT("'["&amp;'Báo cáo'!$C$3&amp;".xlsx]Hóa đơn COD'!"&amp;CELL("address",H418))),"",(INDIRECT("'["&amp;'Báo cáo'!$C$3&amp;".xlsx]Hóa đơn COD'!"&amp;CELL("address",H418))))</f>
        <v>0</v>
      </c>
      <c r="I418">
        <f ca="1">IF(ISBLANK(INDIRECT("'["&amp;'Báo cáo'!$C$3&amp;".xlsx]Hóa đơn COD'!"&amp;CELL("address",I418))),"",(INDIRECT("'["&amp;'Báo cáo'!$C$3&amp;".xlsx]Hóa đơn COD'!"&amp;CELL("address",I418))))</f>
        <v>12</v>
      </c>
      <c r="J418">
        <f ca="1">IF(ISBLANK(INDIRECT("'["&amp;'Báo cáo'!$C$3&amp;".xlsx]Hóa đơn COD'!"&amp;CELL("address",J418))),"",(INDIRECT("'["&amp;'Báo cáo'!$C$3&amp;".xlsx]Hóa đơn COD'!"&amp;CELL("address",J418))))</f>
        <v>6</v>
      </c>
      <c r="K418">
        <f ca="1">IF(ISBLANK(INDIRECT("'["&amp;'Báo cáo'!$C$3&amp;".xlsx]Hóa đơn COD'!"&amp;CELL("address",K418))),"",(INDIRECT("'["&amp;'Báo cáo'!$C$3&amp;".xlsx]Hóa đơn COD'!"&amp;CELL("address",K418))))</f>
        <v>1</v>
      </c>
      <c r="L418">
        <f ca="1">IF(ISBLANK(INDIRECT("'["&amp;'Báo cáo'!$C$3&amp;".xlsx]Hóa đơn COD'!"&amp;CELL("address",L418))),"",(INDIRECT("'["&amp;'Báo cáo'!$C$3&amp;".xlsx]Hóa đơn COD'!"&amp;CELL("address",L418))))</f>
        <v>5</v>
      </c>
      <c r="M418">
        <f ca="1">IF(ISBLANK(INDIRECT("'["&amp;'Báo cáo'!$C$3&amp;".xlsx]Hóa đơn COD'!"&amp;CELL("address",M418))),"",(INDIRECT("'["&amp;'Báo cáo'!$C$3&amp;".xlsx]Hóa đơn COD'!"&amp;CELL("address",M418))))</f>
        <v>12</v>
      </c>
      <c r="N418" t="str">
        <f ca="1">IF(ISBLANK(INDIRECT("'["&amp;'Báo cáo'!$C$3&amp;".xlsx]Hóa đơn COD'!"&amp;CELL("address",N418))),"",(INDIRECT("'["&amp;'Báo cáo'!$C$3&amp;".xlsx]Hóa đơn COD'!"&amp;CELL("address",N418))))</f>
        <v>nhitpy</v>
      </c>
      <c r="O418" t="str">
        <f ca="1">IF(ISBLANK(INDIRECT("'["&amp;'Báo cáo'!$C$3&amp;".xlsx]Hóa đơn COD'!"&amp;CELL("address",O418))),"",(INDIRECT("'["&amp;'Báo cáo'!$C$3&amp;".xlsx]Hóa đơn COD'!"&amp;CELL("address",O418))))</f>
        <v>15:41 30-11-19</v>
      </c>
      <c r="P418" s="10">
        <f t="shared" ca="1" si="6"/>
        <v>0.65347222222222223</v>
      </c>
      <c r="Q418" t="str">
        <f ca="1">IF(B418="","",IF(P418&lt;'Báo cáo'!$C$4,"Sáng","Chiều"))</f>
        <v>Chiều</v>
      </c>
      <c r="R418" s="12" t="str">
        <f ca="1">IF(A418="","",IF(ISNUMBER(MATCH(B418,'Danh sách COD'!$B:$B,0)),J418/I418,""))</f>
        <v/>
      </c>
      <c r="S418" t="str">
        <f ca="1">IF(R418="","",IF(R418&gt;='Báo cáo'!$C$8,"Có","Không"))</f>
        <v/>
      </c>
    </row>
    <row r="419" spans="1:19" x14ac:dyDescent="0.25">
      <c r="A419" t="str">
        <f ca="1">IF(ISBLANK(INDIRECT("'["&amp;'Báo cáo'!$C$3&amp;".xlsx]Hóa đơn COD'!"&amp;CELL("address",A419))),"",(INDIRECT("'["&amp;'Báo cáo'!$C$3&amp;".xlsx]Hóa đơn COD'!"&amp;CELL("address",A419))))</f>
        <v>BTT398166654.T137144.051219</v>
      </c>
      <c r="B419" t="str">
        <f ca="1">IF(ISBLANK(INDIRECT("'["&amp;'Báo cáo'!$C$3&amp;".xlsx]Hóa đơn COD'!"&amp;CELL("address",B419))),"",(INDIRECT("'["&amp;'Báo cáo'!$C$3&amp;".xlsx]Hóa đơn COD'!"&amp;CELL("address",B419))))</f>
        <v>T137144-Nguyễn Phan Đại Nhân</v>
      </c>
      <c r="C419">
        <f ca="1">IF(ISBLANK(INDIRECT("'["&amp;'Báo cáo'!$C$3&amp;".xlsx]Hóa đơn COD'!"&amp;CELL("address",C419))),"",(INDIRECT("'["&amp;'Báo cáo'!$C$3&amp;".xlsx]Hóa đơn COD'!"&amp;CELL("address",C419))))</f>
        <v>5939300</v>
      </c>
      <c r="D419">
        <f ca="1">IF(ISBLANK(INDIRECT("'["&amp;'Báo cáo'!$C$3&amp;".xlsx]Hóa đơn COD'!"&amp;CELL("address",D419))),"",(INDIRECT("'["&amp;'Báo cáo'!$C$3&amp;".xlsx]Hóa đơn COD'!"&amp;CELL("address",D419))))</f>
        <v>33075</v>
      </c>
      <c r="E419">
        <f ca="1">IF(ISBLANK(INDIRECT("'["&amp;'Báo cáo'!$C$3&amp;".xlsx]Hóa đơn COD'!"&amp;CELL("address",E419))),"",(INDIRECT("'["&amp;'Báo cáo'!$C$3&amp;".xlsx]Hóa đơn COD'!"&amp;CELL("address",E419))))</f>
        <v>544150</v>
      </c>
      <c r="F419">
        <f ca="1">IF(ISBLANK(INDIRECT("'["&amp;'Báo cáo'!$C$3&amp;".xlsx]Hóa đơn COD'!"&amp;CELL("address",F419))),"",(INDIRECT("'["&amp;'Báo cáo'!$C$3&amp;".xlsx]Hóa đơn COD'!"&amp;CELL("address",F419))))</f>
        <v>498150</v>
      </c>
      <c r="G419">
        <f ca="1">IF(ISBLANK(INDIRECT("'["&amp;'Báo cáo'!$C$3&amp;".xlsx]Hóa đơn COD'!"&amp;CELL("address",G419))),"",(INDIRECT("'["&amp;'Báo cáo'!$C$3&amp;".xlsx]Hóa đơn COD'!"&amp;CELL("address",G419))))</f>
        <v>46000</v>
      </c>
      <c r="H419">
        <f ca="1">IF(ISBLANK(INDIRECT("'["&amp;'Báo cáo'!$C$3&amp;".xlsx]Hóa đơn COD'!"&amp;CELL("address",H419))),"",(INDIRECT("'["&amp;'Báo cáo'!$C$3&amp;".xlsx]Hóa đơn COD'!"&amp;CELL("address",H419))))</f>
        <v>0</v>
      </c>
      <c r="I419">
        <f ca="1">IF(ISBLANK(INDIRECT("'["&amp;'Báo cáo'!$C$3&amp;".xlsx]Hóa đơn COD'!"&amp;CELL("address",I419))),"",(INDIRECT("'["&amp;'Báo cáo'!$C$3&amp;".xlsx]Hóa đơn COD'!"&amp;CELL("address",I419))))</f>
        <v>25</v>
      </c>
      <c r="J419">
        <f ca="1">IF(ISBLANK(INDIRECT("'["&amp;'Báo cáo'!$C$3&amp;".xlsx]Hóa đơn COD'!"&amp;CELL("address",J419))),"",(INDIRECT("'["&amp;'Báo cáo'!$C$3&amp;".xlsx]Hóa đơn COD'!"&amp;CELL("address",J419))))</f>
        <v>19</v>
      </c>
      <c r="K419">
        <f ca="1">IF(ISBLANK(INDIRECT("'["&amp;'Báo cáo'!$C$3&amp;".xlsx]Hóa đơn COD'!"&amp;CELL("address",K419))),"",(INDIRECT("'["&amp;'Báo cáo'!$C$3&amp;".xlsx]Hóa đơn COD'!"&amp;CELL("address",K419))))</f>
        <v>1</v>
      </c>
      <c r="L419">
        <f ca="1">IF(ISBLANK(INDIRECT("'["&amp;'Báo cáo'!$C$3&amp;".xlsx]Hóa đơn COD'!"&amp;CELL("address",L419))),"",(INDIRECT("'["&amp;'Báo cáo'!$C$3&amp;".xlsx]Hóa đơn COD'!"&amp;CELL("address",L419))))</f>
        <v>5</v>
      </c>
      <c r="M419">
        <f ca="1">IF(ISBLANK(INDIRECT("'["&amp;'Báo cáo'!$C$3&amp;".xlsx]Hóa đơn COD'!"&amp;CELL("address",M419))),"",(INDIRECT("'["&amp;'Báo cáo'!$C$3&amp;".xlsx]Hóa đơn COD'!"&amp;CELL("address",M419))))</f>
        <v>25</v>
      </c>
      <c r="N419" t="str">
        <f ca="1">IF(ISBLANK(INDIRECT("'["&amp;'Báo cáo'!$C$3&amp;".xlsx]Hóa đơn COD'!"&amp;CELL("address",N419))),"",(INDIRECT("'["&amp;'Báo cáo'!$C$3&amp;".xlsx]Hóa đơn COD'!"&amp;CELL("address",N419))))</f>
        <v>trongntm</v>
      </c>
      <c r="O419" t="str">
        <f ca="1">IF(ISBLANK(INDIRECT("'["&amp;'Báo cáo'!$C$3&amp;".xlsx]Hóa đơn COD'!"&amp;CELL("address",O419))),"",(INDIRECT("'["&amp;'Báo cáo'!$C$3&amp;".xlsx]Hóa đơn COD'!"&amp;CELL("address",O419))))</f>
        <v>16:53 05-12-19</v>
      </c>
      <c r="P419" s="10">
        <f t="shared" ca="1" si="6"/>
        <v>0.70347222222222217</v>
      </c>
      <c r="Q419" t="str">
        <f ca="1">IF(B419="","",IF(P419&lt;'Báo cáo'!$C$4,"Sáng","Chiều"))</f>
        <v>Chiều</v>
      </c>
      <c r="R419" s="12" t="str">
        <f ca="1">IF(A419="","",IF(ISNUMBER(MATCH(B419,'Danh sách COD'!$B:$B,0)),J419/I419,""))</f>
        <v/>
      </c>
      <c r="S419" t="str">
        <f ca="1">IF(R419="","",IF(R419&gt;='Báo cáo'!$C$8,"Có","Không"))</f>
        <v/>
      </c>
    </row>
    <row r="420" spans="1:19" x14ac:dyDescent="0.25">
      <c r="A420" t="str">
        <f ca="1">IF(ISBLANK(INDIRECT("'["&amp;'Báo cáo'!$C$3&amp;".xlsx]Hóa đơn COD'!"&amp;CELL("address",A420))),"",(INDIRECT("'["&amp;'Báo cáo'!$C$3&amp;".xlsx]Hóa đơn COD'!"&amp;CELL("address",A420))))</f>
        <v>BTT396961875.T137144.041219</v>
      </c>
      <c r="B420" t="str">
        <f ca="1">IF(ISBLANK(INDIRECT("'["&amp;'Báo cáo'!$C$3&amp;".xlsx]Hóa đơn COD'!"&amp;CELL("address",B420))),"",(INDIRECT("'["&amp;'Báo cáo'!$C$3&amp;".xlsx]Hóa đơn COD'!"&amp;CELL("address",B420))))</f>
        <v>T137144-Nguyễn Phan Đại Nhân</v>
      </c>
      <c r="C420">
        <f ca="1">IF(ISBLANK(INDIRECT("'["&amp;'Báo cáo'!$C$3&amp;".xlsx]Hóa đơn COD'!"&amp;CELL("address",C420))),"",(INDIRECT("'["&amp;'Báo cáo'!$C$3&amp;".xlsx]Hóa đơn COD'!"&amp;CELL("address",C420))))</f>
        <v>6980970</v>
      </c>
      <c r="D420">
        <f ca="1">IF(ISBLANK(INDIRECT("'["&amp;'Báo cáo'!$C$3&amp;".xlsx]Hóa đơn COD'!"&amp;CELL("address",D420))),"",(INDIRECT("'["&amp;'Báo cáo'!$C$3&amp;".xlsx]Hóa đơn COD'!"&amp;CELL("address",D420))))</f>
        <v>0</v>
      </c>
      <c r="E420">
        <f ca="1">IF(ISBLANK(INDIRECT("'["&amp;'Báo cáo'!$C$3&amp;".xlsx]Hóa đơn COD'!"&amp;CELL("address",E420))),"",(INDIRECT("'["&amp;'Báo cáo'!$C$3&amp;".xlsx]Hóa đơn COD'!"&amp;CELL("address",E420))))</f>
        <v>623646</v>
      </c>
      <c r="F420">
        <f ca="1">IF(ISBLANK(INDIRECT("'["&amp;'Báo cáo'!$C$3&amp;".xlsx]Hóa đơn COD'!"&amp;CELL("address",F420))),"",(INDIRECT("'["&amp;'Báo cáo'!$C$3&amp;".xlsx]Hóa đơn COD'!"&amp;CELL("address",F420))))</f>
        <v>601646</v>
      </c>
      <c r="G420">
        <f ca="1">IF(ISBLANK(INDIRECT("'["&amp;'Báo cáo'!$C$3&amp;".xlsx]Hóa đơn COD'!"&amp;CELL("address",G420))),"",(INDIRECT("'["&amp;'Báo cáo'!$C$3&amp;".xlsx]Hóa đơn COD'!"&amp;CELL("address",G420))))</f>
        <v>22000</v>
      </c>
      <c r="H420">
        <f ca="1">IF(ISBLANK(INDIRECT("'["&amp;'Báo cáo'!$C$3&amp;".xlsx]Hóa đơn COD'!"&amp;CELL("address",H420))),"",(INDIRECT("'["&amp;'Báo cáo'!$C$3&amp;".xlsx]Hóa đơn COD'!"&amp;CELL("address",H420))))</f>
        <v>0</v>
      </c>
      <c r="I420">
        <f ca="1">IF(ISBLANK(INDIRECT("'["&amp;'Báo cáo'!$C$3&amp;".xlsx]Hóa đơn COD'!"&amp;CELL("address",I420))),"",(INDIRECT("'["&amp;'Báo cáo'!$C$3&amp;".xlsx]Hóa đơn COD'!"&amp;CELL("address",I420))))</f>
        <v>23</v>
      </c>
      <c r="J420">
        <f ca="1">IF(ISBLANK(INDIRECT("'["&amp;'Báo cáo'!$C$3&amp;".xlsx]Hóa đơn COD'!"&amp;CELL("address",J420))),"",(INDIRECT("'["&amp;'Báo cáo'!$C$3&amp;".xlsx]Hóa đơn COD'!"&amp;CELL("address",J420))))</f>
        <v>19</v>
      </c>
      <c r="K420">
        <f ca="1">IF(ISBLANK(INDIRECT("'["&amp;'Báo cáo'!$C$3&amp;".xlsx]Hóa đơn COD'!"&amp;CELL("address",K420))),"",(INDIRECT("'["&amp;'Báo cáo'!$C$3&amp;".xlsx]Hóa đơn COD'!"&amp;CELL("address",K420))))</f>
        <v>1</v>
      </c>
      <c r="L420">
        <f ca="1">IF(ISBLANK(INDIRECT("'["&amp;'Báo cáo'!$C$3&amp;".xlsx]Hóa đơn COD'!"&amp;CELL("address",L420))),"",(INDIRECT("'["&amp;'Báo cáo'!$C$3&amp;".xlsx]Hóa đơn COD'!"&amp;CELL("address",L420))))</f>
        <v>3</v>
      </c>
      <c r="M420">
        <f ca="1">IF(ISBLANK(INDIRECT("'["&amp;'Báo cáo'!$C$3&amp;".xlsx]Hóa đơn COD'!"&amp;CELL("address",M420))),"",(INDIRECT("'["&amp;'Báo cáo'!$C$3&amp;".xlsx]Hóa đơn COD'!"&amp;CELL("address",M420))))</f>
        <v>23</v>
      </c>
      <c r="N420" t="str">
        <f ca="1">IF(ISBLANK(INDIRECT("'["&amp;'Báo cáo'!$C$3&amp;".xlsx]Hóa đơn COD'!"&amp;CELL("address",N420))),"",(INDIRECT("'["&amp;'Báo cáo'!$C$3&amp;".xlsx]Hóa đơn COD'!"&amp;CELL("address",N420))))</f>
        <v>ngannk2</v>
      </c>
      <c r="O420" t="str">
        <f ca="1">IF(ISBLANK(INDIRECT("'["&amp;'Báo cáo'!$C$3&amp;".xlsx]Hóa đơn COD'!"&amp;CELL("address",O420))),"",(INDIRECT("'["&amp;'Báo cáo'!$C$3&amp;".xlsx]Hóa đơn COD'!"&amp;CELL("address",O420))))</f>
        <v>17:07 04-12-19</v>
      </c>
      <c r="P420" s="10">
        <f t="shared" ca="1" si="6"/>
        <v>0.71319444444444446</v>
      </c>
      <c r="Q420" t="str">
        <f ca="1">IF(B420="","",IF(P420&lt;'Báo cáo'!$C$4,"Sáng","Chiều"))</f>
        <v>Chiều</v>
      </c>
      <c r="R420" s="12" t="str">
        <f ca="1">IF(A420="","",IF(ISNUMBER(MATCH(B420,'Danh sách COD'!$B:$B,0)),J420/I420,""))</f>
        <v/>
      </c>
      <c r="S420" t="str">
        <f ca="1">IF(R420="","",IF(R420&gt;='Báo cáo'!$C$8,"Có","Không"))</f>
        <v/>
      </c>
    </row>
    <row r="421" spans="1:19" x14ac:dyDescent="0.25">
      <c r="A421" t="str">
        <f ca="1">IF(ISBLANK(INDIRECT("'["&amp;'Báo cáo'!$C$3&amp;".xlsx]Hóa đơn COD'!"&amp;CELL("address",A421))),"",(INDIRECT("'["&amp;'Báo cáo'!$C$3&amp;".xlsx]Hóa đơn COD'!"&amp;CELL("address",A421))))</f>
        <v>BTT394242111.T137144.021219</v>
      </c>
      <c r="B421" t="str">
        <f ca="1">IF(ISBLANK(INDIRECT("'["&amp;'Báo cáo'!$C$3&amp;".xlsx]Hóa đơn COD'!"&amp;CELL("address",B421))),"",(INDIRECT("'["&amp;'Báo cáo'!$C$3&amp;".xlsx]Hóa đơn COD'!"&amp;CELL("address",B421))))</f>
        <v>T137144-Nguyễn Phan Đại Nhân</v>
      </c>
      <c r="C421">
        <f ca="1">IF(ISBLANK(INDIRECT("'["&amp;'Báo cáo'!$C$3&amp;".xlsx]Hóa đơn COD'!"&amp;CELL("address",C421))),"",(INDIRECT("'["&amp;'Báo cáo'!$C$3&amp;".xlsx]Hóa đơn COD'!"&amp;CELL("address",C421))))</f>
        <v>5909927</v>
      </c>
      <c r="D421">
        <f ca="1">IF(ISBLANK(INDIRECT("'["&amp;'Báo cáo'!$C$3&amp;".xlsx]Hóa đơn COD'!"&amp;CELL("address",D421))),"",(INDIRECT("'["&amp;'Báo cáo'!$C$3&amp;".xlsx]Hóa đơn COD'!"&amp;CELL("address",D421))))</f>
        <v>0</v>
      </c>
      <c r="E421">
        <f ca="1">IF(ISBLANK(INDIRECT("'["&amp;'Báo cáo'!$C$3&amp;".xlsx]Hóa đơn COD'!"&amp;CELL("address",E421))),"",(INDIRECT("'["&amp;'Báo cáo'!$C$3&amp;".xlsx]Hóa đơn COD'!"&amp;CELL("address",E421))))</f>
        <v>591940</v>
      </c>
      <c r="F421">
        <f ca="1">IF(ISBLANK(INDIRECT("'["&amp;'Báo cáo'!$C$3&amp;".xlsx]Hóa đơn COD'!"&amp;CELL("address",F421))),"",(INDIRECT("'["&amp;'Báo cáo'!$C$3&amp;".xlsx]Hóa đơn COD'!"&amp;CELL("address",F421))))</f>
        <v>460940</v>
      </c>
      <c r="G421">
        <f ca="1">IF(ISBLANK(INDIRECT("'["&amp;'Báo cáo'!$C$3&amp;".xlsx]Hóa đơn COD'!"&amp;CELL("address",G421))),"",(INDIRECT("'["&amp;'Báo cáo'!$C$3&amp;".xlsx]Hóa đơn COD'!"&amp;CELL("address",G421))))</f>
        <v>131000</v>
      </c>
      <c r="H421">
        <f ca="1">IF(ISBLANK(INDIRECT("'["&amp;'Báo cáo'!$C$3&amp;".xlsx]Hóa đơn COD'!"&amp;CELL("address",H421))),"",(INDIRECT("'["&amp;'Báo cáo'!$C$3&amp;".xlsx]Hóa đơn COD'!"&amp;CELL("address",H421))))</f>
        <v>0</v>
      </c>
      <c r="I421">
        <f ca="1">IF(ISBLANK(INDIRECT("'["&amp;'Báo cáo'!$C$3&amp;".xlsx]Hóa đơn COD'!"&amp;CELL("address",I421))),"",(INDIRECT("'["&amp;'Báo cáo'!$C$3&amp;".xlsx]Hóa đơn COD'!"&amp;CELL("address",I421))))</f>
        <v>24</v>
      </c>
      <c r="J421">
        <f ca="1">IF(ISBLANK(INDIRECT("'["&amp;'Báo cáo'!$C$3&amp;".xlsx]Hóa đơn COD'!"&amp;CELL("address",J421))),"",(INDIRECT("'["&amp;'Báo cáo'!$C$3&amp;".xlsx]Hóa đơn COD'!"&amp;CELL("address",J421))))</f>
        <v>20</v>
      </c>
      <c r="K421">
        <f ca="1">IF(ISBLANK(INDIRECT("'["&amp;'Báo cáo'!$C$3&amp;".xlsx]Hóa đơn COD'!"&amp;CELL("address",K421))),"",(INDIRECT("'["&amp;'Báo cáo'!$C$3&amp;".xlsx]Hóa đơn COD'!"&amp;CELL("address",K421))))</f>
        <v>0</v>
      </c>
      <c r="L421">
        <f ca="1">IF(ISBLANK(INDIRECT("'["&amp;'Báo cáo'!$C$3&amp;".xlsx]Hóa đơn COD'!"&amp;CELL("address",L421))),"",(INDIRECT("'["&amp;'Báo cáo'!$C$3&amp;".xlsx]Hóa đơn COD'!"&amp;CELL("address",L421))))</f>
        <v>4</v>
      </c>
      <c r="M421">
        <f ca="1">IF(ISBLANK(INDIRECT("'["&amp;'Báo cáo'!$C$3&amp;".xlsx]Hóa đơn COD'!"&amp;CELL("address",M421))),"",(INDIRECT("'["&amp;'Báo cáo'!$C$3&amp;".xlsx]Hóa đơn COD'!"&amp;CELL("address",M421))))</f>
        <v>24</v>
      </c>
      <c r="N421" t="str">
        <f ca="1">IF(ISBLANK(INDIRECT("'["&amp;'Báo cáo'!$C$3&amp;".xlsx]Hóa đơn COD'!"&amp;CELL("address",N421))),"",(INDIRECT("'["&amp;'Báo cáo'!$C$3&amp;".xlsx]Hóa đơn COD'!"&amp;CELL("address",N421))))</f>
        <v>nhitpy</v>
      </c>
      <c r="O421" t="str">
        <f ca="1">IF(ISBLANK(INDIRECT("'["&amp;'Báo cáo'!$C$3&amp;".xlsx]Hóa đơn COD'!"&amp;CELL("address",O421))),"",(INDIRECT("'["&amp;'Báo cáo'!$C$3&amp;".xlsx]Hóa đơn COD'!"&amp;CELL("address",O421))))</f>
        <v>17:11 02-12-19</v>
      </c>
      <c r="P421" s="10">
        <f t="shared" ca="1" si="6"/>
        <v>0.71597222222222223</v>
      </c>
      <c r="Q421" t="str">
        <f ca="1">IF(B421="","",IF(P421&lt;'Báo cáo'!$C$4,"Sáng","Chiều"))</f>
        <v>Chiều</v>
      </c>
      <c r="R421" s="12" t="str">
        <f ca="1">IF(A421="","",IF(ISNUMBER(MATCH(B421,'Danh sách COD'!$B:$B,0)),J421/I421,""))</f>
        <v/>
      </c>
      <c r="S421" t="str">
        <f ca="1">IF(R421="","",IF(R421&gt;='Báo cáo'!$C$8,"Có","Không"))</f>
        <v/>
      </c>
    </row>
    <row r="422" spans="1:19" x14ac:dyDescent="0.25">
      <c r="A422" t="str">
        <f ca="1">IF(ISBLANK(INDIRECT("'["&amp;'Báo cáo'!$C$3&amp;".xlsx]Hóa đơn COD'!"&amp;CELL("address",A422))),"",(INDIRECT("'["&amp;'Báo cáo'!$C$3&amp;".xlsx]Hóa đơn COD'!"&amp;CELL("address",A422))))</f>
        <v>BTT395576400.T137144.031219</v>
      </c>
      <c r="B422" t="str">
        <f ca="1">IF(ISBLANK(INDIRECT("'["&amp;'Báo cáo'!$C$3&amp;".xlsx]Hóa đơn COD'!"&amp;CELL("address",B422))),"",(INDIRECT("'["&amp;'Báo cáo'!$C$3&amp;".xlsx]Hóa đơn COD'!"&amp;CELL("address",B422))))</f>
        <v>T137144-Nguyễn Phan Đại Nhân</v>
      </c>
      <c r="C422">
        <f ca="1">IF(ISBLANK(INDIRECT("'["&amp;'Báo cáo'!$C$3&amp;".xlsx]Hóa đơn COD'!"&amp;CELL("address",C422))),"",(INDIRECT("'["&amp;'Báo cáo'!$C$3&amp;".xlsx]Hóa đơn COD'!"&amp;CELL("address",C422))))</f>
        <v>11481800</v>
      </c>
      <c r="D422">
        <f ca="1">IF(ISBLANK(INDIRECT("'["&amp;'Báo cáo'!$C$3&amp;".xlsx]Hóa đơn COD'!"&amp;CELL("address",D422))),"",(INDIRECT("'["&amp;'Báo cáo'!$C$3&amp;".xlsx]Hóa đơn COD'!"&amp;CELL("address",D422))))</f>
        <v>0</v>
      </c>
      <c r="E422">
        <f ca="1">IF(ISBLANK(INDIRECT("'["&amp;'Báo cáo'!$C$3&amp;".xlsx]Hóa đơn COD'!"&amp;CELL("address",E422))),"",(INDIRECT("'["&amp;'Báo cáo'!$C$3&amp;".xlsx]Hóa đơn COD'!"&amp;CELL("address",E422))))</f>
        <v>894670</v>
      </c>
      <c r="F422">
        <f ca="1">IF(ISBLANK(INDIRECT("'["&amp;'Báo cáo'!$C$3&amp;".xlsx]Hóa đơn COD'!"&amp;CELL("address",F422))),"",(INDIRECT("'["&amp;'Báo cáo'!$C$3&amp;".xlsx]Hóa đơn COD'!"&amp;CELL("address",F422))))</f>
        <v>838670</v>
      </c>
      <c r="G422">
        <f ca="1">IF(ISBLANK(INDIRECT("'["&amp;'Báo cáo'!$C$3&amp;".xlsx]Hóa đơn COD'!"&amp;CELL("address",G422))),"",(INDIRECT("'["&amp;'Báo cáo'!$C$3&amp;".xlsx]Hóa đơn COD'!"&amp;CELL("address",G422))))</f>
        <v>56000</v>
      </c>
      <c r="H422">
        <f ca="1">IF(ISBLANK(INDIRECT("'["&amp;'Báo cáo'!$C$3&amp;".xlsx]Hóa đơn COD'!"&amp;CELL("address",H422))),"",(INDIRECT("'["&amp;'Báo cáo'!$C$3&amp;".xlsx]Hóa đơn COD'!"&amp;CELL("address",H422))))</f>
        <v>0</v>
      </c>
      <c r="I422">
        <f ca="1">IF(ISBLANK(INDIRECT("'["&amp;'Báo cáo'!$C$3&amp;".xlsx]Hóa đơn COD'!"&amp;CELL("address",I422))),"",(INDIRECT("'["&amp;'Báo cáo'!$C$3&amp;".xlsx]Hóa đơn COD'!"&amp;CELL("address",I422))))</f>
        <v>47</v>
      </c>
      <c r="J422">
        <f ca="1">IF(ISBLANK(INDIRECT("'["&amp;'Báo cáo'!$C$3&amp;".xlsx]Hóa đơn COD'!"&amp;CELL("address",J422))),"",(INDIRECT("'["&amp;'Báo cáo'!$C$3&amp;".xlsx]Hóa đơn COD'!"&amp;CELL("address",J422))))</f>
        <v>40</v>
      </c>
      <c r="K422">
        <f ca="1">IF(ISBLANK(INDIRECT("'["&amp;'Báo cáo'!$C$3&amp;".xlsx]Hóa đơn COD'!"&amp;CELL("address",K422))),"",(INDIRECT("'["&amp;'Báo cáo'!$C$3&amp;".xlsx]Hóa đơn COD'!"&amp;CELL("address",K422))))</f>
        <v>1</v>
      </c>
      <c r="L422">
        <f ca="1">IF(ISBLANK(INDIRECT("'["&amp;'Báo cáo'!$C$3&amp;".xlsx]Hóa đơn COD'!"&amp;CELL("address",L422))),"",(INDIRECT("'["&amp;'Báo cáo'!$C$3&amp;".xlsx]Hóa đơn COD'!"&amp;CELL("address",L422))))</f>
        <v>6</v>
      </c>
      <c r="M422">
        <f ca="1">IF(ISBLANK(INDIRECT("'["&amp;'Báo cáo'!$C$3&amp;".xlsx]Hóa đơn COD'!"&amp;CELL("address",M422))),"",(INDIRECT("'["&amp;'Báo cáo'!$C$3&amp;".xlsx]Hóa đơn COD'!"&amp;CELL("address",M422))))</f>
        <v>47</v>
      </c>
      <c r="N422" t="str">
        <f ca="1">IF(ISBLANK(INDIRECT("'["&amp;'Báo cáo'!$C$3&amp;".xlsx]Hóa đơn COD'!"&amp;CELL("address",N422))),"",(INDIRECT("'["&amp;'Báo cáo'!$C$3&amp;".xlsx]Hóa đơn COD'!"&amp;CELL("address",N422))))</f>
        <v>tuoint</v>
      </c>
      <c r="O422" t="str">
        <f ca="1">IF(ISBLANK(INDIRECT("'["&amp;'Báo cáo'!$C$3&amp;".xlsx]Hóa đơn COD'!"&amp;CELL("address",O422))),"",(INDIRECT("'["&amp;'Báo cáo'!$C$3&amp;".xlsx]Hóa đơn COD'!"&amp;CELL("address",O422))))</f>
        <v>17:25 03-12-19</v>
      </c>
      <c r="P422" s="10">
        <f t="shared" ca="1" si="6"/>
        <v>0.72569444444444453</v>
      </c>
      <c r="Q422" t="str">
        <f ca="1">IF(B422="","",IF(P422&lt;'Báo cáo'!$C$4,"Sáng","Chiều"))</f>
        <v>Chiều</v>
      </c>
      <c r="R422" s="12" t="str">
        <f ca="1">IF(A422="","",IF(ISNUMBER(MATCH(B422,'Danh sách COD'!$B:$B,0)),J422/I422,""))</f>
        <v/>
      </c>
      <c r="S422" t="str">
        <f ca="1">IF(R422="","",IF(R422&gt;='Báo cáo'!$C$8,"Có","Không"))</f>
        <v/>
      </c>
    </row>
    <row r="423" spans="1:19" x14ac:dyDescent="0.25">
      <c r="A423" t="str">
        <f ca="1">IF(ISBLANK(INDIRECT("'["&amp;'Báo cáo'!$C$3&amp;".xlsx]Hóa đơn COD'!"&amp;CELL("address",A423))),"",(INDIRECT("'["&amp;'Báo cáo'!$C$3&amp;".xlsx]Hóa đơn COD'!"&amp;CELL("address",A423))))</f>
        <v>BTT399756957.T137144.061219</v>
      </c>
      <c r="B423" t="str">
        <f ca="1">IF(ISBLANK(INDIRECT("'["&amp;'Báo cáo'!$C$3&amp;".xlsx]Hóa đơn COD'!"&amp;CELL("address",B423))),"",(INDIRECT("'["&amp;'Báo cáo'!$C$3&amp;".xlsx]Hóa đơn COD'!"&amp;CELL("address",B423))))</f>
        <v>T137144-Nguyễn Phan Đại Nhân</v>
      </c>
      <c r="C423">
        <f ca="1">IF(ISBLANK(INDIRECT("'["&amp;'Báo cáo'!$C$3&amp;".xlsx]Hóa đơn COD'!"&amp;CELL("address",C423))),"",(INDIRECT("'["&amp;'Báo cáo'!$C$3&amp;".xlsx]Hóa đơn COD'!"&amp;CELL("address",C423))))</f>
        <v>5643749</v>
      </c>
      <c r="D423">
        <f ca="1">IF(ISBLANK(INDIRECT("'["&amp;'Báo cáo'!$C$3&amp;".xlsx]Hóa đơn COD'!"&amp;CELL("address",D423))),"",(INDIRECT("'["&amp;'Báo cáo'!$C$3&amp;".xlsx]Hóa đơn COD'!"&amp;CELL("address",D423))))</f>
        <v>0</v>
      </c>
      <c r="E423">
        <f ca="1">IF(ISBLANK(INDIRECT("'["&amp;'Báo cáo'!$C$3&amp;".xlsx]Hóa đơn COD'!"&amp;CELL("address",E423))),"",(INDIRECT("'["&amp;'Báo cáo'!$C$3&amp;".xlsx]Hóa đơn COD'!"&amp;CELL("address",E423))))</f>
        <v>588201</v>
      </c>
      <c r="F423">
        <f ca="1">IF(ISBLANK(INDIRECT("'["&amp;'Báo cáo'!$C$3&amp;".xlsx]Hóa đơn COD'!"&amp;CELL("address",F423))),"",(INDIRECT("'["&amp;'Báo cáo'!$C$3&amp;".xlsx]Hóa đơn COD'!"&amp;CELL("address",F423))))</f>
        <v>497201</v>
      </c>
      <c r="G423">
        <f ca="1">IF(ISBLANK(INDIRECT("'["&amp;'Báo cáo'!$C$3&amp;".xlsx]Hóa đơn COD'!"&amp;CELL("address",G423))),"",(INDIRECT("'["&amp;'Báo cáo'!$C$3&amp;".xlsx]Hóa đơn COD'!"&amp;CELL("address",G423))))</f>
        <v>91000</v>
      </c>
      <c r="H423">
        <f ca="1">IF(ISBLANK(INDIRECT("'["&amp;'Báo cáo'!$C$3&amp;".xlsx]Hóa đơn COD'!"&amp;CELL("address",H423))),"",(INDIRECT("'["&amp;'Báo cáo'!$C$3&amp;".xlsx]Hóa đơn COD'!"&amp;CELL("address",H423))))</f>
        <v>0</v>
      </c>
      <c r="I423">
        <f ca="1">IF(ISBLANK(INDIRECT("'["&amp;'Báo cáo'!$C$3&amp;".xlsx]Hóa đơn COD'!"&amp;CELL("address",I423))),"",(INDIRECT("'["&amp;'Báo cáo'!$C$3&amp;".xlsx]Hóa đơn COD'!"&amp;CELL("address",I423))))</f>
        <v>37</v>
      </c>
      <c r="J423">
        <f ca="1">IF(ISBLANK(INDIRECT("'["&amp;'Báo cáo'!$C$3&amp;".xlsx]Hóa đơn COD'!"&amp;CELL("address",J423))),"",(INDIRECT("'["&amp;'Báo cáo'!$C$3&amp;".xlsx]Hóa đơn COD'!"&amp;CELL("address",J423))))</f>
        <v>27</v>
      </c>
      <c r="K423">
        <f ca="1">IF(ISBLANK(INDIRECT("'["&amp;'Báo cáo'!$C$3&amp;".xlsx]Hóa đơn COD'!"&amp;CELL("address",K423))),"",(INDIRECT("'["&amp;'Báo cáo'!$C$3&amp;".xlsx]Hóa đơn COD'!"&amp;CELL("address",K423))))</f>
        <v>3</v>
      </c>
      <c r="L423">
        <f ca="1">IF(ISBLANK(INDIRECT("'["&amp;'Báo cáo'!$C$3&amp;".xlsx]Hóa đơn COD'!"&amp;CELL("address",L423))),"",(INDIRECT("'["&amp;'Báo cáo'!$C$3&amp;".xlsx]Hóa đơn COD'!"&amp;CELL("address",L423))))</f>
        <v>7</v>
      </c>
      <c r="M423">
        <f ca="1">IF(ISBLANK(INDIRECT("'["&amp;'Báo cáo'!$C$3&amp;".xlsx]Hóa đơn COD'!"&amp;CELL("address",M423))),"",(INDIRECT("'["&amp;'Báo cáo'!$C$3&amp;".xlsx]Hóa đơn COD'!"&amp;CELL("address",M423))))</f>
        <v>37</v>
      </c>
      <c r="N423" t="str">
        <f ca="1">IF(ISBLANK(INDIRECT("'["&amp;'Báo cáo'!$C$3&amp;".xlsx]Hóa đơn COD'!"&amp;CELL("address",N423))),"",(INDIRECT("'["&amp;'Báo cáo'!$C$3&amp;".xlsx]Hóa đơn COD'!"&amp;CELL("address",N423))))</f>
        <v>trongntm</v>
      </c>
      <c r="O423" t="str">
        <f ca="1">IF(ISBLANK(INDIRECT("'["&amp;'Báo cáo'!$C$3&amp;".xlsx]Hóa đơn COD'!"&amp;CELL("address",O423))),"",(INDIRECT("'["&amp;'Báo cáo'!$C$3&amp;".xlsx]Hóa đơn COD'!"&amp;CELL("address",O423))))</f>
        <v>18:09 06-12-19</v>
      </c>
      <c r="P423" s="10">
        <f t="shared" ca="1" si="6"/>
        <v>0.75624999999999998</v>
      </c>
      <c r="Q423" t="str">
        <f ca="1">IF(B423="","",IF(P423&lt;'Báo cáo'!$C$4,"Sáng","Chiều"))</f>
        <v>Chiều</v>
      </c>
      <c r="R423" s="12" t="str">
        <f ca="1">IF(A423="","",IF(ISNUMBER(MATCH(B423,'Danh sách COD'!$B:$B,0)),J423/I423,""))</f>
        <v/>
      </c>
      <c r="S423" t="str">
        <f ca="1">IF(R423="","",IF(R423&gt;='Báo cáo'!$C$8,"Có","Không"))</f>
        <v/>
      </c>
    </row>
    <row r="424" spans="1:19" x14ac:dyDescent="0.25">
      <c r="A424" t="str">
        <f ca="1">IF(ISBLANK(INDIRECT("'["&amp;'Báo cáo'!$C$3&amp;".xlsx]Hóa đơn COD'!"&amp;CELL("address",A424))),"",(INDIRECT("'["&amp;'Báo cáo'!$C$3&amp;".xlsx]Hóa đơn COD'!"&amp;CELL("address",A424))))</f>
        <v>BTT393887727.T137284.021219</v>
      </c>
      <c r="B424" t="str">
        <f ca="1">IF(ISBLANK(INDIRECT("'["&amp;'Báo cáo'!$C$3&amp;".xlsx]Hóa đơn COD'!"&amp;CELL("address",B424))),"",(INDIRECT("'["&amp;'Báo cáo'!$C$3&amp;".xlsx]Hóa đơn COD'!"&amp;CELL("address",B424))))</f>
        <v>T137284-Huỳnh Thanh Minh</v>
      </c>
      <c r="C424">
        <f ca="1">IF(ISBLANK(INDIRECT("'["&amp;'Báo cáo'!$C$3&amp;".xlsx]Hóa đơn COD'!"&amp;CELL("address",C424))),"",(INDIRECT("'["&amp;'Báo cáo'!$C$3&amp;".xlsx]Hóa đơn COD'!"&amp;CELL("address",C424))))</f>
        <v>20877258</v>
      </c>
      <c r="D424">
        <f ca="1">IF(ISBLANK(INDIRECT("'["&amp;'Báo cáo'!$C$3&amp;".xlsx]Hóa đơn COD'!"&amp;CELL("address",D424))),"",(INDIRECT("'["&amp;'Báo cáo'!$C$3&amp;".xlsx]Hóa đơn COD'!"&amp;CELL("address",D424))))</f>
        <v>61150</v>
      </c>
      <c r="E424">
        <f ca="1">IF(ISBLANK(INDIRECT("'["&amp;'Báo cáo'!$C$3&amp;".xlsx]Hóa đơn COD'!"&amp;CELL("address",E424))),"",(INDIRECT("'["&amp;'Báo cáo'!$C$3&amp;".xlsx]Hóa đơn COD'!"&amp;CELL("address",E424))))</f>
        <v>1512219</v>
      </c>
      <c r="F424">
        <f ca="1">IF(ISBLANK(INDIRECT("'["&amp;'Báo cáo'!$C$3&amp;".xlsx]Hóa đơn COD'!"&amp;CELL("address",F424))),"",(INDIRECT("'["&amp;'Báo cáo'!$C$3&amp;".xlsx]Hóa đơn COD'!"&amp;CELL("address",F424))))</f>
        <v>1244719</v>
      </c>
      <c r="G424">
        <f ca="1">IF(ISBLANK(INDIRECT("'["&amp;'Báo cáo'!$C$3&amp;".xlsx]Hóa đơn COD'!"&amp;CELL("address",G424))),"",(INDIRECT("'["&amp;'Báo cáo'!$C$3&amp;".xlsx]Hóa đơn COD'!"&amp;CELL("address",G424))))</f>
        <v>206350</v>
      </c>
      <c r="H424">
        <f ca="1">IF(ISBLANK(INDIRECT("'["&amp;'Báo cáo'!$C$3&amp;".xlsx]Hóa đơn COD'!"&amp;CELL("address",H424))),"",(INDIRECT("'["&amp;'Báo cáo'!$C$3&amp;".xlsx]Hóa đơn COD'!"&amp;CELL("address",H424))))</f>
        <v>0</v>
      </c>
      <c r="I424">
        <f ca="1">IF(ISBLANK(INDIRECT("'["&amp;'Báo cáo'!$C$3&amp;".xlsx]Hóa đơn COD'!"&amp;CELL("address",I424))),"",(INDIRECT("'["&amp;'Báo cáo'!$C$3&amp;".xlsx]Hóa đơn COD'!"&amp;CELL("address",I424))))</f>
        <v>61</v>
      </c>
      <c r="J424">
        <f ca="1">IF(ISBLANK(INDIRECT("'["&amp;'Báo cáo'!$C$3&amp;".xlsx]Hóa đơn COD'!"&amp;CELL("address",J424))),"",(INDIRECT("'["&amp;'Báo cáo'!$C$3&amp;".xlsx]Hóa đơn COD'!"&amp;CELL("address",J424))))</f>
        <v>53</v>
      </c>
      <c r="K424">
        <f ca="1">IF(ISBLANK(INDIRECT("'["&amp;'Báo cáo'!$C$3&amp;".xlsx]Hóa đơn COD'!"&amp;CELL("address",K424))),"",(INDIRECT("'["&amp;'Báo cáo'!$C$3&amp;".xlsx]Hóa đơn COD'!"&amp;CELL("address",K424))))</f>
        <v>2</v>
      </c>
      <c r="L424">
        <f ca="1">IF(ISBLANK(INDIRECT("'["&amp;'Báo cáo'!$C$3&amp;".xlsx]Hóa đơn COD'!"&amp;CELL("address",L424))),"",(INDIRECT("'["&amp;'Báo cáo'!$C$3&amp;".xlsx]Hóa đơn COD'!"&amp;CELL("address",L424))))</f>
        <v>6</v>
      </c>
      <c r="M424">
        <f ca="1">IF(ISBLANK(INDIRECT("'["&amp;'Báo cáo'!$C$3&amp;".xlsx]Hóa đơn COD'!"&amp;CELL("address",M424))),"",(INDIRECT("'["&amp;'Báo cáo'!$C$3&amp;".xlsx]Hóa đơn COD'!"&amp;CELL("address",M424))))</f>
        <v>61</v>
      </c>
      <c r="N424" t="str">
        <f ca="1">IF(ISBLANK(INDIRECT("'["&amp;'Báo cáo'!$C$3&amp;".xlsx]Hóa đơn COD'!"&amp;CELL("address",N424))),"",(INDIRECT("'["&amp;'Báo cáo'!$C$3&amp;".xlsx]Hóa đơn COD'!"&amp;CELL("address",N424))))</f>
        <v>tuoint</v>
      </c>
      <c r="O424" t="str">
        <f ca="1">IF(ISBLANK(INDIRECT("'["&amp;'Báo cáo'!$C$3&amp;".xlsx]Hóa đơn COD'!"&amp;CELL("address",O424))),"",(INDIRECT("'["&amp;'Báo cáo'!$C$3&amp;".xlsx]Hóa đơn COD'!"&amp;CELL("address",O424))))</f>
        <v>12:27 02-12-19</v>
      </c>
      <c r="P424" s="10">
        <f t="shared" ca="1" si="6"/>
        <v>0.51874999999999993</v>
      </c>
      <c r="Q424" t="str">
        <f ca="1">IF(B424="","",IF(P424&lt;'Báo cáo'!$C$4,"Sáng","Chiều"))</f>
        <v>Sáng</v>
      </c>
      <c r="R424" s="12" t="str">
        <f ca="1">IF(A424="","",IF(ISNUMBER(MATCH(B424,'Danh sách COD'!$B:$B,0)),J424/I424,""))</f>
        <v/>
      </c>
      <c r="S424" t="str">
        <f ca="1">IF(R424="","",IF(R424&gt;='Báo cáo'!$C$8,"Có","Không"))</f>
        <v/>
      </c>
    </row>
    <row r="425" spans="1:19" x14ac:dyDescent="0.25">
      <c r="A425" t="str">
        <f ca="1">IF(ISBLANK(INDIRECT("'["&amp;'Báo cáo'!$C$3&amp;".xlsx]Hóa đơn COD'!"&amp;CELL("address",A425))),"",(INDIRECT("'["&amp;'Báo cáo'!$C$3&amp;".xlsx]Hóa đơn COD'!"&amp;CELL("address",A425))))</f>
        <v>BTT399375144.T137284.061219</v>
      </c>
      <c r="B425" t="str">
        <f ca="1">IF(ISBLANK(INDIRECT("'["&amp;'Báo cáo'!$C$3&amp;".xlsx]Hóa đơn COD'!"&amp;CELL("address",B425))),"",(INDIRECT("'["&amp;'Báo cáo'!$C$3&amp;".xlsx]Hóa đơn COD'!"&amp;CELL("address",B425))))</f>
        <v>T137284-Huỳnh Thanh Minh</v>
      </c>
      <c r="C425">
        <f ca="1">IF(ISBLANK(INDIRECT("'["&amp;'Báo cáo'!$C$3&amp;".xlsx]Hóa đơn COD'!"&amp;CELL("address",C425))),"",(INDIRECT("'["&amp;'Báo cáo'!$C$3&amp;".xlsx]Hóa đơn COD'!"&amp;CELL("address",C425))))</f>
        <v>20433400</v>
      </c>
      <c r="D425">
        <f ca="1">IF(ISBLANK(INDIRECT("'["&amp;'Báo cáo'!$C$3&amp;".xlsx]Hóa đơn COD'!"&amp;CELL("address",D425))),"",(INDIRECT("'["&amp;'Báo cáo'!$C$3&amp;".xlsx]Hóa đơn COD'!"&amp;CELL("address",D425))))</f>
        <v>0</v>
      </c>
      <c r="E425">
        <f ca="1">IF(ISBLANK(INDIRECT("'["&amp;'Báo cáo'!$C$3&amp;".xlsx]Hóa đơn COD'!"&amp;CELL("address",E425))),"",(INDIRECT("'["&amp;'Báo cáo'!$C$3&amp;".xlsx]Hóa đơn COD'!"&amp;CELL("address",E425))))</f>
        <v>1442620</v>
      </c>
      <c r="F425">
        <f ca="1">IF(ISBLANK(INDIRECT("'["&amp;'Báo cáo'!$C$3&amp;".xlsx]Hóa đơn COD'!"&amp;CELL("address",F425))),"",(INDIRECT("'["&amp;'Báo cáo'!$C$3&amp;".xlsx]Hóa đơn COD'!"&amp;CELL("address",F425))))</f>
        <v>1135120</v>
      </c>
      <c r="G425">
        <f ca="1">IF(ISBLANK(INDIRECT("'["&amp;'Báo cáo'!$C$3&amp;".xlsx]Hóa đơn COD'!"&amp;CELL("address",G425))),"",(INDIRECT("'["&amp;'Báo cáo'!$C$3&amp;".xlsx]Hóa đơn COD'!"&amp;CELL("address",G425))))</f>
        <v>307500</v>
      </c>
      <c r="H425">
        <f ca="1">IF(ISBLANK(INDIRECT("'["&amp;'Báo cáo'!$C$3&amp;".xlsx]Hóa đơn COD'!"&amp;CELL("address",H425))),"",(INDIRECT("'["&amp;'Báo cáo'!$C$3&amp;".xlsx]Hóa đơn COD'!"&amp;CELL("address",H425))))</f>
        <v>0</v>
      </c>
      <c r="I425">
        <f ca="1">IF(ISBLANK(INDIRECT("'["&amp;'Báo cáo'!$C$3&amp;".xlsx]Hóa đơn COD'!"&amp;CELL("address",I425))),"",(INDIRECT("'["&amp;'Báo cáo'!$C$3&amp;".xlsx]Hóa đơn COD'!"&amp;CELL("address",I425))))</f>
        <v>62</v>
      </c>
      <c r="J425">
        <f ca="1">IF(ISBLANK(INDIRECT("'["&amp;'Báo cáo'!$C$3&amp;".xlsx]Hóa đơn COD'!"&amp;CELL("address",J425))),"",(INDIRECT("'["&amp;'Báo cáo'!$C$3&amp;".xlsx]Hóa đơn COD'!"&amp;CELL("address",J425))))</f>
        <v>53</v>
      </c>
      <c r="K425">
        <f ca="1">IF(ISBLANK(INDIRECT("'["&amp;'Báo cáo'!$C$3&amp;".xlsx]Hóa đơn COD'!"&amp;CELL("address",K425))),"",(INDIRECT("'["&amp;'Báo cáo'!$C$3&amp;".xlsx]Hóa đơn COD'!"&amp;CELL("address",K425))))</f>
        <v>0</v>
      </c>
      <c r="L425">
        <f ca="1">IF(ISBLANK(INDIRECT("'["&amp;'Báo cáo'!$C$3&amp;".xlsx]Hóa đơn COD'!"&amp;CELL("address",L425))),"",(INDIRECT("'["&amp;'Báo cáo'!$C$3&amp;".xlsx]Hóa đơn COD'!"&amp;CELL("address",L425))))</f>
        <v>9</v>
      </c>
      <c r="M425">
        <f ca="1">IF(ISBLANK(INDIRECT("'["&amp;'Báo cáo'!$C$3&amp;".xlsx]Hóa đơn COD'!"&amp;CELL("address",M425))),"",(INDIRECT("'["&amp;'Báo cáo'!$C$3&amp;".xlsx]Hóa đơn COD'!"&amp;CELL("address",M425))))</f>
        <v>62</v>
      </c>
      <c r="N425" t="str">
        <f ca="1">IF(ISBLANK(INDIRECT("'["&amp;'Báo cáo'!$C$3&amp;".xlsx]Hóa đơn COD'!"&amp;CELL("address",N425))),"",(INDIRECT("'["&amp;'Báo cáo'!$C$3&amp;".xlsx]Hóa đơn COD'!"&amp;CELL("address",N425))))</f>
        <v>ngannk2</v>
      </c>
      <c r="O425" t="str">
        <f ca="1">IF(ISBLANK(INDIRECT("'["&amp;'Báo cáo'!$C$3&amp;".xlsx]Hóa đơn COD'!"&amp;CELL("address",O425))),"",(INDIRECT("'["&amp;'Báo cáo'!$C$3&amp;".xlsx]Hóa đơn COD'!"&amp;CELL("address",O425))))</f>
        <v>12:50 06-12-19</v>
      </c>
      <c r="P425" s="10">
        <f t="shared" ca="1" si="6"/>
        <v>0.53472222222222221</v>
      </c>
      <c r="Q425" t="str">
        <f ca="1">IF(B425="","",IF(P425&lt;'Báo cáo'!$C$4,"Sáng","Chiều"))</f>
        <v>Sáng</v>
      </c>
      <c r="R425" s="12" t="str">
        <f ca="1">IF(A425="","",IF(ISNUMBER(MATCH(B425,'Danh sách COD'!$B:$B,0)),J425/I425,""))</f>
        <v/>
      </c>
      <c r="S425" t="str">
        <f ca="1">IF(R425="","",IF(R425&gt;='Báo cáo'!$C$8,"Có","Không"))</f>
        <v/>
      </c>
    </row>
    <row r="426" spans="1:19" x14ac:dyDescent="0.25">
      <c r="A426" t="str">
        <f ca="1">IF(ISBLANK(INDIRECT("'["&amp;'Báo cáo'!$C$3&amp;".xlsx]Hóa đơn COD'!"&amp;CELL("address",A426))),"",(INDIRECT("'["&amp;'Báo cáo'!$C$3&amp;".xlsx]Hóa đơn COD'!"&amp;CELL("address",A426))))</f>
        <v>BTT391751508.T137284.301119</v>
      </c>
      <c r="B426" t="str">
        <f ca="1">IF(ISBLANK(INDIRECT("'["&amp;'Báo cáo'!$C$3&amp;".xlsx]Hóa đơn COD'!"&amp;CELL("address",B426))),"",(INDIRECT("'["&amp;'Báo cáo'!$C$3&amp;".xlsx]Hóa đơn COD'!"&amp;CELL("address",B426))))</f>
        <v>T137284-Huỳnh Thanh Minh</v>
      </c>
      <c r="C426">
        <f ca="1">IF(ISBLANK(INDIRECT("'["&amp;'Báo cáo'!$C$3&amp;".xlsx]Hóa đơn COD'!"&amp;CELL("address",C426))),"",(INDIRECT("'["&amp;'Báo cáo'!$C$3&amp;".xlsx]Hóa đơn COD'!"&amp;CELL("address",C426))))</f>
        <v>13165050</v>
      </c>
      <c r="D426">
        <f ca="1">IF(ISBLANK(INDIRECT("'["&amp;'Báo cáo'!$C$3&amp;".xlsx]Hóa đơn COD'!"&amp;CELL("address",D426))),"",(INDIRECT("'["&amp;'Báo cáo'!$C$3&amp;".xlsx]Hóa đơn COD'!"&amp;CELL("address",D426))))</f>
        <v>0</v>
      </c>
      <c r="E426">
        <f ca="1">IF(ISBLANK(INDIRECT("'["&amp;'Báo cáo'!$C$3&amp;".xlsx]Hóa đơn COD'!"&amp;CELL("address",E426))),"",(INDIRECT("'["&amp;'Báo cáo'!$C$3&amp;".xlsx]Hóa đơn COD'!"&amp;CELL("address",E426))))</f>
        <v>1102070</v>
      </c>
      <c r="F426">
        <f ca="1">IF(ISBLANK(INDIRECT("'["&amp;'Báo cáo'!$C$3&amp;".xlsx]Hóa đơn COD'!"&amp;CELL("address",F426))),"",(INDIRECT("'["&amp;'Báo cáo'!$C$3&amp;".xlsx]Hóa đơn COD'!"&amp;CELL("address",F426))))</f>
        <v>952070</v>
      </c>
      <c r="G426">
        <f ca="1">IF(ISBLANK(INDIRECT("'["&amp;'Báo cáo'!$C$3&amp;".xlsx]Hóa đơn COD'!"&amp;CELL("address",G426))),"",(INDIRECT("'["&amp;'Báo cáo'!$C$3&amp;".xlsx]Hóa đơn COD'!"&amp;CELL("address",G426))))</f>
        <v>150000</v>
      </c>
      <c r="H426">
        <f ca="1">IF(ISBLANK(INDIRECT("'["&amp;'Báo cáo'!$C$3&amp;".xlsx]Hóa đơn COD'!"&amp;CELL("address",H426))),"",(INDIRECT("'["&amp;'Báo cáo'!$C$3&amp;".xlsx]Hóa đơn COD'!"&amp;CELL("address",H426))))</f>
        <v>0</v>
      </c>
      <c r="I426">
        <f ca="1">IF(ISBLANK(INDIRECT("'["&amp;'Báo cáo'!$C$3&amp;".xlsx]Hóa đơn COD'!"&amp;CELL("address",I426))),"",(INDIRECT("'["&amp;'Báo cáo'!$C$3&amp;".xlsx]Hóa đơn COD'!"&amp;CELL("address",I426))))</f>
        <v>60</v>
      </c>
      <c r="J426">
        <f ca="1">IF(ISBLANK(INDIRECT("'["&amp;'Báo cáo'!$C$3&amp;".xlsx]Hóa đơn COD'!"&amp;CELL("address",J426))),"",(INDIRECT("'["&amp;'Báo cáo'!$C$3&amp;".xlsx]Hóa đơn COD'!"&amp;CELL("address",J426))))</f>
        <v>47</v>
      </c>
      <c r="K426">
        <f ca="1">IF(ISBLANK(INDIRECT("'["&amp;'Báo cáo'!$C$3&amp;".xlsx]Hóa đơn COD'!"&amp;CELL("address",K426))),"",(INDIRECT("'["&amp;'Báo cáo'!$C$3&amp;".xlsx]Hóa đơn COD'!"&amp;CELL("address",K426))))</f>
        <v>2</v>
      </c>
      <c r="L426">
        <f ca="1">IF(ISBLANK(INDIRECT("'["&amp;'Báo cáo'!$C$3&amp;".xlsx]Hóa đơn COD'!"&amp;CELL("address",L426))),"",(INDIRECT("'["&amp;'Báo cáo'!$C$3&amp;".xlsx]Hóa đơn COD'!"&amp;CELL("address",L426))))</f>
        <v>11</v>
      </c>
      <c r="M426">
        <f ca="1">IF(ISBLANK(INDIRECT("'["&amp;'Báo cáo'!$C$3&amp;".xlsx]Hóa đơn COD'!"&amp;CELL("address",M426))),"",(INDIRECT("'["&amp;'Báo cáo'!$C$3&amp;".xlsx]Hóa đơn COD'!"&amp;CELL("address",M426))))</f>
        <v>60</v>
      </c>
      <c r="N426" t="str">
        <f ca="1">IF(ISBLANK(INDIRECT("'["&amp;'Báo cáo'!$C$3&amp;".xlsx]Hóa đơn COD'!"&amp;CELL("address",N426))),"",(INDIRECT("'["&amp;'Báo cáo'!$C$3&amp;".xlsx]Hóa đơn COD'!"&amp;CELL("address",N426))))</f>
        <v>nhitpy</v>
      </c>
      <c r="O426" t="str">
        <f ca="1">IF(ISBLANK(INDIRECT("'["&amp;'Báo cáo'!$C$3&amp;".xlsx]Hóa đơn COD'!"&amp;CELL("address",O426))),"",(INDIRECT("'["&amp;'Báo cáo'!$C$3&amp;".xlsx]Hóa đơn COD'!"&amp;CELL("address",O426))))</f>
        <v>12:57 30-11-19</v>
      </c>
      <c r="P426" s="10">
        <f t="shared" ca="1" si="6"/>
        <v>0.5395833333333333</v>
      </c>
      <c r="Q426" t="str">
        <f ca="1">IF(B426="","",IF(P426&lt;'Báo cáo'!$C$4,"Sáng","Chiều"))</f>
        <v>Sáng</v>
      </c>
      <c r="R426" s="12" t="str">
        <f ca="1">IF(A426="","",IF(ISNUMBER(MATCH(B426,'Danh sách COD'!$B:$B,0)),J426/I426,""))</f>
        <v/>
      </c>
      <c r="S426" t="str">
        <f ca="1">IF(R426="","",IF(R426&gt;='Báo cáo'!$C$8,"Có","Không"))</f>
        <v/>
      </c>
    </row>
    <row r="427" spans="1:19" x14ac:dyDescent="0.25">
      <c r="A427" t="str">
        <f ca="1">IF(ISBLANK(INDIRECT("'["&amp;'Báo cáo'!$C$3&amp;".xlsx]Hóa đơn COD'!"&amp;CELL("address",A427))),"",(INDIRECT("'["&amp;'Báo cáo'!$C$3&amp;".xlsx]Hóa đơn COD'!"&amp;CELL("address",A427))))</f>
        <v>BTT397970712.T137284.051219</v>
      </c>
      <c r="B427" t="str">
        <f ca="1">IF(ISBLANK(INDIRECT("'["&amp;'Báo cáo'!$C$3&amp;".xlsx]Hóa đơn COD'!"&amp;CELL("address",B427))),"",(INDIRECT("'["&amp;'Báo cáo'!$C$3&amp;".xlsx]Hóa đơn COD'!"&amp;CELL("address",B427))))</f>
        <v>T137284-Huỳnh Thanh Minh</v>
      </c>
      <c r="C427">
        <f ca="1">IF(ISBLANK(INDIRECT("'["&amp;'Báo cáo'!$C$3&amp;".xlsx]Hóa đơn COD'!"&amp;CELL("address",C427))),"",(INDIRECT("'["&amp;'Báo cáo'!$C$3&amp;".xlsx]Hóa đơn COD'!"&amp;CELL("address",C427))))</f>
        <v>29610560</v>
      </c>
      <c r="D427">
        <f ca="1">IF(ISBLANK(INDIRECT("'["&amp;'Báo cáo'!$C$3&amp;".xlsx]Hóa đơn COD'!"&amp;CELL("address",D427))),"",(INDIRECT("'["&amp;'Báo cáo'!$C$3&amp;".xlsx]Hóa đơn COD'!"&amp;CELL("address",D427))))</f>
        <v>75475</v>
      </c>
      <c r="E427">
        <f ca="1">IF(ISBLANK(INDIRECT("'["&amp;'Báo cáo'!$C$3&amp;".xlsx]Hóa đơn COD'!"&amp;CELL("address",E427))),"",(INDIRECT("'["&amp;'Báo cáo'!$C$3&amp;".xlsx]Hóa đơn COD'!"&amp;CELL("address",E427))))</f>
        <v>1852485</v>
      </c>
      <c r="F427">
        <f ca="1">IF(ISBLANK(INDIRECT("'["&amp;'Báo cáo'!$C$3&amp;".xlsx]Hóa đơn COD'!"&amp;CELL("address",F427))),"",(INDIRECT("'["&amp;'Báo cáo'!$C$3&amp;".xlsx]Hóa đơn COD'!"&amp;CELL("address",F427))))</f>
        <v>1429085</v>
      </c>
      <c r="G427">
        <f ca="1">IF(ISBLANK(INDIRECT("'["&amp;'Báo cáo'!$C$3&amp;".xlsx]Hóa đơn COD'!"&amp;CELL("address",G427))),"",(INDIRECT("'["&amp;'Báo cáo'!$C$3&amp;".xlsx]Hóa đơn COD'!"&amp;CELL("address",G427))))</f>
        <v>377000</v>
      </c>
      <c r="H427">
        <f ca="1">IF(ISBLANK(INDIRECT("'["&amp;'Báo cáo'!$C$3&amp;".xlsx]Hóa đơn COD'!"&amp;CELL("address",H427))),"",(INDIRECT("'["&amp;'Báo cáo'!$C$3&amp;".xlsx]Hóa đơn COD'!"&amp;CELL("address",H427))))</f>
        <v>0</v>
      </c>
      <c r="I427">
        <f ca="1">IF(ISBLANK(INDIRECT("'["&amp;'Báo cáo'!$C$3&amp;".xlsx]Hóa đơn COD'!"&amp;CELL("address",I427))),"",(INDIRECT("'["&amp;'Báo cáo'!$C$3&amp;".xlsx]Hóa đơn COD'!"&amp;CELL("address",I427))))</f>
        <v>68</v>
      </c>
      <c r="J427">
        <f ca="1">IF(ISBLANK(INDIRECT("'["&amp;'Báo cáo'!$C$3&amp;".xlsx]Hóa đơn COD'!"&amp;CELL("address",J427))),"",(INDIRECT("'["&amp;'Báo cáo'!$C$3&amp;".xlsx]Hóa đơn COD'!"&amp;CELL("address",J427))))</f>
        <v>56</v>
      </c>
      <c r="K427">
        <f ca="1">IF(ISBLANK(INDIRECT("'["&amp;'Báo cáo'!$C$3&amp;".xlsx]Hóa đơn COD'!"&amp;CELL("address",K427))),"",(INDIRECT("'["&amp;'Báo cáo'!$C$3&amp;".xlsx]Hóa đơn COD'!"&amp;CELL("address",K427))))</f>
        <v>1</v>
      </c>
      <c r="L427">
        <f ca="1">IF(ISBLANK(INDIRECT("'["&amp;'Báo cáo'!$C$3&amp;".xlsx]Hóa đơn COD'!"&amp;CELL("address",L427))),"",(INDIRECT("'["&amp;'Báo cáo'!$C$3&amp;".xlsx]Hóa đơn COD'!"&amp;CELL("address",L427))))</f>
        <v>11</v>
      </c>
      <c r="M427">
        <f ca="1">IF(ISBLANK(INDIRECT("'["&amp;'Báo cáo'!$C$3&amp;".xlsx]Hóa đơn COD'!"&amp;CELL("address",M427))),"",(INDIRECT("'["&amp;'Báo cáo'!$C$3&amp;".xlsx]Hóa đơn COD'!"&amp;CELL("address",M427))))</f>
        <v>68</v>
      </c>
      <c r="N427" t="str">
        <f ca="1">IF(ISBLANK(INDIRECT("'["&amp;'Báo cáo'!$C$3&amp;".xlsx]Hóa đơn COD'!"&amp;CELL("address",N427))),"",(INDIRECT("'["&amp;'Báo cáo'!$C$3&amp;".xlsx]Hóa đơn COD'!"&amp;CELL("address",N427))))</f>
        <v>anhtnt3</v>
      </c>
      <c r="O427" t="str">
        <f ca="1">IF(ISBLANK(INDIRECT("'["&amp;'Báo cáo'!$C$3&amp;".xlsx]Hóa đơn COD'!"&amp;CELL("address",O427))),"",(INDIRECT("'["&amp;'Báo cáo'!$C$3&amp;".xlsx]Hóa đơn COD'!"&amp;CELL("address",O427))))</f>
        <v>13:17 05-12-19</v>
      </c>
      <c r="P427" s="10">
        <f t="shared" ca="1" si="6"/>
        <v>0.55347222222222225</v>
      </c>
      <c r="Q427" t="str">
        <f ca="1">IF(B427="","",IF(P427&lt;'Báo cáo'!$C$4,"Sáng","Chiều"))</f>
        <v>Chiều</v>
      </c>
      <c r="R427" s="12" t="str">
        <f ca="1">IF(A427="","",IF(ISNUMBER(MATCH(B427,'Danh sách COD'!$B:$B,0)),J427/I427,""))</f>
        <v/>
      </c>
      <c r="S427" t="str">
        <f ca="1">IF(R427="","",IF(R427&gt;='Báo cáo'!$C$8,"Có","Không"))</f>
        <v/>
      </c>
    </row>
    <row r="428" spans="1:19" x14ac:dyDescent="0.25">
      <c r="A428" t="str">
        <f ca="1">IF(ISBLANK(INDIRECT("'["&amp;'Báo cáo'!$C$3&amp;".xlsx]Hóa đơn COD'!"&amp;CELL("address",A428))),"",(INDIRECT("'["&amp;'Báo cáo'!$C$3&amp;".xlsx]Hóa đơn COD'!"&amp;CELL("address",A428))))</f>
        <v>BTT396721347.T137284.041219</v>
      </c>
      <c r="B428" t="str">
        <f ca="1">IF(ISBLANK(INDIRECT("'["&amp;'Báo cáo'!$C$3&amp;".xlsx]Hóa đơn COD'!"&amp;CELL("address",B428))),"",(INDIRECT("'["&amp;'Báo cáo'!$C$3&amp;".xlsx]Hóa đơn COD'!"&amp;CELL("address",B428))))</f>
        <v>T137284-Huỳnh Thanh Minh</v>
      </c>
      <c r="C428">
        <f ca="1">IF(ISBLANK(INDIRECT("'["&amp;'Báo cáo'!$C$3&amp;".xlsx]Hóa đơn COD'!"&amp;CELL("address",C428))),"",(INDIRECT("'["&amp;'Báo cáo'!$C$3&amp;".xlsx]Hóa đơn COD'!"&amp;CELL("address",C428))))</f>
        <v>29940373</v>
      </c>
      <c r="D428">
        <f ca="1">IF(ISBLANK(INDIRECT("'["&amp;'Báo cáo'!$C$3&amp;".xlsx]Hóa đơn COD'!"&amp;CELL("address",D428))),"",(INDIRECT("'["&amp;'Báo cáo'!$C$3&amp;".xlsx]Hóa đơn COD'!"&amp;CELL("address",D428))))</f>
        <v>0</v>
      </c>
      <c r="E428">
        <f ca="1">IF(ISBLANK(INDIRECT("'["&amp;'Báo cáo'!$C$3&amp;".xlsx]Hóa đơn COD'!"&amp;CELL("address",E428))),"",(INDIRECT("'["&amp;'Báo cáo'!$C$3&amp;".xlsx]Hóa đơn COD'!"&amp;CELL("address",E428))))</f>
        <v>1676900</v>
      </c>
      <c r="F428">
        <f ca="1">IF(ISBLANK(INDIRECT("'["&amp;'Báo cáo'!$C$3&amp;".xlsx]Hóa đơn COD'!"&amp;CELL("address",F428))),"",(INDIRECT("'["&amp;'Báo cáo'!$C$3&amp;".xlsx]Hóa đơn COD'!"&amp;CELL("address",F428))))</f>
        <v>1237900</v>
      </c>
      <c r="G428">
        <f ca="1">IF(ISBLANK(INDIRECT("'["&amp;'Báo cáo'!$C$3&amp;".xlsx]Hóa đơn COD'!"&amp;CELL("address",G428))),"",(INDIRECT("'["&amp;'Báo cáo'!$C$3&amp;".xlsx]Hóa đơn COD'!"&amp;CELL("address",G428))))</f>
        <v>439000</v>
      </c>
      <c r="H428">
        <f ca="1">IF(ISBLANK(INDIRECT("'["&amp;'Báo cáo'!$C$3&amp;".xlsx]Hóa đơn COD'!"&amp;CELL("address",H428))),"",(INDIRECT("'["&amp;'Báo cáo'!$C$3&amp;".xlsx]Hóa đơn COD'!"&amp;CELL("address",H428))))</f>
        <v>0</v>
      </c>
      <c r="I428">
        <f ca="1">IF(ISBLANK(INDIRECT("'["&amp;'Báo cáo'!$C$3&amp;".xlsx]Hóa đơn COD'!"&amp;CELL("address",I428))),"",(INDIRECT("'["&amp;'Báo cáo'!$C$3&amp;".xlsx]Hóa đơn COD'!"&amp;CELL("address",I428))))</f>
        <v>82</v>
      </c>
      <c r="J428">
        <f ca="1">IF(ISBLANK(INDIRECT("'["&amp;'Báo cáo'!$C$3&amp;".xlsx]Hóa đơn COD'!"&amp;CELL("address",J428))),"",(INDIRECT("'["&amp;'Báo cáo'!$C$3&amp;".xlsx]Hóa đơn COD'!"&amp;CELL("address",J428))))</f>
        <v>74</v>
      </c>
      <c r="K428">
        <f ca="1">IF(ISBLANK(INDIRECT("'["&amp;'Báo cáo'!$C$3&amp;".xlsx]Hóa đơn COD'!"&amp;CELL("address",K428))),"",(INDIRECT("'["&amp;'Báo cáo'!$C$3&amp;".xlsx]Hóa đơn COD'!"&amp;CELL("address",K428))))</f>
        <v>0</v>
      </c>
      <c r="L428">
        <f ca="1">IF(ISBLANK(INDIRECT("'["&amp;'Báo cáo'!$C$3&amp;".xlsx]Hóa đơn COD'!"&amp;CELL("address",L428))),"",(INDIRECT("'["&amp;'Báo cáo'!$C$3&amp;".xlsx]Hóa đơn COD'!"&amp;CELL("address",L428))))</f>
        <v>8</v>
      </c>
      <c r="M428">
        <f ca="1">IF(ISBLANK(INDIRECT("'["&amp;'Báo cáo'!$C$3&amp;".xlsx]Hóa đơn COD'!"&amp;CELL("address",M428))),"",(INDIRECT("'["&amp;'Báo cáo'!$C$3&amp;".xlsx]Hóa đơn COD'!"&amp;CELL("address",M428))))</f>
        <v>82</v>
      </c>
      <c r="N428" t="str">
        <f ca="1">IF(ISBLANK(INDIRECT("'["&amp;'Báo cáo'!$C$3&amp;".xlsx]Hóa đơn COD'!"&amp;CELL("address",N428))),"",(INDIRECT("'["&amp;'Báo cáo'!$C$3&amp;".xlsx]Hóa đơn COD'!"&amp;CELL("address",N428))))</f>
        <v>ngannk2</v>
      </c>
      <c r="O428" t="str">
        <f ca="1">IF(ISBLANK(INDIRECT("'["&amp;'Báo cáo'!$C$3&amp;".xlsx]Hóa đơn COD'!"&amp;CELL("address",O428))),"",(INDIRECT("'["&amp;'Báo cáo'!$C$3&amp;".xlsx]Hóa đơn COD'!"&amp;CELL("address",O428))))</f>
        <v>13:21 04-12-19</v>
      </c>
      <c r="P428" s="10">
        <f t="shared" ca="1" si="6"/>
        <v>0.55625000000000002</v>
      </c>
      <c r="Q428" t="str">
        <f ca="1">IF(B428="","",IF(P428&lt;'Báo cáo'!$C$4,"Sáng","Chiều"))</f>
        <v>Chiều</v>
      </c>
      <c r="R428" s="12" t="str">
        <f ca="1">IF(A428="","",IF(ISNUMBER(MATCH(B428,'Danh sách COD'!$B:$B,0)),J428/I428,""))</f>
        <v/>
      </c>
      <c r="S428" t="str">
        <f ca="1">IF(R428="","",IF(R428&gt;='Báo cáo'!$C$8,"Có","Không"))</f>
        <v/>
      </c>
    </row>
    <row r="429" spans="1:19" x14ac:dyDescent="0.25">
      <c r="A429" t="str">
        <f ca="1">IF(ISBLANK(INDIRECT("'["&amp;'Báo cáo'!$C$3&amp;".xlsx]Hóa đơn COD'!"&amp;CELL("address",A429))),"",(INDIRECT("'["&amp;'Báo cáo'!$C$3&amp;".xlsx]Hóa đơn COD'!"&amp;CELL("address",A429))))</f>
        <v>BTT395329164.T137284.031219</v>
      </c>
      <c r="B429" t="str">
        <f ca="1">IF(ISBLANK(INDIRECT("'["&amp;'Báo cáo'!$C$3&amp;".xlsx]Hóa đơn COD'!"&amp;CELL("address",B429))),"",(INDIRECT("'["&amp;'Báo cáo'!$C$3&amp;".xlsx]Hóa đơn COD'!"&amp;CELL("address",B429))))</f>
        <v>T137284-Huỳnh Thanh Minh</v>
      </c>
      <c r="C429">
        <f ca="1">IF(ISBLANK(INDIRECT("'["&amp;'Báo cáo'!$C$3&amp;".xlsx]Hóa đơn COD'!"&amp;CELL("address",C429))),"",(INDIRECT("'["&amp;'Báo cáo'!$C$3&amp;".xlsx]Hóa đơn COD'!"&amp;CELL("address",C429))))</f>
        <v>18932450</v>
      </c>
      <c r="D429">
        <f ca="1">IF(ISBLANK(INDIRECT("'["&amp;'Báo cáo'!$C$3&amp;".xlsx]Hóa đơn COD'!"&amp;CELL("address",D429))),"",(INDIRECT("'["&amp;'Báo cáo'!$C$3&amp;".xlsx]Hóa đơn COD'!"&amp;CELL("address",D429))))</f>
        <v>0</v>
      </c>
      <c r="E429">
        <f ca="1">IF(ISBLANK(INDIRECT("'["&amp;'Báo cáo'!$C$3&amp;".xlsx]Hóa đơn COD'!"&amp;CELL("address",E429))),"",(INDIRECT("'["&amp;'Báo cáo'!$C$3&amp;".xlsx]Hóa đơn COD'!"&amp;CELL("address",E429))))</f>
        <v>2216995</v>
      </c>
      <c r="F429">
        <f ca="1">IF(ISBLANK(INDIRECT("'["&amp;'Báo cáo'!$C$3&amp;".xlsx]Hóa đơn COD'!"&amp;CELL("address",F429))),"",(INDIRECT("'["&amp;'Báo cáo'!$C$3&amp;".xlsx]Hóa đơn COD'!"&amp;CELL("address",F429))))</f>
        <v>1970995</v>
      </c>
      <c r="G429">
        <f ca="1">IF(ISBLANK(INDIRECT("'["&amp;'Báo cáo'!$C$3&amp;".xlsx]Hóa đơn COD'!"&amp;CELL("address",G429))),"",(INDIRECT("'["&amp;'Báo cáo'!$C$3&amp;".xlsx]Hóa đơn COD'!"&amp;CELL("address",G429))))</f>
        <v>246000</v>
      </c>
      <c r="H429">
        <f ca="1">IF(ISBLANK(INDIRECT("'["&amp;'Báo cáo'!$C$3&amp;".xlsx]Hóa đơn COD'!"&amp;CELL("address",H429))),"",(INDIRECT("'["&amp;'Báo cáo'!$C$3&amp;".xlsx]Hóa đơn COD'!"&amp;CELL("address",H429))))</f>
        <v>0</v>
      </c>
      <c r="I429">
        <f ca="1">IF(ISBLANK(INDIRECT("'["&amp;'Báo cáo'!$C$3&amp;".xlsx]Hóa đơn COD'!"&amp;CELL("address",I429))),"",(INDIRECT("'["&amp;'Báo cáo'!$C$3&amp;".xlsx]Hóa đơn COD'!"&amp;CELL("address",I429))))</f>
        <v>105</v>
      </c>
      <c r="J429">
        <f ca="1">IF(ISBLANK(INDIRECT("'["&amp;'Báo cáo'!$C$3&amp;".xlsx]Hóa đơn COD'!"&amp;CELL("address",J429))),"",(INDIRECT("'["&amp;'Báo cáo'!$C$3&amp;".xlsx]Hóa đơn COD'!"&amp;CELL("address",J429))))</f>
        <v>90</v>
      </c>
      <c r="K429">
        <f ca="1">IF(ISBLANK(INDIRECT("'["&amp;'Báo cáo'!$C$3&amp;".xlsx]Hóa đơn COD'!"&amp;CELL("address",K429))),"",(INDIRECT("'["&amp;'Báo cáo'!$C$3&amp;".xlsx]Hóa đơn COD'!"&amp;CELL("address",K429))))</f>
        <v>2</v>
      </c>
      <c r="L429">
        <f ca="1">IF(ISBLANK(INDIRECT("'["&amp;'Báo cáo'!$C$3&amp;".xlsx]Hóa đơn COD'!"&amp;CELL("address",L429))),"",(INDIRECT("'["&amp;'Báo cáo'!$C$3&amp;".xlsx]Hóa đơn COD'!"&amp;CELL("address",L429))))</f>
        <v>13</v>
      </c>
      <c r="M429">
        <f ca="1">IF(ISBLANK(INDIRECT("'["&amp;'Báo cáo'!$C$3&amp;".xlsx]Hóa đơn COD'!"&amp;CELL("address",M429))),"",(INDIRECT("'["&amp;'Báo cáo'!$C$3&amp;".xlsx]Hóa đơn COD'!"&amp;CELL("address",M429))))</f>
        <v>105</v>
      </c>
      <c r="N429" t="str">
        <f ca="1">IF(ISBLANK(INDIRECT("'["&amp;'Báo cáo'!$C$3&amp;".xlsx]Hóa đơn COD'!"&amp;CELL("address",N429))),"",(INDIRECT("'["&amp;'Báo cáo'!$C$3&amp;".xlsx]Hóa đơn COD'!"&amp;CELL("address",N429))))</f>
        <v>ngannk2</v>
      </c>
      <c r="O429" t="str">
        <f ca="1">IF(ISBLANK(INDIRECT("'["&amp;'Báo cáo'!$C$3&amp;".xlsx]Hóa đơn COD'!"&amp;CELL("address",O429))),"",(INDIRECT("'["&amp;'Báo cáo'!$C$3&amp;".xlsx]Hóa đơn COD'!"&amp;CELL("address",O429))))</f>
        <v>13:40 03-12-19</v>
      </c>
      <c r="P429" s="10">
        <f t="shared" ca="1" si="6"/>
        <v>0.56944444444444442</v>
      </c>
      <c r="Q429" t="str">
        <f ca="1">IF(B429="","",IF(P429&lt;'Báo cáo'!$C$4,"Sáng","Chiều"))</f>
        <v>Chiều</v>
      </c>
      <c r="R429" s="12" t="str">
        <f ca="1">IF(A429="","",IF(ISNUMBER(MATCH(B429,'Danh sách COD'!$B:$B,0)),J429/I429,""))</f>
        <v/>
      </c>
      <c r="S429" t="str">
        <f ca="1">IF(R429="","",IF(R429&gt;='Báo cáo'!$C$8,"Có","Không"))</f>
        <v/>
      </c>
    </row>
    <row r="430" spans="1:19" x14ac:dyDescent="0.25">
      <c r="A430" t="str">
        <f ca="1">IF(ISBLANK(INDIRECT("'["&amp;'Báo cáo'!$C$3&amp;".xlsx]Hóa đơn COD'!"&amp;CELL("address",A430))),"",(INDIRECT("'["&amp;'Báo cáo'!$C$3&amp;".xlsx]Hóa đơn COD'!"&amp;CELL("address",A430))))</f>
        <v>BTT399612495.T137284.061219</v>
      </c>
      <c r="B430" t="str">
        <f ca="1">IF(ISBLANK(INDIRECT("'["&amp;'Báo cáo'!$C$3&amp;".xlsx]Hóa đơn COD'!"&amp;CELL("address",B430))),"",(INDIRECT("'["&amp;'Báo cáo'!$C$3&amp;".xlsx]Hóa đơn COD'!"&amp;CELL("address",B430))))</f>
        <v>T137284-Huỳnh Thanh Minh</v>
      </c>
      <c r="C430">
        <f ca="1">IF(ISBLANK(INDIRECT("'["&amp;'Báo cáo'!$C$3&amp;".xlsx]Hóa đơn COD'!"&amp;CELL("address",C430))),"",(INDIRECT("'["&amp;'Báo cáo'!$C$3&amp;".xlsx]Hóa đơn COD'!"&amp;CELL("address",C430))))</f>
        <v>8342535</v>
      </c>
      <c r="D430">
        <f ca="1">IF(ISBLANK(INDIRECT("'["&amp;'Báo cáo'!$C$3&amp;".xlsx]Hóa đơn COD'!"&amp;CELL("address",D430))),"",(INDIRECT("'["&amp;'Báo cáo'!$C$3&amp;".xlsx]Hóa đơn COD'!"&amp;CELL("address",D430))))</f>
        <v>17000</v>
      </c>
      <c r="E430">
        <f ca="1">IF(ISBLANK(INDIRECT("'["&amp;'Báo cáo'!$C$3&amp;".xlsx]Hóa đơn COD'!"&amp;CELL("address",E430))),"",(INDIRECT("'["&amp;'Báo cáo'!$C$3&amp;".xlsx]Hóa đơn COD'!"&amp;CELL("address",E430))))</f>
        <v>767160</v>
      </c>
      <c r="F430">
        <f ca="1">IF(ISBLANK(INDIRECT("'["&amp;'Báo cáo'!$C$3&amp;".xlsx]Hóa đơn COD'!"&amp;CELL("address",F430))),"",(INDIRECT("'["&amp;'Báo cáo'!$C$3&amp;".xlsx]Hóa đơn COD'!"&amp;CELL("address",F430))))</f>
        <v>633160</v>
      </c>
      <c r="G430">
        <f ca="1">IF(ISBLANK(INDIRECT("'["&amp;'Báo cáo'!$C$3&amp;".xlsx]Hóa đơn COD'!"&amp;CELL("address",G430))),"",(INDIRECT("'["&amp;'Báo cáo'!$C$3&amp;".xlsx]Hóa đơn COD'!"&amp;CELL("address",G430))))</f>
        <v>134000</v>
      </c>
      <c r="H430">
        <f ca="1">IF(ISBLANK(INDIRECT("'["&amp;'Báo cáo'!$C$3&amp;".xlsx]Hóa đơn COD'!"&amp;CELL("address",H430))),"",(INDIRECT("'["&amp;'Báo cáo'!$C$3&amp;".xlsx]Hóa đơn COD'!"&amp;CELL("address",H430))))</f>
        <v>0</v>
      </c>
      <c r="I430">
        <f ca="1">IF(ISBLANK(INDIRECT("'["&amp;'Báo cáo'!$C$3&amp;".xlsx]Hóa đơn COD'!"&amp;CELL("address",I430))),"",(INDIRECT("'["&amp;'Báo cáo'!$C$3&amp;".xlsx]Hóa đơn COD'!"&amp;CELL("address",I430))))</f>
        <v>37</v>
      </c>
      <c r="J430">
        <f ca="1">IF(ISBLANK(INDIRECT("'["&amp;'Báo cáo'!$C$3&amp;".xlsx]Hóa đơn COD'!"&amp;CELL("address",J430))),"",(INDIRECT("'["&amp;'Báo cáo'!$C$3&amp;".xlsx]Hóa đơn COD'!"&amp;CELL("address",J430))))</f>
        <v>28</v>
      </c>
      <c r="K430">
        <f ca="1">IF(ISBLANK(INDIRECT("'["&amp;'Báo cáo'!$C$3&amp;".xlsx]Hóa đơn COD'!"&amp;CELL("address",K430))),"",(INDIRECT("'["&amp;'Báo cáo'!$C$3&amp;".xlsx]Hóa đơn COD'!"&amp;CELL("address",K430))))</f>
        <v>1</v>
      </c>
      <c r="L430">
        <f ca="1">IF(ISBLANK(INDIRECT("'["&amp;'Báo cáo'!$C$3&amp;".xlsx]Hóa đơn COD'!"&amp;CELL("address",L430))),"",(INDIRECT("'["&amp;'Báo cáo'!$C$3&amp;".xlsx]Hóa đơn COD'!"&amp;CELL("address",L430))))</f>
        <v>8</v>
      </c>
      <c r="M430">
        <f ca="1">IF(ISBLANK(INDIRECT("'["&amp;'Báo cáo'!$C$3&amp;".xlsx]Hóa đơn COD'!"&amp;CELL("address",M430))),"",(INDIRECT("'["&amp;'Báo cáo'!$C$3&amp;".xlsx]Hóa đơn COD'!"&amp;CELL("address",M430))))</f>
        <v>37</v>
      </c>
      <c r="N430" t="str">
        <f ca="1">IF(ISBLANK(INDIRECT("'["&amp;'Báo cáo'!$C$3&amp;".xlsx]Hóa đơn COD'!"&amp;CELL("address",N430))),"",(INDIRECT("'["&amp;'Báo cáo'!$C$3&amp;".xlsx]Hóa đơn COD'!"&amp;CELL("address",N430))))</f>
        <v>tuoint</v>
      </c>
      <c r="O430" t="str">
        <f ca="1">IF(ISBLANK(INDIRECT("'["&amp;'Báo cáo'!$C$3&amp;".xlsx]Hóa đơn COD'!"&amp;CELL("address",O430))),"",(INDIRECT("'["&amp;'Báo cáo'!$C$3&amp;".xlsx]Hóa đơn COD'!"&amp;CELL("address",O430))))</f>
        <v>16:34 06-12-19</v>
      </c>
      <c r="P430" s="10">
        <f t="shared" ca="1" si="6"/>
        <v>0.69027777777777777</v>
      </c>
      <c r="Q430" t="str">
        <f ca="1">IF(B430="","",IF(P430&lt;'Báo cáo'!$C$4,"Sáng","Chiều"))</f>
        <v>Chiều</v>
      </c>
      <c r="R430" s="12" t="str">
        <f ca="1">IF(A430="","",IF(ISNUMBER(MATCH(B430,'Danh sách COD'!$B:$B,0)),J430/I430,""))</f>
        <v/>
      </c>
      <c r="S430" t="str">
        <f ca="1">IF(R430="","",IF(R430&gt;='Báo cáo'!$C$8,"Có","Không"))</f>
        <v/>
      </c>
    </row>
    <row r="431" spans="1:19" x14ac:dyDescent="0.25">
      <c r="A431" t="str">
        <f ca="1">IF(ISBLANK(INDIRECT("'["&amp;'Báo cáo'!$C$3&amp;".xlsx]Hóa đơn COD'!"&amp;CELL("address",A431))),"",(INDIRECT("'["&amp;'Báo cáo'!$C$3&amp;".xlsx]Hóa đơn COD'!"&amp;CELL("address",A431))))</f>
        <v>BTT396927927.T137284.041219</v>
      </c>
      <c r="B431" t="str">
        <f ca="1">IF(ISBLANK(INDIRECT("'["&amp;'Báo cáo'!$C$3&amp;".xlsx]Hóa đơn COD'!"&amp;CELL("address",B431))),"",(INDIRECT("'["&amp;'Báo cáo'!$C$3&amp;".xlsx]Hóa đơn COD'!"&amp;CELL("address",B431))))</f>
        <v>T137284-Huỳnh Thanh Minh</v>
      </c>
      <c r="C431">
        <f ca="1">IF(ISBLANK(INDIRECT("'["&amp;'Báo cáo'!$C$3&amp;".xlsx]Hóa đơn COD'!"&amp;CELL("address",C431))),"",(INDIRECT("'["&amp;'Báo cáo'!$C$3&amp;".xlsx]Hóa đơn COD'!"&amp;CELL("address",C431))))</f>
        <v>10580769</v>
      </c>
      <c r="D431">
        <f ca="1">IF(ISBLANK(INDIRECT("'["&amp;'Báo cáo'!$C$3&amp;".xlsx]Hóa đơn COD'!"&amp;CELL("address",D431))),"",(INDIRECT("'["&amp;'Báo cáo'!$C$3&amp;".xlsx]Hóa đơn COD'!"&amp;CELL("address",D431))))</f>
        <v>0</v>
      </c>
      <c r="E431">
        <f ca="1">IF(ISBLANK(INDIRECT("'["&amp;'Báo cáo'!$C$3&amp;".xlsx]Hóa đơn COD'!"&amp;CELL("address",E431))),"",(INDIRECT("'["&amp;'Báo cáo'!$C$3&amp;".xlsx]Hóa đơn COD'!"&amp;CELL("address",E431))))</f>
        <v>867900</v>
      </c>
      <c r="F431">
        <f ca="1">IF(ISBLANK(INDIRECT("'["&amp;'Báo cáo'!$C$3&amp;".xlsx]Hóa đơn COD'!"&amp;CELL("address",F431))),"",(INDIRECT("'["&amp;'Báo cáo'!$C$3&amp;".xlsx]Hóa đơn COD'!"&amp;CELL("address",F431))))</f>
        <v>769900</v>
      </c>
      <c r="G431">
        <f ca="1">IF(ISBLANK(INDIRECT("'["&amp;'Báo cáo'!$C$3&amp;".xlsx]Hóa đơn COD'!"&amp;CELL("address",G431))),"",(INDIRECT("'["&amp;'Báo cáo'!$C$3&amp;".xlsx]Hóa đơn COD'!"&amp;CELL("address",G431))))</f>
        <v>98000</v>
      </c>
      <c r="H431">
        <f ca="1">IF(ISBLANK(INDIRECT("'["&amp;'Báo cáo'!$C$3&amp;".xlsx]Hóa đơn COD'!"&amp;CELL("address",H431))),"",(INDIRECT("'["&amp;'Báo cáo'!$C$3&amp;".xlsx]Hóa đơn COD'!"&amp;CELL("address",H431))))</f>
        <v>0</v>
      </c>
      <c r="I431">
        <f ca="1">IF(ISBLANK(INDIRECT("'["&amp;'Báo cáo'!$C$3&amp;".xlsx]Hóa đơn COD'!"&amp;CELL("address",I431))),"",(INDIRECT("'["&amp;'Báo cáo'!$C$3&amp;".xlsx]Hóa đơn COD'!"&amp;CELL("address",I431))))</f>
        <v>47</v>
      </c>
      <c r="J431">
        <f ca="1">IF(ISBLANK(INDIRECT("'["&amp;'Báo cáo'!$C$3&amp;".xlsx]Hóa đơn COD'!"&amp;CELL("address",J431))),"",(INDIRECT("'["&amp;'Báo cáo'!$C$3&amp;".xlsx]Hóa đơn COD'!"&amp;CELL("address",J431))))</f>
        <v>34</v>
      </c>
      <c r="K431">
        <f ca="1">IF(ISBLANK(INDIRECT("'["&amp;'Báo cáo'!$C$3&amp;".xlsx]Hóa đơn COD'!"&amp;CELL("address",K431))),"",(INDIRECT("'["&amp;'Báo cáo'!$C$3&amp;".xlsx]Hóa đơn COD'!"&amp;CELL("address",K431))))</f>
        <v>1</v>
      </c>
      <c r="L431">
        <f ca="1">IF(ISBLANK(INDIRECT("'["&amp;'Báo cáo'!$C$3&amp;".xlsx]Hóa đơn COD'!"&amp;CELL("address",L431))),"",(INDIRECT("'["&amp;'Báo cáo'!$C$3&amp;".xlsx]Hóa đơn COD'!"&amp;CELL("address",L431))))</f>
        <v>12</v>
      </c>
      <c r="M431">
        <f ca="1">IF(ISBLANK(INDIRECT("'["&amp;'Báo cáo'!$C$3&amp;".xlsx]Hóa đơn COD'!"&amp;CELL("address",M431))),"",(INDIRECT("'["&amp;'Báo cáo'!$C$3&amp;".xlsx]Hóa đơn COD'!"&amp;CELL("address",M431))))</f>
        <v>47</v>
      </c>
      <c r="N431" t="str">
        <f ca="1">IF(ISBLANK(INDIRECT("'["&amp;'Báo cáo'!$C$3&amp;".xlsx]Hóa đơn COD'!"&amp;CELL("address",N431))),"",(INDIRECT("'["&amp;'Báo cáo'!$C$3&amp;".xlsx]Hóa đơn COD'!"&amp;CELL("address",N431))))</f>
        <v>ngannk2</v>
      </c>
      <c r="O431" t="str">
        <f ca="1">IF(ISBLANK(INDIRECT("'["&amp;'Báo cáo'!$C$3&amp;".xlsx]Hóa đơn COD'!"&amp;CELL("address",O431))),"",(INDIRECT("'["&amp;'Báo cáo'!$C$3&amp;".xlsx]Hóa đơn COD'!"&amp;CELL("address",O431))))</f>
        <v>16:41 04-12-19</v>
      </c>
      <c r="P431" s="10">
        <f t="shared" ca="1" si="6"/>
        <v>0.69513888888888886</v>
      </c>
      <c r="Q431" t="str">
        <f ca="1">IF(B431="","",IF(P431&lt;'Báo cáo'!$C$4,"Sáng","Chiều"))</f>
        <v>Chiều</v>
      </c>
      <c r="R431" s="12" t="str">
        <f ca="1">IF(A431="","",IF(ISNUMBER(MATCH(B431,'Danh sách COD'!$B:$B,0)),J431/I431,""))</f>
        <v/>
      </c>
      <c r="S431" t="str">
        <f ca="1">IF(R431="","",IF(R431&gt;='Báo cáo'!$C$8,"Có","Không"))</f>
        <v/>
      </c>
    </row>
    <row r="432" spans="1:19" x14ac:dyDescent="0.25">
      <c r="A432" t="str">
        <f ca="1">IF(ISBLANK(INDIRECT("'["&amp;'Báo cáo'!$C$3&amp;".xlsx]Hóa đơn COD'!"&amp;CELL("address",A432))),"",(INDIRECT("'["&amp;'Báo cáo'!$C$3&amp;".xlsx]Hóa đơn COD'!"&amp;CELL("address",A432))))</f>
        <v>BTT395515446.T137284.031219</v>
      </c>
      <c r="B432" t="str">
        <f ca="1">IF(ISBLANK(INDIRECT("'["&amp;'Báo cáo'!$C$3&amp;".xlsx]Hóa đơn COD'!"&amp;CELL("address",B432))),"",(INDIRECT("'["&amp;'Báo cáo'!$C$3&amp;".xlsx]Hóa đơn COD'!"&amp;CELL("address",B432))))</f>
        <v>T137284-Huỳnh Thanh Minh</v>
      </c>
      <c r="C432">
        <f ca="1">IF(ISBLANK(INDIRECT("'["&amp;'Báo cáo'!$C$3&amp;".xlsx]Hóa đơn COD'!"&amp;CELL("address",C432))),"",(INDIRECT("'["&amp;'Báo cáo'!$C$3&amp;".xlsx]Hóa đơn COD'!"&amp;CELL("address",C432))))</f>
        <v>17837070</v>
      </c>
      <c r="D432">
        <f ca="1">IF(ISBLANK(INDIRECT("'["&amp;'Báo cáo'!$C$3&amp;".xlsx]Hóa đơn COD'!"&amp;CELL("address",D432))),"",(INDIRECT("'["&amp;'Báo cáo'!$C$3&amp;".xlsx]Hóa đơn COD'!"&amp;CELL("address",D432))))</f>
        <v>34650</v>
      </c>
      <c r="E432">
        <f ca="1">IF(ISBLANK(INDIRECT("'["&amp;'Báo cáo'!$C$3&amp;".xlsx]Hóa đơn COD'!"&amp;CELL("address",E432))),"",(INDIRECT("'["&amp;'Báo cáo'!$C$3&amp;".xlsx]Hóa đơn COD'!"&amp;CELL("address",E432))))</f>
        <v>686080</v>
      </c>
      <c r="F432">
        <f ca="1">IF(ISBLANK(INDIRECT("'["&amp;'Báo cáo'!$C$3&amp;".xlsx]Hóa đơn COD'!"&amp;CELL("address",F432))),"",(INDIRECT("'["&amp;'Báo cáo'!$C$3&amp;".xlsx]Hóa đơn COD'!"&amp;CELL("address",F432))))</f>
        <v>466930</v>
      </c>
      <c r="G432">
        <f ca="1">IF(ISBLANK(INDIRECT("'["&amp;'Báo cáo'!$C$3&amp;".xlsx]Hóa đơn COD'!"&amp;CELL("address",G432))),"",(INDIRECT("'["&amp;'Báo cáo'!$C$3&amp;".xlsx]Hóa đơn COD'!"&amp;CELL("address",G432))))</f>
        <v>184500</v>
      </c>
      <c r="H432">
        <f ca="1">IF(ISBLANK(INDIRECT("'["&amp;'Báo cáo'!$C$3&amp;".xlsx]Hóa đơn COD'!"&amp;CELL("address",H432))),"",(INDIRECT("'["&amp;'Báo cáo'!$C$3&amp;".xlsx]Hóa đơn COD'!"&amp;CELL("address",H432))))</f>
        <v>0</v>
      </c>
      <c r="I432">
        <f ca="1">IF(ISBLANK(INDIRECT("'["&amp;'Báo cáo'!$C$3&amp;".xlsx]Hóa đơn COD'!"&amp;CELL("address",I432))),"",(INDIRECT("'["&amp;'Báo cáo'!$C$3&amp;".xlsx]Hóa đơn COD'!"&amp;CELL("address",I432))))</f>
        <v>30</v>
      </c>
      <c r="J432">
        <f ca="1">IF(ISBLANK(INDIRECT("'["&amp;'Báo cáo'!$C$3&amp;".xlsx]Hóa đơn COD'!"&amp;CELL("address",J432))),"",(INDIRECT("'["&amp;'Báo cáo'!$C$3&amp;".xlsx]Hóa đơn COD'!"&amp;CELL("address",J432))))</f>
        <v>25</v>
      </c>
      <c r="K432">
        <f ca="1">IF(ISBLANK(INDIRECT("'["&amp;'Báo cáo'!$C$3&amp;".xlsx]Hóa đơn COD'!"&amp;CELL("address",K432))),"",(INDIRECT("'["&amp;'Báo cáo'!$C$3&amp;".xlsx]Hóa đơn COD'!"&amp;CELL("address",K432))))</f>
        <v>0</v>
      </c>
      <c r="L432">
        <f ca="1">IF(ISBLANK(INDIRECT("'["&amp;'Báo cáo'!$C$3&amp;".xlsx]Hóa đơn COD'!"&amp;CELL("address",L432))),"",(INDIRECT("'["&amp;'Báo cáo'!$C$3&amp;".xlsx]Hóa đơn COD'!"&amp;CELL("address",L432))))</f>
        <v>5</v>
      </c>
      <c r="M432">
        <f ca="1">IF(ISBLANK(INDIRECT("'["&amp;'Báo cáo'!$C$3&amp;".xlsx]Hóa đơn COD'!"&amp;CELL("address",M432))),"",(INDIRECT("'["&amp;'Báo cáo'!$C$3&amp;".xlsx]Hóa đơn COD'!"&amp;CELL("address",M432))))</f>
        <v>30</v>
      </c>
      <c r="N432" t="str">
        <f ca="1">IF(ISBLANK(INDIRECT("'["&amp;'Báo cáo'!$C$3&amp;".xlsx]Hóa đơn COD'!"&amp;CELL("address",N432))),"",(INDIRECT("'["&amp;'Báo cáo'!$C$3&amp;".xlsx]Hóa đơn COD'!"&amp;CELL("address",N432))))</f>
        <v>tuoint</v>
      </c>
      <c r="O432" t="str">
        <f ca="1">IF(ISBLANK(INDIRECT("'["&amp;'Báo cáo'!$C$3&amp;".xlsx]Hóa đơn COD'!"&amp;CELL("address",O432))),"",(INDIRECT("'["&amp;'Báo cáo'!$C$3&amp;".xlsx]Hóa đơn COD'!"&amp;CELL("address",O432))))</f>
        <v>16:42 03-12-19</v>
      </c>
      <c r="P432" s="10">
        <f t="shared" ca="1" si="6"/>
        <v>0.6958333333333333</v>
      </c>
      <c r="Q432" t="str">
        <f ca="1">IF(B432="","",IF(P432&lt;'Báo cáo'!$C$4,"Sáng","Chiều"))</f>
        <v>Chiều</v>
      </c>
      <c r="R432" s="12" t="str">
        <f ca="1">IF(A432="","",IF(ISNUMBER(MATCH(B432,'Danh sách COD'!$B:$B,0)),J432/I432,""))</f>
        <v/>
      </c>
      <c r="S432" t="str">
        <f ca="1">IF(R432="","",IF(R432&gt;='Báo cáo'!$C$8,"Có","Không"))</f>
        <v/>
      </c>
    </row>
    <row r="433" spans="1:19" x14ac:dyDescent="0.25">
      <c r="A433" t="str">
        <f ca="1">IF(ISBLANK(INDIRECT("'["&amp;'Báo cáo'!$C$3&amp;".xlsx]Hóa đơn COD'!"&amp;CELL("address",A433))),"",(INDIRECT("'["&amp;'Báo cáo'!$C$3&amp;".xlsx]Hóa đơn COD'!"&amp;CELL("address",A433))))</f>
        <v>BTT392005671.T137284.301119</v>
      </c>
      <c r="B433" t="str">
        <f ca="1">IF(ISBLANK(INDIRECT("'["&amp;'Báo cáo'!$C$3&amp;".xlsx]Hóa đơn COD'!"&amp;CELL("address",B433))),"",(INDIRECT("'["&amp;'Báo cáo'!$C$3&amp;".xlsx]Hóa đơn COD'!"&amp;CELL("address",B433))))</f>
        <v>T137284-Huỳnh Thanh Minh</v>
      </c>
      <c r="C433">
        <f ca="1">IF(ISBLANK(INDIRECT("'["&amp;'Báo cáo'!$C$3&amp;".xlsx]Hóa đơn COD'!"&amp;CELL("address",C433))),"",(INDIRECT("'["&amp;'Báo cáo'!$C$3&amp;".xlsx]Hóa đơn COD'!"&amp;CELL("address",C433))))</f>
        <v>6350810</v>
      </c>
      <c r="D433">
        <f ca="1">IF(ISBLANK(INDIRECT("'["&amp;'Báo cáo'!$C$3&amp;".xlsx]Hóa đơn COD'!"&amp;CELL("address",D433))),"",(INDIRECT("'["&amp;'Báo cáo'!$C$3&amp;".xlsx]Hóa đơn COD'!"&amp;CELL("address",D433))))</f>
        <v>0</v>
      </c>
      <c r="E433">
        <f ca="1">IF(ISBLANK(INDIRECT("'["&amp;'Báo cáo'!$C$3&amp;".xlsx]Hóa đơn COD'!"&amp;CELL("address",E433))),"",(INDIRECT("'["&amp;'Báo cáo'!$C$3&amp;".xlsx]Hóa đơn COD'!"&amp;CELL("address",E433))))</f>
        <v>675770</v>
      </c>
      <c r="F433">
        <f ca="1">IF(ISBLANK(INDIRECT("'["&amp;'Báo cáo'!$C$3&amp;".xlsx]Hóa đơn COD'!"&amp;CELL("address",F433))),"",(INDIRECT("'["&amp;'Báo cáo'!$C$3&amp;".xlsx]Hóa đơn COD'!"&amp;CELL("address",F433))))</f>
        <v>427770</v>
      </c>
      <c r="G433">
        <f ca="1">IF(ISBLANK(INDIRECT("'["&amp;'Báo cáo'!$C$3&amp;".xlsx]Hóa đơn COD'!"&amp;CELL("address",G433))),"",(INDIRECT("'["&amp;'Báo cáo'!$C$3&amp;".xlsx]Hóa đơn COD'!"&amp;CELL("address",G433))))</f>
        <v>248000</v>
      </c>
      <c r="H433">
        <f ca="1">IF(ISBLANK(INDIRECT("'["&amp;'Báo cáo'!$C$3&amp;".xlsx]Hóa đơn COD'!"&amp;CELL("address",H433))),"",(INDIRECT("'["&amp;'Báo cáo'!$C$3&amp;".xlsx]Hóa đơn COD'!"&amp;CELL("address",H433))))</f>
        <v>0</v>
      </c>
      <c r="I433">
        <f ca="1">IF(ISBLANK(INDIRECT("'["&amp;'Báo cáo'!$C$3&amp;".xlsx]Hóa đơn COD'!"&amp;CELL("address",I433))),"",(INDIRECT("'["&amp;'Báo cáo'!$C$3&amp;".xlsx]Hóa đơn COD'!"&amp;CELL("address",I433))))</f>
        <v>45</v>
      </c>
      <c r="J433">
        <f ca="1">IF(ISBLANK(INDIRECT("'["&amp;'Báo cáo'!$C$3&amp;".xlsx]Hóa đơn COD'!"&amp;CELL("address",J433))),"",(INDIRECT("'["&amp;'Báo cáo'!$C$3&amp;".xlsx]Hóa đơn COD'!"&amp;CELL("address",J433))))</f>
        <v>16</v>
      </c>
      <c r="K433">
        <f ca="1">IF(ISBLANK(INDIRECT("'["&amp;'Báo cáo'!$C$3&amp;".xlsx]Hóa đơn COD'!"&amp;CELL("address",K433))),"",(INDIRECT("'["&amp;'Báo cáo'!$C$3&amp;".xlsx]Hóa đơn COD'!"&amp;CELL("address",K433))))</f>
        <v>3</v>
      </c>
      <c r="L433">
        <f ca="1">IF(ISBLANK(INDIRECT("'["&amp;'Báo cáo'!$C$3&amp;".xlsx]Hóa đơn COD'!"&amp;CELL("address",L433))),"",(INDIRECT("'["&amp;'Báo cáo'!$C$3&amp;".xlsx]Hóa đơn COD'!"&amp;CELL("address",L433))))</f>
        <v>26</v>
      </c>
      <c r="M433">
        <f ca="1">IF(ISBLANK(INDIRECT("'["&amp;'Báo cáo'!$C$3&amp;".xlsx]Hóa đơn COD'!"&amp;CELL("address",M433))),"",(INDIRECT("'["&amp;'Báo cáo'!$C$3&amp;".xlsx]Hóa đơn COD'!"&amp;CELL("address",M433))))</f>
        <v>44</v>
      </c>
      <c r="N433" t="str">
        <f ca="1">IF(ISBLANK(INDIRECT("'["&amp;'Báo cáo'!$C$3&amp;".xlsx]Hóa đơn COD'!"&amp;CELL("address",N433))),"",(INDIRECT("'["&amp;'Báo cáo'!$C$3&amp;".xlsx]Hóa đơn COD'!"&amp;CELL("address",N433))))</f>
        <v>nhitpy</v>
      </c>
      <c r="O433" t="str">
        <f ca="1">IF(ISBLANK(INDIRECT("'["&amp;'Báo cáo'!$C$3&amp;".xlsx]Hóa đơn COD'!"&amp;CELL("address",O433))),"",(INDIRECT("'["&amp;'Báo cáo'!$C$3&amp;".xlsx]Hóa đơn COD'!"&amp;CELL("address",O433))))</f>
        <v>16:54 30-11-19</v>
      </c>
      <c r="P433" s="10">
        <f t="shared" ca="1" si="6"/>
        <v>0.70416666666666661</v>
      </c>
      <c r="Q433" t="str">
        <f ca="1">IF(B433="","",IF(P433&lt;'Báo cáo'!$C$4,"Sáng","Chiều"))</f>
        <v>Chiều</v>
      </c>
      <c r="R433" s="12" t="str">
        <f ca="1">IF(A433="","",IF(ISNUMBER(MATCH(B433,'Danh sách COD'!$B:$B,0)),J433/I433,""))</f>
        <v/>
      </c>
      <c r="S433" t="str">
        <f ca="1">IF(R433="","",IF(R433&gt;='Báo cáo'!$C$8,"Có","Không"))</f>
        <v/>
      </c>
    </row>
    <row r="434" spans="1:19" x14ac:dyDescent="0.25">
      <c r="A434" t="str">
        <f ca="1">IF(ISBLANK(INDIRECT("'["&amp;'Báo cáo'!$C$3&amp;".xlsx]Hóa đơn COD'!"&amp;CELL("address",A434))),"",(INDIRECT("'["&amp;'Báo cáo'!$C$3&amp;".xlsx]Hóa đơn COD'!"&amp;CELL("address",A434))))</f>
        <v>BTT398248392.T137284.051219</v>
      </c>
      <c r="B434" t="str">
        <f ca="1">IF(ISBLANK(INDIRECT("'["&amp;'Báo cáo'!$C$3&amp;".xlsx]Hóa đơn COD'!"&amp;CELL("address",B434))),"",(INDIRECT("'["&amp;'Báo cáo'!$C$3&amp;".xlsx]Hóa đơn COD'!"&amp;CELL("address",B434))))</f>
        <v>T137284-Huỳnh Thanh Minh</v>
      </c>
      <c r="C434">
        <f ca="1">IF(ISBLANK(INDIRECT("'["&amp;'Báo cáo'!$C$3&amp;".xlsx]Hóa đơn COD'!"&amp;CELL("address",C434))),"",(INDIRECT("'["&amp;'Báo cáo'!$C$3&amp;".xlsx]Hóa đơn COD'!"&amp;CELL("address",C434))))</f>
        <v>6781990</v>
      </c>
      <c r="D434">
        <f ca="1">IF(ISBLANK(INDIRECT("'["&amp;'Báo cáo'!$C$3&amp;".xlsx]Hóa đơn COD'!"&amp;CELL("address",D434))),"",(INDIRECT("'["&amp;'Báo cáo'!$C$3&amp;".xlsx]Hóa đơn COD'!"&amp;CELL("address",D434))))</f>
        <v>17000</v>
      </c>
      <c r="E434">
        <f ca="1">IF(ISBLANK(INDIRECT("'["&amp;'Báo cáo'!$C$3&amp;".xlsx]Hóa đơn COD'!"&amp;CELL("address",E434))),"",(INDIRECT("'["&amp;'Báo cáo'!$C$3&amp;".xlsx]Hóa đơn COD'!"&amp;CELL("address",E434))))</f>
        <v>852725</v>
      </c>
      <c r="F434">
        <f ca="1">IF(ISBLANK(INDIRECT("'["&amp;'Báo cáo'!$C$3&amp;".xlsx]Hóa đơn COD'!"&amp;CELL("address",F434))),"",(INDIRECT("'["&amp;'Báo cáo'!$C$3&amp;".xlsx]Hóa đơn COD'!"&amp;CELL("address",F434))))</f>
        <v>633725</v>
      </c>
      <c r="G434">
        <f ca="1">IF(ISBLANK(INDIRECT("'["&amp;'Báo cáo'!$C$3&amp;".xlsx]Hóa đơn COD'!"&amp;CELL("address",G434))),"",(INDIRECT("'["&amp;'Báo cáo'!$C$3&amp;".xlsx]Hóa đơn COD'!"&amp;CELL("address",G434))))</f>
        <v>202000</v>
      </c>
      <c r="H434">
        <f ca="1">IF(ISBLANK(INDIRECT("'["&amp;'Báo cáo'!$C$3&amp;".xlsx]Hóa đơn COD'!"&amp;CELL("address",H434))),"",(INDIRECT("'["&amp;'Báo cáo'!$C$3&amp;".xlsx]Hóa đơn COD'!"&amp;CELL("address",H434))))</f>
        <v>0</v>
      </c>
      <c r="I434">
        <f ca="1">IF(ISBLANK(INDIRECT("'["&amp;'Báo cáo'!$C$3&amp;".xlsx]Hóa đơn COD'!"&amp;CELL("address",I434))),"",(INDIRECT("'["&amp;'Báo cáo'!$C$3&amp;".xlsx]Hóa đơn COD'!"&amp;CELL("address",I434))))</f>
        <v>45</v>
      </c>
      <c r="J434">
        <f ca="1">IF(ISBLANK(INDIRECT("'["&amp;'Báo cáo'!$C$3&amp;".xlsx]Hóa đơn COD'!"&amp;CELL("address",J434))),"",(INDIRECT("'["&amp;'Báo cáo'!$C$3&amp;".xlsx]Hóa đơn COD'!"&amp;CELL("address",J434))))</f>
        <v>30</v>
      </c>
      <c r="K434">
        <f ca="1">IF(ISBLANK(INDIRECT("'["&amp;'Báo cáo'!$C$3&amp;".xlsx]Hóa đơn COD'!"&amp;CELL("address",K434))),"",(INDIRECT("'["&amp;'Báo cáo'!$C$3&amp;".xlsx]Hóa đơn COD'!"&amp;CELL("address",K434))))</f>
        <v>5</v>
      </c>
      <c r="L434">
        <f ca="1">IF(ISBLANK(INDIRECT("'["&amp;'Báo cáo'!$C$3&amp;".xlsx]Hóa đơn COD'!"&amp;CELL("address",L434))),"",(INDIRECT("'["&amp;'Báo cáo'!$C$3&amp;".xlsx]Hóa đơn COD'!"&amp;CELL("address",L434))))</f>
        <v>10</v>
      </c>
      <c r="M434">
        <f ca="1">IF(ISBLANK(INDIRECT("'["&amp;'Báo cáo'!$C$3&amp;".xlsx]Hóa đơn COD'!"&amp;CELL("address",M434))),"",(INDIRECT("'["&amp;'Báo cáo'!$C$3&amp;".xlsx]Hóa đơn COD'!"&amp;CELL("address",M434))))</f>
        <v>45</v>
      </c>
      <c r="N434" t="str">
        <f ca="1">IF(ISBLANK(INDIRECT("'["&amp;'Báo cáo'!$C$3&amp;".xlsx]Hóa đơn COD'!"&amp;CELL("address",N434))),"",(INDIRECT("'["&amp;'Báo cáo'!$C$3&amp;".xlsx]Hóa đơn COD'!"&amp;CELL("address",N434))))</f>
        <v>tuoint</v>
      </c>
      <c r="O434" t="str">
        <f ca="1">IF(ISBLANK(INDIRECT("'["&amp;'Báo cáo'!$C$3&amp;".xlsx]Hóa đơn COD'!"&amp;CELL("address",O434))),"",(INDIRECT("'["&amp;'Báo cáo'!$C$3&amp;".xlsx]Hóa đơn COD'!"&amp;CELL("address",O434))))</f>
        <v>17:43 05-12-19</v>
      </c>
      <c r="P434" s="10">
        <f t="shared" ca="1" si="6"/>
        <v>0.73819444444444438</v>
      </c>
      <c r="Q434" t="str">
        <f ca="1">IF(B434="","",IF(P434&lt;'Báo cáo'!$C$4,"Sáng","Chiều"))</f>
        <v>Chiều</v>
      </c>
      <c r="R434" s="12" t="str">
        <f ca="1">IF(A434="","",IF(ISNUMBER(MATCH(B434,'Danh sách COD'!$B:$B,0)),J434/I434,""))</f>
        <v/>
      </c>
      <c r="S434" t="str">
        <f ca="1">IF(R434="","",IF(R434&gt;='Báo cáo'!$C$8,"Có","Không"))</f>
        <v/>
      </c>
    </row>
    <row r="435" spans="1:19" x14ac:dyDescent="0.25">
      <c r="A435" t="str">
        <f ca="1">IF(ISBLANK(INDIRECT("'["&amp;'Báo cáo'!$C$3&amp;".xlsx]Hóa đơn COD'!"&amp;CELL("address",A435))),"",(INDIRECT("'["&amp;'Báo cáo'!$C$3&amp;".xlsx]Hóa đơn COD'!"&amp;CELL("address",A435))))</f>
        <v>BTT394438818.T137284.021219</v>
      </c>
      <c r="B435" t="str">
        <f ca="1">IF(ISBLANK(INDIRECT("'["&amp;'Báo cáo'!$C$3&amp;".xlsx]Hóa đơn COD'!"&amp;CELL("address",B435))),"",(INDIRECT("'["&amp;'Báo cáo'!$C$3&amp;".xlsx]Hóa đơn COD'!"&amp;CELL("address",B435))))</f>
        <v>T137284-Huỳnh Thanh Minh</v>
      </c>
      <c r="C435">
        <f ca="1">IF(ISBLANK(INDIRECT("'["&amp;'Báo cáo'!$C$3&amp;".xlsx]Hóa đơn COD'!"&amp;CELL("address",C435))),"",(INDIRECT("'["&amp;'Báo cáo'!$C$3&amp;".xlsx]Hóa đơn COD'!"&amp;CELL("address",C435))))</f>
        <v>21688592</v>
      </c>
      <c r="D435">
        <f ca="1">IF(ISBLANK(INDIRECT("'["&amp;'Báo cáo'!$C$3&amp;".xlsx]Hóa đơn COD'!"&amp;CELL("address",D435))),"",(INDIRECT("'["&amp;'Báo cáo'!$C$3&amp;".xlsx]Hóa đơn COD'!"&amp;CELL("address",D435))))</f>
        <v>24500</v>
      </c>
      <c r="E435">
        <f ca="1">IF(ISBLANK(INDIRECT("'["&amp;'Báo cáo'!$C$3&amp;".xlsx]Hóa đơn COD'!"&amp;CELL("address",E435))),"",(INDIRECT("'["&amp;'Báo cáo'!$C$3&amp;".xlsx]Hóa đơn COD'!"&amp;CELL("address",E435))))</f>
        <v>1678940</v>
      </c>
      <c r="F435">
        <f ca="1">IF(ISBLANK(INDIRECT("'["&amp;'Báo cáo'!$C$3&amp;".xlsx]Hóa đơn COD'!"&amp;CELL("address",F435))),"",(INDIRECT("'["&amp;'Báo cáo'!$C$3&amp;".xlsx]Hóa đơn COD'!"&amp;CELL("address",F435))))</f>
        <v>1590940</v>
      </c>
      <c r="G435">
        <f ca="1">IF(ISBLANK(INDIRECT("'["&amp;'Báo cáo'!$C$3&amp;".xlsx]Hóa đơn COD'!"&amp;CELL("address",G435))),"",(INDIRECT("'["&amp;'Báo cáo'!$C$3&amp;".xlsx]Hóa đơn COD'!"&amp;CELL("address",G435))))</f>
        <v>88000</v>
      </c>
      <c r="H435">
        <f ca="1">IF(ISBLANK(INDIRECT("'["&amp;'Báo cáo'!$C$3&amp;".xlsx]Hóa đơn COD'!"&amp;CELL("address",H435))),"",(INDIRECT("'["&amp;'Báo cáo'!$C$3&amp;".xlsx]Hóa đơn COD'!"&amp;CELL("address",H435))))</f>
        <v>0</v>
      </c>
      <c r="I435">
        <f ca="1">IF(ISBLANK(INDIRECT("'["&amp;'Báo cáo'!$C$3&amp;".xlsx]Hóa đơn COD'!"&amp;CELL("address",I435))),"",(INDIRECT("'["&amp;'Báo cáo'!$C$3&amp;".xlsx]Hóa đơn COD'!"&amp;CELL("address",I435))))</f>
        <v>87</v>
      </c>
      <c r="J435">
        <f ca="1">IF(ISBLANK(INDIRECT("'["&amp;'Báo cáo'!$C$3&amp;".xlsx]Hóa đơn COD'!"&amp;CELL("address",J435))),"",(INDIRECT("'["&amp;'Báo cáo'!$C$3&amp;".xlsx]Hóa đơn COD'!"&amp;CELL("address",J435))))</f>
        <v>62</v>
      </c>
      <c r="K435">
        <f ca="1">IF(ISBLANK(INDIRECT("'["&amp;'Báo cáo'!$C$3&amp;".xlsx]Hóa đơn COD'!"&amp;CELL("address",K435))),"",(INDIRECT("'["&amp;'Báo cáo'!$C$3&amp;".xlsx]Hóa đơn COD'!"&amp;CELL("address",K435))))</f>
        <v>5</v>
      </c>
      <c r="L435">
        <f ca="1">IF(ISBLANK(INDIRECT("'["&amp;'Báo cáo'!$C$3&amp;".xlsx]Hóa đơn COD'!"&amp;CELL("address",L435))),"",(INDIRECT("'["&amp;'Báo cáo'!$C$3&amp;".xlsx]Hóa đơn COD'!"&amp;CELL("address",L435))))</f>
        <v>20</v>
      </c>
      <c r="M435">
        <f ca="1">IF(ISBLANK(INDIRECT("'["&amp;'Báo cáo'!$C$3&amp;".xlsx]Hóa đơn COD'!"&amp;CELL("address",M435))),"",(INDIRECT("'["&amp;'Báo cáo'!$C$3&amp;".xlsx]Hóa đơn COD'!"&amp;CELL("address",M435))))</f>
        <v>87</v>
      </c>
      <c r="N435" t="str">
        <f ca="1">IF(ISBLANK(INDIRECT("'["&amp;'Báo cáo'!$C$3&amp;".xlsx]Hóa đơn COD'!"&amp;CELL("address",N435))),"",(INDIRECT("'["&amp;'Báo cáo'!$C$3&amp;".xlsx]Hóa đơn COD'!"&amp;CELL("address",N435))))</f>
        <v>ngannk2</v>
      </c>
      <c r="O435" t="str">
        <f ca="1">IF(ISBLANK(INDIRECT("'["&amp;'Báo cáo'!$C$3&amp;".xlsx]Hóa đơn COD'!"&amp;CELL("address",O435))),"",(INDIRECT("'["&amp;'Báo cáo'!$C$3&amp;".xlsx]Hóa đơn COD'!"&amp;CELL("address",O435))))</f>
        <v>19:10 02-12-19</v>
      </c>
      <c r="P435" s="10">
        <f t="shared" ca="1" si="6"/>
        <v>0.79861111111111116</v>
      </c>
      <c r="Q435" t="str">
        <f ca="1">IF(B435="","",IF(P435&lt;'Báo cáo'!$C$4,"Sáng","Chiều"))</f>
        <v>Chiều</v>
      </c>
      <c r="R435" s="12" t="str">
        <f ca="1">IF(A435="","",IF(ISNUMBER(MATCH(B435,'Danh sách COD'!$B:$B,0)),J435/I435,""))</f>
        <v/>
      </c>
      <c r="S435" t="str">
        <f ca="1">IF(R435="","",IF(R435&gt;='Báo cáo'!$C$8,"Có","Không"))</f>
        <v/>
      </c>
    </row>
    <row r="436" spans="1:19" x14ac:dyDescent="0.25">
      <c r="A436" t="str">
        <f ca="1">IF(ISBLANK(INDIRECT("'["&amp;'Báo cáo'!$C$3&amp;".xlsx]Hóa đơn COD'!"&amp;CELL("address",A436))),"",(INDIRECT("'["&amp;'Báo cáo'!$C$3&amp;".xlsx]Hóa đơn COD'!"&amp;CELL("address",A436))))</f>
        <v>BTT392266677.T137764.301119</v>
      </c>
      <c r="B436" t="str">
        <f ca="1">IF(ISBLANK(INDIRECT("'["&amp;'Báo cáo'!$C$3&amp;".xlsx]Hóa đơn COD'!"&amp;CELL("address",B436))),"",(INDIRECT("'["&amp;'Báo cáo'!$C$3&amp;".xlsx]Hóa đơn COD'!"&amp;CELL("address",B436))))</f>
        <v>T137764-Đinh Thúy An</v>
      </c>
      <c r="C436">
        <f ca="1">IF(ISBLANK(INDIRECT("'["&amp;'Báo cáo'!$C$3&amp;".xlsx]Hóa đơn COD'!"&amp;CELL("address",C436))),"",(INDIRECT("'["&amp;'Báo cáo'!$C$3&amp;".xlsx]Hóa đơn COD'!"&amp;CELL("address",C436))))</f>
        <v>1203091</v>
      </c>
      <c r="D436">
        <f ca="1">IF(ISBLANK(INDIRECT("'["&amp;'Báo cáo'!$C$3&amp;".xlsx]Hóa đơn COD'!"&amp;CELL("address",D436))),"",(INDIRECT("'["&amp;'Báo cáo'!$C$3&amp;".xlsx]Hóa đơn COD'!"&amp;CELL("address",D436))))</f>
        <v>0</v>
      </c>
      <c r="E436">
        <f ca="1">IF(ISBLANK(INDIRECT("'["&amp;'Báo cáo'!$C$3&amp;".xlsx]Hóa đơn COD'!"&amp;CELL("address",E436))),"",(INDIRECT("'["&amp;'Báo cáo'!$C$3&amp;".xlsx]Hóa đơn COD'!"&amp;CELL("address",E436))))</f>
        <v>326841</v>
      </c>
      <c r="F436">
        <f ca="1">IF(ISBLANK(INDIRECT("'["&amp;'Báo cáo'!$C$3&amp;".xlsx]Hóa đơn COD'!"&amp;CELL("address",F436))),"",(INDIRECT("'["&amp;'Báo cáo'!$C$3&amp;".xlsx]Hóa đơn COD'!"&amp;CELL("address",F436))))</f>
        <v>326841</v>
      </c>
      <c r="G436">
        <f ca="1">IF(ISBLANK(INDIRECT("'["&amp;'Báo cáo'!$C$3&amp;".xlsx]Hóa đơn COD'!"&amp;CELL("address",G436))),"",(INDIRECT("'["&amp;'Báo cáo'!$C$3&amp;".xlsx]Hóa đơn COD'!"&amp;CELL("address",G436))))</f>
        <v>0</v>
      </c>
      <c r="H436">
        <f ca="1">IF(ISBLANK(INDIRECT("'["&amp;'Báo cáo'!$C$3&amp;".xlsx]Hóa đơn COD'!"&amp;CELL("address",H436))),"",(INDIRECT("'["&amp;'Báo cáo'!$C$3&amp;".xlsx]Hóa đơn COD'!"&amp;CELL("address",H436))))</f>
        <v>0</v>
      </c>
      <c r="I436">
        <f ca="1">IF(ISBLANK(INDIRECT("'["&amp;'Báo cáo'!$C$3&amp;".xlsx]Hóa đơn COD'!"&amp;CELL("address",I436))),"",(INDIRECT("'["&amp;'Báo cáo'!$C$3&amp;".xlsx]Hóa đơn COD'!"&amp;CELL("address",I436))))</f>
        <v>15</v>
      </c>
      <c r="J436">
        <f ca="1">IF(ISBLANK(INDIRECT("'["&amp;'Báo cáo'!$C$3&amp;".xlsx]Hóa đơn COD'!"&amp;CELL("address",J436))),"",(INDIRECT("'["&amp;'Báo cáo'!$C$3&amp;".xlsx]Hóa đơn COD'!"&amp;CELL("address",J436))))</f>
        <v>10</v>
      </c>
      <c r="K436">
        <f ca="1">IF(ISBLANK(INDIRECT("'["&amp;'Báo cáo'!$C$3&amp;".xlsx]Hóa đơn COD'!"&amp;CELL("address",K436))),"",(INDIRECT("'["&amp;'Báo cáo'!$C$3&amp;".xlsx]Hóa đơn COD'!"&amp;CELL("address",K436))))</f>
        <v>0</v>
      </c>
      <c r="L436">
        <f ca="1">IF(ISBLANK(INDIRECT("'["&amp;'Báo cáo'!$C$3&amp;".xlsx]Hóa đơn COD'!"&amp;CELL("address",L436))),"",(INDIRECT("'["&amp;'Báo cáo'!$C$3&amp;".xlsx]Hóa đơn COD'!"&amp;CELL("address",L436))))</f>
        <v>5</v>
      </c>
      <c r="M436">
        <f ca="1">IF(ISBLANK(INDIRECT("'["&amp;'Báo cáo'!$C$3&amp;".xlsx]Hóa đơn COD'!"&amp;CELL("address",M436))),"",(INDIRECT("'["&amp;'Báo cáo'!$C$3&amp;".xlsx]Hóa đơn COD'!"&amp;CELL("address",M436))))</f>
        <v>15</v>
      </c>
      <c r="N436" t="str">
        <f ca="1">IF(ISBLANK(INDIRECT("'["&amp;'Báo cáo'!$C$3&amp;".xlsx]Hóa đơn COD'!"&amp;CELL("address",N436))),"",(INDIRECT("'["&amp;'Báo cáo'!$C$3&amp;".xlsx]Hóa đơn COD'!"&amp;CELL("address",N436))))</f>
        <v>huyendtm2</v>
      </c>
      <c r="O436" t="str">
        <f ca="1">IF(ISBLANK(INDIRECT("'["&amp;'Báo cáo'!$C$3&amp;".xlsx]Hóa đơn COD'!"&amp;CELL("address",O436))),"",(INDIRECT("'["&amp;'Báo cáo'!$C$3&amp;".xlsx]Hóa đơn COD'!"&amp;CELL("address",O436))))</f>
        <v>20:28 30-11-19</v>
      </c>
      <c r="P436" s="10">
        <f t="shared" ca="1" si="6"/>
        <v>0.85277777777777775</v>
      </c>
      <c r="Q436" t="str">
        <f ca="1">IF(B436="","",IF(P436&lt;'Báo cáo'!$C$4,"Sáng","Chiều"))</f>
        <v>Chiều</v>
      </c>
      <c r="R436" s="12" t="str">
        <f ca="1">IF(A436="","",IF(ISNUMBER(MATCH(B436,'Danh sách COD'!$B:$B,0)),J436/I436,""))</f>
        <v/>
      </c>
      <c r="S436" t="str">
        <f ca="1">IF(R436="","",IF(R436&gt;='Báo cáo'!$C$8,"Có","Không"))</f>
        <v/>
      </c>
    </row>
    <row r="437" spans="1:19" x14ac:dyDescent="0.25">
      <c r="A437" t="str">
        <f ca="1">IF(ISBLANK(INDIRECT("'["&amp;'Báo cáo'!$C$3&amp;".xlsx]Hóa đơn COD'!"&amp;CELL("address",A437))),"",(INDIRECT("'["&amp;'Báo cáo'!$C$3&amp;".xlsx]Hóa đơn COD'!"&amp;CELL("address",A437))))</f>
        <v>BTT399957708.T137764.061219</v>
      </c>
      <c r="B437" t="str">
        <f ca="1">IF(ISBLANK(INDIRECT("'["&amp;'Báo cáo'!$C$3&amp;".xlsx]Hóa đơn COD'!"&amp;CELL("address",B437))),"",(INDIRECT("'["&amp;'Báo cáo'!$C$3&amp;".xlsx]Hóa đơn COD'!"&amp;CELL("address",B437))))</f>
        <v>T137764-Đinh Thúy An</v>
      </c>
      <c r="C437">
        <f ca="1">IF(ISBLANK(INDIRECT("'["&amp;'Báo cáo'!$C$3&amp;".xlsx]Hóa đơn COD'!"&amp;CELL("address",C437))),"",(INDIRECT("'["&amp;'Báo cáo'!$C$3&amp;".xlsx]Hóa đơn COD'!"&amp;CELL("address",C437))))</f>
        <v>5445210</v>
      </c>
      <c r="D437">
        <f ca="1">IF(ISBLANK(INDIRECT("'["&amp;'Báo cáo'!$C$3&amp;".xlsx]Hóa đơn COD'!"&amp;CELL("address",D437))),"",(INDIRECT("'["&amp;'Báo cáo'!$C$3&amp;".xlsx]Hóa đơn COD'!"&amp;CELL("address",D437))))</f>
        <v>0</v>
      </c>
      <c r="E437">
        <f ca="1">IF(ISBLANK(INDIRECT("'["&amp;'Báo cáo'!$C$3&amp;".xlsx]Hóa đơn COD'!"&amp;CELL("address",E437))),"",(INDIRECT("'["&amp;'Báo cáo'!$C$3&amp;".xlsx]Hóa đơn COD'!"&amp;CELL("address",E437))))</f>
        <v>360770</v>
      </c>
      <c r="F437">
        <f ca="1">IF(ISBLANK(INDIRECT("'["&amp;'Báo cáo'!$C$3&amp;".xlsx]Hóa đơn COD'!"&amp;CELL("address",F437))),"",(INDIRECT("'["&amp;'Báo cáo'!$C$3&amp;".xlsx]Hóa đơn COD'!"&amp;CELL("address",F437))))</f>
        <v>277770</v>
      </c>
      <c r="G437">
        <f ca="1">IF(ISBLANK(INDIRECT("'["&amp;'Báo cáo'!$C$3&amp;".xlsx]Hóa đơn COD'!"&amp;CELL("address",G437))),"",(INDIRECT("'["&amp;'Báo cáo'!$C$3&amp;".xlsx]Hóa đơn COD'!"&amp;CELL("address",G437))))</f>
        <v>83000</v>
      </c>
      <c r="H437">
        <f ca="1">IF(ISBLANK(INDIRECT("'["&amp;'Báo cáo'!$C$3&amp;".xlsx]Hóa đơn COD'!"&amp;CELL("address",H437))),"",(INDIRECT("'["&amp;'Báo cáo'!$C$3&amp;".xlsx]Hóa đơn COD'!"&amp;CELL("address",H437))))</f>
        <v>0</v>
      </c>
      <c r="I437">
        <f ca="1">IF(ISBLANK(INDIRECT("'["&amp;'Báo cáo'!$C$3&amp;".xlsx]Hóa đơn COD'!"&amp;CELL("address",I437))),"",(INDIRECT("'["&amp;'Báo cáo'!$C$3&amp;".xlsx]Hóa đơn COD'!"&amp;CELL("address",I437))))</f>
        <v>23</v>
      </c>
      <c r="J437">
        <f ca="1">IF(ISBLANK(INDIRECT("'["&amp;'Báo cáo'!$C$3&amp;".xlsx]Hóa đơn COD'!"&amp;CELL("address",J437))),"",(INDIRECT("'["&amp;'Báo cáo'!$C$3&amp;".xlsx]Hóa đơn COD'!"&amp;CELL("address",J437))))</f>
        <v>12</v>
      </c>
      <c r="K437">
        <f ca="1">IF(ISBLANK(INDIRECT("'["&amp;'Báo cáo'!$C$3&amp;".xlsx]Hóa đơn COD'!"&amp;CELL("address",K437))),"",(INDIRECT("'["&amp;'Báo cáo'!$C$3&amp;".xlsx]Hóa đơn COD'!"&amp;CELL("address",K437))))</f>
        <v>0</v>
      </c>
      <c r="L437">
        <f ca="1">IF(ISBLANK(INDIRECT("'["&amp;'Báo cáo'!$C$3&amp;".xlsx]Hóa đơn COD'!"&amp;CELL("address",L437))),"",(INDIRECT("'["&amp;'Báo cáo'!$C$3&amp;".xlsx]Hóa đơn COD'!"&amp;CELL("address",L437))))</f>
        <v>11</v>
      </c>
      <c r="M437">
        <f ca="1">IF(ISBLANK(INDIRECT("'["&amp;'Báo cáo'!$C$3&amp;".xlsx]Hóa đơn COD'!"&amp;CELL("address",M437))),"",(INDIRECT("'["&amp;'Báo cáo'!$C$3&amp;".xlsx]Hóa đơn COD'!"&amp;CELL("address",M437))))</f>
        <v>23</v>
      </c>
      <c r="N437" t="str">
        <f ca="1">IF(ISBLANK(INDIRECT("'["&amp;'Báo cáo'!$C$3&amp;".xlsx]Hóa đơn COD'!"&amp;CELL("address",N437))),"",(INDIRECT("'["&amp;'Báo cáo'!$C$3&amp;".xlsx]Hóa đơn COD'!"&amp;CELL("address",N437))))</f>
        <v>tuoint</v>
      </c>
      <c r="O437" t="str">
        <f ca="1">IF(ISBLANK(INDIRECT("'["&amp;'Báo cáo'!$C$3&amp;".xlsx]Hóa đơn COD'!"&amp;CELL("address",O437))),"",(INDIRECT("'["&amp;'Báo cáo'!$C$3&amp;".xlsx]Hóa đơn COD'!"&amp;CELL("address",O437))))</f>
        <v>20:52 06-12-19</v>
      </c>
      <c r="P437" s="10">
        <f t="shared" ca="1" si="6"/>
        <v>0.86944444444444446</v>
      </c>
      <c r="Q437" t="str">
        <f ca="1">IF(B437="","",IF(P437&lt;'Báo cáo'!$C$4,"Sáng","Chiều"))</f>
        <v>Chiều</v>
      </c>
      <c r="R437" s="12" t="str">
        <f ca="1">IF(A437="","",IF(ISNUMBER(MATCH(B437,'Danh sách COD'!$B:$B,0)),J437/I437,""))</f>
        <v/>
      </c>
      <c r="S437" t="str">
        <f ca="1">IF(R437="","",IF(R437&gt;='Báo cáo'!$C$8,"Có","Không"))</f>
        <v/>
      </c>
    </row>
    <row r="438" spans="1:19" x14ac:dyDescent="0.25">
      <c r="A438" t="str">
        <f ca="1">IF(ISBLANK(INDIRECT("'["&amp;'Báo cáo'!$C$3&amp;".xlsx]Hóa đơn COD'!"&amp;CELL("address",A438))),"",(INDIRECT("'["&amp;'Báo cáo'!$C$3&amp;".xlsx]Hóa đơn COD'!"&amp;CELL("address",A438))))</f>
        <v>BTT395912550.T137764.031219</v>
      </c>
      <c r="B438" t="str">
        <f ca="1">IF(ISBLANK(INDIRECT("'["&amp;'Báo cáo'!$C$3&amp;".xlsx]Hóa đơn COD'!"&amp;CELL("address",B438))),"",(INDIRECT("'["&amp;'Báo cáo'!$C$3&amp;".xlsx]Hóa đơn COD'!"&amp;CELL("address",B438))))</f>
        <v>T137764-Đinh Thúy An</v>
      </c>
      <c r="C438">
        <f ca="1">IF(ISBLANK(INDIRECT("'["&amp;'Báo cáo'!$C$3&amp;".xlsx]Hóa đơn COD'!"&amp;CELL("address",C438))),"",(INDIRECT("'["&amp;'Báo cáo'!$C$3&amp;".xlsx]Hóa đơn COD'!"&amp;CELL("address",C438))))</f>
        <v>5841100</v>
      </c>
      <c r="D438">
        <f ca="1">IF(ISBLANK(INDIRECT("'["&amp;'Báo cáo'!$C$3&amp;".xlsx]Hóa đơn COD'!"&amp;CELL("address",D438))),"",(INDIRECT("'["&amp;'Báo cáo'!$C$3&amp;".xlsx]Hóa đơn COD'!"&amp;CELL("address",D438))))</f>
        <v>0</v>
      </c>
      <c r="E438">
        <f ca="1">IF(ISBLANK(INDIRECT("'["&amp;'Báo cáo'!$C$3&amp;".xlsx]Hóa đơn COD'!"&amp;CELL("address",E438))),"",(INDIRECT("'["&amp;'Báo cáo'!$C$3&amp;".xlsx]Hóa đơn COD'!"&amp;CELL("address",E438))))</f>
        <v>837100</v>
      </c>
      <c r="F438">
        <f ca="1">IF(ISBLANK(INDIRECT("'["&amp;'Báo cáo'!$C$3&amp;".xlsx]Hóa đơn COD'!"&amp;CELL("address",F438))),"",(INDIRECT("'["&amp;'Báo cáo'!$C$3&amp;".xlsx]Hóa đơn COD'!"&amp;CELL("address",F438))))</f>
        <v>739100</v>
      </c>
      <c r="G438">
        <f ca="1">IF(ISBLANK(INDIRECT("'["&amp;'Báo cáo'!$C$3&amp;".xlsx]Hóa đơn COD'!"&amp;CELL("address",G438))),"",(INDIRECT("'["&amp;'Báo cáo'!$C$3&amp;".xlsx]Hóa đơn COD'!"&amp;CELL("address",G438))))</f>
        <v>98000</v>
      </c>
      <c r="H438">
        <f ca="1">IF(ISBLANK(INDIRECT("'["&amp;'Báo cáo'!$C$3&amp;".xlsx]Hóa đơn COD'!"&amp;CELL("address",H438))),"",(INDIRECT("'["&amp;'Báo cáo'!$C$3&amp;".xlsx]Hóa đơn COD'!"&amp;CELL("address",H438))))</f>
        <v>0</v>
      </c>
      <c r="I438">
        <f ca="1">IF(ISBLANK(INDIRECT("'["&amp;'Báo cáo'!$C$3&amp;".xlsx]Hóa đơn COD'!"&amp;CELL("address",I438))),"",(INDIRECT("'["&amp;'Báo cáo'!$C$3&amp;".xlsx]Hóa đơn COD'!"&amp;CELL("address",I438))))</f>
        <v>41</v>
      </c>
      <c r="J438">
        <f ca="1">IF(ISBLANK(INDIRECT("'["&amp;'Báo cáo'!$C$3&amp;".xlsx]Hóa đơn COD'!"&amp;CELL("address",J438))),"",(INDIRECT("'["&amp;'Báo cáo'!$C$3&amp;".xlsx]Hóa đơn COD'!"&amp;CELL("address",J438))))</f>
        <v>28</v>
      </c>
      <c r="K438">
        <f ca="1">IF(ISBLANK(INDIRECT("'["&amp;'Báo cáo'!$C$3&amp;".xlsx]Hóa đơn COD'!"&amp;CELL("address",K438))),"",(INDIRECT("'["&amp;'Báo cáo'!$C$3&amp;".xlsx]Hóa đơn COD'!"&amp;CELL("address",K438))))</f>
        <v>0</v>
      </c>
      <c r="L438">
        <f ca="1">IF(ISBLANK(INDIRECT("'["&amp;'Báo cáo'!$C$3&amp;".xlsx]Hóa đơn COD'!"&amp;CELL("address",L438))),"",(INDIRECT("'["&amp;'Báo cáo'!$C$3&amp;".xlsx]Hóa đơn COD'!"&amp;CELL("address",L438))))</f>
        <v>13</v>
      </c>
      <c r="M438">
        <f ca="1">IF(ISBLANK(INDIRECT("'["&amp;'Báo cáo'!$C$3&amp;".xlsx]Hóa đơn COD'!"&amp;CELL("address",M438))),"",(INDIRECT("'["&amp;'Báo cáo'!$C$3&amp;".xlsx]Hóa đơn COD'!"&amp;CELL("address",M438))))</f>
        <v>41</v>
      </c>
      <c r="N438" t="str">
        <f ca="1">IF(ISBLANK(INDIRECT("'["&amp;'Báo cáo'!$C$3&amp;".xlsx]Hóa đơn COD'!"&amp;CELL("address",N438))),"",(INDIRECT("'["&amp;'Báo cáo'!$C$3&amp;".xlsx]Hóa đơn COD'!"&amp;CELL("address",N438))))</f>
        <v>nhobth</v>
      </c>
      <c r="O438" t="str">
        <f ca="1">IF(ISBLANK(INDIRECT("'["&amp;'Báo cáo'!$C$3&amp;".xlsx]Hóa đơn COD'!"&amp;CELL("address",O438))),"",(INDIRECT("'["&amp;'Báo cáo'!$C$3&amp;".xlsx]Hóa đơn COD'!"&amp;CELL("address",O438))))</f>
        <v>22:01 03-12-19</v>
      </c>
      <c r="P438" s="10">
        <f t="shared" ca="1" si="6"/>
        <v>0.91736111111111107</v>
      </c>
      <c r="Q438" t="str">
        <f ca="1">IF(B438="","",IF(P438&lt;'Báo cáo'!$C$4,"Sáng","Chiều"))</f>
        <v>Chiều</v>
      </c>
      <c r="R438" s="12" t="str">
        <f ca="1">IF(A438="","",IF(ISNUMBER(MATCH(B438,'Danh sách COD'!$B:$B,0)),J438/I438,""))</f>
        <v/>
      </c>
      <c r="S438" t="str">
        <f ca="1">IF(R438="","",IF(R438&gt;='Báo cáo'!$C$8,"Có","Không"))</f>
        <v/>
      </c>
    </row>
    <row r="439" spans="1:19" x14ac:dyDescent="0.25">
      <c r="A439" t="str">
        <f ca="1">IF(ISBLANK(INDIRECT("'["&amp;'Báo cáo'!$C$3&amp;".xlsx]Hóa đơn COD'!"&amp;CELL("address",A439))),"",(INDIRECT("'["&amp;'Báo cáo'!$C$3&amp;".xlsx]Hóa đơn COD'!"&amp;CELL("address",A439))))</f>
        <v>BTT398590320.T137764.051219</v>
      </c>
      <c r="B439" t="str">
        <f ca="1">IF(ISBLANK(INDIRECT("'["&amp;'Báo cáo'!$C$3&amp;".xlsx]Hóa đơn COD'!"&amp;CELL("address",B439))),"",(INDIRECT("'["&amp;'Báo cáo'!$C$3&amp;".xlsx]Hóa đơn COD'!"&amp;CELL("address",B439))))</f>
        <v>T137764-Đinh Thúy An</v>
      </c>
      <c r="C439">
        <f ca="1">IF(ISBLANK(INDIRECT("'["&amp;'Báo cáo'!$C$3&amp;".xlsx]Hóa đơn COD'!"&amp;CELL("address",C439))),"",(INDIRECT("'["&amp;'Báo cáo'!$C$3&amp;".xlsx]Hóa đơn COD'!"&amp;CELL("address",C439))))</f>
        <v>22977555</v>
      </c>
      <c r="D439">
        <f ca="1">IF(ISBLANK(INDIRECT("'["&amp;'Báo cáo'!$C$3&amp;".xlsx]Hóa đơn COD'!"&amp;CELL("address",D439))),"",(INDIRECT("'["&amp;'Báo cáo'!$C$3&amp;".xlsx]Hóa đơn COD'!"&amp;CELL("address",D439))))</f>
        <v>0</v>
      </c>
      <c r="E439">
        <f ca="1">IF(ISBLANK(INDIRECT("'["&amp;'Báo cáo'!$C$3&amp;".xlsx]Hóa đơn COD'!"&amp;CELL("address",E439))),"",(INDIRECT("'["&amp;'Báo cáo'!$C$3&amp;".xlsx]Hóa đơn COD'!"&amp;CELL("address",E439))))</f>
        <v>808995</v>
      </c>
      <c r="F439">
        <f ca="1">IF(ISBLANK(INDIRECT("'["&amp;'Báo cáo'!$C$3&amp;".xlsx]Hóa đơn COD'!"&amp;CELL("address",F439))),"",(INDIRECT("'["&amp;'Báo cáo'!$C$3&amp;".xlsx]Hóa đơn COD'!"&amp;CELL("address",F439))))</f>
        <v>691995</v>
      </c>
      <c r="G439">
        <f ca="1">IF(ISBLANK(INDIRECT("'["&amp;'Báo cáo'!$C$3&amp;".xlsx]Hóa đơn COD'!"&amp;CELL("address",G439))),"",(INDIRECT("'["&amp;'Báo cáo'!$C$3&amp;".xlsx]Hóa đơn COD'!"&amp;CELL("address",G439))))</f>
        <v>117000</v>
      </c>
      <c r="H439">
        <f ca="1">IF(ISBLANK(INDIRECT("'["&amp;'Báo cáo'!$C$3&amp;".xlsx]Hóa đơn COD'!"&amp;CELL("address",H439))),"",(INDIRECT("'["&amp;'Báo cáo'!$C$3&amp;".xlsx]Hóa đơn COD'!"&amp;CELL("address",H439))))</f>
        <v>0</v>
      </c>
      <c r="I439">
        <f ca="1">IF(ISBLANK(INDIRECT("'["&amp;'Báo cáo'!$C$3&amp;".xlsx]Hóa đơn COD'!"&amp;CELL("address",I439))),"",(INDIRECT("'["&amp;'Báo cáo'!$C$3&amp;".xlsx]Hóa đơn COD'!"&amp;CELL("address",I439))))</f>
        <v>41</v>
      </c>
      <c r="J439">
        <f ca="1">IF(ISBLANK(INDIRECT("'["&amp;'Báo cáo'!$C$3&amp;".xlsx]Hóa đơn COD'!"&amp;CELL("address",J439))),"",(INDIRECT("'["&amp;'Báo cáo'!$C$3&amp;".xlsx]Hóa đơn COD'!"&amp;CELL("address",J439))))</f>
        <v>28</v>
      </c>
      <c r="K439">
        <f ca="1">IF(ISBLANK(INDIRECT("'["&amp;'Báo cáo'!$C$3&amp;".xlsx]Hóa đơn COD'!"&amp;CELL("address",K439))),"",(INDIRECT("'["&amp;'Báo cáo'!$C$3&amp;".xlsx]Hóa đơn COD'!"&amp;CELL("address",K439))))</f>
        <v>0</v>
      </c>
      <c r="L439">
        <f ca="1">IF(ISBLANK(INDIRECT("'["&amp;'Báo cáo'!$C$3&amp;".xlsx]Hóa đơn COD'!"&amp;CELL("address",L439))),"",(INDIRECT("'["&amp;'Báo cáo'!$C$3&amp;".xlsx]Hóa đơn COD'!"&amp;CELL("address",L439))))</f>
        <v>13</v>
      </c>
      <c r="M439">
        <f ca="1">IF(ISBLANK(INDIRECT("'["&amp;'Báo cáo'!$C$3&amp;".xlsx]Hóa đơn COD'!"&amp;CELL("address",M439))),"",(INDIRECT("'["&amp;'Báo cáo'!$C$3&amp;".xlsx]Hóa đơn COD'!"&amp;CELL("address",M439))))</f>
        <v>41</v>
      </c>
      <c r="N439" t="str">
        <f ca="1">IF(ISBLANK(INDIRECT("'["&amp;'Báo cáo'!$C$3&amp;".xlsx]Hóa đơn COD'!"&amp;CELL("address",N439))),"",(INDIRECT("'["&amp;'Báo cáo'!$C$3&amp;".xlsx]Hóa đơn COD'!"&amp;CELL("address",N439))))</f>
        <v>nhobth</v>
      </c>
      <c r="O439" t="str">
        <f ca="1">IF(ISBLANK(INDIRECT("'["&amp;'Báo cáo'!$C$3&amp;".xlsx]Hóa đơn COD'!"&amp;CELL("address",O439))),"",(INDIRECT("'["&amp;'Báo cáo'!$C$3&amp;".xlsx]Hóa đơn COD'!"&amp;CELL("address",O439))))</f>
        <v>22:29 05-12-19</v>
      </c>
      <c r="P439" s="10">
        <f t="shared" ca="1" si="6"/>
        <v>0.93680555555555556</v>
      </c>
      <c r="Q439" t="str">
        <f ca="1">IF(B439="","",IF(P439&lt;'Báo cáo'!$C$4,"Sáng","Chiều"))</f>
        <v>Chiều</v>
      </c>
      <c r="R439" s="12" t="str">
        <f ca="1">IF(A439="","",IF(ISNUMBER(MATCH(B439,'Danh sách COD'!$B:$B,0)),J439/I439,""))</f>
        <v/>
      </c>
      <c r="S439" t="str">
        <f ca="1">IF(R439="","",IF(R439&gt;='Báo cáo'!$C$8,"Có","Không"))</f>
        <v/>
      </c>
    </row>
    <row r="440" spans="1:19" x14ac:dyDescent="0.25">
      <c r="A440" t="str">
        <f ca="1">IF(ISBLANK(INDIRECT("'["&amp;'Báo cáo'!$C$3&amp;".xlsx]Hóa đơn COD'!"&amp;CELL("address",A440))),"",(INDIRECT("'["&amp;'Báo cáo'!$C$3&amp;".xlsx]Hóa đơn COD'!"&amp;CELL("address",A440))))</f>
        <v>BTT397370292.T137764.041219</v>
      </c>
      <c r="B440" t="str">
        <f ca="1">IF(ISBLANK(INDIRECT("'["&amp;'Báo cáo'!$C$3&amp;".xlsx]Hóa đơn COD'!"&amp;CELL("address",B440))),"",(INDIRECT("'["&amp;'Báo cáo'!$C$3&amp;".xlsx]Hóa đơn COD'!"&amp;CELL("address",B440))))</f>
        <v>T137764-Đinh Thúy An</v>
      </c>
      <c r="C440">
        <f ca="1">IF(ISBLANK(INDIRECT("'["&amp;'Báo cáo'!$C$3&amp;".xlsx]Hóa đơn COD'!"&amp;CELL("address",C440))),"",(INDIRECT("'["&amp;'Báo cáo'!$C$3&amp;".xlsx]Hóa đơn COD'!"&amp;CELL("address",C440))))</f>
        <v>11383360</v>
      </c>
      <c r="D440">
        <f ca="1">IF(ISBLANK(INDIRECT("'["&amp;'Báo cáo'!$C$3&amp;".xlsx]Hóa đơn COD'!"&amp;CELL("address",D440))),"",(INDIRECT("'["&amp;'Báo cáo'!$C$3&amp;".xlsx]Hóa đơn COD'!"&amp;CELL("address",D440))))</f>
        <v>0</v>
      </c>
      <c r="E440">
        <f ca="1">IF(ISBLANK(INDIRECT("'["&amp;'Báo cáo'!$C$3&amp;".xlsx]Hóa đơn COD'!"&amp;CELL("address",E440))),"",(INDIRECT("'["&amp;'Báo cáo'!$C$3&amp;".xlsx]Hóa đơn COD'!"&amp;CELL("address",E440))))</f>
        <v>881090</v>
      </c>
      <c r="F440">
        <f ca="1">IF(ISBLANK(INDIRECT("'["&amp;'Báo cáo'!$C$3&amp;".xlsx]Hóa đơn COD'!"&amp;CELL("address",F440))),"",(INDIRECT("'["&amp;'Báo cáo'!$C$3&amp;".xlsx]Hóa đơn COD'!"&amp;CELL("address",F440))))</f>
        <v>761090</v>
      </c>
      <c r="G440">
        <f ca="1">IF(ISBLANK(INDIRECT("'["&amp;'Báo cáo'!$C$3&amp;".xlsx]Hóa đơn COD'!"&amp;CELL("address",G440))),"",(INDIRECT("'["&amp;'Báo cáo'!$C$3&amp;".xlsx]Hóa đơn COD'!"&amp;CELL("address",G440))))</f>
        <v>120000</v>
      </c>
      <c r="H440">
        <f ca="1">IF(ISBLANK(INDIRECT("'["&amp;'Báo cáo'!$C$3&amp;".xlsx]Hóa đơn COD'!"&amp;CELL("address",H440))),"",(INDIRECT("'["&amp;'Báo cáo'!$C$3&amp;".xlsx]Hóa đơn COD'!"&amp;CELL("address",H440))))</f>
        <v>0</v>
      </c>
      <c r="I440">
        <f ca="1">IF(ISBLANK(INDIRECT("'["&amp;'Báo cáo'!$C$3&amp;".xlsx]Hóa đơn COD'!"&amp;CELL("address",I440))),"",(INDIRECT("'["&amp;'Báo cáo'!$C$3&amp;".xlsx]Hóa đơn COD'!"&amp;CELL("address",I440))))</f>
        <v>47</v>
      </c>
      <c r="J440">
        <f ca="1">IF(ISBLANK(INDIRECT("'["&amp;'Báo cáo'!$C$3&amp;".xlsx]Hóa đơn COD'!"&amp;CELL("address",J440))),"",(INDIRECT("'["&amp;'Báo cáo'!$C$3&amp;".xlsx]Hóa đơn COD'!"&amp;CELL("address",J440))))</f>
        <v>34</v>
      </c>
      <c r="K440">
        <f ca="1">IF(ISBLANK(INDIRECT("'["&amp;'Báo cáo'!$C$3&amp;".xlsx]Hóa đơn COD'!"&amp;CELL("address",K440))),"",(INDIRECT("'["&amp;'Báo cáo'!$C$3&amp;".xlsx]Hóa đơn COD'!"&amp;CELL("address",K440))))</f>
        <v>1</v>
      </c>
      <c r="L440">
        <f ca="1">IF(ISBLANK(INDIRECT("'["&amp;'Báo cáo'!$C$3&amp;".xlsx]Hóa đơn COD'!"&amp;CELL("address",L440))),"",(INDIRECT("'["&amp;'Báo cáo'!$C$3&amp;".xlsx]Hóa đơn COD'!"&amp;CELL("address",L440))))</f>
        <v>12</v>
      </c>
      <c r="M440">
        <f ca="1">IF(ISBLANK(INDIRECT("'["&amp;'Báo cáo'!$C$3&amp;".xlsx]Hóa đơn COD'!"&amp;CELL("address",M440))),"",(INDIRECT("'["&amp;'Báo cáo'!$C$3&amp;".xlsx]Hóa đơn COD'!"&amp;CELL("address",M440))))</f>
        <v>47</v>
      </c>
      <c r="N440" t="str">
        <f ca="1">IF(ISBLANK(INDIRECT("'["&amp;'Báo cáo'!$C$3&amp;".xlsx]Hóa đơn COD'!"&amp;CELL("address",N440))),"",(INDIRECT("'["&amp;'Báo cáo'!$C$3&amp;".xlsx]Hóa đơn COD'!"&amp;CELL("address",N440))))</f>
        <v>nhobth</v>
      </c>
      <c r="O440" t="str">
        <f ca="1">IF(ISBLANK(INDIRECT("'["&amp;'Báo cáo'!$C$3&amp;".xlsx]Hóa đơn COD'!"&amp;CELL("address",O440))),"",(INDIRECT("'["&amp;'Báo cáo'!$C$3&amp;".xlsx]Hóa đơn COD'!"&amp;CELL("address",O440))))</f>
        <v>22:42 04-12-19</v>
      </c>
      <c r="P440" s="10">
        <f t="shared" ca="1" si="6"/>
        <v>0.9458333333333333</v>
      </c>
      <c r="Q440" t="str">
        <f ca="1">IF(B440="","",IF(P440&lt;'Báo cáo'!$C$4,"Sáng","Chiều"))</f>
        <v>Chiều</v>
      </c>
      <c r="R440" s="12" t="str">
        <f ca="1">IF(A440="","",IF(ISNUMBER(MATCH(B440,'Danh sách COD'!$B:$B,0)),J440/I440,""))</f>
        <v/>
      </c>
      <c r="S440" t="str">
        <f ca="1">IF(R440="","",IF(R440&gt;='Báo cáo'!$C$8,"Có","Không"))</f>
        <v/>
      </c>
    </row>
    <row r="441" spans="1:19" x14ac:dyDescent="0.25">
      <c r="A441" t="str">
        <f ca="1">IF(ISBLANK(INDIRECT("'["&amp;'Báo cáo'!$C$3&amp;".xlsx]Hóa đơn COD'!"&amp;CELL("address",A441))),"",(INDIRECT("'["&amp;'Báo cáo'!$C$3&amp;".xlsx]Hóa đơn COD'!"&amp;CELL("address",A441))))</f>
        <v>BTT394688601.T137764.021219</v>
      </c>
      <c r="B441" t="str">
        <f ca="1">IF(ISBLANK(INDIRECT("'["&amp;'Báo cáo'!$C$3&amp;".xlsx]Hóa đơn COD'!"&amp;CELL("address",B441))),"",(INDIRECT("'["&amp;'Báo cáo'!$C$3&amp;".xlsx]Hóa đơn COD'!"&amp;CELL("address",B441))))</f>
        <v>T137764-Đinh Thúy An</v>
      </c>
      <c r="C441">
        <f ca="1">IF(ISBLANK(INDIRECT("'["&amp;'Báo cáo'!$C$3&amp;".xlsx]Hóa đơn COD'!"&amp;CELL("address",C441))),"",(INDIRECT("'["&amp;'Báo cáo'!$C$3&amp;".xlsx]Hóa đơn COD'!"&amp;CELL("address",C441))))</f>
        <v>0</v>
      </c>
      <c r="D441">
        <f ca="1">IF(ISBLANK(INDIRECT("'["&amp;'Báo cáo'!$C$3&amp;".xlsx]Hóa đơn COD'!"&amp;CELL("address",D441))),"",(INDIRECT("'["&amp;'Báo cáo'!$C$3&amp;".xlsx]Hóa đơn COD'!"&amp;CELL("address",D441))))</f>
        <v>0</v>
      </c>
      <c r="E441">
        <f ca="1">IF(ISBLANK(INDIRECT("'["&amp;'Báo cáo'!$C$3&amp;".xlsx]Hóa đơn COD'!"&amp;CELL("address",E441))),"",(INDIRECT("'["&amp;'Báo cáo'!$C$3&amp;".xlsx]Hóa đơn COD'!"&amp;CELL("address",E441))))</f>
        <v>0</v>
      </c>
      <c r="F441">
        <f ca="1">IF(ISBLANK(INDIRECT("'["&amp;'Báo cáo'!$C$3&amp;".xlsx]Hóa đơn COD'!"&amp;CELL("address",F441))),"",(INDIRECT("'["&amp;'Báo cáo'!$C$3&amp;".xlsx]Hóa đơn COD'!"&amp;CELL("address",F441))))</f>
        <v>0</v>
      </c>
      <c r="G441">
        <f ca="1">IF(ISBLANK(INDIRECT("'["&amp;'Báo cáo'!$C$3&amp;".xlsx]Hóa đơn COD'!"&amp;CELL("address",G441))),"",(INDIRECT("'["&amp;'Báo cáo'!$C$3&amp;".xlsx]Hóa đơn COD'!"&amp;CELL("address",G441))))</f>
        <v>0</v>
      </c>
      <c r="H441">
        <f ca="1">IF(ISBLANK(INDIRECT("'["&amp;'Báo cáo'!$C$3&amp;".xlsx]Hóa đơn COD'!"&amp;CELL("address",H441))),"",(INDIRECT("'["&amp;'Báo cáo'!$C$3&amp;".xlsx]Hóa đơn COD'!"&amp;CELL("address",H441))))</f>
        <v>0</v>
      </c>
      <c r="I441">
        <f ca="1">IF(ISBLANK(INDIRECT("'["&amp;'Báo cáo'!$C$3&amp;".xlsx]Hóa đơn COD'!"&amp;CELL("address",I441))),"",(INDIRECT("'["&amp;'Báo cáo'!$C$3&amp;".xlsx]Hóa đơn COD'!"&amp;CELL("address",I441))))</f>
        <v>9</v>
      </c>
      <c r="J441">
        <f ca="1">IF(ISBLANK(INDIRECT("'["&amp;'Báo cáo'!$C$3&amp;".xlsx]Hóa đơn COD'!"&amp;CELL("address",J441))),"",(INDIRECT("'["&amp;'Báo cáo'!$C$3&amp;".xlsx]Hóa đơn COD'!"&amp;CELL("address",J441))))</f>
        <v>0</v>
      </c>
      <c r="K441">
        <f ca="1">IF(ISBLANK(INDIRECT("'["&amp;'Báo cáo'!$C$3&amp;".xlsx]Hóa đơn COD'!"&amp;CELL("address",K441))),"",(INDIRECT("'["&amp;'Báo cáo'!$C$3&amp;".xlsx]Hóa đơn COD'!"&amp;CELL("address",K441))))</f>
        <v>0</v>
      </c>
      <c r="L441">
        <f ca="1">IF(ISBLANK(INDIRECT("'["&amp;'Báo cáo'!$C$3&amp;".xlsx]Hóa đơn COD'!"&amp;CELL("address",L441))),"",(INDIRECT("'["&amp;'Báo cáo'!$C$3&amp;".xlsx]Hóa đơn COD'!"&amp;CELL("address",L441))))</f>
        <v>9</v>
      </c>
      <c r="M441">
        <f ca="1">IF(ISBLANK(INDIRECT("'["&amp;'Báo cáo'!$C$3&amp;".xlsx]Hóa đơn COD'!"&amp;CELL("address",M441))),"",(INDIRECT("'["&amp;'Báo cáo'!$C$3&amp;".xlsx]Hóa đơn COD'!"&amp;CELL("address",M441))))</f>
        <v>9</v>
      </c>
      <c r="N441" t="str">
        <f ca="1">IF(ISBLANK(INDIRECT("'["&amp;'Báo cáo'!$C$3&amp;".xlsx]Hóa đơn COD'!"&amp;CELL("address",N441))),"",(INDIRECT("'["&amp;'Báo cáo'!$C$3&amp;".xlsx]Hóa đơn COD'!"&amp;CELL("address",N441))))</f>
        <v>huyendtm2</v>
      </c>
      <c r="O441" t="str">
        <f ca="1">IF(ISBLANK(INDIRECT("'["&amp;'Báo cáo'!$C$3&amp;".xlsx]Hóa đơn COD'!"&amp;CELL("address",O441))),"",(INDIRECT("'["&amp;'Báo cáo'!$C$3&amp;".xlsx]Hóa đơn COD'!"&amp;CELL("address",O441))))</f>
        <v>23:13 02-12-19</v>
      </c>
      <c r="P441" s="10">
        <f t="shared" ca="1" si="6"/>
        <v>0.96736111111111101</v>
      </c>
      <c r="Q441" t="str">
        <f ca="1">IF(B441="","",IF(P441&lt;'Báo cáo'!$C$4,"Sáng","Chiều"))</f>
        <v>Chiều</v>
      </c>
      <c r="R441" s="12" t="str">
        <f ca="1">IF(A441="","",IF(ISNUMBER(MATCH(B441,'Danh sách COD'!$B:$B,0)),J441/I441,""))</f>
        <v/>
      </c>
      <c r="S441" t="str">
        <f ca="1">IF(R441="","",IF(R441&gt;='Báo cáo'!$C$8,"Có","Không"))</f>
        <v/>
      </c>
    </row>
    <row r="442" spans="1:19" x14ac:dyDescent="0.25">
      <c r="A442" t="str">
        <f ca="1">IF(ISBLANK(INDIRECT("'["&amp;'Báo cáo'!$C$3&amp;".xlsx]Hóa đơn COD'!"&amp;CELL("address",A442))),"",(INDIRECT("'["&amp;'Báo cáo'!$C$3&amp;".xlsx]Hóa đơn COD'!"&amp;CELL("address",A442))))</f>
        <v>BTT392815557.T137788.011219</v>
      </c>
      <c r="B442" t="str">
        <f ca="1">IF(ISBLANK(INDIRECT("'["&amp;'Báo cáo'!$C$3&amp;".xlsx]Hóa đơn COD'!"&amp;CELL("address",B442))),"",(INDIRECT("'["&amp;'Báo cáo'!$C$3&amp;".xlsx]Hóa đơn COD'!"&amp;CELL("address",B442))))</f>
        <v>T137788-Quý Nhàn</v>
      </c>
      <c r="C442">
        <f ca="1">IF(ISBLANK(INDIRECT("'["&amp;'Báo cáo'!$C$3&amp;".xlsx]Hóa đơn COD'!"&amp;CELL("address",C442))),"",(INDIRECT("'["&amp;'Báo cáo'!$C$3&amp;".xlsx]Hóa đơn COD'!"&amp;CELL("address",C442))))</f>
        <v>13548410</v>
      </c>
      <c r="D442">
        <f ca="1">IF(ISBLANK(INDIRECT("'["&amp;'Báo cáo'!$C$3&amp;".xlsx]Hóa đơn COD'!"&amp;CELL("address",D442))),"",(INDIRECT("'["&amp;'Báo cáo'!$C$3&amp;".xlsx]Hóa đơn COD'!"&amp;CELL("address",D442))))</f>
        <v>0</v>
      </c>
      <c r="E442">
        <f ca="1">IF(ISBLANK(INDIRECT("'["&amp;'Báo cáo'!$C$3&amp;".xlsx]Hóa đơn COD'!"&amp;CELL("address",E442))),"",(INDIRECT("'["&amp;'Báo cáo'!$C$3&amp;".xlsx]Hóa đơn COD'!"&amp;CELL("address",E442))))</f>
        <v>1186570</v>
      </c>
      <c r="F442">
        <f ca="1">IF(ISBLANK(INDIRECT("'["&amp;'Báo cáo'!$C$3&amp;".xlsx]Hóa đơn COD'!"&amp;CELL("address",F442))),"",(INDIRECT("'["&amp;'Báo cáo'!$C$3&amp;".xlsx]Hóa đơn COD'!"&amp;CELL("address",F442))))</f>
        <v>930570</v>
      </c>
      <c r="G442">
        <f ca="1">IF(ISBLANK(INDIRECT("'["&amp;'Báo cáo'!$C$3&amp;".xlsx]Hóa đơn COD'!"&amp;CELL("address",G442))),"",(INDIRECT("'["&amp;'Báo cáo'!$C$3&amp;".xlsx]Hóa đơn COD'!"&amp;CELL("address",G442))))</f>
        <v>256000</v>
      </c>
      <c r="H442">
        <f ca="1">IF(ISBLANK(INDIRECT("'["&amp;'Báo cáo'!$C$3&amp;".xlsx]Hóa đơn COD'!"&amp;CELL("address",H442))),"",(INDIRECT("'["&amp;'Báo cáo'!$C$3&amp;".xlsx]Hóa đơn COD'!"&amp;CELL("address",H442))))</f>
        <v>0</v>
      </c>
      <c r="I442">
        <f ca="1">IF(ISBLANK(INDIRECT("'["&amp;'Báo cáo'!$C$3&amp;".xlsx]Hóa đơn COD'!"&amp;CELL("address",I442))),"",(INDIRECT("'["&amp;'Báo cáo'!$C$3&amp;".xlsx]Hóa đơn COD'!"&amp;CELL("address",I442))))</f>
        <v>66</v>
      </c>
      <c r="J442">
        <f ca="1">IF(ISBLANK(INDIRECT("'["&amp;'Báo cáo'!$C$3&amp;".xlsx]Hóa đơn COD'!"&amp;CELL("address",J442))),"",(INDIRECT("'["&amp;'Báo cáo'!$C$3&amp;".xlsx]Hóa đơn COD'!"&amp;CELL("address",J442))))</f>
        <v>44</v>
      </c>
      <c r="K442">
        <f ca="1">IF(ISBLANK(INDIRECT("'["&amp;'Báo cáo'!$C$3&amp;".xlsx]Hóa đơn COD'!"&amp;CELL("address",K442))),"",(INDIRECT("'["&amp;'Báo cáo'!$C$3&amp;".xlsx]Hóa đơn COD'!"&amp;CELL("address",K442))))</f>
        <v>1</v>
      </c>
      <c r="L442">
        <f ca="1">IF(ISBLANK(INDIRECT("'["&amp;'Báo cáo'!$C$3&amp;".xlsx]Hóa đơn COD'!"&amp;CELL("address",L442))),"",(INDIRECT("'["&amp;'Báo cáo'!$C$3&amp;".xlsx]Hóa đơn COD'!"&amp;CELL("address",L442))))</f>
        <v>21</v>
      </c>
      <c r="M442">
        <f ca="1">IF(ISBLANK(INDIRECT("'["&amp;'Báo cáo'!$C$3&amp;".xlsx]Hóa đơn COD'!"&amp;CELL("address",M442))),"",(INDIRECT("'["&amp;'Báo cáo'!$C$3&amp;".xlsx]Hóa đơn COD'!"&amp;CELL("address",M442))))</f>
        <v>66</v>
      </c>
      <c r="N442" t="str">
        <f ca="1">IF(ISBLANK(INDIRECT("'["&amp;'Báo cáo'!$C$3&amp;".xlsx]Hóa đơn COD'!"&amp;CELL("address",N442))),"",(INDIRECT("'["&amp;'Báo cáo'!$C$3&amp;".xlsx]Hóa đơn COD'!"&amp;CELL("address",N442))))</f>
        <v>huyendtm2</v>
      </c>
      <c r="O442" t="str">
        <f ca="1">IF(ISBLANK(INDIRECT("'["&amp;'Báo cáo'!$C$3&amp;".xlsx]Hóa đơn COD'!"&amp;CELL("address",O442))),"",(INDIRECT("'["&amp;'Báo cáo'!$C$3&amp;".xlsx]Hóa đơn COD'!"&amp;CELL("address",O442))))</f>
        <v>12:52 01-12-19</v>
      </c>
      <c r="P442" s="10">
        <f t="shared" ca="1" si="6"/>
        <v>0.53611111111111109</v>
      </c>
      <c r="Q442" t="str">
        <f ca="1">IF(B442="","",IF(P442&lt;'Báo cáo'!$C$4,"Sáng","Chiều"))</f>
        <v>Sáng</v>
      </c>
      <c r="R442" s="12" t="str">
        <f ca="1">IF(A442="","",IF(ISNUMBER(MATCH(B442,'Danh sách COD'!$B:$B,0)),J442/I442,""))</f>
        <v/>
      </c>
      <c r="S442" t="str">
        <f ca="1">IF(R442="","",IF(R442&gt;='Báo cáo'!$C$8,"Có","Không"))</f>
        <v/>
      </c>
    </row>
    <row r="443" spans="1:19" x14ac:dyDescent="0.25">
      <c r="A443" t="str">
        <f ca="1">IF(ISBLANK(INDIRECT("'["&amp;'Báo cáo'!$C$3&amp;".xlsx]Hóa đơn COD'!"&amp;CELL("address",A443))),"",(INDIRECT("'["&amp;'Báo cáo'!$C$3&amp;".xlsx]Hóa đơn COD'!"&amp;CELL("address",A443))))</f>
        <v>BTT392978871.T137788.011219</v>
      </c>
      <c r="B443" t="str">
        <f ca="1">IF(ISBLANK(INDIRECT("'["&amp;'Báo cáo'!$C$3&amp;".xlsx]Hóa đơn COD'!"&amp;CELL("address",B443))),"",(INDIRECT("'["&amp;'Báo cáo'!$C$3&amp;".xlsx]Hóa đơn COD'!"&amp;CELL("address",B443))))</f>
        <v>T137788-Quý Nhàn</v>
      </c>
      <c r="C443">
        <f ca="1">IF(ISBLANK(INDIRECT("'["&amp;'Báo cáo'!$C$3&amp;".xlsx]Hóa đơn COD'!"&amp;CELL("address",C443))),"",(INDIRECT("'["&amp;'Báo cáo'!$C$3&amp;".xlsx]Hóa đơn COD'!"&amp;CELL("address",C443))))</f>
        <v>6846460</v>
      </c>
      <c r="D443">
        <f ca="1">IF(ISBLANK(INDIRECT("'["&amp;'Báo cáo'!$C$3&amp;".xlsx]Hóa đơn COD'!"&amp;CELL("address",D443))),"",(INDIRECT("'["&amp;'Báo cáo'!$C$3&amp;".xlsx]Hóa đơn COD'!"&amp;CELL("address",D443))))</f>
        <v>0</v>
      </c>
      <c r="E443">
        <f ca="1">IF(ISBLANK(INDIRECT("'["&amp;'Báo cáo'!$C$3&amp;".xlsx]Hóa đơn COD'!"&amp;CELL("address",E443))),"",(INDIRECT("'["&amp;'Báo cáo'!$C$3&amp;".xlsx]Hóa đơn COD'!"&amp;CELL("address",E443))))</f>
        <v>761000</v>
      </c>
      <c r="F443">
        <f ca="1">IF(ISBLANK(INDIRECT("'["&amp;'Báo cáo'!$C$3&amp;".xlsx]Hóa đơn COD'!"&amp;CELL("address",F443))),"",(INDIRECT("'["&amp;'Báo cáo'!$C$3&amp;".xlsx]Hóa đơn COD'!"&amp;CELL("address",F443))))</f>
        <v>690000</v>
      </c>
      <c r="G443">
        <f ca="1">IF(ISBLANK(INDIRECT("'["&amp;'Báo cáo'!$C$3&amp;".xlsx]Hóa đơn COD'!"&amp;CELL("address",G443))),"",(INDIRECT("'["&amp;'Báo cáo'!$C$3&amp;".xlsx]Hóa đơn COD'!"&amp;CELL("address",G443))))</f>
        <v>71000</v>
      </c>
      <c r="H443">
        <f ca="1">IF(ISBLANK(INDIRECT("'["&amp;'Báo cáo'!$C$3&amp;".xlsx]Hóa đơn COD'!"&amp;CELL("address",H443))),"",(INDIRECT("'["&amp;'Báo cáo'!$C$3&amp;".xlsx]Hóa đơn COD'!"&amp;CELL("address",H443))))</f>
        <v>0</v>
      </c>
      <c r="I443">
        <f ca="1">IF(ISBLANK(INDIRECT("'["&amp;'Báo cáo'!$C$3&amp;".xlsx]Hóa đơn COD'!"&amp;CELL("address",I443))),"",(INDIRECT("'["&amp;'Báo cáo'!$C$3&amp;".xlsx]Hóa đơn COD'!"&amp;CELL("address",I443))))</f>
        <v>32</v>
      </c>
      <c r="J443">
        <f ca="1">IF(ISBLANK(INDIRECT("'["&amp;'Báo cáo'!$C$3&amp;".xlsx]Hóa đơn COD'!"&amp;CELL("address",J443))),"",(INDIRECT("'["&amp;'Báo cáo'!$C$3&amp;".xlsx]Hóa đơn COD'!"&amp;CELL("address",J443))))</f>
        <v>31</v>
      </c>
      <c r="K443">
        <f ca="1">IF(ISBLANK(INDIRECT("'["&amp;'Báo cáo'!$C$3&amp;".xlsx]Hóa đơn COD'!"&amp;CELL("address",K443))),"",(INDIRECT("'["&amp;'Báo cáo'!$C$3&amp;".xlsx]Hóa đơn COD'!"&amp;CELL("address",K443))))</f>
        <v>0</v>
      </c>
      <c r="L443">
        <f ca="1">IF(ISBLANK(INDIRECT("'["&amp;'Báo cáo'!$C$3&amp;".xlsx]Hóa đơn COD'!"&amp;CELL("address",L443))),"",(INDIRECT("'["&amp;'Báo cáo'!$C$3&amp;".xlsx]Hóa đơn COD'!"&amp;CELL("address",L443))))</f>
        <v>1</v>
      </c>
      <c r="M443">
        <f ca="1">IF(ISBLANK(INDIRECT("'["&amp;'Báo cáo'!$C$3&amp;".xlsx]Hóa đơn COD'!"&amp;CELL("address",M443))),"",(INDIRECT("'["&amp;'Báo cáo'!$C$3&amp;".xlsx]Hóa đơn COD'!"&amp;CELL("address",M443))))</f>
        <v>32</v>
      </c>
      <c r="N443" t="str">
        <f ca="1">IF(ISBLANK(INDIRECT("'["&amp;'Báo cáo'!$C$3&amp;".xlsx]Hóa đơn COD'!"&amp;CELL("address",N443))),"",(INDIRECT("'["&amp;'Báo cáo'!$C$3&amp;".xlsx]Hóa đơn COD'!"&amp;CELL("address",N443))))</f>
        <v>huyendtm2</v>
      </c>
      <c r="O443" t="str">
        <f ca="1">IF(ISBLANK(INDIRECT("'["&amp;'Báo cáo'!$C$3&amp;".xlsx]Hóa đơn COD'!"&amp;CELL("address",O443))),"",(INDIRECT("'["&amp;'Báo cáo'!$C$3&amp;".xlsx]Hóa đơn COD'!"&amp;CELL("address",O443))))</f>
        <v>16:07 01-12-19</v>
      </c>
      <c r="P443" s="10">
        <f t="shared" ca="1" si="6"/>
        <v>0.67152777777777783</v>
      </c>
      <c r="Q443" t="str">
        <f ca="1">IF(B443="","",IF(P443&lt;'Báo cáo'!$C$4,"Sáng","Chiều"))</f>
        <v>Chiều</v>
      </c>
      <c r="R443" s="12" t="str">
        <f ca="1">IF(A443="","",IF(ISNUMBER(MATCH(B443,'Danh sách COD'!$B:$B,0)),J443/I443,""))</f>
        <v/>
      </c>
      <c r="S443" t="str">
        <f ca="1">IF(R443="","",IF(R443&gt;='Báo cáo'!$C$8,"Có","Không"))</f>
        <v/>
      </c>
    </row>
    <row r="444" spans="1:19" x14ac:dyDescent="0.25">
      <c r="A444" t="str">
        <f ca="1">IF(ISBLANK(INDIRECT("'["&amp;'Báo cáo'!$C$3&amp;".xlsx]Hóa đơn COD'!"&amp;CELL("address",A444))),"",(INDIRECT("'["&amp;'Báo cáo'!$C$3&amp;".xlsx]Hóa đơn COD'!"&amp;CELL("address",A444))))</f>
        <v>BTT396642168.T138040.041219</v>
      </c>
      <c r="B444" t="str">
        <f ca="1">IF(ISBLANK(INDIRECT("'["&amp;'Báo cáo'!$C$3&amp;".xlsx]Hóa đơn COD'!"&amp;CELL("address",B444))),"",(INDIRECT("'["&amp;'Báo cáo'!$C$3&amp;".xlsx]Hóa đơn COD'!"&amp;CELL("address",B444))))</f>
        <v>T138040- Nguyễn Thị Hiền</v>
      </c>
      <c r="C444">
        <f ca="1">IF(ISBLANK(INDIRECT("'["&amp;'Báo cáo'!$C$3&amp;".xlsx]Hóa đơn COD'!"&amp;CELL("address",C444))),"",(INDIRECT("'["&amp;'Báo cáo'!$C$3&amp;".xlsx]Hóa đơn COD'!"&amp;CELL("address",C444))))</f>
        <v>13973583</v>
      </c>
      <c r="D444">
        <f ca="1">IF(ISBLANK(INDIRECT("'["&amp;'Báo cáo'!$C$3&amp;".xlsx]Hóa đơn COD'!"&amp;CELL("address",D444))),"",(INDIRECT("'["&amp;'Báo cáo'!$C$3&amp;".xlsx]Hóa đơn COD'!"&amp;CELL("address",D444))))</f>
        <v>0</v>
      </c>
      <c r="E444">
        <f ca="1">IF(ISBLANK(INDIRECT("'["&amp;'Báo cáo'!$C$3&amp;".xlsx]Hóa đơn COD'!"&amp;CELL("address",E444))),"",(INDIRECT("'["&amp;'Báo cáo'!$C$3&amp;".xlsx]Hóa đơn COD'!"&amp;CELL("address",E444))))</f>
        <v>1512052</v>
      </c>
      <c r="F444">
        <f ca="1">IF(ISBLANK(INDIRECT("'["&amp;'Báo cáo'!$C$3&amp;".xlsx]Hóa đơn COD'!"&amp;CELL("address",F444))),"",(INDIRECT("'["&amp;'Báo cáo'!$C$3&amp;".xlsx]Hóa đơn COD'!"&amp;CELL("address",F444))))</f>
        <v>1256052</v>
      </c>
      <c r="G444">
        <f ca="1">IF(ISBLANK(INDIRECT("'["&amp;'Báo cáo'!$C$3&amp;".xlsx]Hóa đơn COD'!"&amp;CELL("address",G444))),"",(INDIRECT("'["&amp;'Báo cáo'!$C$3&amp;".xlsx]Hóa đơn COD'!"&amp;CELL("address",G444))))</f>
        <v>256000</v>
      </c>
      <c r="H444">
        <f ca="1">IF(ISBLANK(INDIRECT("'["&amp;'Báo cáo'!$C$3&amp;".xlsx]Hóa đơn COD'!"&amp;CELL("address",H444))),"",(INDIRECT("'["&amp;'Báo cáo'!$C$3&amp;".xlsx]Hóa đơn COD'!"&amp;CELL("address",H444))))</f>
        <v>0</v>
      </c>
      <c r="I444">
        <f ca="1">IF(ISBLANK(INDIRECT("'["&amp;'Báo cáo'!$C$3&amp;".xlsx]Hóa đơn COD'!"&amp;CELL("address",I444))),"",(INDIRECT("'["&amp;'Báo cáo'!$C$3&amp;".xlsx]Hóa đơn COD'!"&amp;CELL("address",I444))))</f>
        <v>77</v>
      </c>
      <c r="J444">
        <f ca="1">IF(ISBLANK(INDIRECT("'["&amp;'Báo cáo'!$C$3&amp;".xlsx]Hóa đơn COD'!"&amp;CELL("address",J444))),"",(INDIRECT("'["&amp;'Báo cáo'!$C$3&amp;".xlsx]Hóa đơn COD'!"&amp;CELL("address",J444))))</f>
        <v>66</v>
      </c>
      <c r="K444">
        <f ca="1">IF(ISBLANK(INDIRECT("'["&amp;'Báo cáo'!$C$3&amp;".xlsx]Hóa đơn COD'!"&amp;CELL("address",K444))),"",(INDIRECT("'["&amp;'Báo cáo'!$C$3&amp;".xlsx]Hóa đơn COD'!"&amp;CELL("address",K444))))</f>
        <v>1</v>
      </c>
      <c r="L444">
        <f ca="1">IF(ISBLANK(INDIRECT("'["&amp;'Báo cáo'!$C$3&amp;".xlsx]Hóa đơn COD'!"&amp;CELL("address",L444))),"",(INDIRECT("'["&amp;'Báo cáo'!$C$3&amp;".xlsx]Hóa đơn COD'!"&amp;CELL("address",L444))))</f>
        <v>10</v>
      </c>
      <c r="M444">
        <f ca="1">IF(ISBLANK(INDIRECT("'["&amp;'Báo cáo'!$C$3&amp;".xlsx]Hóa đơn COD'!"&amp;CELL("address",M444))),"",(INDIRECT("'["&amp;'Báo cáo'!$C$3&amp;".xlsx]Hóa đơn COD'!"&amp;CELL("address",M444))))</f>
        <v>77</v>
      </c>
      <c r="N444" t="str">
        <f ca="1">IF(ISBLANK(INDIRECT("'["&amp;'Báo cáo'!$C$3&amp;".xlsx]Hóa đơn COD'!"&amp;CELL("address",N444))),"",(INDIRECT("'["&amp;'Báo cáo'!$C$3&amp;".xlsx]Hóa đơn COD'!"&amp;CELL("address",N444))))</f>
        <v>anhtnt3</v>
      </c>
      <c r="O444" t="str">
        <f ca="1">IF(ISBLANK(INDIRECT("'["&amp;'Báo cáo'!$C$3&amp;".xlsx]Hóa đơn COD'!"&amp;CELL("address",O444))),"",(INDIRECT("'["&amp;'Báo cáo'!$C$3&amp;".xlsx]Hóa đơn COD'!"&amp;CELL("address",O444))))</f>
        <v>12:30 04-12-19</v>
      </c>
      <c r="P444" s="10">
        <f t="shared" ca="1" si="6"/>
        <v>0.52083333333333337</v>
      </c>
      <c r="Q444" t="str">
        <f ca="1">IF(B444="","",IF(P444&lt;'Báo cáo'!$C$4,"Sáng","Chiều"))</f>
        <v>Sáng</v>
      </c>
      <c r="R444" s="12" t="str">
        <f ca="1">IF(A444="","",IF(ISNUMBER(MATCH(B444,'Danh sách COD'!$B:$B,0)),J444/I444,""))</f>
        <v/>
      </c>
      <c r="S444" t="str">
        <f ca="1">IF(R444="","",IF(R444&gt;='Báo cáo'!$C$8,"Có","Không"))</f>
        <v/>
      </c>
    </row>
    <row r="445" spans="1:19" x14ac:dyDescent="0.25">
      <c r="A445" t="str">
        <f ca="1">IF(ISBLANK(INDIRECT("'["&amp;'Báo cáo'!$C$3&amp;".xlsx]Hóa đơn COD'!"&amp;CELL("address",A445))),"",(INDIRECT("'["&amp;'Báo cáo'!$C$3&amp;".xlsx]Hóa đơn COD'!"&amp;CELL("address",A445))))</f>
        <v>BTT395283987.T138040.031219</v>
      </c>
      <c r="B445" t="str">
        <f ca="1">IF(ISBLANK(INDIRECT("'["&amp;'Báo cáo'!$C$3&amp;".xlsx]Hóa đơn COD'!"&amp;CELL("address",B445))),"",(INDIRECT("'["&amp;'Báo cáo'!$C$3&amp;".xlsx]Hóa đơn COD'!"&amp;CELL("address",B445))))</f>
        <v>T138040- Nguyễn Thị Hiền</v>
      </c>
      <c r="C445">
        <f ca="1">IF(ISBLANK(INDIRECT("'["&amp;'Báo cáo'!$C$3&amp;".xlsx]Hóa đơn COD'!"&amp;CELL("address",C445))),"",(INDIRECT("'["&amp;'Báo cáo'!$C$3&amp;".xlsx]Hóa đơn COD'!"&amp;CELL("address",C445))))</f>
        <v>23633918</v>
      </c>
      <c r="D445">
        <f ca="1">IF(ISBLANK(INDIRECT("'["&amp;'Báo cáo'!$C$3&amp;".xlsx]Hóa đơn COD'!"&amp;CELL("address",D445))),"",(INDIRECT("'["&amp;'Báo cáo'!$C$3&amp;".xlsx]Hóa đơn COD'!"&amp;CELL("address",D445))))</f>
        <v>0</v>
      </c>
      <c r="E445">
        <f ca="1">IF(ISBLANK(INDIRECT("'["&amp;'Báo cáo'!$C$3&amp;".xlsx]Hóa đơn COD'!"&amp;CELL("address",E445))),"",(INDIRECT("'["&amp;'Báo cáo'!$C$3&amp;".xlsx]Hóa đơn COD'!"&amp;CELL("address",E445))))</f>
        <v>1879135</v>
      </c>
      <c r="F445">
        <f ca="1">IF(ISBLANK(INDIRECT("'["&amp;'Báo cáo'!$C$3&amp;".xlsx]Hóa đơn COD'!"&amp;CELL("address",F445))),"",(INDIRECT("'["&amp;'Báo cáo'!$C$3&amp;".xlsx]Hóa đơn COD'!"&amp;CELL("address",F445))))</f>
        <v>1700135</v>
      </c>
      <c r="G445">
        <f ca="1">IF(ISBLANK(INDIRECT("'["&amp;'Báo cáo'!$C$3&amp;".xlsx]Hóa đơn COD'!"&amp;CELL("address",G445))),"",(INDIRECT("'["&amp;'Báo cáo'!$C$3&amp;".xlsx]Hóa đơn COD'!"&amp;CELL("address",G445))))</f>
        <v>179000</v>
      </c>
      <c r="H445">
        <f ca="1">IF(ISBLANK(INDIRECT("'["&amp;'Báo cáo'!$C$3&amp;".xlsx]Hóa đơn COD'!"&amp;CELL("address",H445))),"",(INDIRECT("'["&amp;'Báo cáo'!$C$3&amp;".xlsx]Hóa đơn COD'!"&amp;CELL("address",H445))))</f>
        <v>0</v>
      </c>
      <c r="I445">
        <f ca="1">IF(ISBLANK(INDIRECT("'["&amp;'Báo cáo'!$C$3&amp;".xlsx]Hóa đơn COD'!"&amp;CELL("address",I445))),"",(INDIRECT("'["&amp;'Báo cáo'!$C$3&amp;".xlsx]Hóa đơn COD'!"&amp;CELL("address",I445))))</f>
        <v>88</v>
      </c>
      <c r="J445">
        <f ca="1">IF(ISBLANK(INDIRECT("'["&amp;'Báo cáo'!$C$3&amp;".xlsx]Hóa đơn COD'!"&amp;CELL("address",J445))),"",(INDIRECT("'["&amp;'Báo cáo'!$C$3&amp;".xlsx]Hóa đơn COD'!"&amp;CELL("address",J445))))</f>
        <v>80</v>
      </c>
      <c r="K445">
        <f ca="1">IF(ISBLANK(INDIRECT("'["&amp;'Báo cáo'!$C$3&amp;".xlsx]Hóa đơn COD'!"&amp;CELL("address",K445))),"",(INDIRECT("'["&amp;'Báo cáo'!$C$3&amp;".xlsx]Hóa đơn COD'!"&amp;CELL("address",K445))))</f>
        <v>2</v>
      </c>
      <c r="L445">
        <f ca="1">IF(ISBLANK(INDIRECT("'["&amp;'Báo cáo'!$C$3&amp;".xlsx]Hóa đơn COD'!"&amp;CELL("address",L445))),"",(INDIRECT("'["&amp;'Báo cáo'!$C$3&amp;".xlsx]Hóa đơn COD'!"&amp;CELL("address",L445))))</f>
        <v>6</v>
      </c>
      <c r="M445">
        <f ca="1">IF(ISBLANK(INDIRECT("'["&amp;'Báo cáo'!$C$3&amp;".xlsx]Hóa đơn COD'!"&amp;CELL("address",M445))),"",(INDIRECT("'["&amp;'Báo cáo'!$C$3&amp;".xlsx]Hóa đơn COD'!"&amp;CELL("address",M445))))</f>
        <v>88</v>
      </c>
      <c r="N445" t="str">
        <f ca="1">IF(ISBLANK(INDIRECT("'["&amp;'Báo cáo'!$C$3&amp;".xlsx]Hóa đơn COD'!"&amp;CELL("address",N445))),"",(INDIRECT("'["&amp;'Báo cáo'!$C$3&amp;".xlsx]Hóa đơn COD'!"&amp;CELL("address",N445))))</f>
        <v>tuoint</v>
      </c>
      <c r="O445" t="str">
        <f ca="1">IF(ISBLANK(INDIRECT("'["&amp;'Báo cáo'!$C$3&amp;".xlsx]Hóa đơn COD'!"&amp;CELL("address",O445))),"",(INDIRECT("'["&amp;'Báo cáo'!$C$3&amp;".xlsx]Hóa đơn COD'!"&amp;CELL("address",O445))))</f>
        <v>13:13 03-12-19</v>
      </c>
      <c r="P445" s="10">
        <f t="shared" ca="1" si="6"/>
        <v>0.55069444444444449</v>
      </c>
      <c r="Q445" t="str">
        <f ca="1">IF(B445="","",IF(P445&lt;'Báo cáo'!$C$4,"Sáng","Chiều"))</f>
        <v>Sáng</v>
      </c>
      <c r="R445" s="12" t="str">
        <f ca="1">IF(A445="","",IF(ISNUMBER(MATCH(B445,'Danh sách COD'!$B:$B,0)),J445/I445,""))</f>
        <v/>
      </c>
      <c r="S445" t="str">
        <f ca="1">IF(R445="","",IF(R445&gt;='Báo cáo'!$C$8,"Có","Không"))</f>
        <v/>
      </c>
    </row>
    <row r="446" spans="1:19" x14ac:dyDescent="0.25">
      <c r="A446" t="str">
        <f ca="1">IF(ISBLANK(INDIRECT("'["&amp;'Báo cáo'!$C$3&amp;".xlsx]Hóa đơn COD'!"&amp;CELL("address",A446))),"",(INDIRECT("'["&amp;'Báo cáo'!$C$3&amp;".xlsx]Hóa đơn COD'!"&amp;CELL("address",A446))))</f>
        <v>BTT391792959.T138040.301119</v>
      </c>
      <c r="B446" t="str">
        <f ca="1">IF(ISBLANK(INDIRECT("'["&amp;'Báo cáo'!$C$3&amp;".xlsx]Hóa đơn COD'!"&amp;CELL("address",B446))),"",(INDIRECT("'["&amp;'Báo cáo'!$C$3&amp;".xlsx]Hóa đơn COD'!"&amp;CELL("address",B446))))</f>
        <v>T138040- Nguyễn Thị Hiền</v>
      </c>
      <c r="C446">
        <f ca="1">IF(ISBLANK(INDIRECT("'["&amp;'Báo cáo'!$C$3&amp;".xlsx]Hóa đơn COD'!"&amp;CELL("address",C446))),"",(INDIRECT("'["&amp;'Báo cáo'!$C$3&amp;".xlsx]Hóa đơn COD'!"&amp;CELL("address",C446))))</f>
        <v>19643409</v>
      </c>
      <c r="D446">
        <f ca="1">IF(ISBLANK(INDIRECT("'["&amp;'Báo cáo'!$C$3&amp;".xlsx]Hóa đơn COD'!"&amp;CELL("address",D446))),"",(INDIRECT("'["&amp;'Báo cáo'!$C$3&amp;".xlsx]Hóa đơn COD'!"&amp;CELL("address",D446))))</f>
        <v>17500</v>
      </c>
      <c r="E446">
        <f ca="1">IF(ISBLANK(INDIRECT("'["&amp;'Báo cáo'!$C$3&amp;".xlsx]Hóa đơn COD'!"&amp;CELL("address",E446))),"",(INDIRECT("'["&amp;'Báo cáo'!$C$3&amp;".xlsx]Hóa đơn COD'!"&amp;CELL("address",E446))))</f>
        <v>1664390</v>
      </c>
      <c r="F446">
        <f ca="1">IF(ISBLANK(INDIRECT("'["&amp;'Báo cáo'!$C$3&amp;".xlsx]Hóa đơn COD'!"&amp;CELL("address",F446))),"",(INDIRECT("'["&amp;'Báo cáo'!$C$3&amp;".xlsx]Hóa đơn COD'!"&amp;CELL("address",F446))))</f>
        <v>1433890</v>
      </c>
      <c r="G446">
        <f ca="1">IF(ISBLANK(INDIRECT("'["&amp;'Báo cáo'!$C$3&amp;".xlsx]Hóa đơn COD'!"&amp;CELL("address",G446))),"",(INDIRECT("'["&amp;'Báo cáo'!$C$3&amp;".xlsx]Hóa đơn COD'!"&amp;CELL("address",G446))))</f>
        <v>213000</v>
      </c>
      <c r="H446">
        <f ca="1">IF(ISBLANK(INDIRECT("'["&amp;'Báo cáo'!$C$3&amp;".xlsx]Hóa đơn COD'!"&amp;CELL("address",H446))),"",(INDIRECT("'["&amp;'Báo cáo'!$C$3&amp;".xlsx]Hóa đơn COD'!"&amp;CELL("address",H446))))</f>
        <v>0</v>
      </c>
      <c r="I446">
        <f ca="1">IF(ISBLANK(INDIRECT("'["&amp;'Báo cáo'!$C$3&amp;".xlsx]Hóa đơn COD'!"&amp;CELL("address",I446))),"",(INDIRECT("'["&amp;'Báo cáo'!$C$3&amp;".xlsx]Hóa đơn COD'!"&amp;CELL("address",I446))))</f>
        <v>76</v>
      </c>
      <c r="J446">
        <f ca="1">IF(ISBLANK(INDIRECT("'["&amp;'Báo cáo'!$C$3&amp;".xlsx]Hóa đơn COD'!"&amp;CELL("address",J446))),"",(INDIRECT("'["&amp;'Báo cáo'!$C$3&amp;".xlsx]Hóa đơn COD'!"&amp;CELL("address",J446))))</f>
        <v>69</v>
      </c>
      <c r="K446">
        <f ca="1">IF(ISBLANK(INDIRECT("'["&amp;'Báo cáo'!$C$3&amp;".xlsx]Hóa đơn COD'!"&amp;CELL("address",K446))),"",(INDIRECT("'["&amp;'Báo cáo'!$C$3&amp;".xlsx]Hóa đơn COD'!"&amp;CELL("address",K446))))</f>
        <v>2</v>
      </c>
      <c r="L446">
        <f ca="1">IF(ISBLANK(INDIRECT("'["&amp;'Báo cáo'!$C$3&amp;".xlsx]Hóa đơn COD'!"&amp;CELL("address",L446))),"",(INDIRECT("'["&amp;'Báo cáo'!$C$3&amp;".xlsx]Hóa đơn COD'!"&amp;CELL("address",L446))))</f>
        <v>5</v>
      </c>
      <c r="M446">
        <f ca="1">IF(ISBLANK(INDIRECT("'["&amp;'Báo cáo'!$C$3&amp;".xlsx]Hóa đơn COD'!"&amp;CELL("address",M446))),"",(INDIRECT("'["&amp;'Báo cáo'!$C$3&amp;".xlsx]Hóa đơn COD'!"&amp;CELL("address",M446))))</f>
        <v>76</v>
      </c>
      <c r="N446" t="str">
        <f ca="1">IF(ISBLANK(INDIRECT("'["&amp;'Báo cáo'!$C$3&amp;".xlsx]Hóa đơn COD'!"&amp;CELL("address",N446))),"",(INDIRECT("'["&amp;'Báo cáo'!$C$3&amp;".xlsx]Hóa đơn COD'!"&amp;CELL("address",N446))))</f>
        <v>nhitpy</v>
      </c>
      <c r="O446" t="str">
        <f ca="1">IF(ISBLANK(INDIRECT("'["&amp;'Báo cáo'!$C$3&amp;".xlsx]Hóa đơn COD'!"&amp;CELL("address",O446))),"",(INDIRECT("'["&amp;'Báo cáo'!$C$3&amp;".xlsx]Hóa đơn COD'!"&amp;CELL("address",O446))))</f>
        <v>13:25 30-11-19</v>
      </c>
      <c r="P446" s="10">
        <f t="shared" ca="1" si="6"/>
        <v>0.55902777777777779</v>
      </c>
      <c r="Q446" t="str">
        <f ca="1">IF(B446="","",IF(P446&lt;'Báo cáo'!$C$4,"Sáng","Chiều"))</f>
        <v>Chiều</v>
      </c>
      <c r="R446" s="12" t="str">
        <f ca="1">IF(A446="","",IF(ISNUMBER(MATCH(B446,'Danh sách COD'!$B:$B,0)),J446/I446,""))</f>
        <v/>
      </c>
      <c r="S446" t="str">
        <f ca="1">IF(R446="","",IF(R446&gt;='Báo cáo'!$C$8,"Có","Không"))</f>
        <v/>
      </c>
    </row>
    <row r="447" spans="1:19" x14ac:dyDescent="0.25">
      <c r="A447" t="str">
        <f ca="1">IF(ISBLANK(INDIRECT("'["&amp;'Báo cáo'!$C$3&amp;".xlsx]Hóa đơn COD'!"&amp;CELL("address",A447))),"",(INDIRECT("'["&amp;'Báo cáo'!$C$3&amp;".xlsx]Hóa đơn COD'!"&amp;CELL("address",A447))))</f>
        <v>BTT394051446.T138040.021219</v>
      </c>
      <c r="B447" t="str">
        <f ca="1">IF(ISBLANK(INDIRECT("'["&amp;'Báo cáo'!$C$3&amp;".xlsx]Hóa đơn COD'!"&amp;CELL("address",B447))),"",(INDIRECT("'["&amp;'Báo cáo'!$C$3&amp;".xlsx]Hóa đơn COD'!"&amp;CELL("address",B447))))</f>
        <v>T138040- Nguyễn Thị Hiền</v>
      </c>
      <c r="C447">
        <f ca="1">IF(ISBLANK(INDIRECT("'["&amp;'Báo cáo'!$C$3&amp;".xlsx]Hóa đơn COD'!"&amp;CELL("address",C447))),"",(INDIRECT("'["&amp;'Báo cáo'!$C$3&amp;".xlsx]Hóa đơn COD'!"&amp;CELL("address",C447))))</f>
        <v>34100715</v>
      </c>
      <c r="D447">
        <f ca="1">IF(ISBLANK(INDIRECT("'["&amp;'Báo cáo'!$C$3&amp;".xlsx]Hóa đơn COD'!"&amp;CELL("address",D447))),"",(INDIRECT("'["&amp;'Báo cáo'!$C$3&amp;".xlsx]Hóa đơn COD'!"&amp;CELL("address",D447))))</f>
        <v>0</v>
      </c>
      <c r="E447">
        <f ca="1">IF(ISBLANK(INDIRECT("'["&amp;'Báo cáo'!$C$3&amp;".xlsx]Hóa đơn COD'!"&amp;CELL("address",E447))),"",(INDIRECT("'["&amp;'Báo cáo'!$C$3&amp;".xlsx]Hóa đơn COD'!"&amp;CELL("address",E447))))</f>
        <v>2432210</v>
      </c>
      <c r="F447">
        <f ca="1">IF(ISBLANK(INDIRECT("'["&amp;'Báo cáo'!$C$3&amp;".xlsx]Hóa đơn COD'!"&amp;CELL("address",F447))),"",(INDIRECT("'["&amp;'Báo cáo'!$C$3&amp;".xlsx]Hóa đơn COD'!"&amp;CELL("address",F447))))</f>
        <v>2168210</v>
      </c>
      <c r="G447">
        <f ca="1">IF(ISBLANK(INDIRECT("'["&amp;'Báo cáo'!$C$3&amp;".xlsx]Hóa đơn COD'!"&amp;CELL("address",G447))),"",(INDIRECT("'["&amp;'Báo cáo'!$C$3&amp;".xlsx]Hóa đơn COD'!"&amp;CELL("address",G447))))</f>
        <v>264000</v>
      </c>
      <c r="H447">
        <f ca="1">IF(ISBLANK(INDIRECT("'["&amp;'Báo cáo'!$C$3&amp;".xlsx]Hóa đơn COD'!"&amp;CELL("address",H447))),"",(INDIRECT("'["&amp;'Báo cáo'!$C$3&amp;".xlsx]Hóa đơn COD'!"&amp;CELL("address",H447))))</f>
        <v>0</v>
      </c>
      <c r="I447">
        <f ca="1">IF(ISBLANK(INDIRECT("'["&amp;'Báo cáo'!$C$3&amp;".xlsx]Hóa đơn COD'!"&amp;CELL("address",I447))),"",(INDIRECT("'["&amp;'Báo cáo'!$C$3&amp;".xlsx]Hóa đơn COD'!"&amp;CELL("address",I447))))</f>
        <v>102</v>
      </c>
      <c r="J447">
        <f ca="1">IF(ISBLANK(INDIRECT("'["&amp;'Báo cáo'!$C$3&amp;".xlsx]Hóa đơn COD'!"&amp;CELL("address",J447))),"",(INDIRECT("'["&amp;'Báo cáo'!$C$3&amp;".xlsx]Hóa đơn COD'!"&amp;CELL("address",J447))))</f>
        <v>92</v>
      </c>
      <c r="K447">
        <f ca="1">IF(ISBLANK(INDIRECT("'["&amp;'Báo cáo'!$C$3&amp;".xlsx]Hóa đơn COD'!"&amp;CELL("address",K447))),"",(INDIRECT("'["&amp;'Báo cáo'!$C$3&amp;".xlsx]Hóa đơn COD'!"&amp;CELL("address",K447))))</f>
        <v>2</v>
      </c>
      <c r="L447">
        <f ca="1">IF(ISBLANK(INDIRECT("'["&amp;'Báo cáo'!$C$3&amp;".xlsx]Hóa đơn COD'!"&amp;CELL("address",L447))),"",(INDIRECT("'["&amp;'Báo cáo'!$C$3&amp;".xlsx]Hóa đơn COD'!"&amp;CELL("address",L447))))</f>
        <v>8</v>
      </c>
      <c r="M447">
        <f ca="1">IF(ISBLANK(INDIRECT("'["&amp;'Báo cáo'!$C$3&amp;".xlsx]Hóa đơn COD'!"&amp;CELL("address",M447))),"",(INDIRECT("'["&amp;'Báo cáo'!$C$3&amp;".xlsx]Hóa đơn COD'!"&amp;CELL("address",M447))))</f>
        <v>102</v>
      </c>
      <c r="N447" t="str">
        <f ca="1">IF(ISBLANK(INDIRECT("'["&amp;'Báo cáo'!$C$3&amp;".xlsx]Hóa đơn COD'!"&amp;CELL("address",N447))),"",(INDIRECT("'["&amp;'Báo cáo'!$C$3&amp;".xlsx]Hóa đơn COD'!"&amp;CELL("address",N447))))</f>
        <v>nhitpy</v>
      </c>
      <c r="O447" t="str">
        <f ca="1">IF(ISBLANK(INDIRECT("'["&amp;'Báo cáo'!$C$3&amp;".xlsx]Hóa đơn COD'!"&amp;CELL("address",O447))),"",(INDIRECT("'["&amp;'Báo cáo'!$C$3&amp;".xlsx]Hóa đơn COD'!"&amp;CELL("address",O447))))</f>
        <v>14:11 02-12-19</v>
      </c>
      <c r="P447" s="10">
        <f t="shared" ca="1" si="6"/>
        <v>0.59097222222222223</v>
      </c>
      <c r="Q447" t="str">
        <f ca="1">IF(B447="","",IF(P447&lt;'Báo cáo'!$C$4,"Sáng","Chiều"))</f>
        <v>Chiều</v>
      </c>
      <c r="R447" s="12" t="str">
        <f ca="1">IF(A447="","",IF(ISNUMBER(MATCH(B447,'Danh sách COD'!$B:$B,0)),J447/I447,""))</f>
        <v/>
      </c>
      <c r="S447" t="str">
        <f ca="1">IF(R447="","",IF(R447&gt;='Báo cáo'!$C$8,"Có","Không"))</f>
        <v/>
      </c>
    </row>
    <row r="448" spans="1:19" x14ac:dyDescent="0.25">
      <c r="A448" t="str">
        <f ca="1">IF(ISBLANK(INDIRECT("'["&amp;'Báo cáo'!$C$3&amp;".xlsx]Hóa đơn COD'!"&amp;CELL("address",A448))),"",(INDIRECT("'["&amp;'Báo cáo'!$C$3&amp;".xlsx]Hóa đơn COD'!"&amp;CELL("address",A448))))</f>
        <v>BTT399501012.T138040.061219</v>
      </c>
      <c r="B448" t="str">
        <f ca="1">IF(ISBLANK(INDIRECT("'["&amp;'Báo cáo'!$C$3&amp;".xlsx]Hóa đơn COD'!"&amp;CELL("address",B448))),"",(INDIRECT("'["&amp;'Báo cáo'!$C$3&amp;".xlsx]Hóa đơn COD'!"&amp;CELL("address",B448))))</f>
        <v>T138040- Nguyễn Thị Hiền</v>
      </c>
      <c r="C448">
        <f ca="1">IF(ISBLANK(INDIRECT("'["&amp;'Báo cáo'!$C$3&amp;".xlsx]Hóa đơn COD'!"&amp;CELL("address",C448))),"",(INDIRECT("'["&amp;'Báo cáo'!$C$3&amp;".xlsx]Hóa đơn COD'!"&amp;CELL("address",C448))))</f>
        <v>30069417</v>
      </c>
      <c r="D448">
        <f ca="1">IF(ISBLANK(INDIRECT("'["&amp;'Báo cáo'!$C$3&amp;".xlsx]Hóa đơn COD'!"&amp;CELL("address",D448))),"",(INDIRECT("'["&amp;'Báo cáo'!$C$3&amp;".xlsx]Hóa đơn COD'!"&amp;CELL("address",D448))))</f>
        <v>0</v>
      </c>
      <c r="E448">
        <f ca="1">IF(ISBLANK(INDIRECT("'["&amp;'Báo cáo'!$C$3&amp;".xlsx]Hóa đơn COD'!"&amp;CELL("address",E448))),"",(INDIRECT("'["&amp;'Báo cáo'!$C$3&amp;".xlsx]Hóa đơn COD'!"&amp;CELL("address",E448))))</f>
        <v>2233110</v>
      </c>
      <c r="F448">
        <f ca="1">IF(ISBLANK(INDIRECT("'["&amp;'Báo cáo'!$C$3&amp;".xlsx]Hóa đơn COD'!"&amp;CELL("address",F448))),"",(INDIRECT("'["&amp;'Báo cáo'!$C$3&amp;".xlsx]Hóa đơn COD'!"&amp;CELL("address",F448))))</f>
        <v>2019110</v>
      </c>
      <c r="G448">
        <f ca="1">IF(ISBLANK(INDIRECT("'["&amp;'Báo cáo'!$C$3&amp;".xlsx]Hóa đơn COD'!"&amp;CELL("address",G448))),"",(INDIRECT("'["&amp;'Báo cáo'!$C$3&amp;".xlsx]Hóa đơn COD'!"&amp;CELL("address",G448))))</f>
        <v>214000</v>
      </c>
      <c r="H448">
        <f ca="1">IF(ISBLANK(INDIRECT("'["&amp;'Báo cáo'!$C$3&amp;".xlsx]Hóa đơn COD'!"&amp;CELL("address",H448))),"",(INDIRECT("'["&amp;'Báo cáo'!$C$3&amp;".xlsx]Hóa đơn COD'!"&amp;CELL("address",H448))))</f>
        <v>0</v>
      </c>
      <c r="I448">
        <f ca="1">IF(ISBLANK(INDIRECT("'["&amp;'Báo cáo'!$C$3&amp;".xlsx]Hóa đơn COD'!"&amp;CELL("address",I448))),"",(INDIRECT("'["&amp;'Báo cáo'!$C$3&amp;".xlsx]Hóa đơn COD'!"&amp;CELL("address",I448))))</f>
        <v>96</v>
      </c>
      <c r="J448">
        <f ca="1">IF(ISBLANK(INDIRECT("'["&amp;'Báo cáo'!$C$3&amp;".xlsx]Hóa đơn COD'!"&amp;CELL("address",J448))),"",(INDIRECT("'["&amp;'Báo cáo'!$C$3&amp;".xlsx]Hóa đơn COD'!"&amp;CELL("address",J448))))</f>
        <v>83</v>
      </c>
      <c r="K448">
        <f ca="1">IF(ISBLANK(INDIRECT("'["&amp;'Báo cáo'!$C$3&amp;".xlsx]Hóa đơn COD'!"&amp;CELL("address",K448))),"",(INDIRECT("'["&amp;'Báo cáo'!$C$3&amp;".xlsx]Hóa đơn COD'!"&amp;CELL("address",K448))))</f>
        <v>4</v>
      </c>
      <c r="L448">
        <f ca="1">IF(ISBLANK(INDIRECT("'["&amp;'Báo cáo'!$C$3&amp;".xlsx]Hóa đơn COD'!"&amp;CELL("address",L448))),"",(INDIRECT("'["&amp;'Báo cáo'!$C$3&amp;".xlsx]Hóa đơn COD'!"&amp;CELL("address",L448))))</f>
        <v>9</v>
      </c>
      <c r="M448">
        <f ca="1">IF(ISBLANK(INDIRECT("'["&amp;'Báo cáo'!$C$3&amp;".xlsx]Hóa đơn COD'!"&amp;CELL("address",M448))),"",(INDIRECT("'["&amp;'Báo cáo'!$C$3&amp;".xlsx]Hóa đơn COD'!"&amp;CELL("address",M448))))</f>
        <v>96</v>
      </c>
      <c r="N448" t="str">
        <f ca="1">IF(ISBLANK(INDIRECT("'["&amp;'Báo cáo'!$C$3&amp;".xlsx]Hóa đơn COD'!"&amp;CELL("address",N448))),"",(INDIRECT("'["&amp;'Báo cáo'!$C$3&amp;".xlsx]Hóa đơn COD'!"&amp;CELL("address",N448))))</f>
        <v>trongntm</v>
      </c>
      <c r="O448" t="str">
        <f ca="1">IF(ISBLANK(INDIRECT("'["&amp;'Báo cáo'!$C$3&amp;".xlsx]Hóa đơn COD'!"&amp;CELL("address",O448))),"",(INDIRECT("'["&amp;'Báo cáo'!$C$3&amp;".xlsx]Hóa đơn COD'!"&amp;CELL("address",O448))))</f>
        <v>14:12 06-12-19</v>
      </c>
      <c r="P448" s="10">
        <f t="shared" ca="1" si="6"/>
        <v>0.59166666666666667</v>
      </c>
      <c r="Q448" t="str">
        <f ca="1">IF(B448="","",IF(P448&lt;'Báo cáo'!$C$4,"Sáng","Chiều"))</f>
        <v>Chiều</v>
      </c>
      <c r="R448" s="12" t="str">
        <f ca="1">IF(A448="","",IF(ISNUMBER(MATCH(B448,'Danh sách COD'!$B:$B,0)),J448/I448,""))</f>
        <v/>
      </c>
      <c r="S448" t="str">
        <f ca="1">IF(R448="","",IF(R448&gt;='Báo cáo'!$C$8,"Có","Không"))</f>
        <v/>
      </c>
    </row>
    <row r="449" spans="1:19" x14ac:dyDescent="0.25">
      <c r="A449" t="str">
        <f ca="1">IF(ISBLANK(INDIRECT("'["&amp;'Báo cáo'!$C$3&amp;".xlsx]Hóa đơn COD'!"&amp;CELL("address",A449))),"",(INDIRECT("'["&amp;'Báo cáo'!$C$3&amp;".xlsx]Hóa đơn COD'!"&amp;CELL("address",A449))))</f>
        <v>BTT391983195.T138040.301119</v>
      </c>
      <c r="B449" t="str">
        <f ca="1">IF(ISBLANK(INDIRECT("'["&amp;'Báo cáo'!$C$3&amp;".xlsx]Hóa đơn COD'!"&amp;CELL("address",B449))),"",(INDIRECT("'["&amp;'Báo cáo'!$C$3&amp;".xlsx]Hóa đơn COD'!"&amp;CELL("address",B449))))</f>
        <v>T138040- Nguyễn Thị Hiền</v>
      </c>
      <c r="C449">
        <f ca="1">IF(ISBLANK(INDIRECT("'["&amp;'Báo cáo'!$C$3&amp;".xlsx]Hóa đơn COD'!"&amp;CELL("address",C449))),"",(INDIRECT("'["&amp;'Báo cáo'!$C$3&amp;".xlsx]Hóa đơn COD'!"&amp;CELL("address",C449))))</f>
        <v>13603592</v>
      </c>
      <c r="D449">
        <f ca="1">IF(ISBLANK(INDIRECT("'["&amp;'Báo cáo'!$C$3&amp;".xlsx]Hóa đơn COD'!"&amp;CELL("address",D449))),"",(INDIRECT("'["&amp;'Báo cáo'!$C$3&amp;".xlsx]Hóa đơn COD'!"&amp;CELL("address",D449))))</f>
        <v>0</v>
      </c>
      <c r="E449">
        <f ca="1">IF(ISBLANK(INDIRECT("'["&amp;'Báo cáo'!$C$3&amp;".xlsx]Hóa đơn COD'!"&amp;CELL("address",E449))),"",(INDIRECT("'["&amp;'Báo cáo'!$C$3&amp;".xlsx]Hóa đơn COD'!"&amp;CELL("address",E449))))</f>
        <v>918500</v>
      </c>
      <c r="F449">
        <f ca="1">IF(ISBLANK(INDIRECT("'["&amp;'Báo cáo'!$C$3&amp;".xlsx]Hóa đơn COD'!"&amp;CELL("address",F449))),"",(INDIRECT("'["&amp;'Báo cáo'!$C$3&amp;".xlsx]Hóa đơn COD'!"&amp;CELL("address",F449))))</f>
        <v>660000</v>
      </c>
      <c r="G449">
        <f ca="1">IF(ISBLANK(INDIRECT("'["&amp;'Báo cáo'!$C$3&amp;".xlsx]Hóa đơn COD'!"&amp;CELL("address",G449))),"",(INDIRECT("'["&amp;'Báo cáo'!$C$3&amp;".xlsx]Hóa đơn COD'!"&amp;CELL("address",G449))))</f>
        <v>258500</v>
      </c>
      <c r="H449">
        <f ca="1">IF(ISBLANK(INDIRECT("'["&amp;'Báo cáo'!$C$3&amp;".xlsx]Hóa đơn COD'!"&amp;CELL("address",H449))),"",(INDIRECT("'["&amp;'Báo cáo'!$C$3&amp;".xlsx]Hóa đơn COD'!"&amp;CELL("address",H449))))</f>
        <v>0</v>
      </c>
      <c r="I449">
        <f ca="1">IF(ISBLANK(INDIRECT("'["&amp;'Báo cáo'!$C$3&amp;".xlsx]Hóa đơn COD'!"&amp;CELL("address",I449))),"",(INDIRECT("'["&amp;'Báo cáo'!$C$3&amp;".xlsx]Hóa đơn COD'!"&amp;CELL("address",I449))))</f>
        <v>40</v>
      </c>
      <c r="J449">
        <f ca="1">IF(ISBLANK(INDIRECT("'["&amp;'Báo cáo'!$C$3&amp;".xlsx]Hóa đơn COD'!"&amp;CELL("address",J449))),"",(INDIRECT("'["&amp;'Báo cáo'!$C$3&amp;".xlsx]Hóa đơn COD'!"&amp;CELL("address",J449))))</f>
        <v>34</v>
      </c>
      <c r="K449">
        <f ca="1">IF(ISBLANK(INDIRECT("'["&amp;'Báo cáo'!$C$3&amp;".xlsx]Hóa đơn COD'!"&amp;CELL("address",K449))),"",(INDIRECT("'["&amp;'Báo cáo'!$C$3&amp;".xlsx]Hóa đơn COD'!"&amp;CELL("address",K449))))</f>
        <v>1</v>
      </c>
      <c r="L449">
        <f ca="1">IF(ISBLANK(INDIRECT("'["&amp;'Báo cáo'!$C$3&amp;".xlsx]Hóa đơn COD'!"&amp;CELL("address",L449))),"",(INDIRECT("'["&amp;'Báo cáo'!$C$3&amp;".xlsx]Hóa đơn COD'!"&amp;CELL("address",L449))))</f>
        <v>5</v>
      </c>
      <c r="M449">
        <f ca="1">IF(ISBLANK(INDIRECT("'["&amp;'Báo cáo'!$C$3&amp;".xlsx]Hóa đơn COD'!"&amp;CELL("address",M449))),"",(INDIRECT("'["&amp;'Báo cáo'!$C$3&amp;".xlsx]Hóa đơn COD'!"&amp;CELL("address",M449))))</f>
        <v>40</v>
      </c>
      <c r="N449" t="str">
        <f ca="1">IF(ISBLANK(INDIRECT("'["&amp;'Báo cáo'!$C$3&amp;".xlsx]Hóa đơn COD'!"&amp;CELL("address",N449))),"",(INDIRECT("'["&amp;'Báo cáo'!$C$3&amp;".xlsx]Hóa đơn COD'!"&amp;CELL("address",N449))))</f>
        <v>nhitpy</v>
      </c>
      <c r="O449" t="str">
        <f ca="1">IF(ISBLANK(INDIRECT("'["&amp;'Báo cáo'!$C$3&amp;".xlsx]Hóa đơn COD'!"&amp;CELL("address",O449))),"",(INDIRECT("'["&amp;'Báo cáo'!$C$3&amp;".xlsx]Hóa đơn COD'!"&amp;CELL("address",O449))))</f>
        <v>16:36 30-11-19</v>
      </c>
      <c r="P449" s="10">
        <f t="shared" ca="1" si="6"/>
        <v>0.69166666666666676</v>
      </c>
      <c r="Q449" t="str">
        <f ca="1">IF(B449="","",IF(P449&lt;'Báo cáo'!$C$4,"Sáng","Chiều"))</f>
        <v>Chiều</v>
      </c>
      <c r="R449" s="12" t="str">
        <f ca="1">IF(A449="","",IF(ISNUMBER(MATCH(B449,'Danh sách COD'!$B:$B,0)),J449/I449,""))</f>
        <v/>
      </c>
      <c r="S449" t="str">
        <f ca="1">IF(R449="","",IF(R449&gt;='Báo cáo'!$C$8,"Có","Không"))</f>
        <v/>
      </c>
    </row>
    <row r="450" spans="1:19" x14ac:dyDescent="0.25">
      <c r="A450" t="str">
        <f ca="1">IF(ISBLANK(INDIRECT("'["&amp;'Báo cáo'!$C$3&amp;".xlsx]Hóa đơn COD'!"&amp;CELL("address",A450))),"",(INDIRECT("'["&amp;'Báo cáo'!$C$3&amp;".xlsx]Hóa đơn COD'!"&amp;CELL("address",A450))))</f>
        <v>BTT396942561.T138040.041219</v>
      </c>
      <c r="B450" t="str">
        <f ca="1">IF(ISBLANK(INDIRECT("'["&amp;'Báo cáo'!$C$3&amp;".xlsx]Hóa đơn COD'!"&amp;CELL("address",B450))),"",(INDIRECT("'["&amp;'Báo cáo'!$C$3&amp;".xlsx]Hóa đơn COD'!"&amp;CELL("address",B450))))</f>
        <v>T138040- Nguyễn Thị Hiền</v>
      </c>
      <c r="C450">
        <f ca="1">IF(ISBLANK(INDIRECT("'["&amp;'Báo cáo'!$C$3&amp;".xlsx]Hóa đơn COD'!"&amp;CELL("address",C450))),"",(INDIRECT("'["&amp;'Báo cáo'!$C$3&amp;".xlsx]Hóa đơn COD'!"&amp;CELL("address",C450))))</f>
        <v>11600900</v>
      </c>
      <c r="D450">
        <f ca="1">IF(ISBLANK(INDIRECT("'["&amp;'Báo cáo'!$C$3&amp;".xlsx]Hóa đơn COD'!"&amp;CELL("address",D450))),"",(INDIRECT("'["&amp;'Báo cáo'!$C$3&amp;".xlsx]Hóa đơn COD'!"&amp;CELL("address",D450))))</f>
        <v>0</v>
      </c>
      <c r="E450">
        <f ca="1">IF(ISBLANK(INDIRECT("'["&amp;'Báo cáo'!$C$3&amp;".xlsx]Hóa đơn COD'!"&amp;CELL("address",E450))),"",(INDIRECT("'["&amp;'Báo cáo'!$C$3&amp;".xlsx]Hóa đơn COD'!"&amp;CELL("address",E450))))</f>
        <v>705500</v>
      </c>
      <c r="F450">
        <f ca="1">IF(ISBLANK(INDIRECT("'["&amp;'Báo cáo'!$C$3&amp;".xlsx]Hóa đơn COD'!"&amp;CELL("address",F450))),"",(INDIRECT("'["&amp;'Báo cáo'!$C$3&amp;".xlsx]Hóa đơn COD'!"&amp;CELL("address",F450))))</f>
        <v>631500</v>
      </c>
      <c r="G450">
        <f ca="1">IF(ISBLANK(INDIRECT("'["&amp;'Báo cáo'!$C$3&amp;".xlsx]Hóa đơn COD'!"&amp;CELL("address",G450))),"",(INDIRECT("'["&amp;'Báo cáo'!$C$3&amp;".xlsx]Hóa đơn COD'!"&amp;CELL("address",G450))))</f>
        <v>74000</v>
      </c>
      <c r="H450">
        <f ca="1">IF(ISBLANK(INDIRECT("'["&amp;'Báo cáo'!$C$3&amp;".xlsx]Hóa đơn COD'!"&amp;CELL("address",H450))),"",(INDIRECT("'["&amp;'Báo cáo'!$C$3&amp;".xlsx]Hóa đơn COD'!"&amp;CELL("address",H450))))</f>
        <v>0</v>
      </c>
      <c r="I450">
        <f ca="1">IF(ISBLANK(INDIRECT("'["&amp;'Báo cáo'!$C$3&amp;".xlsx]Hóa đơn COD'!"&amp;CELL("address",I450))),"",(INDIRECT("'["&amp;'Báo cáo'!$C$3&amp;".xlsx]Hóa đơn COD'!"&amp;CELL("address",I450))))</f>
        <v>37</v>
      </c>
      <c r="J450">
        <f ca="1">IF(ISBLANK(INDIRECT("'["&amp;'Báo cáo'!$C$3&amp;".xlsx]Hóa đơn COD'!"&amp;CELL("address",J450))),"",(INDIRECT("'["&amp;'Báo cáo'!$C$3&amp;".xlsx]Hóa đơn COD'!"&amp;CELL("address",J450))))</f>
        <v>31</v>
      </c>
      <c r="K450">
        <f ca="1">IF(ISBLANK(INDIRECT("'["&amp;'Báo cáo'!$C$3&amp;".xlsx]Hóa đơn COD'!"&amp;CELL("address",K450))),"",(INDIRECT("'["&amp;'Báo cáo'!$C$3&amp;".xlsx]Hóa đơn COD'!"&amp;CELL("address",K450))))</f>
        <v>1</v>
      </c>
      <c r="L450">
        <f ca="1">IF(ISBLANK(INDIRECT("'["&amp;'Báo cáo'!$C$3&amp;".xlsx]Hóa đơn COD'!"&amp;CELL("address",L450))),"",(INDIRECT("'["&amp;'Báo cáo'!$C$3&amp;".xlsx]Hóa đơn COD'!"&amp;CELL("address",L450))))</f>
        <v>5</v>
      </c>
      <c r="M450">
        <f ca="1">IF(ISBLANK(INDIRECT("'["&amp;'Báo cáo'!$C$3&amp;".xlsx]Hóa đơn COD'!"&amp;CELL("address",M450))),"",(INDIRECT("'["&amp;'Báo cáo'!$C$3&amp;".xlsx]Hóa đơn COD'!"&amp;CELL("address",M450))))</f>
        <v>37</v>
      </c>
      <c r="N450" t="str">
        <f ca="1">IF(ISBLANK(INDIRECT("'["&amp;'Báo cáo'!$C$3&amp;".xlsx]Hóa đơn COD'!"&amp;CELL("address",N450))),"",(INDIRECT("'["&amp;'Báo cáo'!$C$3&amp;".xlsx]Hóa đơn COD'!"&amp;CELL("address",N450))))</f>
        <v>trongntm</v>
      </c>
      <c r="O450" t="str">
        <f ca="1">IF(ISBLANK(INDIRECT("'["&amp;'Báo cáo'!$C$3&amp;".xlsx]Hóa đơn COD'!"&amp;CELL("address",O450))),"",(INDIRECT("'["&amp;'Báo cáo'!$C$3&amp;".xlsx]Hóa đơn COD'!"&amp;CELL("address",O450))))</f>
        <v>16:53 04-12-19</v>
      </c>
      <c r="P450" s="10">
        <f t="shared" ca="1" si="6"/>
        <v>0.70347222222222217</v>
      </c>
      <c r="Q450" t="str">
        <f ca="1">IF(B450="","",IF(P450&lt;'Báo cáo'!$C$4,"Sáng","Chiều"))</f>
        <v>Chiều</v>
      </c>
      <c r="R450" s="12" t="str">
        <f ca="1">IF(A450="","",IF(ISNUMBER(MATCH(B450,'Danh sách COD'!$B:$B,0)),J450/I450,""))</f>
        <v/>
      </c>
      <c r="S450" t="str">
        <f ca="1">IF(R450="","",IF(R450&gt;='Báo cáo'!$C$8,"Có","Không"))</f>
        <v/>
      </c>
    </row>
    <row r="451" spans="1:19" x14ac:dyDescent="0.25">
      <c r="A451" t="str">
        <f ca="1">IF(ISBLANK(INDIRECT("'["&amp;'Báo cáo'!$C$3&amp;".xlsx]Hóa đơn COD'!"&amp;CELL("address",A451))),"",(INDIRECT("'["&amp;'Báo cáo'!$C$3&amp;".xlsx]Hóa đơn COD'!"&amp;CELL("address",A451))))</f>
        <v>BTT399635946.T138040.061219</v>
      </c>
      <c r="B451" t="str">
        <f ca="1">IF(ISBLANK(INDIRECT("'["&amp;'Báo cáo'!$C$3&amp;".xlsx]Hóa đơn COD'!"&amp;CELL("address",B451))),"",(INDIRECT("'["&amp;'Báo cáo'!$C$3&amp;".xlsx]Hóa đơn COD'!"&amp;CELL("address",B451))))</f>
        <v>T138040- Nguyễn Thị Hiền</v>
      </c>
      <c r="C451">
        <f ca="1">IF(ISBLANK(INDIRECT("'["&amp;'Báo cáo'!$C$3&amp;".xlsx]Hóa đơn COD'!"&amp;CELL("address",C451))),"",(INDIRECT("'["&amp;'Báo cáo'!$C$3&amp;".xlsx]Hóa đơn COD'!"&amp;CELL("address",C451))))</f>
        <v>7060130</v>
      </c>
      <c r="D451">
        <f ca="1">IF(ISBLANK(INDIRECT("'["&amp;'Báo cáo'!$C$3&amp;".xlsx]Hóa đơn COD'!"&amp;CELL("address",D451))),"",(INDIRECT("'["&amp;'Báo cáo'!$C$3&amp;".xlsx]Hóa đơn COD'!"&amp;CELL("address",D451))))</f>
        <v>0</v>
      </c>
      <c r="E451">
        <f ca="1">IF(ISBLANK(INDIRECT("'["&amp;'Báo cáo'!$C$3&amp;".xlsx]Hóa đơn COD'!"&amp;CELL("address",E451))),"",(INDIRECT("'["&amp;'Báo cáo'!$C$3&amp;".xlsx]Hóa đơn COD'!"&amp;CELL("address",E451))))</f>
        <v>659470</v>
      </c>
      <c r="F451">
        <f ca="1">IF(ISBLANK(INDIRECT("'["&amp;'Báo cáo'!$C$3&amp;".xlsx]Hóa đơn COD'!"&amp;CELL("address",F451))),"",(INDIRECT("'["&amp;'Báo cáo'!$C$3&amp;".xlsx]Hóa đơn COD'!"&amp;CELL("address",F451))))</f>
        <v>596470</v>
      </c>
      <c r="G451">
        <f ca="1">IF(ISBLANK(INDIRECT("'["&amp;'Báo cáo'!$C$3&amp;".xlsx]Hóa đơn COD'!"&amp;CELL("address",G451))),"",(INDIRECT("'["&amp;'Báo cáo'!$C$3&amp;".xlsx]Hóa đơn COD'!"&amp;CELL("address",G451))))</f>
        <v>63000</v>
      </c>
      <c r="H451">
        <f ca="1">IF(ISBLANK(INDIRECT("'["&amp;'Báo cáo'!$C$3&amp;".xlsx]Hóa đơn COD'!"&amp;CELL("address",H451))),"",(INDIRECT("'["&amp;'Báo cáo'!$C$3&amp;".xlsx]Hóa đơn COD'!"&amp;CELL("address",H451))))</f>
        <v>0</v>
      </c>
      <c r="I451">
        <f ca="1">IF(ISBLANK(INDIRECT("'["&amp;'Báo cáo'!$C$3&amp;".xlsx]Hóa đơn COD'!"&amp;CELL("address",I451))),"",(INDIRECT("'["&amp;'Báo cáo'!$C$3&amp;".xlsx]Hóa đơn COD'!"&amp;CELL("address",I451))))</f>
        <v>31</v>
      </c>
      <c r="J451">
        <f ca="1">IF(ISBLANK(INDIRECT("'["&amp;'Báo cáo'!$C$3&amp;".xlsx]Hóa đơn COD'!"&amp;CELL("address",J451))),"",(INDIRECT("'["&amp;'Báo cáo'!$C$3&amp;".xlsx]Hóa đơn COD'!"&amp;CELL("address",J451))))</f>
        <v>23</v>
      </c>
      <c r="K451">
        <f ca="1">IF(ISBLANK(INDIRECT("'["&amp;'Báo cáo'!$C$3&amp;".xlsx]Hóa đơn COD'!"&amp;CELL("address",K451))),"",(INDIRECT("'["&amp;'Báo cáo'!$C$3&amp;".xlsx]Hóa đơn COD'!"&amp;CELL("address",K451))))</f>
        <v>2</v>
      </c>
      <c r="L451">
        <f ca="1">IF(ISBLANK(INDIRECT("'["&amp;'Báo cáo'!$C$3&amp;".xlsx]Hóa đơn COD'!"&amp;CELL("address",L451))),"",(INDIRECT("'["&amp;'Báo cáo'!$C$3&amp;".xlsx]Hóa đơn COD'!"&amp;CELL("address",L451))))</f>
        <v>6</v>
      </c>
      <c r="M451">
        <f ca="1">IF(ISBLANK(INDIRECT("'["&amp;'Báo cáo'!$C$3&amp;".xlsx]Hóa đơn COD'!"&amp;CELL("address",M451))),"",(INDIRECT("'["&amp;'Báo cáo'!$C$3&amp;".xlsx]Hóa đơn COD'!"&amp;CELL("address",M451))))</f>
        <v>31</v>
      </c>
      <c r="N451" t="str">
        <f ca="1">IF(ISBLANK(INDIRECT("'["&amp;'Báo cáo'!$C$3&amp;".xlsx]Hóa đơn COD'!"&amp;CELL("address",N451))),"",(INDIRECT("'["&amp;'Báo cáo'!$C$3&amp;".xlsx]Hóa đơn COD'!"&amp;CELL("address",N451))))</f>
        <v>tuoint</v>
      </c>
      <c r="O451" t="str">
        <f ca="1">IF(ISBLANK(INDIRECT("'["&amp;'Báo cáo'!$C$3&amp;".xlsx]Hóa đơn COD'!"&amp;CELL("address",O451))),"",(INDIRECT("'["&amp;'Báo cáo'!$C$3&amp;".xlsx]Hóa đơn COD'!"&amp;CELL("address",O451))))</f>
        <v>17:00 06-12-19</v>
      </c>
      <c r="P451" s="10">
        <f t="shared" ref="P451:P514" ca="1" si="7">IF(B451="","",TIME(VALUE(LEFT(O451,2)),VALUE(MID(O451,4,2)),0))</f>
        <v>0.70833333333333337</v>
      </c>
      <c r="Q451" t="str">
        <f ca="1">IF(B451="","",IF(P451&lt;'Báo cáo'!$C$4,"Sáng","Chiều"))</f>
        <v>Chiều</v>
      </c>
      <c r="R451" s="12" t="str">
        <f ca="1">IF(A451="","",IF(ISNUMBER(MATCH(B451,'Danh sách COD'!$B:$B,0)),J451/I451,""))</f>
        <v/>
      </c>
      <c r="S451" t="str">
        <f ca="1">IF(R451="","",IF(R451&gt;='Báo cáo'!$C$8,"Có","Không"))</f>
        <v/>
      </c>
    </row>
    <row r="452" spans="1:19" x14ac:dyDescent="0.25">
      <c r="A452" t="str">
        <f ca="1">IF(ISBLANK(INDIRECT("'["&amp;'Báo cáo'!$C$3&amp;".xlsx]Hóa đơn COD'!"&amp;CELL("address",A452))),"",(INDIRECT("'["&amp;'Báo cáo'!$C$3&amp;".xlsx]Hóa đơn COD'!"&amp;CELL("address",A452))))</f>
        <v>BTT395575056.T138040.031219</v>
      </c>
      <c r="B452" t="str">
        <f ca="1">IF(ISBLANK(INDIRECT("'["&amp;'Báo cáo'!$C$3&amp;".xlsx]Hóa đơn COD'!"&amp;CELL("address",B452))),"",(INDIRECT("'["&amp;'Báo cáo'!$C$3&amp;".xlsx]Hóa đơn COD'!"&amp;CELL("address",B452))))</f>
        <v>T138040- Nguyễn Thị Hiền</v>
      </c>
      <c r="C452">
        <f ca="1">IF(ISBLANK(INDIRECT("'["&amp;'Báo cáo'!$C$3&amp;".xlsx]Hóa đơn COD'!"&amp;CELL("address",C452))),"",(INDIRECT("'["&amp;'Báo cáo'!$C$3&amp;".xlsx]Hóa đơn COD'!"&amp;CELL("address",C452))))</f>
        <v>11951060</v>
      </c>
      <c r="D452">
        <f ca="1">IF(ISBLANK(INDIRECT("'["&amp;'Báo cáo'!$C$3&amp;".xlsx]Hóa đơn COD'!"&amp;CELL("address",D452))),"",(INDIRECT("'["&amp;'Báo cáo'!$C$3&amp;".xlsx]Hóa đơn COD'!"&amp;CELL("address",D452))))</f>
        <v>0</v>
      </c>
      <c r="E452">
        <f ca="1">IF(ISBLANK(INDIRECT("'["&amp;'Báo cáo'!$C$3&amp;".xlsx]Hóa đơn COD'!"&amp;CELL("address",E452))),"",(INDIRECT("'["&amp;'Báo cáo'!$C$3&amp;".xlsx]Hóa đơn COD'!"&amp;CELL("address",E452))))</f>
        <v>951755</v>
      </c>
      <c r="F452">
        <f ca="1">IF(ISBLANK(INDIRECT("'["&amp;'Báo cáo'!$C$3&amp;".xlsx]Hóa đơn COD'!"&amp;CELL("address",F452))),"",(INDIRECT("'["&amp;'Báo cáo'!$C$3&amp;".xlsx]Hóa đơn COD'!"&amp;CELL("address",F452))))</f>
        <v>845755</v>
      </c>
      <c r="G452">
        <f ca="1">IF(ISBLANK(INDIRECT("'["&amp;'Báo cáo'!$C$3&amp;".xlsx]Hóa đơn COD'!"&amp;CELL("address",G452))),"",(INDIRECT("'["&amp;'Báo cáo'!$C$3&amp;".xlsx]Hóa đơn COD'!"&amp;CELL("address",G452))))</f>
        <v>106000</v>
      </c>
      <c r="H452">
        <f ca="1">IF(ISBLANK(INDIRECT("'["&amp;'Báo cáo'!$C$3&amp;".xlsx]Hóa đơn COD'!"&amp;CELL("address",H452))),"",(INDIRECT("'["&amp;'Báo cáo'!$C$3&amp;".xlsx]Hóa đơn COD'!"&amp;CELL("address",H452))))</f>
        <v>0</v>
      </c>
      <c r="I452">
        <f ca="1">IF(ISBLANK(INDIRECT("'["&amp;'Báo cáo'!$C$3&amp;".xlsx]Hóa đơn COD'!"&amp;CELL("address",I452))),"",(INDIRECT("'["&amp;'Báo cáo'!$C$3&amp;".xlsx]Hóa đơn COD'!"&amp;CELL("address",I452))))</f>
        <v>44</v>
      </c>
      <c r="J452">
        <f ca="1">IF(ISBLANK(INDIRECT("'["&amp;'Báo cáo'!$C$3&amp;".xlsx]Hóa đơn COD'!"&amp;CELL("address",J452))),"",(INDIRECT("'["&amp;'Báo cáo'!$C$3&amp;".xlsx]Hóa đơn COD'!"&amp;CELL("address",J452))))</f>
        <v>36</v>
      </c>
      <c r="K452">
        <f ca="1">IF(ISBLANK(INDIRECT("'["&amp;'Báo cáo'!$C$3&amp;".xlsx]Hóa đơn COD'!"&amp;CELL("address",K452))),"",(INDIRECT("'["&amp;'Báo cáo'!$C$3&amp;".xlsx]Hóa đơn COD'!"&amp;CELL("address",K452))))</f>
        <v>1</v>
      </c>
      <c r="L452">
        <f ca="1">IF(ISBLANK(INDIRECT("'["&amp;'Báo cáo'!$C$3&amp;".xlsx]Hóa đơn COD'!"&amp;CELL("address",L452))),"",(INDIRECT("'["&amp;'Báo cáo'!$C$3&amp;".xlsx]Hóa đơn COD'!"&amp;CELL("address",L452))))</f>
        <v>7</v>
      </c>
      <c r="M452">
        <f ca="1">IF(ISBLANK(INDIRECT("'["&amp;'Báo cáo'!$C$3&amp;".xlsx]Hóa đơn COD'!"&amp;CELL("address",M452))),"",(INDIRECT("'["&amp;'Báo cáo'!$C$3&amp;".xlsx]Hóa đơn COD'!"&amp;CELL("address",M452))))</f>
        <v>44</v>
      </c>
      <c r="N452" t="str">
        <f ca="1">IF(ISBLANK(INDIRECT("'["&amp;'Báo cáo'!$C$3&amp;".xlsx]Hóa đơn COD'!"&amp;CELL("address",N452))),"",(INDIRECT("'["&amp;'Báo cáo'!$C$3&amp;".xlsx]Hóa đơn COD'!"&amp;CELL("address",N452))))</f>
        <v>nhitpy</v>
      </c>
      <c r="O452" t="str">
        <f ca="1">IF(ISBLANK(INDIRECT("'["&amp;'Báo cáo'!$C$3&amp;".xlsx]Hóa đơn COD'!"&amp;CELL("address",O452))),"",(INDIRECT("'["&amp;'Báo cáo'!$C$3&amp;".xlsx]Hóa đơn COD'!"&amp;CELL("address",O452))))</f>
        <v>17:24 03-12-19</v>
      </c>
      <c r="P452" s="10">
        <f t="shared" ca="1" si="7"/>
        <v>0.72499999999999998</v>
      </c>
      <c r="Q452" t="str">
        <f ca="1">IF(B452="","",IF(P452&lt;'Báo cáo'!$C$4,"Sáng","Chiều"))</f>
        <v>Chiều</v>
      </c>
      <c r="R452" s="12" t="str">
        <f ca="1">IF(A452="","",IF(ISNUMBER(MATCH(B452,'Danh sách COD'!$B:$B,0)),J452/I452,""))</f>
        <v/>
      </c>
      <c r="S452" t="str">
        <f ca="1">IF(R452="","",IF(R452&gt;='Báo cáo'!$C$8,"Có","Không"))</f>
        <v/>
      </c>
    </row>
    <row r="453" spans="1:19" x14ac:dyDescent="0.25">
      <c r="A453" t="str">
        <f ca="1">IF(ISBLANK(INDIRECT("'["&amp;'Báo cáo'!$C$3&amp;".xlsx]Hóa đơn COD'!"&amp;CELL("address",A453))),"",(INDIRECT("'["&amp;'Báo cáo'!$C$3&amp;".xlsx]Hóa đơn COD'!"&amp;CELL("address",A453))))</f>
        <v>BTT394320966.T138040.021219</v>
      </c>
      <c r="B453" t="str">
        <f ca="1">IF(ISBLANK(INDIRECT("'["&amp;'Báo cáo'!$C$3&amp;".xlsx]Hóa đơn COD'!"&amp;CELL("address",B453))),"",(INDIRECT("'["&amp;'Báo cáo'!$C$3&amp;".xlsx]Hóa đơn COD'!"&amp;CELL("address",B453))))</f>
        <v>T138040- Nguyễn Thị Hiền</v>
      </c>
      <c r="C453">
        <f ca="1">IF(ISBLANK(INDIRECT("'["&amp;'Báo cáo'!$C$3&amp;".xlsx]Hóa đơn COD'!"&amp;CELL("address",C453))),"",(INDIRECT("'["&amp;'Báo cáo'!$C$3&amp;".xlsx]Hóa đơn COD'!"&amp;CELL("address",C453))))</f>
        <v>9049472</v>
      </c>
      <c r="D453">
        <f ca="1">IF(ISBLANK(INDIRECT("'["&amp;'Báo cáo'!$C$3&amp;".xlsx]Hóa đơn COD'!"&amp;CELL("address",D453))),"",(INDIRECT("'["&amp;'Báo cáo'!$C$3&amp;".xlsx]Hóa đơn COD'!"&amp;CELL("address",D453))))</f>
        <v>0</v>
      </c>
      <c r="E453">
        <f ca="1">IF(ISBLANK(INDIRECT("'["&amp;'Báo cáo'!$C$3&amp;".xlsx]Hóa đơn COD'!"&amp;CELL("address",E453))),"",(INDIRECT("'["&amp;'Báo cáo'!$C$3&amp;".xlsx]Hóa đơn COD'!"&amp;CELL("address",E453))))</f>
        <v>863500</v>
      </c>
      <c r="F453">
        <f ca="1">IF(ISBLANK(INDIRECT("'["&amp;'Báo cáo'!$C$3&amp;".xlsx]Hóa đơn COD'!"&amp;CELL("address",F453))),"",(INDIRECT("'["&amp;'Báo cáo'!$C$3&amp;".xlsx]Hóa đơn COD'!"&amp;CELL("address",F453))))</f>
        <v>634500</v>
      </c>
      <c r="G453">
        <f ca="1">IF(ISBLANK(INDIRECT("'["&amp;'Báo cáo'!$C$3&amp;".xlsx]Hóa đơn COD'!"&amp;CELL("address",G453))),"",(INDIRECT("'["&amp;'Báo cáo'!$C$3&amp;".xlsx]Hóa đơn COD'!"&amp;CELL("address",G453))))</f>
        <v>229000</v>
      </c>
      <c r="H453">
        <f ca="1">IF(ISBLANK(INDIRECT("'["&amp;'Báo cáo'!$C$3&amp;".xlsx]Hóa đơn COD'!"&amp;CELL("address",H453))),"",(INDIRECT("'["&amp;'Báo cáo'!$C$3&amp;".xlsx]Hóa đơn COD'!"&amp;CELL("address",H453))))</f>
        <v>0</v>
      </c>
      <c r="I453">
        <f ca="1">IF(ISBLANK(INDIRECT("'["&amp;'Báo cáo'!$C$3&amp;".xlsx]Hóa đơn COD'!"&amp;CELL("address",I453))),"",(INDIRECT("'["&amp;'Báo cáo'!$C$3&amp;".xlsx]Hóa đơn COD'!"&amp;CELL("address",I453))))</f>
        <v>40</v>
      </c>
      <c r="J453">
        <f ca="1">IF(ISBLANK(INDIRECT("'["&amp;'Báo cáo'!$C$3&amp;".xlsx]Hóa đơn COD'!"&amp;CELL("address",J453))),"",(INDIRECT("'["&amp;'Báo cáo'!$C$3&amp;".xlsx]Hóa đơn COD'!"&amp;CELL("address",J453))))</f>
        <v>32</v>
      </c>
      <c r="K453">
        <f ca="1">IF(ISBLANK(INDIRECT("'["&amp;'Báo cáo'!$C$3&amp;".xlsx]Hóa đơn COD'!"&amp;CELL("address",K453))),"",(INDIRECT("'["&amp;'Báo cáo'!$C$3&amp;".xlsx]Hóa đơn COD'!"&amp;CELL("address",K453))))</f>
        <v>5</v>
      </c>
      <c r="L453">
        <f ca="1">IF(ISBLANK(INDIRECT("'["&amp;'Báo cáo'!$C$3&amp;".xlsx]Hóa đơn COD'!"&amp;CELL("address",L453))),"",(INDIRECT("'["&amp;'Báo cáo'!$C$3&amp;".xlsx]Hóa đơn COD'!"&amp;CELL("address",L453))))</f>
        <v>3</v>
      </c>
      <c r="M453">
        <f ca="1">IF(ISBLANK(INDIRECT("'["&amp;'Báo cáo'!$C$3&amp;".xlsx]Hóa đơn COD'!"&amp;CELL("address",M453))),"",(INDIRECT("'["&amp;'Báo cáo'!$C$3&amp;".xlsx]Hóa đơn COD'!"&amp;CELL("address",M453))))</f>
        <v>40</v>
      </c>
      <c r="N453" t="str">
        <f ca="1">IF(ISBLANK(INDIRECT("'["&amp;'Báo cáo'!$C$3&amp;".xlsx]Hóa đơn COD'!"&amp;CELL("address",N453))),"",(INDIRECT("'["&amp;'Báo cáo'!$C$3&amp;".xlsx]Hóa đơn COD'!"&amp;CELL("address",N453))))</f>
        <v>nhitpy</v>
      </c>
      <c r="O453" t="str">
        <f ca="1">IF(ISBLANK(INDIRECT("'["&amp;'Báo cáo'!$C$3&amp;".xlsx]Hóa đơn COD'!"&amp;CELL("address",O453))),"",(INDIRECT("'["&amp;'Báo cáo'!$C$3&amp;".xlsx]Hóa đơn COD'!"&amp;CELL("address",O453))))</f>
        <v>17:58 02-12-19</v>
      </c>
      <c r="P453" s="10">
        <f t="shared" ca="1" si="7"/>
        <v>0.74861111111111101</v>
      </c>
      <c r="Q453" t="str">
        <f ca="1">IF(B453="","",IF(P453&lt;'Báo cáo'!$C$4,"Sáng","Chiều"))</f>
        <v>Chiều</v>
      </c>
      <c r="R453" s="12" t="str">
        <f ca="1">IF(A453="","",IF(ISNUMBER(MATCH(B453,'Danh sách COD'!$B:$B,0)),J453/I453,""))</f>
        <v/>
      </c>
      <c r="S453" t="str">
        <f ca="1">IF(R453="","",IF(R453&gt;='Báo cáo'!$C$8,"Có","Không"))</f>
        <v/>
      </c>
    </row>
    <row r="454" spans="1:19" x14ac:dyDescent="0.25">
      <c r="A454" t="str">
        <f ca="1">IF(ISBLANK(INDIRECT("'["&amp;'Báo cáo'!$C$3&amp;".xlsx]Hóa đơn COD'!"&amp;CELL("address",A454))),"",(INDIRECT("'["&amp;'Báo cáo'!$C$3&amp;".xlsx]Hóa đơn COD'!"&amp;CELL("address",A454))))</f>
        <v>BTT397834317.T138612.051219</v>
      </c>
      <c r="B454" t="str">
        <f ca="1">IF(ISBLANK(INDIRECT("'["&amp;'Báo cáo'!$C$3&amp;".xlsx]Hóa đơn COD'!"&amp;CELL("address",B454))),"",(INDIRECT("'["&amp;'Báo cáo'!$C$3&amp;".xlsx]Hóa đơn COD'!"&amp;CELL("address",B454))))</f>
        <v>T138612-Nguyễn Lê Minh Triết</v>
      </c>
      <c r="C454">
        <f ca="1">IF(ISBLANK(INDIRECT("'["&amp;'Báo cáo'!$C$3&amp;".xlsx]Hóa đơn COD'!"&amp;CELL("address",C454))),"",(INDIRECT("'["&amp;'Báo cáo'!$C$3&amp;".xlsx]Hóa đơn COD'!"&amp;CELL("address",C454))))</f>
        <v>8792360</v>
      </c>
      <c r="D454">
        <f ca="1">IF(ISBLANK(INDIRECT("'["&amp;'Báo cáo'!$C$3&amp;".xlsx]Hóa đơn COD'!"&amp;CELL("address",D454))),"",(INDIRECT("'["&amp;'Báo cáo'!$C$3&amp;".xlsx]Hóa đơn COD'!"&amp;CELL("address",D454))))</f>
        <v>0</v>
      </c>
      <c r="E454">
        <f ca="1">IF(ISBLANK(INDIRECT("'["&amp;'Báo cáo'!$C$3&amp;".xlsx]Hóa đơn COD'!"&amp;CELL("address",E454))),"",(INDIRECT("'["&amp;'Báo cáo'!$C$3&amp;".xlsx]Hóa đơn COD'!"&amp;CELL("address",E454))))</f>
        <v>1355270</v>
      </c>
      <c r="F454">
        <f ca="1">IF(ISBLANK(INDIRECT("'["&amp;'Báo cáo'!$C$3&amp;".xlsx]Hóa đơn COD'!"&amp;CELL("address",F454))),"",(INDIRECT("'["&amp;'Báo cáo'!$C$3&amp;".xlsx]Hóa đơn COD'!"&amp;CELL("address",F454))))</f>
        <v>1257270</v>
      </c>
      <c r="G454">
        <f ca="1">IF(ISBLANK(INDIRECT("'["&amp;'Báo cáo'!$C$3&amp;".xlsx]Hóa đơn COD'!"&amp;CELL("address",G454))),"",(INDIRECT("'["&amp;'Báo cáo'!$C$3&amp;".xlsx]Hóa đơn COD'!"&amp;CELL("address",G454))))</f>
        <v>98000</v>
      </c>
      <c r="H454">
        <f ca="1">IF(ISBLANK(INDIRECT("'["&amp;'Báo cáo'!$C$3&amp;".xlsx]Hóa đơn COD'!"&amp;CELL("address",H454))),"",(INDIRECT("'["&amp;'Báo cáo'!$C$3&amp;".xlsx]Hóa đơn COD'!"&amp;CELL("address",H454))))</f>
        <v>0</v>
      </c>
      <c r="I454">
        <f ca="1">IF(ISBLANK(INDIRECT("'["&amp;'Báo cáo'!$C$3&amp;".xlsx]Hóa đơn COD'!"&amp;CELL("address",I454))),"",(INDIRECT("'["&amp;'Báo cáo'!$C$3&amp;".xlsx]Hóa đơn COD'!"&amp;CELL("address",I454))))</f>
        <v>55</v>
      </c>
      <c r="J454">
        <f ca="1">IF(ISBLANK(INDIRECT("'["&amp;'Báo cáo'!$C$3&amp;".xlsx]Hóa đơn COD'!"&amp;CELL("address",J454))),"",(INDIRECT("'["&amp;'Báo cáo'!$C$3&amp;".xlsx]Hóa đơn COD'!"&amp;CELL("address",J454))))</f>
        <v>46</v>
      </c>
      <c r="K454">
        <f ca="1">IF(ISBLANK(INDIRECT("'["&amp;'Báo cáo'!$C$3&amp;".xlsx]Hóa đơn COD'!"&amp;CELL("address",K454))),"",(INDIRECT("'["&amp;'Báo cáo'!$C$3&amp;".xlsx]Hóa đơn COD'!"&amp;CELL("address",K454))))</f>
        <v>2</v>
      </c>
      <c r="L454">
        <f ca="1">IF(ISBLANK(INDIRECT("'["&amp;'Báo cáo'!$C$3&amp;".xlsx]Hóa đơn COD'!"&amp;CELL("address",L454))),"",(INDIRECT("'["&amp;'Báo cáo'!$C$3&amp;".xlsx]Hóa đơn COD'!"&amp;CELL("address",L454))))</f>
        <v>7</v>
      </c>
      <c r="M454">
        <f ca="1">IF(ISBLANK(INDIRECT("'["&amp;'Báo cáo'!$C$3&amp;".xlsx]Hóa đơn COD'!"&amp;CELL("address",M454))),"",(INDIRECT("'["&amp;'Báo cáo'!$C$3&amp;".xlsx]Hóa đơn COD'!"&amp;CELL("address",M454))))</f>
        <v>55</v>
      </c>
      <c r="N454" t="str">
        <f ca="1">IF(ISBLANK(INDIRECT("'["&amp;'Báo cáo'!$C$3&amp;".xlsx]Hóa đơn COD'!"&amp;CELL("address",N454))),"",(INDIRECT("'["&amp;'Báo cáo'!$C$3&amp;".xlsx]Hóa đơn COD'!"&amp;CELL("address",N454))))</f>
        <v>tuoint</v>
      </c>
      <c r="O454" t="str">
        <f ca="1">IF(ISBLANK(INDIRECT("'["&amp;'Báo cáo'!$C$3&amp;".xlsx]Hóa đơn COD'!"&amp;CELL("address",O454))),"",(INDIRECT("'["&amp;'Báo cáo'!$C$3&amp;".xlsx]Hóa đơn COD'!"&amp;CELL("address",O454))))</f>
        <v>11:41 05-12-19</v>
      </c>
      <c r="P454" s="10">
        <f t="shared" ca="1" si="7"/>
        <v>0.48680555555555555</v>
      </c>
      <c r="Q454" t="str">
        <f ca="1">IF(B454="","",IF(P454&lt;'Báo cáo'!$C$4,"Sáng","Chiều"))</f>
        <v>Sáng</v>
      </c>
      <c r="R454" s="12" t="str">
        <f ca="1">IF(A454="","",IF(ISNUMBER(MATCH(B454,'Danh sách COD'!$B:$B,0)),J454/I454,""))</f>
        <v/>
      </c>
      <c r="S454" t="str">
        <f ca="1">IF(R454="","",IF(R454&gt;='Báo cáo'!$C$8,"Có","Không"))</f>
        <v/>
      </c>
    </row>
    <row r="455" spans="1:19" x14ac:dyDescent="0.25">
      <c r="A455" t="str">
        <f ca="1">IF(ISBLANK(INDIRECT("'["&amp;'Báo cáo'!$C$3&amp;".xlsx]Hóa đơn COD'!"&amp;CELL("address",A455))),"",(INDIRECT("'["&amp;'Báo cáo'!$C$3&amp;".xlsx]Hóa đơn COD'!"&amp;CELL("address",A455))))</f>
        <v>BTT396583995.T138612.041219</v>
      </c>
      <c r="B455" t="str">
        <f ca="1">IF(ISBLANK(INDIRECT("'["&amp;'Báo cáo'!$C$3&amp;".xlsx]Hóa đơn COD'!"&amp;CELL("address",B455))),"",(INDIRECT("'["&amp;'Báo cáo'!$C$3&amp;".xlsx]Hóa đơn COD'!"&amp;CELL("address",B455))))</f>
        <v>T138612-Nguyễn Lê Minh Triết</v>
      </c>
      <c r="C455">
        <f ca="1">IF(ISBLANK(INDIRECT("'["&amp;'Báo cáo'!$C$3&amp;".xlsx]Hóa đơn COD'!"&amp;CELL("address",C455))),"",(INDIRECT("'["&amp;'Báo cáo'!$C$3&amp;".xlsx]Hóa đơn COD'!"&amp;CELL("address",C455))))</f>
        <v>8734200</v>
      </c>
      <c r="D455">
        <f ca="1">IF(ISBLANK(INDIRECT("'["&amp;'Báo cáo'!$C$3&amp;".xlsx]Hóa đơn COD'!"&amp;CELL("address",D455))),"",(INDIRECT("'["&amp;'Báo cáo'!$C$3&amp;".xlsx]Hóa đơn COD'!"&amp;CELL("address",D455))))</f>
        <v>30000</v>
      </c>
      <c r="E455">
        <f ca="1">IF(ISBLANK(INDIRECT("'["&amp;'Báo cáo'!$C$3&amp;".xlsx]Hóa đơn COD'!"&amp;CELL("address",E455))),"",(INDIRECT("'["&amp;'Báo cáo'!$C$3&amp;".xlsx]Hóa đơn COD'!"&amp;CELL("address",E455))))</f>
        <v>921120</v>
      </c>
      <c r="F455">
        <f ca="1">IF(ISBLANK(INDIRECT("'["&amp;'Báo cáo'!$C$3&amp;".xlsx]Hóa đơn COD'!"&amp;CELL("address",F455))),"",(INDIRECT("'["&amp;'Báo cáo'!$C$3&amp;".xlsx]Hóa đơn COD'!"&amp;CELL("address",F455))))</f>
        <v>832120</v>
      </c>
      <c r="G455">
        <f ca="1">IF(ISBLANK(INDIRECT("'["&amp;'Báo cáo'!$C$3&amp;".xlsx]Hóa đơn COD'!"&amp;CELL("address",G455))),"",(INDIRECT("'["&amp;'Báo cáo'!$C$3&amp;".xlsx]Hóa đơn COD'!"&amp;CELL("address",G455))))</f>
        <v>89000</v>
      </c>
      <c r="H455">
        <f ca="1">IF(ISBLANK(INDIRECT("'["&amp;'Báo cáo'!$C$3&amp;".xlsx]Hóa đơn COD'!"&amp;CELL("address",H455))),"",(INDIRECT("'["&amp;'Báo cáo'!$C$3&amp;".xlsx]Hóa đơn COD'!"&amp;CELL("address",H455))))</f>
        <v>0</v>
      </c>
      <c r="I455">
        <f ca="1">IF(ISBLANK(INDIRECT("'["&amp;'Báo cáo'!$C$3&amp;".xlsx]Hóa đơn COD'!"&amp;CELL("address",I455))),"",(INDIRECT("'["&amp;'Báo cáo'!$C$3&amp;".xlsx]Hóa đơn COD'!"&amp;CELL("address",I455))))</f>
        <v>42</v>
      </c>
      <c r="J455">
        <f ca="1">IF(ISBLANK(INDIRECT("'["&amp;'Báo cáo'!$C$3&amp;".xlsx]Hóa đơn COD'!"&amp;CELL("address",J455))),"",(INDIRECT("'["&amp;'Báo cáo'!$C$3&amp;".xlsx]Hóa đơn COD'!"&amp;CELL("address",J455))))</f>
        <v>28</v>
      </c>
      <c r="K455">
        <f ca="1">IF(ISBLANK(INDIRECT("'["&amp;'Báo cáo'!$C$3&amp;".xlsx]Hóa đơn COD'!"&amp;CELL("address",K455))),"",(INDIRECT("'["&amp;'Báo cáo'!$C$3&amp;".xlsx]Hóa đơn COD'!"&amp;CELL("address",K455))))</f>
        <v>1</v>
      </c>
      <c r="L455">
        <f ca="1">IF(ISBLANK(INDIRECT("'["&amp;'Báo cáo'!$C$3&amp;".xlsx]Hóa đơn COD'!"&amp;CELL("address",L455))),"",(INDIRECT("'["&amp;'Báo cáo'!$C$3&amp;".xlsx]Hóa đơn COD'!"&amp;CELL("address",L455))))</f>
        <v>13</v>
      </c>
      <c r="M455">
        <f ca="1">IF(ISBLANK(INDIRECT("'["&amp;'Báo cáo'!$C$3&amp;".xlsx]Hóa đơn COD'!"&amp;CELL("address",M455))),"",(INDIRECT("'["&amp;'Báo cáo'!$C$3&amp;".xlsx]Hóa đơn COD'!"&amp;CELL("address",M455))))</f>
        <v>42</v>
      </c>
      <c r="N455" t="str">
        <f ca="1">IF(ISBLANK(INDIRECT("'["&amp;'Báo cáo'!$C$3&amp;".xlsx]Hóa đơn COD'!"&amp;CELL("address",N455))),"",(INDIRECT("'["&amp;'Báo cáo'!$C$3&amp;".xlsx]Hóa đơn COD'!"&amp;CELL("address",N455))))</f>
        <v>tuoint</v>
      </c>
      <c r="O455" t="str">
        <f ca="1">IF(ISBLANK(INDIRECT("'["&amp;'Báo cáo'!$C$3&amp;".xlsx]Hóa đơn COD'!"&amp;CELL("address",O455))),"",(INDIRECT("'["&amp;'Báo cáo'!$C$3&amp;".xlsx]Hóa đơn COD'!"&amp;CELL("address",O455))))</f>
        <v>11:47 04-12-19</v>
      </c>
      <c r="P455" s="10">
        <f t="shared" ca="1" si="7"/>
        <v>0.4909722222222222</v>
      </c>
      <c r="Q455" t="str">
        <f ca="1">IF(B455="","",IF(P455&lt;'Báo cáo'!$C$4,"Sáng","Chiều"))</f>
        <v>Sáng</v>
      </c>
      <c r="R455" s="12" t="str">
        <f ca="1">IF(A455="","",IF(ISNUMBER(MATCH(B455,'Danh sách COD'!$B:$B,0)),J455/I455,""))</f>
        <v/>
      </c>
      <c r="S455" t="str">
        <f ca="1">IF(R455="","",IF(R455&gt;='Báo cáo'!$C$8,"Có","Không"))</f>
        <v/>
      </c>
    </row>
    <row r="456" spans="1:19" x14ac:dyDescent="0.25">
      <c r="A456" t="str">
        <f ca="1">IF(ISBLANK(INDIRECT("'["&amp;'Báo cáo'!$C$3&amp;".xlsx]Hóa đơn COD'!"&amp;CELL("address",A456))),"",(INDIRECT("'["&amp;'Báo cáo'!$C$3&amp;".xlsx]Hóa đơn COD'!"&amp;CELL("address",A456))))</f>
        <v>BTT399292707.T138612.061219</v>
      </c>
      <c r="B456" t="str">
        <f ca="1">IF(ISBLANK(INDIRECT("'["&amp;'Báo cáo'!$C$3&amp;".xlsx]Hóa đơn COD'!"&amp;CELL("address",B456))),"",(INDIRECT("'["&amp;'Báo cáo'!$C$3&amp;".xlsx]Hóa đơn COD'!"&amp;CELL("address",B456))))</f>
        <v>T138612-Nguyễn Lê Minh Triết</v>
      </c>
      <c r="C456">
        <f ca="1">IF(ISBLANK(INDIRECT("'["&amp;'Báo cáo'!$C$3&amp;".xlsx]Hóa đơn COD'!"&amp;CELL("address",C456))),"",(INDIRECT("'["&amp;'Báo cáo'!$C$3&amp;".xlsx]Hóa đơn COD'!"&amp;CELL("address",C456))))</f>
        <v>12440583</v>
      </c>
      <c r="D456">
        <f ca="1">IF(ISBLANK(INDIRECT("'["&amp;'Báo cáo'!$C$3&amp;".xlsx]Hóa đơn COD'!"&amp;CELL("address",D456))),"",(INDIRECT("'["&amp;'Báo cáo'!$C$3&amp;".xlsx]Hóa đơn COD'!"&amp;CELL("address",D456))))</f>
        <v>24000</v>
      </c>
      <c r="E456">
        <f ca="1">IF(ISBLANK(INDIRECT("'["&amp;'Báo cáo'!$C$3&amp;".xlsx]Hóa đơn COD'!"&amp;CELL("address",E456))),"",(INDIRECT("'["&amp;'Báo cáo'!$C$3&amp;".xlsx]Hóa đơn COD'!"&amp;CELL("address",E456))))</f>
        <v>873000</v>
      </c>
      <c r="F456">
        <f ca="1">IF(ISBLANK(INDIRECT("'["&amp;'Báo cáo'!$C$3&amp;".xlsx]Hóa đơn COD'!"&amp;CELL("address",F456))),"",(INDIRECT("'["&amp;'Báo cáo'!$C$3&amp;".xlsx]Hóa đơn COD'!"&amp;CELL("address",F456))))</f>
        <v>760000</v>
      </c>
      <c r="G456">
        <f ca="1">IF(ISBLANK(INDIRECT("'["&amp;'Báo cáo'!$C$3&amp;".xlsx]Hóa đơn COD'!"&amp;CELL("address",G456))),"",(INDIRECT("'["&amp;'Báo cáo'!$C$3&amp;".xlsx]Hóa đơn COD'!"&amp;CELL("address",G456))))</f>
        <v>113000</v>
      </c>
      <c r="H456">
        <f ca="1">IF(ISBLANK(INDIRECT("'["&amp;'Báo cáo'!$C$3&amp;".xlsx]Hóa đơn COD'!"&amp;CELL("address",H456))),"",(INDIRECT("'["&amp;'Báo cáo'!$C$3&amp;".xlsx]Hóa đơn COD'!"&amp;CELL("address",H456))))</f>
        <v>0</v>
      </c>
      <c r="I456">
        <f ca="1">IF(ISBLANK(INDIRECT("'["&amp;'Báo cáo'!$C$3&amp;".xlsx]Hóa đơn COD'!"&amp;CELL("address",I456))),"",(INDIRECT("'["&amp;'Báo cáo'!$C$3&amp;".xlsx]Hóa đơn COD'!"&amp;CELL("address",I456))))</f>
        <v>36</v>
      </c>
      <c r="J456">
        <f ca="1">IF(ISBLANK(INDIRECT("'["&amp;'Báo cáo'!$C$3&amp;".xlsx]Hóa đơn COD'!"&amp;CELL("address",J456))),"",(INDIRECT("'["&amp;'Báo cáo'!$C$3&amp;".xlsx]Hóa đơn COD'!"&amp;CELL("address",J456))))</f>
        <v>31</v>
      </c>
      <c r="K456">
        <f ca="1">IF(ISBLANK(INDIRECT("'["&amp;'Báo cáo'!$C$3&amp;".xlsx]Hóa đơn COD'!"&amp;CELL("address",K456))),"",(INDIRECT("'["&amp;'Báo cáo'!$C$3&amp;".xlsx]Hóa đơn COD'!"&amp;CELL("address",K456))))</f>
        <v>0</v>
      </c>
      <c r="L456">
        <f ca="1">IF(ISBLANK(INDIRECT("'["&amp;'Báo cáo'!$C$3&amp;".xlsx]Hóa đơn COD'!"&amp;CELL("address",L456))),"",(INDIRECT("'["&amp;'Báo cáo'!$C$3&amp;".xlsx]Hóa đơn COD'!"&amp;CELL("address",L456))))</f>
        <v>5</v>
      </c>
      <c r="M456">
        <f ca="1">IF(ISBLANK(INDIRECT("'["&amp;'Báo cáo'!$C$3&amp;".xlsx]Hóa đơn COD'!"&amp;CELL("address",M456))),"",(INDIRECT("'["&amp;'Báo cáo'!$C$3&amp;".xlsx]Hóa đơn COD'!"&amp;CELL("address",M456))))</f>
        <v>36</v>
      </c>
      <c r="N456" t="str">
        <f ca="1">IF(ISBLANK(INDIRECT("'["&amp;'Báo cáo'!$C$3&amp;".xlsx]Hóa đơn COD'!"&amp;CELL("address",N456))),"",(INDIRECT("'["&amp;'Báo cáo'!$C$3&amp;".xlsx]Hóa đơn COD'!"&amp;CELL("address",N456))))</f>
        <v>tuoint</v>
      </c>
      <c r="O456" t="str">
        <f ca="1">IF(ISBLANK(INDIRECT("'["&amp;'Báo cáo'!$C$3&amp;".xlsx]Hóa đơn COD'!"&amp;CELL("address",O456))),"",(INDIRECT("'["&amp;'Báo cáo'!$C$3&amp;".xlsx]Hóa đơn COD'!"&amp;CELL("address",O456))))</f>
        <v>11:50 06-12-19</v>
      </c>
      <c r="P456" s="10">
        <f t="shared" ca="1" si="7"/>
        <v>0.49305555555555558</v>
      </c>
      <c r="Q456" t="str">
        <f ca="1">IF(B456="","",IF(P456&lt;'Báo cáo'!$C$4,"Sáng","Chiều"))</f>
        <v>Sáng</v>
      </c>
      <c r="R456" s="12" t="str">
        <f ca="1">IF(A456="","",IF(ISNUMBER(MATCH(B456,'Danh sách COD'!$B:$B,0)),J456/I456,""))</f>
        <v/>
      </c>
      <c r="S456" t="str">
        <f ca="1">IF(R456="","",IF(R456&gt;='Báo cáo'!$C$8,"Có","Không"))</f>
        <v/>
      </c>
    </row>
    <row r="457" spans="1:19" x14ac:dyDescent="0.25">
      <c r="A457" t="str">
        <f ca="1">IF(ISBLANK(INDIRECT("'["&amp;'Báo cáo'!$C$3&amp;".xlsx]Hóa đơn COD'!"&amp;CELL("address",A457))),"",(INDIRECT("'["&amp;'Báo cáo'!$C$3&amp;".xlsx]Hóa đơn COD'!"&amp;CELL("address",A457))))</f>
        <v>BTT391670103.T138612.301119</v>
      </c>
      <c r="B457" t="str">
        <f ca="1">IF(ISBLANK(INDIRECT("'["&amp;'Báo cáo'!$C$3&amp;".xlsx]Hóa đơn COD'!"&amp;CELL("address",B457))),"",(INDIRECT("'["&amp;'Báo cáo'!$C$3&amp;".xlsx]Hóa đơn COD'!"&amp;CELL("address",B457))))</f>
        <v>T138612-Nguyễn Lê Minh Triết</v>
      </c>
      <c r="C457">
        <f ca="1">IF(ISBLANK(INDIRECT("'["&amp;'Báo cáo'!$C$3&amp;".xlsx]Hóa đơn COD'!"&amp;CELL("address",C457))),"",(INDIRECT("'["&amp;'Báo cáo'!$C$3&amp;".xlsx]Hóa đơn COD'!"&amp;CELL("address",C457))))</f>
        <v>4516153</v>
      </c>
      <c r="D457">
        <f ca="1">IF(ISBLANK(INDIRECT("'["&amp;'Báo cáo'!$C$3&amp;".xlsx]Hóa đơn COD'!"&amp;CELL("address",D457))),"",(INDIRECT("'["&amp;'Báo cáo'!$C$3&amp;".xlsx]Hóa đơn COD'!"&amp;CELL("address",D457))))</f>
        <v>0</v>
      </c>
      <c r="E457">
        <f ca="1">IF(ISBLANK(INDIRECT("'["&amp;'Báo cáo'!$C$3&amp;".xlsx]Hóa đơn COD'!"&amp;CELL("address",E457))),"",(INDIRECT("'["&amp;'Báo cáo'!$C$3&amp;".xlsx]Hóa đơn COD'!"&amp;CELL("address",E457))))</f>
        <v>641415</v>
      </c>
      <c r="F457">
        <f ca="1">IF(ISBLANK(INDIRECT("'["&amp;'Báo cáo'!$C$3&amp;".xlsx]Hóa đơn COD'!"&amp;CELL("address",F457))),"",(INDIRECT("'["&amp;'Báo cáo'!$C$3&amp;".xlsx]Hóa đơn COD'!"&amp;CELL("address",F457))))</f>
        <v>641415</v>
      </c>
      <c r="G457">
        <f ca="1">IF(ISBLANK(INDIRECT("'["&amp;'Báo cáo'!$C$3&amp;".xlsx]Hóa đơn COD'!"&amp;CELL("address",G457))),"",(INDIRECT("'["&amp;'Báo cáo'!$C$3&amp;".xlsx]Hóa đơn COD'!"&amp;CELL("address",G457))))</f>
        <v>0</v>
      </c>
      <c r="H457">
        <f ca="1">IF(ISBLANK(INDIRECT("'["&amp;'Báo cáo'!$C$3&amp;".xlsx]Hóa đơn COD'!"&amp;CELL("address",H457))),"",(INDIRECT("'["&amp;'Báo cáo'!$C$3&amp;".xlsx]Hóa đơn COD'!"&amp;CELL("address",H457))))</f>
        <v>0</v>
      </c>
      <c r="I457">
        <f ca="1">IF(ISBLANK(INDIRECT("'["&amp;'Báo cáo'!$C$3&amp;".xlsx]Hóa đơn COD'!"&amp;CELL("address",I457))),"",(INDIRECT("'["&amp;'Báo cáo'!$C$3&amp;".xlsx]Hóa đơn COD'!"&amp;CELL("address",I457))))</f>
        <v>35</v>
      </c>
      <c r="J457">
        <f ca="1">IF(ISBLANK(INDIRECT("'["&amp;'Báo cáo'!$C$3&amp;".xlsx]Hóa đơn COD'!"&amp;CELL("address",J457))),"",(INDIRECT("'["&amp;'Báo cáo'!$C$3&amp;".xlsx]Hóa đơn COD'!"&amp;CELL("address",J457))))</f>
        <v>26</v>
      </c>
      <c r="K457">
        <f ca="1">IF(ISBLANK(INDIRECT("'["&amp;'Báo cáo'!$C$3&amp;".xlsx]Hóa đơn COD'!"&amp;CELL("address",K457))),"",(INDIRECT("'["&amp;'Báo cáo'!$C$3&amp;".xlsx]Hóa đơn COD'!"&amp;CELL("address",K457))))</f>
        <v>0</v>
      </c>
      <c r="L457">
        <f ca="1">IF(ISBLANK(INDIRECT("'["&amp;'Báo cáo'!$C$3&amp;".xlsx]Hóa đơn COD'!"&amp;CELL("address",L457))),"",(INDIRECT("'["&amp;'Báo cáo'!$C$3&amp;".xlsx]Hóa đơn COD'!"&amp;CELL("address",L457))))</f>
        <v>9</v>
      </c>
      <c r="M457">
        <f ca="1">IF(ISBLANK(INDIRECT("'["&amp;'Báo cáo'!$C$3&amp;".xlsx]Hóa đơn COD'!"&amp;CELL("address",M457))),"",(INDIRECT("'["&amp;'Báo cáo'!$C$3&amp;".xlsx]Hóa đơn COD'!"&amp;CELL("address",M457))))</f>
        <v>35</v>
      </c>
      <c r="N457" t="str">
        <f ca="1">IF(ISBLANK(INDIRECT("'["&amp;'Báo cáo'!$C$3&amp;".xlsx]Hóa đơn COD'!"&amp;CELL("address",N457))),"",(INDIRECT("'["&amp;'Báo cáo'!$C$3&amp;".xlsx]Hóa đơn COD'!"&amp;CELL("address",N457))))</f>
        <v>nhitpy</v>
      </c>
      <c r="O457" t="str">
        <f ca="1">IF(ISBLANK(INDIRECT("'["&amp;'Báo cáo'!$C$3&amp;".xlsx]Hóa đơn COD'!"&amp;CELL("address",O457))),"",(INDIRECT("'["&amp;'Báo cáo'!$C$3&amp;".xlsx]Hóa đơn COD'!"&amp;CELL("address",O457))))</f>
        <v>11:56 30-11-19</v>
      </c>
      <c r="P457" s="10">
        <f t="shared" ca="1" si="7"/>
        <v>0.49722222222222223</v>
      </c>
      <c r="Q457" t="str">
        <f ca="1">IF(B457="","",IF(P457&lt;'Báo cáo'!$C$4,"Sáng","Chiều"))</f>
        <v>Sáng</v>
      </c>
      <c r="R457" s="12" t="str">
        <f ca="1">IF(A457="","",IF(ISNUMBER(MATCH(B457,'Danh sách COD'!$B:$B,0)),J457/I457,""))</f>
        <v/>
      </c>
      <c r="S457" t="str">
        <f ca="1">IF(R457="","",IF(R457&gt;='Báo cáo'!$C$8,"Có","Không"))</f>
        <v/>
      </c>
    </row>
    <row r="458" spans="1:19" x14ac:dyDescent="0.25">
      <c r="A458" t="str">
        <f ca="1">IF(ISBLANK(INDIRECT("'["&amp;'Báo cáo'!$C$3&amp;".xlsx]Hóa đơn COD'!"&amp;CELL("address",A458))),"",(INDIRECT("'["&amp;'Báo cáo'!$C$3&amp;".xlsx]Hóa đơn COD'!"&amp;CELL("address",A458))))</f>
        <v>BTT393854496.T138612.021219</v>
      </c>
      <c r="B458" t="str">
        <f ca="1">IF(ISBLANK(INDIRECT("'["&amp;'Báo cáo'!$C$3&amp;".xlsx]Hóa đơn COD'!"&amp;CELL("address",B458))),"",(INDIRECT("'["&amp;'Báo cáo'!$C$3&amp;".xlsx]Hóa đơn COD'!"&amp;CELL("address",B458))))</f>
        <v>T138612-Nguyễn Lê Minh Triết</v>
      </c>
      <c r="C458">
        <f ca="1">IF(ISBLANK(INDIRECT("'["&amp;'Báo cáo'!$C$3&amp;".xlsx]Hóa đơn COD'!"&amp;CELL("address",C458))),"",(INDIRECT("'["&amp;'Báo cáo'!$C$3&amp;".xlsx]Hóa đơn COD'!"&amp;CELL("address",C458))))</f>
        <v>13234164</v>
      </c>
      <c r="D458">
        <f ca="1">IF(ISBLANK(INDIRECT("'["&amp;'Báo cáo'!$C$3&amp;".xlsx]Hóa đơn COD'!"&amp;CELL("address",D458))),"",(INDIRECT("'["&amp;'Báo cáo'!$C$3&amp;".xlsx]Hóa đơn COD'!"&amp;CELL("address",D458))))</f>
        <v>0</v>
      </c>
      <c r="E458">
        <f ca="1">IF(ISBLANK(INDIRECT("'["&amp;'Báo cáo'!$C$3&amp;".xlsx]Hóa đơn COD'!"&amp;CELL("address",E458))),"",(INDIRECT("'["&amp;'Báo cáo'!$C$3&amp;".xlsx]Hóa đơn COD'!"&amp;CELL("address",E458))))</f>
        <v>1400921</v>
      </c>
      <c r="F458">
        <f ca="1">IF(ISBLANK(INDIRECT("'["&amp;'Báo cáo'!$C$3&amp;".xlsx]Hóa đơn COD'!"&amp;CELL("address",F458))),"",(INDIRECT("'["&amp;'Báo cáo'!$C$3&amp;".xlsx]Hóa đơn COD'!"&amp;CELL("address",F458))))</f>
        <v>1213921</v>
      </c>
      <c r="G458">
        <f ca="1">IF(ISBLANK(INDIRECT("'["&amp;'Báo cáo'!$C$3&amp;".xlsx]Hóa đơn COD'!"&amp;CELL("address",G458))),"",(INDIRECT("'["&amp;'Báo cáo'!$C$3&amp;".xlsx]Hóa đơn COD'!"&amp;CELL("address",G458))))</f>
        <v>187000</v>
      </c>
      <c r="H458">
        <f ca="1">IF(ISBLANK(INDIRECT("'["&amp;'Báo cáo'!$C$3&amp;".xlsx]Hóa đơn COD'!"&amp;CELL("address",H458))),"",(INDIRECT("'["&amp;'Báo cáo'!$C$3&amp;".xlsx]Hóa đơn COD'!"&amp;CELL("address",H458))))</f>
        <v>0</v>
      </c>
      <c r="I458">
        <f ca="1">IF(ISBLANK(INDIRECT("'["&amp;'Báo cáo'!$C$3&amp;".xlsx]Hóa đơn COD'!"&amp;CELL("address",I458))),"",(INDIRECT("'["&amp;'Báo cáo'!$C$3&amp;".xlsx]Hóa đơn COD'!"&amp;CELL("address",I458))))</f>
        <v>58</v>
      </c>
      <c r="J458">
        <f ca="1">IF(ISBLANK(INDIRECT("'["&amp;'Báo cáo'!$C$3&amp;".xlsx]Hóa đơn COD'!"&amp;CELL("address",J458))),"",(INDIRECT("'["&amp;'Báo cáo'!$C$3&amp;".xlsx]Hóa đơn COD'!"&amp;CELL("address",J458))))</f>
        <v>45</v>
      </c>
      <c r="K458">
        <f ca="1">IF(ISBLANK(INDIRECT("'["&amp;'Báo cáo'!$C$3&amp;".xlsx]Hóa đơn COD'!"&amp;CELL("address",K458))),"",(INDIRECT("'["&amp;'Báo cáo'!$C$3&amp;".xlsx]Hóa đơn COD'!"&amp;CELL("address",K458))))</f>
        <v>1</v>
      </c>
      <c r="L458">
        <f ca="1">IF(ISBLANK(INDIRECT("'["&amp;'Báo cáo'!$C$3&amp;".xlsx]Hóa đơn COD'!"&amp;CELL("address",L458))),"",(INDIRECT("'["&amp;'Báo cáo'!$C$3&amp;".xlsx]Hóa đơn COD'!"&amp;CELL("address",L458))))</f>
        <v>12</v>
      </c>
      <c r="M458">
        <f ca="1">IF(ISBLANK(INDIRECT("'["&amp;'Báo cáo'!$C$3&amp;".xlsx]Hóa đơn COD'!"&amp;CELL("address",M458))),"",(INDIRECT("'["&amp;'Báo cáo'!$C$3&amp;".xlsx]Hóa đơn COD'!"&amp;CELL("address",M458))))</f>
        <v>58</v>
      </c>
      <c r="N458" t="str">
        <f ca="1">IF(ISBLANK(INDIRECT("'["&amp;'Báo cáo'!$C$3&amp;".xlsx]Hóa đơn COD'!"&amp;CELL("address",N458))),"",(INDIRECT("'["&amp;'Báo cáo'!$C$3&amp;".xlsx]Hóa đơn COD'!"&amp;CELL("address",N458))))</f>
        <v>tuoint</v>
      </c>
      <c r="O458" t="str">
        <f ca="1">IF(ISBLANK(INDIRECT("'["&amp;'Báo cáo'!$C$3&amp;".xlsx]Hóa đơn COD'!"&amp;CELL("address",O458))),"",(INDIRECT("'["&amp;'Báo cáo'!$C$3&amp;".xlsx]Hóa đơn COD'!"&amp;CELL("address",O458))))</f>
        <v>12:02 02-12-19</v>
      </c>
      <c r="P458" s="10">
        <f t="shared" ca="1" si="7"/>
        <v>0.50138888888888888</v>
      </c>
      <c r="Q458" t="str">
        <f ca="1">IF(B458="","",IF(P458&lt;'Báo cáo'!$C$4,"Sáng","Chiều"))</f>
        <v>Sáng</v>
      </c>
      <c r="R458" s="12" t="str">
        <f ca="1">IF(A458="","",IF(ISNUMBER(MATCH(B458,'Danh sách COD'!$B:$B,0)),J458/I458,""))</f>
        <v/>
      </c>
      <c r="S458" t="str">
        <f ca="1">IF(R458="","",IF(R458&gt;='Báo cáo'!$C$8,"Có","Không"))</f>
        <v/>
      </c>
    </row>
    <row r="459" spans="1:19" x14ac:dyDescent="0.25">
      <c r="A459" t="str">
        <f ca="1">IF(ISBLANK(INDIRECT("'["&amp;'Báo cáo'!$C$3&amp;".xlsx]Hóa đơn COD'!"&amp;CELL("address",A459))),"",(INDIRECT("'["&amp;'Báo cáo'!$C$3&amp;".xlsx]Hóa đơn COD'!"&amp;CELL("address",A459))))</f>
        <v>BTT395187870.T138612.031219</v>
      </c>
      <c r="B459" t="str">
        <f ca="1">IF(ISBLANK(INDIRECT("'["&amp;'Báo cáo'!$C$3&amp;".xlsx]Hóa đơn COD'!"&amp;CELL("address",B459))),"",(INDIRECT("'["&amp;'Báo cáo'!$C$3&amp;".xlsx]Hóa đơn COD'!"&amp;CELL("address",B459))))</f>
        <v>T138612-Nguyễn Lê Minh Triết</v>
      </c>
      <c r="C459">
        <f ca="1">IF(ISBLANK(INDIRECT("'["&amp;'Báo cáo'!$C$3&amp;".xlsx]Hóa đơn COD'!"&amp;CELL("address",C459))),"",(INDIRECT("'["&amp;'Báo cáo'!$C$3&amp;".xlsx]Hóa đơn COD'!"&amp;CELL("address",C459))))</f>
        <v>12486011</v>
      </c>
      <c r="D459">
        <f ca="1">IF(ISBLANK(INDIRECT("'["&amp;'Báo cáo'!$C$3&amp;".xlsx]Hóa đơn COD'!"&amp;CELL("address",D459))),"",(INDIRECT("'["&amp;'Báo cáo'!$C$3&amp;".xlsx]Hóa đơn COD'!"&amp;CELL("address",D459))))</f>
        <v>0</v>
      </c>
      <c r="E459">
        <f ca="1">IF(ISBLANK(INDIRECT("'["&amp;'Báo cáo'!$C$3&amp;".xlsx]Hóa đơn COD'!"&amp;CELL("address",E459))),"",(INDIRECT("'["&amp;'Báo cáo'!$C$3&amp;".xlsx]Hóa đơn COD'!"&amp;CELL("address",E459))))</f>
        <v>1214565</v>
      </c>
      <c r="F459">
        <f ca="1">IF(ISBLANK(INDIRECT("'["&amp;'Báo cáo'!$C$3&amp;".xlsx]Hóa đơn COD'!"&amp;CELL("address",F459))),"",(INDIRECT("'["&amp;'Báo cáo'!$C$3&amp;".xlsx]Hóa đơn COD'!"&amp;CELL("address",F459))))</f>
        <v>991565</v>
      </c>
      <c r="G459">
        <f ca="1">IF(ISBLANK(INDIRECT("'["&amp;'Báo cáo'!$C$3&amp;".xlsx]Hóa đơn COD'!"&amp;CELL("address",G459))),"",(INDIRECT("'["&amp;'Báo cáo'!$C$3&amp;".xlsx]Hóa đơn COD'!"&amp;CELL("address",G459))))</f>
        <v>223000</v>
      </c>
      <c r="H459">
        <f ca="1">IF(ISBLANK(INDIRECT("'["&amp;'Báo cáo'!$C$3&amp;".xlsx]Hóa đơn COD'!"&amp;CELL("address",H459))),"",(INDIRECT("'["&amp;'Báo cáo'!$C$3&amp;".xlsx]Hóa đơn COD'!"&amp;CELL("address",H459))))</f>
        <v>0</v>
      </c>
      <c r="I459">
        <f ca="1">IF(ISBLANK(INDIRECT("'["&amp;'Báo cáo'!$C$3&amp;".xlsx]Hóa đơn COD'!"&amp;CELL("address",I459))),"",(INDIRECT("'["&amp;'Báo cáo'!$C$3&amp;".xlsx]Hóa đơn COD'!"&amp;CELL("address",I459))))</f>
        <v>63</v>
      </c>
      <c r="J459">
        <f ca="1">IF(ISBLANK(INDIRECT("'["&amp;'Báo cáo'!$C$3&amp;".xlsx]Hóa đơn COD'!"&amp;CELL("address",J459))),"",(INDIRECT("'["&amp;'Báo cáo'!$C$3&amp;".xlsx]Hóa đơn COD'!"&amp;CELL("address",J459))))</f>
        <v>51</v>
      </c>
      <c r="K459">
        <f ca="1">IF(ISBLANK(INDIRECT("'["&amp;'Báo cáo'!$C$3&amp;".xlsx]Hóa đơn COD'!"&amp;CELL("address",K459))),"",(INDIRECT("'["&amp;'Báo cáo'!$C$3&amp;".xlsx]Hóa đơn COD'!"&amp;CELL("address",K459))))</f>
        <v>3</v>
      </c>
      <c r="L459">
        <f ca="1">IF(ISBLANK(INDIRECT("'["&amp;'Báo cáo'!$C$3&amp;".xlsx]Hóa đơn COD'!"&amp;CELL("address",L459))),"",(INDIRECT("'["&amp;'Báo cáo'!$C$3&amp;".xlsx]Hóa đơn COD'!"&amp;CELL("address",L459))))</f>
        <v>9</v>
      </c>
      <c r="M459">
        <f ca="1">IF(ISBLANK(INDIRECT("'["&amp;'Báo cáo'!$C$3&amp;".xlsx]Hóa đơn COD'!"&amp;CELL("address",M459))),"",(INDIRECT("'["&amp;'Báo cáo'!$C$3&amp;".xlsx]Hóa đơn COD'!"&amp;CELL("address",M459))))</f>
        <v>63</v>
      </c>
      <c r="N459" t="str">
        <f ca="1">IF(ISBLANK(INDIRECT("'["&amp;'Báo cáo'!$C$3&amp;".xlsx]Hóa đơn COD'!"&amp;CELL("address",N459))),"",(INDIRECT("'["&amp;'Báo cáo'!$C$3&amp;".xlsx]Hóa đơn COD'!"&amp;CELL("address",N459))))</f>
        <v>tuoint</v>
      </c>
      <c r="O459" t="str">
        <f ca="1">IF(ISBLANK(INDIRECT("'["&amp;'Báo cáo'!$C$3&amp;".xlsx]Hóa đơn COD'!"&amp;CELL("address",O459))),"",(INDIRECT("'["&amp;'Báo cáo'!$C$3&amp;".xlsx]Hóa đơn COD'!"&amp;CELL("address",O459))))</f>
        <v>12:09 03-12-19</v>
      </c>
      <c r="P459" s="10">
        <f t="shared" ca="1" si="7"/>
        <v>0.50624999999999998</v>
      </c>
      <c r="Q459" t="str">
        <f ca="1">IF(B459="","",IF(P459&lt;'Báo cáo'!$C$4,"Sáng","Chiều"))</f>
        <v>Sáng</v>
      </c>
      <c r="R459" s="12" t="str">
        <f ca="1">IF(A459="","",IF(ISNUMBER(MATCH(B459,'Danh sách COD'!$B:$B,0)),J459/I459,""))</f>
        <v/>
      </c>
      <c r="S459" t="str">
        <f ca="1">IF(R459="","",IF(R459&gt;='Báo cáo'!$C$8,"Có","Không"))</f>
        <v/>
      </c>
    </row>
    <row r="460" spans="1:19" x14ac:dyDescent="0.25">
      <c r="A460" t="str">
        <f ca="1">IF(ISBLANK(INDIRECT("'["&amp;'Báo cáo'!$C$3&amp;".xlsx]Hóa đơn COD'!"&amp;CELL("address",A460))),"",(INDIRECT("'["&amp;'Báo cáo'!$C$3&amp;".xlsx]Hóa đơn COD'!"&amp;CELL("address",A460))))</f>
        <v>BTT391902456.T138612.301119</v>
      </c>
      <c r="B460" t="str">
        <f ca="1">IF(ISBLANK(INDIRECT("'["&amp;'Báo cáo'!$C$3&amp;".xlsx]Hóa đơn COD'!"&amp;CELL("address",B460))),"",(INDIRECT("'["&amp;'Báo cáo'!$C$3&amp;".xlsx]Hóa đơn COD'!"&amp;CELL("address",B460))))</f>
        <v>T138612-Nguyễn Lê Minh Triết</v>
      </c>
      <c r="C460">
        <f ca="1">IF(ISBLANK(INDIRECT("'["&amp;'Báo cáo'!$C$3&amp;".xlsx]Hóa đơn COD'!"&amp;CELL("address",C460))),"",(INDIRECT("'["&amp;'Báo cáo'!$C$3&amp;".xlsx]Hóa đơn COD'!"&amp;CELL("address",C460))))</f>
        <v>2904100</v>
      </c>
      <c r="D460">
        <f ca="1">IF(ISBLANK(INDIRECT("'["&amp;'Báo cáo'!$C$3&amp;".xlsx]Hóa đơn COD'!"&amp;CELL("address",D460))),"",(INDIRECT("'["&amp;'Báo cáo'!$C$3&amp;".xlsx]Hóa đơn COD'!"&amp;CELL("address",D460))))</f>
        <v>0</v>
      </c>
      <c r="E460">
        <f ca="1">IF(ISBLANK(INDIRECT("'["&amp;'Báo cáo'!$C$3&amp;".xlsx]Hóa đơn COD'!"&amp;CELL("address",E460))),"",(INDIRECT("'["&amp;'Báo cáo'!$C$3&amp;".xlsx]Hóa đơn COD'!"&amp;CELL("address",E460))))</f>
        <v>221100</v>
      </c>
      <c r="F460">
        <f ca="1">IF(ISBLANK(INDIRECT("'["&amp;'Báo cáo'!$C$3&amp;".xlsx]Hóa đơn COD'!"&amp;CELL("address",F460))),"",(INDIRECT("'["&amp;'Báo cáo'!$C$3&amp;".xlsx]Hóa đơn COD'!"&amp;CELL("address",F460))))</f>
        <v>143100</v>
      </c>
      <c r="G460">
        <f ca="1">IF(ISBLANK(INDIRECT("'["&amp;'Báo cáo'!$C$3&amp;".xlsx]Hóa đơn COD'!"&amp;CELL("address",G460))),"",(INDIRECT("'["&amp;'Báo cáo'!$C$3&amp;".xlsx]Hóa đơn COD'!"&amp;CELL("address",G460))))</f>
        <v>78000</v>
      </c>
      <c r="H460">
        <f ca="1">IF(ISBLANK(INDIRECT("'["&amp;'Báo cáo'!$C$3&amp;".xlsx]Hóa đơn COD'!"&amp;CELL("address",H460))),"",(INDIRECT("'["&amp;'Báo cáo'!$C$3&amp;".xlsx]Hóa đơn COD'!"&amp;CELL("address",H460))))</f>
        <v>0</v>
      </c>
      <c r="I460">
        <f ca="1">IF(ISBLANK(INDIRECT("'["&amp;'Báo cáo'!$C$3&amp;".xlsx]Hóa đơn COD'!"&amp;CELL("address",I460))),"",(INDIRECT("'["&amp;'Báo cáo'!$C$3&amp;".xlsx]Hóa đơn COD'!"&amp;CELL("address",I460))))</f>
        <v>14</v>
      </c>
      <c r="J460">
        <f ca="1">IF(ISBLANK(INDIRECT("'["&amp;'Báo cáo'!$C$3&amp;".xlsx]Hóa đơn COD'!"&amp;CELL("address",J460))),"",(INDIRECT("'["&amp;'Báo cáo'!$C$3&amp;".xlsx]Hóa đơn COD'!"&amp;CELL("address",J460))))</f>
        <v>9</v>
      </c>
      <c r="K460">
        <f ca="1">IF(ISBLANK(INDIRECT("'["&amp;'Báo cáo'!$C$3&amp;".xlsx]Hóa đơn COD'!"&amp;CELL("address",K460))),"",(INDIRECT("'["&amp;'Báo cáo'!$C$3&amp;".xlsx]Hóa đơn COD'!"&amp;CELL("address",K460))))</f>
        <v>1</v>
      </c>
      <c r="L460">
        <f ca="1">IF(ISBLANK(INDIRECT("'["&amp;'Báo cáo'!$C$3&amp;".xlsx]Hóa đơn COD'!"&amp;CELL("address",L460))),"",(INDIRECT("'["&amp;'Báo cáo'!$C$3&amp;".xlsx]Hóa đơn COD'!"&amp;CELL("address",L460))))</f>
        <v>4</v>
      </c>
      <c r="M460">
        <f ca="1">IF(ISBLANK(INDIRECT("'["&amp;'Báo cáo'!$C$3&amp;".xlsx]Hóa đơn COD'!"&amp;CELL("address",M460))),"",(INDIRECT("'["&amp;'Báo cáo'!$C$3&amp;".xlsx]Hóa đơn COD'!"&amp;CELL("address",M460))))</f>
        <v>14</v>
      </c>
      <c r="N460" t="str">
        <f ca="1">IF(ISBLANK(INDIRECT("'["&amp;'Báo cáo'!$C$3&amp;".xlsx]Hóa đơn COD'!"&amp;CELL("address",N460))),"",(INDIRECT("'["&amp;'Báo cáo'!$C$3&amp;".xlsx]Hóa đơn COD'!"&amp;CELL("address",N460))))</f>
        <v>tuoint</v>
      </c>
      <c r="O460" t="str">
        <f ca="1">IF(ISBLANK(INDIRECT("'["&amp;'Báo cáo'!$C$3&amp;".xlsx]Hóa đơn COD'!"&amp;CELL("address",O460))),"",(INDIRECT("'["&amp;'Báo cáo'!$C$3&amp;".xlsx]Hóa đơn COD'!"&amp;CELL("address",O460))))</f>
        <v>15:12 30-11-19</v>
      </c>
      <c r="P460" s="10">
        <f t="shared" ca="1" si="7"/>
        <v>0.6333333333333333</v>
      </c>
      <c r="Q460" t="str">
        <f ca="1">IF(B460="","",IF(P460&lt;'Báo cáo'!$C$4,"Sáng","Chiều"))</f>
        <v>Chiều</v>
      </c>
      <c r="R460" s="12" t="str">
        <f ca="1">IF(A460="","",IF(ISNUMBER(MATCH(B460,'Danh sách COD'!$B:$B,0)),J460/I460,""))</f>
        <v/>
      </c>
      <c r="S460" t="str">
        <f ca="1">IF(R460="","",IF(R460&gt;='Báo cáo'!$C$8,"Có","Không"))</f>
        <v/>
      </c>
    </row>
    <row r="461" spans="1:19" x14ac:dyDescent="0.25">
      <c r="A461" t="str">
        <f ca="1">IF(ISBLANK(INDIRECT("'["&amp;'Báo cáo'!$C$3&amp;".xlsx]Hóa đơn COD'!"&amp;CELL("address",A461))),"",(INDIRECT("'["&amp;'Báo cáo'!$C$3&amp;".xlsx]Hóa đơn COD'!"&amp;CELL("address",A461))))</f>
        <v>BTT396918450.T138612.041219</v>
      </c>
      <c r="B461" t="str">
        <f ca="1">IF(ISBLANK(INDIRECT("'["&amp;'Báo cáo'!$C$3&amp;".xlsx]Hóa đơn COD'!"&amp;CELL("address",B461))),"",(INDIRECT("'["&amp;'Báo cáo'!$C$3&amp;".xlsx]Hóa đơn COD'!"&amp;CELL("address",B461))))</f>
        <v>T138612-Nguyễn Lê Minh Triết</v>
      </c>
      <c r="C461">
        <f ca="1">IF(ISBLANK(INDIRECT("'["&amp;'Báo cáo'!$C$3&amp;".xlsx]Hóa đơn COD'!"&amp;CELL("address",C461))),"",(INDIRECT("'["&amp;'Báo cáo'!$C$3&amp;".xlsx]Hóa đơn COD'!"&amp;CELL("address",C461))))</f>
        <v>7449670</v>
      </c>
      <c r="D461">
        <f ca="1">IF(ISBLANK(INDIRECT("'["&amp;'Báo cáo'!$C$3&amp;".xlsx]Hóa đơn COD'!"&amp;CELL("address",D461))),"",(INDIRECT("'["&amp;'Báo cáo'!$C$3&amp;".xlsx]Hóa đơn COD'!"&amp;CELL("address",D461))))</f>
        <v>0</v>
      </c>
      <c r="E461">
        <f ca="1">IF(ISBLANK(INDIRECT("'["&amp;'Báo cáo'!$C$3&amp;".xlsx]Hóa đơn COD'!"&amp;CELL("address",E461))),"",(INDIRECT("'["&amp;'Báo cáo'!$C$3&amp;".xlsx]Hóa đơn COD'!"&amp;CELL("address",E461))))</f>
        <v>597670</v>
      </c>
      <c r="F461">
        <f ca="1">IF(ISBLANK(INDIRECT("'["&amp;'Báo cáo'!$C$3&amp;".xlsx]Hóa đơn COD'!"&amp;CELL("address",F461))),"",(INDIRECT("'["&amp;'Báo cáo'!$C$3&amp;".xlsx]Hóa đơn COD'!"&amp;CELL("address",F461))))</f>
        <v>485670</v>
      </c>
      <c r="G461">
        <f ca="1">IF(ISBLANK(INDIRECT("'["&amp;'Báo cáo'!$C$3&amp;".xlsx]Hóa đơn COD'!"&amp;CELL("address",G461))),"",(INDIRECT("'["&amp;'Báo cáo'!$C$3&amp;".xlsx]Hóa đơn COD'!"&amp;CELL("address",G461))))</f>
        <v>112000</v>
      </c>
      <c r="H461">
        <f ca="1">IF(ISBLANK(INDIRECT("'["&amp;'Báo cáo'!$C$3&amp;".xlsx]Hóa đơn COD'!"&amp;CELL("address",H461))),"",(INDIRECT("'["&amp;'Báo cáo'!$C$3&amp;".xlsx]Hóa đơn COD'!"&amp;CELL("address",H461))))</f>
        <v>0</v>
      </c>
      <c r="I461">
        <f ca="1">IF(ISBLANK(INDIRECT("'["&amp;'Báo cáo'!$C$3&amp;".xlsx]Hóa đơn COD'!"&amp;CELL("address",I461))),"",(INDIRECT("'["&amp;'Báo cáo'!$C$3&amp;".xlsx]Hóa đơn COD'!"&amp;CELL("address",I461))))</f>
        <v>30</v>
      </c>
      <c r="J461">
        <f ca="1">IF(ISBLANK(INDIRECT("'["&amp;'Báo cáo'!$C$3&amp;".xlsx]Hóa đơn COD'!"&amp;CELL("address",J461))),"",(INDIRECT("'["&amp;'Báo cáo'!$C$3&amp;".xlsx]Hóa đơn COD'!"&amp;CELL("address",J461))))</f>
        <v>22</v>
      </c>
      <c r="K461">
        <f ca="1">IF(ISBLANK(INDIRECT("'["&amp;'Báo cáo'!$C$3&amp;".xlsx]Hóa đơn COD'!"&amp;CELL("address",K461))),"",(INDIRECT("'["&amp;'Báo cáo'!$C$3&amp;".xlsx]Hóa đơn COD'!"&amp;CELL("address",K461))))</f>
        <v>4</v>
      </c>
      <c r="L461">
        <f ca="1">IF(ISBLANK(INDIRECT("'["&amp;'Báo cáo'!$C$3&amp;".xlsx]Hóa đơn COD'!"&amp;CELL("address",L461))),"",(INDIRECT("'["&amp;'Báo cáo'!$C$3&amp;".xlsx]Hóa đơn COD'!"&amp;CELL("address",L461))))</f>
        <v>4</v>
      </c>
      <c r="M461">
        <f ca="1">IF(ISBLANK(INDIRECT("'["&amp;'Báo cáo'!$C$3&amp;".xlsx]Hóa đơn COD'!"&amp;CELL("address",M461))),"",(INDIRECT("'["&amp;'Báo cáo'!$C$3&amp;".xlsx]Hóa đơn COD'!"&amp;CELL("address",M461))))</f>
        <v>30</v>
      </c>
      <c r="N461" t="str">
        <f ca="1">IF(ISBLANK(INDIRECT("'["&amp;'Báo cáo'!$C$3&amp;".xlsx]Hóa đơn COD'!"&amp;CELL("address",N461))),"",(INDIRECT("'["&amp;'Báo cáo'!$C$3&amp;".xlsx]Hóa đơn COD'!"&amp;CELL("address",N461))))</f>
        <v>tuoint</v>
      </c>
      <c r="O461" t="str">
        <f ca="1">IF(ISBLANK(INDIRECT("'["&amp;'Báo cáo'!$C$3&amp;".xlsx]Hóa đơn COD'!"&amp;CELL("address",O461))),"",(INDIRECT("'["&amp;'Báo cáo'!$C$3&amp;".xlsx]Hóa đơn COD'!"&amp;CELL("address",O461))))</f>
        <v>16:33 04-12-19</v>
      </c>
      <c r="P461" s="10">
        <f t="shared" ca="1" si="7"/>
        <v>0.68958333333333333</v>
      </c>
      <c r="Q461" t="str">
        <f ca="1">IF(B461="","",IF(P461&lt;'Báo cáo'!$C$4,"Sáng","Chiều"))</f>
        <v>Chiều</v>
      </c>
      <c r="R461" s="12" t="str">
        <f ca="1">IF(A461="","",IF(ISNUMBER(MATCH(B461,'Danh sách COD'!$B:$B,0)),J461/I461,""))</f>
        <v/>
      </c>
      <c r="S461" t="str">
        <f ca="1">IF(R461="","",IF(R461&gt;='Báo cáo'!$C$8,"Có","Không"))</f>
        <v/>
      </c>
    </row>
    <row r="462" spans="1:19" x14ac:dyDescent="0.25">
      <c r="A462" t="str">
        <f ca="1">IF(ISBLANK(INDIRECT("'["&amp;'Báo cáo'!$C$3&amp;".xlsx]Hóa đơn COD'!"&amp;CELL("address",A462))),"",(INDIRECT("'["&amp;'Báo cáo'!$C$3&amp;".xlsx]Hóa đơn COD'!"&amp;CELL("address",A462))))</f>
        <v>BTT398195007.T138612.051219</v>
      </c>
      <c r="B462" t="str">
        <f ca="1">IF(ISBLANK(INDIRECT("'["&amp;'Báo cáo'!$C$3&amp;".xlsx]Hóa đơn COD'!"&amp;CELL("address",B462))),"",(INDIRECT("'["&amp;'Báo cáo'!$C$3&amp;".xlsx]Hóa đơn COD'!"&amp;CELL("address",B462))))</f>
        <v>T138612-Nguyễn Lê Minh Triết</v>
      </c>
      <c r="C462">
        <f ca="1">IF(ISBLANK(INDIRECT("'["&amp;'Báo cáo'!$C$3&amp;".xlsx]Hóa đơn COD'!"&amp;CELL("address",C462))),"",(INDIRECT("'["&amp;'Báo cáo'!$C$3&amp;".xlsx]Hóa đơn COD'!"&amp;CELL("address",C462))))</f>
        <v>8163695</v>
      </c>
      <c r="D462">
        <f ca="1">IF(ISBLANK(INDIRECT("'["&amp;'Báo cáo'!$C$3&amp;".xlsx]Hóa đơn COD'!"&amp;CELL("address",D462))),"",(INDIRECT("'["&amp;'Báo cáo'!$C$3&amp;".xlsx]Hóa đơn COD'!"&amp;CELL("address",D462))))</f>
        <v>0</v>
      </c>
      <c r="E462">
        <f ca="1">IF(ISBLANK(INDIRECT("'["&amp;'Báo cáo'!$C$3&amp;".xlsx]Hóa đơn COD'!"&amp;CELL("address",E462))),"",(INDIRECT("'["&amp;'Báo cáo'!$C$3&amp;".xlsx]Hóa đơn COD'!"&amp;CELL("address",E462))))</f>
        <v>735265</v>
      </c>
      <c r="F462">
        <f ca="1">IF(ISBLANK(INDIRECT("'["&amp;'Báo cáo'!$C$3&amp;".xlsx]Hóa đơn COD'!"&amp;CELL("address",F462))),"",(INDIRECT("'["&amp;'Báo cáo'!$C$3&amp;".xlsx]Hóa đơn COD'!"&amp;CELL("address",F462))))</f>
        <v>667265</v>
      </c>
      <c r="G462">
        <f ca="1">IF(ISBLANK(INDIRECT("'["&amp;'Báo cáo'!$C$3&amp;".xlsx]Hóa đơn COD'!"&amp;CELL("address",G462))),"",(INDIRECT("'["&amp;'Báo cáo'!$C$3&amp;".xlsx]Hóa đơn COD'!"&amp;CELL("address",G462))))</f>
        <v>68000</v>
      </c>
      <c r="H462">
        <f ca="1">IF(ISBLANK(INDIRECT("'["&amp;'Báo cáo'!$C$3&amp;".xlsx]Hóa đơn COD'!"&amp;CELL("address",H462))),"",(INDIRECT("'["&amp;'Báo cáo'!$C$3&amp;".xlsx]Hóa đơn COD'!"&amp;CELL("address",H462))))</f>
        <v>0</v>
      </c>
      <c r="I462">
        <f ca="1">IF(ISBLANK(INDIRECT("'["&amp;'Báo cáo'!$C$3&amp;".xlsx]Hóa đơn COD'!"&amp;CELL("address",I462))),"",(INDIRECT("'["&amp;'Báo cáo'!$C$3&amp;".xlsx]Hóa đơn COD'!"&amp;CELL("address",I462))))</f>
        <v>31</v>
      </c>
      <c r="J462">
        <f ca="1">IF(ISBLANK(INDIRECT("'["&amp;'Báo cáo'!$C$3&amp;".xlsx]Hóa đơn COD'!"&amp;CELL("address",J462))),"",(INDIRECT("'["&amp;'Báo cáo'!$C$3&amp;".xlsx]Hóa đơn COD'!"&amp;CELL("address",J462))))</f>
        <v>21</v>
      </c>
      <c r="K462">
        <f ca="1">IF(ISBLANK(INDIRECT("'["&amp;'Báo cáo'!$C$3&amp;".xlsx]Hóa đơn COD'!"&amp;CELL("address",K462))),"",(INDIRECT("'["&amp;'Báo cáo'!$C$3&amp;".xlsx]Hóa đơn COD'!"&amp;CELL("address",K462))))</f>
        <v>6</v>
      </c>
      <c r="L462">
        <f ca="1">IF(ISBLANK(INDIRECT("'["&amp;'Báo cáo'!$C$3&amp;".xlsx]Hóa đơn COD'!"&amp;CELL("address",L462))),"",(INDIRECT("'["&amp;'Báo cáo'!$C$3&amp;".xlsx]Hóa đơn COD'!"&amp;CELL("address",L462))))</f>
        <v>4</v>
      </c>
      <c r="M462">
        <f ca="1">IF(ISBLANK(INDIRECT("'["&amp;'Báo cáo'!$C$3&amp;".xlsx]Hóa đơn COD'!"&amp;CELL("address",M462))),"",(INDIRECT("'["&amp;'Báo cáo'!$C$3&amp;".xlsx]Hóa đơn COD'!"&amp;CELL("address",M462))))</f>
        <v>31</v>
      </c>
      <c r="N462" t="str">
        <f ca="1">IF(ISBLANK(INDIRECT("'["&amp;'Báo cáo'!$C$3&amp;".xlsx]Hóa đơn COD'!"&amp;CELL("address",N462))),"",(INDIRECT("'["&amp;'Báo cáo'!$C$3&amp;".xlsx]Hóa đơn COD'!"&amp;CELL("address",N462))))</f>
        <v>tuoint</v>
      </c>
      <c r="O462" t="str">
        <f ca="1">IF(ISBLANK(INDIRECT("'["&amp;'Báo cáo'!$C$3&amp;".xlsx]Hóa đơn COD'!"&amp;CELL("address",O462))),"",(INDIRECT("'["&amp;'Báo cáo'!$C$3&amp;".xlsx]Hóa đơn COD'!"&amp;CELL("address",O462))))</f>
        <v>17:12 05-12-19</v>
      </c>
      <c r="P462" s="10">
        <f t="shared" ca="1" si="7"/>
        <v>0.71666666666666667</v>
      </c>
      <c r="Q462" t="str">
        <f ca="1">IF(B462="","",IF(P462&lt;'Báo cáo'!$C$4,"Sáng","Chiều"))</f>
        <v>Chiều</v>
      </c>
      <c r="R462" s="12" t="str">
        <f ca="1">IF(A462="","",IF(ISNUMBER(MATCH(B462,'Danh sách COD'!$B:$B,0)),J462/I462,""))</f>
        <v/>
      </c>
      <c r="S462" t="str">
        <f ca="1">IF(R462="","",IF(R462&gt;='Báo cáo'!$C$8,"Có","Không"))</f>
        <v/>
      </c>
    </row>
    <row r="463" spans="1:19" x14ac:dyDescent="0.25">
      <c r="A463" t="str">
        <f ca="1">IF(ISBLANK(INDIRECT("'["&amp;'Báo cáo'!$C$3&amp;".xlsx]Hóa đơn COD'!"&amp;CELL("address",A463))),"",(INDIRECT("'["&amp;'Báo cáo'!$C$3&amp;".xlsx]Hóa đơn COD'!"&amp;CELL("address",A463))))</f>
        <v>BTT394265073.T138612.021219</v>
      </c>
      <c r="B463" t="str">
        <f ca="1">IF(ISBLANK(INDIRECT("'["&amp;'Báo cáo'!$C$3&amp;".xlsx]Hóa đơn COD'!"&amp;CELL("address",B463))),"",(INDIRECT("'["&amp;'Báo cáo'!$C$3&amp;".xlsx]Hóa đơn COD'!"&amp;CELL("address",B463))))</f>
        <v>T138612-Nguyễn Lê Minh Triết</v>
      </c>
      <c r="C463">
        <f ca="1">IF(ISBLANK(INDIRECT("'["&amp;'Báo cáo'!$C$3&amp;".xlsx]Hóa đơn COD'!"&amp;CELL("address",C463))),"",(INDIRECT("'["&amp;'Báo cáo'!$C$3&amp;".xlsx]Hóa đơn COD'!"&amp;CELL("address",C463))))</f>
        <v>7587700</v>
      </c>
      <c r="D463">
        <f ca="1">IF(ISBLANK(INDIRECT("'["&amp;'Báo cáo'!$C$3&amp;".xlsx]Hóa đơn COD'!"&amp;CELL("address",D463))),"",(INDIRECT("'["&amp;'Báo cáo'!$C$3&amp;".xlsx]Hóa đơn COD'!"&amp;CELL("address",D463))))</f>
        <v>0</v>
      </c>
      <c r="E463">
        <f ca="1">IF(ISBLANK(INDIRECT("'["&amp;'Báo cáo'!$C$3&amp;".xlsx]Hóa đơn COD'!"&amp;CELL("address",E463))),"",(INDIRECT("'["&amp;'Báo cáo'!$C$3&amp;".xlsx]Hóa đơn COD'!"&amp;CELL("address",E463))))</f>
        <v>560570</v>
      </c>
      <c r="F463">
        <f ca="1">IF(ISBLANK(INDIRECT("'["&amp;'Báo cáo'!$C$3&amp;".xlsx]Hóa đơn COD'!"&amp;CELL("address",F463))),"",(INDIRECT("'["&amp;'Báo cáo'!$C$3&amp;".xlsx]Hóa đơn COD'!"&amp;CELL("address",F463))))</f>
        <v>517570</v>
      </c>
      <c r="G463">
        <f ca="1">IF(ISBLANK(INDIRECT("'["&amp;'Báo cáo'!$C$3&amp;".xlsx]Hóa đơn COD'!"&amp;CELL("address",G463))),"",(INDIRECT("'["&amp;'Báo cáo'!$C$3&amp;".xlsx]Hóa đơn COD'!"&amp;CELL("address",G463))))</f>
        <v>43000</v>
      </c>
      <c r="H463">
        <f ca="1">IF(ISBLANK(INDIRECT("'["&amp;'Báo cáo'!$C$3&amp;".xlsx]Hóa đơn COD'!"&amp;CELL("address",H463))),"",(INDIRECT("'["&amp;'Báo cáo'!$C$3&amp;".xlsx]Hóa đơn COD'!"&amp;CELL("address",H463))))</f>
        <v>0</v>
      </c>
      <c r="I463">
        <f ca="1">IF(ISBLANK(INDIRECT("'["&amp;'Báo cáo'!$C$3&amp;".xlsx]Hóa đơn COD'!"&amp;CELL("address",I463))),"",(INDIRECT("'["&amp;'Báo cáo'!$C$3&amp;".xlsx]Hóa đơn COD'!"&amp;CELL("address",I463))))</f>
        <v>34</v>
      </c>
      <c r="J463">
        <f ca="1">IF(ISBLANK(INDIRECT("'["&amp;'Báo cáo'!$C$3&amp;".xlsx]Hóa đơn COD'!"&amp;CELL("address",J463))),"",(INDIRECT("'["&amp;'Báo cáo'!$C$3&amp;".xlsx]Hóa đơn COD'!"&amp;CELL("address",J463))))</f>
        <v>25</v>
      </c>
      <c r="K463">
        <f ca="1">IF(ISBLANK(INDIRECT("'["&amp;'Báo cáo'!$C$3&amp;".xlsx]Hóa đơn COD'!"&amp;CELL("address",K463))),"",(INDIRECT("'["&amp;'Báo cáo'!$C$3&amp;".xlsx]Hóa đơn COD'!"&amp;CELL("address",K463))))</f>
        <v>1</v>
      </c>
      <c r="L463">
        <f ca="1">IF(ISBLANK(INDIRECT("'["&amp;'Báo cáo'!$C$3&amp;".xlsx]Hóa đơn COD'!"&amp;CELL("address",L463))),"",(INDIRECT("'["&amp;'Báo cáo'!$C$3&amp;".xlsx]Hóa đơn COD'!"&amp;CELL("address",L463))))</f>
        <v>8</v>
      </c>
      <c r="M463">
        <f ca="1">IF(ISBLANK(INDIRECT("'["&amp;'Báo cáo'!$C$3&amp;".xlsx]Hóa đơn COD'!"&amp;CELL("address",M463))),"",(INDIRECT("'["&amp;'Báo cáo'!$C$3&amp;".xlsx]Hóa đơn COD'!"&amp;CELL("address",M463))))</f>
        <v>34</v>
      </c>
      <c r="N463" t="str">
        <f ca="1">IF(ISBLANK(INDIRECT("'["&amp;'Báo cáo'!$C$3&amp;".xlsx]Hóa đơn COD'!"&amp;CELL("address",N463))),"",(INDIRECT("'["&amp;'Báo cáo'!$C$3&amp;".xlsx]Hóa đơn COD'!"&amp;CELL("address",N463))))</f>
        <v>tuoint</v>
      </c>
      <c r="O463" t="str">
        <f ca="1">IF(ISBLANK(INDIRECT("'["&amp;'Báo cáo'!$C$3&amp;".xlsx]Hóa đơn COD'!"&amp;CELL("address",O463))),"",(INDIRECT("'["&amp;'Báo cáo'!$C$3&amp;".xlsx]Hóa đơn COD'!"&amp;CELL("address",O463))))</f>
        <v>17:26 02-12-19</v>
      </c>
      <c r="P463" s="10">
        <f t="shared" ca="1" si="7"/>
        <v>0.72638888888888886</v>
      </c>
      <c r="Q463" t="str">
        <f ca="1">IF(B463="","",IF(P463&lt;'Báo cáo'!$C$4,"Sáng","Chiều"))</f>
        <v>Chiều</v>
      </c>
      <c r="R463" s="12" t="str">
        <f ca="1">IF(A463="","",IF(ISNUMBER(MATCH(B463,'Danh sách COD'!$B:$B,0)),J463/I463,""))</f>
        <v/>
      </c>
      <c r="S463" t="str">
        <f ca="1">IF(R463="","",IF(R463&gt;='Báo cáo'!$C$8,"Có","Không"))</f>
        <v/>
      </c>
    </row>
    <row r="464" spans="1:19" x14ac:dyDescent="0.25">
      <c r="A464" t="str">
        <f ca="1">IF(ISBLANK(INDIRECT("'["&amp;'Báo cáo'!$C$3&amp;".xlsx]Hóa đơn COD'!"&amp;CELL("address",A464))),"",(INDIRECT("'["&amp;'Báo cáo'!$C$3&amp;".xlsx]Hóa đơn COD'!"&amp;CELL("address",A464))))</f>
        <v>BTT395577606.T138612.031219</v>
      </c>
      <c r="B464" t="str">
        <f ca="1">IF(ISBLANK(INDIRECT("'["&amp;'Báo cáo'!$C$3&amp;".xlsx]Hóa đơn COD'!"&amp;CELL("address",B464))),"",(INDIRECT("'["&amp;'Báo cáo'!$C$3&amp;".xlsx]Hóa đơn COD'!"&amp;CELL("address",B464))))</f>
        <v>T138612-Nguyễn Lê Minh Triết</v>
      </c>
      <c r="C464">
        <f ca="1">IF(ISBLANK(INDIRECT("'["&amp;'Báo cáo'!$C$3&amp;".xlsx]Hóa đơn COD'!"&amp;CELL("address",C464))),"",(INDIRECT("'["&amp;'Báo cáo'!$C$3&amp;".xlsx]Hóa đơn COD'!"&amp;CELL("address",C464))))</f>
        <v>11096010</v>
      </c>
      <c r="D464">
        <f ca="1">IF(ISBLANK(INDIRECT("'["&amp;'Báo cáo'!$C$3&amp;".xlsx]Hóa đơn COD'!"&amp;CELL("address",D464))),"",(INDIRECT("'["&amp;'Báo cáo'!$C$3&amp;".xlsx]Hóa đơn COD'!"&amp;CELL("address",D464))))</f>
        <v>21175</v>
      </c>
      <c r="E464">
        <f ca="1">IF(ISBLANK(INDIRECT("'["&amp;'Báo cáo'!$C$3&amp;".xlsx]Hóa đơn COD'!"&amp;CELL("address",E464))),"",(INDIRECT("'["&amp;'Báo cáo'!$C$3&amp;".xlsx]Hóa đơn COD'!"&amp;CELL("address",E464))))</f>
        <v>957010</v>
      </c>
      <c r="F464">
        <f ca="1">IF(ISBLANK(INDIRECT("'["&amp;'Báo cáo'!$C$3&amp;".xlsx]Hóa đơn COD'!"&amp;CELL("address",F464))),"",(INDIRECT("'["&amp;'Báo cáo'!$C$3&amp;".xlsx]Hóa đơn COD'!"&amp;CELL("address",F464))))</f>
        <v>582835</v>
      </c>
      <c r="G464">
        <f ca="1">IF(ISBLANK(INDIRECT("'["&amp;'Báo cáo'!$C$3&amp;".xlsx]Hóa đơn COD'!"&amp;CELL("address",G464))),"",(INDIRECT("'["&amp;'Báo cáo'!$C$3&amp;".xlsx]Hóa đơn COD'!"&amp;CELL("address",G464))))</f>
        <v>353000</v>
      </c>
      <c r="H464">
        <f ca="1">IF(ISBLANK(INDIRECT("'["&amp;'Báo cáo'!$C$3&amp;".xlsx]Hóa đơn COD'!"&amp;CELL("address",H464))),"",(INDIRECT("'["&amp;'Báo cáo'!$C$3&amp;".xlsx]Hóa đơn COD'!"&amp;CELL("address",H464))))</f>
        <v>0</v>
      </c>
      <c r="I464">
        <f ca="1">IF(ISBLANK(INDIRECT("'["&amp;'Báo cáo'!$C$3&amp;".xlsx]Hóa đơn COD'!"&amp;CELL("address",I464))),"",(INDIRECT("'["&amp;'Báo cáo'!$C$3&amp;".xlsx]Hóa đơn COD'!"&amp;CELL("address",I464))))</f>
        <v>38</v>
      </c>
      <c r="J464">
        <f ca="1">IF(ISBLANK(INDIRECT("'["&amp;'Báo cáo'!$C$3&amp;".xlsx]Hóa đơn COD'!"&amp;CELL("address",J464))),"",(INDIRECT("'["&amp;'Báo cáo'!$C$3&amp;".xlsx]Hóa đơn COD'!"&amp;CELL("address",J464))))</f>
        <v>27</v>
      </c>
      <c r="K464">
        <f ca="1">IF(ISBLANK(INDIRECT("'["&amp;'Báo cáo'!$C$3&amp;".xlsx]Hóa đơn COD'!"&amp;CELL("address",K464))),"",(INDIRECT("'["&amp;'Báo cáo'!$C$3&amp;".xlsx]Hóa đơn COD'!"&amp;CELL("address",K464))))</f>
        <v>2</v>
      </c>
      <c r="L464">
        <f ca="1">IF(ISBLANK(INDIRECT("'["&amp;'Báo cáo'!$C$3&amp;".xlsx]Hóa đơn COD'!"&amp;CELL("address",L464))),"",(INDIRECT("'["&amp;'Báo cáo'!$C$3&amp;".xlsx]Hóa đơn COD'!"&amp;CELL("address",L464))))</f>
        <v>9</v>
      </c>
      <c r="M464">
        <f ca="1">IF(ISBLANK(INDIRECT("'["&amp;'Báo cáo'!$C$3&amp;".xlsx]Hóa đơn COD'!"&amp;CELL("address",M464))),"",(INDIRECT("'["&amp;'Báo cáo'!$C$3&amp;".xlsx]Hóa đơn COD'!"&amp;CELL("address",M464))))</f>
        <v>38</v>
      </c>
      <c r="N464" t="str">
        <f ca="1">IF(ISBLANK(INDIRECT("'["&amp;'Báo cáo'!$C$3&amp;".xlsx]Hóa đơn COD'!"&amp;CELL("address",N464))),"",(INDIRECT("'["&amp;'Báo cáo'!$C$3&amp;".xlsx]Hóa đơn COD'!"&amp;CELL("address",N464))))</f>
        <v>tuoint</v>
      </c>
      <c r="O464" t="str">
        <f ca="1">IF(ISBLANK(INDIRECT("'["&amp;'Báo cáo'!$C$3&amp;".xlsx]Hóa đơn COD'!"&amp;CELL("address",O464))),"",(INDIRECT("'["&amp;'Báo cáo'!$C$3&amp;".xlsx]Hóa đơn COD'!"&amp;CELL("address",O464))))</f>
        <v>17:26 03-12-19</v>
      </c>
      <c r="P464" s="10">
        <f t="shared" ca="1" si="7"/>
        <v>0.72638888888888886</v>
      </c>
      <c r="Q464" t="str">
        <f ca="1">IF(B464="","",IF(P464&lt;'Báo cáo'!$C$4,"Sáng","Chiều"))</f>
        <v>Chiều</v>
      </c>
      <c r="R464" s="12" t="str">
        <f ca="1">IF(A464="","",IF(ISNUMBER(MATCH(B464,'Danh sách COD'!$B:$B,0)),J464/I464,""))</f>
        <v/>
      </c>
      <c r="S464" t="str">
        <f ca="1">IF(R464="","",IF(R464&gt;='Báo cáo'!$C$8,"Có","Không"))</f>
        <v/>
      </c>
    </row>
    <row r="465" spans="1:19" x14ac:dyDescent="0.25">
      <c r="A465" t="str">
        <f ca="1">IF(ISBLANK(INDIRECT("'["&amp;'Báo cáo'!$C$3&amp;".xlsx]Hóa đơn COD'!"&amp;CELL("address",A465))),"",(INDIRECT("'["&amp;'Báo cáo'!$C$3&amp;".xlsx]Hóa đơn COD'!"&amp;CELL("address",A465))))</f>
        <v>BTT399720111.T138612.061219</v>
      </c>
      <c r="B465" t="str">
        <f ca="1">IF(ISBLANK(INDIRECT("'["&amp;'Báo cáo'!$C$3&amp;".xlsx]Hóa đơn COD'!"&amp;CELL("address",B465))),"",(INDIRECT("'["&amp;'Báo cáo'!$C$3&amp;".xlsx]Hóa đơn COD'!"&amp;CELL("address",B465))))</f>
        <v>T138612-Nguyễn Lê Minh Triết</v>
      </c>
      <c r="C465">
        <f ca="1">IF(ISBLANK(INDIRECT("'["&amp;'Báo cáo'!$C$3&amp;".xlsx]Hóa đơn COD'!"&amp;CELL("address",C465))),"",(INDIRECT("'["&amp;'Báo cáo'!$C$3&amp;".xlsx]Hóa đơn COD'!"&amp;CELL("address",C465))))</f>
        <v>9006900</v>
      </c>
      <c r="D465">
        <f ca="1">IF(ISBLANK(INDIRECT("'["&amp;'Báo cáo'!$C$3&amp;".xlsx]Hóa đơn COD'!"&amp;CELL("address",D465))),"",(INDIRECT("'["&amp;'Báo cáo'!$C$3&amp;".xlsx]Hóa đơn COD'!"&amp;CELL("address",D465))))</f>
        <v>0</v>
      </c>
      <c r="E465">
        <f ca="1">IF(ISBLANK(INDIRECT("'["&amp;'Báo cáo'!$C$3&amp;".xlsx]Hóa đơn COD'!"&amp;CELL("address",E465))),"",(INDIRECT("'["&amp;'Báo cáo'!$C$3&amp;".xlsx]Hóa đơn COD'!"&amp;CELL("address",E465))))</f>
        <v>797160</v>
      </c>
      <c r="F465">
        <f ca="1">IF(ISBLANK(INDIRECT("'["&amp;'Báo cáo'!$C$3&amp;".xlsx]Hóa đơn COD'!"&amp;CELL("address",F465))),"",(INDIRECT("'["&amp;'Báo cáo'!$C$3&amp;".xlsx]Hóa đơn COD'!"&amp;CELL("address",F465))))</f>
        <v>636160</v>
      </c>
      <c r="G465">
        <f ca="1">IF(ISBLANK(INDIRECT("'["&amp;'Báo cáo'!$C$3&amp;".xlsx]Hóa đơn COD'!"&amp;CELL("address",G465))),"",(INDIRECT("'["&amp;'Báo cáo'!$C$3&amp;".xlsx]Hóa đơn COD'!"&amp;CELL("address",G465))))</f>
        <v>161000</v>
      </c>
      <c r="H465">
        <f ca="1">IF(ISBLANK(INDIRECT("'["&amp;'Báo cáo'!$C$3&amp;".xlsx]Hóa đơn COD'!"&amp;CELL("address",H465))),"",(INDIRECT("'["&amp;'Báo cáo'!$C$3&amp;".xlsx]Hóa đơn COD'!"&amp;CELL("address",H465))))</f>
        <v>0</v>
      </c>
      <c r="I465">
        <f ca="1">IF(ISBLANK(INDIRECT("'["&amp;'Báo cáo'!$C$3&amp;".xlsx]Hóa đơn COD'!"&amp;CELL("address",I465))),"",(INDIRECT("'["&amp;'Báo cáo'!$C$3&amp;".xlsx]Hóa đơn COD'!"&amp;CELL("address",I465))))</f>
        <v>39</v>
      </c>
      <c r="J465">
        <f ca="1">IF(ISBLANK(INDIRECT("'["&amp;'Báo cáo'!$C$3&amp;".xlsx]Hóa đơn COD'!"&amp;CELL("address",J465))),"",(INDIRECT("'["&amp;'Báo cáo'!$C$3&amp;".xlsx]Hóa đơn COD'!"&amp;CELL("address",J465))))</f>
        <v>27</v>
      </c>
      <c r="K465">
        <f ca="1">IF(ISBLANK(INDIRECT("'["&amp;'Báo cáo'!$C$3&amp;".xlsx]Hóa đơn COD'!"&amp;CELL("address",K465))),"",(INDIRECT("'["&amp;'Báo cáo'!$C$3&amp;".xlsx]Hóa đơn COD'!"&amp;CELL("address",K465))))</f>
        <v>3</v>
      </c>
      <c r="L465">
        <f ca="1">IF(ISBLANK(INDIRECT("'["&amp;'Báo cáo'!$C$3&amp;".xlsx]Hóa đơn COD'!"&amp;CELL("address",L465))),"",(INDIRECT("'["&amp;'Báo cáo'!$C$3&amp;".xlsx]Hóa đơn COD'!"&amp;CELL("address",L465))))</f>
        <v>9</v>
      </c>
      <c r="M465">
        <f ca="1">IF(ISBLANK(INDIRECT("'["&amp;'Báo cáo'!$C$3&amp;".xlsx]Hóa đơn COD'!"&amp;CELL("address",M465))),"",(INDIRECT("'["&amp;'Báo cáo'!$C$3&amp;".xlsx]Hóa đơn COD'!"&amp;CELL("address",M465))))</f>
        <v>39</v>
      </c>
      <c r="N465" t="str">
        <f ca="1">IF(ISBLANK(INDIRECT("'["&amp;'Báo cáo'!$C$3&amp;".xlsx]Hóa đơn COD'!"&amp;CELL("address",N465))),"",(INDIRECT("'["&amp;'Báo cáo'!$C$3&amp;".xlsx]Hóa đơn COD'!"&amp;CELL("address",N465))))</f>
        <v>tuoint</v>
      </c>
      <c r="O465" t="str">
        <f ca="1">IF(ISBLANK(INDIRECT("'["&amp;'Báo cáo'!$C$3&amp;".xlsx]Hóa đơn COD'!"&amp;CELL("address",O465))),"",(INDIRECT("'["&amp;'Báo cáo'!$C$3&amp;".xlsx]Hóa đơn COD'!"&amp;CELL("address",O465))))</f>
        <v>17:48 06-12-19</v>
      </c>
      <c r="P465" s="10">
        <f t="shared" ca="1" si="7"/>
        <v>0.7416666666666667</v>
      </c>
      <c r="Q465" t="str">
        <f ca="1">IF(B465="","",IF(P465&lt;'Báo cáo'!$C$4,"Sáng","Chiều"))</f>
        <v>Chiều</v>
      </c>
      <c r="R465" s="12" t="str">
        <f ca="1">IF(A465="","",IF(ISNUMBER(MATCH(B465,'Danh sách COD'!$B:$B,0)),J465/I465,""))</f>
        <v/>
      </c>
      <c r="S465" t="str">
        <f ca="1">IF(R465="","",IF(R465&gt;='Báo cáo'!$C$8,"Có","Không"))</f>
        <v/>
      </c>
    </row>
    <row r="466" spans="1:19" x14ac:dyDescent="0.25">
      <c r="A466" t="str">
        <f ca="1">IF(ISBLANK(INDIRECT("'["&amp;'Báo cáo'!$C$3&amp;".xlsx]Hóa đơn COD'!"&amp;CELL("address",A466))),"",(INDIRECT("'["&amp;'Báo cáo'!$C$3&amp;".xlsx]Hóa đơn COD'!"&amp;CELL("address",A466))))</f>
        <v>BTT392892120.T138776.011219</v>
      </c>
      <c r="B466" t="str">
        <f ca="1">IF(ISBLANK(INDIRECT("'["&amp;'Báo cáo'!$C$3&amp;".xlsx]Hóa đơn COD'!"&amp;CELL("address",B466))),"",(INDIRECT("'["&amp;'Báo cáo'!$C$3&amp;".xlsx]Hóa đơn COD'!"&amp;CELL("address",B466))))</f>
        <v>T138776-Phạm Văn Tuấn</v>
      </c>
      <c r="C466">
        <f ca="1">IF(ISBLANK(INDIRECT("'["&amp;'Báo cáo'!$C$3&amp;".xlsx]Hóa đơn COD'!"&amp;CELL("address",C466))),"",(INDIRECT("'["&amp;'Báo cáo'!$C$3&amp;".xlsx]Hóa đơn COD'!"&amp;CELL("address",C466))))</f>
        <v>13975466</v>
      </c>
      <c r="D466">
        <f ca="1">IF(ISBLANK(INDIRECT("'["&amp;'Báo cáo'!$C$3&amp;".xlsx]Hóa đơn COD'!"&amp;CELL("address",D466))),"",(INDIRECT("'["&amp;'Báo cáo'!$C$3&amp;".xlsx]Hóa đơn COD'!"&amp;CELL("address",D466))))</f>
        <v>0</v>
      </c>
      <c r="E466">
        <f ca="1">IF(ISBLANK(INDIRECT("'["&amp;'Báo cáo'!$C$3&amp;".xlsx]Hóa đơn COD'!"&amp;CELL("address",E466))),"",(INDIRECT("'["&amp;'Báo cáo'!$C$3&amp;".xlsx]Hóa đơn COD'!"&amp;CELL("address",E466))))</f>
        <v>1171440</v>
      </c>
      <c r="F466">
        <f ca="1">IF(ISBLANK(INDIRECT("'["&amp;'Báo cáo'!$C$3&amp;".xlsx]Hóa đơn COD'!"&amp;CELL("address",F466))),"",(INDIRECT("'["&amp;'Báo cáo'!$C$3&amp;".xlsx]Hóa đơn COD'!"&amp;CELL("address",F466))))</f>
        <v>997440</v>
      </c>
      <c r="G466">
        <f ca="1">IF(ISBLANK(INDIRECT("'["&amp;'Báo cáo'!$C$3&amp;".xlsx]Hóa đơn COD'!"&amp;CELL("address",G466))),"",(INDIRECT("'["&amp;'Báo cáo'!$C$3&amp;".xlsx]Hóa đơn COD'!"&amp;CELL("address",G466))))</f>
        <v>174000</v>
      </c>
      <c r="H466">
        <f ca="1">IF(ISBLANK(INDIRECT("'["&amp;'Báo cáo'!$C$3&amp;".xlsx]Hóa đơn COD'!"&amp;CELL("address",H466))),"",(INDIRECT("'["&amp;'Báo cáo'!$C$3&amp;".xlsx]Hóa đơn COD'!"&amp;CELL("address",H466))))</f>
        <v>0</v>
      </c>
      <c r="I466">
        <f ca="1">IF(ISBLANK(INDIRECT("'["&amp;'Báo cáo'!$C$3&amp;".xlsx]Hóa đơn COD'!"&amp;CELL("address",I466))),"",(INDIRECT("'["&amp;'Báo cáo'!$C$3&amp;".xlsx]Hóa đơn COD'!"&amp;CELL("address",I466))))</f>
        <v>52</v>
      </c>
      <c r="J466">
        <f ca="1">IF(ISBLANK(INDIRECT("'["&amp;'Báo cáo'!$C$3&amp;".xlsx]Hóa đơn COD'!"&amp;CELL("address",J466))),"",(INDIRECT("'["&amp;'Báo cáo'!$C$3&amp;".xlsx]Hóa đơn COD'!"&amp;CELL("address",J466))))</f>
        <v>47</v>
      </c>
      <c r="K466">
        <f ca="1">IF(ISBLANK(INDIRECT("'["&amp;'Báo cáo'!$C$3&amp;".xlsx]Hóa đơn COD'!"&amp;CELL("address",K466))),"",(INDIRECT("'["&amp;'Báo cáo'!$C$3&amp;".xlsx]Hóa đơn COD'!"&amp;CELL("address",K466))))</f>
        <v>1</v>
      </c>
      <c r="L466">
        <f ca="1">IF(ISBLANK(INDIRECT("'["&amp;'Báo cáo'!$C$3&amp;".xlsx]Hóa đơn COD'!"&amp;CELL("address",L466))),"",(INDIRECT("'["&amp;'Báo cáo'!$C$3&amp;".xlsx]Hóa đơn COD'!"&amp;CELL("address",L466))))</f>
        <v>4</v>
      </c>
      <c r="M466">
        <f ca="1">IF(ISBLANK(INDIRECT("'["&amp;'Báo cáo'!$C$3&amp;".xlsx]Hóa đơn COD'!"&amp;CELL("address",M466))),"",(INDIRECT("'["&amp;'Báo cáo'!$C$3&amp;".xlsx]Hóa đơn COD'!"&amp;CELL("address",M466))))</f>
        <v>52</v>
      </c>
      <c r="N466" t="str">
        <f ca="1">IF(ISBLANK(INDIRECT("'["&amp;'Báo cáo'!$C$3&amp;".xlsx]Hóa đơn COD'!"&amp;CELL("address",N466))),"",(INDIRECT("'["&amp;'Báo cáo'!$C$3&amp;".xlsx]Hóa đơn COD'!"&amp;CELL("address",N466))))</f>
        <v>huyendtm2</v>
      </c>
      <c r="O466" t="str">
        <f ca="1">IF(ISBLANK(INDIRECT("'["&amp;'Báo cáo'!$C$3&amp;".xlsx]Hóa đơn COD'!"&amp;CELL("address",O466))),"",(INDIRECT("'["&amp;'Báo cáo'!$C$3&amp;".xlsx]Hóa đơn COD'!"&amp;CELL("address",O466))))</f>
        <v>14:00 01-12-19</v>
      </c>
      <c r="P466" s="10">
        <f t="shared" ca="1" si="7"/>
        <v>0.58333333333333337</v>
      </c>
      <c r="Q466" t="str">
        <f ca="1">IF(B466="","",IF(P466&lt;'Báo cáo'!$C$4,"Sáng","Chiều"))</f>
        <v>Chiều</v>
      </c>
      <c r="R466" s="12" t="str">
        <f ca="1">IF(A466="","",IF(ISNUMBER(MATCH(B466,'Danh sách COD'!$B:$B,0)),J466/I466,""))</f>
        <v/>
      </c>
      <c r="S466" t="str">
        <f ca="1">IF(R466="","",IF(R466&gt;='Báo cáo'!$C$8,"Có","Không"))</f>
        <v/>
      </c>
    </row>
    <row r="467" spans="1:19" x14ac:dyDescent="0.25">
      <c r="A467" t="str">
        <f ca="1">IF(ISBLANK(INDIRECT("'["&amp;'Báo cáo'!$C$3&amp;".xlsx]Hóa đơn COD'!"&amp;CELL("address",A467))),"",(INDIRECT("'["&amp;'Báo cáo'!$C$3&amp;".xlsx]Hóa đơn COD'!"&amp;CELL("address",A467))))</f>
        <v>BTT393090588.T138776.011219</v>
      </c>
      <c r="B467" t="str">
        <f ca="1">IF(ISBLANK(INDIRECT("'["&amp;'Báo cáo'!$C$3&amp;".xlsx]Hóa đơn COD'!"&amp;CELL("address",B467))),"",(INDIRECT("'["&amp;'Báo cáo'!$C$3&amp;".xlsx]Hóa đơn COD'!"&amp;CELL("address",B467))))</f>
        <v>T138776-Phạm Văn Tuấn</v>
      </c>
      <c r="C467">
        <f ca="1">IF(ISBLANK(INDIRECT("'["&amp;'Báo cáo'!$C$3&amp;".xlsx]Hóa đơn COD'!"&amp;CELL("address",C467))),"",(INDIRECT("'["&amp;'Báo cáo'!$C$3&amp;".xlsx]Hóa đơn COD'!"&amp;CELL("address",C467))))</f>
        <v>7552050</v>
      </c>
      <c r="D467">
        <f ca="1">IF(ISBLANK(INDIRECT("'["&amp;'Báo cáo'!$C$3&amp;".xlsx]Hóa đơn COD'!"&amp;CELL("address",D467))),"",(INDIRECT("'["&amp;'Báo cáo'!$C$3&amp;".xlsx]Hóa đơn COD'!"&amp;CELL("address",D467))))</f>
        <v>35000</v>
      </c>
      <c r="E467">
        <f ca="1">IF(ISBLANK(INDIRECT("'["&amp;'Báo cáo'!$C$3&amp;".xlsx]Hóa đơn COD'!"&amp;CELL("address",E467))),"",(INDIRECT("'["&amp;'Báo cáo'!$C$3&amp;".xlsx]Hóa đơn COD'!"&amp;CELL("address",E467))))</f>
        <v>906710</v>
      </c>
      <c r="F467">
        <f ca="1">IF(ISBLANK(INDIRECT("'["&amp;'Báo cáo'!$C$3&amp;".xlsx]Hóa đơn COD'!"&amp;CELL("address",F467))),"",(INDIRECT("'["&amp;'Báo cáo'!$C$3&amp;".xlsx]Hóa đơn COD'!"&amp;CELL("address",F467))))</f>
        <v>724710</v>
      </c>
      <c r="G467">
        <f ca="1">IF(ISBLANK(INDIRECT("'["&amp;'Báo cáo'!$C$3&amp;".xlsx]Hóa đơn COD'!"&amp;CELL("address",G467))),"",(INDIRECT("'["&amp;'Báo cáo'!$C$3&amp;".xlsx]Hóa đơn COD'!"&amp;CELL("address",G467))))</f>
        <v>182000</v>
      </c>
      <c r="H467">
        <f ca="1">IF(ISBLANK(INDIRECT("'["&amp;'Báo cáo'!$C$3&amp;".xlsx]Hóa đơn COD'!"&amp;CELL("address",H467))),"",(INDIRECT("'["&amp;'Báo cáo'!$C$3&amp;".xlsx]Hóa đơn COD'!"&amp;CELL("address",H467))))</f>
        <v>0</v>
      </c>
      <c r="I467">
        <f ca="1">IF(ISBLANK(INDIRECT("'["&amp;'Báo cáo'!$C$3&amp;".xlsx]Hóa đơn COD'!"&amp;CELL("address",I467))),"",(INDIRECT("'["&amp;'Báo cáo'!$C$3&amp;".xlsx]Hóa đơn COD'!"&amp;CELL("address",I467))))</f>
        <v>33</v>
      </c>
      <c r="J467">
        <f ca="1">IF(ISBLANK(INDIRECT("'["&amp;'Báo cáo'!$C$3&amp;".xlsx]Hóa đơn COD'!"&amp;CELL("address",J467))),"",(INDIRECT("'["&amp;'Báo cáo'!$C$3&amp;".xlsx]Hóa đơn COD'!"&amp;CELL("address",J467))))</f>
        <v>22</v>
      </c>
      <c r="K467">
        <f ca="1">IF(ISBLANK(INDIRECT("'["&amp;'Báo cáo'!$C$3&amp;".xlsx]Hóa đơn COD'!"&amp;CELL("address",K467))),"",(INDIRECT("'["&amp;'Báo cáo'!$C$3&amp;".xlsx]Hóa đơn COD'!"&amp;CELL("address",K467))))</f>
        <v>2</v>
      </c>
      <c r="L467">
        <f ca="1">IF(ISBLANK(INDIRECT("'["&amp;'Báo cáo'!$C$3&amp;".xlsx]Hóa đơn COD'!"&amp;CELL("address",L467))),"",(INDIRECT("'["&amp;'Báo cáo'!$C$3&amp;".xlsx]Hóa đơn COD'!"&amp;CELL("address",L467))))</f>
        <v>9</v>
      </c>
      <c r="M467">
        <f ca="1">IF(ISBLANK(INDIRECT("'["&amp;'Báo cáo'!$C$3&amp;".xlsx]Hóa đơn COD'!"&amp;CELL("address",M467))),"",(INDIRECT("'["&amp;'Báo cáo'!$C$3&amp;".xlsx]Hóa đơn COD'!"&amp;CELL("address",M467))))</f>
        <v>33</v>
      </c>
      <c r="N467" t="str">
        <f ca="1">IF(ISBLANK(INDIRECT("'["&amp;'Báo cáo'!$C$3&amp;".xlsx]Hóa đơn COD'!"&amp;CELL("address",N467))),"",(INDIRECT("'["&amp;'Báo cáo'!$C$3&amp;".xlsx]Hóa đơn COD'!"&amp;CELL("address",N467))))</f>
        <v>huyendtm2</v>
      </c>
      <c r="O467" t="str">
        <f ca="1">IF(ISBLANK(INDIRECT("'["&amp;'Báo cáo'!$C$3&amp;".xlsx]Hóa đơn COD'!"&amp;CELL("address",O467))),"",(INDIRECT("'["&amp;'Báo cáo'!$C$3&amp;".xlsx]Hóa đơn COD'!"&amp;CELL("address",O467))))</f>
        <v>17:53 01-12-19</v>
      </c>
      <c r="P467" s="10">
        <f t="shared" ca="1" si="7"/>
        <v>0.74513888888888891</v>
      </c>
      <c r="Q467" t="str">
        <f ca="1">IF(B467="","",IF(P467&lt;'Báo cáo'!$C$4,"Sáng","Chiều"))</f>
        <v>Chiều</v>
      </c>
      <c r="R467" s="12" t="str">
        <f ca="1">IF(A467="","",IF(ISNUMBER(MATCH(B467,'Danh sách COD'!$B:$B,0)),J467/I467,""))</f>
        <v/>
      </c>
      <c r="S467" t="str">
        <f ca="1">IF(R467="","",IF(R467&gt;='Báo cáo'!$C$8,"Có","Không"))</f>
        <v/>
      </c>
    </row>
    <row r="468" spans="1:19" x14ac:dyDescent="0.25">
      <c r="A468" t="str">
        <f ca="1">IF(ISBLANK(INDIRECT("'["&amp;'Báo cáo'!$C$3&amp;".xlsx]Hóa đơn COD'!"&amp;CELL("address",A468))),"",(INDIRECT("'["&amp;'Báo cáo'!$C$3&amp;".xlsx]Hóa đơn COD'!"&amp;CELL("address",A468))))</f>
        <v>BTT392795700.T138984.011219</v>
      </c>
      <c r="B468" t="str">
        <f ca="1">IF(ISBLANK(INDIRECT("'["&amp;'Báo cáo'!$C$3&amp;".xlsx]Hóa đơn COD'!"&amp;CELL("address",B468))),"",(INDIRECT("'["&amp;'Báo cáo'!$C$3&amp;".xlsx]Hóa đơn COD'!"&amp;CELL("address",B468))))</f>
        <v>T138984-Ngô Văn Sáu</v>
      </c>
      <c r="C468">
        <f ca="1">IF(ISBLANK(INDIRECT("'["&amp;'Báo cáo'!$C$3&amp;".xlsx]Hóa đơn COD'!"&amp;CELL("address",C468))),"",(INDIRECT("'["&amp;'Báo cáo'!$C$3&amp;".xlsx]Hóa đơn COD'!"&amp;CELL("address",C468))))</f>
        <v>10410209</v>
      </c>
      <c r="D468">
        <f ca="1">IF(ISBLANK(INDIRECT("'["&amp;'Báo cáo'!$C$3&amp;".xlsx]Hóa đơn COD'!"&amp;CELL("address",D468))),"",(INDIRECT("'["&amp;'Báo cáo'!$C$3&amp;".xlsx]Hóa đơn COD'!"&amp;CELL("address",D468))))</f>
        <v>0</v>
      </c>
      <c r="E468">
        <f ca="1">IF(ISBLANK(INDIRECT("'["&amp;'Báo cáo'!$C$3&amp;".xlsx]Hóa đơn COD'!"&amp;CELL("address",E468))),"",(INDIRECT("'["&amp;'Báo cáo'!$C$3&amp;".xlsx]Hóa đơn COD'!"&amp;CELL("address",E468))))</f>
        <v>1137550</v>
      </c>
      <c r="F468">
        <f ca="1">IF(ISBLANK(INDIRECT("'["&amp;'Báo cáo'!$C$3&amp;".xlsx]Hóa đơn COD'!"&amp;CELL("address",F468))),"",(INDIRECT("'["&amp;'Báo cáo'!$C$3&amp;".xlsx]Hóa đơn COD'!"&amp;CELL("address",F468))))</f>
        <v>974550</v>
      </c>
      <c r="G468">
        <f ca="1">IF(ISBLANK(INDIRECT("'["&amp;'Báo cáo'!$C$3&amp;".xlsx]Hóa đơn COD'!"&amp;CELL("address",G468))),"",(INDIRECT("'["&amp;'Báo cáo'!$C$3&amp;".xlsx]Hóa đơn COD'!"&amp;CELL("address",G468))))</f>
        <v>163000</v>
      </c>
      <c r="H468">
        <f ca="1">IF(ISBLANK(INDIRECT("'["&amp;'Báo cáo'!$C$3&amp;".xlsx]Hóa đơn COD'!"&amp;CELL("address",H468))),"",(INDIRECT("'["&amp;'Báo cáo'!$C$3&amp;".xlsx]Hóa đơn COD'!"&amp;CELL("address",H468))))</f>
        <v>0</v>
      </c>
      <c r="I468">
        <f ca="1">IF(ISBLANK(INDIRECT("'["&amp;'Báo cáo'!$C$3&amp;".xlsx]Hóa đơn COD'!"&amp;CELL("address",I468))),"",(INDIRECT("'["&amp;'Báo cáo'!$C$3&amp;".xlsx]Hóa đơn COD'!"&amp;CELL("address",I468))))</f>
        <v>57</v>
      </c>
      <c r="J468">
        <f ca="1">IF(ISBLANK(INDIRECT("'["&amp;'Báo cáo'!$C$3&amp;".xlsx]Hóa đơn COD'!"&amp;CELL("address",J468))),"",(INDIRECT("'["&amp;'Báo cáo'!$C$3&amp;".xlsx]Hóa đơn COD'!"&amp;CELL("address",J468))))</f>
        <v>49</v>
      </c>
      <c r="K468">
        <f ca="1">IF(ISBLANK(INDIRECT("'["&amp;'Báo cáo'!$C$3&amp;".xlsx]Hóa đơn COD'!"&amp;CELL("address",K468))),"",(INDIRECT("'["&amp;'Báo cáo'!$C$3&amp;".xlsx]Hóa đơn COD'!"&amp;CELL("address",K468))))</f>
        <v>1</v>
      </c>
      <c r="L468">
        <f ca="1">IF(ISBLANK(INDIRECT("'["&amp;'Báo cáo'!$C$3&amp;".xlsx]Hóa đơn COD'!"&amp;CELL("address",L468))),"",(INDIRECT("'["&amp;'Báo cáo'!$C$3&amp;".xlsx]Hóa đơn COD'!"&amp;CELL("address",L468))))</f>
        <v>7</v>
      </c>
      <c r="M468">
        <f ca="1">IF(ISBLANK(INDIRECT("'["&amp;'Báo cáo'!$C$3&amp;".xlsx]Hóa đơn COD'!"&amp;CELL("address",M468))),"",(INDIRECT("'["&amp;'Báo cáo'!$C$3&amp;".xlsx]Hóa đơn COD'!"&amp;CELL("address",M468))))</f>
        <v>57</v>
      </c>
      <c r="N468" t="str">
        <f ca="1">IF(ISBLANK(INDIRECT("'["&amp;'Báo cáo'!$C$3&amp;".xlsx]Hóa đơn COD'!"&amp;CELL("address",N468))),"",(INDIRECT("'["&amp;'Báo cáo'!$C$3&amp;".xlsx]Hóa đơn COD'!"&amp;CELL("address",N468))))</f>
        <v>huyendtm2</v>
      </c>
      <c r="O468" t="str">
        <f ca="1">IF(ISBLANK(INDIRECT("'["&amp;'Báo cáo'!$C$3&amp;".xlsx]Hóa đơn COD'!"&amp;CELL("address",O468))),"",(INDIRECT("'["&amp;'Báo cáo'!$C$3&amp;".xlsx]Hóa đơn COD'!"&amp;CELL("address",O468))))</f>
        <v>12:35 01-12-19</v>
      </c>
      <c r="P468" s="10">
        <f t="shared" ca="1" si="7"/>
        <v>0.52430555555555558</v>
      </c>
      <c r="Q468" t="str">
        <f ca="1">IF(B468="","",IF(P468&lt;'Báo cáo'!$C$4,"Sáng","Chiều"))</f>
        <v>Sáng</v>
      </c>
      <c r="R468" s="12" t="str">
        <f ca="1">IF(A468="","",IF(ISNUMBER(MATCH(B468,'Danh sách COD'!$B:$B,0)),J468/I468,""))</f>
        <v/>
      </c>
      <c r="S468" t="str">
        <f ca="1">IF(R468="","",IF(R468&gt;='Báo cáo'!$C$8,"Có","Không"))</f>
        <v/>
      </c>
    </row>
    <row r="469" spans="1:19" x14ac:dyDescent="0.25">
      <c r="A469" t="str">
        <f ca="1">IF(ISBLANK(INDIRECT("'["&amp;'Báo cáo'!$C$3&amp;".xlsx]Hóa đơn COD'!"&amp;CELL("address",A469))),"",(INDIRECT("'["&amp;'Báo cáo'!$C$3&amp;".xlsx]Hóa đơn COD'!"&amp;CELL("address",A469))))</f>
        <v>BTT393043722.T138984.011219</v>
      </c>
      <c r="B469" t="str">
        <f ca="1">IF(ISBLANK(INDIRECT("'["&amp;'Báo cáo'!$C$3&amp;".xlsx]Hóa đơn COD'!"&amp;CELL("address",B469))),"",(INDIRECT("'["&amp;'Báo cáo'!$C$3&amp;".xlsx]Hóa đơn COD'!"&amp;CELL("address",B469))))</f>
        <v>T138984-Ngô Văn Sáu</v>
      </c>
      <c r="C469">
        <f ca="1">IF(ISBLANK(INDIRECT("'["&amp;'Báo cáo'!$C$3&amp;".xlsx]Hóa đơn COD'!"&amp;CELL("address",C469))),"",(INDIRECT("'["&amp;'Báo cáo'!$C$3&amp;".xlsx]Hóa đơn COD'!"&amp;CELL("address",C469))))</f>
        <v>6345500</v>
      </c>
      <c r="D469">
        <f ca="1">IF(ISBLANK(INDIRECT("'["&amp;'Báo cáo'!$C$3&amp;".xlsx]Hóa đơn COD'!"&amp;CELL("address",D469))),"",(INDIRECT("'["&amp;'Báo cáo'!$C$3&amp;".xlsx]Hóa đơn COD'!"&amp;CELL("address",D469))))</f>
        <v>0</v>
      </c>
      <c r="E469">
        <f ca="1">IF(ISBLANK(INDIRECT("'["&amp;'Báo cáo'!$C$3&amp;".xlsx]Hóa đơn COD'!"&amp;CELL("address",E469))),"",(INDIRECT("'["&amp;'Báo cáo'!$C$3&amp;".xlsx]Hóa đơn COD'!"&amp;CELL("address",E469))))</f>
        <v>491410</v>
      </c>
      <c r="F469">
        <f ca="1">IF(ISBLANK(INDIRECT("'["&amp;'Báo cáo'!$C$3&amp;".xlsx]Hóa đơn COD'!"&amp;CELL("address",F469))),"",(INDIRECT("'["&amp;'Báo cáo'!$C$3&amp;".xlsx]Hóa đơn COD'!"&amp;CELL("address",F469))))</f>
        <v>393410</v>
      </c>
      <c r="G469">
        <f ca="1">IF(ISBLANK(INDIRECT("'["&amp;'Báo cáo'!$C$3&amp;".xlsx]Hóa đơn COD'!"&amp;CELL("address",G469))),"",(INDIRECT("'["&amp;'Báo cáo'!$C$3&amp;".xlsx]Hóa đơn COD'!"&amp;CELL("address",G469))))</f>
        <v>98000</v>
      </c>
      <c r="H469">
        <f ca="1">IF(ISBLANK(INDIRECT("'["&amp;'Báo cáo'!$C$3&amp;".xlsx]Hóa đơn COD'!"&amp;CELL("address",H469))),"",(INDIRECT("'["&amp;'Báo cáo'!$C$3&amp;".xlsx]Hóa đơn COD'!"&amp;CELL("address",H469))))</f>
        <v>0</v>
      </c>
      <c r="I469">
        <f ca="1">IF(ISBLANK(INDIRECT("'["&amp;'Báo cáo'!$C$3&amp;".xlsx]Hóa đơn COD'!"&amp;CELL("address",I469))),"",(INDIRECT("'["&amp;'Báo cáo'!$C$3&amp;".xlsx]Hóa đơn COD'!"&amp;CELL("address",I469))))</f>
        <v>15</v>
      </c>
      <c r="J469">
        <f ca="1">IF(ISBLANK(INDIRECT("'["&amp;'Báo cáo'!$C$3&amp;".xlsx]Hóa đơn COD'!"&amp;CELL("address",J469))),"",(INDIRECT("'["&amp;'Báo cáo'!$C$3&amp;".xlsx]Hóa đơn COD'!"&amp;CELL("address",J469))))</f>
        <v>14</v>
      </c>
      <c r="K469">
        <f ca="1">IF(ISBLANK(INDIRECT("'["&amp;'Báo cáo'!$C$3&amp;".xlsx]Hóa đơn COD'!"&amp;CELL("address",K469))),"",(INDIRECT("'["&amp;'Báo cáo'!$C$3&amp;".xlsx]Hóa đơn COD'!"&amp;CELL("address",K469))))</f>
        <v>1</v>
      </c>
      <c r="L469">
        <f ca="1">IF(ISBLANK(INDIRECT("'["&amp;'Báo cáo'!$C$3&amp;".xlsx]Hóa đơn COD'!"&amp;CELL("address",L469))),"",(INDIRECT("'["&amp;'Báo cáo'!$C$3&amp;".xlsx]Hóa đơn COD'!"&amp;CELL("address",L469))))</f>
        <v>0</v>
      </c>
      <c r="M469">
        <f ca="1">IF(ISBLANK(INDIRECT("'["&amp;'Báo cáo'!$C$3&amp;".xlsx]Hóa đơn COD'!"&amp;CELL("address",M469))),"",(INDIRECT("'["&amp;'Báo cáo'!$C$3&amp;".xlsx]Hóa đơn COD'!"&amp;CELL("address",M469))))</f>
        <v>15</v>
      </c>
      <c r="N469" t="str">
        <f ca="1">IF(ISBLANK(INDIRECT("'["&amp;'Báo cáo'!$C$3&amp;".xlsx]Hóa đơn COD'!"&amp;CELL("address",N469))),"",(INDIRECT("'["&amp;'Báo cáo'!$C$3&amp;".xlsx]Hóa đơn COD'!"&amp;CELL("address",N469))))</f>
        <v>huyendtm2</v>
      </c>
      <c r="O469" t="str">
        <f ca="1">IF(ISBLANK(INDIRECT("'["&amp;'Báo cáo'!$C$3&amp;".xlsx]Hóa đơn COD'!"&amp;CELL("address",O469))),"",(INDIRECT("'["&amp;'Báo cáo'!$C$3&amp;".xlsx]Hóa đơn COD'!"&amp;CELL("address",O469))))</f>
        <v>17:15 01-12-19</v>
      </c>
      <c r="P469" s="10">
        <f t="shared" ca="1" si="7"/>
        <v>0.71875</v>
      </c>
      <c r="Q469" t="str">
        <f ca="1">IF(B469="","",IF(P469&lt;'Báo cáo'!$C$4,"Sáng","Chiều"))</f>
        <v>Chiều</v>
      </c>
      <c r="R469" s="12" t="str">
        <f ca="1">IF(A469="","",IF(ISNUMBER(MATCH(B469,'Danh sách COD'!$B:$B,0)),J469/I469,""))</f>
        <v/>
      </c>
      <c r="S469" t="str">
        <f ca="1">IF(R469="","",IF(R469&gt;='Báo cáo'!$C$8,"Có","Không"))</f>
        <v/>
      </c>
    </row>
    <row r="470" spans="1:19" x14ac:dyDescent="0.25">
      <c r="A470" t="str">
        <f ca="1">IF(ISBLANK(INDIRECT("'["&amp;'Báo cáo'!$C$3&amp;".xlsx]Hóa đơn COD'!"&amp;CELL("address",A470))),"",(INDIRECT("'["&amp;'Báo cáo'!$C$3&amp;".xlsx]Hóa đơn COD'!"&amp;CELL("address",A470))))</f>
        <v>BTT391731297.T139796.301119</v>
      </c>
      <c r="B470" t="str">
        <f ca="1">IF(ISBLANK(INDIRECT("'["&amp;'Báo cáo'!$C$3&amp;".xlsx]Hóa đơn COD'!"&amp;CELL("address",B470))),"",(INDIRECT("'["&amp;'Báo cáo'!$C$3&amp;".xlsx]Hóa đơn COD'!"&amp;CELL("address",B470))))</f>
        <v>T139796-Đinh Hữu Viên</v>
      </c>
      <c r="C470">
        <f ca="1">IF(ISBLANK(INDIRECT("'["&amp;'Báo cáo'!$C$3&amp;".xlsx]Hóa đơn COD'!"&amp;CELL("address",C470))),"",(INDIRECT("'["&amp;'Báo cáo'!$C$3&amp;".xlsx]Hóa đơn COD'!"&amp;CELL("address",C470))))</f>
        <v>11724444</v>
      </c>
      <c r="D470">
        <f ca="1">IF(ISBLANK(INDIRECT("'["&amp;'Báo cáo'!$C$3&amp;".xlsx]Hóa đơn COD'!"&amp;CELL("address",D470))),"",(INDIRECT("'["&amp;'Báo cáo'!$C$3&amp;".xlsx]Hóa đơn COD'!"&amp;CELL("address",D470))))</f>
        <v>0</v>
      </c>
      <c r="E470">
        <f ca="1">IF(ISBLANK(INDIRECT("'["&amp;'Báo cáo'!$C$3&amp;".xlsx]Hóa đơn COD'!"&amp;CELL("address",E470))),"",(INDIRECT("'["&amp;'Báo cáo'!$C$3&amp;".xlsx]Hóa đơn COD'!"&amp;CELL("address",E470))))</f>
        <v>1371630</v>
      </c>
      <c r="F470">
        <f ca="1">IF(ISBLANK(INDIRECT("'["&amp;'Báo cáo'!$C$3&amp;".xlsx]Hóa đơn COD'!"&amp;CELL("address",F470))),"",(INDIRECT("'["&amp;'Báo cáo'!$C$3&amp;".xlsx]Hóa đơn COD'!"&amp;CELL("address",F470))))</f>
        <v>1267630</v>
      </c>
      <c r="G470">
        <f ca="1">IF(ISBLANK(INDIRECT("'["&amp;'Báo cáo'!$C$3&amp;".xlsx]Hóa đơn COD'!"&amp;CELL("address",G470))),"",(INDIRECT("'["&amp;'Báo cáo'!$C$3&amp;".xlsx]Hóa đơn COD'!"&amp;CELL("address",G470))))</f>
        <v>104000</v>
      </c>
      <c r="H470">
        <f ca="1">IF(ISBLANK(INDIRECT("'["&amp;'Báo cáo'!$C$3&amp;".xlsx]Hóa đơn COD'!"&amp;CELL("address",H470))),"",(INDIRECT("'["&amp;'Báo cáo'!$C$3&amp;".xlsx]Hóa đơn COD'!"&amp;CELL("address",H470))))</f>
        <v>0</v>
      </c>
      <c r="I470">
        <f ca="1">IF(ISBLANK(INDIRECT("'["&amp;'Báo cáo'!$C$3&amp;".xlsx]Hóa đơn COD'!"&amp;CELL("address",I470))),"",(INDIRECT("'["&amp;'Báo cáo'!$C$3&amp;".xlsx]Hóa đơn COD'!"&amp;CELL("address",I470))))</f>
        <v>71</v>
      </c>
      <c r="J470">
        <f ca="1">IF(ISBLANK(INDIRECT("'["&amp;'Báo cáo'!$C$3&amp;".xlsx]Hóa đơn COD'!"&amp;CELL("address",J470))),"",(INDIRECT("'["&amp;'Báo cáo'!$C$3&amp;".xlsx]Hóa đơn COD'!"&amp;CELL("address",J470))))</f>
        <v>45</v>
      </c>
      <c r="K470">
        <f ca="1">IF(ISBLANK(INDIRECT("'["&amp;'Báo cáo'!$C$3&amp;".xlsx]Hóa đơn COD'!"&amp;CELL("address",K470))),"",(INDIRECT("'["&amp;'Báo cáo'!$C$3&amp;".xlsx]Hóa đơn COD'!"&amp;CELL("address",K470))))</f>
        <v>7</v>
      </c>
      <c r="L470">
        <f ca="1">IF(ISBLANK(INDIRECT("'["&amp;'Báo cáo'!$C$3&amp;".xlsx]Hóa đơn COD'!"&amp;CELL("address",L470))),"",(INDIRECT("'["&amp;'Báo cáo'!$C$3&amp;".xlsx]Hóa đơn COD'!"&amp;CELL("address",L470))))</f>
        <v>19</v>
      </c>
      <c r="M470">
        <f ca="1">IF(ISBLANK(INDIRECT("'["&amp;'Báo cáo'!$C$3&amp;".xlsx]Hóa đơn COD'!"&amp;CELL("address",M470))),"",(INDIRECT("'["&amp;'Báo cáo'!$C$3&amp;".xlsx]Hóa đơn COD'!"&amp;CELL("address",M470))))</f>
        <v>71</v>
      </c>
      <c r="N470" t="str">
        <f ca="1">IF(ISBLANK(INDIRECT("'["&amp;'Báo cáo'!$C$3&amp;".xlsx]Hóa đơn COD'!"&amp;CELL("address",N470))),"",(INDIRECT("'["&amp;'Báo cáo'!$C$3&amp;".xlsx]Hóa đơn COD'!"&amp;CELL("address",N470))))</f>
        <v>tuoint</v>
      </c>
      <c r="O470" t="str">
        <f ca="1">IF(ISBLANK(INDIRECT("'["&amp;'Báo cáo'!$C$3&amp;".xlsx]Hóa đơn COD'!"&amp;CELL("address",O470))),"",(INDIRECT("'["&amp;'Báo cáo'!$C$3&amp;".xlsx]Hóa đơn COD'!"&amp;CELL("address",O470))))</f>
        <v>12:43 30-11-19</v>
      </c>
      <c r="P470" s="10">
        <f t="shared" ca="1" si="7"/>
        <v>0.52986111111111112</v>
      </c>
      <c r="Q470" t="str">
        <f ca="1">IF(B470="","",IF(P470&lt;'Báo cáo'!$C$4,"Sáng","Chiều"))</f>
        <v>Sáng</v>
      </c>
      <c r="R470" s="12" t="str">
        <f ca="1">IF(A470="","",IF(ISNUMBER(MATCH(B470,'Danh sách COD'!$B:$B,0)),J470/I470,""))</f>
        <v/>
      </c>
      <c r="S470" t="str">
        <f ca="1">IF(R470="","",IF(R470&gt;='Báo cáo'!$C$8,"Có","Không"))</f>
        <v/>
      </c>
    </row>
    <row r="471" spans="1:19" x14ac:dyDescent="0.25">
      <c r="A471" t="str">
        <f ca="1">IF(ISBLANK(INDIRECT("'["&amp;'Báo cáo'!$C$3&amp;".xlsx]Hóa đơn COD'!"&amp;CELL("address",A471))),"",(INDIRECT("'["&amp;'Báo cáo'!$C$3&amp;".xlsx]Hóa đơn COD'!"&amp;CELL("address",A471))))</f>
        <v>BTT393957030.T139796.021219</v>
      </c>
      <c r="B471" t="str">
        <f ca="1">IF(ISBLANK(INDIRECT("'["&amp;'Báo cáo'!$C$3&amp;".xlsx]Hóa đơn COD'!"&amp;CELL("address",B471))),"",(INDIRECT("'["&amp;'Báo cáo'!$C$3&amp;".xlsx]Hóa đơn COD'!"&amp;CELL("address",B471))))</f>
        <v>T139796-Đinh Hữu Viên</v>
      </c>
      <c r="C471">
        <f ca="1">IF(ISBLANK(INDIRECT("'["&amp;'Báo cáo'!$C$3&amp;".xlsx]Hóa đơn COD'!"&amp;CELL("address",C471))),"",(INDIRECT("'["&amp;'Báo cáo'!$C$3&amp;".xlsx]Hóa đơn COD'!"&amp;CELL("address",C471))))</f>
        <v>17525714</v>
      </c>
      <c r="D471">
        <f ca="1">IF(ISBLANK(INDIRECT("'["&amp;'Báo cáo'!$C$3&amp;".xlsx]Hóa đơn COD'!"&amp;CELL("address",D471))),"",(INDIRECT("'["&amp;'Báo cáo'!$C$3&amp;".xlsx]Hóa đơn COD'!"&amp;CELL("address",D471))))</f>
        <v>0</v>
      </c>
      <c r="E471">
        <f ca="1">IF(ISBLANK(INDIRECT("'["&amp;'Báo cáo'!$C$3&amp;".xlsx]Hóa đơn COD'!"&amp;CELL("address",E471))),"",(INDIRECT("'["&amp;'Báo cáo'!$C$3&amp;".xlsx]Hóa đơn COD'!"&amp;CELL("address",E471))))</f>
        <v>1996220</v>
      </c>
      <c r="F471">
        <f ca="1">IF(ISBLANK(INDIRECT("'["&amp;'Báo cáo'!$C$3&amp;".xlsx]Hóa đơn COD'!"&amp;CELL("address",F471))),"",(INDIRECT("'["&amp;'Báo cáo'!$C$3&amp;".xlsx]Hóa đơn COD'!"&amp;CELL("address",F471))))</f>
        <v>1666220</v>
      </c>
      <c r="G471">
        <f ca="1">IF(ISBLANK(INDIRECT("'["&amp;'Báo cáo'!$C$3&amp;".xlsx]Hóa đơn COD'!"&amp;CELL("address",G471))),"",(INDIRECT("'["&amp;'Báo cáo'!$C$3&amp;".xlsx]Hóa đơn COD'!"&amp;CELL("address",G471))))</f>
        <v>330000</v>
      </c>
      <c r="H471">
        <f ca="1">IF(ISBLANK(INDIRECT("'["&amp;'Báo cáo'!$C$3&amp;".xlsx]Hóa đơn COD'!"&amp;CELL("address",H471))),"",(INDIRECT("'["&amp;'Báo cáo'!$C$3&amp;".xlsx]Hóa đơn COD'!"&amp;CELL("address",H471))))</f>
        <v>0</v>
      </c>
      <c r="I471">
        <f ca="1">IF(ISBLANK(INDIRECT("'["&amp;'Báo cáo'!$C$3&amp;".xlsx]Hóa đơn COD'!"&amp;CELL("address",I471))),"",(INDIRECT("'["&amp;'Báo cáo'!$C$3&amp;".xlsx]Hóa đơn COD'!"&amp;CELL("address",I471))))</f>
        <v>83</v>
      </c>
      <c r="J471">
        <f ca="1">IF(ISBLANK(INDIRECT("'["&amp;'Báo cáo'!$C$3&amp;".xlsx]Hóa đơn COD'!"&amp;CELL("address",J471))),"",(INDIRECT("'["&amp;'Báo cáo'!$C$3&amp;".xlsx]Hóa đơn COD'!"&amp;CELL("address",J471))))</f>
        <v>70</v>
      </c>
      <c r="K471">
        <f ca="1">IF(ISBLANK(INDIRECT("'["&amp;'Báo cáo'!$C$3&amp;".xlsx]Hóa đơn COD'!"&amp;CELL("address",K471))),"",(INDIRECT("'["&amp;'Báo cáo'!$C$3&amp;".xlsx]Hóa đơn COD'!"&amp;CELL("address",K471))))</f>
        <v>0</v>
      </c>
      <c r="L471">
        <f ca="1">IF(ISBLANK(INDIRECT("'["&amp;'Báo cáo'!$C$3&amp;".xlsx]Hóa đơn COD'!"&amp;CELL("address",L471))),"",(INDIRECT("'["&amp;'Báo cáo'!$C$3&amp;".xlsx]Hóa đơn COD'!"&amp;CELL("address",L471))))</f>
        <v>13</v>
      </c>
      <c r="M471">
        <f ca="1">IF(ISBLANK(INDIRECT("'["&amp;'Báo cáo'!$C$3&amp;".xlsx]Hóa đơn COD'!"&amp;CELL("address",M471))),"",(INDIRECT("'["&amp;'Báo cáo'!$C$3&amp;".xlsx]Hóa đơn COD'!"&amp;CELL("address",M471))))</f>
        <v>83</v>
      </c>
      <c r="N471" t="str">
        <f ca="1">IF(ISBLANK(INDIRECT("'["&amp;'Báo cáo'!$C$3&amp;".xlsx]Hóa đơn COD'!"&amp;CELL("address",N471))),"",(INDIRECT("'["&amp;'Báo cáo'!$C$3&amp;".xlsx]Hóa đơn COD'!"&amp;CELL("address",N471))))</f>
        <v>nhitpy</v>
      </c>
      <c r="O471" t="str">
        <f ca="1">IF(ISBLANK(INDIRECT("'["&amp;'Báo cáo'!$C$3&amp;".xlsx]Hóa đơn COD'!"&amp;CELL("address",O471))),"",(INDIRECT("'["&amp;'Báo cáo'!$C$3&amp;".xlsx]Hóa đơn COD'!"&amp;CELL("address",O471))))</f>
        <v>13:10 02-12-19</v>
      </c>
      <c r="P471" s="10">
        <f t="shared" ca="1" si="7"/>
        <v>0.54861111111111105</v>
      </c>
      <c r="Q471" t="str">
        <f ca="1">IF(B471="","",IF(P471&lt;'Báo cáo'!$C$4,"Sáng","Chiều"))</f>
        <v>Sáng</v>
      </c>
      <c r="R471" s="12" t="str">
        <f ca="1">IF(A471="","",IF(ISNUMBER(MATCH(B471,'Danh sách COD'!$B:$B,0)),J471/I471,""))</f>
        <v/>
      </c>
      <c r="S471" t="str">
        <f ca="1">IF(R471="","",IF(R471&gt;='Báo cáo'!$C$8,"Có","Không"))</f>
        <v/>
      </c>
    </row>
    <row r="472" spans="1:19" x14ac:dyDescent="0.25">
      <c r="A472" t="str">
        <f ca="1">IF(ISBLANK(INDIRECT("'["&amp;'Báo cáo'!$C$3&amp;".xlsx]Hóa đơn COD'!"&amp;CELL("address",A472))),"",(INDIRECT("'["&amp;'Báo cáo'!$C$3&amp;".xlsx]Hóa đơn COD'!"&amp;CELL("address",A472))))</f>
        <v>BTT399426288.T139796.061219</v>
      </c>
      <c r="B472" t="str">
        <f ca="1">IF(ISBLANK(INDIRECT("'["&amp;'Báo cáo'!$C$3&amp;".xlsx]Hóa đơn COD'!"&amp;CELL("address",B472))),"",(INDIRECT("'["&amp;'Báo cáo'!$C$3&amp;".xlsx]Hóa đơn COD'!"&amp;CELL("address",B472))))</f>
        <v>T139796-Đinh Hữu Viên</v>
      </c>
      <c r="C472">
        <f ca="1">IF(ISBLANK(INDIRECT("'["&amp;'Báo cáo'!$C$3&amp;".xlsx]Hóa đơn COD'!"&amp;CELL("address",C472))),"",(INDIRECT("'["&amp;'Báo cáo'!$C$3&amp;".xlsx]Hóa đơn COD'!"&amp;CELL("address",C472))))</f>
        <v>12766459</v>
      </c>
      <c r="D472">
        <f ca="1">IF(ISBLANK(INDIRECT("'["&amp;'Báo cáo'!$C$3&amp;".xlsx]Hóa đơn COD'!"&amp;CELL("address",D472))),"",(INDIRECT("'["&amp;'Báo cáo'!$C$3&amp;".xlsx]Hóa đơn COD'!"&amp;CELL("address",D472))))</f>
        <v>0</v>
      </c>
      <c r="E472">
        <f ca="1">IF(ISBLANK(INDIRECT("'["&amp;'Báo cáo'!$C$3&amp;".xlsx]Hóa đơn COD'!"&amp;CELL("address",E472))),"",(INDIRECT("'["&amp;'Báo cáo'!$C$3&amp;".xlsx]Hóa đơn COD'!"&amp;CELL("address",E472))))</f>
        <v>1664982</v>
      </c>
      <c r="F472">
        <f ca="1">IF(ISBLANK(INDIRECT("'["&amp;'Báo cáo'!$C$3&amp;".xlsx]Hóa đơn COD'!"&amp;CELL("address",F472))),"",(INDIRECT("'["&amp;'Báo cáo'!$C$3&amp;".xlsx]Hóa đơn COD'!"&amp;CELL("address",F472))))</f>
        <v>1476982</v>
      </c>
      <c r="G472">
        <f ca="1">IF(ISBLANK(INDIRECT("'["&amp;'Báo cáo'!$C$3&amp;".xlsx]Hóa đơn COD'!"&amp;CELL("address",G472))),"",(INDIRECT("'["&amp;'Báo cáo'!$C$3&amp;".xlsx]Hóa đơn COD'!"&amp;CELL("address",G472))))</f>
        <v>188000</v>
      </c>
      <c r="H472">
        <f ca="1">IF(ISBLANK(INDIRECT("'["&amp;'Báo cáo'!$C$3&amp;".xlsx]Hóa đơn COD'!"&amp;CELL("address",H472))),"",(INDIRECT("'["&amp;'Báo cáo'!$C$3&amp;".xlsx]Hóa đơn COD'!"&amp;CELL("address",H472))))</f>
        <v>0</v>
      </c>
      <c r="I472">
        <f ca="1">IF(ISBLANK(INDIRECT("'["&amp;'Báo cáo'!$C$3&amp;".xlsx]Hóa đơn COD'!"&amp;CELL("address",I472))),"",(INDIRECT("'["&amp;'Báo cáo'!$C$3&amp;".xlsx]Hóa đơn COD'!"&amp;CELL("address",I472))))</f>
        <v>65</v>
      </c>
      <c r="J472">
        <f ca="1">IF(ISBLANK(INDIRECT("'["&amp;'Báo cáo'!$C$3&amp;".xlsx]Hóa đơn COD'!"&amp;CELL("address",J472))),"",(INDIRECT("'["&amp;'Báo cáo'!$C$3&amp;".xlsx]Hóa đơn COD'!"&amp;CELL("address",J472))))</f>
        <v>49</v>
      </c>
      <c r="K472">
        <f ca="1">IF(ISBLANK(INDIRECT("'["&amp;'Báo cáo'!$C$3&amp;".xlsx]Hóa đơn COD'!"&amp;CELL("address",K472))),"",(INDIRECT("'["&amp;'Báo cáo'!$C$3&amp;".xlsx]Hóa đơn COD'!"&amp;CELL("address",K472))))</f>
        <v>5</v>
      </c>
      <c r="L472">
        <f ca="1">IF(ISBLANK(INDIRECT("'["&amp;'Báo cáo'!$C$3&amp;".xlsx]Hóa đơn COD'!"&amp;CELL("address",L472))),"",(INDIRECT("'["&amp;'Báo cáo'!$C$3&amp;".xlsx]Hóa đơn COD'!"&amp;CELL("address",L472))))</f>
        <v>11</v>
      </c>
      <c r="M472">
        <f ca="1">IF(ISBLANK(INDIRECT("'["&amp;'Báo cáo'!$C$3&amp;".xlsx]Hóa đơn COD'!"&amp;CELL("address",M472))),"",(INDIRECT("'["&amp;'Báo cáo'!$C$3&amp;".xlsx]Hóa đơn COD'!"&amp;CELL("address",M472))))</f>
        <v>65</v>
      </c>
      <c r="N472" t="str">
        <f ca="1">IF(ISBLANK(INDIRECT("'["&amp;'Báo cáo'!$C$3&amp;".xlsx]Hóa đơn COD'!"&amp;CELL("address",N472))),"",(INDIRECT("'["&amp;'Báo cáo'!$C$3&amp;".xlsx]Hóa đơn COD'!"&amp;CELL("address",N472))))</f>
        <v>ngannk2</v>
      </c>
      <c r="O472" t="str">
        <f ca="1">IF(ISBLANK(INDIRECT("'["&amp;'Báo cáo'!$C$3&amp;".xlsx]Hóa đơn COD'!"&amp;CELL("address",O472))),"",(INDIRECT("'["&amp;'Báo cáo'!$C$3&amp;".xlsx]Hóa đơn COD'!"&amp;CELL("address",O472))))</f>
        <v>13:21 06-12-19</v>
      </c>
      <c r="P472" s="10">
        <f t="shared" ca="1" si="7"/>
        <v>0.55625000000000002</v>
      </c>
      <c r="Q472" t="str">
        <f ca="1">IF(B472="","",IF(P472&lt;'Báo cáo'!$C$4,"Sáng","Chiều"))</f>
        <v>Chiều</v>
      </c>
      <c r="R472" s="12" t="str">
        <f ca="1">IF(A472="","",IF(ISNUMBER(MATCH(B472,'Danh sách COD'!$B:$B,0)),J472/I472,""))</f>
        <v/>
      </c>
      <c r="S472" t="str">
        <f ca="1">IF(R472="","",IF(R472&gt;='Báo cáo'!$C$8,"Có","Không"))</f>
        <v/>
      </c>
    </row>
    <row r="473" spans="1:19" x14ac:dyDescent="0.25">
      <c r="A473" t="str">
        <f ca="1">IF(ISBLANK(INDIRECT("'["&amp;'Báo cáo'!$C$3&amp;".xlsx]Hóa đơn COD'!"&amp;CELL("address",A473))),"",(INDIRECT("'["&amp;'Báo cáo'!$C$3&amp;".xlsx]Hóa đơn COD'!"&amp;CELL("address",A473))))</f>
        <v>BTT396729519.T139796.041219</v>
      </c>
      <c r="B473" t="str">
        <f ca="1">IF(ISBLANK(INDIRECT("'["&amp;'Báo cáo'!$C$3&amp;".xlsx]Hóa đơn COD'!"&amp;CELL("address",B473))),"",(INDIRECT("'["&amp;'Báo cáo'!$C$3&amp;".xlsx]Hóa đơn COD'!"&amp;CELL("address",B473))))</f>
        <v>T139796-Đinh Hữu Viên</v>
      </c>
      <c r="C473">
        <f ca="1">IF(ISBLANK(INDIRECT("'["&amp;'Báo cáo'!$C$3&amp;".xlsx]Hóa đơn COD'!"&amp;CELL("address",C473))),"",(INDIRECT("'["&amp;'Báo cáo'!$C$3&amp;".xlsx]Hóa đơn COD'!"&amp;CELL("address",C473))))</f>
        <v>23089319</v>
      </c>
      <c r="D473">
        <f ca="1">IF(ISBLANK(INDIRECT("'["&amp;'Báo cáo'!$C$3&amp;".xlsx]Hóa đơn COD'!"&amp;CELL("address",D473))),"",(INDIRECT("'["&amp;'Báo cáo'!$C$3&amp;".xlsx]Hóa đơn COD'!"&amp;CELL("address",D473))))</f>
        <v>0</v>
      </c>
      <c r="E473">
        <f ca="1">IF(ISBLANK(INDIRECT("'["&amp;'Báo cáo'!$C$3&amp;".xlsx]Hóa đơn COD'!"&amp;CELL("address",E473))),"",(INDIRECT("'["&amp;'Báo cáo'!$C$3&amp;".xlsx]Hóa đơn COD'!"&amp;CELL("address",E473))))</f>
        <v>2020780</v>
      </c>
      <c r="F473">
        <f ca="1">IF(ISBLANK(INDIRECT("'["&amp;'Báo cáo'!$C$3&amp;".xlsx]Hóa đơn COD'!"&amp;CELL("address",F473))),"",(INDIRECT("'["&amp;'Báo cáo'!$C$3&amp;".xlsx]Hóa đơn COD'!"&amp;CELL("address",F473))))</f>
        <v>1763780</v>
      </c>
      <c r="G473">
        <f ca="1">IF(ISBLANK(INDIRECT("'["&amp;'Báo cáo'!$C$3&amp;".xlsx]Hóa đơn COD'!"&amp;CELL("address",G473))),"",(INDIRECT("'["&amp;'Báo cáo'!$C$3&amp;".xlsx]Hóa đơn COD'!"&amp;CELL("address",G473))))</f>
        <v>257000</v>
      </c>
      <c r="H473">
        <f ca="1">IF(ISBLANK(INDIRECT("'["&amp;'Báo cáo'!$C$3&amp;".xlsx]Hóa đơn COD'!"&amp;CELL("address",H473))),"",(INDIRECT("'["&amp;'Báo cáo'!$C$3&amp;".xlsx]Hóa đơn COD'!"&amp;CELL("address",H473))))</f>
        <v>0</v>
      </c>
      <c r="I473">
        <f ca="1">IF(ISBLANK(INDIRECT("'["&amp;'Báo cáo'!$C$3&amp;".xlsx]Hóa đơn COD'!"&amp;CELL("address",I473))),"",(INDIRECT("'["&amp;'Báo cáo'!$C$3&amp;".xlsx]Hóa đơn COD'!"&amp;CELL("address",I473))))</f>
        <v>89</v>
      </c>
      <c r="J473">
        <f ca="1">IF(ISBLANK(INDIRECT("'["&amp;'Báo cáo'!$C$3&amp;".xlsx]Hóa đơn COD'!"&amp;CELL("address",J473))),"",(INDIRECT("'["&amp;'Báo cáo'!$C$3&amp;".xlsx]Hóa đơn COD'!"&amp;CELL("address",J473))))</f>
        <v>71</v>
      </c>
      <c r="K473">
        <f ca="1">IF(ISBLANK(INDIRECT("'["&amp;'Báo cáo'!$C$3&amp;".xlsx]Hóa đơn COD'!"&amp;CELL("address",K473))),"",(INDIRECT("'["&amp;'Báo cáo'!$C$3&amp;".xlsx]Hóa đơn COD'!"&amp;CELL("address",K473))))</f>
        <v>8</v>
      </c>
      <c r="L473">
        <f ca="1">IF(ISBLANK(INDIRECT("'["&amp;'Báo cáo'!$C$3&amp;".xlsx]Hóa đơn COD'!"&amp;CELL("address",L473))),"",(INDIRECT("'["&amp;'Báo cáo'!$C$3&amp;".xlsx]Hóa đơn COD'!"&amp;CELL("address",L473))))</f>
        <v>10</v>
      </c>
      <c r="M473">
        <f ca="1">IF(ISBLANK(INDIRECT("'["&amp;'Báo cáo'!$C$3&amp;".xlsx]Hóa đơn COD'!"&amp;CELL("address",M473))),"",(INDIRECT("'["&amp;'Báo cáo'!$C$3&amp;".xlsx]Hóa đơn COD'!"&amp;CELL("address",M473))))</f>
        <v>89</v>
      </c>
      <c r="N473" t="str">
        <f ca="1">IF(ISBLANK(INDIRECT("'["&amp;'Báo cáo'!$C$3&amp;".xlsx]Hóa đơn COD'!"&amp;CELL("address",N473))),"",(INDIRECT("'["&amp;'Báo cáo'!$C$3&amp;".xlsx]Hóa đơn COD'!"&amp;CELL("address",N473))))</f>
        <v>anhtnt3</v>
      </c>
      <c r="O473" t="str">
        <f ca="1">IF(ISBLANK(INDIRECT("'["&amp;'Báo cáo'!$C$3&amp;".xlsx]Hóa đơn COD'!"&amp;CELL("address",O473))),"",(INDIRECT("'["&amp;'Báo cáo'!$C$3&amp;".xlsx]Hóa đơn COD'!"&amp;CELL("address",O473))))</f>
        <v>13:27 04-12-19</v>
      </c>
      <c r="P473" s="10">
        <f t="shared" ca="1" si="7"/>
        <v>0.56041666666666667</v>
      </c>
      <c r="Q473" t="str">
        <f ca="1">IF(B473="","",IF(P473&lt;'Báo cáo'!$C$4,"Sáng","Chiều"))</f>
        <v>Chiều</v>
      </c>
      <c r="R473" s="12" t="str">
        <f ca="1">IF(A473="","",IF(ISNUMBER(MATCH(B473,'Danh sách COD'!$B:$B,0)),J473/I473,""))</f>
        <v/>
      </c>
      <c r="S473" t="str">
        <f ca="1">IF(R473="","",IF(R473&gt;='Báo cáo'!$C$8,"Có","Không"))</f>
        <v/>
      </c>
    </row>
    <row r="474" spans="1:19" x14ac:dyDescent="0.25">
      <c r="A474" t="str">
        <f ca="1">IF(ISBLANK(INDIRECT("'["&amp;'Báo cáo'!$C$3&amp;".xlsx]Hóa đơn COD'!"&amp;CELL("address",A474))),"",(INDIRECT("'["&amp;'Báo cáo'!$C$3&amp;".xlsx]Hóa đơn COD'!"&amp;CELL("address",A474))))</f>
        <v>BTT395316651.T139796.031219</v>
      </c>
      <c r="B474" t="str">
        <f ca="1">IF(ISBLANK(INDIRECT("'["&amp;'Báo cáo'!$C$3&amp;".xlsx]Hóa đơn COD'!"&amp;CELL("address",B474))),"",(INDIRECT("'["&amp;'Báo cáo'!$C$3&amp;".xlsx]Hóa đơn COD'!"&amp;CELL("address",B474))))</f>
        <v>T139796-Đinh Hữu Viên</v>
      </c>
      <c r="C474">
        <f ca="1">IF(ISBLANK(INDIRECT("'["&amp;'Báo cáo'!$C$3&amp;".xlsx]Hóa đơn COD'!"&amp;CELL("address",C474))),"",(INDIRECT("'["&amp;'Báo cáo'!$C$3&amp;".xlsx]Hóa đơn COD'!"&amp;CELL("address",C474))))</f>
        <v>21886069</v>
      </c>
      <c r="D474">
        <f ca="1">IF(ISBLANK(INDIRECT("'["&amp;'Báo cáo'!$C$3&amp;".xlsx]Hóa đơn COD'!"&amp;CELL("address",D474))),"",(INDIRECT("'["&amp;'Báo cáo'!$C$3&amp;".xlsx]Hóa đơn COD'!"&amp;CELL("address",D474))))</f>
        <v>0</v>
      </c>
      <c r="E474">
        <f ca="1">IF(ISBLANK(INDIRECT("'["&amp;'Báo cáo'!$C$3&amp;".xlsx]Hóa đơn COD'!"&amp;CELL("address",E474))),"",(INDIRECT("'["&amp;'Báo cáo'!$C$3&amp;".xlsx]Hóa đơn COD'!"&amp;CELL("address",E474))))</f>
        <v>1536955</v>
      </c>
      <c r="F474">
        <f ca="1">IF(ISBLANK(INDIRECT("'["&amp;'Báo cáo'!$C$3&amp;".xlsx]Hóa đơn COD'!"&amp;CELL("address",F474))),"",(INDIRECT("'["&amp;'Báo cáo'!$C$3&amp;".xlsx]Hóa đơn COD'!"&amp;CELL("address",F474))))</f>
        <v>1279955</v>
      </c>
      <c r="G474">
        <f ca="1">IF(ISBLANK(INDIRECT("'["&amp;'Báo cáo'!$C$3&amp;".xlsx]Hóa đơn COD'!"&amp;CELL("address",G474))),"",(INDIRECT("'["&amp;'Báo cáo'!$C$3&amp;".xlsx]Hóa đơn COD'!"&amp;CELL("address",G474))))</f>
        <v>257000</v>
      </c>
      <c r="H474">
        <f ca="1">IF(ISBLANK(INDIRECT("'["&amp;'Báo cáo'!$C$3&amp;".xlsx]Hóa đơn COD'!"&amp;CELL("address",H474))),"",(INDIRECT("'["&amp;'Báo cáo'!$C$3&amp;".xlsx]Hóa đơn COD'!"&amp;CELL("address",H474))))</f>
        <v>0</v>
      </c>
      <c r="I474">
        <f ca="1">IF(ISBLANK(INDIRECT("'["&amp;'Báo cáo'!$C$3&amp;".xlsx]Hóa đơn COD'!"&amp;CELL("address",I474))),"",(INDIRECT("'["&amp;'Báo cáo'!$C$3&amp;".xlsx]Hóa đơn COD'!"&amp;CELL("address",I474))))</f>
        <v>93</v>
      </c>
      <c r="J474">
        <f ca="1">IF(ISBLANK(INDIRECT("'["&amp;'Báo cáo'!$C$3&amp;".xlsx]Hóa đơn COD'!"&amp;CELL("address",J474))),"",(INDIRECT("'["&amp;'Báo cáo'!$C$3&amp;".xlsx]Hóa đơn COD'!"&amp;CELL("address",J474))))</f>
        <v>58</v>
      </c>
      <c r="K474">
        <f ca="1">IF(ISBLANK(INDIRECT("'["&amp;'Báo cáo'!$C$3&amp;".xlsx]Hóa đơn COD'!"&amp;CELL("address",K474))),"",(INDIRECT("'["&amp;'Báo cáo'!$C$3&amp;".xlsx]Hóa đơn COD'!"&amp;CELL("address",K474))))</f>
        <v>2</v>
      </c>
      <c r="L474">
        <f ca="1">IF(ISBLANK(INDIRECT("'["&amp;'Báo cáo'!$C$3&amp;".xlsx]Hóa đơn COD'!"&amp;CELL("address",L474))),"",(INDIRECT("'["&amp;'Báo cáo'!$C$3&amp;".xlsx]Hóa đơn COD'!"&amp;CELL("address",L474))))</f>
        <v>33</v>
      </c>
      <c r="M474">
        <f ca="1">IF(ISBLANK(INDIRECT("'["&amp;'Báo cáo'!$C$3&amp;".xlsx]Hóa đơn COD'!"&amp;CELL("address",M474))),"",(INDIRECT("'["&amp;'Báo cáo'!$C$3&amp;".xlsx]Hóa đơn COD'!"&amp;CELL("address",M474))))</f>
        <v>93</v>
      </c>
      <c r="N474" t="str">
        <f ca="1">IF(ISBLANK(INDIRECT("'["&amp;'Báo cáo'!$C$3&amp;".xlsx]Hóa đơn COD'!"&amp;CELL("address",N474))),"",(INDIRECT("'["&amp;'Báo cáo'!$C$3&amp;".xlsx]Hóa đơn COD'!"&amp;CELL("address",N474))))</f>
        <v>nhitpy</v>
      </c>
      <c r="O474" t="str">
        <f ca="1">IF(ISBLANK(INDIRECT("'["&amp;'Báo cáo'!$C$3&amp;".xlsx]Hóa đơn COD'!"&amp;CELL("address",O474))),"",(INDIRECT("'["&amp;'Báo cáo'!$C$3&amp;".xlsx]Hóa đơn COD'!"&amp;CELL("address",O474))))</f>
        <v>13:32 03-12-19</v>
      </c>
      <c r="P474" s="10">
        <f t="shared" ca="1" si="7"/>
        <v>0.56388888888888888</v>
      </c>
      <c r="Q474" t="str">
        <f ca="1">IF(B474="","",IF(P474&lt;'Báo cáo'!$C$4,"Sáng","Chiều"))</f>
        <v>Chiều</v>
      </c>
      <c r="R474" s="12" t="str">
        <f ca="1">IF(A474="","",IF(ISNUMBER(MATCH(B474,'Danh sách COD'!$B:$B,0)),J474/I474,""))</f>
        <v/>
      </c>
      <c r="S474" t="str">
        <f ca="1">IF(R474="","",IF(R474&gt;='Báo cáo'!$C$8,"Có","Không"))</f>
        <v/>
      </c>
    </row>
    <row r="475" spans="1:19" x14ac:dyDescent="0.25">
      <c r="A475" t="str">
        <f ca="1">IF(ISBLANK(INDIRECT("'["&amp;'Báo cáo'!$C$3&amp;".xlsx]Hóa đơn COD'!"&amp;CELL("address",A475))),"",(INDIRECT("'["&amp;'Báo cáo'!$C$3&amp;".xlsx]Hóa đơn COD'!"&amp;CELL("address",A475))))</f>
        <v>BTT398006622.T139796.051219</v>
      </c>
      <c r="B475" t="str">
        <f ca="1">IF(ISBLANK(INDIRECT("'["&amp;'Báo cáo'!$C$3&amp;".xlsx]Hóa đơn COD'!"&amp;CELL("address",B475))),"",(INDIRECT("'["&amp;'Báo cáo'!$C$3&amp;".xlsx]Hóa đơn COD'!"&amp;CELL("address",B475))))</f>
        <v>T139796-Đinh Hữu Viên</v>
      </c>
      <c r="C475">
        <f ca="1">IF(ISBLANK(INDIRECT("'["&amp;'Báo cáo'!$C$3&amp;".xlsx]Hóa đơn COD'!"&amp;CELL("address",C475))),"",(INDIRECT("'["&amp;'Báo cáo'!$C$3&amp;".xlsx]Hóa đơn COD'!"&amp;CELL("address",C475))))</f>
        <v>22269051</v>
      </c>
      <c r="D475">
        <f ca="1">IF(ISBLANK(INDIRECT("'["&amp;'Báo cáo'!$C$3&amp;".xlsx]Hóa đơn COD'!"&amp;CELL("address",D475))),"",(INDIRECT("'["&amp;'Báo cáo'!$C$3&amp;".xlsx]Hóa đơn COD'!"&amp;CELL("address",D475))))</f>
        <v>70000</v>
      </c>
      <c r="E475">
        <f ca="1">IF(ISBLANK(INDIRECT("'["&amp;'Báo cáo'!$C$3&amp;".xlsx]Hóa đơn COD'!"&amp;CELL("address",E475))),"",(INDIRECT("'["&amp;'Báo cáo'!$C$3&amp;".xlsx]Hóa đơn COD'!"&amp;CELL("address",E475))))</f>
        <v>2055440</v>
      </c>
      <c r="F475">
        <f ca="1">IF(ISBLANK(INDIRECT("'["&amp;'Báo cáo'!$C$3&amp;".xlsx]Hóa đơn COD'!"&amp;CELL("address",F475))),"",(INDIRECT("'["&amp;'Báo cáo'!$C$3&amp;".xlsx]Hóa đơn COD'!"&amp;CELL("address",F475))))</f>
        <v>1809440</v>
      </c>
      <c r="G475">
        <f ca="1">IF(ISBLANK(INDIRECT("'["&amp;'Báo cáo'!$C$3&amp;".xlsx]Hóa đơn COD'!"&amp;CELL("address",G475))),"",(INDIRECT("'["&amp;'Báo cáo'!$C$3&amp;".xlsx]Hóa đơn COD'!"&amp;CELL("address",G475))))</f>
        <v>246000</v>
      </c>
      <c r="H475">
        <f ca="1">IF(ISBLANK(INDIRECT("'["&amp;'Báo cáo'!$C$3&amp;".xlsx]Hóa đơn COD'!"&amp;CELL("address",H475))),"",(INDIRECT("'["&amp;'Báo cáo'!$C$3&amp;".xlsx]Hóa đơn COD'!"&amp;CELL("address",H475))))</f>
        <v>0</v>
      </c>
      <c r="I475">
        <f ca="1">IF(ISBLANK(INDIRECT("'["&amp;'Báo cáo'!$C$3&amp;".xlsx]Hóa đơn COD'!"&amp;CELL("address",I475))),"",(INDIRECT("'["&amp;'Báo cáo'!$C$3&amp;".xlsx]Hóa đơn COD'!"&amp;CELL("address",I475))))</f>
        <v>93</v>
      </c>
      <c r="J475">
        <f ca="1">IF(ISBLANK(INDIRECT("'["&amp;'Báo cáo'!$C$3&amp;".xlsx]Hóa đơn COD'!"&amp;CELL("address",J475))),"",(INDIRECT("'["&amp;'Báo cáo'!$C$3&amp;".xlsx]Hóa đơn COD'!"&amp;CELL("address",J475))))</f>
        <v>74</v>
      </c>
      <c r="K475">
        <f ca="1">IF(ISBLANK(INDIRECT("'["&amp;'Báo cáo'!$C$3&amp;".xlsx]Hóa đơn COD'!"&amp;CELL("address",K475))),"",(INDIRECT("'["&amp;'Báo cáo'!$C$3&amp;".xlsx]Hóa đơn COD'!"&amp;CELL("address",K475))))</f>
        <v>1</v>
      </c>
      <c r="L475">
        <f ca="1">IF(ISBLANK(INDIRECT("'["&amp;'Báo cáo'!$C$3&amp;".xlsx]Hóa đơn COD'!"&amp;CELL("address",L475))),"",(INDIRECT("'["&amp;'Báo cáo'!$C$3&amp;".xlsx]Hóa đơn COD'!"&amp;CELL("address",L475))))</f>
        <v>18</v>
      </c>
      <c r="M475">
        <f ca="1">IF(ISBLANK(INDIRECT("'["&amp;'Báo cáo'!$C$3&amp;".xlsx]Hóa đơn COD'!"&amp;CELL("address",M475))),"",(INDIRECT("'["&amp;'Báo cáo'!$C$3&amp;".xlsx]Hóa đơn COD'!"&amp;CELL("address",M475))))</f>
        <v>93</v>
      </c>
      <c r="N475" t="str">
        <f ca="1">IF(ISBLANK(INDIRECT("'["&amp;'Báo cáo'!$C$3&amp;".xlsx]Hóa đơn COD'!"&amp;CELL("address",N475))),"",(INDIRECT("'["&amp;'Báo cáo'!$C$3&amp;".xlsx]Hóa đơn COD'!"&amp;CELL("address",N475))))</f>
        <v>ngannk2</v>
      </c>
      <c r="O475" t="str">
        <f ca="1">IF(ISBLANK(INDIRECT("'["&amp;'Báo cáo'!$C$3&amp;".xlsx]Hóa đơn COD'!"&amp;CELL("address",O475))),"",(INDIRECT("'["&amp;'Báo cáo'!$C$3&amp;".xlsx]Hóa đơn COD'!"&amp;CELL("address",O475))))</f>
        <v>13:41 05-12-19</v>
      </c>
      <c r="P475" s="10">
        <f t="shared" ca="1" si="7"/>
        <v>0.57013888888888886</v>
      </c>
      <c r="Q475" t="str">
        <f ca="1">IF(B475="","",IF(P475&lt;'Báo cáo'!$C$4,"Sáng","Chiều"))</f>
        <v>Chiều</v>
      </c>
      <c r="R475" s="12" t="str">
        <f ca="1">IF(A475="","",IF(ISNUMBER(MATCH(B475,'Danh sách COD'!$B:$B,0)),J475/I475,""))</f>
        <v/>
      </c>
      <c r="S475" t="str">
        <f ca="1">IF(R475="","",IF(R475&gt;='Báo cáo'!$C$8,"Có","Không"))</f>
        <v/>
      </c>
    </row>
    <row r="476" spans="1:19" x14ac:dyDescent="0.25">
      <c r="A476" t="str">
        <f ca="1">IF(ISBLANK(INDIRECT("'["&amp;'Báo cáo'!$C$3&amp;".xlsx]Hóa đơn COD'!"&amp;CELL("address",A476))),"",(INDIRECT("'["&amp;'Báo cáo'!$C$3&amp;".xlsx]Hóa đơn COD'!"&amp;CELL("address",A476))))</f>
        <v>BTT391905963.T139796.301119</v>
      </c>
      <c r="B476" t="str">
        <f ca="1">IF(ISBLANK(INDIRECT("'["&amp;'Báo cáo'!$C$3&amp;".xlsx]Hóa đơn COD'!"&amp;CELL("address",B476))),"",(INDIRECT("'["&amp;'Báo cáo'!$C$3&amp;".xlsx]Hóa đơn COD'!"&amp;CELL("address",B476))))</f>
        <v>T139796-Đinh Hữu Viên</v>
      </c>
      <c r="C476">
        <f ca="1">IF(ISBLANK(INDIRECT("'["&amp;'Báo cáo'!$C$3&amp;".xlsx]Hóa đơn COD'!"&amp;CELL("address",C476))),"",(INDIRECT("'["&amp;'Báo cáo'!$C$3&amp;".xlsx]Hóa đơn COD'!"&amp;CELL("address",C476))))</f>
        <v>2193470</v>
      </c>
      <c r="D476">
        <f ca="1">IF(ISBLANK(INDIRECT("'["&amp;'Báo cáo'!$C$3&amp;".xlsx]Hóa đơn COD'!"&amp;CELL("address",D476))),"",(INDIRECT("'["&amp;'Báo cáo'!$C$3&amp;".xlsx]Hóa đơn COD'!"&amp;CELL("address",D476))))</f>
        <v>0</v>
      </c>
      <c r="E476">
        <f ca="1">IF(ISBLANK(INDIRECT("'["&amp;'Báo cáo'!$C$3&amp;".xlsx]Hóa đơn COD'!"&amp;CELL("address",E476))),"",(INDIRECT("'["&amp;'Báo cáo'!$C$3&amp;".xlsx]Hóa đơn COD'!"&amp;CELL("address",E476))))</f>
        <v>276955</v>
      </c>
      <c r="F476">
        <f ca="1">IF(ISBLANK(INDIRECT("'["&amp;'Báo cáo'!$C$3&amp;".xlsx]Hóa đơn COD'!"&amp;CELL("address",F476))),"",(INDIRECT("'["&amp;'Báo cáo'!$C$3&amp;".xlsx]Hóa đơn COD'!"&amp;CELL("address",F476))))</f>
        <v>199955</v>
      </c>
      <c r="G476">
        <f ca="1">IF(ISBLANK(INDIRECT("'["&amp;'Báo cáo'!$C$3&amp;".xlsx]Hóa đơn COD'!"&amp;CELL("address",G476))),"",(INDIRECT("'["&amp;'Báo cáo'!$C$3&amp;".xlsx]Hóa đơn COD'!"&amp;CELL("address",G476))))</f>
        <v>77000</v>
      </c>
      <c r="H476">
        <f ca="1">IF(ISBLANK(INDIRECT("'["&amp;'Báo cáo'!$C$3&amp;".xlsx]Hóa đơn COD'!"&amp;CELL("address",H476))),"",(INDIRECT("'["&amp;'Báo cáo'!$C$3&amp;".xlsx]Hóa đơn COD'!"&amp;CELL("address",H476))))</f>
        <v>0</v>
      </c>
      <c r="I476">
        <f ca="1">IF(ISBLANK(INDIRECT("'["&amp;'Báo cáo'!$C$3&amp;".xlsx]Hóa đơn COD'!"&amp;CELL("address",I476))),"",(INDIRECT("'["&amp;'Báo cáo'!$C$3&amp;".xlsx]Hóa đơn COD'!"&amp;CELL("address",I476))))</f>
        <v>16</v>
      </c>
      <c r="J476">
        <f ca="1">IF(ISBLANK(INDIRECT("'["&amp;'Báo cáo'!$C$3&amp;".xlsx]Hóa đơn COD'!"&amp;CELL("address",J476))),"",(INDIRECT("'["&amp;'Báo cáo'!$C$3&amp;".xlsx]Hóa đơn COD'!"&amp;CELL("address",J476))))</f>
        <v>8</v>
      </c>
      <c r="K476">
        <f ca="1">IF(ISBLANK(INDIRECT("'["&amp;'Báo cáo'!$C$3&amp;".xlsx]Hóa đơn COD'!"&amp;CELL("address",K476))),"",(INDIRECT("'["&amp;'Báo cáo'!$C$3&amp;".xlsx]Hóa đơn COD'!"&amp;CELL("address",K476))))</f>
        <v>3</v>
      </c>
      <c r="L476">
        <f ca="1">IF(ISBLANK(INDIRECT("'["&amp;'Báo cáo'!$C$3&amp;".xlsx]Hóa đơn COD'!"&amp;CELL("address",L476))),"",(INDIRECT("'["&amp;'Báo cáo'!$C$3&amp;".xlsx]Hóa đơn COD'!"&amp;CELL("address",L476))))</f>
        <v>5</v>
      </c>
      <c r="M476">
        <f ca="1">IF(ISBLANK(INDIRECT("'["&amp;'Báo cáo'!$C$3&amp;".xlsx]Hóa đơn COD'!"&amp;CELL("address",M476))),"",(INDIRECT("'["&amp;'Báo cáo'!$C$3&amp;".xlsx]Hóa đơn COD'!"&amp;CELL("address",M476))))</f>
        <v>16</v>
      </c>
      <c r="N476" t="str">
        <f ca="1">IF(ISBLANK(INDIRECT("'["&amp;'Báo cáo'!$C$3&amp;".xlsx]Hóa đơn COD'!"&amp;CELL("address",N476))),"",(INDIRECT("'["&amp;'Báo cáo'!$C$3&amp;".xlsx]Hóa đơn COD'!"&amp;CELL("address",N476))))</f>
        <v>tuoint</v>
      </c>
      <c r="O476" t="str">
        <f ca="1">IF(ISBLANK(INDIRECT("'["&amp;'Báo cáo'!$C$3&amp;".xlsx]Hóa đơn COD'!"&amp;CELL("address",O476))),"",(INDIRECT("'["&amp;'Báo cáo'!$C$3&amp;".xlsx]Hóa đơn COD'!"&amp;CELL("address",O476))))</f>
        <v>15:17 30-11-19</v>
      </c>
      <c r="P476" s="10">
        <f t="shared" ca="1" si="7"/>
        <v>0.63680555555555551</v>
      </c>
      <c r="Q476" t="str">
        <f ca="1">IF(B476="","",IF(P476&lt;'Báo cáo'!$C$4,"Sáng","Chiều"))</f>
        <v>Chiều</v>
      </c>
      <c r="R476" s="12" t="str">
        <f ca="1">IF(A476="","",IF(ISNUMBER(MATCH(B476,'Danh sách COD'!$B:$B,0)),J476/I476,""))</f>
        <v/>
      </c>
      <c r="S476" t="str">
        <f ca="1">IF(R476="","",IF(R476&gt;='Báo cáo'!$C$8,"Có","Không"))</f>
        <v/>
      </c>
    </row>
    <row r="477" spans="1:19" x14ac:dyDescent="0.25">
      <c r="A477" t="str">
        <f ca="1">IF(ISBLANK(INDIRECT("'["&amp;'Báo cáo'!$C$3&amp;".xlsx]Hóa đơn COD'!"&amp;CELL("address",A477))),"",(INDIRECT("'["&amp;'Báo cáo'!$C$3&amp;".xlsx]Hóa đơn COD'!"&amp;CELL("address",A477))))</f>
        <v>BTT396866472.T139796.041219</v>
      </c>
      <c r="B477" t="str">
        <f ca="1">IF(ISBLANK(INDIRECT("'["&amp;'Báo cáo'!$C$3&amp;".xlsx]Hóa đơn COD'!"&amp;CELL("address",B477))),"",(INDIRECT("'["&amp;'Báo cáo'!$C$3&amp;".xlsx]Hóa đơn COD'!"&amp;CELL("address",B477))))</f>
        <v>T139796-Đinh Hữu Viên</v>
      </c>
      <c r="C477">
        <f ca="1">IF(ISBLANK(INDIRECT("'["&amp;'Báo cáo'!$C$3&amp;".xlsx]Hóa đơn COD'!"&amp;CELL("address",C477))),"",(INDIRECT("'["&amp;'Báo cáo'!$C$3&amp;".xlsx]Hóa đơn COD'!"&amp;CELL("address",C477))))</f>
        <v>2389480</v>
      </c>
      <c r="D477">
        <f ca="1">IF(ISBLANK(INDIRECT("'["&amp;'Báo cáo'!$C$3&amp;".xlsx]Hóa đơn COD'!"&amp;CELL("address",D477))),"",(INDIRECT("'["&amp;'Báo cáo'!$C$3&amp;".xlsx]Hóa đơn COD'!"&amp;CELL("address",D477))))</f>
        <v>0</v>
      </c>
      <c r="E477">
        <f ca="1">IF(ISBLANK(INDIRECT("'["&amp;'Báo cáo'!$C$3&amp;".xlsx]Hóa đơn COD'!"&amp;CELL("address",E477))),"",(INDIRECT("'["&amp;'Báo cáo'!$C$3&amp;".xlsx]Hóa đơn COD'!"&amp;CELL("address",E477))))</f>
        <v>266350</v>
      </c>
      <c r="F477">
        <f ca="1">IF(ISBLANK(INDIRECT("'["&amp;'Báo cáo'!$C$3&amp;".xlsx]Hóa đơn COD'!"&amp;CELL("address",F477))),"",(INDIRECT("'["&amp;'Báo cáo'!$C$3&amp;".xlsx]Hóa đơn COD'!"&amp;CELL("address",F477))))</f>
        <v>203350</v>
      </c>
      <c r="G477">
        <f ca="1">IF(ISBLANK(INDIRECT("'["&amp;'Báo cáo'!$C$3&amp;".xlsx]Hóa đơn COD'!"&amp;CELL("address",G477))),"",(INDIRECT("'["&amp;'Báo cáo'!$C$3&amp;".xlsx]Hóa đơn COD'!"&amp;CELL("address",G477))))</f>
        <v>63000</v>
      </c>
      <c r="H477">
        <f ca="1">IF(ISBLANK(INDIRECT("'["&amp;'Báo cáo'!$C$3&amp;".xlsx]Hóa đơn COD'!"&amp;CELL("address",H477))),"",(INDIRECT("'["&amp;'Báo cáo'!$C$3&amp;".xlsx]Hóa đơn COD'!"&amp;CELL("address",H477))))</f>
        <v>0</v>
      </c>
      <c r="I477">
        <f ca="1">IF(ISBLANK(INDIRECT("'["&amp;'Báo cáo'!$C$3&amp;".xlsx]Hóa đơn COD'!"&amp;CELL("address",I477))),"",(INDIRECT("'["&amp;'Báo cáo'!$C$3&amp;".xlsx]Hóa đơn COD'!"&amp;CELL("address",I477))))</f>
        <v>20</v>
      </c>
      <c r="J477">
        <f ca="1">IF(ISBLANK(INDIRECT("'["&amp;'Báo cáo'!$C$3&amp;".xlsx]Hóa đơn COD'!"&amp;CELL("address",J477))),"",(INDIRECT("'["&amp;'Báo cáo'!$C$3&amp;".xlsx]Hóa đơn COD'!"&amp;CELL("address",J477))))</f>
        <v>10</v>
      </c>
      <c r="K477">
        <f ca="1">IF(ISBLANK(INDIRECT("'["&amp;'Báo cáo'!$C$3&amp;".xlsx]Hóa đơn COD'!"&amp;CELL("address",K477))),"",(INDIRECT("'["&amp;'Báo cáo'!$C$3&amp;".xlsx]Hóa đơn COD'!"&amp;CELL("address",K477))))</f>
        <v>0</v>
      </c>
      <c r="L477">
        <f ca="1">IF(ISBLANK(INDIRECT("'["&amp;'Báo cáo'!$C$3&amp;".xlsx]Hóa đơn COD'!"&amp;CELL("address",L477))),"",(INDIRECT("'["&amp;'Báo cáo'!$C$3&amp;".xlsx]Hóa đơn COD'!"&amp;CELL("address",L477))))</f>
        <v>10</v>
      </c>
      <c r="M477">
        <f ca="1">IF(ISBLANK(INDIRECT("'["&amp;'Báo cáo'!$C$3&amp;".xlsx]Hóa đơn COD'!"&amp;CELL("address",M477))),"",(INDIRECT("'["&amp;'Báo cáo'!$C$3&amp;".xlsx]Hóa đơn COD'!"&amp;CELL("address",M477))))</f>
        <v>20</v>
      </c>
      <c r="N477" t="str">
        <f ca="1">IF(ISBLANK(INDIRECT("'["&amp;'Báo cáo'!$C$3&amp;".xlsx]Hóa đơn COD'!"&amp;CELL("address",N477))),"",(INDIRECT("'["&amp;'Báo cáo'!$C$3&amp;".xlsx]Hóa đơn COD'!"&amp;CELL("address",N477))))</f>
        <v>tuoint</v>
      </c>
      <c r="O477" t="str">
        <f ca="1">IF(ISBLANK(INDIRECT("'["&amp;'Báo cáo'!$C$3&amp;".xlsx]Hóa đơn COD'!"&amp;CELL("address",O477))),"",(INDIRECT("'["&amp;'Báo cáo'!$C$3&amp;".xlsx]Hóa đơn COD'!"&amp;CELL("address",O477))))</f>
        <v>15:42 04-12-19</v>
      </c>
      <c r="P477" s="10">
        <f t="shared" ca="1" si="7"/>
        <v>0.65416666666666667</v>
      </c>
      <c r="Q477" t="str">
        <f ca="1">IF(B477="","",IF(P477&lt;'Báo cáo'!$C$4,"Sáng","Chiều"))</f>
        <v>Chiều</v>
      </c>
      <c r="R477" s="12" t="str">
        <f ca="1">IF(A477="","",IF(ISNUMBER(MATCH(B477,'Danh sách COD'!$B:$B,0)),J477/I477,""))</f>
        <v/>
      </c>
      <c r="S477" t="str">
        <f ca="1">IF(R477="","",IF(R477&gt;='Báo cáo'!$C$8,"Có","Không"))</f>
        <v/>
      </c>
    </row>
    <row r="478" spans="1:19" x14ac:dyDescent="0.25">
      <c r="A478" t="str">
        <f ca="1">IF(ISBLANK(INDIRECT("'["&amp;'Báo cáo'!$C$3&amp;".xlsx]Hóa đơn COD'!"&amp;CELL("address",A478))),"",(INDIRECT("'["&amp;'Báo cáo'!$C$3&amp;".xlsx]Hóa đơn COD'!"&amp;CELL("address",A478))))</f>
        <v>BTT394161120.T139796.021219</v>
      </c>
      <c r="B478" t="str">
        <f ca="1">IF(ISBLANK(INDIRECT("'["&amp;'Báo cáo'!$C$3&amp;".xlsx]Hóa đơn COD'!"&amp;CELL("address",B478))),"",(INDIRECT("'["&amp;'Báo cáo'!$C$3&amp;".xlsx]Hóa đơn COD'!"&amp;CELL("address",B478))))</f>
        <v>T139796-Đinh Hữu Viên</v>
      </c>
      <c r="C478">
        <f ca="1">IF(ISBLANK(INDIRECT("'["&amp;'Báo cáo'!$C$3&amp;".xlsx]Hóa đơn COD'!"&amp;CELL("address",C478))),"",(INDIRECT("'["&amp;'Báo cáo'!$C$3&amp;".xlsx]Hóa đơn COD'!"&amp;CELL("address",C478))))</f>
        <v>5487980</v>
      </c>
      <c r="D478">
        <f ca="1">IF(ISBLANK(INDIRECT("'["&amp;'Báo cáo'!$C$3&amp;".xlsx]Hóa đơn COD'!"&amp;CELL("address",D478))),"",(INDIRECT("'["&amp;'Báo cáo'!$C$3&amp;".xlsx]Hóa đơn COD'!"&amp;CELL("address",D478))))</f>
        <v>0</v>
      </c>
      <c r="E478">
        <f ca="1">IF(ISBLANK(INDIRECT("'["&amp;'Báo cáo'!$C$3&amp;".xlsx]Hóa đơn COD'!"&amp;CELL("address",E478))),"",(INDIRECT("'["&amp;'Báo cáo'!$C$3&amp;".xlsx]Hóa đơn COD'!"&amp;CELL("address",E478))))</f>
        <v>511610</v>
      </c>
      <c r="F478">
        <f ca="1">IF(ISBLANK(INDIRECT("'["&amp;'Báo cáo'!$C$3&amp;".xlsx]Hóa đơn COD'!"&amp;CELL("address",F478))),"",(INDIRECT("'["&amp;'Báo cáo'!$C$3&amp;".xlsx]Hóa đơn COD'!"&amp;CELL("address",F478))))</f>
        <v>478610</v>
      </c>
      <c r="G478">
        <f ca="1">IF(ISBLANK(INDIRECT("'["&amp;'Báo cáo'!$C$3&amp;".xlsx]Hóa đơn COD'!"&amp;CELL("address",G478))),"",(INDIRECT("'["&amp;'Báo cáo'!$C$3&amp;".xlsx]Hóa đơn COD'!"&amp;CELL("address",G478))))</f>
        <v>33000</v>
      </c>
      <c r="H478">
        <f ca="1">IF(ISBLANK(INDIRECT("'["&amp;'Báo cáo'!$C$3&amp;".xlsx]Hóa đơn COD'!"&amp;CELL("address",H478))),"",(INDIRECT("'["&amp;'Báo cáo'!$C$3&amp;".xlsx]Hóa đơn COD'!"&amp;CELL("address",H478))))</f>
        <v>0</v>
      </c>
      <c r="I478">
        <f ca="1">IF(ISBLANK(INDIRECT("'["&amp;'Báo cáo'!$C$3&amp;".xlsx]Hóa đơn COD'!"&amp;CELL("address",I478))),"",(INDIRECT("'["&amp;'Báo cáo'!$C$3&amp;".xlsx]Hóa đơn COD'!"&amp;CELL("address",I478))))</f>
        <v>27</v>
      </c>
      <c r="J478">
        <f ca="1">IF(ISBLANK(INDIRECT("'["&amp;'Báo cáo'!$C$3&amp;".xlsx]Hóa đơn COD'!"&amp;CELL("address",J478))),"",(INDIRECT("'["&amp;'Báo cáo'!$C$3&amp;".xlsx]Hóa đơn COD'!"&amp;CELL("address",J478))))</f>
        <v>14</v>
      </c>
      <c r="K478">
        <f ca="1">IF(ISBLANK(INDIRECT("'["&amp;'Báo cáo'!$C$3&amp;".xlsx]Hóa đơn COD'!"&amp;CELL("address",K478))),"",(INDIRECT("'["&amp;'Báo cáo'!$C$3&amp;".xlsx]Hóa đơn COD'!"&amp;CELL("address",K478))))</f>
        <v>3</v>
      </c>
      <c r="L478">
        <f ca="1">IF(ISBLANK(INDIRECT("'["&amp;'Báo cáo'!$C$3&amp;".xlsx]Hóa đơn COD'!"&amp;CELL("address",L478))),"",(INDIRECT("'["&amp;'Báo cáo'!$C$3&amp;".xlsx]Hóa đơn COD'!"&amp;CELL("address",L478))))</f>
        <v>10</v>
      </c>
      <c r="M478">
        <f ca="1">IF(ISBLANK(INDIRECT("'["&amp;'Báo cáo'!$C$3&amp;".xlsx]Hóa đơn COD'!"&amp;CELL("address",M478))),"",(INDIRECT("'["&amp;'Báo cáo'!$C$3&amp;".xlsx]Hóa đơn COD'!"&amp;CELL("address",M478))))</f>
        <v>27</v>
      </c>
      <c r="N478" t="str">
        <f ca="1">IF(ISBLANK(INDIRECT("'["&amp;'Báo cáo'!$C$3&amp;".xlsx]Hóa đơn COD'!"&amp;CELL("address",N478))),"",(INDIRECT("'["&amp;'Báo cáo'!$C$3&amp;".xlsx]Hóa đơn COD'!"&amp;CELL("address",N478))))</f>
        <v>tuoint</v>
      </c>
      <c r="O478" t="str">
        <f ca="1">IF(ISBLANK(INDIRECT("'["&amp;'Báo cáo'!$C$3&amp;".xlsx]Hóa đơn COD'!"&amp;CELL("address",O478))),"",(INDIRECT("'["&amp;'Báo cáo'!$C$3&amp;".xlsx]Hóa đơn COD'!"&amp;CELL("address",O478))))</f>
        <v>16:04 02-12-19</v>
      </c>
      <c r="P478" s="10">
        <f t="shared" ca="1" si="7"/>
        <v>0.6694444444444444</v>
      </c>
      <c r="Q478" t="str">
        <f ca="1">IF(B478="","",IF(P478&lt;'Báo cáo'!$C$4,"Sáng","Chiều"))</f>
        <v>Chiều</v>
      </c>
      <c r="R478" s="12" t="str">
        <f ca="1">IF(A478="","",IF(ISNUMBER(MATCH(B478,'Danh sách COD'!$B:$B,0)),J478/I478,""))</f>
        <v/>
      </c>
      <c r="S478" t="str">
        <f ca="1">IF(R478="","",IF(R478&gt;='Báo cáo'!$C$8,"Có","Không"))</f>
        <v/>
      </c>
    </row>
    <row r="479" spans="1:19" x14ac:dyDescent="0.25">
      <c r="A479" t="str">
        <f ca="1">IF(ISBLANK(INDIRECT("'["&amp;'Báo cáo'!$C$3&amp;".xlsx]Hóa đơn COD'!"&amp;CELL("address",A479))),"",(INDIRECT("'["&amp;'Báo cáo'!$C$3&amp;".xlsx]Hóa đơn COD'!"&amp;CELL("address",A479))))</f>
        <v>BTT395518890.T139796.031219</v>
      </c>
      <c r="B479" t="str">
        <f ca="1">IF(ISBLANK(INDIRECT("'["&amp;'Báo cáo'!$C$3&amp;".xlsx]Hóa đơn COD'!"&amp;CELL("address",B479))),"",(INDIRECT("'["&amp;'Báo cáo'!$C$3&amp;".xlsx]Hóa đơn COD'!"&amp;CELL("address",B479))))</f>
        <v>T139796-Đinh Hữu Viên</v>
      </c>
      <c r="C479">
        <f ca="1">IF(ISBLANK(INDIRECT("'["&amp;'Báo cáo'!$C$3&amp;".xlsx]Hóa đơn COD'!"&amp;CELL("address",C479))),"",(INDIRECT("'["&amp;'Báo cáo'!$C$3&amp;".xlsx]Hóa đơn COD'!"&amp;CELL("address",C479))))</f>
        <v>9343950</v>
      </c>
      <c r="D479">
        <f ca="1">IF(ISBLANK(INDIRECT("'["&amp;'Báo cáo'!$C$3&amp;".xlsx]Hóa đơn COD'!"&amp;CELL("address",D479))),"",(INDIRECT("'["&amp;'Báo cáo'!$C$3&amp;".xlsx]Hóa đơn COD'!"&amp;CELL("address",D479))))</f>
        <v>0</v>
      </c>
      <c r="E479">
        <f ca="1">IF(ISBLANK(INDIRECT("'["&amp;'Báo cáo'!$C$3&amp;".xlsx]Hóa đơn COD'!"&amp;CELL("address",E479))),"",(INDIRECT("'["&amp;'Báo cáo'!$C$3&amp;".xlsx]Hóa đơn COD'!"&amp;CELL("address",E479))))</f>
        <v>878600</v>
      </c>
      <c r="F479">
        <f ca="1">IF(ISBLANK(INDIRECT("'["&amp;'Báo cáo'!$C$3&amp;".xlsx]Hóa đơn COD'!"&amp;CELL("address",F479))),"",(INDIRECT("'["&amp;'Báo cáo'!$C$3&amp;".xlsx]Hóa đơn COD'!"&amp;CELL("address",F479))))</f>
        <v>726600</v>
      </c>
      <c r="G479">
        <f ca="1">IF(ISBLANK(INDIRECT("'["&amp;'Báo cáo'!$C$3&amp;".xlsx]Hóa đơn COD'!"&amp;CELL("address",G479))),"",(INDIRECT("'["&amp;'Báo cáo'!$C$3&amp;".xlsx]Hóa đơn COD'!"&amp;CELL("address",G479))))</f>
        <v>152000</v>
      </c>
      <c r="H479">
        <f ca="1">IF(ISBLANK(INDIRECT("'["&amp;'Báo cáo'!$C$3&amp;".xlsx]Hóa đơn COD'!"&amp;CELL("address",H479))),"",(INDIRECT("'["&amp;'Báo cáo'!$C$3&amp;".xlsx]Hóa đơn COD'!"&amp;CELL("address",H479))))</f>
        <v>0</v>
      </c>
      <c r="I479">
        <f ca="1">IF(ISBLANK(INDIRECT("'["&amp;'Báo cáo'!$C$3&amp;".xlsx]Hóa đơn COD'!"&amp;CELL("address",I479))),"",(INDIRECT("'["&amp;'Báo cáo'!$C$3&amp;".xlsx]Hóa đơn COD'!"&amp;CELL("address",I479))))</f>
        <v>39</v>
      </c>
      <c r="J479">
        <f ca="1">IF(ISBLANK(INDIRECT("'["&amp;'Báo cáo'!$C$3&amp;".xlsx]Hóa đơn COD'!"&amp;CELL("address",J479))),"",(INDIRECT("'["&amp;'Báo cáo'!$C$3&amp;".xlsx]Hóa đơn COD'!"&amp;CELL("address",J479))))</f>
        <v>22</v>
      </c>
      <c r="K479">
        <f ca="1">IF(ISBLANK(INDIRECT("'["&amp;'Báo cáo'!$C$3&amp;".xlsx]Hóa đơn COD'!"&amp;CELL("address",K479))),"",(INDIRECT("'["&amp;'Báo cáo'!$C$3&amp;".xlsx]Hóa đơn COD'!"&amp;CELL("address",K479))))</f>
        <v>7</v>
      </c>
      <c r="L479">
        <f ca="1">IF(ISBLANK(INDIRECT("'["&amp;'Báo cáo'!$C$3&amp;".xlsx]Hóa đơn COD'!"&amp;CELL("address",L479))),"",(INDIRECT("'["&amp;'Báo cáo'!$C$3&amp;".xlsx]Hóa đơn COD'!"&amp;CELL("address",L479))))</f>
        <v>10</v>
      </c>
      <c r="M479">
        <f ca="1">IF(ISBLANK(INDIRECT("'["&amp;'Báo cáo'!$C$3&amp;".xlsx]Hóa đơn COD'!"&amp;CELL("address",M479))),"",(INDIRECT("'["&amp;'Báo cáo'!$C$3&amp;".xlsx]Hóa đơn COD'!"&amp;CELL("address",M479))))</f>
        <v>39</v>
      </c>
      <c r="N479" t="str">
        <f ca="1">IF(ISBLANK(INDIRECT("'["&amp;'Báo cáo'!$C$3&amp;".xlsx]Hóa đơn COD'!"&amp;CELL("address",N479))),"",(INDIRECT("'["&amp;'Báo cáo'!$C$3&amp;".xlsx]Hóa đơn COD'!"&amp;CELL("address",N479))))</f>
        <v>tuoint</v>
      </c>
      <c r="O479" t="str">
        <f ca="1">IF(ISBLANK(INDIRECT("'["&amp;'Báo cáo'!$C$3&amp;".xlsx]Hóa đơn COD'!"&amp;CELL("address",O479))),"",(INDIRECT("'["&amp;'Báo cáo'!$C$3&amp;".xlsx]Hóa đơn COD'!"&amp;CELL("address",O479))))</f>
        <v>16:45 03-12-19</v>
      </c>
      <c r="P479" s="10">
        <f t="shared" ca="1" si="7"/>
        <v>0.69791666666666663</v>
      </c>
      <c r="Q479" t="str">
        <f ca="1">IF(B479="","",IF(P479&lt;'Báo cáo'!$C$4,"Sáng","Chiều"))</f>
        <v>Chiều</v>
      </c>
      <c r="R479" s="12" t="str">
        <f ca="1">IF(A479="","",IF(ISNUMBER(MATCH(B479,'Danh sách COD'!$B:$B,0)),J479/I479,""))</f>
        <v/>
      </c>
      <c r="S479" t="str">
        <f ca="1">IF(R479="","",IF(R479&gt;='Báo cáo'!$C$8,"Có","Không"))</f>
        <v/>
      </c>
    </row>
    <row r="480" spans="1:19" x14ac:dyDescent="0.25">
      <c r="A480" t="str">
        <f ca="1">IF(ISBLANK(INDIRECT("'["&amp;'Báo cáo'!$C$3&amp;".xlsx]Hóa đơn COD'!"&amp;CELL("address",A480))),"",(INDIRECT("'["&amp;'Báo cáo'!$C$3&amp;".xlsx]Hóa đơn COD'!"&amp;CELL("address",A480))))</f>
        <v>BTT399657210.T139796.061219</v>
      </c>
      <c r="B480" t="str">
        <f ca="1">IF(ISBLANK(INDIRECT("'["&amp;'Báo cáo'!$C$3&amp;".xlsx]Hóa đơn COD'!"&amp;CELL("address",B480))),"",(INDIRECT("'["&amp;'Báo cáo'!$C$3&amp;".xlsx]Hóa đơn COD'!"&amp;CELL("address",B480))))</f>
        <v>T139796-Đinh Hữu Viên</v>
      </c>
      <c r="C480">
        <f ca="1">IF(ISBLANK(INDIRECT("'["&amp;'Báo cáo'!$C$3&amp;".xlsx]Hóa đơn COD'!"&amp;CELL("address",C480))),"",(INDIRECT("'["&amp;'Báo cáo'!$C$3&amp;".xlsx]Hóa đơn COD'!"&amp;CELL("address",C480))))</f>
        <v>5827770</v>
      </c>
      <c r="D480">
        <f ca="1">IF(ISBLANK(INDIRECT("'["&amp;'Báo cáo'!$C$3&amp;".xlsx]Hóa đơn COD'!"&amp;CELL("address",D480))),"",(INDIRECT("'["&amp;'Báo cáo'!$C$3&amp;".xlsx]Hóa đơn COD'!"&amp;CELL("address",D480))))</f>
        <v>0</v>
      </c>
      <c r="E480">
        <f ca="1">IF(ISBLANK(INDIRECT("'["&amp;'Báo cáo'!$C$3&amp;".xlsx]Hóa đơn COD'!"&amp;CELL("address",E480))),"",(INDIRECT("'["&amp;'Báo cáo'!$C$3&amp;".xlsx]Hóa đơn COD'!"&amp;CELL("address",E480))))</f>
        <v>629870</v>
      </c>
      <c r="F480">
        <f ca="1">IF(ISBLANK(INDIRECT("'["&amp;'Báo cáo'!$C$3&amp;".xlsx]Hóa đơn COD'!"&amp;CELL("address",F480))),"",(INDIRECT("'["&amp;'Báo cáo'!$C$3&amp;".xlsx]Hóa đơn COD'!"&amp;CELL("address",F480))))</f>
        <v>513870</v>
      </c>
      <c r="G480">
        <f ca="1">IF(ISBLANK(INDIRECT("'["&amp;'Báo cáo'!$C$3&amp;".xlsx]Hóa đơn COD'!"&amp;CELL("address",G480))),"",(INDIRECT("'["&amp;'Báo cáo'!$C$3&amp;".xlsx]Hóa đơn COD'!"&amp;CELL("address",G480))))</f>
        <v>116000</v>
      </c>
      <c r="H480">
        <f ca="1">IF(ISBLANK(INDIRECT("'["&amp;'Báo cáo'!$C$3&amp;".xlsx]Hóa đơn COD'!"&amp;CELL("address",H480))),"",(INDIRECT("'["&amp;'Báo cáo'!$C$3&amp;".xlsx]Hóa đơn COD'!"&amp;CELL("address",H480))))</f>
        <v>0</v>
      </c>
      <c r="I480">
        <f ca="1">IF(ISBLANK(INDIRECT("'["&amp;'Báo cáo'!$C$3&amp;".xlsx]Hóa đơn COD'!"&amp;CELL("address",I480))),"",(INDIRECT("'["&amp;'Báo cáo'!$C$3&amp;".xlsx]Hóa đơn COD'!"&amp;CELL("address",I480))))</f>
        <v>31</v>
      </c>
      <c r="J480">
        <f ca="1">IF(ISBLANK(INDIRECT("'["&amp;'Báo cáo'!$C$3&amp;".xlsx]Hóa đơn COD'!"&amp;CELL("address",J480))),"",(INDIRECT("'["&amp;'Báo cáo'!$C$3&amp;".xlsx]Hóa đơn COD'!"&amp;CELL("address",J480))))</f>
        <v>23</v>
      </c>
      <c r="K480">
        <f ca="1">IF(ISBLANK(INDIRECT("'["&amp;'Báo cáo'!$C$3&amp;".xlsx]Hóa đơn COD'!"&amp;CELL("address",K480))),"",(INDIRECT("'["&amp;'Báo cáo'!$C$3&amp;".xlsx]Hóa đơn COD'!"&amp;CELL("address",K480))))</f>
        <v>3</v>
      </c>
      <c r="L480">
        <f ca="1">IF(ISBLANK(INDIRECT("'["&amp;'Báo cáo'!$C$3&amp;".xlsx]Hóa đơn COD'!"&amp;CELL("address",L480))),"",(INDIRECT("'["&amp;'Báo cáo'!$C$3&amp;".xlsx]Hóa đơn COD'!"&amp;CELL("address",L480))))</f>
        <v>5</v>
      </c>
      <c r="M480">
        <f ca="1">IF(ISBLANK(INDIRECT("'["&amp;'Báo cáo'!$C$3&amp;".xlsx]Hóa đơn COD'!"&amp;CELL("address",M480))),"",(INDIRECT("'["&amp;'Báo cáo'!$C$3&amp;".xlsx]Hóa đơn COD'!"&amp;CELL("address",M480))))</f>
        <v>0</v>
      </c>
      <c r="N480" t="str">
        <f ca="1">IF(ISBLANK(INDIRECT("'["&amp;'Báo cáo'!$C$3&amp;".xlsx]Hóa đơn COD'!"&amp;CELL("address",N480))),"",(INDIRECT("'["&amp;'Báo cáo'!$C$3&amp;".xlsx]Hóa đơn COD'!"&amp;CELL("address",N480))))</f>
        <v>tuoint</v>
      </c>
      <c r="O480" t="str">
        <f ca="1">IF(ISBLANK(INDIRECT("'["&amp;'Báo cáo'!$C$3&amp;".xlsx]Hóa đơn COD'!"&amp;CELL("address",O480))),"",(INDIRECT("'["&amp;'Báo cáo'!$C$3&amp;".xlsx]Hóa đơn COD'!"&amp;CELL("address",O480))))</f>
        <v>17:14 06-12-19</v>
      </c>
      <c r="P480" s="10">
        <f t="shared" ca="1" si="7"/>
        <v>0.71805555555555556</v>
      </c>
      <c r="Q480" t="str">
        <f ca="1">IF(B480="","",IF(P480&lt;'Báo cáo'!$C$4,"Sáng","Chiều"))</f>
        <v>Chiều</v>
      </c>
      <c r="R480" s="12" t="str">
        <f ca="1">IF(A480="","",IF(ISNUMBER(MATCH(B480,'Danh sách COD'!$B:$B,0)),J480/I480,""))</f>
        <v/>
      </c>
      <c r="S480" t="str">
        <f ca="1">IF(R480="","",IF(R480&gt;='Báo cáo'!$C$8,"Có","Không"))</f>
        <v/>
      </c>
    </row>
    <row r="481" spans="1:19" x14ac:dyDescent="0.25">
      <c r="A481" t="str">
        <f ca="1">IF(ISBLANK(INDIRECT("'["&amp;'Báo cáo'!$C$3&amp;".xlsx]Hóa đơn COD'!"&amp;CELL("address",A481))),"",(INDIRECT("'["&amp;'Báo cáo'!$C$3&amp;".xlsx]Hóa đơn COD'!"&amp;CELL("address",A481))))</f>
        <v>BTT398213391.T139796.051219</v>
      </c>
      <c r="B481" t="str">
        <f ca="1">IF(ISBLANK(INDIRECT("'["&amp;'Báo cáo'!$C$3&amp;".xlsx]Hóa đơn COD'!"&amp;CELL("address",B481))),"",(INDIRECT("'["&amp;'Báo cáo'!$C$3&amp;".xlsx]Hóa đơn COD'!"&amp;CELL("address",B481))))</f>
        <v>T139796-Đinh Hữu Viên</v>
      </c>
      <c r="C481">
        <f ca="1">IF(ISBLANK(INDIRECT("'["&amp;'Báo cáo'!$C$3&amp;".xlsx]Hóa đơn COD'!"&amp;CELL("address",C481))),"",(INDIRECT("'["&amp;'Báo cáo'!$C$3&amp;".xlsx]Hóa đơn COD'!"&amp;CELL("address",C481))))</f>
        <v>7026150</v>
      </c>
      <c r="D481">
        <f ca="1">IF(ISBLANK(INDIRECT("'["&amp;'Báo cáo'!$C$3&amp;".xlsx]Hóa đơn COD'!"&amp;CELL("address",D481))),"",(INDIRECT("'["&amp;'Báo cáo'!$C$3&amp;".xlsx]Hóa đơn COD'!"&amp;CELL("address",D481))))</f>
        <v>0</v>
      </c>
      <c r="E481">
        <f ca="1">IF(ISBLANK(INDIRECT("'["&amp;'Báo cáo'!$C$3&amp;".xlsx]Hóa đơn COD'!"&amp;CELL("address",E481))),"",(INDIRECT("'["&amp;'Báo cáo'!$C$3&amp;".xlsx]Hóa đơn COD'!"&amp;CELL("address",E481))))</f>
        <v>976440</v>
      </c>
      <c r="F481">
        <f ca="1">IF(ISBLANK(INDIRECT("'["&amp;'Báo cáo'!$C$3&amp;".xlsx]Hóa đơn COD'!"&amp;CELL("address",F481))),"",(INDIRECT("'["&amp;'Báo cáo'!$C$3&amp;".xlsx]Hóa đơn COD'!"&amp;CELL("address",F481))))</f>
        <v>750440</v>
      </c>
      <c r="G481">
        <f ca="1">IF(ISBLANK(INDIRECT("'["&amp;'Báo cáo'!$C$3&amp;".xlsx]Hóa đơn COD'!"&amp;CELL("address",G481))),"",(INDIRECT("'["&amp;'Báo cáo'!$C$3&amp;".xlsx]Hóa đơn COD'!"&amp;CELL("address",G481))))</f>
        <v>226000</v>
      </c>
      <c r="H481">
        <f ca="1">IF(ISBLANK(INDIRECT("'["&amp;'Báo cáo'!$C$3&amp;".xlsx]Hóa đơn COD'!"&amp;CELL("address",H481))),"",(INDIRECT("'["&amp;'Báo cáo'!$C$3&amp;".xlsx]Hóa đơn COD'!"&amp;CELL("address",H481))))</f>
        <v>0</v>
      </c>
      <c r="I481">
        <f ca="1">IF(ISBLANK(INDIRECT("'["&amp;'Báo cáo'!$C$3&amp;".xlsx]Hóa đơn COD'!"&amp;CELL("address",I481))),"",(INDIRECT("'["&amp;'Báo cáo'!$C$3&amp;".xlsx]Hóa đơn COD'!"&amp;CELL("address",I481))))</f>
        <v>44</v>
      </c>
      <c r="J481">
        <f ca="1">IF(ISBLANK(INDIRECT("'["&amp;'Báo cáo'!$C$3&amp;".xlsx]Hóa đơn COD'!"&amp;CELL("address",J481))),"",(INDIRECT("'["&amp;'Báo cáo'!$C$3&amp;".xlsx]Hóa đơn COD'!"&amp;CELL("address",J481))))</f>
        <v>23</v>
      </c>
      <c r="K481">
        <f ca="1">IF(ISBLANK(INDIRECT("'["&amp;'Báo cáo'!$C$3&amp;".xlsx]Hóa đơn COD'!"&amp;CELL("address",K481))),"",(INDIRECT("'["&amp;'Báo cáo'!$C$3&amp;".xlsx]Hóa đơn COD'!"&amp;CELL("address",K481))))</f>
        <v>6</v>
      </c>
      <c r="L481">
        <f ca="1">IF(ISBLANK(INDIRECT("'["&amp;'Báo cáo'!$C$3&amp;".xlsx]Hóa đơn COD'!"&amp;CELL("address",L481))),"",(INDIRECT("'["&amp;'Báo cáo'!$C$3&amp;".xlsx]Hóa đơn COD'!"&amp;CELL("address",L481))))</f>
        <v>15</v>
      </c>
      <c r="M481">
        <f ca="1">IF(ISBLANK(INDIRECT("'["&amp;'Báo cáo'!$C$3&amp;".xlsx]Hóa đơn COD'!"&amp;CELL("address",M481))),"",(INDIRECT("'["&amp;'Báo cáo'!$C$3&amp;".xlsx]Hóa đơn COD'!"&amp;CELL("address",M481))))</f>
        <v>44</v>
      </c>
      <c r="N481" t="str">
        <f ca="1">IF(ISBLANK(INDIRECT("'["&amp;'Báo cáo'!$C$3&amp;".xlsx]Hóa đơn COD'!"&amp;CELL("address",N481))),"",(INDIRECT("'["&amp;'Báo cáo'!$C$3&amp;".xlsx]Hóa đơn COD'!"&amp;CELL("address",N481))))</f>
        <v>trongntm</v>
      </c>
      <c r="O481" t="str">
        <f ca="1">IF(ISBLANK(INDIRECT("'["&amp;'Báo cáo'!$C$3&amp;".xlsx]Hóa đơn COD'!"&amp;CELL("address",O481))),"",(INDIRECT("'["&amp;'Báo cáo'!$C$3&amp;".xlsx]Hóa đơn COD'!"&amp;CELL("address",O481))))</f>
        <v>17:23 05-12-19</v>
      </c>
      <c r="P481" s="10">
        <f t="shared" ca="1" si="7"/>
        <v>0.72430555555555554</v>
      </c>
      <c r="Q481" t="str">
        <f ca="1">IF(B481="","",IF(P481&lt;'Báo cáo'!$C$4,"Sáng","Chiều"))</f>
        <v>Chiều</v>
      </c>
      <c r="R481" s="12" t="str">
        <f ca="1">IF(A481="","",IF(ISNUMBER(MATCH(B481,'Danh sách COD'!$B:$B,0)),J481/I481,""))</f>
        <v/>
      </c>
      <c r="S481" t="str">
        <f ca="1">IF(R481="","",IF(R481&gt;='Báo cáo'!$C$8,"Có","Không"))</f>
        <v/>
      </c>
    </row>
    <row r="482" spans="1:19" x14ac:dyDescent="0.25">
      <c r="A482" t="str">
        <f ca="1">IF(ISBLANK(INDIRECT("'["&amp;'Báo cáo'!$C$3&amp;".xlsx]Hóa đơn COD'!"&amp;CELL("address",A482))),"",(INDIRECT("'["&amp;'Báo cáo'!$C$3&amp;".xlsx]Hóa đơn COD'!"&amp;CELL("address",A482))))</f>
        <v>BTT395539302.T140196.031219</v>
      </c>
      <c r="B482" t="str">
        <f ca="1">IF(ISBLANK(INDIRECT("'["&amp;'Báo cáo'!$C$3&amp;".xlsx]Hóa đơn COD'!"&amp;CELL("address",B482))),"",(INDIRECT("'["&amp;'Báo cáo'!$C$3&amp;".xlsx]Hóa đơn COD'!"&amp;CELL("address",B482))))</f>
        <v>T140196-Trần Nhật Thành</v>
      </c>
      <c r="C482">
        <f ca="1">IF(ISBLANK(INDIRECT("'["&amp;'Báo cáo'!$C$3&amp;".xlsx]Hóa đơn COD'!"&amp;CELL("address",C482))),"",(INDIRECT("'["&amp;'Báo cáo'!$C$3&amp;".xlsx]Hóa đơn COD'!"&amp;CELL("address",C482))))</f>
        <v>13410431</v>
      </c>
      <c r="D482">
        <f ca="1">IF(ISBLANK(INDIRECT("'["&amp;'Báo cáo'!$C$3&amp;".xlsx]Hóa đơn COD'!"&amp;CELL("address",D482))),"",(INDIRECT("'["&amp;'Báo cáo'!$C$3&amp;".xlsx]Hóa đơn COD'!"&amp;CELL("address",D482))))</f>
        <v>0</v>
      </c>
      <c r="E482">
        <f ca="1">IF(ISBLANK(INDIRECT("'["&amp;'Báo cáo'!$C$3&amp;".xlsx]Hóa đơn COD'!"&amp;CELL("address",E482))),"",(INDIRECT("'["&amp;'Báo cáo'!$C$3&amp;".xlsx]Hóa đơn COD'!"&amp;CELL("address",E482))))</f>
        <v>1736710</v>
      </c>
      <c r="F482">
        <f ca="1">IF(ISBLANK(INDIRECT("'["&amp;'Báo cáo'!$C$3&amp;".xlsx]Hóa đơn COD'!"&amp;CELL("address",F482))),"",(INDIRECT("'["&amp;'Báo cáo'!$C$3&amp;".xlsx]Hóa đơn COD'!"&amp;CELL("address",F482))))</f>
        <v>1566710</v>
      </c>
      <c r="G482">
        <f ca="1">IF(ISBLANK(INDIRECT("'["&amp;'Báo cáo'!$C$3&amp;".xlsx]Hóa đơn COD'!"&amp;CELL("address",G482))),"",(INDIRECT("'["&amp;'Báo cáo'!$C$3&amp;".xlsx]Hóa đơn COD'!"&amp;CELL("address",G482))))</f>
        <v>170000</v>
      </c>
      <c r="H482">
        <f ca="1">IF(ISBLANK(INDIRECT("'["&amp;'Báo cáo'!$C$3&amp;".xlsx]Hóa đơn COD'!"&amp;CELL("address",H482))),"",(INDIRECT("'["&amp;'Báo cáo'!$C$3&amp;".xlsx]Hóa đơn COD'!"&amp;CELL("address",H482))))</f>
        <v>0</v>
      </c>
      <c r="I482">
        <f ca="1">IF(ISBLANK(INDIRECT("'["&amp;'Báo cáo'!$C$3&amp;".xlsx]Hóa đơn COD'!"&amp;CELL("address",I482))),"",(INDIRECT("'["&amp;'Báo cáo'!$C$3&amp;".xlsx]Hóa đơn COD'!"&amp;CELL("address",I482))))</f>
        <v>70</v>
      </c>
      <c r="J482">
        <f ca="1">IF(ISBLANK(INDIRECT("'["&amp;'Báo cáo'!$C$3&amp;".xlsx]Hóa đơn COD'!"&amp;CELL("address",J482))),"",(INDIRECT("'["&amp;'Báo cáo'!$C$3&amp;".xlsx]Hóa đơn COD'!"&amp;CELL("address",J482))))</f>
        <v>50</v>
      </c>
      <c r="K482">
        <f ca="1">IF(ISBLANK(INDIRECT("'["&amp;'Báo cáo'!$C$3&amp;".xlsx]Hóa đơn COD'!"&amp;CELL("address",K482))),"",(INDIRECT("'["&amp;'Báo cáo'!$C$3&amp;".xlsx]Hóa đơn COD'!"&amp;CELL("address",K482))))</f>
        <v>3</v>
      </c>
      <c r="L482">
        <f ca="1">IF(ISBLANK(INDIRECT("'["&amp;'Báo cáo'!$C$3&amp;".xlsx]Hóa đơn COD'!"&amp;CELL("address",L482))),"",(INDIRECT("'["&amp;'Báo cáo'!$C$3&amp;".xlsx]Hóa đơn COD'!"&amp;CELL("address",L482))))</f>
        <v>17</v>
      </c>
      <c r="M482">
        <f ca="1">IF(ISBLANK(INDIRECT("'["&amp;'Báo cáo'!$C$3&amp;".xlsx]Hóa đơn COD'!"&amp;CELL("address",M482))),"",(INDIRECT("'["&amp;'Báo cáo'!$C$3&amp;".xlsx]Hóa đơn COD'!"&amp;CELL("address",M482))))</f>
        <v>70</v>
      </c>
      <c r="N482" t="str">
        <f ca="1">IF(ISBLANK(INDIRECT("'["&amp;'Báo cáo'!$C$3&amp;".xlsx]Hóa đơn COD'!"&amp;CELL("address",N482))),"",(INDIRECT("'["&amp;'Báo cáo'!$C$3&amp;".xlsx]Hóa đơn COD'!"&amp;CELL("address",N482))))</f>
        <v>tuoint</v>
      </c>
      <c r="O482" t="str">
        <f ca="1">IF(ISBLANK(INDIRECT("'["&amp;'Báo cáo'!$C$3&amp;".xlsx]Hóa đơn COD'!"&amp;CELL("address",O482))),"",(INDIRECT("'["&amp;'Báo cáo'!$C$3&amp;".xlsx]Hóa đơn COD'!"&amp;CELL("address",O482))))</f>
        <v>16:59 03-12-19</v>
      </c>
      <c r="P482" s="10">
        <f t="shared" ca="1" si="7"/>
        <v>0.70763888888888893</v>
      </c>
      <c r="Q482" t="str">
        <f ca="1">IF(B482="","",IF(P482&lt;'Báo cáo'!$C$4,"Sáng","Chiều"))</f>
        <v>Chiều</v>
      </c>
      <c r="R482" s="12" t="str">
        <f ca="1">IF(A482="","",IF(ISNUMBER(MATCH(B482,'Danh sách COD'!$B:$B,0)),J482/I482,""))</f>
        <v/>
      </c>
      <c r="S482" t="str">
        <f ca="1">IF(R482="","",IF(R482&gt;='Báo cáo'!$C$8,"Có","Không"))</f>
        <v/>
      </c>
    </row>
    <row r="483" spans="1:19" x14ac:dyDescent="0.25">
      <c r="A483" t="str">
        <f ca="1">IF(ISBLANK(INDIRECT("'["&amp;'Báo cáo'!$C$3&amp;".xlsx]Hóa đơn COD'!"&amp;CELL("address",A483))),"",(INDIRECT("'["&amp;'Báo cáo'!$C$3&amp;".xlsx]Hóa đơn COD'!"&amp;CELL("address",A483))))</f>
        <v>BTT398185086.T140196.051219</v>
      </c>
      <c r="B483" t="str">
        <f ca="1">IF(ISBLANK(INDIRECT("'["&amp;'Báo cáo'!$C$3&amp;".xlsx]Hóa đơn COD'!"&amp;CELL("address",B483))),"",(INDIRECT("'["&amp;'Báo cáo'!$C$3&amp;".xlsx]Hóa đơn COD'!"&amp;CELL("address",B483))))</f>
        <v>T140196-Trần Nhật Thành</v>
      </c>
      <c r="C483">
        <f ca="1">IF(ISBLANK(INDIRECT("'["&amp;'Báo cáo'!$C$3&amp;".xlsx]Hóa đơn COD'!"&amp;CELL("address",C483))),"",(INDIRECT("'["&amp;'Báo cáo'!$C$3&amp;".xlsx]Hóa đơn COD'!"&amp;CELL("address",C483))))</f>
        <v>11336629</v>
      </c>
      <c r="D483">
        <f ca="1">IF(ISBLANK(INDIRECT("'["&amp;'Báo cáo'!$C$3&amp;".xlsx]Hóa đơn COD'!"&amp;CELL("address",D483))),"",(INDIRECT("'["&amp;'Báo cáo'!$C$3&amp;".xlsx]Hóa đơn COD'!"&amp;CELL("address",D483))))</f>
        <v>0</v>
      </c>
      <c r="E483">
        <f ca="1">IF(ISBLANK(INDIRECT("'["&amp;'Báo cáo'!$C$3&amp;".xlsx]Hóa đơn COD'!"&amp;CELL("address",E483))),"",(INDIRECT("'["&amp;'Báo cáo'!$C$3&amp;".xlsx]Hóa đơn COD'!"&amp;CELL("address",E483))))</f>
        <v>1112730</v>
      </c>
      <c r="F483">
        <f ca="1">IF(ISBLANK(INDIRECT("'["&amp;'Báo cáo'!$C$3&amp;".xlsx]Hóa đơn COD'!"&amp;CELL("address",F483))),"",(INDIRECT("'["&amp;'Báo cáo'!$C$3&amp;".xlsx]Hóa đơn COD'!"&amp;CELL("address",F483))))</f>
        <v>819230</v>
      </c>
      <c r="G483">
        <f ca="1">IF(ISBLANK(INDIRECT("'["&amp;'Báo cáo'!$C$3&amp;".xlsx]Hóa đơn COD'!"&amp;CELL("address",G483))),"",(INDIRECT("'["&amp;'Báo cáo'!$C$3&amp;".xlsx]Hóa đơn COD'!"&amp;CELL("address",G483))))</f>
        <v>293500</v>
      </c>
      <c r="H483">
        <f ca="1">IF(ISBLANK(INDIRECT("'["&amp;'Báo cáo'!$C$3&amp;".xlsx]Hóa đơn COD'!"&amp;CELL("address",H483))),"",(INDIRECT("'["&amp;'Báo cáo'!$C$3&amp;".xlsx]Hóa đơn COD'!"&amp;CELL("address",H483))))</f>
        <v>0</v>
      </c>
      <c r="I483">
        <f ca="1">IF(ISBLANK(INDIRECT("'["&amp;'Báo cáo'!$C$3&amp;".xlsx]Hóa đơn COD'!"&amp;CELL("address",I483))),"",(INDIRECT("'["&amp;'Báo cáo'!$C$3&amp;".xlsx]Hóa đơn COD'!"&amp;CELL("address",I483))))</f>
        <v>50</v>
      </c>
      <c r="J483">
        <f ca="1">IF(ISBLANK(INDIRECT("'["&amp;'Báo cáo'!$C$3&amp;".xlsx]Hóa đơn COD'!"&amp;CELL("address",J483))),"",(INDIRECT("'["&amp;'Báo cáo'!$C$3&amp;".xlsx]Hóa đơn COD'!"&amp;CELL("address",J483))))</f>
        <v>35</v>
      </c>
      <c r="K483">
        <f ca="1">IF(ISBLANK(INDIRECT("'["&amp;'Báo cáo'!$C$3&amp;".xlsx]Hóa đơn COD'!"&amp;CELL("address",K483))),"",(INDIRECT("'["&amp;'Báo cáo'!$C$3&amp;".xlsx]Hóa đơn COD'!"&amp;CELL("address",K483))))</f>
        <v>2</v>
      </c>
      <c r="L483">
        <f ca="1">IF(ISBLANK(INDIRECT("'["&amp;'Báo cáo'!$C$3&amp;".xlsx]Hóa đơn COD'!"&amp;CELL("address",L483))),"",(INDIRECT("'["&amp;'Báo cáo'!$C$3&amp;".xlsx]Hóa đơn COD'!"&amp;CELL("address",L483))))</f>
        <v>13</v>
      </c>
      <c r="M483">
        <f ca="1">IF(ISBLANK(INDIRECT("'["&amp;'Báo cáo'!$C$3&amp;".xlsx]Hóa đơn COD'!"&amp;CELL("address",M483))),"",(INDIRECT("'["&amp;'Báo cáo'!$C$3&amp;".xlsx]Hóa đơn COD'!"&amp;CELL("address",M483))))</f>
        <v>48</v>
      </c>
      <c r="N483" t="str">
        <f ca="1">IF(ISBLANK(INDIRECT("'["&amp;'Báo cáo'!$C$3&amp;".xlsx]Hóa đơn COD'!"&amp;CELL("address",N483))),"",(INDIRECT("'["&amp;'Báo cáo'!$C$3&amp;".xlsx]Hóa đơn COD'!"&amp;CELL("address",N483))))</f>
        <v>tuoint</v>
      </c>
      <c r="O483" t="str">
        <f ca="1">IF(ISBLANK(INDIRECT("'["&amp;'Báo cáo'!$C$3&amp;".xlsx]Hóa đơn COD'!"&amp;CELL("address",O483))),"",(INDIRECT("'["&amp;'Báo cáo'!$C$3&amp;".xlsx]Hóa đơn COD'!"&amp;CELL("address",O483))))</f>
        <v>17:05 05-12-19</v>
      </c>
      <c r="P483" s="10">
        <f t="shared" ca="1" si="7"/>
        <v>0.71180555555555547</v>
      </c>
      <c r="Q483" t="str">
        <f ca="1">IF(B483="","",IF(P483&lt;'Báo cáo'!$C$4,"Sáng","Chiều"))</f>
        <v>Chiều</v>
      </c>
      <c r="R483" s="12" t="str">
        <f ca="1">IF(A483="","",IF(ISNUMBER(MATCH(B483,'Danh sách COD'!$B:$B,0)),J483/I483,""))</f>
        <v/>
      </c>
      <c r="S483" t="str">
        <f ca="1">IF(R483="","",IF(R483&gt;='Báo cáo'!$C$8,"Có","Không"))</f>
        <v/>
      </c>
    </row>
    <row r="484" spans="1:19" x14ac:dyDescent="0.25">
      <c r="A484" t="str">
        <f ca="1">IF(ISBLANK(INDIRECT("'["&amp;'Báo cáo'!$C$3&amp;".xlsx]Hóa đơn COD'!"&amp;CELL("address",A484))),"",(INDIRECT("'["&amp;'Báo cáo'!$C$3&amp;".xlsx]Hóa đơn COD'!"&amp;CELL("address",A484))))</f>
        <v>BTT396959394.T140196.041219</v>
      </c>
      <c r="B484" t="str">
        <f ca="1">IF(ISBLANK(INDIRECT("'["&amp;'Báo cáo'!$C$3&amp;".xlsx]Hóa đơn COD'!"&amp;CELL("address",B484))),"",(INDIRECT("'["&amp;'Báo cáo'!$C$3&amp;".xlsx]Hóa đơn COD'!"&amp;CELL("address",B484))))</f>
        <v>T140196-Trần Nhật Thành</v>
      </c>
      <c r="C484">
        <f ca="1">IF(ISBLANK(INDIRECT("'["&amp;'Báo cáo'!$C$3&amp;".xlsx]Hóa đơn COD'!"&amp;CELL("address",C484))),"",(INDIRECT("'["&amp;'Báo cáo'!$C$3&amp;".xlsx]Hóa đơn COD'!"&amp;CELL("address",C484))))</f>
        <v>16828025</v>
      </c>
      <c r="D484">
        <f ca="1">IF(ISBLANK(INDIRECT("'["&amp;'Báo cáo'!$C$3&amp;".xlsx]Hóa đơn COD'!"&amp;CELL("address",D484))),"",(INDIRECT("'["&amp;'Báo cáo'!$C$3&amp;".xlsx]Hóa đơn COD'!"&amp;CELL("address",D484))))</f>
        <v>22500</v>
      </c>
      <c r="E484">
        <f ca="1">IF(ISBLANK(INDIRECT("'["&amp;'Báo cáo'!$C$3&amp;".xlsx]Hóa đơn COD'!"&amp;CELL("address",E484))),"",(INDIRECT("'["&amp;'Báo cáo'!$C$3&amp;".xlsx]Hóa đơn COD'!"&amp;CELL("address",E484))))</f>
        <v>1013385</v>
      </c>
      <c r="F484">
        <f ca="1">IF(ISBLANK(INDIRECT("'["&amp;'Báo cáo'!$C$3&amp;".xlsx]Hóa đơn COD'!"&amp;CELL("address",F484))),"",(INDIRECT("'["&amp;'Báo cáo'!$C$3&amp;".xlsx]Hóa đơn COD'!"&amp;CELL("address",F484))))</f>
        <v>840885</v>
      </c>
      <c r="G484">
        <f ca="1">IF(ISBLANK(INDIRECT("'["&amp;'Báo cáo'!$C$3&amp;".xlsx]Hóa đơn COD'!"&amp;CELL("address",G484))),"",(INDIRECT("'["&amp;'Báo cáo'!$C$3&amp;".xlsx]Hóa đơn COD'!"&amp;CELL("address",G484))))</f>
        <v>150000</v>
      </c>
      <c r="H484">
        <f ca="1">IF(ISBLANK(INDIRECT("'["&amp;'Báo cáo'!$C$3&amp;".xlsx]Hóa đơn COD'!"&amp;CELL("address",H484))),"",(INDIRECT("'["&amp;'Báo cáo'!$C$3&amp;".xlsx]Hóa đơn COD'!"&amp;CELL("address",H484))))</f>
        <v>0</v>
      </c>
      <c r="I484">
        <f ca="1">IF(ISBLANK(INDIRECT("'["&amp;'Báo cáo'!$C$3&amp;".xlsx]Hóa đơn COD'!"&amp;CELL("address",I484))),"",(INDIRECT("'["&amp;'Báo cáo'!$C$3&amp;".xlsx]Hóa đơn COD'!"&amp;CELL("address",I484))))</f>
        <v>48</v>
      </c>
      <c r="J484">
        <f ca="1">IF(ISBLANK(INDIRECT("'["&amp;'Báo cáo'!$C$3&amp;".xlsx]Hóa đơn COD'!"&amp;CELL("address",J484))),"",(INDIRECT("'["&amp;'Báo cáo'!$C$3&amp;".xlsx]Hóa đơn COD'!"&amp;CELL("address",J484))))</f>
        <v>32</v>
      </c>
      <c r="K484">
        <f ca="1">IF(ISBLANK(INDIRECT("'["&amp;'Báo cáo'!$C$3&amp;".xlsx]Hóa đơn COD'!"&amp;CELL("address",K484))),"",(INDIRECT("'["&amp;'Báo cáo'!$C$3&amp;".xlsx]Hóa đơn COD'!"&amp;CELL("address",K484))))</f>
        <v>5</v>
      </c>
      <c r="L484">
        <f ca="1">IF(ISBLANK(INDIRECT("'["&amp;'Báo cáo'!$C$3&amp;".xlsx]Hóa đơn COD'!"&amp;CELL("address",L484))),"",(INDIRECT("'["&amp;'Báo cáo'!$C$3&amp;".xlsx]Hóa đơn COD'!"&amp;CELL("address",L484))))</f>
        <v>11</v>
      </c>
      <c r="M484">
        <f ca="1">IF(ISBLANK(INDIRECT("'["&amp;'Báo cáo'!$C$3&amp;".xlsx]Hóa đơn COD'!"&amp;CELL("address",M484))),"",(INDIRECT("'["&amp;'Báo cáo'!$C$3&amp;".xlsx]Hóa đơn COD'!"&amp;CELL("address",M484))))</f>
        <v>48</v>
      </c>
      <c r="N484" t="str">
        <f ca="1">IF(ISBLANK(INDIRECT("'["&amp;'Báo cáo'!$C$3&amp;".xlsx]Hóa đơn COD'!"&amp;CELL("address",N484))),"",(INDIRECT("'["&amp;'Báo cáo'!$C$3&amp;".xlsx]Hóa đơn COD'!"&amp;CELL("address",N484))))</f>
        <v>trongntm</v>
      </c>
      <c r="O484" t="str">
        <f ca="1">IF(ISBLANK(INDIRECT("'["&amp;'Báo cáo'!$C$3&amp;".xlsx]Hóa đơn COD'!"&amp;CELL("address",O484))),"",(INDIRECT("'["&amp;'Báo cáo'!$C$3&amp;".xlsx]Hóa đơn COD'!"&amp;CELL("address",O484))))</f>
        <v>17:06 04-12-19</v>
      </c>
      <c r="P484" s="10">
        <f t="shared" ca="1" si="7"/>
        <v>0.71250000000000002</v>
      </c>
      <c r="Q484" t="str">
        <f ca="1">IF(B484="","",IF(P484&lt;'Báo cáo'!$C$4,"Sáng","Chiều"))</f>
        <v>Chiều</v>
      </c>
      <c r="R484" s="12" t="str">
        <f ca="1">IF(A484="","",IF(ISNUMBER(MATCH(B484,'Danh sách COD'!$B:$B,0)),J484/I484,""))</f>
        <v/>
      </c>
      <c r="S484" t="str">
        <f ca="1">IF(R484="","",IF(R484&gt;='Báo cáo'!$C$8,"Có","Không"))</f>
        <v/>
      </c>
    </row>
    <row r="485" spans="1:19" x14ac:dyDescent="0.25">
      <c r="A485" t="str">
        <f ca="1">IF(ISBLANK(INDIRECT("'["&amp;'Báo cáo'!$C$3&amp;".xlsx]Hóa đơn COD'!"&amp;CELL("address",A485))),"",(INDIRECT("'["&amp;'Báo cáo'!$C$3&amp;".xlsx]Hóa đơn COD'!"&amp;CELL("address",A485))))</f>
        <v>BTT399656352.T140196.061219</v>
      </c>
      <c r="B485" t="str">
        <f ca="1">IF(ISBLANK(INDIRECT("'["&amp;'Báo cáo'!$C$3&amp;".xlsx]Hóa đơn COD'!"&amp;CELL("address",B485))),"",(INDIRECT("'["&amp;'Báo cáo'!$C$3&amp;".xlsx]Hóa đơn COD'!"&amp;CELL("address",B485))))</f>
        <v>T140196-Trần Nhật Thành</v>
      </c>
      <c r="C485">
        <f ca="1">IF(ISBLANK(INDIRECT("'["&amp;'Báo cáo'!$C$3&amp;".xlsx]Hóa đơn COD'!"&amp;CELL("address",C485))),"",(INDIRECT("'["&amp;'Báo cáo'!$C$3&amp;".xlsx]Hóa đơn COD'!"&amp;CELL("address",C485))))</f>
        <v>11842760</v>
      </c>
      <c r="D485">
        <f ca="1">IF(ISBLANK(INDIRECT("'["&amp;'Báo cáo'!$C$3&amp;".xlsx]Hóa đơn COD'!"&amp;CELL("address",D485))),"",(INDIRECT("'["&amp;'Báo cáo'!$C$3&amp;".xlsx]Hóa đơn COD'!"&amp;CELL("address",D485))))</f>
        <v>0</v>
      </c>
      <c r="E485">
        <f ca="1">IF(ISBLANK(INDIRECT("'["&amp;'Báo cáo'!$C$3&amp;".xlsx]Hóa đơn COD'!"&amp;CELL("address",E485))),"",(INDIRECT("'["&amp;'Báo cáo'!$C$3&amp;".xlsx]Hóa đơn COD'!"&amp;CELL("address",E485))))</f>
        <v>884880</v>
      </c>
      <c r="F485">
        <f ca="1">IF(ISBLANK(INDIRECT("'["&amp;'Báo cáo'!$C$3&amp;".xlsx]Hóa đơn COD'!"&amp;CELL("address",F485))),"",(INDIRECT("'["&amp;'Báo cáo'!$C$3&amp;".xlsx]Hóa đơn COD'!"&amp;CELL("address",F485))))</f>
        <v>733880</v>
      </c>
      <c r="G485">
        <f ca="1">IF(ISBLANK(INDIRECT("'["&amp;'Báo cáo'!$C$3&amp;".xlsx]Hóa đơn COD'!"&amp;CELL("address",G485))),"",(INDIRECT("'["&amp;'Báo cáo'!$C$3&amp;".xlsx]Hóa đơn COD'!"&amp;CELL("address",G485))))</f>
        <v>151000</v>
      </c>
      <c r="H485">
        <f ca="1">IF(ISBLANK(INDIRECT("'["&amp;'Báo cáo'!$C$3&amp;".xlsx]Hóa đơn COD'!"&amp;CELL("address",H485))),"",(INDIRECT("'["&amp;'Báo cáo'!$C$3&amp;".xlsx]Hóa đơn COD'!"&amp;CELL("address",H485))))</f>
        <v>0</v>
      </c>
      <c r="I485">
        <f ca="1">IF(ISBLANK(INDIRECT("'["&amp;'Báo cáo'!$C$3&amp;".xlsx]Hóa đơn COD'!"&amp;CELL("address",I485))),"",(INDIRECT("'["&amp;'Báo cáo'!$C$3&amp;".xlsx]Hóa đơn COD'!"&amp;CELL("address",I485))))</f>
        <v>53</v>
      </c>
      <c r="J485">
        <f ca="1">IF(ISBLANK(INDIRECT("'["&amp;'Báo cáo'!$C$3&amp;".xlsx]Hóa đơn COD'!"&amp;CELL("address",J485))),"",(INDIRECT("'["&amp;'Báo cáo'!$C$3&amp;".xlsx]Hóa đơn COD'!"&amp;CELL("address",J485))))</f>
        <v>39</v>
      </c>
      <c r="K485">
        <f ca="1">IF(ISBLANK(INDIRECT("'["&amp;'Báo cáo'!$C$3&amp;".xlsx]Hóa đơn COD'!"&amp;CELL("address",K485))),"",(INDIRECT("'["&amp;'Báo cáo'!$C$3&amp;".xlsx]Hóa đơn COD'!"&amp;CELL("address",K485))))</f>
        <v>0</v>
      </c>
      <c r="L485">
        <f ca="1">IF(ISBLANK(INDIRECT("'["&amp;'Báo cáo'!$C$3&amp;".xlsx]Hóa đơn COD'!"&amp;CELL("address",L485))),"",(INDIRECT("'["&amp;'Báo cáo'!$C$3&amp;".xlsx]Hóa đơn COD'!"&amp;CELL("address",L485))))</f>
        <v>14</v>
      </c>
      <c r="M485">
        <f ca="1">IF(ISBLANK(INDIRECT("'["&amp;'Báo cáo'!$C$3&amp;".xlsx]Hóa đơn COD'!"&amp;CELL("address",M485))),"",(INDIRECT("'["&amp;'Báo cáo'!$C$3&amp;".xlsx]Hóa đơn COD'!"&amp;CELL("address",M485))))</f>
        <v>53</v>
      </c>
      <c r="N485" t="str">
        <f ca="1">IF(ISBLANK(INDIRECT("'["&amp;'Báo cáo'!$C$3&amp;".xlsx]Hóa đơn COD'!"&amp;CELL("address",N485))),"",(INDIRECT("'["&amp;'Báo cáo'!$C$3&amp;".xlsx]Hóa đơn COD'!"&amp;CELL("address",N485))))</f>
        <v>tuoint</v>
      </c>
      <c r="O485" t="str">
        <f ca="1">IF(ISBLANK(INDIRECT("'["&amp;'Báo cáo'!$C$3&amp;".xlsx]Hóa đơn COD'!"&amp;CELL("address",O485))),"",(INDIRECT("'["&amp;'Báo cáo'!$C$3&amp;".xlsx]Hóa đơn COD'!"&amp;CELL("address",O485))))</f>
        <v>17:14 06-12-19</v>
      </c>
      <c r="P485" s="10">
        <f t="shared" ca="1" si="7"/>
        <v>0.71805555555555556</v>
      </c>
      <c r="Q485" t="str">
        <f ca="1">IF(B485="","",IF(P485&lt;'Báo cáo'!$C$4,"Sáng","Chiều"))</f>
        <v>Chiều</v>
      </c>
      <c r="R485" s="12" t="str">
        <f ca="1">IF(A485="","",IF(ISNUMBER(MATCH(B485,'Danh sách COD'!$B:$B,0)),J485/I485,""))</f>
        <v/>
      </c>
      <c r="S485" t="str">
        <f ca="1">IF(R485="","",IF(R485&gt;='Báo cáo'!$C$8,"Có","Không"))</f>
        <v/>
      </c>
    </row>
    <row r="486" spans="1:19" x14ac:dyDescent="0.25">
      <c r="A486" t="str">
        <f ca="1">IF(ISBLANK(INDIRECT("'["&amp;'Báo cáo'!$C$3&amp;".xlsx]Hóa đơn COD'!"&amp;CELL("address",A486))),"",(INDIRECT("'["&amp;'Báo cáo'!$C$3&amp;".xlsx]Hóa đơn COD'!"&amp;CELL("address",A486))))</f>
        <v>BTT394265112.T140196.021219</v>
      </c>
      <c r="B486" t="str">
        <f ca="1">IF(ISBLANK(INDIRECT("'["&amp;'Báo cáo'!$C$3&amp;".xlsx]Hóa đơn COD'!"&amp;CELL("address",B486))),"",(INDIRECT("'["&amp;'Báo cáo'!$C$3&amp;".xlsx]Hóa đơn COD'!"&amp;CELL("address",B486))))</f>
        <v>T140196-Trần Nhật Thành</v>
      </c>
      <c r="C486">
        <f ca="1">IF(ISBLANK(INDIRECT("'["&amp;'Báo cáo'!$C$3&amp;".xlsx]Hóa đơn COD'!"&amp;CELL("address",C486))),"",(INDIRECT("'["&amp;'Báo cáo'!$C$3&amp;".xlsx]Hóa đơn COD'!"&amp;CELL("address",C486))))</f>
        <v>26969000</v>
      </c>
      <c r="D486">
        <f ca="1">IF(ISBLANK(INDIRECT("'["&amp;'Báo cáo'!$C$3&amp;".xlsx]Hóa đơn COD'!"&amp;CELL("address",D486))),"",(INDIRECT("'["&amp;'Báo cáo'!$C$3&amp;".xlsx]Hóa đơn COD'!"&amp;CELL("address",D486))))</f>
        <v>25280</v>
      </c>
      <c r="E486">
        <f ca="1">IF(ISBLANK(INDIRECT("'["&amp;'Báo cáo'!$C$3&amp;".xlsx]Hóa đơn COD'!"&amp;CELL("address",E486))),"",(INDIRECT("'["&amp;'Báo cáo'!$C$3&amp;".xlsx]Hóa đơn COD'!"&amp;CELL("address",E486))))</f>
        <v>2047962</v>
      </c>
      <c r="F486">
        <f ca="1">IF(ISBLANK(INDIRECT("'["&amp;'Báo cáo'!$C$3&amp;".xlsx]Hóa đơn COD'!"&amp;CELL("address",F486))),"",(INDIRECT("'["&amp;'Báo cáo'!$C$3&amp;".xlsx]Hóa đơn COD'!"&amp;CELL("address",F486))))</f>
        <v>1850962</v>
      </c>
      <c r="G486">
        <f ca="1">IF(ISBLANK(INDIRECT("'["&amp;'Báo cáo'!$C$3&amp;".xlsx]Hóa đơn COD'!"&amp;CELL("address",G486))),"",(INDIRECT("'["&amp;'Báo cáo'!$C$3&amp;".xlsx]Hóa đơn COD'!"&amp;CELL("address",G486))))</f>
        <v>197000</v>
      </c>
      <c r="H486">
        <f ca="1">IF(ISBLANK(INDIRECT("'["&amp;'Báo cáo'!$C$3&amp;".xlsx]Hóa đơn COD'!"&amp;CELL("address",H486))),"",(INDIRECT("'["&amp;'Báo cáo'!$C$3&amp;".xlsx]Hóa đơn COD'!"&amp;CELL("address",H486))))</f>
        <v>0</v>
      </c>
      <c r="I486">
        <f ca="1">IF(ISBLANK(INDIRECT("'["&amp;'Báo cáo'!$C$3&amp;".xlsx]Hóa đơn COD'!"&amp;CELL("address",I486))),"",(INDIRECT("'["&amp;'Báo cáo'!$C$3&amp;".xlsx]Hóa đơn COD'!"&amp;CELL("address",I486))))</f>
        <v>66</v>
      </c>
      <c r="J486">
        <f ca="1">IF(ISBLANK(INDIRECT("'["&amp;'Báo cáo'!$C$3&amp;".xlsx]Hóa đơn COD'!"&amp;CELL("address",J486))),"",(INDIRECT("'["&amp;'Báo cáo'!$C$3&amp;".xlsx]Hóa đơn COD'!"&amp;CELL("address",J486))))</f>
        <v>50</v>
      </c>
      <c r="K486">
        <f ca="1">IF(ISBLANK(INDIRECT("'["&amp;'Báo cáo'!$C$3&amp;".xlsx]Hóa đơn COD'!"&amp;CELL("address",K486))),"",(INDIRECT("'["&amp;'Báo cáo'!$C$3&amp;".xlsx]Hóa đơn COD'!"&amp;CELL("address",K486))))</f>
        <v>2</v>
      </c>
      <c r="L486">
        <f ca="1">IF(ISBLANK(INDIRECT("'["&amp;'Báo cáo'!$C$3&amp;".xlsx]Hóa đơn COD'!"&amp;CELL("address",L486))),"",(INDIRECT("'["&amp;'Báo cáo'!$C$3&amp;".xlsx]Hóa đơn COD'!"&amp;CELL("address",L486))))</f>
        <v>14</v>
      </c>
      <c r="M486">
        <f ca="1">IF(ISBLANK(INDIRECT("'["&amp;'Báo cáo'!$C$3&amp;".xlsx]Hóa đơn COD'!"&amp;CELL("address",M486))),"",(INDIRECT("'["&amp;'Báo cáo'!$C$3&amp;".xlsx]Hóa đơn COD'!"&amp;CELL("address",M486))))</f>
        <v>66</v>
      </c>
      <c r="N486" t="str">
        <f ca="1">IF(ISBLANK(INDIRECT("'["&amp;'Báo cáo'!$C$3&amp;".xlsx]Hóa đơn COD'!"&amp;CELL("address",N486))),"",(INDIRECT("'["&amp;'Báo cáo'!$C$3&amp;".xlsx]Hóa đơn COD'!"&amp;CELL("address",N486))))</f>
        <v>nhitpy</v>
      </c>
      <c r="O486" t="str">
        <f ca="1">IF(ISBLANK(INDIRECT("'["&amp;'Báo cáo'!$C$3&amp;".xlsx]Hóa đơn COD'!"&amp;CELL("address",O486))),"",(INDIRECT("'["&amp;'Báo cáo'!$C$3&amp;".xlsx]Hóa đơn COD'!"&amp;CELL("address",O486))))</f>
        <v>17:26 02-12-19</v>
      </c>
      <c r="P486" s="10">
        <f t="shared" ca="1" si="7"/>
        <v>0.72638888888888886</v>
      </c>
      <c r="Q486" t="str">
        <f ca="1">IF(B486="","",IF(P486&lt;'Báo cáo'!$C$4,"Sáng","Chiều"))</f>
        <v>Chiều</v>
      </c>
      <c r="R486" s="12" t="str">
        <f ca="1">IF(A486="","",IF(ISNUMBER(MATCH(B486,'Danh sách COD'!$B:$B,0)),J486/I486,""))</f>
        <v/>
      </c>
      <c r="S486" t="str">
        <f ca="1">IF(R486="","",IF(R486&gt;='Báo cáo'!$C$8,"Có","Không"))</f>
        <v/>
      </c>
    </row>
    <row r="487" spans="1:19" x14ac:dyDescent="0.25">
      <c r="A487" t="str">
        <f ca="1">IF(ISBLANK(INDIRECT("'["&amp;'Báo cáo'!$C$3&amp;".xlsx]Hóa đơn COD'!"&amp;CELL("address",A487))),"",(INDIRECT("'["&amp;'Báo cáo'!$C$3&amp;".xlsx]Hóa đơn COD'!"&amp;CELL("address",A487))))</f>
        <v>BTT392058420.T140196.301119</v>
      </c>
      <c r="B487" t="str">
        <f ca="1">IF(ISBLANK(INDIRECT("'["&amp;'Báo cáo'!$C$3&amp;".xlsx]Hóa đơn COD'!"&amp;CELL("address",B487))),"",(INDIRECT("'["&amp;'Báo cáo'!$C$3&amp;".xlsx]Hóa đơn COD'!"&amp;CELL("address",B487))))</f>
        <v>T140196-Trần Nhật Thành</v>
      </c>
      <c r="C487">
        <f ca="1">IF(ISBLANK(INDIRECT("'["&amp;'Báo cáo'!$C$3&amp;".xlsx]Hóa đơn COD'!"&amp;CELL("address",C487))),"",(INDIRECT("'["&amp;'Báo cáo'!$C$3&amp;".xlsx]Hóa đơn COD'!"&amp;CELL("address",C487))))</f>
        <v>6002190</v>
      </c>
      <c r="D487">
        <f ca="1">IF(ISBLANK(INDIRECT("'["&amp;'Báo cáo'!$C$3&amp;".xlsx]Hóa đơn COD'!"&amp;CELL("address",D487))),"",(INDIRECT("'["&amp;'Báo cáo'!$C$3&amp;".xlsx]Hóa đơn COD'!"&amp;CELL("address",D487))))</f>
        <v>0</v>
      </c>
      <c r="E487">
        <f ca="1">IF(ISBLANK(INDIRECT("'["&amp;'Báo cáo'!$C$3&amp;".xlsx]Hóa đơn COD'!"&amp;CELL("address",E487))),"",(INDIRECT("'["&amp;'Báo cáo'!$C$3&amp;".xlsx]Hóa đơn COD'!"&amp;CELL("address",E487))))</f>
        <v>716840</v>
      </c>
      <c r="F487">
        <f ca="1">IF(ISBLANK(INDIRECT("'["&amp;'Báo cáo'!$C$3&amp;".xlsx]Hóa đơn COD'!"&amp;CELL("address",F487))),"",(INDIRECT("'["&amp;'Báo cáo'!$C$3&amp;".xlsx]Hóa đơn COD'!"&amp;CELL("address",F487))))</f>
        <v>577840</v>
      </c>
      <c r="G487">
        <f ca="1">IF(ISBLANK(INDIRECT("'["&amp;'Báo cáo'!$C$3&amp;".xlsx]Hóa đơn COD'!"&amp;CELL("address",G487))),"",(INDIRECT("'["&amp;'Báo cáo'!$C$3&amp;".xlsx]Hóa đơn COD'!"&amp;CELL("address",G487))))</f>
        <v>139000</v>
      </c>
      <c r="H487">
        <f ca="1">IF(ISBLANK(INDIRECT("'["&amp;'Báo cáo'!$C$3&amp;".xlsx]Hóa đơn COD'!"&amp;CELL("address",H487))),"",(INDIRECT("'["&amp;'Báo cáo'!$C$3&amp;".xlsx]Hóa đơn COD'!"&amp;CELL("address",H487))))</f>
        <v>0</v>
      </c>
      <c r="I487">
        <f ca="1">IF(ISBLANK(INDIRECT("'["&amp;'Báo cáo'!$C$3&amp;".xlsx]Hóa đơn COD'!"&amp;CELL("address",I487))),"",(INDIRECT("'["&amp;'Báo cáo'!$C$3&amp;".xlsx]Hóa đơn COD'!"&amp;CELL("address",I487))))</f>
        <v>46</v>
      </c>
      <c r="J487">
        <f ca="1">IF(ISBLANK(INDIRECT("'["&amp;'Báo cáo'!$C$3&amp;".xlsx]Hóa đơn COD'!"&amp;CELL("address",J487))),"",(INDIRECT("'["&amp;'Báo cáo'!$C$3&amp;".xlsx]Hóa đơn COD'!"&amp;CELL("address",J487))))</f>
        <v>27</v>
      </c>
      <c r="K487">
        <f ca="1">IF(ISBLANK(INDIRECT("'["&amp;'Báo cáo'!$C$3&amp;".xlsx]Hóa đơn COD'!"&amp;CELL("address",K487))),"",(INDIRECT("'["&amp;'Báo cáo'!$C$3&amp;".xlsx]Hóa đơn COD'!"&amp;CELL("address",K487))))</f>
        <v>2</v>
      </c>
      <c r="L487">
        <f ca="1">IF(ISBLANK(INDIRECT("'["&amp;'Báo cáo'!$C$3&amp;".xlsx]Hóa đơn COD'!"&amp;CELL("address",L487))),"",(INDIRECT("'["&amp;'Báo cáo'!$C$3&amp;".xlsx]Hóa đơn COD'!"&amp;CELL("address",L487))))</f>
        <v>17</v>
      </c>
      <c r="M487">
        <f ca="1">IF(ISBLANK(INDIRECT("'["&amp;'Báo cáo'!$C$3&amp;".xlsx]Hóa đơn COD'!"&amp;CELL("address",M487))),"",(INDIRECT("'["&amp;'Báo cáo'!$C$3&amp;".xlsx]Hóa đơn COD'!"&amp;CELL("address",M487))))</f>
        <v>46</v>
      </c>
      <c r="N487" t="str">
        <f ca="1">IF(ISBLANK(INDIRECT("'["&amp;'Báo cáo'!$C$3&amp;".xlsx]Hóa đơn COD'!"&amp;CELL("address",N487))),"",(INDIRECT("'["&amp;'Báo cáo'!$C$3&amp;".xlsx]Hóa đơn COD'!"&amp;CELL("address",N487))))</f>
        <v>nhitpy</v>
      </c>
      <c r="O487" t="str">
        <f ca="1">IF(ISBLANK(INDIRECT("'["&amp;'Báo cáo'!$C$3&amp;".xlsx]Hóa đơn COD'!"&amp;CELL("address",O487))),"",(INDIRECT("'["&amp;'Báo cáo'!$C$3&amp;".xlsx]Hóa đơn COD'!"&amp;CELL("address",O487))))</f>
        <v>17:31 30-11-19</v>
      </c>
      <c r="P487" s="10">
        <f t="shared" ca="1" si="7"/>
        <v>0.72986111111111107</v>
      </c>
      <c r="Q487" t="str">
        <f ca="1">IF(B487="","",IF(P487&lt;'Báo cáo'!$C$4,"Sáng","Chiều"))</f>
        <v>Chiều</v>
      </c>
      <c r="R487" s="12" t="str">
        <f ca="1">IF(A487="","",IF(ISNUMBER(MATCH(B487,'Danh sách COD'!$B:$B,0)),J487/I487,""))</f>
        <v/>
      </c>
      <c r="S487" t="str">
        <f ca="1">IF(R487="","",IF(R487&gt;='Báo cáo'!$C$8,"Có","Không"))</f>
        <v/>
      </c>
    </row>
    <row r="488" spans="1:19" x14ac:dyDescent="0.25">
      <c r="A488" t="str">
        <f ca="1">IF(ISBLANK(INDIRECT("'["&amp;'Báo cáo'!$C$3&amp;".xlsx]Hóa đơn COD'!"&amp;CELL("address",A488))),"",(INDIRECT("'["&amp;'Báo cáo'!$C$3&amp;".xlsx]Hóa đơn COD'!"&amp;CELL("address",A488))))</f>
        <v>BTT392889027.T140620.011219</v>
      </c>
      <c r="B488" t="str">
        <f ca="1">IF(ISBLANK(INDIRECT("'["&amp;'Báo cáo'!$C$3&amp;".xlsx]Hóa đơn COD'!"&amp;CELL("address",B488))),"",(INDIRECT("'["&amp;'Báo cáo'!$C$3&amp;".xlsx]Hóa đơn COD'!"&amp;CELL("address",B488))))</f>
        <v>T140620-Trần Trấn Kiên</v>
      </c>
      <c r="C488">
        <f ca="1">IF(ISBLANK(INDIRECT("'["&amp;'Báo cáo'!$C$3&amp;".xlsx]Hóa đơn COD'!"&amp;CELL("address",C488))),"",(INDIRECT("'["&amp;'Báo cáo'!$C$3&amp;".xlsx]Hóa đơn COD'!"&amp;CELL("address",C488))))</f>
        <v>17573120</v>
      </c>
      <c r="D488">
        <f ca="1">IF(ISBLANK(INDIRECT("'["&amp;'Báo cáo'!$C$3&amp;".xlsx]Hóa đơn COD'!"&amp;CELL("address",D488))),"",(INDIRECT("'["&amp;'Báo cáo'!$C$3&amp;".xlsx]Hóa đơn COD'!"&amp;CELL("address",D488))))</f>
        <v>17500</v>
      </c>
      <c r="E488">
        <f ca="1">IF(ISBLANK(INDIRECT("'["&amp;'Báo cáo'!$C$3&amp;".xlsx]Hóa đơn COD'!"&amp;CELL("address",E488))),"",(INDIRECT("'["&amp;'Báo cáo'!$C$3&amp;".xlsx]Hóa đơn COD'!"&amp;CELL("address",E488))))</f>
        <v>1969591</v>
      </c>
      <c r="F488">
        <f ca="1">IF(ISBLANK(INDIRECT("'["&amp;'Báo cáo'!$C$3&amp;".xlsx]Hóa đơn COD'!"&amp;CELL("address",F488))),"",(INDIRECT("'["&amp;'Báo cáo'!$C$3&amp;".xlsx]Hóa đơn COD'!"&amp;CELL("address",F488))))</f>
        <v>1445591</v>
      </c>
      <c r="G488">
        <f ca="1">IF(ISBLANK(INDIRECT("'["&amp;'Báo cáo'!$C$3&amp;".xlsx]Hóa đơn COD'!"&amp;CELL("address",G488))),"",(INDIRECT("'["&amp;'Báo cáo'!$C$3&amp;".xlsx]Hóa đơn COD'!"&amp;CELL("address",G488))))</f>
        <v>524000</v>
      </c>
      <c r="H488">
        <f ca="1">IF(ISBLANK(INDIRECT("'["&amp;'Báo cáo'!$C$3&amp;".xlsx]Hóa đơn COD'!"&amp;CELL("address",H488))),"",(INDIRECT("'["&amp;'Báo cáo'!$C$3&amp;".xlsx]Hóa đơn COD'!"&amp;CELL("address",H488))))</f>
        <v>0</v>
      </c>
      <c r="I488">
        <f ca="1">IF(ISBLANK(INDIRECT("'["&amp;'Báo cáo'!$C$3&amp;".xlsx]Hóa đơn COD'!"&amp;CELL("address",I488))),"",(INDIRECT("'["&amp;'Báo cáo'!$C$3&amp;".xlsx]Hóa đơn COD'!"&amp;CELL("address",I488))))</f>
        <v>75</v>
      </c>
      <c r="J488">
        <f ca="1">IF(ISBLANK(INDIRECT("'["&amp;'Báo cáo'!$C$3&amp;".xlsx]Hóa đơn COD'!"&amp;CELL("address",J488))),"",(INDIRECT("'["&amp;'Báo cáo'!$C$3&amp;".xlsx]Hóa đơn COD'!"&amp;CELL("address",J488))))</f>
        <v>68</v>
      </c>
      <c r="K488">
        <f ca="1">IF(ISBLANK(INDIRECT("'["&amp;'Báo cáo'!$C$3&amp;".xlsx]Hóa đơn COD'!"&amp;CELL("address",K488))),"",(INDIRECT("'["&amp;'Báo cáo'!$C$3&amp;".xlsx]Hóa đơn COD'!"&amp;CELL("address",K488))))</f>
        <v>1</v>
      </c>
      <c r="L488">
        <f ca="1">IF(ISBLANK(INDIRECT("'["&amp;'Báo cáo'!$C$3&amp;".xlsx]Hóa đơn COD'!"&amp;CELL("address",L488))),"",(INDIRECT("'["&amp;'Báo cáo'!$C$3&amp;".xlsx]Hóa đơn COD'!"&amp;CELL("address",L488))))</f>
        <v>6</v>
      </c>
      <c r="M488">
        <f ca="1">IF(ISBLANK(INDIRECT("'["&amp;'Báo cáo'!$C$3&amp;".xlsx]Hóa đơn COD'!"&amp;CELL("address",M488))),"",(INDIRECT("'["&amp;'Báo cáo'!$C$3&amp;".xlsx]Hóa đơn COD'!"&amp;CELL("address",M488))))</f>
        <v>75</v>
      </c>
      <c r="N488" t="str">
        <f ca="1">IF(ISBLANK(INDIRECT("'["&amp;'Báo cáo'!$C$3&amp;".xlsx]Hóa đơn COD'!"&amp;CELL("address",N488))),"",(INDIRECT("'["&amp;'Báo cáo'!$C$3&amp;".xlsx]Hóa đơn COD'!"&amp;CELL("address",N488))))</f>
        <v>huyendtm2</v>
      </c>
      <c r="O488" t="str">
        <f ca="1">IF(ISBLANK(INDIRECT("'["&amp;'Báo cáo'!$C$3&amp;".xlsx]Hóa đơn COD'!"&amp;CELL("address",O488))),"",(INDIRECT("'["&amp;'Báo cáo'!$C$3&amp;".xlsx]Hóa đơn COD'!"&amp;CELL("address",O488))))</f>
        <v>13:56 01-12-19</v>
      </c>
      <c r="P488" s="10">
        <f t="shared" ca="1" si="7"/>
        <v>0.5805555555555556</v>
      </c>
      <c r="Q488" t="str">
        <f ca="1">IF(B488="","",IF(P488&lt;'Báo cáo'!$C$4,"Sáng","Chiều"))</f>
        <v>Chiều</v>
      </c>
      <c r="R488" s="12" t="str">
        <f ca="1">IF(A488="","",IF(ISNUMBER(MATCH(B488,'Danh sách COD'!$B:$B,0)),J488/I488,""))</f>
        <v/>
      </c>
      <c r="S488" t="str">
        <f ca="1">IF(R488="","",IF(R488&gt;='Báo cáo'!$C$8,"Có","Không"))</f>
        <v/>
      </c>
    </row>
    <row r="489" spans="1:19" x14ac:dyDescent="0.25">
      <c r="A489" t="str">
        <f ca="1">IF(ISBLANK(INDIRECT("'["&amp;'Báo cáo'!$C$3&amp;".xlsx]Hóa đơn COD'!"&amp;CELL("address",A489))),"",(INDIRECT("'["&amp;'Báo cáo'!$C$3&amp;".xlsx]Hóa đơn COD'!"&amp;CELL("address",A489))))</f>
        <v>BTT393023847.T140620.011219</v>
      </c>
      <c r="B489" t="str">
        <f ca="1">IF(ISBLANK(INDIRECT("'["&amp;'Báo cáo'!$C$3&amp;".xlsx]Hóa đơn COD'!"&amp;CELL("address",B489))),"",(INDIRECT("'["&amp;'Báo cáo'!$C$3&amp;".xlsx]Hóa đơn COD'!"&amp;CELL("address",B489))))</f>
        <v>T140620-Trần Trấn Kiên</v>
      </c>
      <c r="C489">
        <f ca="1">IF(ISBLANK(INDIRECT("'["&amp;'Báo cáo'!$C$3&amp;".xlsx]Hóa đơn COD'!"&amp;CELL("address",C489))),"",(INDIRECT("'["&amp;'Báo cáo'!$C$3&amp;".xlsx]Hóa đơn COD'!"&amp;CELL("address",C489))))</f>
        <v>8899900</v>
      </c>
      <c r="D489">
        <f ca="1">IF(ISBLANK(INDIRECT("'["&amp;'Báo cáo'!$C$3&amp;".xlsx]Hóa đơn COD'!"&amp;CELL("address",D489))),"",(INDIRECT("'["&amp;'Báo cáo'!$C$3&amp;".xlsx]Hóa đơn COD'!"&amp;CELL("address",D489))))</f>
        <v>0</v>
      </c>
      <c r="E489">
        <f ca="1">IF(ISBLANK(INDIRECT("'["&amp;'Báo cáo'!$C$3&amp;".xlsx]Hóa đơn COD'!"&amp;CELL("address",E489))),"",(INDIRECT("'["&amp;'Báo cáo'!$C$3&amp;".xlsx]Hóa đơn COD'!"&amp;CELL("address",E489))))</f>
        <v>500630</v>
      </c>
      <c r="F489">
        <f ca="1">IF(ISBLANK(INDIRECT("'["&amp;'Báo cáo'!$C$3&amp;".xlsx]Hóa đơn COD'!"&amp;CELL("address",F489))),"",(INDIRECT("'["&amp;'Báo cáo'!$C$3&amp;".xlsx]Hóa đơn COD'!"&amp;CELL("address",F489))))</f>
        <v>429630</v>
      </c>
      <c r="G489">
        <f ca="1">IF(ISBLANK(INDIRECT("'["&amp;'Báo cáo'!$C$3&amp;".xlsx]Hóa đơn COD'!"&amp;CELL("address",G489))),"",(INDIRECT("'["&amp;'Báo cáo'!$C$3&amp;".xlsx]Hóa đơn COD'!"&amp;CELL("address",G489))))</f>
        <v>71000</v>
      </c>
      <c r="H489">
        <f ca="1">IF(ISBLANK(INDIRECT("'["&amp;'Báo cáo'!$C$3&amp;".xlsx]Hóa đơn COD'!"&amp;CELL("address",H489))),"",(INDIRECT("'["&amp;'Báo cáo'!$C$3&amp;".xlsx]Hóa đơn COD'!"&amp;CELL("address",H489))))</f>
        <v>0</v>
      </c>
      <c r="I489">
        <f ca="1">IF(ISBLANK(INDIRECT("'["&amp;'Báo cáo'!$C$3&amp;".xlsx]Hóa đơn COD'!"&amp;CELL("address",I489))),"",(INDIRECT("'["&amp;'Báo cáo'!$C$3&amp;".xlsx]Hóa đơn COD'!"&amp;CELL("address",I489))))</f>
        <v>22</v>
      </c>
      <c r="J489">
        <f ca="1">IF(ISBLANK(INDIRECT("'["&amp;'Báo cáo'!$C$3&amp;".xlsx]Hóa đơn COD'!"&amp;CELL("address",J489))),"",(INDIRECT("'["&amp;'Báo cáo'!$C$3&amp;".xlsx]Hóa đơn COD'!"&amp;CELL("address",J489))))</f>
        <v>21</v>
      </c>
      <c r="K489">
        <f ca="1">IF(ISBLANK(INDIRECT("'["&amp;'Báo cáo'!$C$3&amp;".xlsx]Hóa đơn COD'!"&amp;CELL("address",K489))),"",(INDIRECT("'["&amp;'Báo cáo'!$C$3&amp;".xlsx]Hóa đơn COD'!"&amp;CELL("address",K489))))</f>
        <v>0</v>
      </c>
      <c r="L489">
        <f ca="1">IF(ISBLANK(INDIRECT("'["&amp;'Báo cáo'!$C$3&amp;".xlsx]Hóa đơn COD'!"&amp;CELL("address",L489))),"",(INDIRECT("'["&amp;'Báo cáo'!$C$3&amp;".xlsx]Hóa đơn COD'!"&amp;CELL("address",L489))))</f>
        <v>1</v>
      </c>
      <c r="M489">
        <f ca="1">IF(ISBLANK(INDIRECT("'["&amp;'Báo cáo'!$C$3&amp;".xlsx]Hóa đơn COD'!"&amp;CELL("address",M489))),"",(INDIRECT("'["&amp;'Báo cáo'!$C$3&amp;".xlsx]Hóa đơn COD'!"&amp;CELL("address",M489))))</f>
        <v>22</v>
      </c>
      <c r="N489" t="str">
        <f ca="1">IF(ISBLANK(INDIRECT("'["&amp;'Báo cáo'!$C$3&amp;".xlsx]Hóa đơn COD'!"&amp;CELL("address",N489))),"",(INDIRECT("'["&amp;'Báo cáo'!$C$3&amp;".xlsx]Hóa đơn COD'!"&amp;CELL("address",N489))))</f>
        <v>huyendtm2</v>
      </c>
      <c r="O489" t="str">
        <f ca="1">IF(ISBLANK(INDIRECT("'["&amp;'Báo cáo'!$C$3&amp;".xlsx]Hóa đơn COD'!"&amp;CELL("address",O489))),"",(INDIRECT("'["&amp;'Báo cáo'!$C$3&amp;".xlsx]Hóa đơn COD'!"&amp;CELL("address",O489))))</f>
        <v>16:58 01-12-19</v>
      </c>
      <c r="P489" s="10">
        <f t="shared" ca="1" si="7"/>
        <v>0.70694444444444438</v>
      </c>
      <c r="Q489" t="str">
        <f ca="1">IF(B489="","",IF(P489&lt;'Báo cáo'!$C$4,"Sáng","Chiều"))</f>
        <v>Chiều</v>
      </c>
      <c r="R489" s="12" t="str">
        <f ca="1">IF(A489="","",IF(ISNUMBER(MATCH(B489,'Danh sách COD'!$B:$B,0)),J489/I489,""))</f>
        <v/>
      </c>
      <c r="S489" t="str">
        <f ca="1">IF(R489="","",IF(R489&gt;='Báo cáo'!$C$8,"Có","Không"))</f>
        <v/>
      </c>
    </row>
    <row r="490" spans="1:19" x14ac:dyDescent="0.25">
      <c r="A490" t="str">
        <f ca="1">IF(ISBLANK(INDIRECT("'["&amp;'Báo cáo'!$C$3&amp;".xlsx]Hóa đơn COD'!"&amp;CELL("address",A490))),"",(INDIRECT("'["&amp;'Báo cáo'!$C$3&amp;".xlsx]Hóa đơn COD'!"&amp;CELL("address",A490))))</f>
        <v>BTT392867667.T140632.011219</v>
      </c>
      <c r="B490" t="str">
        <f ca="1">IF(ISBLANK(INDIRECT("'["&amp;'Báo cáo'!$C$3&amp;".xlsx]Hóa đơn COD'!"&amp;CELL("address",B490))),"",(INDIRECT("'["&amp;'Báo cáo'!$C$3&amp;".xlsx]Hóa đơn COD'!"&amp;CELL("address",B490))))</f>
        <v>T140632-Lê Thành Đạt</v>
      </c>
      <c r="C490">
        <f ca="1">IF(ISBLANK(INDIRECT("'["&amp;'Báo cáo'!$C$3&amp;".xlsx]Hóa đơn COD'!"&amp;CELL("address",C490))),"",(INDIRECT("'["&amp;'Báo cáo'!$C$3&amp;".xlsx]Hóa đơn COD'!"&amp;CELL("address",C490))))</f>
        <v>13556101</v>
      </c>
      <c r="D490">
        <f ca="1">IF(ISBLANK(INDIRECT("'["&amp;'Báo cáo'!$C$3&amp;".xlsx]Hóa đơn COD'!"&amp;CELL("address",D490))),"",(INDIRECT("'["&amp;'Báo cáo'!$C$3&amp;".xlsx]Hóa đơn COD'!"&amp;CELL("address",D490))))</f>
        <v>0</v>
      </c>
      <c r="E490">
        <f ca="1">IF(ISBLANK(INDIRECT("'["&amp;'Báo cáo'!$C$3&amp;".xlsx]Hóa đơn COD'!"&amp;CELL("address",E490))),"",(INDIRECT("'["&amp;'Báo cáo'!$C$3&amp;".xlsx]Hóa đơn COD'!"&amp;CELL("address",E490))))</f>
        <v>1019340</v>
      </c>
      <c r="F490">
        <f ca="1">IF(ISBLANK(INDIRECT("'["&amp;'Báo cáo'!$C$3&amp;".xlsx]Hóa đơn COD'!"&amp;CELL("address",F490))),"",(INDIRECT("'["&amp;'Báo cáo'!$C$3&amp;".xlsx]Hóa đơn COD'!"&amp;CELL("address",F490))))</f>
        <v>947840</v>
      </c>
      <c r="G490">
        <f ca="1">IF(ISBLANK(INDIRECT("'["&amp;'Báo cáo'!$C$3&amp;".xlsx]Hóa đơn COD'!"&amp;CELL("address",G490))),"",(INDIRECT("'["&amp;'Báo cáo'!$C$3&amp;".xlsx]Hóa đơn COD'!"&amp;CELL("address",G490))))</f>
        <v>71500</v>
      </c>
      <c r="H490">
        <f ca="1">IF(ISBLANK(INDIRECT("'["&amp;'Báo cáo'!$C$3&amp;".xlsx]Hóa đơn COD'!"&amp;CELL("address",H490))),"",(INDIRECT("'["&amp;'Báo cáo'!$C$3&amp;".xlsx]Hóa đơn COD'!"&amp;CELL("address",H490))))</f>
        <v>0</v>
      </c>
      <c r="I490">
        <f ca="1">IF(ISBLANK(INDIRECT("'["&amp;'Báo cáo'!$C$3&amp;".xlsx]Hóa đơn COD'!"&amp;CELL("address",I490))),"",(INDIRECT("'["&amp;'Báo cáo'!$C$3&amp;".xlsx]Hóa đơn COD'!"&amp;CELL("address",I490))))</f>
        <v>52</v>
      </c>
      <c r="J490">
        <f ca="1">IF(ISBLANK(INDIRECT("'["&amp;'Báo cáo'!$C$3&amp;".xlsx]Hóa đơn COD'!"&amp;CELL("address",J490))),"",(INDIRECT("'["&amp;'Báo cáo'!$C$3&amp;".xlsx]Hóa đơn COD'!"&amp;CELL("address",J490))))</f>
        <v>43</v>
      </c>
      <c r="K490">
        <f ca="1">IF(ISBLANK(INDIRECT("'["&amp;'Báo cáo'!$C$3&amp;".xlsx]Hóa đơn COD'!"&amp;CELL("address",K490))),"",(INDIRECT("'["&amp;'Báo cáo'!$C$3&amp;".xlsx]Hóa đơn COD'!"&amp;CELL("address",K490))))</f>
        <v>0</v>
      </c>
      <c r="L490">
        <f ca="1">IF(ISBLANK(INDIRECT("'["&amp;'Báo cáo'!$C$3&amp;".xlsx]Hóa đơn COD'!"&amp;CELL("address",L490))),"",(INDIRECT("'["&amp;'Báo cáo'!$C$3&amp;".xlsx]Hóa đơn COD'!"&amp;CELL("address",L490))))</f>
        <v>9</v>
      </c>
      <c r="M490">
        <f ca="1">IF(ISBLANK(INDIRECT("'["&amp;'Báo cáo'!$C$3&amp;".xlsx]Hóa đơn COD'!"&amp;CELL("address",M490))),"",(INDIRECT("'["&amp;'Báo cáo'!$C$3&amp;".xlsx]Hóa đơn COD'!"&amp;CELL("address",M490))))</f>
        <v>52</v>
      </c>
      <c r="N490" t="str">
        <f ca="1">IF(ISBLANK(INDIRECT("'["&amp;'Báo cáo'!$C$3&amp;".xlsx]Hóa đơn COD'!"&amp;CELL("address",N490))),"",(INDIRECT("'["&amp;'Báo cáo'!$C$3&amp;".xlsx]Hóa đơn COD'!"&amp;CELL("address",N490))))</f>
        <v>huyendtm2</v>
      </c>
      <c r="O490" t="str">
        <f ca="1">IF(ISBLANK(INDIRECT("'["&amp;'Báo cáo'!$C$3&amp;".xlsx]Hóa đơn COD'!"&amp;CELL("address",O490))),"",(INDIRECT("'["&amp;'Báo cáo'!$C$3&amp;".xlsx]Hóa đơn COD'!"&amp;CELL("address",O490))))</f>
        <v>13:36 01-12-19</v>
      </c>
      <c r="P490" s="10">
        <f t="shared" ca="1" si="7"/>
        <v>0.56666666666666665</v>
      </c>
      <c r="Q490" t="str">
        <f ca="1">IF(B490="","",IF(P490&lt;'Báo cáo'!$C$4,"Sáng","Chiều"))</f>
        <v>Chiều</v>
      </c>
      <c r="R490" s="12" t="str">
        <f ca="1">IF(A490="","",IF(ISNUMBER(MATCH(B490,'Danh sách COD'!$B:$B,0)),J490/I490,""))</f>
        <v/>
      </c>
      <c r="S490" t="str">
        <f ca="1">IF(R490="","",IF(R490&gt;='Báo cáo'!$C$8,"Có","Không"))</f>
        <v/>
      </c>
    </row>
    <row r="491" spans="1:19" x14ac:dyDescent="0.25">
      <c r="A491" t="str">
        <f ca="1">IF(ISBLANK(INDIRECT("'["&amp;'Báo cáo'!$C$3&amp;".xlsx]Hóa đơn COD'!"&amp;CELL("address",A491))),"",(INDIRECT("'["&amp;'Báo cáo'!$C$3&amp;".xlsx]Hóa đơn COD'!"&amp;CELL("address",A491))))</f>
        <v>BTT393028023.T140632.011219</v>
      </c>
      <c r="B491" t="str">
        <f ca="1">IF(ISBLANK(INDIRECT("'["&amp;'Báo cáo'!$C$3&amp;".xlsx]Hóa đơn COD'!"&amp;CELL("address",B491))),"",(INDIRECT("'["&amp;'Báo cáo'!$C$3&amp;".xlsx]Hóa đơn COD'!"&amp;CELL("address",B491))))</f>
        <v>T140632-Lê Thành Đạt</v>
      </c>
      <c r="C491">
        <f ca="1">IF(ISBLANK(INDIRECT("'["&amp;'Báo cáo'!$C$3&amp;".xlsx]Hóa đơn COD'!"&amp;CELL("address",C491))),"",(INDIRECT("'["&amp;'Báo cáo'!$C$3&amp;".xlsx]Hóa đơn COD'!"&amp;CELL("address",C491))))</f>
        <v>3819000</v>
      </c>
      <c r="D491">
        <f ca="1">IF(ISBLANK(INDIRECT("'["&amp;'Báo cáo'!$C$3&amp;".xlsx]Hóa đơn COD'!"&amp;CELL("address",D491))),"",(INDIRECT("'["&amp;'Báo cáo'!$C$3&amp;".xlsx]Hóa đơn COD'!"&amp;CELL("address",D491))))</f>
        <v>0</v>
      </c>
      <c r="E491">
        <f ca="1">IF(ISBLANK(INDIRECT("'["&amp;'Báo cáo'!$C$3&amp;".xlsx]Hóa đơn COD'!"&amp;CELL("address",E491))),"",(INDIRECT("'["&amp;'Báo cáo'!$C$3&amp;".xlsx]Hóa đơn COD'!"&amp;CELL("address",E491))))</f>
        <v>484210</v>
      </c>
      <c r="F491">
        <f ca="1">IF(ISBLANK(INDIRECT("'["&amp;'Báo cáo'!$C$3&amp;".xlsx]Hóa đơn COD'!"&amp;CELL("address",F491))),"",(INDIRECT("'["&amp;'Báo cáo'!$C$3&amp;".xlsx]Hóa đơn COD'!"&amp;CELL("address",F491))))</f>
        <v>308210</v>
      </c>
      <c r="G491">
        <f ca="1">IF(ISBLANK(INDIRECT("'["&amp;'Báo cáo'!$C$3&amp;".xlsx]Hóa đơn COD'!"&amp;CELL("address",G491))),"",(INDIRECT("'["&amp;'Báo cáo'!$C$3&amp;".xlsx]Hóa đơn COD'!"&amp;CELL("address",G491))))</f>
        <v>176000</v>
      </c>
      <c r="H491">
        <f ca="1">IF(ISBLANK(INDIRECT("'["&amp;'Báo cáo'!$C$3&amp;".xlsx]Hóa đơn COD'!"&amp;CELL("address",H491))),"",(INDIRECT("'["&amp;'Báo cáo'!$C$3&amp;".xlsx]Hóa đơn COD'!"&amp;CELL("address",H491))))</f>
        <v>0</v>
      </c>
      <c r="I491">
        <f ca="1">IF(ISBLANK(INDIRECT("'["&amp;'Báo cáo'!$C$3&amp;".xlsx]Hóa đơn COD'!"&amp;CELL("address",I491))),"",(INDIRECT("'["&amp;'Báo cáo'!$C$3&amp;".xlsx]Hóa đơn COD'!"&amp;CELL("address",I491))))</f>
        <v>20</v>
      </c>
      <c r="J491">
        <f ca="1">IF(ISBLANK(INDIRECT("'["&amp;'Báo cáo'!$C$3&amp;".xlsx]Hóa đơn COD'!"&amp;CELL("address",J491))),"",(INDIRECT("'["&amp;'Báo cáo'!$C$3&amp;".xlsx]Hóa đơn COD'!"&amp;CELL("address",J491))))</f>
        <v>17</v>
      </c>
      <c r="K491">
        <f ca="1">IF(ISBLANK(INDIRECT("'["&amp;'Báo cáo'!$C$3&amp;".xlsx]Hóa đơn COD'!"&amp;CELL("address",K491))),"",(INDIRECT("'["&amp;'Báo cáo'!$C$3&amp;".xlsx]Hóa đơn COD'!"&amp;CELL("address",K491))))</f>
        <v>1</v>
      </c>
      <c r="L491">
        <f ca="1">IF(ISBLANK(INDIRECT("'["&amp;'Báo cáo'!$C$3&amp;".xlsx]Hóa đơn COD'!"&amp;CELL("address",L491))),"",(INDIRECT("'["&amp;'Báo cáo'!$C$3&amp;".xlsx]Hóa đơn COD'!"&amp;CELL("address",L491))))</f>
        <v>2</v>
      </c>
      <c r="M491">
        <f ca="1">IF(ISBLANK(INDIRECT("'["&amp;'Báo cáo'!$C$3&amp;".xlsx]Hóa đơn COD'!"&amp;CELL("address",M491))),"",(INDIRECT("'["&amp;'Báo cáo'!$C$3&amp;".xlsx]Hóa đơn COD'!"&amp;CELL("address",M491))))</f>
        <v>20</v>
      </c>
      <c r="N491" t="str">
        <f ca="1">IF(ISBLANK(INDIRECT("'["&amp;'Báo cáo'!$C$3&amp;".xlsx]Hóa đơn COD'!"&amp;CELL("address",N491))),"",(INDIRECT("'["&amp;'Báo cáo'!$C$3&amp;".xlsx]Hóa đơn COD'!"&amp;CELL("address",N491))))</f>
        <v>huyendtm2</v>
      </c>
      <c r="O491" t="str">
        <f ca="1">IF(ISBLANK(INDIRECT("'["&amp;'Báo cáo'!$C$3&amp;".xlsx]Hóa đơn COD'!"&amp;CELL("address",O491))),"",(INDIRECT("'["&amp;'Báo cáo'!$C$3&amp;".xlsx]Hóa đơn COD'!"&amp;CELL("address",O491))))</f>
        <v>17:01 01-12-19</v>
      </c>
      <c r="P491" s="10">
        <f t="shared" ca="1" si="7"/>
        <v>0.7090277777777777</v>
      </c>
      <c r="Q491" t="str">
        <f ca="1">IF(B491="","",IF(P491&lt;'Báo cáo'!$C$4,"Sáng","Chiều"))</f>
        <v>Chiều</v>
      </c>
      <c r="R491" s="12" t="str">
        <f ca="1">IF(A491="","",IF(ISNUMBER(MATCH(B491,'Danh sách COD'!$B:$B,0)),J491/I491,""))</f>
        <v/>
      </c>
      <c r="S491" t="str">
        <f ca="1">IF(R491="","",IF(R491&gt;='Báo cáo'!$C$8,"Có","Không"))</f>
        <v/>
      </c>
    </row>
    <row r="492" spans="1:19" x14ac:dyDescent="0.25">
      <c r="A492" t="str">
        <f ca="1">IF(ISBLANK(INDIRECT("'["&amp;'Báo cáo'!$C$3&amp;".xlsx]Hóa đơn COD'!"&amp;CELL("address",A492))),"",(INDIRECT("'["&amp;'Báo cáo'!$C$3&amp;".xlsx]Hóa đơn COD'!"&amp;CELL("address",A492))))</f>
        <v>BTT392324031.T140720.301119</v>
      </c>
      <c r="B492" t="str">
        <f ca="1">IF(ISBLANK(INDIRECT("'["&amp;'Báo cáo'!$C$3&amp;".xlsx]Hóa đơn COD'!"&amp;CELL("address",B492))),"",(INDIRECT("'["&amp;'Báo cáo'!$C$3&amp;".xlsx]Hóa đơn COD'!"&amp;CELL("address",B492))))</f>
        <v>T140720-Nguyễn Hoàng Tấn Viêt</v>
      </c>
      <c r="C492">
        <f ca="1">IF(ISBLANK(INDIRECT("'["&amp;'Báo cáo'!$C$3&amp;".xlsx]Hóa đơn COD'!"&amp;CELL("address",C492))),"",(INDIRECT("'["&amp;'Báo cáo'!$C$3&amp;".xlsx]Hóa đơn COD'!"&amp;CELL("address",C492))))</f>
        <v>7332844</v>
      </c>
      <c r="D492">
        <f ca="1">IF(ISBLANK(INDIRECT("'["&amp;'Báo cáo'!$C$3&amp;".xlsx]Hóa đơn COD'!"&amp;CELL("address",D492))),"",(INDIRECT("'["&amp;'Báo cáo'!$C$3&amp;".xlsx]Hóa đơn COD'!"&amp;CELL("address",D492))))</f>
        <v>0</v>
      </c>
      <c r="E492">
        <f ca="1">IF(ISBLANK(INDIRECT("'["&amp;'Báo cáo'!$C$3&amp;".xlsx]Hóa đơn COD'!"&amp;CELL("address",E492))),"",(INDIRECT("'["&amp;'Báo cáo'!$C$3&amp;".xlsx]Hóa đơn COD'!"&amp;CELL("address",E492))))</f>
        <v>493370</v>
      </c>
      <c r="F492">
        <f ca="1">IF(ISBLANK(INDIRECT("'["&amp;'Báo cáo'!$C$3&amp;".xlsx]Hóa đơn COD'!"&amp;CELL("address",F492))),"",(INDIRECT("'["&amp;'Báo cáo'!$C$3&amp;".xlsx]Hóa đơn COD'!"&amp;CELL("address",F492))))</f>
        <v>370870</v>
      </c>
      <c r="G492">
        <f ca="1">IF(ISBLANK(INDIRECT("'["&amp;'Báo cáo'!$C$3&amp;".xlsx]Hóa đơn COD'!"&amp;CELL("address",G492))),"",(INDIRECT("'["&amp;'Báo cáo'!$C$3&amp;".xlsx]Hóa đơn COD'!"&amp;CELL("address",G492))))</f>
        <v>122500</v>
      </c>
      <c r="H492">
        <f ca="1">IF(ISBLANK(INDIRECT("'["&amp;'Báo cáo'!$C$3&amp;".xlsx]Hóa đơn COD'!"&amp;CELL("address",H492))),"",(INDIRECT("'["&amp;'Báo cáo'!$C$3&amp;".xlsx]Hóa đơn COD'!"&amp;CELL("address",H492))))</f>
        <v>0</v>
      </c>
      <c r="I492">
        <f ca="1">IF(ISBLANK(INDIRECT("'["&amp;'Báo cáo'!$C$3&amp;".xlsx]Hóa đơn COD'!"&amp;CELL("address",I492))),"",(INDIRECT("'["&amp;'Báo cáo'!$C$3&amp;".xlsx]Hóa đơn COD'!"&amp;CELL("address",I492))))</f>
        <v>30</v>
      </c>
      <c r="J492">
        <f ca="1">IF(ISBLANK(INDIRECT("'["&amp;'Báo cáo'!$C$3&amp;".xlsx]Hóa đơn COD'!"&amp;CELL("address",J492))),"",(INDIRECT("'["&amp;'Báo cáo'!$C$3&amp;".xlsx]Hóa đơn COD'!"&amp;CELL("address",J492))))</f>
        <v>23</v>
      </c>
      <c r="K492">
        <f ca="1">IF(ISBLANK(INDIRECT("'["&amp;'Báo cáo'!$C$3&amp;".xlsx]Hóa đơn COD'!"&amp;CELL("address",K492))),"",(INDIRECT("'["&amp;'Báo cáo'!$C$3&amp;".xlsx]Hóa đơn COD'!"&amp;CELL("address",K492))))</f>
        <v>0</v>
      </c>
      <c r="L492">
        <f ca="1">IF(ISBLANK(INDIRECT("'["&amp;'Báo cáo'!$C$3&amp;".xlsx]Hóa đơn COD'!"&amp;CELL("address",L492))),"",(INDIRECT("'["&amp;'Báo cáo'!$C$3&amp;".xlsx]Hóa đơn COD'!"&amp;CELL("address",L492))))</f>
        <v>7</v>
      </c>
      <c r="M492">
        <f ca="1">IF(ISBLANK(INDIRECT("'["&amp;'Báo cáo'!$C$3&amp;".xlsx]Hóa đơn COD'!"&amp;CELL("address",M492))),"",(INDIRECT("'["&amp;'Báo cáo'!$C$3&amp;".xlsx]Hóa đơn COD'!"&amp;CELL("address",M492))))</f>
        <v>30</v>
      </c>
      <c r="N492" t="str">
        <f ca="1">IF(ISBLANK(INDIRECT("'["&amp;'Báo cáo'!$C$3&amp;".xlsx]Hóa đơn COD'!"&amp;CELL("address",N492))),"",(INDIRECT("'["&amp;'Báo cáo'!$C$3&amp;".xlsx]Hóa đơn COD'!"&amp;CELL("address",N492))))</f>
        <v>huyendtm2</v>
      </c>
      <c r="O492" t="str">
        <f ca="1">IF(ISBLANK(INDIRECT("'["&amp;'Báo cáo'!$C$3&amp;".xlsx]Hóa đơn COD'!"&amp;CELL("address",O492))),"",(INDIRECT("'["&amp;'Báo cáo'!$C$3&amp;".xlsx]Hóa đơn COD'!"&amp;CELL("address",O492))))</f>
        <v>21:36 30-11-19</v>
      </c>
      <c r="P492" s="10">
        <f t="shared" ca="1" si="7"/>
        <v>0.9</v>
      </c>
      <c r="Q492" t="str">
        <f ca="1">IF(B492="","",IF(P492&lt;'Báo cáo'!$C$4,"Sáng","Chiều"))</f>
        <v>Chiều</v>
      </c>
      <c r="R492" s="12" t="str">
        <f ca="1">IF(A492="","",IF(ISNUMBER(MATCH(B492,'Danh sách COD'!$B:$B,0)),J492/I492,""))</f>
        <v/>
      </c>
      <c r="S492" t="str">
        <f ca="1">IF(R492="","",IF(R492&gt;='Báo cáo'!$C$8,"Có","Không"))</f>
        <v/>
      </c>
    </row>
    <row r="493" spans="1:19" x14ac:dyDescent="0.25">
      <c r="A493" t="str">
        <f ca="1">IF(ISBLANK(INDIRECT("'["&amp;'Báo cáo'!$C$3&amp;".xlsx]Hóa đơn COD'!"&amp;CELL("address",A493))),"",(INDIRECT("'["&amp;'Báo cáo'!$C$3&amp;".xlsx]Hóa đơn COD'!"&amp;CELL("address",A493))))</f>
        <v>BTT398553744.T140720.051219</v>
      </c>
      <c r="B493" t="str">
        <f ca="1">IF(ISBLANK(INDIRECT("'["&amp;'Báo cáo'!$C$3&amp;".xlsx]Hóa đơn COD'!"&amp;CELL("address",B493))),"",(INDIRECT("'["&amp;'Báo cáo'!$C$3&amp;".xlsx]Hóa đơn COD'!"&amp;CELL("address",B493))))</f>
        <v>T140720-Nguyễn Hoàng Tấn Viêt</v>
      </c>
      <c r="C493">
        <f ca="1">IF(ISBLANK(INDIRECT("'["&amp;'Báo cáo'!$C$3&amp;".xlsx]Hóa đơn COD'!"&amp;CELL("address",C493))),"",(INDIRECT("'["&amp;'Báo cáo'!$C$3&amp;".xlsx]Hóa đơn COD'!"&amp;CELL("address",C493))))</f>
        <v>11660636</v>
      </c>
      <c r="D493">
        <f ca="1">IF(ISBLANK(INDIRECT("'["&amp;'Báo cáo'!$C$3&amp;".xlsx]Hóa đơn COD'!"&amp;CELL("address",D493))),"",(INDIRECT("'["&amp;'Báo cáo'!$C$3&amp;".xlsx]Hóa đơn COD'!"&amp;CELL("address",D493))))</f>
        <v>0</v>
      </c>
      <c r="E493">
        <f ca="1">IF(ISBLANK(INDIRECT("'["&amp;'Báo cáo'!$C$3&amp;".xlsx]Hóa đơn COD'!"&amp;CELL("address",E493))),"",(INDIRECT("'["&amp;'Báo cáo'!$C$3&amp;".xlsx]Hóa đơn COD'!"&amp;CELL("address",E493))))</f>
        <v>811550</v>
      </c>
      <c r="F493">
        <f ca="1">IF(ISBLANK(INDIRECT("'["&amp;'Báo cáo'!$C$3&amp;".xlsx]Hóa đơn COD'!"&amp;CELL("address",F493))),"",(INDIRECT("'["&amp;'Báo cáo'!$C$3&amp;".xlsx]Hóa đơn COD'!"&amp;CELL("address",F493))))</f>
        <v>659550</v>
      </c>
      <c r="G493">
        <f ca="1">IF(ISBLANK(INDIRECT("'["&amp;'Báo cáo'!$C$3&amp;".xlsx]Hóa đơn COD'!"&amp;CELL("address",G493))),"",(INDIRECT("'["&amp;'Báo cáo'!$C$3&amp;".xlsx]Hóa đơn COD'!"&amp;CELL("address",G493))))</f>
        <v>152000</v>
      </c>
      <c r="H493">
        <f ca="1">IF(ISBLANK(INDIRECT("'["&amp;'Báo cáo'!$C$3&amp;".xlsx]Hóa đơn COD'!"&amp;CELL("address",H493))),"",(INDIRECT("'["&amp;'Báo cáo'!$C$3&amp;".xlsx]Hóa đơn COD'!"&amp;CELL("address",H493))))</f>
        <v>0</v>
      </c>
      <c r="I493">
        <f ca="1">IF(ISBLANK(INDIRECT("'["&amp;'Báo cáo'!$C$3&amp;".xlsx]Hóa đơn COD'!"&amp;CELL("address",I493))),"",(INDIRECT("'["&amp;'Báo cáo'!$C$3&amp;".xlsx]Hóa đơn COD'!"&amp;CELL("address",I493))))</f>
        <v>39</v>
      </c>
      <c r="J493">
        <f ca="1">IF(ISBLANK(INDIRECT("'["&amp;'Báo cáo'!$C$3&amp;".xlsx]Hóa đơn COD'!"&amp;CELL("address",J493))),"",(INDIRECT("'["&amp;'Báo cáo'!$C$3&amp;".xlsx]Hóa đơn COD'!"&amp;CELL("address",J493))))</f>
        <v>33</v>
      </c>
      <c r="K493">
        <f ca="1">IF(ISBLANK(INDIRECT("'["&amp;'Báo cáo'!$C$3&amp;".xlsx]Hóa đơn COD'!"&amp;CELL("address",K493))),"",(INDIRECT("'["&amp;'Báo cáo'!$C$3&amp;".xlsx]Hóa đơn COD'!"&amp;CELL("address",K493))))</f>
        <v>0</v>
      </c>
      <c r="L493">
        <f ca="1">IF(ISBLANK(INDIRECT("'["&amp;'Báo cáo'!$C$3&amp;".xlsx]Hóa đơn COD'!"&amp;CELL("address",L493))),"",(INDIRECT("'["&amp;'Báo cáo'!$C$3&amp;".xlsx]Hóa đơn COD'!"&amp;CELL("address",L493))))</f>
        <v>6</v>
      </c>
      <c r="M493">
        <f ca="1">IF(ISBLANK(INDIRECT("'["&amp;'Báo cáo'!$C$3&amp;".xlsx]Hóa đơn COD'!"&amp;CELL("address",M493))),"",(INDIRECT("'["&amp;'Báo cáo'!$C$3&amp;".xlsx]Hóa đơn COD'!"&amp;CELL("address",M493))))</f>
        <v>39</v>
      </c>
      <c r="N493" t="str">
        <f ca="1">IF(ISBLANK(INDIRECT("'["&amp;'Báo cáo'!$C$3&amp;".xlsx]Hóa đơn COD'!"&amp;CELL("address",N493))),"",(INDIRECT("'["&amp;'Báo cáo'!$C$3&amp;".xlsx]Hóa đơn COD'!"&amp;CELL("address",N493))))</f>
        <v>nhobth</v>
      </c>
      <c r="O493" t="str">
        <f ca="1">IF(ISBLANK(INDIRECT("'["&amp;'Báo cáo'!$C$3&amp;".xlsx]Hóa đơn COD'!"&amp;CELL("address",O493))),"",(INDIRECT("'["&amp;'Báo cáo'!$C$3&amp;".xlsx]Hóa đơn COD'!"&amp;CELL("address",O493))))</f>
        <v>21:55 05-12-19</v>
      </c>
      <c r="P493" s="10">
        <f t="shared" ca="1" si="7"/>
        <v>0.91319444444444453</v>
      </c>
      <c r="Q493" t="str">
        <f ca="1">IF(B493="","",IF(P493&lt;'Báo cáo'!$C$4,"Sáng","Chiều"))</f>
        <v>Chiều</v>
      </c>
      <c r="R493" s="12" t="str">
        <f ca="1">IF(A493="","",IF(ISNUMBER(MATCH(B493,'Danh sách COD'!$B:$B,0)),J493/I493,""))</f>
        <v/>
      </c>
      <c r="S493" t="str">
        <f ca="1">IF(R493="","",IF(R493&gt;='Báo cáo'!$C$8,"Có","Không"))</f>
        <v/>
      </c>
    </row>
    <row r="494" spans="1:19" x14ac:dyDescent="0.25">
      <c r="A494" t="str">
        <f ca="1">IF(ISBLANK(INDIRECT("'["&amp;'Báo cáo'!$C$3&amp;".xlsx]Hóa đơn COD'!"&amp;CELL("address",A494))),"",(INDIRECT("'["&amp;'Báo cáo'!$C$3&amp;".xlsx]Hóa đơn COD'!"&amp;CELL("address",A494))))</f>
        <v>BTT394615788.T140720.021219</v>
      </c>
      <c r="B494" t="str">
        <f ca="1">IF(ISBLANK(INDIRECT("'["&amp;'Báo cáo'!$C$3&amp;".xlsx]Hóa đơn COD'!"&amp;CELL("address",B494))),"",(INDIRECT("'["&amp;'Báo cáo'!$C$3&amp;".xlsx]Hóa đơn COD'!"&amp;CELL("address",B494))))</f>
        <v>T140720-Nguyễn Hoàng Tấn Viêt</v>
      </c>
      <c r="C494">
        <f ca="1">IF(ISBLANK(INDIRECT("'["&amp;'Báo cáo'!$C$3&amp;".xlsx]Hóa đơn COD'!"&amp;CELL("address",C494))),"",(INDIRECT("'["&amp;'Báo cáo'!$C$3&amp;".xlsx]Hóa đơn COD'!"&amp;CELL("address",C494))))</f>
        <v>11126155</v>
      </c>
      <c r="D494">
        <f ca="1">IF(ISBLANK(INDIRECT("'["&amp;'Báo cáo'!$C$3&amp;".xlsx]Hóa đơn COD'!"&amp;CELL("address",D494))),"",(INDIRECT("'["&amp;'Báo cáo'!$C$3&amp;".xlsx]Hóa đơn COD'!"&amp;CELL("address",D494))))</f>
        <v>0</v>
      </c>
      <c r="E494">
        <f ca="1">IF(ISBLANK(INDIRECT("'["&amp;'Báo cáo'!$C$3&amp;".xlsx]Hóa đơn COD'!"&amp;CELL("address",E494))),"",(INDIRECT("'["&amp;'Báo cáo'!$C$3&amp;".xlsx]Hóa đơn COD'!"&amp;CELL("address",E494))))</f>
        <v>913593</v>
      </c>
      <c r="F494">
        <f ca="1">IF(ISBLANK(INDIRECT("'["&amp;'Báo cáo'!$C$3&amp;".xlsx]Hóa đơn COD'!"&amp;CELL("address",F494))),"",(INDIRECT("'["&amp;'Báo cáo'!$C$3&amp;".xlsx]Hóa đơn COD'!"&amp;CELL("address",F494))))</f>
        <v>795593</v>
      </c>
      <c r="G494">
        <f ca="1">IF(ISBLANK(INDIRECT("'["&amp;'Báo cáo'!$C$3&amp;".xlsx]Hóa đơn COD'!"&amp;CELL("address",G494))),"",(INDIRECT("'["&amp;'Báo cáo'!$C$3&amp;".xlsx]Hóa đơn COD'!"&amp;CELL("address",G494))))</f>
        <v>118000</v>
      </c>
      <c r="H494">
        <f ca="1">IF(ISBLANK(INDIRECT("'["&amp;'Báo cáo'!$C$3&amp;".xlsx]Hóa đơn COD'!"&amp;CELL("address",H494))),"",(INDIRECT("'["&amp;'Báo cáo'!$C$3&amp;".xlsx]Hóa đơn COD'!"&amp;CELL("address",H494))))</f>
        <v>0</v>
      </c>
      <c r="I494">
        <f ca="1">IF(ISBLANK(INDIRECT("'["&amp;'Báo cáo'!$C$3&amp;".xlsx]Hóa đơn COD'!"&amp;CELL("address",I494))),"",(INDIRECT("'["&amp;'Báo cáo'!$C$3&amp;".xlsx]Hóa đơn COD'!"&amp;CELL("address",I494))))</f>
        <v>45</v>
      </c>
      <c r="J494">
        <f ca="1">IF(ISBLANK(INDIRECT("'["&amp;'Báo cáo'!$C$3&amp;".xlsx]Hóa đơn COD'!"&amp;CELL("address",J494))),"",(INDIRECT("'["&amp;'Báo cáo'!$C$3&amp;".xlsx]Hóa đơn COD'!"&amp;CELL("address",J494))))</f>
        <v>38</v>
      </c>
      <c r="K494">
        <f ca="1">IF(ISBLANK(INDIRECT("'["&amp;'Báo cáo'!$C$3&amp;".xlsx]Hóa đơn COD'!"&amp;CELL("address",K494))),"",(INDIRECT("'["&amp;'Báo cáo'!$C$3&amp;".xlsx]Hóa đơn COD'!"&amp;CELL("address",K494))))</f>
        <v>0</v>
      </c>
      <c r="L494">
        <f ca="1">IF(ISBLANK(INDIRECT("'["&amp;'Báo cáo'!$C$3&amp;".xlsx]Hóa đơn COD'!"&amp;CELL("address",L494))),"",(INDIRECT("'["&amp;'Báo cáo'!$C$3&amp;".xlsx]Hóa đơn COD'!"&amp;CELL("address",L494))))</f>
        <v>7</v>
      </c>
      <c r="M494">
        <f ca="1">IF(ISBLANK(INDIRECT("'["&amp;'Báo cáo'!$C$3&amp;".xlsx]Hóa đơn COD'!"&amp;CELL("address",M494))),"",(INDIRECT("'["&amp;'Báo cáo'!$C$3&amp;".xlsx]Hóa đơn COD'!"&amp;CELL("address",M494))))</f>
        <v>45</v>
      </c>
      <c r="N494" t="str">
        <f ca="1">IF(ISBLANK(INDIRECT("'["&amp;'Báo cáo'!$C$3&amp;".xlsx]Hóa đơn COD'!"&amp;CELL("address",N494))),"",(INDIRECT("'["&amp;'Báo cáo'!$C$3&amp;".xlsx]Hóa đơn COD'!"&amp;CELL("address",N494))))</f>
        <v>huyendtm2</v>
      </c>
      <c r="O494" t="str">
        <f ca="1">IF(ISBLANK(INDIRECT("'["&amp;'Báo cáo'!$C$3&amp;".xlsx]Hóa đơn COD'!"&amp;CELL("address",O494))),"",(INDIRECT("'["&amp;'Báo cáo'!$C$3&amp;".xlsx]Hóa đơn COD'!"&amp;CELL("address",O494))))</f>
        <v>22:04 02-12-19</v>
      </c>
      <c r="P494" s="10">
        <f t="shared" ca="1" si="7"/>
        <v>0.9194444444444444</v>
      </c>
      <c r="Q494" t="str">
        <f ca="1">IF(B494="","",IF(P494&lt;'Báo cáo'!$C$4,"Sáng","Chiều"))</f>
        <v>Chiều</v>
      </c>
      <c r="R494" s="12" t="str">
        <f ca="1">IF(A494="","",IF(ISNUMBER(MATCH(B494,'Danh sách COD'!$B:$B,0)),J494/I494,""))</f>
        <v/>
      </c>
      <c r="S494" t="str">
        <f ca="1">IF(R494="","",IF(R494&gt;='Báo cáo'!$C$8,"Có","Không"))</f>
        <v/>
      </c>
    </row>
    <row r="495" spans="1:19" x14ac:dyDescent="0.25">
      <c r="A495" t="str">
        <f ca="1">IF(ISBLANK(INDIRECT("'["&amp;'Báo cáo'!$C$3&amp;".xlsx]Hóa đơn COD'!"&amp;CELL("address",A495))),"",(INDIRECT("'["&amp;'Báo cáo'!$C$3&amp;".xlsx]Hóa đơn COD'!"&amp;CELL("address",A495))))</f>
        <v>BTT395937951.T140720.031219</v>
      </c>
      <c r="B495" t="str">
        <f ca="1">IF(ISBLANK(INDIRECT("'["&amp;'Báo cáo'!$C$3&amp;".xlsx]Hóa đơn COD'!"&amp;CELL("address",B495))),"",(INDIRECT("'["&amp;'Báo cáo'!$C$3&amp;".xlsx]Hóa đơn COD'!"&amp;CELL("address",B495))))</f>
        <v>T140720-Nguyễn Hoàng Tấn Viêt</v>
      </c>
      <c r="C495">
        <f ca="1">IF(ISBLANK(INDIRECT("'["&amp;'Báo cáo'!$C$3&amp;".xlsx]Hóa đơn COD'!"&amp;CELL("address",C495))),"",(INDIRECT("'["&amp;'Báo cáo'!$C$3&amp;".xlsx]Hóa đơn COD'!"&amp;CELL("address",C495))))</f>
        <v>8212157</v>
      </c>
      <c r="D495">
        <f ca="1">IF(ISBLANK(INDIRECT("'["&amp;'Báo cáo'!$C$3&amp;".xlsx]Hóa đơn COD'!"&amp;CELL("address",D495))),"",(INDIRECT("'["&amp;'Báo cáo'!$C$3&amp;".xlsx]Hóa đơn COD'!"&amp;CELL("address",D495))))</f>
        <v>0</v>
      </c>
      <c r="E495">
        <f ca="1">IF(ISBLANK(INDIRECT("'["&amp;'Báo cáo'!$C$3&amp;".xlsx]Hóa đơn COD'!"&amp;CELL("address",E495))),"",(INDIRECT("'["&amp;'Báo cáo'!$C$3&amp;".xlsx]Hóa đơn COD'!"&amp;CELL("address",E495))))</f>
        <v>1102910</v>
      </c>
      <c r="F495">
        <f ca="1">IF(ISBLANK(INDIRECT("'["&amp;'Báo cáo'!$C$3&amp;".xlsx]Hóa đơn COD'!"&amp;CELL("address",F495))),"",(INDIRECT("'["&amp;'Báo cáo'!$C$3&amp;".xlsx]Hóa đơn COD'!"&amp;CELL("address",F495))))</f>
        <v>965910</v>
      </c>
      <c r="G495">
        <f ca="1">IF(ISBLANK(INDIRECT("'["&amp;'Báo cáo'!$C$3&amp;".xlsx]Hóa đơn COD'!"&amp;CELL("address",G495))),"",(INDIRECT("'["&amp;'Báo cáo'!$C$3&amp;".xlsx]Hóa đơn COD'!"&amp;CELL("address",G495))))</f>
        <v>137000</v>
      </c>
      <c r="H495">
        <f ca="1">IF(ISBLANK(INDIRECT("'["&amp;'Báo cáo'!$C$3&amp;".xlsx]Hóa đơn COD'!"&amp;CELL("address",H495))),"",(INDIRECT("'["&amp;'Báo cáo'!$C$3&amp;".xlsx]Hóa đơn COD'!"&amp;CELL("address",H495))))</f>
        <v>0</v>
      </c>
      <c r="I495">
        <f ca="1">IF(ISBLANK(INDIRECT("'["&amp;'Báo cáo'!$C$3&amp;".xlsx]Hóa đơn COD'!"&amp;CELL("address",I495))),"",(INDIRECT("'["&amp;'Báo cáo'!$C$3&amp;".xlsx]Hóa đơn COD'!"&amp;CELL("address",I495))))</f>
        <v>50</v>
      </c>
      <c r="J495">
        <f ca="1">IF(ISBLANK(INDIRECT("'["&amp;'Báo cáo'!$C$3&amp;".xlsx]Hóa đơn COD'!"&amp;CELL("address",J495))),"",(INDIRECT("'["&amp;'Báo cáo'!$C$3&amp;".xlsx]Hóa đơn COD'!"&amp;CELL("address",J495))))</f>
        <v>39</v>
      </c>
      <c r="K495">
        <f ca="1">IF(ISBLANK(INDIRECT("'["&amp;'Báo cáo'!$C$3&amp;".xlsx]Hóa đơn COD'!"&amp;CELL("address",K495))),"",(INDIRECT("'["&amp;'Báo cáo'!$C$3&amp;".xlsx]Hóa đơn COD'!"&amp;CELL("address",K495))))</f>
        <v>0</v>
      </c>
      <c r="L495">
        <f ca="1">IF(ISBLANK(INDIRECT("'["&amp;'Báo cáo'!$C$3&amp;".xlsx]Hóa đơn COD'!"&amp;CELL("address",L495))),"",(INDIRECT("'["&amp;'Báo cáo'!$C$3&amp;".xlsx]Hóa đơn COD'!"&amp;CELL("address",L495))))</f>
        <v>11</v>
      </c>
      <c r="M495">
        <f ca="1">IF(ISBLANK(INDIRECT("'["&amp;'Báo cáo'!$C$3&amp;".xlsx]Hóa đơn COD'!"&amp;CELL("address",M495))),"",(INDIRECT("'["&amp;'Báo cáo'!$C$3&amp;".xlsx]Hóa đơn COD'!"&amp;CELL("address",M495))))</f>
        <v>50</v>
      </c>
      <c r="N495" t="str">
        <f ca="1">IF(ISBLANK(INDIRECT("'["&amp;'Báo cáo'!$C$3&amp;".xlsx]Hóa đơn COD'!"&amp;CELL("address",N495))),"",(INDIRECT("'["&amp;'Báo cáo'!$C$3&amp;".xlsx]Hóa đơn COD'!"&amp;CELL("address",N495))))</f>
        <v>nhobth</v>
      </c>
      <c r="O495" t="str">
        <f ca="1">IF(ISBLANK(INDIRECT("'["&amp;'Báo cáo'!$C$3&amp;".xlsx]Hóa đơn COD'!"&amp;CELL("address",O495))),"",(INDIRECT("'["&amp;'Báo cáo'!$C$3&amp;".xlsx]Hóa đơn COD'!"&amp;CELL("address",O495))))</f>
        <v>22:24 03-12-19</v>
      </c>
      <c r="P495" s="10">
        <f t="shared" ca="1" si="7"/>
        <v>0.93333333333333324</v>
      </c>
      <c r="Q495" t="str">
        <f ca="1">IF(B495="","",IF(P495&lt;'Báo cáo'!$C$4,"Sáng","Chiều"))</f>
        <v>Chiều</v>
      </c>
      <c r="R495" s="12" t="str">
        <f ca="1">IF(A495="","",IF(ISNUMBER(MATCH(B495,'Danh sách COD'!$B:$B,0)),J495/I495,""))</f>
        <v/>
      </c>
      <c r="S495" t="str">
        <f ca="1">IF(R495="","",IF(R495&gt;='Báo cáo'!$C$8,"Có","Không"))</f>
        <v/>
      </c>
    </row>
    <row r="496" spans="1:19" x14ac:dyDescent="0.25">
      <c r="A496" t="str">
        <f ca="1">IF(ISBLANK(INDIRECT("'["&amp;'Báo cáo'!$C$3&amp;".xlsx]Hóa đơn COD'!"&amp;CELL("address",A496))),"",(INDIRECT("'["&amp;'Báo cáo'!$C$3&amp;".xlsx]Hóa đơn COD'!"&amp;CELL("address",A496))))</f>
        <v>BTT400055502.T140720.061219</v>
      </c>
      <c r="B496" t="str">
        <f ca="1">IF(ISBLANK(INDIRECT("'["&amp;'Báo cáo'!$C$3&amp;".xlsx]Hóa đơn COD'!"&amp;CELL("address",B496))),"",(INDIRECT("'["&amp;'Báo cáo'!$C$3&amp;".xlsx]Hóa đơn COD'!"&amp;CELL("address",B496))))</f>
        <v>T140720-Nguyễn Hoàng Tấn Viêt</v>
      </c>
      <c r="C496">
        <f ca="1">IF(ISBLANK(INDIRECT("'["&amp;'Báo cáo'!$C$3&amp;".xlsx]Hóa đơn COD'!"&amp;CELL("address",C496))),"",(INDIRECT("'["&amp;'Báo cáo'!$C$3&amp;".xlsx]Hóa đơn COD'!"&amp;CELL("address",C496))))</f>
        <v>8828660</v>
      </c>
      <c r="D496">
        <f ca="1">IF(ISBLANK(INDIRECT("'["&amp;'Báo cáo'!$C$3&amp;".xlsx]Hóa đơn COD'!"&amp;CELL("address",D496))),"",(INDIRECT("'["&amp;'Báo cáo'!$C$3&amp;".xlsx]Hóa đơn COD'!"&amp;CELL("address",D496))))</f>
        <v>0</v>
      </c>
      <c r="E496">
        <f ca="1">IF(ISBLANK(INDIRECT("'["&amp;'Báo cáo'!$C$3&amp;".xlsx]Hóa đơn COD'!"&amp;CELL("address",E496))),"",(INDIRECT("'["&amp;'Báo cáo'!$C$3&amp;".xlsx]Hóa đơn COD'!"&amp;CELL("address",E496))))</f>
        <v>1128930</v>
      </c>
      <c r="F496">
        <f ca="1">IF(ISBLANK(INDIRECT("'["&amp;'Báo cáo'!$C$3&amp;".xlsx]Hóa đơn COD'!"&amp;CELL("address",F496))),"",(INDIRECT("'["&amp;'Báo cáo'!$C$3&amp;".xlsx]Hóa đơn COD'!"&amp;CELL("address",F496))))</f>
        <v>1021930</v>
      </c>
      <c r="G496">
        <f ca="1">IF(ISBLANK(INDIRECT("'["&amp;'Báo cáo'!$C$3&amp;".xlsx]Hóa đơn COD'!"&amp;CELL("address",G496))),"",(INDIRECT("'["&amp;'Báo cáo'!$C$3&amp;".xlsx]Hóa đơn COD'!"&amp;CELL("address",G496))))</f>
        <v>107000</v>
      </c>
      <c r="H496">
        <f ca="1">IF(ISBLANK(INDIRECT("'["&amp;'Báo cáo'!$C$3&amp;".xlsx]Hóa đơn COD'!"&amp;CELL("address",H496))),"",(INDIRECT("'["&amp;'Báo cáo'!$C$3&amp;".xlsx]Hóa đơn COD'!"&amp;CELL("address",H496))))</f>
        <v>0</v>
      </c>
      <c r="I496">
        <f ca="1">IF(ISBLANK(INDIRECT("'["&amp;'Báo cáo'!$C$3&amp;".xlsx]Hóa đơn COD'!"&amp;CELL("address",I496))),"",(INDIRECT("'["&amp;'Báo cáo'!$C$3&amp;".xlsx]Hóa đơn COD'!"&amp;CELL("address",I496))))</f>
        <v>49</v>
      </c>
      <c r="J496">
        <f ca="1">IF(ISBLANK(INDIRECT("'["&amp;'Báo cáo'!$C$3&amp;".xlsx]Hóa đơn COD'!"&amp;CELL("address",J496))),"",(INDIRECT("'["&amp;'Báo cáo'!$C$3&amp;".xlsx]Hóa đơn COD'!"&amp;CELL("address",J496))))</f>
        <v>42</v>
      </c>
      <c r="K496">
        <f ca="1">IF(ISBLANK(INDIRECT("'["&amp;'Báo cáo'!$C$3&amp;".xlsx]Hóa đơn COD'!"&amp;CELL("address",K496))),"",(INDIRECT("'["&amp;'Báo cáo'!$C$3&amp;".xlsx]Hóa đơn COD'!"&amp;CELL("address",K496))))</f>
        <v>1</v>
      </c>
      <c r="L496">
        <f ca="1">IF(ISBLANK(INDIRECT("'["&amp;'Báo cáo'!$C$3&amp;".xlsx]Hóa đơn COD'!"&amp;CELL("address",L496))),"",(INDIRECT("'["&amp;'Báo cáo'!$C$3&amp;".xlsx]Hóa đơn COD'!"&amp;CELL("address",L496))))</f>
        <v>6</v>
      </c>
      <c r="M496">
        <f ca="1">IF(ISBLANK(INDIRECT("'["&amp;'Báo cáo'!$C$3&amp;".xlsx]Hóa đơn COD'!"&amp;CELL("address",M496))),"",(INDIRECT("'["&amp;'Báo cáo'!$C$3&amp;".xlsx]Hóa đơn COD'!"&amp;CELL("address",M496))))</f>
        <v>49</v>
      </c>
      <c r="N496" t="str">
        <f ca="1">IF(ISBLANK(INDIRECT("'["&amp;'Báo cáo'!$C$3&amp;".xlsx]Hóa đơn COD'!"&amp;CELL("address",N496))),"",(INDIRECT("'["&amp;'Báo cáo'!$C$3&amp;".xlsx]Hóa đơn COD'!"&amp;CELL("address",N496))))</f>
        <v>tuoint</v>
      </c>
      <c r="O496" t="str">
        <f ca="1">IF(ISBLANK(INDIRECT("'["&amp;'Báo cáo'!$C$3&amp;".xlsx]Hóa đơn COD'!"&amp;CELL("address",O496))),"",(INDIRECT("'["&amp;'Báo cáo'!$C$3&amp;".xlsx]Hóa đơn COD'!"&amp;CELL("address",O496))))</f>
        <v>22:24 06-12-19</v>
      </c>
      <c r="P496" s="10">
        <f t="shared" ca="1" si="7"/>
        <v>0.93333333333333324</v>
      </c>
      <c r="Q496" t="str">
        <f ca="1">IF(B496="","",IF(P496&lt;'Báo cáo'!$C$4,"Sáng","Chiều"))</f>
        <v>Chiều</v>
      </c>
      <c r="R496" s="12" t="str">
        <f ca="1">IF(A496="","",IF(ISNUMBER(MATCH(B496,'Danh sách COD'!$B:$B,0)),J496/I496,""))</f>
        <v/>
      </c>
      <c r="S496" t="str">
        <f ca="1">IF(R496="","",IF(R496&gt;='Báo cáo'!$C$8,"Có","Không"))</f>
        <v/>
      </c>
    </row>
    <row r="497" spans="1:19" x14ac:dyDescent="0.25">
      <c r="A497" t="str">
        <f ca="1">IF(ISBLANK(INDIRECT("'["&amp;'Báo cáo'!$C$3&amp;".xlsx]Hóa đơn COD'!"&amp;CELL("address",A497))),"",(INDIRECT("'["&amp;'Báo cáo'!$C$3&amp;".xlsx]Hóa đơn COD'!"&amp;CELL("address",A497))))</f>
        <v>BTT397362654.T140720.041219</v>
      </c>
      <c r="B497" t="str">
        <f ca="1">IF(ISBLANK(INDIRECT("'["&amp;'Báo cáo'!$C$3&amp;".xlsx]Hóa đơn COD'!"&amp;CELL("address",B497))),"",(INDIRECT("'["&amp;'Báo cáo'!$C$3&amp;".xlsx]Hóa đơn COD'!"&amp;CELL("address",B497))))</f>
        <v>T140720-Nguyễn Hoàng Tấn Viêt</v>
      </c>
      <c r="C497">
        <f ca="1">IF(ISBLANK(INDIRECT("'["&amp;'Báo cáo'!$C$3&amp;".xlsx]Hóa đơn COD'!"&amp;CELL("address",C497))),"",(INDIRECT("'["&amp;'Báo cáo'!$C$3&amp;".xlsx]Hóa đơn COD'!"&amp;CELL("address",C497))))</f>
        <v>9338360</v>
      </c>
      <c r="D497">
        <f ca="1">IF(ISBLANK(INDIRECT("'["&amp;'Báo cáo'!$C$3&amp;".xlsx]Hóa đơn COD'!"&amp;CELL("address",D497))),"",(INDIRECT("'["&amp;'Báo cáo'!$C$3&amp;".xlsx]Hóa đơn COD'!"&amp;CELL("address",D497))))</f>
        <v>0</v>
      </c>
      <c r="E497">
        <f ca="1">IF(ISBLANK(INDIRECT("'["&amp;'Báo cáo'!$C$3&amp;".xlsx]Hóa đơn COD'!"&amp;CELL("address",E497))),"",(INDIRECT("'["&amp;'Báo cáo'!$C$3&amp;".xlsx]Hóa đơn COD'!"&amp;CELL("address",E497))))</f>
        <v>1172130</v>
      </c>
      <c r="F497">
        <f ca="1">IF(ISBLANK(INDIRECT("'["&amp;'Báo cáo'!$C$3&amp;".xlsx]Hóa đơn COD'!"&amp;CELL("address",F497))),"",(INDIRECT("'["&amp;'Báo cáo'!$C$3&amp;".xlsx]Hóa đơn COD'!"&amp;CELL("address",F497))))</f>
        <v>1074130</v>
      </c>
      <c r="G497">
        <f ca="1">IF(ISBLANK(INDIRECT("'["&amp;'Báo cáo'!$C$3&amp;".xlsx]Hóa đơn COD'!"&amp;CELL("address",G497))),"",(INDIRECT("'["&amp;'Báo cáo'!$C$3&amp;".xlsx]Hóa đơn COD'!"&amp;CELL("address",G497))))</f>
        <v>98000</v>
      </c>
      <c r="H497">
        <f ca="1">IF(ISBLANK(INDIRECT("'["&amp;'Báo cáo'!$C$3&amp;".xlsx]Hóa đơn COD'!"&amp;CELL("address",H497))),"",(INDIRECT("'["&amp;'Báo cáo'!$C$3&amp;".xlsx]Hóa đơn COD'!"&amp;CELL("address",H497))))</f>
        <v>0</v>
      </c>
      <c r="I497">
        <f ca="1">IF(ISBLANK(INDIRECT("'["&amp;'Báo cáo'!$C$3&amp;".xlsx]Hóa đơn COD'!"&amp;CELL("address",I497))),"",(INDIRECT("'["&amp;'Báo cáo'!$C$3&amp;".xlsx]Hóa đơn COD'!"&amp;CELL("address",I497))))</f>
        <v>52</v>
      </c>
      <c r="J497">
        <f ca="1">IF(ISBLANK(INDIRECT("'["&amp;'Báo cáo'!$C$3&amp;".xlsx]Hóa đơn COD'!"&amp;CELL("address",J497))),"",(INDIRECT("'["&amp;'Báo cáo'!$C$3&amp;".xlsx]Hóa đơn COD'!"&amp;CELL("address",J497))))</f>
        <v>37</v>
      </c>
      <c r="K497">
        <f ca="1">IF(ISBLANK(INDIRECT("'["&amp;'Báo cáo'!$C$3&amp;".xlsx]Hóa đơn COD'!"&amp;CELL("address",K497))),"",(INDIRECT("'["&amp;'Báo cáo'!$C$3&amp;".xlsx]Hóa đơn COD'!"&amp;CELL("address",K497))))</f>
        <v>1</v>
      </c>
      <c r="L497">
        <f ca="1">IF(ISBLANK(INDIRECT("'["&amp;'Báo cáo'!$C$3&amp;".xlsx]Hóa đơn COD'!"&amp;CELL("address",L497))),"",(INDIRECT("'["&amp;'Báo cáo'!$C$3&amp;".xlsx]Hóa đơn COD'!"&amp;CELL("address",L497))))</f>
        <v>14</v>
      </c>
      <c r="M497">
        <f ca="1">IF(ISBLANK(INDIRECT("'["&amp;'Báo cáo'!$C$3&amp;".xlsx]Hóa đơn COD'!"&amp;CELL("address",M497))),"",(INDIRECT("'["&amp;'Báo cáo'!$C$3&amp;".xlsx]Hóa đơn COD'!"&amp;CELL("address",M497))))</f>
        <v>52</v>
      </c>
      <c r="N497" t="str">
        <f ca="1">IF(ISBLANK(INDIRECT("'["&amp;'Báo cáo'!$C$3&amp;".xlsx]Hóa đơn COD'!"&amp;CELL("address",N497))),"",(INDIRECT("'["&amp;'Báo cáo'!$C$3&amp;".xlsx]Hóa đơn COD'!"&amp;CELL("address",N497))))</f>
        <v>nhobth</v>
      </c>
      <c r="O497" t="str">
        <f ca="1">IF(ISBLANK(INDIRECT("'["&amp;'Báo cáo'!$C$3&amp;".xlsx]Hóa đơn COD'!"&amp;CELL("address",O497))),"",(INDIRECT("'["&amp;'Báo cáo'!$C$3&amp;".xlsx]Hóa đơn COD'!"&amp;CELL("address",O497))))</f>
        <v>22:37 04-12-19</v>
      </c>
      <c r="P497" s="10">
        <f t="shared" ca="1" si="7"/>
        <v>0.94236111111111109</v>
      </c>
      <c r="Q497" t="str">
        <f ca="1">IF(B497="","",IF(P497&lt;'Báo cáo'!$C$4,"Sáng","Chiều"))</f>
        <v>Chiều</v>
      </c>
      <c r="R497" s="12" t="str">
        <f ca="1">IF(A497="","",IF(ISNUMBER(MATCH(B497,'Danh sách COD'!$B:$B,0)),J497/I497,""))</f>
        <v/>
      </c>
      <c r="S497" t="str">
        <f ca="1">IF(R497="","",IF(R497&gt;='Báo cáo'!$C$8,"Có","Không"))</f>
        <v/>
      </c>
    </row>
    <row r="498" spans="1:19" x14ac:dyDescent="0.25">
      <c r="A498" t="str">
        <f ca="1">IF(ISBLANK(INDIRECT("'["&amp;'Báo cáo'!$C$3&amp;".xlsx]Hóa đơn COD'!"&amp;CELL("address",A498))),"",(INDIRECT("'["&amp;'Báo cáo'!$C$3&amp;".xlsx]Hóa đơn COD'!"&amp;CELL("address",A498))))</f>
        <v>BTT391755294.T141296.301119</v>
      </c>
      <c r="B498" t="str">
        <f ca="1">IF(ISBLANK(INDIRECT("'["&amp;'Báo cáo'!$C$3&amp;".xlsx]Hóa đơn COD'!"&amp;CELL("address",B498))),"",(INDIRECT("'["&amp;'Báo cáo'!$C$3&amp;".xlsx]Hóa đơn COD'!"&amp;CELL("address",B498))))</f>
        <v>T141296-Trần Tùng Lâm</v>
      </c>
      <c r="C498">
        <f ca="1">IF(ISBLANK(INDIRECT("'["&amp;'Báo cáo'!$C$3&amp;".xlsx]Hóa đơn COD'!"&amp;CELL("address",C498))),"",(INDIRECT("'["&amp;'Báo cáo'!$C$3&amp;".xlsx]Hóa đơn COD'!"&amp;CELL("address",C498))))</f>
        <v>12802926</v>
      </c>
      <c r="D498">
        <f ca="1">IF(ISBLANK(INDIRECT("'["&amp;'Báo cáo'!$C$3&amp;".xlsx]Hóa đơn COD'!"&amp;CELL("address",D498))),"",(INDIRECT("'["&amp;'Báo cáo'!$C$3&amp;".xlsx]Hóa đơn COD'!"&amp;CELL("address",D498))))</f>
        <v>0</v>
      </c>
      <c r="E498">
        <f ca="1">IF(ISBLANK(INDIRECT("'["&amp;'Báo cáo'!$C$3&amp;".xlsx]Hóa đơn COD'!"&amp;CELL("address",E498))),"",(INDIRECT("'["&amp;'Báo cáo'!$C$3&amp;".xlsx]Hóa đơn COD'!"&amp;CELL("address",E498))))</f>
        <v>1560815</v>
      </c>
      <c r="F498">
        <f ca="1">IF(ISBLANK(INDIRECT("'["&amp;'Báo cáo'!$C$3&amp;".xlsx]Hóa đơn COD'!"&amp;CELL("address",F498))),"",(INDIRECT("'["&amp;'Báo cáo'!$C$3&amp;".xlsx]Hóa đơn COD'!"&amp;CELL("address",F498))))</f>
        <v>1319815</v>
      </c>
      <c r="G498">
        <f ca="1">IF(ISBLANK(INDIRECT("'["&amp;'Báo cáo'!$C$3&amp;".xlsx]Hóa đơn COD'!"&amp;CELL("address",G498))),"",(INDIRECT("'["&amp;'Báo cáo'!$C$3&amp;".xlsx]Hóa đơn COD'!"&amp;CELL("address",G498))))</f>
        <v>241000</v>
      </c>
      <c r="H498">
        <f ca="1">IF(ISBLANK(INDIRECT("'["&amp;'Báo cáo'!$C$3&amp;".xlsx]Hóa đơn COD'!"&amp;CELL("address",H498))),"",(INDIRECT("'["&amp;'Báo cáo'!$C$3&amp;".xlsx]Hóa đơn COD'!"&amp;CELL("address",H498))))</f>
        <v>0</v>
      </c>
      <c r="I498">
        <f ca="1">IF(ISBLANK(INDIRECT("'["&amp;'Báo cáo'!$C$3&amp;".xlsx]Hóa đơn COD'!"&amp;CELL("address",I498))),"",(INDIRECT("'["&amp;'Báo cáo'!$C$3&amp;".xlsx]Hóa đơn COD'!"&amp;CELL("address",I498))))</f>
        <v>88</v>
      </c>
      <c r="J498">
        <f ca="1">IF(ISBLANK(INDIRECT("'["&amp;'Báo cáo'!$C$3&amp;".xlsx]Hóa đơn COD'!"&amp;CELL("address",J498))),"",(INDIRECT("'["&amp;'Báo cáo'!$C$3&amp;".xlsx]Hóa đơn COD'!"&amp;CELL("address",J498))))</f>
        <v>53</v>
      </c>
      <c r="K498">
        <f ca="1">IF(ISBLANK(INDIRECT("'["&amp;'Báo cáo'!$C$3&amp;".xlsx]Hóa đơn COD'!"&amp;CELL("address",K498))),"",(INDIRECT("'["&amp;'Báo cáo'!$C$3&amp;".xlsx]Hóa đơn COD'!"&amp;CELL("address",K498))))</f>
        <v>7</v>
      </c>
      <c r="L498">
        <f ca="1">IF(ISBLANK(INDIRECT("'["&amp;'Báo cáo'!$C$3&amp;".xlsx]Hóa đơn COD'!"&amp;CELL("address",L498))),"",(INDIRECT("'["&amp;'Báo cáo'!$C$3&amp;".xlsx]Hóa đơn COD'!"&amp;CELL("address",L498))))</f>
        <v>28</v>
      </c>
      <c r="M498">
        <f ca="1">IF(ISBLANK(INDIRECT("'["&amp;'Báo cáo'!$C$3&amp;".xlsx]Hóa đơn COD'!"&amp;CELL("address",M498))),"",(INDIRECT("'["&amp;'Báo cáo'!$C$3&amp;".xlsx]Hóa đơn COD'!"&amp;CELL("address",M498))))</f>
        <v>88</v>
      </c>
      <c r="N498" t="str">
        <f ca="1">IF(ISBLANK(INDIRECT("'["&amp;'Báo cáo'!$C$3&amp;".xlsx]Hóa đơn COD'!"&amp;CELL("address",N498))),"",(INDIRECT("'["&amp;'Báo cáo'!$C$3&amp;".xlsx]Hóa đơn COD'!"&amp;CELL("address",N498))))</f>
        <v>trongntm</v>
      </c>
      <c r="O498" t="str">
        <f ca="1">IF(ISBLANK(INDIRECT("'["&amp;'Báo cáo'!$C$3&amp;".xlsx]Hóa đơn COD'!"&amp;CELL("address",O498))),"",(INDIRECT("'["&amp;'Báo cáo'!$C$3&amp;".xlsx]Hóa đơn COD'!"&amp;CELL("address",O498))))</f>
        <v>13:00 30-11-19</v>
      </c>
      <c r="P498" s="10">
        <f t="shared" ca="1" si="7"/>
        <v>0.54166666666666663</v>
      </c>
      <c r="Q498" t="str">
        <f ca="1">IF(B498="","",IF(P498&lt;'Báo cáo'!$C$4,"Sáng","Chiều"))</f>
        <v>Sáng</v>
      </c>
      <c r="R498" s="12" t="str">
        <f ca="1">IF(A498="","",IF(ISNUMBER(MATCH(B498,'Danh sách COD'!$B:$B,0)),J498/I498,""))</f>
        <v/>
      </c>
      <c r="S498" t="str">
        <f ca="1">IF(R498="","",IF(R498&gt;='Báo cáo'!$C$8,"Có","Không"))</f>
        <v/>
      </c>
    </row>
    <row r="499" spans="1:19" x14ac:dyDescent="0.25">
      <c r="A499" t="str">
        <f ca="1">IF(ISBLANK(INDIRECT("'["&amp;'Báo cáo'!$C$3&amp;".xlsx]Hóa đơn COD'!"&amp;CELL("address",A499))),"",(INDIRECT("'["&amp;'Báo cáo'!$C$3&amp;".xlsx]Hóa đơn COD'!"&amp;CELL("address",A499))))</f>
        <v>BTT394047438.T141296.021219</v>
      </c>
      <c r="B499" t="str">
        <f ca="1">IF(ISBLANK(INDIRECT("'["&amp;'Báo cáo'!$C$3&amp;".xlsx]Hóa đơn COD'!"&amp;CELL("address",B499))),"",(INDIRECT("'["&amp;'Báo cáo'!$C$3&amp;".xlsx]Hóa đơn COD'!"&amp;CELL("address",B499))))</f>
        <v>T141296-Trần Tùng Lâm</v>
      </c>
      <c r="C499">
        <f ca="1">IF(ISBLANK(INDIRECT("'["&amp;'Báo cáo'!$C$3&amp;".xlsx]Hóa đơn COD'!"&amp;CELL("address",C499))),"",(INDIRECT("'["&amp;'Báo cáo'!$C$3&amp;".xlsx]Hóa đơn COD'!"&amp;CELL("address",C499))))</f>
        <v>28304708</v>
      </c>
      <c r="D499">
        <f ca="1">IF(ISBLANK(INDIRECT("'["&amp;'Báo cáo'!$C$3&amp;".xlsx]Hóa đơn COD'!"&amp;CELL("address",D499))),"",(INDIRECT("'["&amp;'Báo cáo'!$C$3&amp;".xlsx]Hóa đơn COD'!"&amp;CELL("address",D499))))</f>
        <v>0</v>
      </c>
      <c r="E499">
        <f ca="1">IF(ISBLANK(INDIRECT("'["&amp;'Báo cáo'!$C$3&amp;".xlsx]Hóa đơn COD'!"&amp;CELL("address",E499))),"",(INDIRECT("'["&amp;'Báo cáo'!$C$3&amp;".xlsx]Hóa đơn COD'!"&amp;CELL("address",E499))))</f>
        <v>2245240</v>
      </c>
      <c r="F499">
        <f ca="1">IF(ISBLANK(INDIRECT("'["&amp;'Báo cáo'!$C$3&amp;".xlsx]Hóa đơn COD'!"&amp;CELL("address",F499))),"",(INDIRECT("'["&amp;'Báo cáo'!$C$3&amp;".xlsx]Hóa đơn COD'!"&amp;CELL("address",F499))))</f>
        <v>1995740</v>
      </c>
      <c r="G499">
        <f ca="1">IF(ISBLANK(INDIRECT("'["&amp;'Báo cáo'!$C$3&amp;".xlsx]Hóa đơn COD'!"&amp;CELL("address",G499))),"",(INDIRECT("'["&amp;'Báo cáo'!$C$3&amp;".xlsx]Hóa đơn COD'!"&amp;CELL("address",G499))))</f>
        <v>249500</v>
      </c>
      <c r="H499">
        <f ca="1">IF(ISBLANK(INDIRECT("'["&amp;'Báo cáo'!$C$3&amp;".xlsx]Hóa đơn COD'!"&amp;CELL("address",H499))),"",(INDIRECT("'["&amp;'Báo cáo'!$C$3&amp;".xlsx]Hóa đơn COD'!"&amp;CELL("address",H499))))</f>
        <v>0</v>
      </c>
      <c r="I499">
        <f ca="1">IF(ISBLANK(INDIRECT("'["&amp;'Báo cáo'!$C$3&amp;".xlsx]Hóa đơn COD'!"&amp;CELL("address",I499))),"",(INDIRECT("'["&amp;'Báo cáo'!$C$3&amp;".xlsx]Hóa đơn COD'!"&amp;CELL("address",I499))))</f>
        <v>106</v>
      </c>
      <c r="J499">
        <f ca="1">IF(ISBLANK(INDIRECT("'["&amp;'Báo cáo'!$C$3&amp;".xlsx]Hóa đơn COD'!"&amp;CELL("address",J499))),"",(INDIRECT("'["&amp;'Báo cáo'!$C$3&amp;".xlsx]Hóa đơn COD'!"&amp;CELL("address",J499))))</f>
        <v>81</v>
      </c>
      <c r="K499">
        <f ca="1">IF(ISBLANK(INDIRECT("'["&amp;'Báo cáo'!$C$3&amp;".xlsx]Hóa đơn COD'!"&amp;CELL("address",K499))),"",(INDIRECT("'["&amp;'Báo cáo'!$C$3&amp;".xlsx]Hóa đơn COD'!"&amp;CELL("address",K499))))</f>
        <v>4</v>
      </c>
      <c r="L499">
        <f ca="1">IF(ISBLANK(INDIRECT("'["&amp;'Báo cáo'!$C$3&amp;".xlsx]Hóa đơn COD'!"&amp;CELL("address",L499))),"",(INDIRECT("'["&amp;'Báo cáo'!$C$3&amp;".xlsx]Hóa đơn COD'!"&amp;CELL("address",L499))))</f>
        <v>21</v>
      </c>
      <c r="M499">
        <f ca="1">IF(ISBLANK(INDIRECT("'["&amp;'Báo cáo'!$C$3&amp;".xlsx]Hóa đơn COD'!"&amp;CELL("address",M499))),"",(INDIRECT("'["&amp;'Báo cáo'!$C$3&amp;".xlsx]Hóa đơn COD'!"&amp;CELL("address",M499))))</f>
        <v>108</v>
      </c>
      <c r="N499" t="str">
        <f ca="1">IF(ISBLANK(INDIRECT("'["&amp;'Báo cáo'!$C$3&amp;".xlsx]Hóa đơn COD'!"&amp;CELL("address",N499))),"",(INDIRECT("'["&amp;'Báo cáo'!$C$3&amp;".xlsx]Hóa đơn COD'!"&amp;CELL("address",N499))))</f>
        <v>ngannk2</v>
      </c>
      <c r="O499" t="str">
        <f ca="1">IF(ISBLANK(INDIRECT("'["&amp;'Báo cáo'!$C$3&amp;".xlsx]Hóa đơn COD'!"&amp;CELL("address",O499))),"",(INDIRECT("'["&amp;'Báo cáo'!$C$3&amp;".xlsx]Hóa đơn COD'!"&amp;CELL("address",O499))))</f>
        <v>14:08 02-12-19</v>
      </c>
      <c r="P499" s="10">
        <f t="shared" ca="1" si="7"/>
        <v>0.58888888888888891</v>
      </c>
      <c r="Q499" t="str">
        <f ca="1">IF(B499="","",IF(P499&lt;'Báo cáo'!$C$4,"Sáng","Chiều"))</f>
        <v>Chiều</v>
      </c>
      <c r="R499" s="12" t="str">
        <f ca="1">IF(A499="","",IF(ISNUMBER(MATCH(B499,'Danh sách COD'!$B:$B,0)),J499/I499,""))</f>
        <v/>
      </c>
      <c r="S499" t="str">
        <f ca="1">IF(R499="","",IF(R499&gt;='Báo cáo'!$C$8,"Có","Không"))</f>
        <v/>
      </c>
    </row>
    <row r="500" spans="1:19" x14ac:dyDescent="0.25">
      <c r="A500" t="str">
        <f ca="1">IF(ISBLANK(INDIRECT("'["&amp;'Báo cáo'!$C$3&amp;".xlsx]Hóa đơn COD'!"&amp;CELL("address",A500))),"",(INDIRECT("'["&amp;'Báo cáo'!$C$3&amp;".xlsx]Hóa đơn COD'!"&amp;CELL("address",A500))))</f>
        <v>BTT395372949.T141296.031219</v>
      </c>
      <c r="B500" t="str">
        <f ca="1">IF(ISBLANK(INDIRECT("'["&amp;'Báo cáo'!$C$3&amp;".xlsx]Hóa đơn COD'!"&amp;CELL("address",B500))),"",(INDIRECT("'["&amp;'Báo cáo'!$C$3&amp;".xlsx]Hóa đơn COD'!"&amp;CELL("address",B500))))</f>
        <v>T141296-Trần Tùng Lâm</v>
      </c>
      <c r="C500">
        <f ca="1">IF(ISBLANK(INDIRECT("'["&amp;'Báo cáo'!$C$3&amp;".xlsx]Hóa đơn COD'!"&amp;CELL("address",C500))),"",(INDIRECT("'["&amp;'Báo cáo'!$C$3&amp;".xlsx]Hóa đơn COD'!"&amp;CELL("address",C500))))</f>
        <v>30357838</v>
      </c>
      <c r="D500">
        <f ca="1">IF(ISBLANK(INDIRECT("'["&amp;'Báo cáo'!$C$3&amp;".xlsx]Hóa đơn COD'!"&amp;CELL("address",D500))),"",(INDIRECT("'["&amp;'Báo cáo'!$C$3&amp;".xlsx]Hóa đơn COD'!"&amp;CELL("address",D500))))</f>
        <v>15750</v>
      </c>
      <c r="E500">
        <f ca="1">IF(ISBLANK(INDIRECT("'["&amp;'Báo cáo'!$C$3&amp;".xlsx]Hóa đơn COD'!"&amp;CELL("address",E500))),"",(INDIRECT("'["&amp;'Báo cáo'!$C$3&amp;".xlsx]Hóa đơn COD'!"&amp;CELL("address",E500))))</f>
        <v>2301070</v>
      </c>
      <c r="F500">
        <f ca="1">IF(ISBLANK(INDIRECT("'["&amp;'Báo cáo'!$C$3&amp;".xlsx]Hóa đơn COD'!"&amp;CELL("address",F500))),"",(INDIRECT("'["&amp;'Báo cáo'!$C$3&amp;".xlsx]Hóa đơn COD'!"&amp;CELL("address",F500))))</f>
        <v>1970570</v>
      </c>
      <c r="G500">
        <f ca="1">IF(ISBLANK(INDIRECT("'["&amp;'Báo cáo'!$C$3&amp;".xlsx]Hóa đơn COD'!"&amp;CELL("address",G500))),"",(INDIRECT("'["&amp;'Báo cáo'!$C$3&amp;".xlsx]Hóa đơn COD'!"&amp;CELL("address",G500))))</f>
        <v>330500</v>
      </c>
      <c r="H500">
        <f ca="1">IF(ISBLANK(INDIRECT("'["&amp;'Báo cáo'!$C$3&amp;".xlsx]Hóa đơn COD'!"&amp;CELL("address",H500))),"",(INDIRECT("'["&amp;'Báo cáo'!$C$3&amp;".xlsx]Hóa đơn COD'!"&amp;CELL("address",H500))))</f>
        <v>0</v>
      </c>
      <c r="I500">
        <f ca="1">IF(ISBLANK(INDIRECT("'["&amp;'Báo cáo'!$C$3&amp;".xlsx]Hóa đơn COD'!"&amp;CELL("address",I500))),"",(INDIRECT("'["&amp;'Báo cáo'!$C$3&amp;".xlsx]Hóa đơn COD'!"&amp;CELL("address",I500))))</f>
        <v>115</v>
      </c>
      <c r="J500">
        <f ca="1">IF(ISBLANK(INDIRECT("'["&amp;'Báo cáo'!$C$3&amp;".xlsx]Hóa đơn COD'!"&amp;CELL("address",J500))),"",(INDIRECT("'["&amp;'Báo cáo'!$C$3&amp;".xlsx]Hóa đơn COD'!"&amp;CELL("address",J500))))</f>
        <v>87</v>
      </c>
      <c r="K500">
        <f ca="1">IF(ISBLANK(INDIRECT("'["&amp;'Báo cáo'!$C$3&amp;".xlsx]Hóa đơn COD'!"&amp;CELL("address",K500))),"",(INDIRECT("'["&amp;'Báo cáo'!$C$3&amp;".xlsx]Hóa đơn COD'!"&amp;CELL("address",K500))))</f>
        <v>3</v>
      </c>
      <c r="L500">
        <f ca="1">IF(ISBLANK(INDIRECT("'["&amp;'Báo cáo'!$C$3&amp;".xlsx]Hóa đơn COD'!"&amp;CELL("address",L500))),"",(INDIRECT("'["&amp;'Báo cáo'!$C$3&amp;".xlsx]Hóa đơn COD'!"&amp;CELL("address",L500))))</f>
        <v>25</v>
      </c>
      <c r="M500">
        <f ca="1">IF(ISBLANK(INDIRECT("'["&amp;'Báo cáo'!$C$3&amp;".xlsx]Hóa đơn COD'!"&amp;CELL("address",M500))),"",(INDIRECT("'["&amp;'Báo cáo'!$C$3&amp;".xlsx]Hóa đơn COD'!"&amp;CELL("address",M500))))</f>
        <v>115</v>
      </c>
      <c r="N500" t="str">
        <f ca="1">IF(ISBLANK(INDIRECT("'["&amp;'Báo cáo'!$C$3&amp;".xlsx]Hóa đơn COD'!"&amp;CELL("address",N500))),"",(INDIRECT("'["&amp;'Báo cáo'!$C$3&amp;".xlsx]Hóa đơn COD'!"&amp;CELL("address",N500))))</f>
        <v>ngannk2</v>
      </c>
      <c r="O500" t="str">
        <f ca="1">IF(ISBLANK(INDIRECT("'["&amp;'Báo cáo'!$C$3&amp;".xlsx]Hóa đơn COD'!"&amp;CELL("address",O500))),"",(INDIRECT("'["&amp;'Báo cáo'!$C$3&amp;".xlsx]Hóa đơn COD'!"&amp;CELL("address",O500))))</f>
        <v>14:11 03-12-19</v>
      </c>
      <c r="P500" s="10">
        <f t="shared" ca="1" si="7"/>
        <v>0.59097222222222223</v>
      </c>
      <c r="Q500" t="str">
        <f ca="1">IF(B500="","",IF(P500&lt;'Báo cáo'!$C$4,"Sáng","Chiều"))</f>
        <v>Chiều</v>
      </c>
      <c r="R500" s="12" t="str">
        <f ca="1">IF(A500="","",IF(ISNUMBER(MATCH(B500,'Danh sách COD'!$B:$B,0)),J500/I500,""))</f>
        <v/>
      </c>
      <c r="S500" t="str">
        <f ca="1">IF(R500="","",IF(R500&gt;='Báo cáo'!$C$8,"Có","Không"))</f>
        <v/>
      </c>
    </row>
    <row r="501" spans="1:19" x14ac:dyDescent="0.25">
      <c r="A501" t="str">
        <f ca="1">IF(ISBLANK(INDIRECT("'["&amp;'Báo cáo'!$C$3&amp;".xlsx]Hóa đơn COD'!"&amp;CELL("address",A501))),"",(INDIRECT("'["&amp;'Báo cáo'!$C$3&amp;".xlsx]Hóa đơn COD'!"&amp;CELL("address",A501))))</f>
        <v>BTT394245777.T141296.021219</v>
      </c>
      <c r="B501" t="str">
        <f ca="1">IF(ISBLANK(INDIRECT("'["&amp;'Báo cáo'!$C$3&amp;".xlsx]Hóa đơn COD'!"&amp;CELL("address",B501))),"",(INDIRECT("'["&amp;'Báo cáo'!$C$3&amp;".xlsx]Hóa đơn COD'!"&amp;CELL("address",B501))))</f>
        <v>T141296-Trần Tùng Lâm</v>
      </c>
      <c r="C501">
        <f ca="1">IF(ISBLANK(INDIRECT("'["&amp;'Báo cáo'!$C$3&amp;".xlsx]Hóa đơn COD'!"&amp;CELL("address",C501))),"",(INDIRECT("'["&amp;'Báo cáo'!$C$3&amp;".xlsx]Hóa đơn COD'!"&amp;CELL("address",C501))))</f>
        <v>5668410</v>
      </c>
      <c r="D501">
        <f ca="1">IF(ISBLANK(INDIRECT("'["&amp;'Báo cáo'!$C$3&amp;".xlsx]Hóa đơn COD'!"&amp;CELL("address",D501))),"",(INDIRECT("'["&amp;'Báo cáo'!$C$3&amp;".xlsx]Hóa đơn COD'!"&amp;CELL("address",D501))))</f>
        <v>0</v>
      </c>
      <c r="E501">
        <f ca="1">IF(ISBLANK(INDIRECT("'["&amp;'Báo cáo'!$C$3&amp;".xlsx]Hóa đơn COD'!"&amp;CELL("address",E501))),"",(INDIRECT("'["&amp;'Báo cáo'!$C$3&amp;".xlsx]Hóa đơn COD'!"&amp;CELL("address",E501))))</f>
        <v>707110</v>
      </c>
      <c r="F501">
        <f ca="1">IF(ISBLANK(INDIRECT("'["&amp;'Báo cáo'!$C$3&amp;".xlsx]Hóa đơn COD'!"&amp;CELL("address",F501))),"",(INDIRECT("'["&amp;'Báo cáo'!$C$3&amp;".xlsx]Hóa đơn COD'!"&amp;CELL("address",F501))))</f>
        <v>376110</v>
      </c>
      <c r="G501">
        <f ca="1">IF(ISBLANK(INDIRECT("'["&amp;'Báo cáo'!$C$3&amp;".xlsx]Hóa đơn COD'!"&amp;CELL("address",G501))),"",(INDIRECT("'["&amp;'Báo cáo'!$C$3&amp;".xlsx]Hóa đơn COD'!"&amp;CELL("address",G501))))</f>
        <v>331000</v>
      </c>
      <c r="H501">
        <f ca="1">IF(ISBLANK(INDIRECT("'["&amp;'Báo cáo'!$C$3&amp;".xlsx]Hóa đơn COD'!"&amp;CELL("address",H501))),"",(INDIRECT("'["&amp;'Báo cáo'!$C$3&amp;".xlsx]Hóa đơn COD'!"&amp;CELL("address",H501))))</f>
        <v>0</v>
      </c>
      <c r="I501">
        <f ca="1">IF(ISBLANK(INDIRECT("'["&amp;'Báo cáo'!$C$3&amp;".xlsx]Hóa đơn COD'!"&amp;CELL("address",I501))),"",(INDIRECT("'["&amp;'Báo cáo'!$C$3&amp;".xlsx]Hóa đơn COD'!"&amp;CELL("address",I501))))</f>
        <v>20</v>
      </c>
      <c r="J501">
        <f ca="1">IF(ISBLANK(INDIRECT("'["&amp;'Báo cáo'!$C$3&amp;".xlsx]Hóa đơn COD'!"&amp;CELL("address",J501))),"",(INDIRECT("'["&amp;'Báo cáo'!$C$3&amp;".xlsx]Hóa đơn COD'!"&amp;CELL("address",J501))))</f>
        <v>12</v>
      </c>
      <c r="K501">
        <f ca="1">IF(ISBLANK(INDIRECT("'["&amp;'Báo cáo'!$C$3&amp;".xlsx]Hóa đơn COD'!"&amp;CELL("address",K501))),"",(INDIRECT("'["&amp;'Báo cáo'!$C$3&amp;".xlsx]Hóa đơn COD'!"&amp;CELL("address",K501))))</f>
        <v>3</v>
      </c>
      <c r="L501">
        <f ca="1">IF(ISBLANK(INDIRECT("'["&amp;'Báo cáo'!$C$3&amp;".xlsx]Hóa đơn COD'!"&amp;CELL("address",L501))),"",(INDIRECT("'["&amp;'Báo cáo'!$C$3&amp;".xlsx]Hóa đơn COD'!"&amp;CELL("address",L501))))</f>
        <v>5</v>
      </c>
      <c r="M501">
        <f ca="1">IF(ISBLANK(INDIRECT("'["&amp;'Báo cáo'!$C$3&amp;".xlsx]Hóa đơn COD'!"&amp;CELL("address",M501))),"",(INDIRECT("'["&amp;'Báo cáo'!$C$3&amp;".xlsx]Hóa đơn COD'!"&amp;CELL("address",M501))))</f>
        <v>20</v>
      </c>
      <c r="N501" t="str">
        <f ca="1">IF(ISBLANK(INDIRECT("'["&amp;'Báo cáo'!$C$3&amp;".xlsx]Hóa đơn COD'!"&amp;CELL("address",N501))),"",(INDIRECT("'["&amp;'Báo cáo'!$C$3&amp;".xlsx]Hóa đơn COD'!"&amp;CELL("address",N501))))</f>
        <v>ngannk2</v>
      </c>
      <c r="O501" t="str">
        <f ca="1">IF(ISBLANK(INDIRECT("'["&amp;'Báo cáo'!$C$3&amp;".xlsx]Hóa đơn COD'!"&amp;CELL("address",O501))),"",(INDIRECT("'["&amp;'Báo cáo'!$C$3&amp;".xlsx]Hóa đơn COD'!"&amp;CELL("address",O501))))</f>
        <v>17:13 02-12-19</v>
      </c>
      <c r="P501" s="10">
        <f t="shared" ca="1" si="7"/>
        <v>0.71736111111111101</v>
      </c>
      <c r="Q501" t="str">
        <f ca="1">IF(B501="","",IF(P501&lt;'Báo cáo'!$C$4,"Sáng","Chiều"))</f>
        <v>Chiều</v>
      </c>
      <c r="R501" s="12" t="str">
        <f ca="1">IF(A501="","",IF(ISNUMBER(MATCH(B501,'Danh sách COD'!$B:$B,0)),J501/I501,""))</f>
        <v/>
      </c>
      <c r="S501" t="str">
        <f ca="1">IF(R501="","",IF(R501&gt;='Báo cáo'!$C$8,"Có","Không"))</f>
        <v/>
      </c>
    </row>
    <row r="502" spans="1:19" x14ac:dyDescent="0.25">
      <c r="A502" t="str">
        <f ca="1">IF(ISBLANK(INDIRECT("'["&amp;'Báo cáo'!$C$3&amp;".xlsx]Hóa đơn COD'!"&amp;CELL("address",A502))),"",(INDIRECT("'["&amp;'Báo cáo'!$C$3&amp;".xlsx]Hóa đơn COD'!"&amp;CELL("address",A502))))</f>
        <v>BTT392780898.T141552.011219</v>
      </c>
      <c r="B502" t="str">
        <f ca="1">IF(ISBLANK(INDIRECT("'["&amp;'Báo cáo'!$C$3&amp;".xlsx]Hóa đơn COD'!"&amp;CELL("address",B502))),"",(INDIRECT("'["&amp;'Báo cáo'!$C$3&amp;".xlsx]Hóa đơn COD'!"&amp;CELL("address",B502))))</f>
        <v>T141552-Nguyễn Lê Minh Triết</v>
      </c>
      <c r="C502">
        <f ca="1">IF(ISBLANK(INDIRECT("'["&amp;'Báo cáo'!$C$3&amp;".xlsx]Hóa đơn COD'!"&amp;CELL("address",C502))),"",(INDIRECT("'["&amp;'Báo cáo'!$C$3&amp;".xlsx]Hóa đơn COD'!"&amp;CELL("address",C502))))</f>
        <v>12058206</v>
      </c>
      <c r="D502">
        <f ca="1">IF(ISBLANK(INDIRECT("'["&amp;'Báo cáo'!$C$3&amp;".xlsx]Hóa đơn COD'!"&amp;CELL("address",D502))),"",(INDIRECT("'["&amp;'Báo cáo'!$C$3&amp;".xlsx]Hóa đơn COD'!"&amp;CELL("address",D502))))</f>
        <v>0</v>
      </c>
      <c r="E502">
        <f ca="1">IF(ISBLANK(INDIRECT("'["&amp;'Báo cáo'!$C$3&amp;".xlsx]Hóa đơn COD'!"&amp;CELL("address",E502))),"",(INDIRECT("'["&amp;'Báo cáo'!$C$3&amp;".xlsx]Hóa đơn COD'!"&amp;CELL("address",E502))))</f>
        <v>1159420</v>
      </c>
      <c r="F502">
        <f ca="1">IF(ISBLANK(INDIRECT("'["&amp;'Báo cáo'!$C$3&amp;".xlsx]Hóa đơn COD'!"&amp;CELL("address",F502))),"",(INDIRECT("'["&amp;'Báo cáo'!$C$3&amp;".xlsx]Hóa đơn COD'!"&amp;CELL("address",F502))))</f>
        <v>956420</v>
      </c>
      <c r="G502">
        <f ca="1">IF(ISBLANK(INDIRECT("'["&amp;'Báo cáo'!$C$3&amp;".xlsx]Hóa đơn COD'!"&amp;CELL("address",G502))),"",(INDIRECT("'["&amp;'Báo cáo'!$C$3&amp;".xlsx]Hóa đơn COD'!"&amp;CELL("address",G502))))</f>
        <v>203000</v>
      </c>
      <c r="H502">
        <f ca="1">IF(ISBLANK(INDIRECT("'["&amp;'Báo cáo'!$C$3&amp;".xlsx]Hóa đơn COD'!"&amp;CELL("address",H502))),"",(INDIRECT("'["&amp;'Báo cáo'!$C$3&amp;".xlsx]Hóa đơn COD'!"&amp;CELL("address",H502))))</f>
        <v>0</v>
      </c>
      <c r="I502">
        <f ca="1">IF(ISBLANK(INDIRECT("'["&amp;'Báo cáo'!$C$3&amp;".xlsx]Hóa đơn COD'!"&amp;CELL("address",I502))),"",(INDIRECT("'["&amp;'Báo cáo'!$C$3&amp;".xlsx]Hóa đơn COD'!"&amp;CELL("address",I502))))</f>
        <v>52</v>
      </c>
      <c r="J502">
        <f ca="1">IF(ISBLANK(INDIRECT("'["&amp;'Báo cáo'!$C$3&amp;".xlsx]Hóa đơn COD'!"&amp;CELL("address",J502))),"",(INDIRECT("'["&amp;'Báo cáo'!$C$3&amp;".xlsx]Hóa đơn COD'!"&amp;CELL("address",J502))))</f>
        <v>45</v>
      </c>
      <c r="K502">
        <f ca="1">IF(ISBLANK(INDIRECT("'["&amp;'Báo cáo'!$C$3&amp;".xlsx]Hóa đơn COD'!"&amp;CELL("address",K502))),"",(INDIRECT("'["&amp;'Báo cáo'!$C$3&amp;".xlsx]Hóa đơn COD'!"&amp;CELL("address",K502))))</f>
        <v>0</v>
      </c>
      <c r="L502">
        <f ca="1">IF(ISBLANK(INDIRECT("'["&amp;'Báo cáo'!$C$3&amp;".xlsx]Hóa đơn COD'!"&amp;CELL("address",L502))),"",(INDIRECT("'["&amp;'Báo cáo'!$C$3&amp;".xlsx]Hóa đơn COD'!"&amp;CELL("address",L502))))</f>
        <v>7</v>
      </c>
      <c r="M502">
        <f ca="1">IF(ISBLANK(INDIRECT("'["&amp;'Báo cáo'!$C$3&amp;".xlsx]Hóa đơn COD'!"&amp;CELL("address",M502))),"",(INDIRECT("'["&amp;'Báo cáo'!$C$3&amp;".xlsx]Hóa đơn COD'!"&amp;CELL("address",M502))))</f>
        <v>52</v>
      </c>
      <c r="N502" t="str">
        <f ca="1">IF(ISBLANK(INDIRECT("'["&amp;'Báo cáo'!$C$3&amp;".xlsx]Hóa đơn COD'!"&amp;CELL("address",N502))),"",(INDIRECT("'["&amp;'Báo cáo'!$C$3&amp;".xlsx]Hóa đơn COD'!"&amp;CELL("address",N502))))</f>
        <v>huyendtm2</v>
      </c>
      <c r="O502" t="str">
        <f ca="1">IF(ISBLANK(INDIRECT("'["&amp;'Báo cáo'!$C$3&amp;".xlsx]Hóa đơn COD'!"&amp;CELL("address",O502))),"",(INDIRECT("'["&amp;'Báo cáo'!$C$3&amp;".xlsx]Hóa đơn COD'!"&amp;CELL("address",O502))))</f>
        <v>12:20 01-12-19</v>
      </c>
      <c r="P502" s="10">
        <f t="shared" ca="1" si="7"/>
        <v>0.51388888888888895</v>
      </c>
      <c r="Q502" t="str">
        <f ca="1">IF(B502="","",IF(P502&lt;'Báo cáo'!$C$4,"Sáng","Chiều"))</f>
        <v>Sáng</v>
      </c>
      <c r="R502" s="12" t="str">
        <f ca="1">IF(A502="","",IF(ISNUMBER(MATCH(B502,'Danh sách COD'!$B:$B,0)),J502/I502,""))</f>
        <v/>
      </c>
      <c r="S502" t="str">
        <f ca="1">IF(R502="","",IF(R502&gt;='Báo cáo'!$C$8,"Có","Không"))</f>
        <v/>
      </c>
    </row>
    <row r="503" spans="1:19" x14ac:dyDescent="0.25">
      <c r="A503" t="str">
        <f ca="1">IF(ISBLANK(INDIRECT("'["&amp;'Báo cáo'!$C$3&amp;".xlsx]Hóa đơn COD'!"&amp;CELL("address",A503))),"",(INDIRECT("'["&amp;'Báo cáo'!$C$3&amp;".xlsx]Hóa đơn COD'!"&amp;CELL("address",A503))))</f>
        <v>BTT396674556.T142380.041219</v>
      </c>
      <c r="B503" t="str">
        <f ca="1">IF(ISBLANK(INDIRECT("'["&amp;'Báo cáo'!$C$3&amp;".xlsx]Hóa đơn COD'!"&amp;CELL("address",B503))),"",(INDIRECT("'["&amp;'Báo cáo'!$C$3&amp;".xlsx]Hóa đơn COD'!"&amp;CELL("address",B503))))</f>
        <v>T142380-Võ Thái Thanh</v>
      </c>
      <c r="C503">
        <f ca="1">IF(ISBLANK(INDIRECT("'["&amp;'Báo cáo'!$C$3&amp;".xlsx]Hóa đơn COD'!"&amp;CELL("address",C503))),"",(INDIRECT("'["&amp;'Báo cáo'!$C$3&amp;".xlsx]Hóa đơn COD'!"&amp;CELL("address",C503))))</f>
        <v>15403140</v>
      </c>
      <c r="D503">
        <f ca="1">IF(ISBLANK(INDIRECT("'["&amp;'Báo cáo'!$C$3&amp;".xlsx]Hóa đơn COD'!"&amp;CELL("address",D503))),"",(INDIRECT("'["&amp;'Báo cáo'!$C$3&amp;".xlsx]Hóa đơn COD'!"&amp;CELL("address",D503))))</f>
        <v>0</v>
      </c>
      <c r="E503">
        <f ca="1">IF(ISBLANK(INDIRECT("'["&amp;'Báo cáo'!$C$3&amp;".xlsx]Hóa đơn COD'!"&amp;CELL("address",E503))),"",(INDIRECT("'["&amp;'Báo cáo'!$C$3&amp;".xlsx]Hóa đơn COD'!"&amp;CELL("address",E503))))</f>
        <v>825160</v>
      </c>
      <c r="F503">
        <f ca="1">IF(ISBLANK(INDIRECT("'["&amp;'Báo cáo'!$C$3&amp;".xlsx]Hóa đơn COD'!"&amp;CELL("address",F503))),"",(INDIRECT("'["&amp;'Báo cáo'!$C$3&amp;".xlsx]Hóa đơn COD'!"&amp;CELL("address",F503))))</f>
        <v>653160</v>
      </c>
      <c r="G503">
        <f ca="1">IF(ISBLANK(INDIRECT("'["&amp;'Báo cáo'!$C$3&amp;".xlsx]Hóa đơn COD'!"&amp;CELL("address",G503))),"",(INDIRECT("'["&amp;'Báo cáo'!$C$3&amp;".xlsx]Hóa đơn COD'!"&amp;CELL("address",G503))))</f>
        <v>172000</v>
      </c>
      <c r="H503">
        <f ca="1">IF(ISBLANK(INDIRECT("'["&amp;'Báo cáo'!$C$3&amp;".xlsx]Hóa đơn COD'!"&amp;CELL("address",H503))),"",(INDIRECT("'["&amp;'Báo cáo'!$C$3&amp;".xlsx]Hóa đơn COD'!"&amp;CELL("address",H503))))</f>
        <v>0</v>
      </c>
      <c r="I503">
        <f ca="1">IF(ISBLANK(INDIRECT("'["&amp;'Báo cáo'!$C$3&amp;".xlsx]Hóa đơn COD'!"&amp;CELL("address",I503))),"",(INDIRECT("'["&amp;'Báo cáo'!$C$3&amp;".xlsx]Hóa đơn COD'!"&amp;CELL("address",I503))))</f>
        <v>42</v>
      </c>
      <c r="J503">
        <f ca="1">IF(ISBLANK(INDIRECT("'["&amp;'Báo cáo'!$C$3&amp;".xlsx]Hóa đơn COD'!"&amp;CELL("address",J503))),"",(INDIRECT("'["&amp;'Báo cáo'!$C$3&amp;".xlsx]Hóa đơn COD'!"&amp;CELL("address",J503))))</f>
        <v>32</v>
      </c>
      <c r="K503">
        <f ca="1">IF(ISBLANK(INDIRECT("'["&amp;'Báo cáo'!$C$3&amp;".xlsx]Hóa đơn COD'!"&amp;CELL("address",K503))),"",(INDIRECT("'["&amp;'Báo cáo'!$C$3&amp;".xlsx]Hóa đơn COD'!"&amp;CELL("address",K503))))</f>
        <v>0</v>
      </c>
      <c r="L503">
        <f ca="1">IF(ISBLANK(INDIRECT("'["&amp;'Báo cáo'!$C$3&amp;".xlsx]Hóa đơn COD'!"&amp;CELL("address",L503))),"",(INDIRECT("'["&amp;'Báo cáo'!$C$3&amp;".xlsx]Hóa đơn COD'!"&amp;CELL("address",L503))))</f>
        <v>10</v>
      </c>
      <c r="M503">
        <f ca="1">IF(ISBLANK(INDIRECT("'["&amp;'Báo cáo'!$C$3&amp;".xlsx]Hóa đơn COD'!"&amp;CELL("address",M503))),"",(INDIRECT("'["&amp;'Báo cáo'!$C$3&amp;".xlsx]Hóa đơn COD'!"&amp;CELL("address",M503))))</f>
        <v>42</v>
      </c>
      <c r="N503" t="str">
        <f ca="1">IF(ISBLANK(INDIRECT("'["&amp;'Báo cáo'!$C$3&amp;".xlsx]Hóa đơn COD'!"&amp;CELL("address",N503))),"",(INDIRECT("'["&amp;'Báo cáo'!$C$3&amp;".xlsx]Hóa đơn COD'!"&amp;CELL("address",N503))))</f>
        <v>trongntm</v>
      </c>
      <c r="O503" t="str">
        <f ca="1">IF(ISBLANK(INDIRECT("'["&amp;'Báo cáo'!$C$3&amp;".xlsx]Hóa đơn COD'!"&amp;CELL("address",O503))),"",(INDIRECT("'["&amp;'Báo cáo'!$C$3&amp;".xlsx]Hóa đơn COD'!"&amp;CELL("address",O503))))</f>
        <v>12:52 04-12-19</v>
      </c>
      <c r="P503" s="10">
        <f t="shared" ca="1" si="7"/>
        <v>0.53611111111111109</v>
      </c>
      <c r="Q503" t="str">
        <f ca="1">IF(B503="","",IF(P503&lt;'Báo cáo'!$C$4,"Sáng","Chiều"))</f>
        <v>Sáng</v>
      </c>
      <c r="R503" s="12">
        <f ca="1">IF(A503="","",IF(ISNUMBER(MATCH(B503,'Danh sách COD'!$B:$B,0)),J503/I503,""))</f>
        <v>0.76190476190476186</v>
      </c>
      <c r="S503" t="str">
        <f ca="1">IF(R503="","",IF(R503&gt;='Báo cáo'!$C$8,"Có","Không"))</f>
        <v>Không</v>
      </c>
    </row>
    <row r="504" spans="1:19" x14ac:dyDescent="0.25">
      <c r="A504" t="str">
        <f ca="1">IF(ISBLANK(INDIRECT("'["&amp;'Báo cáo'!$C$3&amp;".xlsx]Hóa đơn COD'!"&amp;CELL("address",A504))),"",(INDIRECT("'["&amp;'Báo cáo'!$C$3&amp;".xlsx]Hóa đơn COD'!"&amp;CELL("address",A504))))</f>
        <v>BTT397939386.T142380.051219</v>
      </c>
      <c r="B504" t="str">
        <f ca="1">IF(ISBLANK(INDIRECT("'["&amp;'Báo cáo'!$C$3&amp;".xlsx]Hóa đơn COD'!"&amp;CELL("address",B504))),"",(INDIRECT("'["&amp;'Báo cáo'!$C$3&amp;".xlsx]Hóa đơn COD'!"&amp;CELL("address",B504))))</f>
        <v>T142380-Võ Thái Thanh</v>
      </c>
      <c r="C504">
        <f ca="1">IF(ISBLANK(INDIRECT("'["&amp;'Báo cáo'!$C$3&amp;".xlsx]Hóa đơn COD'!"&amp;CELL("address",C504))),"",(INDIRECT("'["&amp;'Báo cáo'!$C$3&amp;".xlsx]Hóa đơn COD'!"&amp;CELL("address",C504))))</f>
        <v>9917400</v>
      </c>
      <c r="D504">
        <f ca="1">IF(ISBLANK(INDIRECT("'["&amp;'Báo cáo'!$C$3&amp;".xlsx]Hóa đơn COD'!"&amp;CELL("address",D504))),"",(INDIRECT("'["&amp;'Báo cáo'!$C$3&amp;".xlsx]Hóa đơn COD'!"&amp;CELL("address",D504))))</f>
        <v>19750</v>
      </c>
      <c r="E504">
        <f ca="1">IF(ISBLANK(INDIRECT("'["&amp;'Báo cáo'!$C$3&amp;".xlsx]Hóa đơn COD'!"&amp;CELL("address",E504))),"",(INDIRECT("'["&amp;'Báo cáo'!$C$3&amp;".xlsx]Hóa đơn COD'!"&amp;CELL("address",E504))))</f>
        <v>781620</v>
      </c>
      <c r="F504">
        <f ca="1">IF(ISBLANK(INDIRECT("'["&amp;'Báo cáo'!$C$3&amp;".xlsx]Hóa đơn COD'!"&amp;CELL("address",F504))),"",(INDIRECT("'["&amp;'Báo cáo'!$C$3&amp;".xlsx]Hóa đơn COD'!"&amp;CELL("address",F504))))</f>
        <v>741620</v>
      </c>
      <c r="G504">
        <f ca="1">IF(ISBLANK(INDIRECT("'["&amp;'Báo cáo'!$C$3&amp;".xlsx]Hóa đơn COD'!"&amp;CELL("address",G504))),"",(INDIRECT("'["&amp;'Báo cáo'!$C$3&amp;".xlsx]Hóa đơn COD'!"&amp;CELL("address",G504))))</f>
        <v>40000</v>
      </c>
      <c r="H504">
        <f ca="1">IF(ISBLANK(INDIRECT("'["&amp;'Báo cáo'!$C$3&amp;".xlsx]Hóa đơn COD'!"&amp;CELL("address",H504))),"",(INDIRECT("'["&amp;'Báo cáo'!$C$3&amp;".xlsx]Hóa đơn COD'!"&amp;CELL("address",H504))))</f>
        <v>0</v>
      </c>
      <c r="I504">
        <f ca="1">IF(ISBLANK(INDIRECT("'["&amp;'Báo cáo'!$C$3&amp;".xlsx]Hóa đơn COD'!"&amp;CELL("address",I504))),"",(INDIRECT("'["&amp;'Báo cáo'!$C$3&amp;".xlsx]Hóa đơn COD'!"&amp;CELL("address",I504))))</f>
        <v>37</v>
      </c>
      <c r="J504">
        <f ca="1">IF(ISBLANK(INDIRECT("'["&amp;'Báo cáo'!$C$3&amp;".xlsx]Hóa đơn COD'!"&amp;CELL("address",J504))),"",(INDIRECT("'["&amp;'Báo cáo'!$C$3&amp;".xlsx]Hóa đơn COD'!"&amp;CELL("address",J504))))</f>
        <v>25</v>
      </c>
      <c r="K504">
        <f ca="1">IF(ISBLANK(INDIRECT("'["&amp;'Báo cáo'!$C$3&amp;".xlsx]Hóa đơn COD'!"&amp;CELL("address",K504))),"",(INDIRECT("'["&amp;'Báo cáo'!$C$3&amp;".xlsx]Hóa đơn COD'!"&amp;CELL("address",K504))))</f>
        <v>3</v>
      </c>
      <c r="L504">
        <f ca="1">IF(ISBLANK(INDIRECT("'["&amp;'Báo cáo'!$C$3&amp;".xlsx]Hóa đơn COD'!"&amp;CELL("address",L504))),"",(INDIRECT("'["&amp;'Báo cáo'!$C$3&amp;".xlsx]Hóa đơn COD'!"&amp;CELL("address",L504))))</f>
        <v>9</v>
      </c>
      <c r="M504">
        <f ca="1">IF(ISBLANK(INDIRECT("'["&amp;'Báo cáo'!$C$3&amp;".xlsx]Hóa đơn COD'!"&amp;CELL("address",M504))),"",(INDIRECT("'["&amp;'Báo cáo'!$C$3&amp;".xlsx]Hóa đơn COD'!"&amp;CELL("address",M504))))</f>
        <v>37</v>
      </c>
      <c r="N504" t="str">
        <f ca="1">IF(ISBLANK(INDIRECT("'["&amp;'Báo cáo'!$C$3&amp;".xlsx]Hóa đơn COD'!"&amp;CELL("address",N504))),"",(INDIRECT("'["&amp;'Báo cáo'!$C$3&amp;".xlsx]Hóa đơn COD'!"&amp;CELL("address",N504))))</f>
        <v>trongntm</v>
      </c>
      <c r="O504" t="str">
        <f ca="1">IF(ISBLANK(INDIRECT("'["&amp;'Báo cáo'!$C$3&amp;".xlsx]Hóa đơn COD'!"&amp;CELL("address",O504))),"",(INDIRECT("'["&amp;'Báo cáo'!$C$3&amp;".xlsx]Hóa đơn COD'!"&amp;CELL("address",O504))))</f>
        <v>12:57 05-12-19</v>
      </c>
      <c r="P504" s="10">
        <f t="shared" ca="1" si="7"/>
        <v>0.5395833333333333</v>
      </c>
      <c r="Q504" t="str">
        <f ca="1">IF(B504="","",IF(P504&lt;'Báo cáo'!$C$4,"Sáng","Chiều"))</f>
        <v>Sáng</v>
      </c>
      <c r="R504" s="12">
        <f ca="1">IF(A504="","",IF(ISNUMBER(MATCH(B504,'Danh sách COD'!$B:$B,0)),J504/I504,""))</f>
        <v>0.67567567567567566</v>
      </c>
      <c r="S504" t="str">
        <f ca="1">IF(R504="","",IF(R504&gt;='Báo cáo'!$C$8,"Có","Không"))</f>
        <v>Không</v>
      </c>
    </row>
    <row r="505" spans="1:19" x14ac:dyDescent="0.25">
      <c r="A505" t="str">
        <f ca="1">IF(ISBLANK(INDIRECT("'["&amp;'Báo cáo'!$C$3&amp;".xlsx]Hóa đơn COD'!"&amp;CELL("address",A505))),"",(INDIRECT("'["&amp;'Báo cáo'!$C$3&amp;".xlsx]Hóa đơn COD'!"&amp;CELL("address",A505))))</f>
        <v>BTT399412272.T142380.061219</v>
      </c>
      <c r="B505" t="str">
        <f ca="1">IF(ISBLANK(INDIRECT("'["&amp;'Báo cáo'!$C$3&amp;".xlsx]Hóa đơn COD'!"&amp;CELL("address",B505))),"",(INDIRECT("'["&amp;'Báo cáo'!$C$3&amp;".xlsx]Hóa đơn COD'!"&amp;CELL("address",B505))))</f>
        <v>T142380-Võ Thái Thanh</v>
      </c>
      <c r="C505">
        <f ca="1">IF(ISBLANK(INDIRECT("'["&amp;'Báo cáo'!$C$3&amp;".xlsx]Hóa đơn COD'!"&amp;CELL("address",C505))),"",(INDIRECT("'["&amp;'Báo cáo'!$C$3&amp;".xlsx]Hóa đơn COD'!"&amp;CELL("address",C505))))</f>
        <v>12084109</v>
      </c>
      <c r="D505">
        <f ca="1">IF(ISBLANK(INDIRECT("'["&amp;'Báo cáo'!$C$3&amp;".xlsx]Hóa đơn COD'!"&amp;CELL("address",D505))),"",(INDIRECT("'["&amp;'Báo cáo'!$C$3&amp;".xlsx]Hóa đơn COD'!"&amp;CELL("address",D505))))</f>
        <v>17500</v>
      </c>
      <c r="E505">
        <f ca="1">IF(ISBLANK(INDIRECT("'["&amp;'Báo cáo'!$C$3&amp;".xlsx]Hóa đơn COD'!"&amp;CELL("address",E505))),"",(INDIRECT("'["&amp;'Báo cáo'!$C$3&amp;".xlsx]Hóa đơn COD'!"&amp;CELL("address",E505))))</f>
        <v>765915</v>
      </c>
      <c r="F505">
        <f ca="1">IF(ISBLANK(INDIRECT("'["&amp;'Báo cáo'!$C$3&amp;".xlsx]Hóa đơn COD'!"&amp;CELL("address",F505))),"",(INDIRECT("'["&amp;'Báo cáo'!$C$3&amp;".xlsx]Hóa đơn COD'!"&amp;CELL("address",F505))))</f>
        <v>620415</v>
      </c>
      <c r="G505">
        <f ca="1">IF(ISBLANK(INDIRECT("'["&amp;'Báo cáo'!$C$3&amp;".xlsx]Hóa đơn COD'!"&amp;CELL("address",G505))),"",(INDIRECT("'["&amp;'Báo cáo'!$C$3&amp;".xlsx]Hóa đơn COD'!"&amp;CELL("address",G505))))</f>
        <v>128000</v>
      </c>
      <c r="H505">
        <f ca="1">IF(ISBLANK(INDIRECT("'["&amp;'Báo cáo'!$C$3&amp;".xlsx]Hóa đơn COD'!"&amp;CELL("address",H505))),"",(INDIRECT("'["&amp;'Báo cáo'!$C$3&amp;".xlsx]Hóa đơn COD'!"&amp;CELL("address",H505))))</f>
        <v>0</v>
      </c>
      <c r="I505">
        <f ca="1">IF(ISBLANK(INDIRECT("'["&amp;'Báo cáo'!$C$3&amp;".xlsx]Hóa đơn COD'!"&amp;CELL("address",I505))),"",(INDIRECT("'["&amp;'Báo cáo'!$C$3&amp;".xlsx]Hóa đơn COD'!"&amp;CELL("address",I505))))</f>
        <v>41</v>
      </c>
      <c r="J505">
        <f ca="1">IF(ISBLANK(INDIRECT("'["&amp;'Báo cáo'!$C$3&amp;".xlsx]Hóa đơn COD'!"&amp;CELL("address",J505))),"",(INDIRECT("'["&amp;'Báo cáo'!$C$3&amp;".xlsx]Hóa đơn COD'!"&amp;CELL("address",J505))))</f>
        <v>28</v>
      </c>
      <c r="K505">
        <f ca="1">IF(ISBLANK(INDIRECT("'["&amp;'Báo cáo'!$C$3&amp;".xlsx]Hóa đơn COD'!"&amp;CELL("address",K505))),"",(INDIRECT("'["&amp;'Báo cáo'!$C$3&amp;".xlsx]Hóa đơn COD'!"&amp;CELL("address",K505))))</f>
        <v>1</v>
      </c>
      <c r="L505">
        <f ca="1">IF(ISBLANK(INDIRECT("'["&amp;'Báo cáo'!$C$3&amp;".xlsx]Hóa đơn COD'!"&amp;CELL("address",L505))),"",(INDIRECT("'["&amp;'Báo cáo'!$C$3&amp;".xlsx]Hóa đơn COD'!"&amp;CELL("address",L505))))</f>
        <v>12</v>
      </c>
      <c r="M505">
        <f ca="1">IF(ISBLANK(INDIRECT("'["&amp;'Báo cáo'!$C$3&amp;".xlsx]Hóa đơn COD'!"&amp;CELL("address",M505))),"",(INDIRECT("'["&amp;'Báo cáo'!$C$3&amp;".xlsx]Hóa đơn COD'!"&amp;CELL("address",M505))))</f>
        <v>41</v>
      </c>
      <c r="N505" t="str">
        <f ca="1">IF(ISBLANK(INDIRECT("'["&amp;'Báo cáo'!$C$3&amp;".xlsx]Hóa đơn COD'!"&amp;CELL("address",N505))),"",(INDIRECT("'["&amp;'Báo cáo'!$C$3&amp;".xlsx]Hóa đơn COD'!"&amp;CELL("address",N505))))</f>
        <v>trongntm</v>
      </c>
      <c r="O505" t="str">
        <f ca="1">IF(ISBLANK(INDIRECT("'["&amp;'Báo cáo'!$C$3&amp;".xlsx]Hóa đơn COD'!"&amp;CELL("address",O505))),"",(INDIRECT("'["&amp;'Báo cáo'!$C$3&amp;".xlsx]Hóa đơn COD'!"&amp;CELL("address",O505))))</f>
        <v>13:12 06-12-19</v>
      </c>
      <c r="P505" s="10">
        <f t="shared" ca="1" si="7"/>
        <v>0.54999999999999993</v>
      </c>
      <c r="Q505" t="str">
        <f ca="1">IF(B505="","",IF(P505&lt;'Báo cáo'!$C$4,"Sáng","Chiều"))</f>
        <v>Sáng</v>
      </c>
      <c r="R505" s="12">
        <f ca="1">IF(A505="","",IF(ISNUMBER(MATCH(B505,'Danh sách COD'!$B:$B,0)),J505/I505,""))</f>
        <v>0.68292682926829273</v>
      </c>
      <c r="S505" t="str">
        <f ca="1">IF(R505="","",IF(R505&gt;='Báo cáo'!$C$8,"Có","Không"))</f>
        <v>Không</v>
      </c>
    </row>
    <row r="506" spans="1:19" x14ac:dyDescent="0.25">
      <c r="A506" t="str">
        <f ca="1">IF(ISBLANK(INDIRECT("'["&amp;'Báo cáo'!$C$3&amp;".xlsx]Hóa đơn COD'!"&amp;CELL("address",A506))),"",(INDIRECT("'["&amp;'Báo cáo'!$C$3&amp;".xlsx]Hóa đơn COD'!"&amp;CELL("address",A506))))</f>
        <v>BTT391837068.T142380.301119</v>
      </c>
      <c r="B506" t="str">
        <f ca="1">IF(ISBLANK(INDIRECT("'["&amp;'Báo cáo'!$C$3&amp;".xlsx]Hóa đơn COD'!"&amp;CELL("address",B506))),"",(INDIRECT("'["&amp;'Báo cáo'!$C$3&amp;".xlsx]Hóa đơn COD'!"&amp;CELL("address",B506))))</f>
        <v>T142380-Võ Thái Thanh</v>
      </c>
      <c r="C506">
        <f ca="1">IF(ISBLANK(INDIRECT("'["&amp;'Báo cáo'!$C$3&amp;".xlsx]Hóa đơn COD'!"&amp;CELL("address",C506))),"",(INDIRECT("'["&amp;'Báo cáo'!$C$3&amp;".xlsx]Hóa đơn COD'!"&amp;CELL("address",C506))))</f>
        <v>18896077</v>
      </c>
      <c r="D506">
        <f ca="1">IF(ISBLANK(INDIRECT("'["&amp;'Báo cáo'!$C$3&amp;".xlsx]Hóa đơn COD'!"&amp;CELL("address",D506))),"",(INDIRECT("'["&amp;'Báo cáo'!$C$3&amp;".xlsx]Hóa đơn COD'!"&amp;CELL("address",D506))))</f>
        <v>50000</v>
      </c>
      <c r="E506">
        <f ca="1">IF(ISBLANK(INDIRECT("'["&amp;'Báo cáo'!$C$3&amp;".xlsx]Hóa đơn COD'!"&amp;CELL("address",E506))),"",(INDIRECT("'["&amp;'Báo cáo'!$C$3&amp;".xlsx]Hóa đơn COD'!"&amp;CELL("address",E506))))</f>
        <v>1140770</v>
      </c>
      <c r="F506">
        <f ca="1">IF(ISBLANK(INDIRECT("'["&amp;'Báo cáo'!$C$3&amp;".xlsx]Hóa đơn COD'!"&amp;CELL("address",F506))),"",(INDIRECT("'["&amp;'Báo cáo'!$C$3&amp;".xlsx]Hóa đơn COD'!"&amp;CELL("address",F506))))</f>
        <v>1019270</v>
      </c>
      <c r="G506">
        <f ca="1">IF(ISBLANK(INDIRECT("'["&amp;'Báo cáo'!$C$3&amp;".xlsx]Hóa đơn COD'!"&amp;CELL("address",G506))),"",(INDIRECT("'["&amp;'Báo cáo'!$C$3&amp;".xlsx]Hóa đơn COD'!"&amp;CELL("address",G506))))</f>
        <v>121500</v>
      </c>
      <c r="H506">
        <f ca="1">IF(ISBLANK(INDIRECT("'["&amp;'Báo cáo'!$C$3&amp;".xlsx]Hóa đơn COD'!"&amp;CELL("address",H506))),"",(INDIRECT("'["&amp;'Báo cáo'!$C$3&amp;".xlsx]Hóa đơn COD'!"&amp;CELL("address",H506))))</f>
        <v>0</v>
      </c>
      <c r="I506">
        <f ca="1">IF(ISBLANK(INDIRECT("'["&amp;'Báo cáo'!$C$3&amp;".xlsx]Hóa đơn COD'!"&amp;CELL("address",I506))),"",(INDIRECT("'["&amp;'Báo cáo'!$C$3&amp;".xlsx]Hóa đơn COD'!"&amp;CELL("address",I506))))</f>
        <v>79</v>
      </c>
      <c r="J506">
        <f ca="1">IF(ISBLANK(INDIRECT("'["&amp;'Báo cáo'!$C$3&amp;".xlsx]Hóa đơn COD'!"&amp;CELL("address",J506))),"",(INDIRECT("'["&amp;'Báo cáo'!$C$3&amp;".xlsx]Hóa đơn COD'!"&amp;CELL("address",J506))))</f>
        <v>42</v>
      </c>
      <c r="K506">
        <f ca="1">IF(ISBLANK(INDIRECT("'["&amp;'Báo cáo'!$C$3&amp;".xlsx]Hóa đơn COD'!"&amp;CELL("address",K506))),"",(INDIRECT("'["&amp;'Báo cáo'!$C$3&amp;".xlsx]Hóa đơn COD'!"&amp;CELL("address",K506))))</f>
        <v>2</v>
      </c>
      <c r="L506">
        <f ca="1">IF(ISBLANK(INDIRECT("'["&amp;'Báo cáo'!$C$3&amp;".xlsx]Hóa đơn COD'!"&amp;CELL("address",L506))),"",(INDIRECT("'["&amp;'Báo cáo'!$C$3&amp;".xlsx]Hóa đơn COD'!"&amp;CELL("address",L506))))</f>
        <v>35</v>
      </c>
      <c r="M506">
        <f ca="1">IF(ISBLANK(INDIRECT("'["&amp;'Báo cáo'!$C$3&amp;".xlsx]Hóa đơn COD'!"&amp;CELL("address",M506))),"",(INDIRECT("'["&amp;'Báo cáo'!$C$3&amp;".xlsx]Hóa đơn COD'!"&amp;CELL("address",M506))))</f>
        <v>79</v>
      </c>
      <c r="N506" t="str">
        <f ca="1">IF(ISBLANK(INDIRECT("'["&amp;'Báo cáo'!$C$3&amp;".xlsx]Hóa đơn COD'!"&amp;CELL("address",N506))),"",(INDIRECT("'["&amp;'Báo cáo'!$C$3&amp;".xlsx]Hóa đơn COD'!"&amp;CELL("address",N506))))</f>
        <v>trongntm</v>
      </c>
      <c r="O506" t="str">
        <f ca="1">IF(ISBLANK(INDIRECT("'["&amp;'Báo cáo'!$C$3&amp;".xlsx]Hóa đơn COD'!"&amp;CELL("address",O506))),"",(INDIRECT("'["&amp;'Báo cáo'!$C$3&amp;".xlsx]Hóa đơn COD'!"&amp;CELL("address",O506))))</f>
        <v>13:58 30-11-19</v>
      </c>
      <c r="P506" s="10">
        <f t="shared" ca="1" si="7"/>
        <v>0.58194444444444449</v>
      </c>
      <c r="Q506" t="str">
        <f ca="1">IF(B506="","",IF(P506&lt;'Báo cáo'!$C$4,"Sáng","Chiều"))</f>
        <v>Chiều</v>
      </c>
      <c r="R506" s="12">
        <f ca="1">IF(A506="","",IF(ISNUMBER(MATCH(B506,'Danh sách COD'!$B:$B,0)),J506/I506,""))</f>
        <v>0.53164556962025311</v>
      </c>
      <c r="S506" t="str">
        <f ca="1">IF(R506="","",IF(R506&gt;='Báo cáo'!$C$8,"Có","Không"))</f>
        <v>Không</v>
      </c>
    </row>
    <row r="507" spans="1:19" x14ac:dyDescent="0.25">
      <c r="A507" t="str">
        <f ca="1">IF(ISBLANK(INDIRECT("'["&amp;'Báo cáo'!$C$3&amp;".xlsx]Hóa đơn COD'!"&amp;CELL("address",A507))),"",(INDIRECT("'["&amp;'Báo cáo'!$C$3&amp;".xlsx]Hóa đơn COD'!"&amp;CELL("address",A507))))</f>
        <v>BTT394054458.T142380.021219</v>
      </c>
      <c r="B507" t="str">
        <f ca="1">IF(ISBLANK(INDIRECT("'["&amp;'Báo cáo'!$C$3&amp;".xlsx]Hóa đơn COD'!"&amp;CELL("address",B507))),"",(INDIRECT("'["&amp;'Báo cáo'!$C$3&amp;".xlsx]Hóa đơn COD'!"&amp;CELL("address",B507))))</f>
        <v>T142380-Võ Thái Thanh</v>
      </c>
      <c r="C507">
        <f ca="1">IF(ISBLANK(INDIRECT("'["&amp;'Báo cáo'!$C$3&amp;".xlsx]Hóa đơn COD'!"&amp;CELL("address",C507))),"",(INDIRECT("'["&amp;'Báo cáo'!$C$3&amp;".xlsx]Hóa đơn COD'!"&amp;CELL("address",C507))))</f>
        <v>16710755</v>
      </c>
      <c r="D507">
        <f ca="1">IF(ISBLANK(INDIRECT("'["&amp;'Báo cáo'!$C$3&amp;".xlsx]Hóa đơn COD'!"&amp;CELL("address",D507))),"",(INDIRECT("'["&amp;'Báo cáo'!$C$3&amp;".xlsx]Hóa đơn COD'!"&amp;CELL("address",D507))))</f>
        <v>19750</v>
      </c>
      <c r="E507">
        <f ca="1">IF(ISBLANK(INDIRECT("'["&amp;'Báo cáo'!$C$3&amp;".xlsx]Hóa đơn COD'!"&amp;CELL("address",E507))),"",(INDIRECT("'["&amp;'Báo cáo'!$C$3&amp;".xlsx]Hóa đơn COD'!"&amp;CELL("address",E507))))</f>
        <v>1155710</v>
      </c>
      <c r="F507">
        <f ca="1">IF(ISBLANK(INDIRECT("'["&amp;'Báo cáo'!$C$3&amp;".xlsx]Hóa đơn COD'!"&amp;CELL("address",F507))),"",(INDIRECT("'["&amp;'Báo cáo'!$C$3&amp;".xlsx]Hóa đơn COD'!"&amp;CELL("address",F507))))</f>
        <v>1043710</v>
      </c>
      <c r="G507">
        <f ca="1">IF(ISBLANK(INDIRECT("'["&amp;'Báo cáo'!$C$3&amp;".xlsx]Hóa đơn COD'!"&amp;CELL("address",G507))),"",(INDIRECT("'["&amp;'Báo cáo'!$C$3&amp;".xlsx]Hóa đơn COD'!"&amp;CELL("address",G507))))</f>
        <v>112000</v>
      </c>
      <c r="H507">
        <f ca="1">IF(ISBLANK(INDIRECT("'["&amp;'Báo cáo'!$C$3&amp;".xlsx]Hóa đơn COD'!"&amp;CELL("address",H507))),"",(INDIRECT("'["&amp;'Báo cáo'!$C$3&amp;".xlsx]Hóa đơn COD'!"&amp;CELL("address",H507))))</f>
        <v>0</v>
      </c>
      <c r="I507">
        <f ca="1">IF(ISBLANK(INDIRECT("'["&amp;'Báo cáo'!$C$3&amp;".xlsx]Hóa đơn COD'!"&amp;CELL("address",I507))),"",(INDIRECT("'["&amp;'Báo cáo'!$C$3&amp;".xlsx]Hóa đơn COD'!"&amp;CELL("address",I507))))</f>
        <v>60</v>
      </c>
      <c r="J507">
        <f ca="1">IF(ISBLANK(INDIRECT("'["&amp;'Báo cáo'!$C$3&amp;".xlsx]Hóa đơn COD'!"&amp;CELL("address",J507))),"",(INDIRECT("'["&amp;'Báo cáo'!$C$3&amp;".xlsx]Hóa đơn COD'!"&amp;CELL("address",J507))))</f>
        <v>42</v>
      </c>
      <c r="K507">
        <f ca="1">IF(ISBLANK(INDIRECT("'["&amp;'Báo cáo'!$C$3&amp;".xlsx]Hóa đơn COD'!"&amp;CELL("address",K507))),"",(INDIRECT("'["&amp;'Báo cáo'!$C$3&amp;".xlsx]Hóa đơn COD'!"&amp;CELL("address",K507))))</f>
        <v>3</v>
      </c>
      <c r="L507">
        <f ca="1">IF(ISBLANK(INDIRECT("'["&amp;'Báo cáo'!$C$3&amp;".xlsx]Hóa đơn COD'!"&amp;CELL("address",L507))),"",(INDIRECT("'["&amp;'Báo cáo'!$C$3&amp;".xlsx]Hóa đơn COD'!"&amp;CELL("address",L507))))</f>
        <v>15</v>
      </c>
      <c r="M507">
        <f ca="1">IF(ISBLANK(INDIRECT("'["&amp;'Báo cáo'!$C$3&amp;".xlsx]Hóa đơn COD'!"&amp;CELL("address",M507))),"",(INDIRECT("'["&amp;'Báo cáo'!$C$3&amp;".xlsx]Hóa đơn COD'!"&amp;CELL("address",M507))))</f>
        <v>60</v>
      </c>
      <c r="N507" t="str">
        <f ca="1">IF(ISBLANK(INDIRECT("'["&amp;'Báo cáo'!$C$3&amp;".xlsx]Hóa đơn COD'!"&amp;CELL("address",N507))),"",(INDIRECT("'["&amp;'Báo cáo'!$C$3&amp;".xlsx]Hóa đơn COD'!"&amp;CELL("address",N507))))</f>
        <v>nhitpy</v>
      </c>
      <c r="O507" t="str">
        <f ca="1">IF(ISBLANK(INDIRECT("'["&amp;'Báo cáo'!$C$3&amp;".xlsx]Hóa đơn COD'!"&amp;CELL("address",O507))),"",(INDIRECT("'["&amp;'Báo cáo'!$C$3&amp;".xlsx]Hóa đơn COD'!"&amp;CELL("address",O507))))</f>
        <v>14:13 02-12-19</v>
      </c>
      <c r="P507" s="10">
        <f t="shared" ca="1" si="7"/>
        <v>0.59236111111111112</v>
      </c>
      <c r="Q507" t="str">
        <f ca="1">IF(B507="","",IF(P507&lt;'Báo cáo'!$C$4,"Sáng","Chiều"))</f>
        <v>Chiều</v>
      </c>
      <c r="R507" s="12">
        <f ca="1">IF(A507="","",IF(ISNUMBER(MATCH(B507,'Danh sách COD'!$B:$B,0)),J507/I507,""))</f>
        <v>0.7</v>
      </c>
      <c r="S507" t="str">
        <f ca="1">IF(R507="","",IF(R507&gt;='Báo cáo'!$C$8,"Có","Không"))</f>
        <v>Không</v>
      </c>
    </row>
    <row r="508" spans="1:19" x14ac:dyDescent="0.25">
      <c r="A508" t="str">
        <f ca="1">IF(ISBLANK(INDIRECT("'["&amp;'Báo cáo'!$C$3&amp;".xlsx]Hóa đơn COD'!"&amp;CELL("address",A508))),"",(INDIRECT("'["&amp;'Báo cáo'!$C$3&amp;".xlsx]Hóa đơn COD'!"&amp;CELL("address",A508))))</f>
        <v>BTT395375496.T142380.031219</v>
      </c>
      <c r="B508" t="str">
        <f ca="1">IF(ISBLANK(INDIRECT("'["&amp;'Báo cáo'!$C$3&amp;".xlsx]Hóa đơn COD'!"&amp;CELL("address",B508))),"",(INDIRECT("'["&amp;'Báo cáo'!$C$3&amp;".xlsx]Hóa đơn COD'!"&amp;CELL("address",B508))))</f>
        <v>T142380-Võ Thái Thanh</v>
      </c>
      <c r="C508">
        <f ca="1">IF(ISBLANK(INDIRECT("'["&amp;'Báo cáo'!$C$3&amp;".xlsx]Hóa đơn COD'!"&amp;CELL("address",C508))),"",(INDIRECT("'["&amp;'Báo cáo'!$C$3&amp;".xlsx]Hóa đơn COD'!"&amp;CELL("address",C508))))</f>
        <v>30330464</v>
      </c>
      <c r="D508">
        <f ca="1">IF(ISBLANK(INDIRECT("'["&amp;'Báo cáo'!$C$3&amp;".xlsx]Hóa đơn COD'!"&amp;CELL("address",D508))),"",(INDIRECT("'["&amp;'Báo cáo'!$C$3&amp;".xlsx]Hóa đơn COD'!"&amp;CELL("address",D508))))</f>
        <v>0</v>
      </c>
      <c r="E508">
        <f ca="1">IF(ISBLANK(INDIRECT("'["&amp;'Báo cáo'!$C$3&amp;".xlsx]Hóa đơn COD'!"&amp;CELL("address",E508))),"",(INDIRECT("'["&amp;'Báo cáo'!$C$3&amp;".xlsx]Hóa đơn COD'!"&amp;CELL("address",E508))))</f>
        <v>1203820</v>
      </c>
      <c r="F508">
        <f ca="1">IF(ISBLANK(INDIRECT("'["&amp;'Báo cáo'!$C$3&amp;".xlsx]Hóa đơn COD'!"&amp;CELL("address",F508))),"",(INDIRECT("'["&amp;'Báo cáo'!$C$3&amp;".xlsx]Hóa đơn COD'!"&amp;CELL("address",F508))))</f>
        <v>1087820</v>
      </c>
      <c r="G508">
        <f ca="1">IF(ISBLANK(INDIRECT("'["&amp;'Báo cáo'!$C$3&amp;".xlsx]Hóa đơn COD'!"&amp;CELL("address",G508))),"",(INDIRECT("'["&amp;'Báo cáo'!$C$3&amp;".xlsx]Hóa đơn COD'!"&amp;CELL("address",G508))))</f>
        <v>116000</v>
      </c>
      <c r="H508">
        <f ca="1">IF(ISBLANK(INDIRECT("'["&amp;'Báo cáo'!$C$3&amp;".xlsx]Hóa đơn COD'!"&amp;CELL("address",H508))),"",(INDIRECT("'["&amp;'Báo cáo'!$C$3&amp;".xlsx]Hóa đơn COD'!"&amp;CELL("address",H508))))</f>
        <v>0</v>
      </c>
      <c r="I508">
        <f ca="1">IF(ISBLANK(INDIRECT("'["&amp;'Báo cáo'!$C$3&amp;".xlsx]Hóa đơn COD'!"&amp;CELL("address",I508))),"",(INDIRECT("'["&amp;'Báo cáo'!$C$3&amp;".xlsx]Hóa đơn COD'!"&amp;CELL("address",I508))))</f>
        <v>57</v>
      </c>
      <c r="J508">
        <f ca="1">IF(ISBLANK(INDIRECT("'["&amp;'Báo cáo'!$C$3&amp;".xlsx]Hóa đơn COD'!"&amp;CELL("address",J508))),"",(INDIRECT("'["&amp;'Báo cáo'!$C$3&amp;".xlsx]Hóa đơn COD'!"&amp;CELL("address",J508))))</f>
        <v>44</v>
      </c>
      <c r="K508">
        <f ca="1">IF(ISBLANK(INDIRECT("'["&amp;'Báo cáo'!$C$3&amp;".xlsx]Hóa đơn COD'!"&amp;CELL("address",K508))),"",(INDIRECT("'["&amp;'Báo cáo'!$C$3&amp;".xlsx]Hóa đơn COD'!"&amp;CELL("address",K508))))</f>
        <v>1</v>
      </c>
      <c r="L508">
        <f ca="1">IF(ISBLANK(INDIRECT("'["&amp;'Báo cáo'!$C$3&amp;".xlsx]Hóa đơn COD'!"&amp;CELL("address",L508))),"",(INDIRECT("'["&amp;'Báo cáo'!$C$3&amp;".xlsx]Hóa đơn COD'!"&amp;CELL("address",L508))))</f>
        <v>12</v>
      </c>
      <c r="M508">
        <f ca="1">IF(ISBLANK(INDIRECT("'["&amp;'Báo cáo'!$C$3&amp;".xlsx]Hóa đơn COD'!"&amp;CELL("address",M508))),"",(INDIRECT("'["&amp;'Báo cáo'!$C$3&amp;".xlsx]Hóa đơn COD'!"&amp;CELL("address",M508))))</f>
        <v>57</v>
      </c>
      <c r="N508" t="str">
        <f ca="1">IF(ISBLANK(INDIRECT("'["&amp;'Báo cáo'!$C$3&amp;".xlsx]Hóa đơn COD'!"&amp;CELL("address",N508))),"",(INDIRECT("'["&amp;'Báo cáo'!$C$3&amp;".xlsx]Hóa đơn COD'!"&amp;CELL("address",N508))))</f>
        <v>nhitpy</v>
      </c>
      <c r="O508" t="str">
        <f ca="1">IF(ISBLANK(INDIRECT("'["&amp;'Báo cáo'!$C$3&amp;".xlsx]Hóa đơn COD'!"&amp;CELL("address",O508))),"",(INDIRECT("'["&amp;'Báo cáo'!$C$3&amp;".xlsx]Hóa đơn COD'!"&amp;CELL("address",O508))))</f>
        <v>14:13 03-12-19</v>
      </c>
      <c r="P508" s="10">
        <f t="shared" ca="1" si="7"/>
        <v>0.59236111111111112</v>
      </c>
      <c r="Q508" t="str">
        <f ca="1">IF(B508="","",IF(P508&lt;'Báo cáo'!$C$4,"Sáng","Chiều"))</f>
        <v>Chiều</v>
      </c>
      <c r="R508" s="12">
        <f ca="1">IF(A508="","",IF(ISNUMBER(MATCH(B508,'Danh sách COD'!$B:$B,0)),J508/I508,""))</f>
        <v>0.77192982456140347</v>
      </c>
      <c r="S508" t="str">
        <f ca="1">IF(R508="","",IF(R508&gt;='Báo cáo'!$C$8,"Có","Không"))</f>
        <v>Không</v>
      </c>
    </row>
    <row r="509" spans="1:19" x14ac:dyDescent="0.25">
      <c r="A509" t="str">
        <f ca="1">IF(ISBLANK(INDIRECT("'["&amp;'Báo cáo'!$C$3&amp;".xlsx]Hóa đơn COD'!"&amp;CELL("address",A509))),"",(INDIRECT("'["&amp;'Báo cáo'!$C$3&amp;".xlsx]Hóa đơn COD'!"&amp;CELL("address",A509))))</f>
        <v>BTT399683445.T142380.061219</v>
      </c>
      <c r="B509" t="str">
        <f ca="1">IF(ISBLANK(INDIRECT("'["&amp;'Báo cáo'!$C$3&amp;".xlsx]Hóa đơn COD'!"&amp;CELL("address",B509))),"",(INDIRECT("'["&amp;'Báo cáo'!$C$3&amp;".xlsx]Hóa đơn COD'!"&amp;CELL("address",B509))))</f>
        <v>T142380-Võ Thái Thanh</v>
      </c>
      <c r="C509">
        <f ca="1">IF(ISBLANK(INDIRECT("'["&amp;'Báo cáo'!$C$3&amp;".xlsx]Hóa đơn COD'!"&amp;CELL("address",C509))),"",(INDIRECT("'["&amp;'Báo cáo'!$C$3&amp;".xlsx]Hóa đơn COD'!"&amp;CELL("address",C509))))</f>
        <v>4253600</v>
      </c>
      <c r="D509">
        <f ca="1">IF(ISBLANK(INDIRECT("'["&amp;'Báo cáo'!$C$3&amp;".xlsx]Hóa đơn COD'!"&amp;CELL("address",D509))),"",(INDIRECT("'["&amp;'Báo cáo'!$C$3&amp;".xlsx]Hóa đơn COD'!"&amp;CELL("address",D509))))</f>
        <v>0</v>
      </c>
      <c r="E509">
        <f ca="1">IF(ISBLANK(INDIRECT("'["&amp;'Báo cáo'!$C$3&amp;".xlsx]Hóa đơn COD'!"&amp;CELL("address",E509))),"",(INDIRECT("'["&amp;'Báo cáo'!$C$3&amp;".xlsx]Hóa đơn COD'!"&amp;CELL("address",E509))))</f>
        <v>347900</v>
      </c>
      <c r="F509">
        <f ca="1">IF(ISBLANK(INDIRECT("'["&amp;'Báo cáo'!$C$3&amp;".xlsx]Hóa đơn COD'!"&amp;CELL("address",F509))),"",(INDIRECT("'["&amp;'Báo cáo'!$C$3&amp;".xlsx]Hóa đơn COD'!"&amp;CELL("address",F509))))</f>
        <v>272900</v>
      </c>
      <c r="G509">
        <f ca="1">IF(ISBLANK(INDIRECT("'["&amp;'Báo cáo'!$C$3&amp;".xlsx]Hóa đơn COD'!"&amp;CELL("address",G509))),"",(INDIRECT("'["&amp;'Báo cáo'!$C$3&amp;".xlsx]Hóa đơn COD'!"&amp;CELL("address",G509))))</f>
        <v>75000</v>
      </c>
      <c r="H509">
        <f ca="1">IF(ISBLANK(INDIRECT("'["&amp;'Báo cáo'!$C$3&amp;".xlsx]Hóa đơn COD'!"&amp;CELL("address",H509))),"",(INDIRECT("'["&amp;'Báo cáo'!$C$3&amp;".xlsx]Hóa đơn COD'!"&amp;CELL("address",H509))))</f>
        <v>0</v>
      </c>
      <c r="I509">
        <f ca="1">IF(ISBLANK(INDIRECT("'["&amp;'Báo cáo'!$C$3&amp;".xlsx]Hóa đơn COD'!"&amp;CELL("address",I509))),"",(INDIRECT("'["&amp;'Báo cáo'!$C$3&amp;".xlsx]Hóa đơn COD'!"&amp;CELL("address",I509))))</f>
        <v>17</v>
      </c>
      <c r="J509">
        <f ca="1">IF(ISBLANK(INDIRECT("'["&amp;'Báo cáo'!$C$3&amp;".xlsx]Hóa đơn COD'!"&amp;CELL("address",J509))),"",(INDIRECT("'["&amp;'Báo cáo'!$C$3&amp;".xlsx]Hóa đơn COD'!"&amp;CELL("address",J509))))</f>
        <v>16</v>
      </c>
      <c r="K509">
        <f ca="1">IF(ISBLANK(INDIRECT("'["&amp;'Báo cáo'!$C$3&amp;".xlsx]Hóa đơn COD'!"&amp;CELL("address",K509))),"",(INDIRECT("'["&amp;'Báo cáo'!$C$3&amp;".xlsx]Hóa đơn COD'!"&amp;CELL("address",K509))))</f>
        <v>0</v>
      </c>
      <c r="L509">
        <f ca="1">IF(ISBLANK(INDIRECT("'["&amp;'Báo cáo'!$C$3&amp;".xlsx]Hóa đơn COD'!"&amp;CELL("address",L509))),"",(INDIRECT("'["&amp;'Báo cáo'!$C$3&amp;".xlsx]Hóa đơn COD'!"&amp;CELL("address",L509))))</f>
        <v>1</v>
      </c>
      <c r="M509">
        <f ca="1">IF(ISBLANK(INDIRECT("'["&amp;'Báo cáo'!$C$3&amp;".xlsx]Hóa đơn COD'!"&amp;CELL("address",M509))),"",(INDIRECT("'["&amp;'Báo cáo'!$C$3&amp;".xlsx]Hóa đơn COD'!"&amp;CELL("address",M509))))</f>
        <v>17</v>
      </c>
      <c r="N509" t="str">
        <f ca="1">IF(ISBLANK(INDIRECT("'["&amp;'Báo cáo'!$C$3&amp;".xlsx]Hóa đơn COD'!"&amp;CELL("address",N509))),"",(INDIRECT("'["&amp;'Báo cáo'!$C$3&amp;".xlsx]Hóa đơn COD'!"&amp;CELL("address",N509))))</f>
        <v>tuoint</v>
      </c>
      <c r="O509" t="str">
        <f ca="1">IF(ISBLANK(INDIRECT("'["&amp;'Báo cáo'!$C$3&amp;".xlsx]Hóa đơn COD'!"&amp;CELL("address",O509))),"",(INDIRECT("'["&amp;'Báo cáo'!$C$3&amp;".xlsx]Hóa đơn COD'!"&amp;CELL("address",O509))))</f>
        <v>17:29 06-12-19</v>
      </c>
      <c r="P509" s="10">
        <f t="shared" ca="1" si="7"/>
        <v>0.7284722222222223</v>
      </c>
      <c r="Q509" t="str">
        <f ca="1">IF(B509="","",IF(P509&lt;'Báo cáo'!$C$4,"Sáng","Chiều"))</f>
        <v>Chiều</v>
      </c>
      <c r="R509" s="12">
        <f ca="1">IF(A509="","",IF(ISNUMBER(MATCH(B509,'Danh sách COD'!$B:$B,0)),J509/I509,""))</f>
        <v>0.94117647058823528</v>
      </c>
      <c r="S509" t="str">
        <f ca="1">IF(R509="","",IF(R509&gt;='Báo cáo'!$C$8,"Có","Không"))</f>
        <v>Không</v>
      </c>
    </row>
    <row r="510" spans="1:19" x14ac:dyDescent="0.25">
      <c r="A510" t="str">
        <f ca="1">IF(ISBLANK(INDIRECT("'["&amp;'Báo cáo'!$C$3&amp;".xlsx]Hóa đơn COD'!"&amp;CELL("address",A510))),"",(INDIRECT("'["&amp;'Báo cáo'!$C$3&amp;".xlsx]Hóa đơn COD'!"&amp;CELL("address",A510))))</f>
        <v>BTT392060238.T142380.301119</v>
      </c>
      <c r="B510" t="str">
        <f ca="1">IF(ISBLANK(INDIRECT("'["&amp;'Báo cáo'!$C$3&amp;".xlsx]Hóa đơn COD'!"&amp;CELL("address",B510))),"",(INDIRECT("'["&amp;'Báo cáo'!$C$3&amp;".xlsx]Hóa đơn COD'!"&amp;CELL("address",B510))))</f>
        <v>T142380-Võ Thái Thanh</v>
      </c>
      <c r="C510">
        <f ca="1">IF(ISBLANK(INDIRECT("'["&amp;'Báo cáo'!$C$3&amp;".xlsx]Hóa đơn COD'!"&amp;CELL("address",C510))),"",(INDIRECT("'["&amp;'Báo cáo'!$C$3&amp;".xlsx]Hóa đơn COD'!"&amp;CELL("address",C510))))</f>
        <v>5826500</v>
      </c>
      <c r="D510">
        <f ca="1">IF(ISBLANK(INDIRECT("'["&amp;'Báo cáo'!$C$3&amp;".xlsx]Hóa đơn COD'!"&amp;CELL("address",D510))),"",(INDIRECT("'["&amp;'Báo cáo'!$C$3&amp;".xlsx]Hóa đơn COD'!"&amp;CELL("address",D510))))</f>
        <v>0</v>
      </c>
      <c r="E510">
        <f ca="1">IF(ISBLANK(INDIRECT("'["&amp;'Báo cáo'!$C$3&amp;".xlsx]Hóa đơn COD'!"&amp;CELL("address",E510))),"",(INDIRECT("'["&amp;'Báo cáo'!$C$3&amp;".xlsx]Hóa đơn COD'!"&amp;CELL("address",E510))))</f>
        <v>518115</v>
      </c>
      <c r="F510">
        <f ca="1">IF(ISBLANK(INDIRECT("'["&amp;'Báo cáo'!$C$3&amp;".xlsx]Hóa đơn COD'!"&amp;CELL("address",F510))),"",(INDIRECT("'["&amp;'Báo cáo'!$C$3&amp;".xlsx]Hóa đơn COD'!"&amp;CELL("address",F510))))</f>
        <v>188115</v>
      </c>
      <c r="G510">
        <f ca="1">IF(ISBLANK(INDIRECT("'["&amp;'Báo cáo'!$C$3&amp;".xlsx]Hóa đơn COD'!"&amp;CELL("address",G510))),"",(INDIRECT("'["&amp;'Báo cáo'!$C$3&amp;".xlsx]Hóa đơn COD'!"&amp;CELL("address",G510))))</f>
        <v>330000</v>
      </c>
      <c r="H510">
        <f ca="1">IF(ISBLANK(INDIRECT("'["&amp;'Báo cáo'!$C$3&amp;".xlsx]Hóa đơn COD'!"&amp;CELL("address",H510))),"",(INDIRECT("'["&amp;'Báo cáo'!$C$3&amp;".xlsx]Hóa đơn COD'!"&amp;CELL("address",H510))))</f>
        <v>0</v>
      </c>
      <c r="I510">
        <f ca="1">IF(ISBLANK(INDIRECT("'["&amp;'Báo cáo'!$C$3&amp;".xlsx]Hóa đơn COD'!"&amp;CELL("address",I510))),"",(INDIRECT("'["&amp;'Báo cáo'!$C$3&amp;".xlsx]Hóa đơn COD'!"&amp;CELL("address",I510))))</f>
        <v>13</v>
      </c>
      <c r="J510">
        <f ca="1">IF(ISBLANK(INDIRECT("'["&amp;'Báo cáo'!$C$3&amp;".xlsx]Hóa đơn COD'!"&amp;CELL("address",J510))),"",(INDIRECT("'["&amp;'Báo cáo'!$C$3&amp;".xlsx]Hóa đơn COD'!"&amp;CELL("address",J510))))</f>
        <v>9</v>
      </c>
      <c r="K510">
        <f ca="1">IF(ISBLANK(INDIRECT("'["&amp;'Báo cáo'!$C$3&amp;".xlsx]Hóa đơn COD'!"&amp;CELL("address",K510))),"",(INDIRECT("'["&amp;'Báo cáo'!$C$3&amp;".xlsx]Hóa đơn COD'!"&amp;CELL("address",K510))))</f>
        <v>1</v>
      </c>
      <c r="L510">
        <f ca="1">IF(ISBLANK(INDIRECT("'["&amp;'Báo cáo'!$C$3&amp;".xlsx]Hóa đơn COD'!"&amp;CELL("address",L510))),"",(INDIRECT("'["&amp;'Báo cáo'!$C$3&amp;".xlsx]Hóa đơn COD'!"&amp;CELL("address",L510))))</f>
        <v>3</v>
      </c>
      <c r="M510">
        <f ca="1">IF(ISBLANK(INDIRECT("'["&amp;'Báo cáo'!$C$3&amp;".xlsx]Hóa đơn COD'!"&amp;CELL("address",M510))),"",(INDIRECT("'["&amp;'Báo cáo'!$C$3&amp;".xlsx]Hóa đơn COD'!"&amp;CELL("address",M510))))</f>
        <v>9</v>
      </c>
      <c r="N510" t="str">
        <f ca="1">IF(ISBLANK(INDIRECT("'["&amp;'Báo cáo'!$C$3&amp;".xlsx]Hóa đơn COD'!"&amp;CELL("address",N510))),"",(INDIRECT("'["&amp;'Báo cáo'!$C$3&amp;".xlsx]Hóa đơn COD'!"&amp;CELL("address",N510))))</f>
        <v>trongntm</v>
      </c>
      <c r="O510" t="str">
        <f ca="1">IF(ISBLANK(INDIRECT("'["&amp;'Báo cáo'!$C$3&amp;".xlsx]Hóa đơn COD'!"&amp;CELL("address",O510))),"",(INDIRECT("'["&amp;'Báo cáo'!$C$3&amp;".xlsx]Hóa đơn COD'!"&amp;CELL("address",O510))))</f>
        <v>17:32 30-11-19</v>
      </c>
      <c r="P510" s="10">
        <f t="shared" ca="1" si="7"/>
        <v>0.73055555555555562</v>
      </c>
      <c r="Q510" t="str">
        <f ca="1">IF(B510="","",IF(P510&lt;'Báo cáo'!$C$4,"Sáng","Chiều"))</f>
        <v>Chiều</v>
      </c>
      <c r="R510" s="12">
        <f ca="1">IF(A510="","",IF(ISNUMBER(MATCH(B510,'Danh sách COD'!$B:$B,0)),J510/I510,""))</f>
        <v>0.69230769230769229</v>
      </c>
      <c r="S510" t="str">
        <f ca="1">IF(R510="","",IF(R510&gt;='Báo cáo'!$C$8,"Có","Không"))</f>
        <v>Không</v>
      </c>
    </row>
    <row r="511" spans="1:19" x14ac:dyDescent="0.25">
      <c r="A511" t="str">
        <f ca="1">IF(ISBLANK(INDIRECT("'["&amp;'Báo cáo'!$C$3&amp;".xlsx]Hóa đơn COD'!"&amp;CELL("address",A511))),"",(INDIRECT("'["&amp;'Báo cáo'!$C$3&amp;".xlsx]Hóa đơn COD'!"&amp;CELL("address",A511))))</f>
        <v>BTT394318524.T142380.021219</v>
      </c>
      <c r="B511" t="str">
        <f ca="1">IF(ISBLANK(INDIRECT("'["&amp;'Báo cáo'!$C$3&amp;".xlsx]Hóa đơn COD'!"&amp;CELL("address",B511))),"",(INDIRECT("'["&amp;'Báo cáo'!$C$3&amp;".xlsx]Hóa đơn COD'!"&amp;CELL("address",B511))))</f>
        <v>T142380-Võ Thái Thanh</v>
      </c>
      <c r="C511">
        <f ca="1">IF(ISBLANK(INDIRECT("'["&amp;'Báo cáo'!$C$3&amp;".xlsx]Hóa đơn COD'!"&amp;CELL("address",C511))),"",(INDIRECT("'["&amp;'Báo cáo'!$C$3&amp;".xlsx]Hóa đơn COD'!"&amp;CELL("address",C511))))</f>
        <v>9340300</v>
      </c>
      <c r="D511">
        <f ca="1">IF(ISBLANK(INDIRECT("'["&amp;'Báo cáo'!$C$3&amp;".xlsx]Hóa đơn COD'!"&amp;CELL("address",D511))),"",(INDIRECT("'["&amp;'Báo cáo'!$C$3&amp;".xlsx]Hóa đơn COD'!"&amp;CELL("address",D511))))</f>
        <v>0</v>
      </c>
      <c r="E511">
        <f ca="1">IF(ISBLANK(INDIRECT("'["&amp;'Báo cáo'!$C$3&amp;".xlsx]Hóa đơn COD'!"&amp;CELL("address",E511))),"",(INDIRECT("'["&amp;'Báo cáo'!$C$3&amp;".xlsx]Hóa đơn COD'!"&amp;CELL("address",E511))))</f>
        <v>672360</v>
      </c>
      <c r="F511">
        <f ca="1">IF(ISBLANK(INDIRECT("'["&amp;'Báo cáo'!$C$3&amp;".xlsx]Hóa đơn COD'!"&amp;CELL("address",F511))),"",(INDIRECT("'["&amp;'Báo cáo'!$C$3&amp;".xlsx]Hóa đơn COD'!"&amp;CELL("address",F511))))</f>
        <v>594360</v>
      </c>
      <c r="G511">
        <f ca="1">IF(ISBLANK(INDIRECT("'["&amp;'Báo cáo'!$C$3&amp;".xlsx]Hóa đơn COD'!"&amp;CELL("address",G511))),"",(INDIRECT("'["&amp;'Báo cáo'!$C$3&amp;".xlsx]Hóa đơn COD'!"&amp;CELL("address",G511))))</f>
        <v>78000</v>
      </c>
      <c r="H511">
        <f ca="1">IF(ISBLANK(INDIRECT("'["&amp;'Báo cáo'!$C$3&amp;".xlsx]Hóa đơn COD'!"&amp;CELL("address",H511))),"",(INDIRECT("'["&amp;'Báo cáo'!$C$3&amp;".xlsx]Hóa đơn COD'!"&amp;CELL("address",H511))))</f>
        <v>0</v>
      </c>
      <c r="I511">
        <f ca="1">IF(ISBLANK(INDIRECT("'["&amp;'Báo cáo'!$C$3&amp;".xlsx]Hóa đơn COD'!"&amp;CELL("address",I511))),"",(INDIRECT("'["&amp;'Báo cáo'!$C$3&amp;".xlsx]Hóa đơn COD'!"&amp;CELL("address",I511))))</f>
        <v>31</v>
      </c>
      <c r="J511">
        <f ca="1">IF(ISBLANK(INDIRECT("'["&amp;'Báo cáo'!$C$3&amp;".xlsx]Hóa đơn COD'!"&amp;CELL("address",J511))),"",(INDIRECT("'["&amp;'Báo cáo'!$C$3&amp;".xlsx]Hóa đơn COD'!"&amp;CELL("address",J511))))</f>
        <v>23</v>
      </c>
      <c r="K511">
        <f ca="1">IF(ISBLANK(INDIRECT("'["&amp;'Báo cáo'!$C$3&amp;".xlsx]Hóa đơn COD'!"&amp;CELL("address",K511))),"",(INDIRECT("'["&amp;'Báo cáo'!$C$3&amp;".xlsx]Hóa đơn COD'!"&amp;CELL("address",K511))))</f>
        <v>0</v>
      </c>
      <c r="L511">
        <f ca="1">IF(ISBLANK(INDIRECT("'["&amp;'Báo cáo'!$C$3&amp;".xlsx]Hóa đơn COD'!"&amp;CELL("address",L511))),"",(INDIRECT("'["&amp;'Báo cáo'!$C$3&amp;".xlsx]Hóa đơn COD'!"&amp;CELL("address",L511))))</f>
        <v>8</v>
      </c>
      <c r="M511">
        <f ca="1">IF(ISBLANK(INDIRECT("'["&amp;'Báo cáo'!$C$3&amp;".xlsx]Hóa đơn COD'!"&amp;CELL("address",M511))),"",(INDIRECT("'["&amp;'Báo cáo'!$C$3&amp;".xlsx]Hóa đơn COD'!"&amp;CELL("address",M511))))</f>
        <v>30</v>
      </c>
      <c r="N511" t="str">
        <f ca="1">IF(ISBLANK(INDIRECT("'["&amp;'Báo cáo'!$C$3&amp;".xlsx]Hóa đơn COD'!"&amp;CELL("address",N511))),"",(INDIRECT("'["&amp;'Báo cáo'!$C$3&amp;".xlsx]Hóa đơn COD'!"&amp;CELL("address",N511))))</f>
        <v>nhitpy</v>
      </c>
      <c r="O511" t="str">
        <f ca="1">IF(ISBLANK(INDIRECT("'["&amp;'Báo cáo'!$C$3&amp;".xlsx]Hóa đơn COD'!"&amp;CELL("address",O511))),"",(INDIRECT("'["&amp;'Báo cáo'!$C$3&amp;".xlsx]Hóa đơn COD'!"&amp;CELL("address",O511))))</f>
        <v>17:57 02-12-19</v>
      </c>
      <c r="P511" s="10">
        <f t="shared" ca="1" si="7"/>
        <v>0.74791666666666667</v>
      </c>
      <c r="Q511" t="str">
        <f ca="1">IF(B511="","",IF(P511&lt;'Báo cáo'!$C$4,"Sáng","Chiều"))</f>
        <v>Chiều</v>
      </c>
      <c r="R511" s="12">
        <f ca="1">IF(A511="","",IF(ISNUMBER(MATCH(B511,'Danh sách COD'!$B:$B,0)),J511/I511,""))</f>
        <v>0.74193548387096775</v>
      </c>
      <c r="S511" t="str">
        <f ca="1">IF(R511="","",IF(R511&gt;='Báo cáo'!$C$8,"Có","Không"))</f>
        <v>Không</v>
      </c>
    </row>
    <row r="512" spans="1:19" x14ac:dyDescent="0.25">
      <c r="A512" t="str">
        <f ca="1">IF(ISBLANK(INDIRECT("'["&amp;'Báo cáo'!$C$3&amp;".xlsx]Hóa đơn COD'!"&amp;CELL("address",A512))),"",(INDIRECT("'["&amp;'Báo cáo'!$C$3&amp;".xlsx]Hóa đơn COD'!"&amp;CELL("address",A512))))</f>
        <v>BTT397067508.T142380.041219</v>
      </c>
      <c r="B512" t="str">
        <f ca="1">IF(ISBLANK(INDIRECT("'["&amp;'Báo cáo'!$C$3&amp;".xlsx]Hóa đơn COD'!"&amp;CELL("address",B512))),"",(INDIRECT("'["&amp;'Báo cáo'!$C$3&amp;".xlsx]Hóa đơn COD'!"&amp;CELL("address",B512))))</f>
        <v>T142380-Võ Thái Thanh</v>
      </c>
      <c r="C512">
        <f ca="1">IF(ISBLANK(INDIRECT("'["&amp;'Báo cáo'!$C$3&amp;".xlsx]Hóa đơn COD'!"&amp;CELL("address",C512))),"",(INDIRECT("'["&amp;'Báo cáo'!$C$3&amp;".xlsx]Hóa đơn COD'!"&amp;CELL("address",C512))))</f>
        <v>13040220</v>
      </c>
      <c r="D512">
        <f ca="1">IF(ISBLANK(INDIRECT("'["&amp;'Báo cáo'!$C$3&amp;".xlsx]Hóa đơn COD'!"&amp;CELL("address",D512))),"",(INDIRECT("'["&amp;'Báo cáo'!$C$3&amp;".xlsx]Hóa đơn COD'!"&amp;CELL("address",D512))))</f>
        <v>19750</v>
      </c>
      <c r="E512">
        <f ca="1">IF(ISBLANK(INDIRECT("'["&amp;'Báo cáo'!$C$3&amp;".xlsx]Hóa đơn COD'!"&amp;CELL("address",E512))),"",(INDIRECT("'["&amp;'Báo cáo'!$C$3&amp;".xlsx]Hóa đơn COD'!"&amp;CELL("address",E512))))</f>
        <v>838470</v>
      </c>
      <c r="F512">
        <f ca="1">IF(ISBLANK(INDIRECT("'["&amp;'Báo cáo'!$C$3&amp;".xlsx]Hóa đơn COD'!"&amp;CELL("address",F512))),"",(INDIRECT("'["&amp;'Báo cáo'!$C$3&amp;".xlsx]Hóa đơn COD'!"&amp;CELL("address",F512))))</f>
        <v>710470</v>
      </c>
      <c r="G512">
        <f ca="1">IF(ISBLANK(INDIRECT("'["&amp;'Báo cáo'!$C$3&amp;".xlsx]Hóa đơn COD'!"&amp;CELL("address",G512))),"",(INDIRECT("'["&amp;'Báo cáo'!$C$3&amp;".xlsx]Hóa đơn COD'!"&amp;CELL("address",G512))))</f>
        <v>128000</v>
      </c>
      <c r="H512">
        <f ca="1">IF(ISBLANK(INDIRECT("'["&amp;'Báo cáo'!$C$3&amp;".xlsx]Hóa đơn COD'!"&amp;CELL("address",H512))),"",(INDIRECT("'["&amp;'Báo cáo'!$C$3&amp;".xlsx]Hóa đơn COD'!"&amp;CELL("address",H512))))</f>
        <v>0</v>
      </c>
      <c r="I512">
        <f ca="1">IF(ISBLANK(INDIRECT("'["&amp;'Báo cáo'!$C$3&amp;".xlsx]Hóa đơn COD'!"&amp;CELL("address",I512))),"",(INDIRECT("'["&amp;'Báo cáo'!$C$3&amp;".xlsx]Hóa đơn COD'!"&amp;CELL("address",I512))))</f>
        <v>34</v>
      </c>
      <c r="J512">
        <f ca="1">IF(ISBLANK(INDIRECT("'["&amp;'Báo cáo'!$C$3&amp;".xlsx]Hóa đơn COD'!"&amp;CELL("address",J512))),"",(INDIRECT("'["&amp;'Báo cáo'!$C$3&amp;".xlsx]Hóa đơn COD'!"&amp;CELL("address",J512))))</f>
        <v>24</v>
      </c>
      <c r="K512">
        <f ca="1">IF(ISBLANK(INDIRECT("'["&amp;'Báo cáo'!$C$3&amp;".xlsx]Hóa đơn COD'!"&amp;CELL("address",K512))),"",(INDIRECT("'["&amp;'Báo cáo'!$C$3&amp;".xlsx]Hóa đơn COD'!"&amp;CELL("address",K512))))</f>
        <v>1</v>
      </c>
      <c r="L512">
        <f ca="1">IF(ISBLANK(INDIRECT("'["&amp;'Báo cáo'!$C$3&amp;".xlsx]Hóa đơn COD'!"&amp;CELL("address",L512))),"",(INDIRECT("'["&amp;'Báo cáo'!$C$3&amp;".xlsx]Hóa đơn COD'!"&amp;CELL("address",L512))))</f>
        <v>9</v>
      </c>
      <c r="M512">
        <f ca="1">IF(ISBLANK(INDIRECT("'["&amp;'Báo cáo'!$C$3&amp;".xlsx]Hóa đơn COD'!"&amp;CELL("address",M512))),"",(INDIRECT("'["&amp;'Báo cáo'!$C$3&amp;".xlsx]Hóa đơn COD'!"&amp;CELL("address",M512))))</f>
        <v>34</v>
      </c>
      <c r="N512" t="str">
        <f ca="1">IF(ISBLANK(INDIRECT("'["&amp;'Báo cáo'!$C$3&amp;".xlsx]Hóa đơn COD'!"&amp;CELL("address",N512))),"",(INDIRECT("'["&amp;'Báo cáo'!$C$3&amp;".xlsx]Hóa đơn COD'!"&amp;CELL("address",N512))))</f>
        <v>trongntm</v>
      </c>
      <c r="O512" t="str">
        <f ca="1">IF(ISBLANK(INDIRECT("'["&amp;'Báo cáo'!$C$3&amp;".xlsx]Hóa đơn COD'!"&amp;CELL("address",O512))),"",(INDIRECT("'["&amp;'Báo cáo'!$C$3&amp;".xlsx]Hóa đơn COD'!"&amp;CELL("address",O512))))</f>
        <v>18:06 04-12-19</v>
      </c>
      <c r="P512" s="10">
        <f t="shared" ca="1" si="7"/>
        <v>0.75416666666666676</v>
      </c>
      <c r="Q512" t="str">
        <f ca="1">IF(B512="","",IF(P512&lt;'Báo cáo'!$C$4,"Sáng","Chiều"))</f>
        <v>Chiều</v>
      </c>
      <c r="R512" s="12">
        <f ca="1">IF(A512="","",IF(ISNUMBER(MATCH(B512,'Danh sách COD'!$B:$B,0)),J512/I512,""))</f>
        <v>0.70588235294117652</v>
      </c>
      <c r="S512" t="str">
        <f ca="1">IF(R512="","",IF(R512&gt;='Báo cáo'!$C$8,"Có","Không"))</f>
        <v>Không</v>
      </c>
    </row>
    <row r="513" spans="1:19" x14ac:dyDescent="0.25">
      <c r="A513" t="str">
        <f ca="1">IF(ISBLANK(INDIRECT("'["&amp;'Báo cáo'!$C$3&amp;".xlsx]Hóa đơn COD'!"&amp;CELL("address",A513))),"",(INDIRECT("'["&amp;'Báo cáo'!$C$3&amp;".xlsx]Hóa đơn COD'!"&amp;CELL("address",A513))))</f>
        <v>BTT398366457.T142380.051219</v>
      </c>
      <c r="B513" t="str">
        <f ca="1">IF(ISBLANK(INDIRECT("'["&amp;'Báo cáo'!$C$3&amp;".xlsx]Hóa đơn COD'!"&amp;CELL("address",B513))),"",(INDIRECT("'["&amp;'Báo cáo'!$C$3&amp;".xlsx]Hóa đơn COD'!"&amp;CELL("address",B513))))</f>
        <v>T142380-Võ Thái Thanh</v>
      </c>
      <c r="C513">
        <f ca="1">IF(ISBLANK(INDIRECT("'["&amp;'Báo cáo'!$C$3&amp;".xlsx]Hóa đơn COD'!"&amp;CELL("address",C513))),"",(INDIRECT("'["&amp;'Báo cáo'!$C$3&amp;".xlsx]Hóa đơn COD'!"&amp;CELL("address",C513))))</f>
        <v>7924610</v>
      </c>
      <c r="D513">
        <f ca="1">IF(ISBLANK(INDIRECT("'["&amp;'Báo cáo'!$C$3&amp;".xlsx]Hóa đơn COD'!"&amp;CELL("address",D513))),"",(INDIRECT("'["&amp;'Báo cáo'!$C$3&amp;".xlsx]Hóa đơn COD'!"&amp;CELL("address",D513))))</f>
        <v>0</v>
      </c>
      <c r="E513">
        <f ca="1">IF(ISBLANK(INDIRECT("'["&amp;'Báo cáo'!$C$3&amp;".xlsx]Hóa đơn COD'!"&amp;CELL("address",E513))),"",(INDIRECT("'["&amp;'Báo cáo'!$C$3&amp;".xlsx]Hóa đơn COD'!"&amp;CELL("address",E513))))</f>
        <v>735020</v>
      </c>
      <c r="F513">
        <f ca="1">IF(ISBLANK(INDIRECT("'["&amp;'Báo cáo'!$C$3&amp;".xlsx]Hóa đơn COD'!"&amp;CELL("address",F513))),"",(INDIRECT("'["&amp;'Báo cáo'!$C$3&amp;".xlsx]Hóa đơn COD'!"&amp;CELL("address",F513))))</f>
        <v>702020</v>
      </c>
      <c r="G513">
        <f ca="1">IF(ISBLANK(INDIRECT("'["&amp;'Báo cáo'!$C$3&amp;".xlsx]Hóa đơn COD'!"&amp;CELL("address",G513))),"",(INDIRECT("'["&amp;'Báo cáo'!$C$3&amp;".xlsx]Hóa đơn COD'!"&amp;CELL("address",G513))))</f>
        <v>33000</v>
      </c>
      <c r="H513">
        <f ca="1">IF(ISBLANK(INDIRECT("'["&amp;'Báo cáo'!$C$3&amp;".xlsx]Hóa đơn COD'!"&amp;CELL("address",H513))),"",(INDIRECT("'["&amp;'Báo cáo'!$C$3&amp;".xlsx]Hóa đơn COD'!"&amp;CELL("address",H513))))</f>
        <v>0</v>
      </c>
      <c r="I513">
        <f ca="1">IF(ISBLANK(INDIRECT("'["&amp;'Báo cáo'!$C$3&amp;".xlsx]Hóa đơn COD'!"&amp;CELL("address",I513))),"",(INDIRECT("'["&amp;'Báo cáo'!$C$3&amp;".xlsx]Hóa đơn COD'!"&amp;CELL("address",I513))))</f>
        <v>44</v>
      </c>
      <c r="J513">
        <f ca="1">IF(ISBLANK(INDIRECT("'["&amp;'Báo cáo'!$C$3&amp;".xlsx]Hóa đơn COD'!"&amp;CELL("address",J513))),"",(INDIRECT("'["&amp;'Báo cáo'!$C$3&amp;".xlsx]Hóa đơn COD'!"&amp;CELL("address",J513))))</f>
        <v>24</v>
      </c>
      <c r="K513">
        <f ca="1">IF(ISBLANK(INDIRECT("'["&amp;'Báo cáo'!$C$3&amp;".xlsx]Hóa đơn COD'!"&amp;CELL("address",K513))),"",(INDIRECT("'["&amp;'Báo cáo'!$C$3&amp;".xlsx]Hóa đơn COD'!"&amp;CELL("address",K513))))</f>
        <v>1</v>
      </c>
      <c r="L513">
        <f ca="1">IF(ISBLANK(INDIRECT("'["&amp;'Báo cáo'!$C$3&amp;".xlsx]Hóa đơn COD'!"&amp;CELL("address",L513))),"",(INDIRECT("'["&amp;'Báo cáo'!$C$3&amp;".xlsx]Hóa đơn COD'!"&amp;CELL("address",L513))))</f>
        <v>19</v>
      </c>
      <c r="M513">
        <f ca="1">IF(ISBLANK(INDIRECT("'["&amp;'Báo cáo'!$C$3&amp;".xlsx]Hóa đơn COD'!"&amp;CELL("address",M513))),"",(INDIRECT("'["&amp;'Báo cáo'!$C$3&amp;".xlsx]Hóa đơn COD'!"&amp;CELL("address",M513))))</f>
        <v>44</v>
      </c>
      <c r="N513" t="str">
        <f ca="1">IF(ISBLANK(INDIRECT("'["&amp;'Báo cáo'!$C$3&amp;".xlsx]Hóa đơn COD'!"&amp;CELL("address",N513))),"",(INDIRECT("'["&amp;'Báo cáo'!$C$3&amp;".xlsx]Hóa đơn COD'!"&amp;CELL("address",N513))))</f>
        <v>trongntm</v>
      </c>
      <c r="O513" t="str">
        <f ca="1">IF(ISBLANK(INDIRECT("'["&amp;'Báo cáo'!$C$3&amp;".xlsx]Hóa đơn COD'!"&amp;CELL("address",O513))),"",(INDIRECT("'["&amp;'Báo cáo'!$C$3&amp;".xlsx]Hóa đơn COD'!"&amp;CELL("address",O513))))</f>
        <v>18:50 05-12-19</v>
      </c>
      <c r="P513" s="10">
        <f t="shared" ca="1" si="7"/>
        <v>0.78472222222222221</v>
      </c>
      <c r="Q513" t="str">
        <f ca="1">IF(B513="","",IF(P513&lt;'Báo cáo'!$C$4,"Sáng","Chiều"))</f>
        <v>Chiều</v>
      </c>
      <c r="R513" s="12">
        <f ca="1">IF(A513="","",IF(ISNUMBER(MATCH(B513,'Danh sách COD'!$B:$B,0)),J513/I513,""))</f>
        <v>0.54545454545454541</v>
      </c>
      <c r="S513" t="str">
        <f ca="1">IF(R513="","",IF(R513&gt;='Báo cáo'!$C$8,"Có","Không"))</f>
        <v>Không</v>
      </c>
    </row>
    <row r="514" spans="1:19" x14ac:dyDescent="0.25">
      <c r="A514" t="str">
        <f ca="1">IF(ISBLANK(INDIRECT("'["&amp;'Báo cáo'!$C$3&amp;".xlsx]Hóa đơn COD'!"&amp;CELL("address",A514))),"",(INDIRECT("'["&amp;'Báo cáo'!$C$3&amp;".xlsx]Hóa đơn COD'!"&amp;CELL("address",A514))))</f>
        <v>BTT395846538.T142380.031219</v>
      </c>
      <c r="B514" t="str">
        <f ca="1">IF(ISBLANK(INDIRECT("'["&amp;'Báo cáo'!$C$3&amp;".xlsx]Hóa đơn COD'!"&amp;CELL("address",B514))),"",(INDIRECT("'["&amp;'Báo cáo'!$C$3&amp;".xlsx]Hóa đơn COD'!"&amp;CELL("address",B514))))</f>
        <v>T142380-Võ Thái Thanh</v>
      </c>
      <c r="C514">
        <f ca="1">IF(ISBLANK(INDIRECT("'["&amp;'Báo cáo'!$C$3&amp;".xlsx]Hóa đơn COD'!"&amp;CELL("address",C514))),"",(INDIRECT("'["&amp;'Báo cáo'!$C$3&amp;".xlsx]Hóa đơn COD'!"&amp;CELL("address",C514))))</f>
        <v>7166570</v>
      </c>
      <c r="D514">
        <f ca="1">IF(ISBLANK(INDIRECT("'["&amp;'Báo cáo'!$C$3&amp;".xlsx]Hóa đơn COD'!"&amp;CELL("address",D514))),"",(INDIRECT("'["&amp;'Báo cáo'!$C$3&amp;".xlsx]Hóa đơn COD'!"&amp;CELL("address",D514))))</f>
        <v>19750</v>
      </c>
      <c r="E514">
        <f ca="1">IF(ISBLANK(INDIRECT("'["&amp;'Báo cáo'!$C$3&amp;".xlsx]Hóa đơn COD'!"&amp;CELL("address",E514))),"",(INDIRECT("'["&amp;'Báo cáo'!$C$3&amp;".xlsx]Hóa đơn COD'!"&amp;CELL("address",E514))))</f>
        <v>720780</v>
      </c>
      <c r="F514">
        <f ca="1">IF(ISBLANK(INDIRECT("'["&amp;'Báo cáo'!$C$3&amp;".xlsx]Hóa đơn COD'!"&amp;CELL("address",F514))),"",(INDIRECT("'["&amp;'Báo cáo'!$C$3&amp;".xlsx]Hóa đơn COD'!"&amp;CELL("address",F514))))</f>
        <v>720780</v>
      </c>
      <c r="G514">
        <f ca="1">IF(ISBLANK(INDIRECT("'["&amp;'Báo cáo'!$C$3&amp;".xlsx]Hóa đơn COD'!"&amp;CELL("address",G514))),"",(INDIRECT("'["&amp;'Báo cáo'!$C$3&amp;".xlsx]Hóa đơn COD'!"&amp;CELL("address",G514))))</f>
        <v>0</v>
      </c>
      <c r="H514">
        <f ca="1">IF(ISBLANK(INDIRECT("'["&amp;'Báo cáo'!$C$3&amp;".xlsx]Hóa đơn COD'!"&amp;CELL("address",H514))),"",(INDIRECT("'["&amp;'Báo cáo'!$C$3&amp;".xlsx]Hóa đơn COD'!"&amp;CELL("address",H514))))</f>
        <v>0</v>
      </c>
      <c r="I514">
        <f ca="1">IF(ISBLANK(INDIRECT("'["&amp;'Báo cáo'!$C$3&amp;".xlsx]Hóa đơn COD'!"&amp;CELL("address",I514))),"",(INDIRECT("'["&amp;'Báo cáo'!$C$3&amp;".xlsx]Hóa đơn COD'!"&amp;CELL("address",I514))))</f>
        <v>41</v>
      </c>
      <c r="J514">
        <f ca="1">IF(ISBLANK(INDIRECT("'["&amp;'Báo cáo'!$C$3&amp;".xlsx]Hóa đơn COD'!"&amp;CELL("address",J514))),"",(INDIRECT("'["&amp;'Báo cáo'!$C$3&amp;".xlsx]Hóa đơn COD'!"&amp;CELL("address",J514))))</f>
        <v>27</v>
      </c>
      <c r="K514">
        <f ca="1">IF(ISBLANK(INDIRECT("'["&amp;'Báo cáo'!$C$3&amp;".xlsx]Hóa đơn COD'!"&amp;CELL("address",K514))),"",(INDIRECT("'["&amp;'Báo cáo'!$C$3&amp;".xlsx]Hóa đơn COD'!"&amp;CELL("address",K514))))</f>
        <v>2</v>
      </c>
      <c r="L514">
        <f ca="1">IF(ISBLANK(INDIRECT("'["&amp;'Báo cáo'!$C$3&amp;".xlsx]Hóa đơn COD'!"&amp;CELL("address",L514))),"",(INDIRECT("'["&amp;'Báo cáo'!$C$3&amp;".xlsx]Hóa đơn COD'!"&amp;CELL("address",L514))))</f>
        <v>12</v>
      </c>
      <c r="M514">
        <f ca="1">IF(ISBLANK(INDIRECT("'["&amp;'Báo cáo'!$C$3&amp;".xlsx]Hóa đơn COD'!"&amp;CELL("address",M514))),"",(INDIRECT("'["&amp;'Báo cáo'!$C$3&amp;".xlsx]Hóa đơn COD'!"&amp;CELL("address",M514))))</f>
        <v>40</v>
      </c>
      <c r="N514" t="str">
        <f ca="1">IF(ISBLANK(INDIRECT("'["&amp;'Báo cáo'!$C$3&amp;".xlsx]Hóa đơn COD'!"&amp;CELL("address",N514))),"",(INDIRECT("'["&amp;'Báo cáo'!$C$3&amp;".xlsx]Hóa đơn COD'!"&amp;CELL("address",N514))))</f>
        <v>nhobth</v>
      </c>
      <c r="O514" t="str">
        <f ca="1">IF(ISBLANK(INDIRECT("'["&amp;'Báo cáo'!$C$3&amp;".xlsx]Hóa đơn COD'!"&amp;CELL("address",O514))),"",(INDIRECT("'["&amp;'Báo cáo'!$C$3&amp;".xlsx]Hóa đơn COD'!"&amp;CELL("address",O514))))</f>
        <v>20:56 03-12-19</v>
      </c>
      <c r="P514" s="10">
        <f t="shared" ca="1" si="7"/>
        <v>0.87222222222222223</v>
      </c>
      <c r="Q514" t="str">
        <f ca="1">IF(B514="","",IF(P514&lt;'Báo cáo'!$C$4,"Sáng","Chiều"))</f>
        <v>Chiều</v>
      </c>
      <c r="R514" s="12">
        <f ca="1">IF(A514="","",IF(ISNUMBER(MATCH(B514,'Danh sách COD'!$B:$B,0)),J514/I514,""))</f>
        <v>0.65853658536585369</v>
      </c>
      <c r="S514" t="str">
        <f ca="1">IF(R514="","",IF(R514&gt;='Báo cáo'!$C$8,"Có","Không"))</f>
        <v>Không</v>
      </c>
    </row>
    <row r="515" spans="1:19" x14ac:dyDescent="0.25">
      <c r="A515" t="str">
        <f ca="1">IF(ISBLANK(INDIRECT("'["&amp;'Báo cáo'!$C$3&amp;".xlsx]Hóa đơn COD'!"&amp;CELL("address",A515))),"",(INDIRECT("'["&amp;'Báo cáo'!$C$3&amp;".xlsx]Hóa đơn COD'!"&amp;CELL("address",A515))))</f>
        <v>BTT397336944.T142380.041219</v>
      </c>
      <c r="B515" t="str">
        <f ca="1">IF(ISBLANK(INDIRECT("'["&amp;'Báo cáo'!$C$3&amp;".xlsx]Hóa đơn COD'!"&amp;CELL("address",B515))),"",(INDIRECT("'["&amp;'Báo cáo'!$C$3&amp;".xlsx]Hóa đơn COD'!"&amp;CELL("address",B515))))</f>
        <v>T142380-Võ Thái Thanh</v>
      </c>
      <c r="C515">
        <f ca="1">IF(ISBLANK(INDIRECT("'["&amp;'Báo cáo'!$C$3&amp;".xlsx]Hóa đơn COD'!"&amp;CELL("address",C515))),"",(INDIRECT("'["&amp;'Báo cáo'!$C$3&amp;".xlsx]Hóa đơn COD'!"&amp;CELL("address",C515))))</f>
        <v>0</v>
      </c>
      <c r="D515">
        <f ca="1">IF(ISBLANK(INDIRECT("'["&amp;'Báo cáo'!$C$3&amp;".xlsx]Hóa đơn COD'!"&amp;CELL("address",D515))),"",(INDIRECT("'["&amp;'Báo cáo'!$C$3&amp;".xlsx]Hóa đơn COD'!"&amp;CELL("address",D515))))</f>
        <v>0</v>
      </c>
      <c r="E515">
        <f ca="1">IF(ISBLANK(INDIRECT("'["&amp;'Báo cáo'!$C$3&amp;".xlsx]Hóa đơn COD'!"&amp;CELL("address",E515))),"",(INDIRECT("'["&amp;'Báo cáo'!$C$3&amp;".xlsx]Hóa đơn COD'!"&amp;CELL("address",E515))))</f>
        <v>0</v>
      </c>
      <c r="F515">
        <f ca="1">IF(ISBLANK(INDIRECT("'["&amp;'Báo cáo'!$C$3&amp;".xlsx]Hóa đơn COD'!"&amp;CELL("address",F515))),"",(INDIRECT("'["&amp;'Báo cáo'!$C$3&amp;".xlsx]Hóa đơn COD'!"&amp;CELL("address",F515))))</f>
        <v>0</v>
      </c>
      <c r="G515">
        <f ca="1">IF(ISBLANK(INDIRECT("'["&amp;'Báo cáo'!$C$3&amp;".xlsx]Hóa đơn COD'!"&amp;CELL("address",G515))),"",(INDIRECT("'["&amp;'Báo cáo'!$C$3&amp;".xlsx]Hóa đơn COD'!"&amp;CELL("address",G515))))</f>
        <v>0</v>
      </c>
      <c r="H515">
        <f ca="1">IF(ISBLANK(INDIRECT("'["&amp;'Báo cáo'!$C$3&amp;".xlsx]Hóa đơn COD'!"&amp;CELL("address",H515))),"",(INDIRECT("'["&amp;'Báo cáo'!$C$3&amp;".xlsx]Hóa đơn COD'!"&amp;CELL("address",H515))))</f>
        <v>0</v>
      </c>
      <c r="I515">
        <f ca="1">IF(ISBLANK(INDIRECT("'["&amp;'Báo cáo'!$C$3&amp;".xlsx]Hóa đơn COD'!"&amp;CELL("address",I515))),"",(INDIRECT("'["&amp;'Báo cáo'!$C$3&amp;".xlsx]Hóa đơn COD'!"&amp;CELL("address",I515))))</f>
        <v>48</v>
      </c>
      <c r="J515">
        <f ca="1">IF(ISBLANK(INDIRECT("'["&amp;'Báo cáo'!$C$3&amp;".xlsx]Hóa đơn COD'!"&amp;CELL("address",J515))),"",(INDIRECT("'["&amp;'Báo cáo'!$C$3&amp;".xlsx]Hóa đơn COD'!"&amp;CELL("address",J515))))</f>
        <v>0</v>
      </c>
      <c r="K515">
        <f ca="1">IF(ISBLANK(INDIRECT("'["&amp;'Báo cáo'!$C$3&amp;".xlsx]Hóa đơn COD'!"&amp;CELL("address",K515))),"",(INDIRECT("'["&amp;'Báo cáo'!$C$3&amp;".xlsx]Hóa đơn COD'!"&amp;CELL("address",K515))))</f>
        <v>0</v>
      </c>
      <c r="L515">
        <f ca="1">IF(ISBLANK(INDIRECT("'["&amp;'Báo cáo'!$C$3&amp;".xlsx]Hóa đơn COD'!"&amp;CELL("address",L515))),"",(INDIRECT("'["&amp;'Báo cáo'!$C$3&amp;".xlsx]Hóa đơn COD'!"&amp;CELL("address",L515))))</f>
        <v>48</v>
      </c>
      <c r="M515">
        <f ca="1">IF(ISBLANK(INDIRECT("'["&amp;'Báo cáo'!$C$3&amp;".xlsx]Hóa đơn COD'!"&amp;CELL("address",M515))),"",(INDIRECT("'["&amp;'Báo cáo'!$C$3&amp;".xlsx]Hóa đơn COD'!"&amp;CELL("address",M515))))</f>
        <v>48</v>
      </c>
      <c r="N515" t="str">
        <f ca="1">IF(ISBLANK(INDIRECT("'["&amp;'Báo cáo'!$C$3&amp;".xlsx]Hóa đơn COD'!"&amp;CELL("address",N515))),"",(INDIRECT("'["&amp;'Báo cáo'!$C$3&amp;".xlsx]Hóa đơn COD'!"&amp;CELL("address",N515))))</f>
        <v>nhobth</v>
      </c>
      <c r="O515" t="str">
        <f ca="1">IF(ISBLANK(INDIRECT("'["&amp;'Báo cáo'!$C$3&amp;".xlsx]Hóa đơn COD'!"&amp;CELL("address",O515))),"",(INDIRECT("'["&amp;'Báo cáo'!$C$3&amp;".xlsx]Hóa đơn COD'!"&amp;CELL("address",O515))))</f>
        <v>22:11 04-12-19</v>
      </c>
      <c r="P515" s="10">
        <f t="shared" ref="P515:P578" ca="1" si="8">IF(B515="","",TIME(VALUE(LEFT(O515,2)),VALUE(MID(O515,4,2)),0))</f>
        <v>0.9243055555555556</v>
      </c>
      <c r="Q515" t="str">
        <f ca="1">IF(B515="","",IF(P515&lt;'Báo cáo'!$C$4,"Sáng","Chiều"))</f>
        <v>Chiều</v>
      </c>
      <c r="R515" s="12">
        <f ca="1">IF(A515="","",IF(ISNUMBER(MATCH(B515,'Danh sách COD'!$B:$B,0)),J515/I515,""))</f>
        <v>0</v>
      </c>
      <c r="S515" t="str">
        <f ca="1">IF(R515="","",IF(R515&gt;='Báo cáo'!$C$8,"Có","Không"))</f>
        <v>Không</v>
      </c>
    </row>
    <row r="516" spans="1:19" x14ac:dyDescent="0.25">
      <c r="A516" t="str">
        <f ca="1">IF(ISBLANK(INDIRECT("'["&amp;'Báo cáo'!$C$3&amp;".xlsx]Hóa đơn COD'!"&amp;CELL("address",A516))),"",(INDIRECT("'["&amp;'Báo cáo'!$C$3&amp;".xlsx]Hóa đơn COD'!"&amp;CELL("address",A516))))</f>
        <v>BTT399376593.T142536.061219</v>
      </c>
      <c r="B516" t="str">
        <f ca="1">IF(ISBLANK(INDIRECT("'["&amp;'Báo cáo'!$C$3&amp;".xlsx]Hóa đơn COD'!"&amp;CELL("address",B516))),"",(INDIRECT("'["&amp;'Báo cáo'!$C$3&amp;".xlsx]Hóa đơn COD'!"&amp;CELL("address",B516))))</f>
        <v>T142536-Huỳnh Hữu Tiên</v>
      </c>
      <c r="C516">
        <f ca="1">IF(ISBLANK(INDIRECT("'["&amp;'Báo cáo'!$C$3&amp;".xlsx]Hóa đơn COD'!"&amp;CELL("address",C516))),"",(INDIRECT("'["&amp;'Báo cáo'!$C$3&amp;".xlsx]Hóa đơn COD'!"&amp;CELL("address",C516))))</f>
        <v>20695608</v>
      </c>
      <c r="D516">
        <f ca="1">IF(ISBLANK(INDIRECT("'["&amp;'Báo cáo'!$C$3&amp;".xlsx]Hóa đơn COD'!"&amp;CELL("address",D516))),"",(INDIRECT("'["&amp;'Báo cáo'!$C$3&amp;".xlsx]Hóa đơn COD'!"&amp;CELL("address",D516))))</f>
        <v>0</v>
      </c>
      <c r="E516">
        <f ca="1">IF(ISBLANK(INDIRECT("'["&amp;'Báo cáo'!$C$3&amp;".xlsx]Hóa đơn COD'!"&amp;CELL("address",E516))),"",(INDIRECT("'["&amp;'Báo cáo'!$C$3&amp;".xlsx]Hóa đơn COD'!"&amp;CELL("address",E516))))</f>
        <v>1455946</v>
      </c>
      <c r="F516">
        <f ca="1">IF(ISBLANK(INDIRECT("'["&amp;'Báo cáo'!$C$3&amp;".xlsx]Hóa đơn COD'!"&amp;CELL("address",F516))),"",(INDIRECT("'["&amp;'Báo cáo'!$C$3&amp;".xlsx]Hóa đơn COD'!"&amp;CELL("address",F516))))</f>
        <v>1277446</v>
      </c>
      <c r="G516">
        <f ca="1">IF(ISBLANK(INDIRECT("'["&amp;'Báo cáo'!$C$3&amp;".xlsx]Hóa đơn COD'!"&amp;CELL("address",G516))),"",(INDIRECT("'["&amp;'Báo cáo'!$C$3&amp;".xlsx]Hóa đơn COD'!"&amp;CELL("address",G516))))</f>
        <v>178500</v>
      </c>
      <c r="H516">
        <f ca="1">IF(ISBLANK(INDIRECT("'["&amp;'Báo cáo'!$C$3&amp;".xlsx]Hóa đơn COD'!"&amp;CELL("address",H516))),"",(INDIRECT("'["&amp;'Báo cáo'!$C$3&amp;".xlsx]Hóa đơn COD'!"&amp;CELL("address",H516))))</f>
        <v>0</v>
      </c>
      <c r="I516">
        <f ca="1">IF(ISBLANK(INDIRECT("'["&amp;'Báo cáo'!$C$3&amp;".xlsx]Hóa đơn COD'!"&amp;CELL("address",I516))),"",(INDIRECT("'["&amp;'Báo cáo'!$C$3&amp;".xlsx]Hóa đơn COD'!"&amp;CELL("address",I516))))</f>
        <v>74</v>
      </c>
      <c r="J516">
        <f ca="1">IF(ISBLANK(INDIRECT("'["&amp;'Báo cáo'!$C$3&amp;".xlsx]Hóa đơn COD'!"&amp;CELL("address",J516))),"",(INDIRECT("'["&amp;'Báo cáo'!$C$3&amp;".xlsx]Hóa đơn COD'!"&amp;CELL("address",J516))))</f>
        <v>60</v>
      </c>
      <c r="K516">
        <f ca="1">IF(ISBLANK(INDIRECT("'["&amp;'Báo cáo'!$C$3&amp;".xlsx]Hóa đơn COD'!"&amp;CELL("address",K516))),"",(INDIRECT("'["&amp;'Báo cáo'!$C$3&amp;".xlsx]Hóa đơn COD'!"&amp;CELL("address",K516))))</f>
        <v>1</v>
      </c>
      <c r="L516">
        <f ca="1">IF(ISBLANK(INDIRECT("'["&amp;'Báo cáo'!$C$3&amp;".xlsx]Hóa đơn COD'!"&amp;CELL("address",L516))),"",(INDIRECT("'["&amp;'Báo cáo'!$C$3&amp;".xlsx]Hóa đơn COD'!"&amp;CELL("address",L516))))</f>
        <v>13</v>
      </c>
      <c r="M516">
        <f ca="1">IF(ISBLANK(INDIRECT("'["&amp;'Báo cáo'!$C$3&amp;".xlsx]Hóa đơn COD'!"&amp;CELL("address",M516))),"",(INDIRECT("'["&amp;'Báo cáo'!$C$3&amp;".xlsx]Hóa đơn COD'!"&amp;CELL("address",M516))))</f>
        <v>74</v>
      </c>
      <c r="N516" t="str">
        <f ca="1">IF(ISBLANK(INDIRECT("'["&amp;'Báo cáo'!$C$3&amp;".xlsx]Hóa đơn COD'!"&amp;CELL("address",N516))),"",(INDIRECT("'["&amp;'Báo cáo'!$C$3&amp;".xlsx]Hóa đơn COD'!"&amp;CELL("address",N516))))</f>
        <v>trongntm</v>
      </c>
      <c r="O516" t="str">
        <f ca="1">IF(ISBLANK(INDIRECT("'["&amp;'Báo cáo'!$C$3&amp;".xlsx]Hóa đơn COD'!"&amp;CELL("address",O516))),"",(INDIRECT("'["&amp;'Báo cáo'!$C$3&amp;".xlsx]Hóa đơn COD'!"&amp;CELL("address",O516))))</f>
        <v>12:51 06-12-19</v>
      </c>
      <c r="P516" s="10">
        <f t="shared" ca="1" si="8"/>
        <v>0.53541666666666665</v>
      </c>
      <c r="Q516" t="str">
        <f ca="1">IF(B516="","",IF(P516&lt;'Báo cáo'!$C$4,"Sáng","Chiều"))</f>
        <v>Sáng</v>
      </c>
      <c r="R516" s="12" t="str">
        <f ca="1">IF(A516="","",IF(ISNUMBER(MATCH(B516,'Danh sách COD'!$B:$B,0)),J516/I516,""))</f>
        <v/>
      </c>
      <c r="S516" t="str">
        <f ca="1">IF(R516="","",IF(R516&gt;='Báo cáo'!$C$8,"Có","Không"))</f>
        <v/>
      </c>
    </row>
    <row r="517" spans="1:19" x14ac:dyDescent="0.25">
      <c r="A517" t="str">
        <f ca="1">IF(ISBLANK(INDIRECT("'["&amp;'Báo cáo'!$C$3&amp;".xlsx]Hóa đơn COD'!"&amp;CELL("address",A517))),"",(INDIRECT("'["&amp;'Báo cáo'!$C$3&amp;".xlsx]Hóa đơn COD'!"&amp;CELL("address",A517))))</f>
        <v>BTT395327892.T142536.031219</v>
      </c>
      <c r="B517" t="str">
        <f ca="1">IF(ISBLANK(INDIRECT("'["&amp;'Báo cáo'!$C$3&amp;".xlsx]Hóa đơn COD'!"&amp;CELL("address",B517))),"",(INDIRECT("'["&amp;'Báo cáo'!$C$3&amp;".xlsx]Hóa đơn COD'!"&amp;CELL("address",B517))))</f>
        <v>T142536-Huỳnh Hữu Tiên</v>
      </c>
      <c r="C517">
        <f ca="1">IF(ISBLANK(INDIRECT("'["&amp;'Báo cáo'!$C$3&amp;".xlsx]Hóa đơn COD'!"&amp;CELL("address",C517))),"",(INDIRECT("'["&amp;'Báo cáo'!$C$3&amp;".xlsx]Hóa đơn COD'!"&amp;CELL("address",C517))))</f>
        <v>34644526</v>
      </c>
      <c r="D517">
        <f ca="1">IF(ISBLANK(INDIRECT("'["&amp;'Báo cáo'!$C$3&amp;".xlsx]Hóa đơn COD'!"&amp;CELL("address",D517))),"",(INDIRECT("'["&amp;'Báo cáo'!$C$3&amp;".xlsx]Hóa đơn COD'!"&amp;CELL("address",D517))))</f>
        <v>16045</v>
      </c>
      <c r="E517">
        <f ca="1">IF(ISBLANK(INDIRECT("'["&amp;'Báo cáo'!$C$3&amp;".xlsx]Hóa đơn COD'!"&amp;CELL("address",E517))),"",(INDIRECT("'["&amp;'Báo cáo'!$C$3&amp;".xlsx]Hóa đơn COD'!"&amp;CELL("address",E517))))</f>
        <v>2537035</v>
      </c>
      <c r="F517">
        <f ca="1">IF(ISBLANK(INDIRECT("'["&amp;'Báo cáo'!$C$3&amp;".xlsx]Hóa đơn COD'!"&amp;CELL("address",F517))),"",(INDIRECT("'["&amp;'Báo cáo'!$C$3&amp;".xlsx]Hóa đơn COD'!"&amp;CELL("address",F517))))</f>
        <v>2072035</v>
      </c>
      <c r="G517">
        <f ca="1">IF(ISBLANK(INDIRECT("'["&amp;'Báo cáo'!$C$3&amp;".xlsx]Hóa đơn COD'!"&amp;CELL("address",G517))),"",(INDIRECT("'["&amp;'Báo cáo'!$C$3&amp;".xlsx]Hóa đơn COD'!"&amp;CELL("address",G517))))</f>
        <v>465000</v>
      </c>
      <c r="H517">
        <f ca="1">IF(ISBLANK(INDIRECT("'["&amp;'Báo cáo'!$C$3&amp;".xlsx]Hóa đơn COD'!"&amp;CELL("address",H517))),"",(INDIRECT("'["&amp;'Báo cáo'!$C$3&amp;".xlsx]Hóa đơn COD'!"&amp;CELL("address",H517))))</f>
        <v>0</v>
      </c>
      <c r="I517">
        <f ca="1">IF(ISBLANK(INDIRECT("'["&amp;'Báo cáo'!$C$3&amp;".xlsx]Hóa đơn COD'!"&amp;CELL("address",I517))),"",(INDIRECT("'["&amp;'Báo cáo'!$C$3&amp;".xlsx]Hóa đơn COD'!"&amp;CELL("address",I517))))</f>
        <v>112</v>
      </c>
      <c r="J517">
        <f ca="1">IF(ISBLANK(INDIRECT("'["&amp;'Báo cáo'!$C$3&amp;".xlsx]Hóa đơn COD'!"&amp;CELL("address",J517))),"",(INDIRECT("'["&amp;'Báo cáo'!$C$3&amp;".xlsx]Hóa đơn COD'!"&amp;CELL("address",J517))))</f>
        <v>104</v>
      </c>
      <c r="K517">
        <f ca="1">IF(ISBLANK(INDIRECT("'["&amp;'Báo cáo'!$C$3&amp;".xlsx]Hóa đơn COD'!"&amp;CELL("address",K517))),"",(INDIRECT("'["&amp;'Báo cáo'!$C$3&amp;".xlsx]Hóa đơn COD'!"&amp;CELL("address",K517))))</f>
        <v>0</v>
      </c>
      <c r="L517">
        <f ca="1">IF(ISBLANK(INDIRECT("'["&amp;'Báo cáo'!$C$3&amp;".xlsx]Hóa đơn COD'!"&amp;CELL("address",L517))),"",(INDIRECT("'["&amp;'Báo cáo'!$C$3&amp;".xlsx]Hóa đơn COD'!"&amp;CELL("address",L517))))</f>
        <v>8</v>
      </c>
      <c r="M517">
        <f ca="1">IF(ISBLANK(INDIRECT("'["&amp;'Báo cáo'!$C$3&amp;".xlsx]Hóa đơn COD'!"&amp;CELL("address",M517))),"",(INDIRECT("'["&amp;'Báo cáo'!$C$3&amp;".xlsx]Hóa đơn COD'!"&amp;CELL("address",M517))))</f>
        <v>112</v>
      </c>
      <c r="N517" t="str">
        <f ca="1">IF(ISBLANK(INDIRECT("'["&amp;'Báo cáo'!$C$3&amp;".xlsx]Hóa đơn COD'!"&amp;CELL("address",N517))),"",(INDIRECT("'["&amp;'Báo cáo'!$C$3&amp;".xlsx]Hóa đơn COD'!"&amp;CELL("address",N517))))</f>
        <v>nhitpy</v>
      </c>
      <c r="O517" t="str">
        <f ca="1">IF(ISBLANK(INDIRECT("'["&amp;'Báo cáo'!$C$3&amp;".xlsx]Hóa đơn COD'!"&amp;CELL("address",O517))),"",(INDIRECT("'["&amp;'Báo cáo'!$C$3&amp;".xlsx]Hóa đơn COD'!"&amp;CELL("address",O517))))</f>
        <v>13:38 03-12-19</v>
      </c>
      <c r="P517" s="10">
        <f t="shared" ca="1" si="8"/>
        <v>0.56805555555555554</v>
      </c>
      <c r="Q517" t="str">
        <f ca="1">IF(B517="","",IF(P517&lt;'Báo cáo'!$C$4,"Sáng","Chiều"))</f>
        <v>Chiều</v>
      </c>
      <c r="R517" s="12" t="str">
        <f ca="1">IF(A517="","",IF(ISNUMBER(MATCH(B517,'Danh sách COD'!$B:$B,0)),J517/I517,""))</f>
        <v/>
      </c>
      <c r="S517" t="str">
        <f ca="1">IF(R517="","",IF(R517&gt;='Báo cáo'!$C$8,"Có","Không"))</f>
        <v/>
      </c>
    </row>
    <row r="518" spans="1:19" x14ac:dyDescent="0.25">
      <c r="A518" t="str">
        <f ca="1">IF(ISBLANK(INDIRECT("'["&amp;'Báo cáo'!$C$3&amp;".xlsx]Hóa đơn COD'!"&amp;CELL("address",A518))),"",(INDIRECT("'["&amp;'Báo cáo'!$C$3&amp;".xlsx]Hóa đơn COD'!"&amp;CELL("address",A518))))</f>
        <v>BTT396757425.T142536.041219</v>
      </c>
      <c r="B518" t="str">
        <f ca="1">IF(ISBLANK(INDIRECT("'["&amp;'Báo cáo'!$C$3&amp;".xlsx]Hóa đơn COD'!"&amp;CELL("address",B518))),"",(INDIRECT("'["&amp;'Báo cáo'!$C$3&amp;".xlsx]Hóa đơn COD'!"&amp;CELL("address",B518))))</f>
        <v>T142536-Huỳnh Hữu Tiên</v>
      </c>
      <c r="C518">
        <f ca="1">IF(ISBLANK(INDIRECT("'["&amp;'Báo cáo'!$C$3&amp;".xlsx]Hóa đơn COD'!"&amp;CELL("address",C518))),"",(INDIRECT("'["&amp;'Báo cáo'!$C$3&amp;".xlsx]Hóa đơn COD'!"&amp;CELL("address",C518))))</f>
        <v>32804214</v>
      </c>
      <c r="D518">
        <f ca="1">IF(ISBLANK(INDIRECT("'["&amp;'Báo cáo'!$C$3&amp;".xlsx]Hóa đơn COD'!"&amp;CELL("address",D518))),"",(INDIRECT("'["&amp;'Báo cáo'!$C$3&amp;".xlsx]Hóa đơn COD'!"&amp;CELL("address",D518))))</f>
        <v>0</v>
      </c>
      <c r="E518">
        <f ca="1">IF(ISBLANK(INDIRECT("'["&amp;'Báo cáo'!$C$3&amp;".xlsx]Hóa đơn COD'!"&amp;CELL("address",E518))),"",(INDIRECT("'["&amp;'Báo cáo'!$C$3&amp;".xlsx]Hóa đơn COD'!"&amp;CELL("address",E518))))</f>
        <v>2233120</v>
      </c>
      <c r="F518">
        <f ca="1">IF(ISBLANK(INDIRECT("'["&amp;'Báo cáo'!$C$3&amp;".xlsx]Hóa đơn COD'!"&amp;CELL("address",F518))),"",(INDIRECT("'["&amp;'Báo cáo'!$C$3&amp;".xlsx]Hóa đơn COD'!"&amp;CELL("address",F518))))</f>
        <v>1768120</v>
      </c>
      <c r="G518">
        <f ca="1">IF(ISBLANK(INDIRECT("'["&amp;'Báo cáo'!$C$3&amp;".xlsx]Hóa đơn COD'!"&amp;CELL("address",G518))),"",(INDIRECT("'["&amp;'Báo cáo'!$C$3&amp;".xlsx]Hóa đơn COD'!"&amp;CELL("address",G518))))</f>
        <v>465000</v>
      </c>
      <c r="H518">
        <f ca="1">IF(ISBLANK(INDIRECT("'["&amp;'Báo cáo'!$C$3&amp;".xlsx]Hóa đơn COD'!"&amp;CELL("address",H518))),"",(INDIRECT("'["&amp;'Báo cáo'!$C$3&amp;".xlsx]Hóa đơn COD'!"&amp;CELL("address",H518))))</f>
        <v>0</v>
      </c>
      <c r="I518">
        <f ca="1">IF(ISBLANK(INDIRECT("'["&amp;'Báo cáo'!$C$3&amp;".xlsx]Hóa đơn COD'!"&amp;CELL("address",I518))),"",(INDIRECT("'["&amp;'Báo cáo'!$C$3&amp;".xlsx]Hóa đơn COD'!"&amp;CELL("address",I518))))</f>
        <v>94</v>
      </c>
      <c r="J518">
        <f ca="1">IF(ISBLANK(INDIRECT("'["&amp;'Báo cáo'!$C$3&amp;".xlsx]Hóa đơn COD'!"&amp;CELL("address",J518))),"",(INDIRECT("'["&amp;'Báo cáo'!$C$3&amp;".xlsx]Hóa đơn COD'!"&amp;CELL("address",J518))))</f>
        <v>77</v>
      </c>
      <c r="K518">
        <f ca="1">IF(ISBLANK(INDIRECT("'["&amp;'Báo cáo'!$C$3&amp;".xlsx]Hóa đơn COD'!"&amp;CELL("address",K518))),"",(INDIRECT("'["&amp;'Báo cáo'!$C$3&amp;".xlsx]Hóa đơn COD'!"&amp;CELL("address",K518))))</f>
        <v>3</v>
      </c>
      <c r="L518">
        <f ca="1">IF(ISBLANK(INDIRECT("'["&amp;'Báo cáo'!$C$3&amp;".xlsx]Hóa đơn COD'!"&amp;CELL("address",L518))),"",(INDIRECT("'["&amp;'Báo cáo'!$C$3&amp;".xlsx]Hóa đơn COD'!"&amp;CELL("address",L518))))</f>
        <v>14</v>
      </c>
      <c r="M518">
        <f ca="1">IF(ISBLANK(INDIRECT("'["&amp;'Báo cáo'!$C$3&amp;".xlsx]Hóa đơn COD'!"&amp;CELL("address",M518))),"",(INDIRECT("'["&amp;'Báo cáo'!$C$3&amp;".xlsx]Hóa đơn COD'!"&amp;CELL("address",M518))))</f>
        <v>94</v>
      </c>
      <c r="N518" t="str">
        <f ca="1">IF(ISBLANK(INDIRECT("'["&amp;'Báo cáo'!$C$3&amp;".xlsx]Hóa đơn COD'!"&amp;CELL("address",N518))),"",(INDIRECT("'["&amp;'Báo cáo'!$C$3&amp;".xlsx]Hóa đơn COD'!"&amp;CELL("address",N518))))</f>
        <v>trongntm</v>
      </c>
      <c r="O518" t="str">
        <f ca="1">IF(ISBLANK(INDIRECT("'["&amp;'Báo cáo'!$C$3&amp;".xlsx]Hóa đơn COD'!"&amp;CELL("address",O518))),"",(INDIRECT("'["&amp;'Báo cáo'!$C$3&amp;".xlsx]Hóa đơn COD'!"&amp;CELL("address",O518))))</f>
        <v>13:45 04-12-19</v>
      </c>
      <c r="P518" s="10">
        <f t="shared" ca="1" si="8"/>
        <v>0.57291666666666663</v>
      </c>
      <c r="Q518" t="str">
        <f ca="1">IF(B518="","",IF(P518&lt;'Báo cáo'!$C$4,"Sáng","Chiều"))</f>
        <v>Chiều</v>
      </c>
      <c r="R518" s="12" t="str">
        <f ca="1">IF(A518="","",IF(ISNUMBER(MATCH(B518,'Danh sách COD'!$B:$B,0)),J518/I518,""))</f>
        <v/>
      </c>
      <c r="S518" t="str">
        <f ca="1">IF(R518="","",IF(R518&gt;='Báo cáo'!$C$8,"Có","Không"))</f>
        <v/>
      </c>
    </row>
    <row r="519" spans="1:19" x14ac:dyDescent="0.25">
      <c r="A519" t="str">
        <f ca="1">IF(ISBLANK(INDIRECT("'["&amp;'Báo cáo'!$C$3&amp;".xlsx]Hóa đơn COD'!"&amp;CELL("address",A519))),"",(INDIRECT("'["&amp;'Báo cáo'!$C$3&amp;".xlsx]Hóa đơn COD'!"&amp;CELL("address",A519))))</f>
        <v>BTT391824651.T142536.301119</v>
      </c>
      <c r="B519" t="str">
        <f ca="1">IF(ISBLANK(INDIRECT("'["&amp;'Báo cáo'!$C$3&amp;".xlsx]Hóa đơn COD'!"&amp;CELL("address",B519))),"",(INDIRECT("'["&amp;'Báo cáo'!$C$3&amp;".xlsx]Hóa đơn COD'!"&amp;CELL("address",B519))))</f>
        <v>T142536-Huỳnh Hữu Tiên</v>
      </c>
      <c r="C519">
        <f ca="1">IF(ISBLANK(INDIRECT("'["&amp;'Báo cáo'!$C$3&amp;".xlsx]Hóa đơn COD'!"&amp;CELL("address",C519))),"",(INDIRECT("'["&amp;'Báo cáo'!$C$3&amp;".xlsx]Hóa đơn COD'!"&amp;CELL("address",C519))))</f>
        <v>11565419</v>
      </c>
      <c r="D519">
        <f ca="1">IF(ISBLANK(INDIRECT("'["&amp;'Báo cáo'!$C$3&amp;".xlsx]Hóa đơn COD'!"&amp;CELL("address",D519))),"",(INDIRECT("'["&amp;'Báo cáo'!$C$3&amp;".xlsx]Hóa đơn COD'!"&amp;CELL("address",D519))))</f>
        <v>0</v>
      </c>
      <c r="E519">
        <f ca="1">IF(ISBLANK(INDIRECT("'["&amp;'Báo cáo'!$C$3&amp;".xlsx]Hóa đơn COD'!"&amp;CELL("address",E519))),"",(INDIRECT("'["&amp;'Báo cáo'!$C$3&amp;".xlsx]Hóa đơn COD'!"&amp;CELL("address",E519))))</f>
        <v>1413930</v>
      </c>
      <c r="F519">
        <f ca="1">IF(ISBLANK(INDIRECT("'["&amp;'Báo cáo'!$C$3&amp;".xlsx]Hóa đơn COD'!"&amp;CELL("address",F519))),"",(INDIRECT("'["&amp;'Báo cáo'!$C$3&amp;".xlsx]Hóa đơn COD'!"&amp;CELL("address",F519))))</f>
        <v>1231430</v>
      </c>
      <c r="G519">
        <f ca="1">IF(ISBLANK(INDIRECT("'["&amp;'Báo cáo'!$C$3&amp;".xlsx]Hóa đơn COD'!"&amp;CELL("address",G519))),"",(INDIRECT("'["&amp;'Báo cáo'!$C$3&amp;".xlsx]Hóa đơn COD'!"&amp;CELL("address",G519))))</f>
        <v>182500</v>
      </c>
      <c r="H519">
        <f ca="1">IF(ISBLANK(INDIRECT("'["&amp;'Báo cáo'!$C$3&amp;".xlsx]Hóa đơn COD'!"&amp;CELL("address",H519))),"",(INDIRECT("'["&amp;'Báo cáo'!$C$3&amp;".xlsx]Hóa đơn COD'!"&amp;CELL("address",H519))))</f>
        <v>0</v>
      </c>
      <c r="I519">
        <f ca="1">IF(ISBLANK(INDIRECT("'["&amp;'Báo cáo'!$C$3&amp;".xlsx]Hóa đơn COD'!"&amp;CELL("address",I519))),"",(INDIRECT("'["&amp;'Báo cáo'!$C$3&amp;".xlsx]Hóa đơn COD'!"&amp;CELL("address",I519))))</f>
        <v>80</v>
      </c>
      <c r="J519">
        <f ca="1">IF(ISBLANK(INDIRECT("'["&amp;'Báo cáo'!$C$3&amp;".xlsx]Hóa đơn COD'!"&amp;CELL("address",J519))),"",(INDIRECT("'["&amp;'Báo cáo'!$C$3&amp;".xlsx]Hóa đơn COD'!"&amp;CELL("address",J519))))</f>
        <v>55</v>
      </c>
      <c r="K519">
        <f ca="1">IF(ISBLANK(INDIRECT("'["&amp;'Báo cáo'!$C$3&amp;".xlsx]Hóa đơn COD'!"&amp;CELL("address",K519))),"",(INDIRECT("'["&amp;'Báo cáo'!$C$3&amp;".xlsx]Hóa đơn COD'!"&amp;CELL("address",K519))))</f>
        <v>8</v>
      </c>
      <c r="L519">
        <f ca="1">IF(ISBLANK(INDIRECT("'["&amp;'Báo cáo'!$C$3&amp;".xlsx]Hóa đơn COD'!"&amp;CELL("address",L519))),"",(INDIRECT("'["&amp;'Báo cáo'!$C$3&amp;".xlsx]Hóa đơn COD'!"&amp;CELL("address",L519))))</f>
        <v>17</v>
      </c>
      <c r="M519">
        <f ca="1">IF(ISBLANK(INDIRECT("'["&amp;'Báo cáo'!$C$3&amp;".xlsx]Hóa đơn COD'!"&amp;CELL("address",M519))),"",(INDIRECT("'["&amp;'Báo cáo'!$C$3&amp;".xlsx]Hóa đơn COD'!"&amp;CELL("address",M519))))</f>
        <v>80</v>
      </c>
      <c r="N519" t="str">
        <f ca="1">IF(ISBLANK(INDIRECT("'["&amp;'Báo cáo'!$C$3&amp;".xlsx]Hóa đơn COD'!"&amp;CELL("address",N519))),"",(INDIRECT("'["&amp;'Báo cáo'!$C$3&amp;".xlsx]Hóa đơn COD'!"&amp;CELL("address",N519))))</f>
        <v>trongntm</v>
      </c>
      <c r="O519" t="str">
        <f ca="1">IF(ISBLANK(INDIRECT("'["&amp;'Báo cáo'!$C$3&amp;".xlsx]Hóa đơn COD'!"&amp;CELL("address",O519))),"",(INDIRECT("'["&amp;'Báo cáo'!$C$3&amp;".xlsx]Hóa đơn COD'!"&amp;CELL("address",O519))))</f>
        <v>13:49 30-11-19</v>
      </c>
      <c r="P519" s="10">
        <f t="shared" ca="1" si="8"/>
        <v>0.5756944444444444</v>
      </c>
      <c r="Q519" t="str">
        <f ca="1">IF(B519="","",IF(P519&lt;'Báo cáo'!$C$4,"Sáng","Chiều"))</f>
        <v>Chiều</v>
      </c>
      <c r="R519" s="12" t="str">
        <f ca="1">IF(A519="","",IF(ISNUMBER(MATCH(B519,'Danh sách COD'!$B:$B,0)),J519/I519,""))</f>
        <v/>
      </c>
      <c r="S519" t="str">
        <f ca="1">IF(R519="","",IF(R519&gt;='Báo cáo'!$C$8,"Có","Không"))</f>
        <v/>
      </c>
    </row>
    <row r="520" spans="1:19" x14ac:dyDescent="0.25">
      <c r="A520" t="str">
        <f ca="1">IF(ISBLANK(INDIRECT("'["&amp;'Báo cáo'!$C$3&amp;".xlsx]Hóa đơn COD'!"&amp;CELL("address",A520))),"",(INDIRECT("'["&amp;'Báo cáo'!$C$3&amp;".xlsx]Hóa đơn COD'!"&amp;CELL("address",A520))))</f>
        <v>BTT394033218.T142536.021219</v>
      </c>
      <c r="B520" t="str">
        <f ca="1">IF(ISBLANK(INDIRECT("'["&amp;'Báo cáo'!$C$3&amp;".xlsx]Hóa đơn COD'!"&amp;CELL("address",B520))),"",(INDIRECT("'["&amp;'Báo cáo'!$C$3&amp;".xlsx]Hóa đơn COD'!"&amp;CELL("address",B520))))</f>
        <v>T142536-Huỳnh Hữu Tiên</v>
      </c>
      <c r="C520">
        <f ca="1">IF(ISBLANK(INDIRECT("'["&amp;'Báo cáo'!$C$3&amp;".xlsx]Hóa đơn COD'!"&amp;CELL("address",C520))),"",(INDIRECT("'["&amp;'Báo cáo'!$C$3&amp;".xlsx]Hóa đơn COD'!"&amp;CELL("address",C520))))</f>
        <v>27423998</v>
      </c>
      <c r="D520">
        <f ca="1">IF(ISBLANK(INDIRECT("'["&amp;'Báo cáo'!$C$3&amp;".xlsx]Hóa đơn COD'!"&amp;CELL("address",D520))),"",(INDIRECT("'["&amp;'Báo cáo'!$C$3&amp;".xlsx]Hóa đơn COD'!"&amp;CELL("address",D520))))</f>
        <v>0</v>
      </c>
      <c r="E520">
        <f ca="1">IF(ISBLANK(INDIRECT("'["&amp;'Báo cáo'!$C$3&amp;".xlsx]Hóa đơn COD'!"&amp;CELL("address",E520))),"",(INDIRECT("'["&amp;'Báo cáo'!$C$3&amp;".xlsx]Hóa đơn COD'!"&amp;CELL("address",E520))))</f>
        <v>3258070</v>
      </c>
      <c r="F520">
        <f ca="1">IF(ISBLANK(INDIRECT("'["&amp;'Báo cáo'!$C$3&amp;".xlsx]Hóa đơn COD'!"&amp;CELL("address",F520))),"",(INDIRECT("'["&amp;'Báo cáo'!$C$3&amp;".xlsx]Hóa đơn COD'!"&amp;CELL("address",F520))))</f>
        <v>2939070</v>
      </c>
      <c r="G520">
        <f ca="1">IF(ISBLANK(INDIRECT("'["&amp;'Báo cáo'!$C$3&amp;".xlsx]Hóa đơn COD'!"&amp;CELL("address",G520))),"",(INDIRECT("'["&amp;'Báo cáo'!$C$3&amp;".xlsx]Hóa đơn COD'!"&amp;CELL("address",G520))))</f>
        <v>319000</v>
      </c>
      <c r="H520">
        <f ca="1">IF(ISBLANK(INDIRECT("'["&amp;'Báo cáo'!$C$3&amp;".xlsx]Hóa đơn COD'!"&amp;CELL("address",H520))),"",(INDIRECT("'["&amp;'Báo cáo'!$C$3&amp;".xlsx]Hóa đơn COD'!"&amp;CELL("address",H520))))</f>
        <v>0</v>
      </c>
      <c r="I520">
        <f ca="1">IF(ISBLANK(INDIRECT("'["&amp;'Báo cáo'!$C$3&amp;".xlsx]Hóa đơn COD'!"&amp;CELL("address",I520))),"",(INDIRECT("'["&amp;'Báo cáo'!$C$3&amp;".xlsx]Hóa đơn COD'!"&amp;CELL("address",I520))))</f>
        <v>137</v>
      </c>
      <c r="J520">
        <f ca="1">IF(ISBLANK(INDIRECT("'["&amp;'Báo cáo'!$C$3&amp;".xlsx]Hóa đơn COD'!"&amp;CELL("address",J520))),"",(INDIRECT("'["&amp;'Báo cáo'!$C$3&amp;".xlsx]Hóa đơn COD'!"&amp;CELL("address",J520))))</f>
        <v>125</v>
      </c>
      <c r="K520">
        <f ca="1">IF(ISBLANK(INDIRECT("'["&amp;'Báo cáo'!$C$3&amp;".xlsx]Hóa đơn COD'!"&amp;CELL("address",K520))),"",(INDIRECT("'["&amp;'Báo cáo'!$C$3&amp;".xlsx]Hóa đơn COD'!"&amp;CELL("address",K520))))</f>
        <v>2</v>
      </c>
      <c r="L520">
        <f ca="1">IF(ISBLANK(INDIRECT("'["&amp;'Báo cáo'!$C$3&amp;".xlsx]Hóa đơn COD'!"&amp;CELL("address",L520))),"",(INDIRECT("'["&amp;'Báo cáo'!$C$3&amp;".xlsx]Hóa đơn COD'!"&amp;CELL("address",L520))))</f>
        <v>10</v>
      </c>
      <c r="M520">
        <f ca="1">IF(ISBLANK(INDIRECT("'["&amp;'Báo cáo'!$C$3&amp;".xlsx]Hóa đơn COD'!"&amp;CELL("address",M520))),"",(INDIRECT("'["&amp;'Báo cáo'!$C$3&amp;".xlsx]Hóa đơn COD'!"&amp;CELL("address",M520))))</f>
        <v>137</v>
      </c>
      <c r="N520" t="str">
        <f ca="1">IF(ISBLANK(INDIRECT("'["&amp;'Báo cáo'!$C$3&amp;".xlsx]Hóa đơn COD'!"&amp;CELL("address",N520))),"",(INDIRECT("'["&amp;'Báo cáo'!$C$3&amp;".xlsx]Hóa đơn COD'!"&amp;CELL("address",N520))))</f>
        <v>tuoint</v>
      </c>
      <c r="O520" t="str">
        <f ca="1">IF(ISBLANK(INDIRECT("'["&amp;'Báo cáo'!$C$3&amp;".xlsx]Hóa đơn COD'!"&amp;CELL("address",O520))),"",(INDIRECT("'["&amp;'Báo cáo'!$C$3&amp;".xlsx]Hóa đơn COD'!"&amp;CELL("address",O520))))</f>
        <v>13:58 02-12-19</v>
      </c>
      <c r="P520" s="10">
        <f t="shared" ca="1" si="8"/>
        <v>0.58194444444444449</v>
      </c>
      <c r="Q520" t="str">
        <f ca="1">IF(B520="","",IF(P520&lt;'Báo cáo'!$C$4,"Sáng","Chiều"))</f>
        <v>Chiều</v>
      </c>
      <c r="R520" s="12" t="str">
        <f ca="1">IF(A520="","",IF(ISNUMBER(MATCH(B520,'Danh sách COD'!$B:$B,0)),J520/I520,""))</f>
        <v/>
      </c>
      <c r="S520" t="str">
        <f ca="1">IF(R520="","",IF(R520&gt;='Báo cáo'!$C$8,"Có","Không"))</f>
        <v/>
      </c>
    </row>
    <row r="521" spans="1:19" x14ac:dyDescent="0.25">
      <c r="A521" t="str">
        <f ca="1">IF(ISBLANK(INDIRECT("'["&amp;'Báo cáo'!$C$3&amp;".xlsx]Hóa đơn COD'!"&amp;CELL("address",A521))),"",(INDIRECT("'["&amp;'Báo cáo'!$C$3&amp;".xlsx]Hóa đơn COD'!"&amp;CELL("address",A521))))</f>
        <v>BTT398031465.T142536.051219</v>
      </c>
      <c r="B521" t="str">
        <f ca="1">IF(ISBLANK(INDIRECT("'["&amp;'Báo cáo'!$C$3&amp;".xlsx]Hóa đơn COD'!"&amp;CELL("address",B521))),"",(INDIRECT("'["&amp;'Báo cáo'!$C$3&amp;".xlsx]Hóa đơn COD'!"&amp;CELL("address",B521))))</f>
        <v>T142536-Huỳnh Hữu Tiên</v>
      </c>
      <c r="C521">
        <f ca="1">IF(ISBLANK(INDIRECT("'["&amp;'Báo cáo'!$C$3&amp;".xlsx]Hóa đơn COD'!"&amp;CELL("address",C521))),"",(INDIRECT("'["&amp;'Báo cáo'!$C$3&amp;".xlsx]Hóa đơn COD'!"&amp;CELL("address",C521))))</f>
        <v>27919371</v>
      </c>
      <c r="D521">
        <f ca="1">IF(ISBLANK(INDIRECT("'["&amp;'Báo cáo'!$C$3&amp;".xlsx]Hóa đơn COD'!"&amp;CELL("address",D521))),"",(INDIRECT("'["&amp;'Báo cáo'!$C$3&amp;".xlsx]Hóa đơn COD'!"&amp;CELL("address",D521))))</f>
        <v>0</v>
      </c>
      <c r="E521">
        <f ca="1">IF(ISBLANK(INDIRECT("'["&amp;'Báo cáo'!$C$3&amp;".xlsx]Hóa đơn COD'!"&amp;CELL("address",E521))),"",(INDIRECT("'["&amp;'Báo cáo'!$C$3&amp;".xlsx]Hóa đơn COD'!"&amp;CELL("address",E521))))</f>
        <v>2218837</v>
      </c>
      <c r="F521">
        <f ca="1">IF(ISBLANK(INDIRECT("'["&amp;'Báo cáo'!$C$3&amp;".xlsx]Hóa đơn COD'!"&amp;CELL("address",F521))),"",(INDIRECT("'["&amp;'Báo cáo'!$C$3&amp;".xlsx]Hóa đơn COD'!"&amp;CELL("address",F521))))</f>
        <v>1993837</v>
      </c>
      <c r="G521">
        <f ca="1">IF(ISBLANK(INDIRECT("'["&amp;'Báo cáo'!$C$3&amp;".xlsx]Hóa đơn COD'!"&amp;CELL("address",G521))),"",(INDIRECT("'["&amp;'Báo cáo'!$C$3&amp;".xlsx]Hóa đơn COD'!"&amp;CELL("address",G521))))</f>
        <v>225000</v>
      </c>
      <c r="H521">
        <f ca="1">IF(ISBLANK(INDIRECT("'["&amp;'Báo cáo'!$C$3&amp;".xlsx]Hóa đơn COD'!"&amp;CELL("address",H521))),"",(INDIRECT("'["&amp;'Báo cáo'!$C$3&amp;".xlsx]Hóa đơn COD'!"&amp;CELL("address",H521))))</f>
        <v>0</v>
      </c>
      <c r="I521">
        <f ca="1">IF(ISBLANK(INDIRECT("'["&amp;'Báo cáo'!$C$3&amp;".xlsx]Hóa đơn COD'!"&amp;CELL("address",I521))),"",(INDIRECT("'["&amp;'Báo cáo'!$C$3&amp;".xlsx]Hóa đơn COD'!"&amp;CELL("address",I521))))</f>
        <v>99</v>
      </c>
      <c r="J521">
        <f ca="1">IF(ISBLANK(INDIRECT("'["&amp;'Báo cáo'!$C$3&amp;".xlsx]Hóa đơn COD'!"&amp;CELL("address",J521))),"",(INDIRECT("'["&amp;'Báo cáo'!$C$3&amp;".xlsx]Hóa đơn COD'!"&amp;CELL("address",J521))))</f>
        <v>85</v>
      </c>
      <c r="K521">
        <f ca="1">IF(ISBLANK(INDIRECT("'["&amp;'Báo cáo'!$C$3&amp;".xlsx]Hóa đơn COD'!"&amp;CELL("address",K521))),"",(INDIRECT("'["&amp;'Báo cáo'!$C$3&amp;".xlsx]Hóa đơn COD'!"&amp;CELL("address",K521))))</f>
        <v>2</v>
      </c>
      <c r="L521">
        <f ca="1">IF(ISBLANK(INDIRECT("'["&amp;'Báo cáo'!$C$3&amp;".xlsx]Hóa đơn COD'!"&amp;CELL("address",L521))),"",(INDIRECT("'["&amp;'Báo cáo'!$C$3&amp;".xlsx]Hóa đơn COD'!"&amp;CELL("address",L521))))</f>
        <v>12</v>
      </c>
      <c r="M521">
        <f ca="1">IF(ISBLANK(INDIRECT("'["&amp;'Báo cáo'!$C$3&amp;".xlsx]Hóa đơn COD'!"&amp;CELL("address",M521))),"",(INDIRECT("'["&amp;'Báo cáo'!$C$3&amp;".xlsx]Hóa đơn COD'!"&amp;CELL("address",M521))))</f>
        <v>99</v>
      </c>
      <c r="N521" t="str">
        <f ca="1">IF(ISBLANK(INDIRECT("'["&amp;'Báo cáo'!$C$3&amp;".xlsx]Hóa đơn COD'!"&amp;CELL("address",N521))),"",(INDIRECT("'["&amp;'Báo cáo'!$C$3&amp;".xlsx]Hóa đơn COD'!"&amp;CELL("address",N521))))</f>
        <v>anhtnt3</v>
      </c>
      <c r="O521" t="str">
        <f ca="1">IF(ISBLANK(INDIRECT("'["&amp;'Báo cáo'!$C$3&amp;".xlsx]Hóa đơn COD'!"&amp;CELL("address",O521))),"",(INDIRECT("'["&amp;'Báo cáo'!$C$3&amp;".xlsx]Hóa đơn COD'!"&amp;CELL("address",O521))))</f>
        <v>13:59 05-12-19</v>
      </c>
      <c r="P521" s="10">
        <f t="shared" ca="1" si="8"/>
        <v>0.58263888888888882</v>
      </c>
      <c r="Q521" t="str">
        <f ca="1">IF(B521="","",IF(P521&lt;'Báo cáo'!$C$4,"Sáng","Chiều"))</f>
        <v>Chiều</v>
      </c>
      <c r="R521" s="12" t="str">
        <f ca="1">IF(A521="","",IF(ISNUMBER(MATCH(B521,'Danh sách COD'!$B:$B,0)),J521/I521,""))</f>
        <v/>
      </c>
      <c r="S521" t="str">
        <f ca="1">IF(R521="","",IF(R521&gt;='Báo cáo'!$C$8,"Có","Không"))</f>
        <v/>
      </c>
    </row>
    <row r="522" spans="1:19" x14ac:dyDescent="0.25">
      <c r="A522" t="str">
        <f ca="1">IF(ISBLANK(INDIRECT("'["&amp;'Báo cáo'!$C$3&amp;".xlsx]Hóa đơn COD'!"&amp;CELL("address",A522))),"",(INDIRECT("'["&amp;'Báo cáo'!$C$3&amp;".xlsx]Hóa đơn COD'!"&amp;CELL("address",A522))))</f>
        <v>BTT392073342.T142536.301119</v>
      </c>
      <c r="B522" t="str">
        <f ca="1">IF(ISBLANK(INDIRECT("'["&amp;'Báo cáo'!$C$3&amp;".xlsx]Hóa đơn COD'!"&amp;CELL("address",B522))),"",(INDIRECT("'["&amp;'Báo cáo'!$C$3&amp;".xlsx]Hóa đơn COD'!"&amp;CELL("address",B522))))</f>
        <v>T142536-Huỳnh Hữu Tiên</v>
      </c>
      <c r="C522">
        <f ca="1">IF(ISBLANK(INDIRECT("'["&amp;'Báo cáo'!$C$3&amp;".xlsx]Hóa đơn COD'!"&amp;CELL("address",C522))),"",(INDIRECT("'["&amp;'Báo cáo'!$C$3&amp;".xlsx]Hóa đơn COD'!"&amp;CELL("address",C522))))</f>
        <v>11669356</v>
      </c>
      <c r="D522">
        <f ca="1">IF(ISBLANK(INDIRECT("'["&amp;'Báo cáo'!$C$3&amp;".xlsx]Hóa đơn COD'!"&amp;CELL("address",D522))),"",(INDIRECT("'["&amp;'Báo cáo'!$C$3&amp;".xlsx]Hóa đơn COD'!"&amp;CELL("address",D522))))</f>
        <v>27000</v>
      </c>
      <c r="E522">
        <f ca="1">IF(ISBLANK(INDIRECT("'["&amp;'Báo cáo'!$C$3&amp;".xlsx]Hóa đơn COD'!"&amp;CELL("address",E522))),"",(INDIRECT("'["&amp;'Báo cáo'!$C$3&amp;".xlsx]Hóa đơn COD'!"&amp;CELL("address",E522))))</f>
        <v>908570</v>
      </c>
      <c r="F522">
        <f ca="1">IF(ISBLANK(INDIRECT("'["&amp;'Báo cáo'!$C$3&amp;".xlsx]Hóa đơn COD'!"&amp;CELL("address",F522))),"",(INDIRECT("'["&amp;'Báo cáo'!$C$3&amp;".xlsx]Hóa đơn COD'!"&amp;CELL("address",F522))))</f>
        <v>550570</v>
      </c>
      <c r="G522">
        <f ca="1">IF(ISBLANK(INDIRECT("'["&amp;'Báo cáo'!$C$3&amp;".xlsx]Hóa đơn COD'!"&amp;CELL("address",G522))),"",(INDIRECT("'["&amp;'Báo cáo'!$C$3&amp;".xlsx]Hóa đơn COD'!"&amp;CELL("address",G522))))</f>
        <v>331000</v>
      </c>
      <c r="H522">
        <f ca="1">IF(ISBLANK(INDIRECT("'["&amp;'Báo cáo'!$C$3&amp;".xlsx]Hóa đơn COD'!"&amp;CELL("address",H522))),"",(INDIRECT("'["&amp;'Báo cáo'!$C$3&amp;".xlsx]Hóa đơn COD'!"&amp;CELL("address",H522))))</f>
        <v>0</v>
      </c>
      <c r="I522">
        <f ca="1">IF(ISBLANK(INDIRECT("'["&amp;'Báo cáo'!$C$3&amp;".xlsx]Hóa đơn COD'!"&amp;CELL("address",I522))),"",(INDIRECT("'["&amp;'Báo cáo'!$C$3&amp;".xlsx]Hóa đơn COD'!"&amp;CELL("address",I522))))</f>
        <v>61</v>
      </c>
      <c r="J522">
        <f ca="1">IF(ISBLANK(INDIRECT("'["&amp;'Báo cáo'!$C$3&amp;".xlsx]Hóa đơn COD'!"&amp;CELL("address",J522))),"",(INDIRECT("'["&amp;'Báo cáo'!$C$3&amp;".xlsx]Hóa đơn COD'!"&amp;CELL("address",J522))))</f>
        <v>27</v>
      </c>
      <c r="K522">
        <f ca="1">IF(ISBLANK(INDIRECT("'["&amp;'Báo cáo'!$C$3&amp;".xlsx]Hóa đơn COD'!"&amp;CELL("address",K522))),"",(INDIRECT("'["&amp;'Báo cáo'!$C$3&amp;".xlsx]Hóa đơn COD'!"&amp;CELL("address",K522))))</f>
        <v>4</v>
      </c>
      <c r="L522">
        <f ca="1">IF(ISBLANK(INDIRECT("'["&amp;'Báo cáo'!$C$3&amp;".xlsx]Hóa đơn COD'!"&amp;CELL("address",L522))),"",(INDIRECT("'["&amp;'Báo cáo'!$C$3&amp;".xlsx]Hóa đơn COD'!"&amp;CELL("address",L522))))</f>
        <v>30</v>
      </c>
      <c r="M522">
        <f ca="1">IF(ISBLANK(INDIRECT("'["&amp;'Báo cáo'!$C$3&amp;".xlsx]Hóa đơn COD'!"&amp;CELL("address",M522))),"",(INDIRECT("'["&amp;'Báo cáo'!$C$3&amp;".xlsx]Hóa đơn COD'!"&amp;CELL("address",M522))))</f>
        <v>61</v>
      </c>
      <c r="N522" t="str">
        <f ca="1">IF(ISBLANK(INDIRECT("'["&amp;'Báo cáo'!$C$3&amp;".xlsx]Hóa đơn COD'!"&amp;CELL("address",N522))),"",(INDIRECT("'["&amp;'Báo cáo'!$C$3&amp;".xlsx]Hóa đơn COD'!"&amp;CELL("address",N522))))</f>
        <v>nhitpy</v>
      </c>
      <c r="O522" t="str">
        <f ca="1">IF(ISBLANK(INDIRECT("'["&amp;'Báo cáo'!$C$3&amp;".xlsx]Hóa đơn COD'!"&amp;CELL("address",O522))),"",(INDIRECT("'["&amp;'Báo cáo'!$C$3&amp;".xlsx]Hóa đơn COD'!"&amp;CELL("address",O522))))</f>
        <v>17:41 30-11-19</v>
      </c>
      <c r="P522" s="10">
        <f t="shared" ca="1" si="8"/>
        <v>0.7368055555555556</v>
      </c>
      <c r="Q522" t="str">
        <f ca="1">IF(B522="","",IF(P522&lt;'Báo cáo'!$C$4,"Sáng","Chiều"))</f>
        <v>Chiều</v>
      </c>
      <c r="R522" s="12" t="str">
        <f ca="1">IF(A522="","",IF(ISNUMBER(MATCH(B522,'Danh sách COD'!$B:$B,0)),J522/I522,""))</f>
        <v/>
      </c>
      <c r="S522" t="str">
        <f ca="1">IF(R522="","",IF(R522&gt;='Báo cáo'!$C$8,"Có","Không"))</f>
        <v/>
      </c>
    </row>
    <row r="523" spans="1:19" x14ac:dyDescent="0.25">
      <c r="A523" t="str">
        <f ca="1">IF(ISBLANK(INDIRECT("'["&amp;'Báo cáo'!$C$3&amp;".xlsx]Hóa đơn COD'!"&amp;CELL("address",A523))),"",(INDIRECT("'["&amp;'Báo cáo'!$C$3&amp;".xlsx]Hóa đơn COD'!"&amp;CELL("address",A523))))</f>
        <v>BTT395665068.T142536.031219</v>
      </c>
      <c r="B523" t="str">
        <f ca="1">IF(ISBLANK(INDIRECT("'["&amp;'Báo cáo'!$C$3&amp;".xlsx]Hóa đơn COD'!"&amp;CELL("address",B523))),"",(INDIRECT("'["&amp;'Báo cáo'!$C$3&amp;".xlsx]Hóa đơn COD'!"&amp;CELL("address",B523))))</f>
        <v>T142536-Huỳnh Hữu Tiên</v>
      </c>
      <c r="C523">
        <f ca="1">IF(ISBLANK(INDIRECT("'["&amp;'Báo cáo'!$C$3&amp;".xlsx]Hóa đơn COD'!"&amp;CELL("address",C523))),"",(INDIRECT("'["&amp;'Báo cáo'!$C$3&amp;".xlsx]Hóa đơn COD'!"&amp;CELL("address",C523))))</f>
        <v>16441000</v>
      </c>
      <c r="D523">
        <f ca="1">IF(ISBLANK(INDIRECT("'["&amp;'Báo cáo'!$C$3&amp;".xlsx]Hóa đơn COD'!"&amp;CELL("address",D523))),"",(INDIRECT("'["&amp;'Báo cáo'!$C$3&amp;".xlsx]Hóa đơn COD'!"&amp;CELL("address",D523))))</f>
        <v>0</v>
      </c>
      <c r="E523">
        <f ca="1">IF(ISBLANK(INDIRECT("'["&amp;'Báo cáo'!$C$3&amp;".xlsx]Hóa đơn COD'!"&amp;CELL("address",E523))),"",(INDIRECT("'["&amp;'Báo cáo'!$C$3&amp;".xlsx]Hóa đơn COD'!"&amp;CELL("address",E523))))</f>
        <v>1220235</v>
      </c>
      <c r="F523">
        <f ca="1">IF(ISBLANK(INDIRECT("'["&amp;'Báo cáo'!$C$3&amp;".xlsx]Hóa đơn COD'!"&amp;CELL("address",F523))),"",(INDIRECT("'["&amp;'Báo cáo'!$C$3&amp;".xlsx]Hóa đơn COD'!"&amp;CELL("address",F523))))</f>
        <v>1074235</v>
      </c>
      <c r="G523">
        <f ca="1">IF(ISBLANK(INDIRECT("'["&amp;'Báo cáo'!$C$3&amp;".xlsx]Hóa đơn COD'!"&amp;CELL("address",G523))),"",(INDIRECT("'["&amp;'Báo cáo'!$C$3&amp;".xlsx]Hóa đơn COD'!"&amp;CELL("address",G523))))</f>
        <v>146000</v>
      </c>
      <c r="H523">
        <f ca="1">IF(ISBLANK(INDIRECT("'["&amp;'Báo cáo'!$C$3&amp;".xlsx]Hóa đơn COD'!"&amp;CELL("address",H523))),"",(INDIRECT("'["&amp;'Báo cáo'!$C$3&amp;".xlsx]Hóa đơn COD'!"&amp;CELL("address",H523))))</f>
        <v>0</v>
      </c>
      <c r="I523">
        <f ca="1">IF(ISBLANK(INDIRECT("'["&amp;'Báo cáo'!$C$3&amp;".xlsx]Hóa đơn COD'!"&amp;CELL("address",I523))),"",(INDIRECT("'["&amp;'Báo cáo'!$C$3&amp;".xlsx]Hóa đơn COD'!"&amp;CELL("address",I523))))</f>
        <v>55</v>
      </c>
      <c r="J523">
        <f ca="1">IF(ISBLANK(INDIRECT("'["&amp;'Báo cáo'!$C$3&amp;".xlsx]Hóa đơn COD'!"&amp;CELL("address",J523))),"",(INDIRECT("'["&amp;'Báo cáo'!$C$3&amp;".xlsx]Hóa đơn COD'!"&amp;CELL("address",J523))))</f>
        <v>46</v>
      </c>
      <c r="K523">
        <f ca="1">IF(ISBLANK(INDIRECT("'["&amp;'Báo cáo'!$C$3&amp;".xlsx]Hóa đơn COD'!"&amp;CELL("address",K523))),"",(INDIRECT("'["&amp;'Báo cáo'!$C$3&amp;".xlsx]Hóa đơn COD'!"&amp;CELL("address",K523))))</f>
        <v>1</v>
      </c>
      <c r="L523">
        <f ca="1">IF(ISBLANK(INDIRECT("'["&amp;'Báo cáo'!$C$3&amp;".xlsx]Hóa đơn COD'!"&amp;CELL("address",L523))),"",(INDIRECT("'["&amp;'Báo cáo'!$C$3&amp;".xlsx]Hóa đơn COD'!"&amp;CELL("address",L523))))</f>
        <v>8</v>
      </c>
      <c r="M523">
        <f ca="1">IF(ISBLANK(INDIRECT("'["&amp;'Báo cáo'!$C$3&amp;".xlsx]Hóa đơn COD'!"&amp;CELL("address",M523))),"",(INDIRECT("'["&amp;'Báo cáo'!$C$3&amp;".xlsx]Hóa đơn COD'!"&amp;CELL("address",M523))))</f>
        <v>55</v>
      </c>
      <c r="N523" t="str">
        <f ca="1">IF(ISBLANK(INDIRECT("'["&amp;'Báo cáo'!$C$3&amp;".xlsx]Hóa đơn COD'!"&amp;CELL("address",N523))),"",(INDIRECT("'["&amp;'Báo cáo'!$C$3&amp;".xlsx]Hóa đơn COD'!"&amp;CELL("address",N523))))</f>
        <v>nhitpy</v>
      </c>
      <c r="O523" t="str">
        <f ca="1">IF(ISBLANK(INDIRECT("'["&amp;'Báo cáo'!$C$3&amp;".xlsx]Hóa đơn COD'!"&amp;CELL("address",O523))),"",(INDIRECT("'["&amp;'Báo cáo'!$C$3&amp;".xlsx]Hóa đơn COD'!"&amp;CELL("address",O523))))</f>
        <v>18:15 03-12-19</v>
      </c>
      <c r="P523" s="10">
        <f t="shared" ca="1" si="8"/>
        <v>0.76041666666666663</v>
      </c>
      <c r="Q523" t="str">
        <f ca="1">IF(B523="","",IF(P523&lt;'Báo cáo'!$C$4,"Sáng","Chiều"))</f>
        <v>Chiều</v>
      </c>
      <c r="R523" s="12" t="str">
        <f ca="1">IF(A523="","",IF(ISNUMBER(MATCH(B523,'Danh sách COD'!$B:$B,0)),J523/I523,""))</f>
        <v/>
      </c>
      <c r="S523" t="str">
        <f ca="1">IF(R523="","",IF(R523&gt;='Báo cáo'!$C$8,"Có","Không"))</f>
        <v/>
      </c>
    </row>
    <row r="524" spans="1:19" x14ac:dyDescent="0.25">
      <c r="A524" t="str">
        <f ca="1">IF(ISBLANK(INDIRECT("'["&amp;'Báo cáo'!$C$3&amp;".xlsx]Hóa đơn COD'!"&amp;CELL("address",A524))),"",(INDIRECT("'["&amp;'Báo cáo'!$C$3&amp;".xlsx]Hóa đơn COD'!"&amp;CELL("address",A524))))</f>
        <v>BTT398310624.T142536.051219</v>
      </c>
      <c r="B524" t="str">
        <f ca="1">IF(ISBLANK(INDIRECT("'["&amp;'Báo cáo'!$C$3&amp;".xlsx]Hóa đơn COD'!"&amp;CELL("address",B524))),"",(INDIRECT("'["&amp;'Báo cáo'!$C$3&amp;".xlsx]Hóa đơn COD'!"&amp;CELL("address",B524))))</f>
        <v>T142536-Huỳnh Hữu Tiên</v>
      </c>
      <c r="C524">
        <f ca="1">IF(ISBLANK(INDIRECT("'["&amp;'Báo cáo'!$C$3&amp;".xlsx]Hóa đơn COD'!"&amp;CELL("address",C524))),"",(INDIRECT("'["&amp;'Báo cáo'!$C$3&amp;".xlsx]Hóa đơn COD'!"&amp;CELL("address",C524))))</f>
        <v>11193950</v>
      </c>
      <c r="D524">
        <f ca="1">IF(ISBLANK(INDIRECT("'["&amp;'Báo cáo'!$C$3&amp;".xlsx]Hóa đơn COD'!"&amp;CELL("address",D524))),"",(INDIRECT("'["&amp;'Báo cáo'!$C$3&amp;".xlsx]Hóa đơn COD'!"&amp;CELL("address",D524))))</f>
        <v>0</v>
      </c>
      <c r="E524">
        <f ca="1">IF(ISBLANK(INDIRECT("'["&amp;'Báo cáo'!$C$3&amp;".xlsx]Hóa đơn COD'!"&amp;CELL("address",E524))),"",(INDIRECT("'["&amp;'Báo cáo'!$C$3&amp;".xlsx]Hóa đơn COD'!"&amp;CELL("address",E524))))</f>
        <v>1631810</v>
      </c>
      <c r="F524">
        <f ca="1">IF(ISBLANK(INDIRECT("'["&amp;'Báo cáo'!$C$3&amp;".xlsx]Hóa đơn COD'!"&amp;CELL("address",F524))),"",(INDIRECT("'["&amp;'Báo cáo'!$C$3&amp;".xlsx]Hóa đơn COD'!"&amp;CELL("address",F524))))</f>
        <v>1349810</v>
      </c>
      <c r="G524">
        <f ca="1">IF(ISBLANK(INDIRECT("'["&amp;'Báo cáo'!$C$3&amp;".xlsx]Hóa đơn COD'!"&amp;CELL("address",G524))),"",(INDIRECT("'["&amp;'Báo cáo'!$C$3&amp;".xlsx]Hóa đơn COD'!"&amp;CELL("address",G524))))</f>
        <v>282000</v>
      </c>
      <c r="H524">
        <f ca="1">IF(ISBLANK(INDIRECT("'["&amp;'Báo cáo'!$C$3&amp;".xlsx]Hóa đơn COD'!"&amp;CELL("address",H524))),"",(INDIRECT("'["&amp;'Báo cáo'!$C$3&amp;".xlsx]Hóa đơn COD'!"&amp;CELL("address",H524))))</f>
        <v>0</v>
      </c>
      <c r="I524">
        <f ca="1">IF(ISBLANK(INDIRECT("'["&amp;'Báo cáo'!$C$3&amp;".xlsx]Hóa đơn COD'!"&amp;CELL("address",I524))),"",(INDIRECT("'["&amp;'Báo cáo'!$C$3&amp;".xlsx]Hóa đơn COD'!"&amp;CELL("address",I524))))</f>
        <v>49</v>
      </c>
      <c r="J524">
        <f ca="1">IF(ISBLANK(INDIRECT("'["&amp;'Báo cáo'!$C$3&amp;".xlsx]Hóa đơn COD'!"&amp;CELL("address",J524))),"",(INDIRECT("'["&amp;'Báo cáo'!$C$3&amp;".xlsx]Hóa đơn COD'!"&amp;CELL("address",J524))))</f>
        <v>36</v>
      </c>
      <c r="K524">
        <f ca="1">IF(ISBLANK(INDIRECT("'["&amp;'Báo cáo'!$C$3&amp;".xlsx]Hóa đơn COD'!"&amp;CELL("address",K524))),"",(INDIRECT("'["&amp;'Báo cáo'!$C$3&amp;".xlsx]Hóa đơn COD'!"&amp;CELL("address",K524))))</f>
        <v>2</v>
      </c>
      <c r="L524">
        <f ca="1">IF(ISBLANK(INDIRECT("'["&amp;'Báo cáo'!$C$3&amp;".xlsx]Hóa đơn COD'!"&amp;CELL("address",L524))),"",(INDIRECT("'["&amp;'Báo cáo'!$C$3&amp;".xlsx]Hóa đơn COD'!"&amp;CELL("address",L524))))</f>
        <v>11</v>
      </c>
      <c r="M524">
        <f ca="1">IF(ISBLANK(INDIRECT("'["&amp;'Báo cáo'!$C$3&amp;".xlsx]Hóa đơn COD'!"&amp;CELL("address",M524))),"",(INDIRECT("'["&amp;'Báo cáo'!$C$3&amp;".xlsx]Hóa đơn COD'!"&amp;CELL("address",M524))))</f>
        <v>49</v>
      </c>
      <c r="N524" t="str">
        <f ca="1">IF(ISBLANK(INDIRECT("'["&amp;'Báo cáo'!$C$3&amp;".xlsx]Hóa đơn COD'!"&amp;CELL("address",N524))),"",(INDIRECT("'["&amp;'Báo cáo'!$C$3&amp;".xlsx]Hóa đơn COD'!"&amp;CELL("address",N524))))</f>
        <v>trongntm</v>
      </c>
      <c r="O524" t="str">
        <f ca="1">IF(ISBLANK(INDIRECT("'["&amp;'Báo cáo'!$C$3&amp;".xlsx]Hóa đơn COD'!"&amp;CELL("address",O524))),"",(INDIRECT("'["&amp;'Báo cáo'!$C$3&amp;".xlsx]Hóa đơn COD'!"&amp;CELL("address",O524))))</f>
        <v>18:15 05-12-19</v>
      </c>
      <c r="P524" s="10">
        <f t="shared" ca="1" si="8"/>
        <v>0.76041666666666663</v>
      </c>
      <c r="Q524" t="str">
        <f ca="1">IF(B524="","",IF(P524&lt;'Báo cáo'!$C$4,"Sáng","Chiều"))</f>
        <v>Chiều</v>
      </c>
      <c r="R524" s="12" t="str">
        <f ca="1">IF(A524="","",IF(ISNUMBER(MATCH(B524,'Danh sách COD'!$B:$B,0)),J524/I524,""))</f>
        <v/>
      </c>
      <c r="S524" t="str">
        <f ca="1">IF(R524="","",IF(R524&gt;='Báo cáo'!$C$8,"Có","Không"))</f>
        <v/>
      </c>
    </row>
    <row r="525" spans="1:19" x14ac:dyDescent="0.25">
      <c r="A525" t="str">
        <f ca="1">IF(ISBLANK(INDIRECT("'["&amp;'Báo cáo'!$C$3&amp;".xlsx]Hóa đơn COD'!"&amp;CELL("address",A525))),"",(INDIRECT("'["&amp;'Báo cáo'!$C$3&amp;".xlsx]Hóa đơn COD'!"&amp;CELL("address",A525))))</f>
        <v>BTT399777864.T142536.061219</v>
      </c>
      <c r="B525" t="str">
        <f ca="1">IF(ISBLANK(INDIRECT("'["&amp;'Báo cáo'!$C$3&amp;".xlsx]Hóa đơn COD'!"&amp;CELL("address",B525))),"",(INDIRECT("'["&amp;'Báo cáo'!$C$3&amp;".xlsx]Hóa đơn COD'!"&amp;CELL("address",B525))))</f>
        <v>T142536-Huỳnh Hữu Tiên</v>
      </c>
      <c r="C525">
        <f ca="1">IF(ISBLANK(INDIRECT("'["&amp;'Báo cáo'!$C$3&amp;".xlsx]Hóa đơn COD'!"&amp;CELL("address",C525))),"",(INDIRECT("'["&amp;'Báo cáo'!$C$3&amp;".xlsx]Hóa đơn COD'!"&amp;CELL("address",C525))))</f>
        <v>18033736</v>
      </c>
      <c r="D525">
        <f ca="1">IF(ISBLANK(INDIRECT("'["&amp;'Báo cáo'!$C$3&amp;".xlsx]Hóa đơn COD'!"&amp;CELL("address",D525))),"",(INDIRECT("'["&amp;'Báo cáo'!$C$3&amp;".xlsx]Hóa đơn COD'!"&amp;CELL("address",D525))))</f>
        <v>0</v>
      </c>
      <c r="E525">
        <f ca="1">IF(ISBLANK(INDIRECT("'["&amp;'Báo cáo'!$C$3&amp;".xlsx]Hóa đơn COD'!"&amp;CELL("address",E525))),"",(INDIRECT("'["&amp;'Báo cáo'!$C$3&amp;".xlsx]Hóa đơn COD'!"&amp;CELL("address",E525))))</f>
        <v>1487550</v>
      </c>
      <c r="F525">
        <f ca="1">IF(ISBLANK(INDIRECT("'["&amp;'Báo cáo'!$C$3&amp;".xlsx]Hóa đơn COD'!"&amp;CELL("address",F525))),"",(INDIRECT("'["&amp;'Báo cáo'!$C$3&amp;".xlsx]Hóa đơn COD'!"&amp;CELL("address",F525))))</f>
        <v>1219550</v>
      </c>
      <c r="G525">
        <f ca="1">IF(ISBLANK(INDIRECT("'["&amp;'Báo cáo'!$C$3&amp;".xlsx]Hóa đơn COD'!"&amp;CELL("address",G525))),"",(INDIRECT("'["&amp;'Báo cáo'!$C$3&amp;".xlsx]Hóa đơn COD'!"&amp;CELL("address",G525))))</f>
        <v>268000</v>
      </c>
      <c r="H525">
        <f ca="1">IF(ISBLANK(INDIRECT("'["&amp;'Báo cáo'!$C$3&amp;".xlsx]Hóa đơn COD'!"&amp;CELL("address",H525))),"",(INDIRECT("'["&amp;'Báo cáo'!$C$3&amp;".xlsx]Hóa đơn COD'!"&amp;CELL("address",H525))))</f>
        <v>0</v>
      </c>
      <c r="I525">
        <f ca="1">IF(ISBLANK(INDIRECT("'["&amp;'Báo cáo'!$C$3&amp;".xlsx]Hóa đơn COD'!"&amp;CELL("address",I525))),"",(INDIRECT("'["&amp;'Báo cáo'!$C$3&amp;".xlsx]Hóa đơn COD'!"&amp;CELL("address",I525))))</f>
        <v>65</v>
      </c>
      <c r="J525">
        <f ca="1">IF(ISBLANK(INDIRECT("'["&amp;'Báo cáo'!$C$3&amp;".xlsx]Hóa đơn COD'!"&amp;CELL("address",J525))),"",(INDIRECT("'["&amp;'Báo cáo'!$C$3&amp;".xlsx]Hóa đơn COD'!"&amp;CELL("address",J525))))</f>
        <v>52</v>
      </c>
      <c r="K525">
        <f ca="1">IF(ISBLANK(INDIRECT("'["&amp;'Báo cáo'!$C$3&amp;".xlsx]Hóa đơn COD'!"&amp;CELL("address",K525))),"",(INDIRECT("'["&amp;'Báo cáo'!$C$3&amp;".xlsx]Hóa đơn COD'!"&amp;CELL("address",K525))))</f>
        <v>4</v>
      </c>
      <c r="L525">
        <f ca="1">IF(ISBLANK(INDIRECT("'["&amp;'Báo cáo'!$C$3&amp;".xlsx]Hóa đơn COD'!"&amp;CELL("address",L525))),"",(INDIRECT("'["&amp;'Báo cáo'!$C$3&amp;".xlsx]Hóa đơn COD'!"&amp;CELL("address",L525))))</f>
        <v>9</v>
      </c>
      <c r="M525">
        <f ca="1">IF(ISBLANK(INDIRECT("'["&amp;'Báo cáo'!$C$3&amp;".xlsx]Hóa đơn COD'!"&amp;CELL("address",M525))),"",(INDIRECT("'["&amp;'Báo cáo'!$C$3&amp;".xlsx]Hóa đơn COD'!"&amp;CELL("address",M525))))</f>
        <v>65</v>
      </c>
      <c r="N525" t="str">
        <f ca="1">IF(ISBLANK(INDIRECT("'["&amp;'Báo cáo'!$C$3&amp;".xlsx]Hóa đơn COD'!"&amp;CELL("address",N525))),"",(INDIRECT("'["&amp;'Báo cáo'!$C$3&amp;".xlsx]Hóa đơn COD'!"&amp;CELL("address",N525))))</f>
        <v>trongntm</v>
      </c>
      <c r="O525" t="str">
        <f ca="1">IF(ISBLANK(INDIRECT("'["&amp;'Báo cáo'!$C$3&amp;".xlsx]Hóa đơn COD'!"&amp;CELL("address",O525))),"",(INDIRECT("'["&amp;'Báo cáo'!$C$3&amp;".xlsx]Hóa đơn COD'!"&amp;CELL("address",O525))))</f>
        <v>18:20 06-12-19</v>
      </c>
      <c r="P525" s="10">
        <f t="shared" ca="1" si="8"/>
        <v>0.76388888888888884</v>
      </c>
      <c r="Q525" t="str">
        <f ca="1">IF(B525="","",IF(P525&lt;'Báo cáo'!$C$4,"Sáng","Chiều"))</f>
        <v>Chiều</v>
      </c>
      <c r="R525" s="12" t="str">
        <f ca="1">IF(A525="","",IF(ISNUMBER(MATCH(B525,'Danh sách COD'!$B:$B,0)),J525/I525,""))</f>
        <v/>
      </c>
      <c r="S525" t="str">
        <f ca="1">IF(R525="","",IF(R525&gt;='Báo cáo'!$C$8,"Có","Không"))</f>
        <v/>
      </c>
    </row>
    <row r="526" spans="1:19" x14ac:dyDescent="0.25">
      <c r="A526" t="str">
        <f ca="1">IF(ISBLANK(INDIRECT("'["&amp;'Báo cáo'!$C$3&amp;".xlsx]Hóa đơn COD'!"&amp;CELL("address",A526))),"",(INDIRECT("'["&amp;'Báo cáo'!$C$3&amp;".xlsx]Hóa đơn COD'!"&amp;CELL("address",A526))))</f>
        <v>BTT397108482.T142536.041219</v>
      </c>
      <c r="B526" t="str">
        <f ca="1">IF(ISBLANK(INDIRECT("'["&amp;'Báo cáo'!$C$3&amp;".xlsx]Hóa đơn COD'!"&amp;CELL("address",B526))),"",(INDIRECT("'["&amp;'Báo cáo'!$C$3&amp;".xlsx]Hóa đơn COD'!"&amp;CELL("address",B526))))</f>
        <v>T142536-Huỳnh Hữu Tiên</v>
      </c>
      <c r="C526">
        <f ca="1">IF(ISBLANK(INDIRECT("'["&amp;'Báo cáo'!$C$3&amp;".xlsx]Hóa đơn COD'!"&amp;CELL("address",C526))),"",(INDIRECT("'["&amp;'Báo cáo'!$C$3&amp;".xlsx]Hóa đơn COD'!"&amp;CELL("address",C526))))</f>
        <v>17673910</v>
      </c>
      <c r="D526">
        <f ca="1">IF(ISBLANK(INDIRECT("'["&amp;'Báo cáo'!$C$3&amp;".xlsx]Hóa đơn COD'!"&amp;CELL("address",D526))),"",(INDIRECT("'["&amp;'Báo cáo'!$C$3&amp;".xlsx]Hóa đơn COD'!"&amp;CELL("address",D526))))</f>
        <v>0</v>
      </c>
      <c r="E526">
        <f ca="1">IF(ISBLANK(INDIRECT("'["&amp;'Báo cáo'!$C$3&amp;".xlsx]Hóa đơn COD'!"&amp;CELL("address",E526))),"",(INDIRECT("'["&amp;'Báo cáo'!$C$3&amp;".xlsx]Hóa đơn COD'!"&amp;CELL("address",E526))))</f>
        <v>1406193</v>
      </c>
      <c r="F526">
        <f ca="1">IF(ISBLANK(INDIRECT("'["&amp;'Báo cáo'!$C$3&amp;".xlsx]Hóa đơn COD'!"&amp;CELL("address",F526))),"",(INDIRECT("'["&amp;'Báo cáo'!$C$3&amp;".xlsx]Hóa đơn COD'!"&amp;CELL("address",F526))))</f>
        <v>1247193</v>
      </c>
      <c r="G526">
        <f ca="1">IF(ISBLANK(INDIRECT("'["&amp;'Báo cáo'!$C$3&amp;".xlsx]Hóa đơn COD'!"&amp;CELL("address",G526))),"",(INDIRECT("'["&amp;'Báo cáo'!$C$3&amp;".xlsx]Hóa đơn COD'!"&amp;CELL("address",G526))))</f>
        <v>159000</v>
      </c>
      <c r="H526">
        <f ca="1">IF(ISBLANK(INDIRECT("'["&amp;'Báo cáo'!$C$3&amp;".xlsx]Hóa đơn COD'!"&amp;CELL("address",H526))),"",(INDIRECT("'["&amp;'Báo cáo'!$C$3&amp;".xlsx]Hóa đơn COD'!"&amp;CELL("address",H526))))</f>
        <v>0</v>
      </c>
      <c r="I526">
        <f ca="1">IF(ISBLANK(INDIRECT("'["&amp;'Báo cáo'!$C$3&amp;".xlsx]Hóa đơn COD'!"&amp;CELL("address",I526))),"",(INDIRECT("'["&amp;'Báo cáo'!$C$3&amp;".xlsx]Hóa đơn COD'!"&amp;CELL("address",I526))))</f>
        <v>67</v>
      </c>
      <c r="J526">
        <f ca="1">IF(ISBLANK(INDIRECT("'["&amp;'Báo cáo'!$C$3&amp;".xlsx]Hóa đơn COD'!"&amp;CELL("address",J526))),"",(INDIRECT("'["&amp;'Báo cáo'!$C$3&amp;".xlsx]Hóa đơn COD'!"&amp;CELL("address",J526))))</f>
        <v>52</v>
      </c>
      <c r="K526">
        <f ca="1">IF(ISBLANK(INDIRECT("'["&amp;'Báo cáo'!$C$3&amp;".xlsx]Hóa đơn COD'!"&amp;CELL("address",K526))),"",(INDIRECT("'["&amp;'Báo cáo'!$C$3&amp;".xlsx]Hóa đơn COD'!"&amp;CELL("address",K526))))</f>
        <v>2</v>
      </c>
      <c r="L526">
        <f ca="1">IF(ISBLANK(INDIRECT("'["&amp;'Báo cáo'!$C$3&amp;".xlsx]Hóa đơn COD'!"&amp;CELL("address",L526))),"",(INDIRECT("'["&amp;'Báo cáo'!$C$3&amp;".xlsx]Hóa đơn COD'!"&amp;CELL("address",L526))))</f>
        <v>13</v>
      </c>
      <c r="M526">
        <f ca="1">IF(ISBLANK(INDIRECT("'["&amp;'Báo cáo'!$C$3&amp;".xlsx]Hóa đơn COD'!"&amp;CELL("address",M526))),"",(INDIRECT("'["&amp;'Báo cáo'!$C$3&amp;".xlsx]Hóa đơn COD'!"&amp;CELL("address",M526))))</f>
        <v>67</v>
      </c>
      <c r="N526" t="str">
        <f ca="1">IF(ISBLANK(INDIRECT("'["&amp;'Báo cáo'!$C$3&amp;".xlsx]Hóa đơn COD'!"&amp;CELL("address",N526))),"",(INDIRECT("'["&amp;'Báo cáo'!$C$3&amp;".xlsx]Hóa đơn COD'!"&amp;CELL("address",N526))))</f>
        <v>trongntm</v>
      </c>
      <c r="O526" t="str">
        <f ca="1">IF(ISBLANK(INDIRECT("'["&amp;'Báo cáo'!$C$3&amp;".xlsx]Hóa đơn COD'!"&amp;CELL("address",O526))),"",(INDIRECT("'["&amp;'Báo cáo'!$C$3&amp;".xlsx]Hóa đơn COD'!"&amp;CELL("address",O526))))</f>
        <v>18:30 04-12-19</v>
      </c>
      <c r="P526" s="10">
        <f t="shared" ca="1" si="8"/>
        <v>0.77083333333333337</v>
      </c>
      <c r="Q526" t="str">
        <f ca="1">IF(B526="","",IF(P526&lt;'Báo cáo'!$C$4,"Sáng","Chiều"))</f>
        <v>Chiều</v>
      </c>
      <c r="R526" s="12" t="str">
        <f ca="1">IF(A526="","",IF(ISNUMBER(MATCH(B526,'Danh sách COD'!$B:$B,0)),J526/I526,""))</f>
        <v/>
      </c>
      <c r="S526" t="str">
        <f ca="1">IF(R526="","",IF(R526&gt;='Báo cáo'!$C$8,"Có","Không"))</f>
        <v/>
      </c>
    </row>
    <row r="527" spans="1:19" x14ac:dyDescent="0.25">
      <c r="A527" t="str">
        <f ca="1">IF(ISBLANK(INDIRECT("'["&amp;'Báo cáo'!$C$3&amp;".xlsx]Hóa đơn COD'!"&amp;CELL("address",A527))),"",(INDIRECT("'["&amp;'Báo cáo'!$C$3&amp;".xlsx]Hóa đơn COD'!"&amp;CELL("address",A527))))</f>
        <v>BTT394464063.T142536.021219</v>
      </c>
      <c r="B527" t="str">
        <f ca="1">IF(ISBLANK(INDIRECT("'["&amp;'Báo cáo'!$C$3&amp;".xlsx]Hóa đơn COD'!"&amp;CELL("address",B527))),"",(INDIRECT("'["&amp;'Báo cáo'!$C$3&amp;".xlsx]Hóa đơn COD'!"&amp;CELL("address",B527))))</f>
        <v>T142536-Huỳnh Hữu Tiên</v>
      </c>
      <c r="C527">
        <f ca="1">IF(ISBLANK(INDIRECT("'["&amp;'Báo cáo'!$C$3&amp;".xlsx]Hóa đơn COD'!"&amp;CELL("address",C527))),"",(INDIRECT("'["&amp;'Báo cáo'!$C$3&amp;".xlsx]Hóa đơn COD'!"&amp;CELL("address",C527))))</f>
        <v>22906180</v>
      </c>
      <c r="D527">
        <f ca="1">IF(ISBLANK(INDIRECT("'["&amp;'Báo cáo'!$C$3&amp;".xlsx]Hóa đơn COD'!"&amp;CELL("address",D527))),"",(INDIRECT("'["&amp;'Báo cáo'!$C$3&amp;".xlsx]Hóa đơn COD'!"&amp;CELL("address",D527))))</f>
        <v>0</v>
      </c>
      <c r="E527">
        <f ca="1">IF(ISBLANK(INDIRECT("'["&amp;'Báo cáo'!$C$3&amp;".xlsx]Hóa đơn COD'!"&amp;CELL("address",E527))),"",(INDIRECT("'["&amp;'Báo cáo'!$C$3&amp;".xlsx]Hóa đơn COD'!"&amp;CELL("address",E527))))</f>
        <v>1446740</v>
      </c>
      <c r="F527">
        <f ca="1">IF(ISBLANK(INDIRECT("'["&amp;'Báo cáo'!$C$3&amp;".xlsx]Hóa đơn COD'!"&amp;CELL("address",F527))),"",(INDIRECT("'["&amp;'Báo cáo'!$C$3&amp;".xlsx]Hóa đơn COD'!"&amp;CELL("address",F527))))</f>
        <v>1191740</v>
      </c>
      <c r="G527">
        <f ca="1">IF(ISBLANK(INDIRECT("'["&amp;'Báo cáo'!$C$3&amp;".xlsx]Hóa đơn COD'!"&amp;CELL("address",G527))),"",(INDIRECT("'["&amp;'Báo cáo'!$C$3&amp;".xlsx]Hóa đơn COD'!"&amp;CELL("address",G527))))</f>
        <v>255000</v>
      </c>
      <c r="H527">
        <f ca="1">IF(ISBLANK(INDIRECT("'["&amp;'Báo cáo'!$C$3&amp;".xlsx]Hóa đơn COD'!"&amp;CELL("address",H527))),"",(INDIRECT("'["&amp;'Báo cáo'!$C$3&amp;".xlsx]Hóa đơn COD'!"&amp;CELL("address",H527))))</f>
        <v>0</v>
      </c>
      <c r="I527">
        <f ca="1">IF(ISBLANK(INDIRECT("'["&amp;'Báo cáo'!$C$3&amp;".xlsx]Hóa đơn COD'!"&amp;CELL("address",I527))),"",(INDIRECT("'["&amp;'Báo cáo'!$C$3&amp;".xlsx]Hóa đơn COD'!"&amp;CELL("address",I527))))</f>
        <v>73</v>
      </c>
      <c r="J527">
        <f ca="1">IF(ISBLANK(INDIRECT("'["&amp;'Báo cáo'!$C$3&amp;".xlsx]Hóa đơn COD'!"&amp;CELL("address",J527))),"",(INDIRECT("'["&amp;'Báo cáo'!$C$3&amp;".xlsx]Hóa đơn COD'!"&amp;CELL("address",J527))))</f>
        <v>52</v>
      </c>
      <c r="K527">
        <f ca="1">IF(ISBLANK(INDIRECT("'["&amp;'Báo cáo'!$C$3&amp;".xlsx]Hóa đơn COD'!"&amp;CELL("address",K527))),"",(INDIRECT("'["&amp;'Báo cáo'!$C$3&amp;".xlsx]Hóa đơn COD'!"&amp;CELL("address",K527))))</f>
        <v>2</v>
      </c>
      <c r="L527">
        <f ca="1">IF(ISBLANK(INDIRECT("'["&amp;'Báo cáo'!$C$3&amp;".xlsx]Hóa đơn COD'!"&amp;CELL("address",L527))),"",(INDIRECT("'["&amp;'Báo cáo'!$C$3&amp;".xlsx]Hóa đơn COD'!"&amp;CELL("address",L527))))</f>
        <v>19</v>
      </c>
      <c r="M527">
        <f ca="1">IF(ISBLANK(INDIRECT("'["&amp;'Báo cáo'!$C$3&amp;".xlsx]Hóa đơn COD'!"&amp;CELL("address",M527))),"",(INDIRECT("'["&amp;'Báo cáo'!$C$3&amp;".xlsx]Hóa đơn COD'!"&amp;CELL("address",M527))))</f>
        <v>73</v>
      </c>
      <c r="N527" t="str">
        <f ca="1">IF(ISBLANK(INDIRECT("'["&amp;'Báo cáo'!$C$3&amp;".xlsx]Hóa đơn COD'!"&amp;CELL("address",N527))),"",(INDIRECT("'["&amp;'Báo cáo'!$C$3&amp;".xlsx]Hóa đơn COD'!"&amp;CELL("address",N527))))</f>
        <v>nhitpy</v>
      </c>
      <c r="O527" t="str">
        <f ca="1">IF(ISBLANK(INDIRECT("'["&amp;'Báo cáo'!$C$3&amp;".xlsx]Hóa đơn COD'!"&amp;CELL("address",O527))),"",(INDIRECT("'["&amp;'Báo cáo'!$C$3&amp;".xlsx]Hóa đơn COD'!"&amp;CELL("address",O527))))</f>
        <v>19:35 02-12-19</v>
      </c>
      <c r="P527" s="10">
        <f t="shared" ca="1" si="8"/>
        <v>0.81597222222222221</v>
      </c>
      <c r="Q527" t="str">
        <f ca="1">IF(B527="","",IF(P527&lt;'Báo cáo'!$C$4,"Sáng","Chiều"))</f>
        <v>Chiều</v>
      </c>
      <c r="R527" s="12" t="str">
        <f ca="1">IF(A527="","",IF(ISNUMBER(MATCH(B527,'Danh sách COD'!$B:$B,0)),J527/I527,""))</f>
        <v/>
      </c>
      <c r="S527" t="str">
        <f ca="1">IF(R527="","",IF(R527&gt;='Báo cáo'!$C$8,"Có","Không"))</f>
        <v/>
      </c>
    </row>
    <row r="528" spans="1:19" x14ac:dyDescent="0.25">
      <c r="A528" t="str">
        <f ca="1">IF(ISBLANK(INDIRECT("'["&amp;'Báo cáo'!$C$3&amp;".xlsx]Hóa đơn COD'!"&amp;CELL("address",A528))),"",(INDIRECT("'["&amp;'Báo cáo'!$C$3&amp;".xlsx]Hóa đơn COD'!"&amp;CELL("address",A528))))</f>
        <v>BTT392336460.T142568.301119</v>
      </c>
      <c r="B528" t="str">
        <f ca="1">IF(ISBLANK(INDIRECT("'["&amp;'Báo cáo'!$C$3&amp;".xlsx]Hóa đơn COD'!"&amp;CELL("address",B528))),"",(INDIRECT("'["&amp;'Báo cáo'!$C$3&amp;".xlsx]Hóa đơn COD'!"&amp;CELL("address",B528))))</f>
        <v>T142568-Vũ Thành Vinh</v>
      </c>
      <c r="C528">
        <f ca="1">IF(ISBLANK(INDIRECT("'["&amp;'Báo cáo'!$C$3&amp;".xlsx]Hóa đơn COD'!"&amp;CELL("address",C528))),"",(INDIRECT("'["&amp;'Báo cáo'!$C$3&amp;".xlsx]Hóa đơn COD'!"&amp;CELL("address",C528))))</f>
        <v>8627050</v>
      </c>
      <c r="D528">
        <f ca="1">IF(ISBLANK(INDIRECT("'["&amp;'Báo cáo'!$C$3&amp;".xlsx]Hóa đơn COD'!"&amp;CELL("address",D528))),"",(INDIRECT("'["&amp;'Báo cáo'!$C$3&amp;".xlsx]Hóa đơn COD'!"&amp;CELL("address",D528))))</f>
        <v>0</v>
      </c>
      <c r="E528">
        <f ca="1">IF(ISBLANK(INDIRECT("'["&amp;'Báo cáo'!$C$3&amp;".xlsx]Hóa đơn COD'!"&amp;CELL("address",E528))),"",(INDIRECT("'["&amp;'Báo cáo'!$C$3&amp;".xlsx]Hóa đơn COD'!"&amp;CELL("address",E528))))</f>
        <v>585130</v>
      </c>
      <c r="F528">
        <f ca="1">IF(ISBLANK(INDIRECT("'["&amp;'Báo cáo'!$C$3&amp;".xlsx]Hóa đơn COD'!"&amp;CELL("address",F528))),"",(INDIRECT("'["&amp;'Báo cáo'!$C$3&amp;".xlsx]Hóa đơn COD'!"&amp;CELL("address",F528))))</f>
        <v>525130</v>
      </c>
      <c r="G528">
        <f ca="1">IF(ISBLANK(INDIRECT("'["&amp;'Báo cáo'!$C$3&amp;".xlsx]Hóa đơn COD'!"&amp;CELL("address",G528))),"",(INDIRECT("'["&amp;'Báo cáo'!$C$3&amp;".xlsx]Hóa đơn COD'!"&amp;CELL("address",G528))))</f>
        <v>60000</v>
      </c>
      <c r="H528">
        <f ca="1">IF(ISBLANK(INDIRECT("'["&amp;'Báo cáo'!$C$3&amp;".xlsx]Hóa đơn COD'!"&amp;CELL("address",H528))),"",(INDIRECT("'["&amp;'Báo cáo'!$C$3&amp;".xlsx]Hóa đơn COD'!"&amp;CELL("address",H528))))</f>
        <v>0</v>
      </c>
      <c r="I528">
        <f ca="1">IF(ISBLANK(INDIRECT("'["&amp;'Báo cáo'!$C$3&amp;".xlsx]Hóa đơn COD'!"&amp;CELL("address",I528))),"",(INDIRECT("'["&amp;'Báo cáo'!$C$3&amp;".xlsx]Hóa đơn COD'!"&amp;CELL("address",I528))))</f>
        <v>40</v>
      </c>
      <c r="J528">
        <f ca="1">IF(ISBLANK(INDIRECT("'["&amp;'Báo cáo'!$C$3&amp;".xlsx]Hóa đơn COD'!"&amp;CELL("address",J528))),"",(INDIRECT("'["&amp;'Báo cáo'!$C$3&amp;".xlsx]Hóa đơn COD'!"&amp;CELL("address",J528))))</f>
        <v>19</v>
      </c>
      <c r="K528">
        <f ca="1">IF(ISBLANK(INDIRECT("'["&amp;'Báo cáo'!$C$3&amp;".xlsx]Hóa đơn COD'!"&amp;CELL("address",K528))),"",(INDIRECT("'["&amp;'Báo cáo'!$C$3&amp;".xlsx]Hóa đơn COD'!"&amp;CELL("address",K528))))</f>
        <v>5</v>
      </c>
      <c r="L528">
        <f ca="1">IF(ISBLANK(INDIRECT("'["&amp;'Báo cáo'!$C$3&amp;".xlsx]Hóa đơn COD'!"&amp;CELL("address",L528))),"",(INDIRECT("'["&amp;'Báo cáo'!$C$3&amp;".xlsx]Hóa đơn COD'!"&amp;CELL("address",L528))))</f>
        <v>16</v>
      </c>
      <c r="M528">
        <f ca="1">IF(ISBLANK(INDIRECT("'["&amp;'Báo cáo'!$C$3&amp;".xlsx]Hóa đơn COD'!"&amp;CELL("address",M528))),"",(INDIRECT("'["&amp;'Báo cáo'!$C$3&amp;".xlsx]Hóa đơn COD'!"&amp;CELL("address",M528))))</f>
        <v>40</v>
      </c>
      <c r="N528" t="str">
        <f ca="1">IF(ISBLANK(INDIRECT("'["&amp;'Báo cáo'!$C$3&amp;".xlsx]Hóa đơn COD'!"&amp;CELL("address",N528))),"",(INDIRECT("'["&amp;'Báo cáo'!$C$3&amp;".xlsx]Hóa đơn COD'!"&amp;CELL("address",N528))))</f>
        <v>huyendtm2</v>
      </c>
      <c r="O528" t="str">
        <f ca="1">IF(ISBLANK(INDIRECT("'["&amp;'Báo cáo'!$C$3&amp;".xlsx]Hóa đơn COD'!"&amp;CELL("address",O528))),"",(INDIRECT("'["&amp;'Báo cáo'!$C$3&amp;".xlsx]Hóa đơn COD'!"&amp;CELL("address",O528))))</f>
        <v>21:50 30-11-19</v>
      </c>
      <c r="P528" s="10">
        <f t="shared" ca="1" si="8"/>
        <v>0.90972222222222221</v>
      </c>
      <c r="Q528" t="str">
        <f ca="1">IF(B528="","",IF(P528&lt;'Báo cáo'!$C$4,"Sáng","Chiều"))</f>
        <v>Chiều</v>
      </c>
      <c r="R528" s="12" t="str">
        <f ca="1">IF(A528="","",IF(ISNUMBER(MATCH(B528,'Danh sách COD'!$B:$B,0)),J528/I528,""))</f>
        <v/>
      </c>
      <c r="S528" t="str">
        <f ca="1">IF(R528="","",IF(R528&gt;='Báo cáo'!$C$8,"Có","Không"))</f>
        <v/>
      </c>
    </row>
    <row r="529" spans="1:19" x14ac:dyDescent="0.25">
      <c r="A529" t="str">
        <f ca="1">IF(ISBLANK(INDIRECT("'["&amp;'Báo cáo'!$C$3&amp;".xlsx]Hóa đơn COD'!"&amp;CELL("address",A529))),"",(INDIRECT("'["&amp;'Báo cáo'!$C$3&amp;".xlsx]Hóa đơn COD'!"&amp;CELL("address",A529))))</f>
        <v>BTT397318515.T142568.041219</v>
      </c>
      <c r="B529" t="str">
        <f ca="1">IF(ISBLANK(INDIRECT("'["&amp;'Báo cáo'!$C$3&amp;".xlsx]Hóa đơn COD'!"&amp;CELL("address",B529))),"",(INDIRECT("'["&amp;'Báo cáo'!$C$3&amp;".xlsx]Hóa đơn COD'!"&amp;CELL("address",B529))))</f>
        <v>T142568-Vũ Thành Vinh</v>
      </c>
      <c r="C529">
        <f ca="1">IF(ISBLANK(INDIRECT("'["&amp;'Báo cáo'!$C$3&amp;".xlsx]Hóa đơn COD'!"&amp;CELL("address",C529))),"",(INDIRECT("'["&amp;'Báo cáo'!$C$3&amp;".xlsx]Hóa đơn COD'!"&amp;CELL("address",C529))))</f>
        <v>12363600</v>
      </c>
      <c r="D529">
        <f ca="1">IF(ISBLANK(INDIRECT("'["&amp;'Báo cáo'!$C$3&amp;".xlsx]Hóa đơn COD'!"&amp;CELL("address",D529))),"",(INDIRECT("'["&amp;'Báo cáo'!$C$3&amp;".xlsx]Hóa đơn COD'!"&amp;CELL("address",D529))))</f>
        <v>0</v>
      </c>
      <c r="E529">
        <f ca="1">IF(ISBLANK(INDIRECT("'["&amp;'Báo cáo'!$C$3&amp;".xlsx]Hóa đơn COD'!"&amp;CELL("address",E529))),"",(INDIRECT("'["&amp;'Báo cáo'!$C$3&amp;".xlsx]Hóa đơn COD'!"&amp;CELL("address",E529))))</f>
        <v>493065</v>
      </c>
      <c r="F529">
        <f ca="1">IF(ISBLANK(INDIRECT("'["&amp;'Báo cáo'!$C$3&amp;".xlsx]Hóa đơn COD'!"&amp;CELL("address",F529))),"",(INDIRECT("'["&amp;'Báo cáo'!$C$3&amp;".xlsx]Hóa đơn COD'!"&amp;CELL("address",F529))))</f>
        <v>362065</v>
      </c>
      <c r="G529">
        <f ca="1">IF(ISBLANK(INDIRECT("'["&amp;'Báo cáo'!$C$3&amp;".xlsx]Hóa đơn COD'!"&amp;CELL("address",G529))),"",(INDIRECT("'["&amp;'Báo cáo'!$C$3&amp;".xlsx]Hóa đơn COD'!"&amp;CELL("address",G529))))</f>
        <v>131000</v>
      </c>
      <c r="H529">
        <f ca="1">IF(ISBLANK(INDIRECT("'["&amp;'Báo cáo'!$C$3&amp;".xlsx]Hóa đơn COD'!"&amp;CELL("address",H529))),"",(INDIRECT("'["&amp;'Báo cáo'!$C$3&amp;".xlsx]Hóa đơn COD'!"&amp;CELL("address",H529))))</f>
        <v>0</v>
      </c>
      <c r="I529">
        <f ca="1">IF(ISBLANK(INDIRECT("'["&amp;'Báo cáo'!$C$3&amp;".xlsx]Hóa đơn COD'!"&amp;CELL("address",I529))),"",(INDIRECT("'["&amp;'Báo cáo'!$C$3&amp;".xlsx]Hóa đơn COD'!"&amp;CELL("address",I529))))</f>
        <v>47</v>
      </c>
      <c r="J529">
        <f ca="1">IF(ISBLANK(INDIRECT("'["&amp;'Báo cáo'!$C$3&amp;".xlsx]Hóa đơn COD'!"&amp;CELL("address",J529))),"",(INDIRECT("'["&amp;'Báo cáo'!$C$3&amp;".xlsx]Hóa đơn COD'!"&amp;CELL("address",J529))))</f>
        <v>21</v>
      </c>
      <c r="K529">
        <f ca="1">IF(ISBLANK(INDIRECT("'["&amp;'Báo cáo'!$C$3&amp;".xlsx]Hóa đơn COD'!"&amp;CELL("address",K529))),"",(INDIRECT("'["&amp;'Báo cáo'!$C$3&amp;".xlsx]Hóa đơn COD'!"&amp;CELL("address",K529))))</f>
        <v>2</v>
      </c>
      <c r="L529">
        <f ca="1">IF(ISBLANK(INDIRECT("'["&amp;'Báo cáo'!$C$3&amp;".xlsx]Hóa đơn COD'!"&amp;CELL("address",L529))),"",(INDIRECT("'["&amp;'Báo cáo'!$C$3&amp;".xlsx]Hóa đơn COD'!"&amp;CELL("address",L529))))</f>
        <v>24</v>
      </c>
      <c r="M529">
        <f ca="1">IF(ISBLANK(INDIRECT("'["&amp;'Báo cáo'!$C$3&amp;".xlsx]Hóa đơn COD'!"&amp;CELL("address",M529))),"",(INDIRECT("'["&amp;'Báo cáo'!$C$3&amp;".xlsx]Hóa đơn COD'!"&amp;CELL("address",M529))))</f>
        <v>47</v>
      </c>
      <c r="N529" t="str">
        <f ca="1">IF(ISBLANK(INDIRECT("'["&amp;'Báo cáo'!$C$3&amp;".xlsx]Hóa đơn COD'!"&amp;CELL("address",N529))),"",(INDIRECT("'["&amp;'Báo cáo'!$C$3&amp;".xlsx]Hóa đơn COD'!"&amp;CELL("address",N529))))</f>
        <v>nhobth</v>
      </c>
      <c r="O529" t="str">
        <f ca="1">IF(ISBLANK(INDIRECT("'["&amp;'Báo cáo'!$C$3&amp;".xlsx]Hóa đơn COD'!"&amp;CELL("address",O529))),"",(INDIRECT("'["&amp;'Báo cáo'!$C$3&amp;".xlsx]Hóa đơn COD'!"&amp;CELL("address",O529))))</f>
        <v>21:55 04-12-19</v>
      </c>
      <c r="P529" s="10">
        <f t="shared" ca="1" si="8"/>
        <v>0.91319444444444453</v>
      </c>
      <c r="Q529" t="str">
        <f ca="1">IF(B529="","",IF(P529&lt;'Báo cáo'!$C$4,"Sáng","Chiều"))</f>
        <v>Chiều</v>
      </c>
      <c r="R529" s="12" t="str">
        <f ca="1">IF(A529="","",IF(ISNUMBER(MATCH(B529,'Danh sách COD'!$B:$B,0)),J529/I529,""))</f>
        <v/>
      </c>
      <c r="S529" t="str">
        <f ca="1">IF(R529="","",IF(R529&gt;='Báo cáo'!$C$8,"Có","Không"))</f>
        <v/>
      </c>
    </row>
    <row r="530" spans="1:19" x14ac:dyDescent="0.25">
      <c r="A530" t="str">
        <f ca="1">IF(ISBLANK(INDIRECT("'["&amp;'Báo cáo'!$C$3&amp;".xlsx]Hóa đơn COD'!"&amp;CELL("address",A530))),"",(INDIRECT("'["&amp;'Báo cáo'!$C$3&amp;".xlsx]Hóa đơn COD'!"&amp;CELL("address",A530))))</f>
        <v>BTT395914629.T142568.031219</v>
      </c>
      <c r="B530" t="str">
        <f ca="1">IF(ISBLANK(INDIRECT("'["&amp;'Báo cáo'!$C$3&amp;".xlsx]Hóa đơn COD'!"&amp;CELL("address",B530))),"",(INDIRECT("'["&amp;'Báo cáo'!$C$3&amp;".xlsx]Hóa đơn COD'!"&amp;CELL("address",B530))))</f>
        <v>T142568-Vũ Thành Vinh</v>
      </c>
      <c r="C530">
        <f ca="1">IF(ISBLANK(INDIRECT("'["&amp;'Báo cáo'!$C$3&amp;".xlsx]Hóa đơn COD'!"&amp;CELL("address",C530))),"",(INDIRECT("'["&amp;'Báo cáo'!$C$3&amp;".xlsx]Hóa đơn COD'!"&amp;CELL("address",C530))))</f>
        <v>9594550</v>
      </c>
      <c r="D530">
        <f ca="1">IF(ISBLANK(INDIRECT("'["&amp;'Báo cáo'!$C$3&amp;".xlsx]Hóa đơn COD'!"&amp;CELL("address",D530))),"",(INDIRECT("'["&amp;'Báo cáo'!$C$3&amp;".xlsx]Hóa đơn COD'!"&amp;CELL("address",D530))))</f>
        <v>0</v>
      </c>
      <c r="E530">
        <f ca="1">IF(ISBLANK(INDIRECT("'["&amp;'Báo cáo'!$C$3&amp;".xlsx]Hóa đơn COD'!"&amp;CELL("address",E530))),"",(INDIRECT("'["&amp;'Báo cáo'!$C$3&amp;".xlsx]Hóa đơn COD'!"&amp;CELL("address",E530))))</f>
        <v>710700</v>
      </c>
      <c r="F530">
        <f ca="1">IF(ISBLANK(INDIRECT("'["&amp;'Báo cáo'!$C$3&amp;".xlsx]Hóa đơn COD'!"&amp;CELL("address",F530))),"",(INDIRECT("'["&amp;'Báo cáo'!$C$3&amp;".xlsx]Hóa đơn COD'!"&amp;CELL("address",F530))))</f>
        <v>620700</v>
      </c>
      <c r="G530">
        <f ca="1">IF(ISBLANK(INDIRECT("'["&amp;'Báo cáo'!$C$3&amp;".xlsx]Hóa đơn COD'!"&amp;CELL("address",G530))),"",(INDIRECT("'["&amp;'Báo cáo'!$C$3&amp;".xlsx]Hóa đơn COD'!"&amp;CELL("address",G530))))</f>
        <v>90000</v>
      </c>
      <c r="H530">
        <f ca="1">IF(ISBLANK(INDIRECT("'["&amp;'Báo cáo'!$C$3&amp;".xlsx]Hóa đơn COD'!"&amp;CELL("address",H530))),"",(INDIRECT("'["&amp;'Báo cáo'!$C$3&amp;".xlsx]Hóa đơn COD'!"&amp;CELL("address",H530))))</f>
        <v>0</v>
      </c>
      <c r="I530">
        <f ca="1">IF(ISBLANK(INDIRECT("'["&amp;'Báo cáo'!$C$3&amp;".xlsx]Hóa đơn COD'!"&amp;CELL("address",I530))),"",(INDIRECT("'["&amp;'Báo cáo'!$C$3&amp;".xlsx]Hóa đơn COD'!"&amp;CELL("address",I530))))</f>
        <v>38</v>
      </c>
      <c r="J530">
        <f ca="1">IF(ISBLANK(INDIRECT("'["&amp;'Báo cáo'!$C$3&amp;".xlsx]Hóa đơn COD'!"&amp;CELL("address",J530))),"",(INDIRECT("'["&amp;'Báo cáo'!$C$3&amp;".xlsx]Hóa đơn COD'!"&amp;CELL("address",J530))))</f>
        <v>24</v>
      </c>
      <c r="K530">
        <f ca="1">IF(ISBLANK(INDIRECT("'["&amp;'Báo cáo'!$C$3&amp;".xlsx]Hóa đơn COD'!"&amp;CELL("address",K530))),"",(INDIRECT("'["&amp;'Báo cáo'!$C$3&amp;".xlsx]Hóa đơn COD'!"&amp;CELL("address",K530))))</f>
        <v>1</v>
      </c>
      <c r="L530">
        <f ca="1">IF(ISBLANK(INDIRECT("'["&amp;'Báo cáo'!$C$3&amp;".xlsx]Hóa đơn COD'!"&amp;CELL("address",L530))),"",(INDIRECT("'["&amp;'Báo cáo'!$C$3&amp;".xlsx]Hóa đơn COD'!"&amp;CELL("address",L530))))</f>
        <v>13</v>
      </c>
      <c r="M530">
        <f ca="1">IF(ISBLANK(INDIRECT("'["&amp;'Báo cáo'!$C$3&amp;".xlsx]Hóa đơn COD'!"&amp;CELL("address",M530))),"",(INDIRECT("'["&amp;'Báo cáo'!$C$3&amp;".xlsx]Hóa đơn COD'!"&amp;CELL("address",M530))))</f>
        <v>38</v>
      </c>
      <c r="N530" t="str">
        <f ca="1">IF(ISBLANK(INDIRECT("'["&amp;'Báo cáo'!$C$3&amp;".xlsx]Hóa đơn COD'!"&amp;CELL("address",N530))),"",(INDIRECT("'["&amp;'Báo cáo'!$C$3&amp;".xlsx]Hóa đơn COD'!"&amp;CELL("address",N530))))</f>
        <v>nhobth</v>
      </c>
      <c r="O530" t="str">
        <f ca="1">IF(ISBLANK(INDIRECT("'["&amp;'Báo cáo'!$C$3&amp;".xlsx]Hóa đơn COD'!"&amp;CELL("address",O530))),"",(INDIRECT("'["&amp;'Báo cáo'!$C$3&amp;".xlsx]Hóa đơn COD'!"&amp;CELL("address",O530))))</f>
        <v>22:04 03-12-19</v>
      </c>
      <c r="P530" s="10">
        <f t="shared" ca="1" si="8"/>
        <v>0.9194444444444444</v>
      </c>
      <c r="Q530" t="str">
        <f ca="1">IF(B530="","",IF(P530&lt;'Báo cáo'!$C$4,"Sáng","Chiều"))</f>
        <v>Chiều</v>
      </c>
      <c r="R530" s="12" t="str">
        <f ca="1">IF(A530="","",IF(ISNUMBER(MATCH(B530,'Danh sách COD'!$B:$B,0)),J530/I530,""))</f>
        <v/>
      </c>
      <c r="S530" t="str">
        <f ca="1">IF(R530="","",IF(R530&gt;='Báo cáo'!$C$8,"Có","Không"))</f>
        <v/>
      </c>
    </row>
    <row r="531" spans="1:19" x14ac:dyDescent="0.25">
      <c r="A531" t="str">
        <f ca="1">IF(ISBLANK(INDIRECT("'["&amp;'Báo cáo'!$C$3&amp;".xlsx]Hóa đơn COD'!"&amp;CELL("address",A531))),"",(INDIRECT("'["&amp;'Báo cáo'!$C$3&amp;".xlsx]Hóa đơn COD'!"&amp;CELL("address",A531))))</f>
        <v>BTT394626036.T142568.021219</v>
      </c>
      <c r="B531" t="str">
        <f ca="1">IF(ISBLANK(INDIRECT("'["&amp;'Báo cáo'!$C$3&amp;".xlsx]Hóa đơn COD'!"&amp;CELL("address",B531))),"",(INDIRECT("'["&amp;'Báo cáo'!$C$3&amp;".xlsx]Hóa đơn COD'!"&amp;CELL("address",B531))))</f>
        <v>T142568-Vũ Thành Vinh</v>
      </c>
      <c r="C531">
        <f ca="1">IF(ISBLANK(INDIRECT("'["&amp;'Báo cáo'!$C$3&amp;".xlsx]Hóa đơn COD'!"&amp;CELL("address",C531))),"",(INDIRECT("'["&amp;'Báo cáo'!$C$3&amp;".xlsx]Hóa đơn COD'!"&amp;CELL("address",C531))))</f>
        <v>6453860</v>
      </c>
      <c r="D531">
        <f ca="1">IF(ISBLANK(INDIRECT("'["&amp;'Báo cáo'!$C$3&amp;".xlsx]Hóa đơn COD'!"&amp;CELL("address",D531))),"",(INDIRECT("'["&amp;'Báo cáo'!$C$3&amp;".xlsx]Hóa đơn COD'!"&amp;CELL("address",D531))))</f>
        <v>0</v>
      </c>
      <c r="E531">
        <f ca="1">IF(ISBLANK(INDIRECT("'["&amp;'Báo cáo'!$C$3&amp;".xlsx]Hóa đơn COD'!"&amp;CELL("address",E531))),"",(INDIRECT("'["&amp;'Báo cáo'!$C$3&amp;".xlsx]Hóa đơn COD'!"&amp;CELL("address",E531))))</f>
        <v>707020</v>
      </c>
      <c r="F531">
        <f ca="1">IF(ISBLANK(INDIRECT("'["&amp;'Báo cáo'!$C$3&amp;".xlsx]Hóa đơn COD'!"&amp;CELL("address",F531))),"",(INDIRECT("'["&amp;'Báo cáo'!$C$3&amp;".xlsx]Hóa đơn COD'!"&amp;CELL("address",F531))))</f>
        <v>551020</v>
      </c>
      <c r="G531">
        <f ca="1">IF(ISBLANK(INDIRECT("'["&amp;'Báo cáo'!$C$3&amp;".xlsx]Hóa đơn COD'!"&amp;CELL("address",G531))),"",(INDIRECT("'["&amp;'Báo cáo'!$C$3&amp;".xlsx]Hóa đơn COD'!"&amp;CELL("address",G531))))</f>
        <v>156000</v>
      </c>
      <c r="H531">
        <f ca="1">IF(ISBLANK(INDIRECT("'["&amp;'Báo cáo'!$C$3&amp;".xlsx]Hóa đơn COD'!"&amp;CELL("address",H531))),"",(INDIRECT("'["&amp;'Báo cáo'!$C$3&amp;".xlsx]Hóa đơn COD'!"&amp;CELL("address",H531))))</f>
        <v>0</v>
      </c>
      <c r="I531">
        <f ca="1">IF(ISBLANK(INDIRECT("'["&amp;'Báo cáo'!$C$3&amp;".xlsx]Hóa đơn COD'!"&amp;CELL("address",I531))),"",(INDIRECT("'["&amp;'Báo cáo'!$C$3&amp;".xlsx]Hóa đơn COD'!"&amp;CELL("address",I531))))</f>
        <v>43</v>
      </c>
      <c r="J531">
        <f ca="1">IF(ISBLANK(INDIRECT("'["&amp;'Báo cáo'!$C$3&amp;".xlsx]Hóa đơn COD'!"&amp;CELL("address",J531))),"",(INDIRECT("'["&amp;'Báo cáo'!$C$3&amp;".xlsx]Hóa đơn COD'!"&amp;CELL("address",J531))))</f>
        <v>25</v>
      </c>
      <c r="K531">
        <f ca="1">IF(ISBLANK(INDIRECT("'["&amp;'Báo cáo'!$C$3&amp;".xlsx]Hóa đơn COD'!"&amp;CELL("address",K531))),"",(INDIRECT("'["&amp;'Báo cáo'!$C$3&amp;".xlsx]Hóa đơn COD'!"&amp;CELL("address",K531))))</f>
        <v>1</v>
      </c>
      <c r="L531">
        <f ca="1">IF(ISBLANK(INDIRECT("'["&amp;'Báo cáo'!$C$3&amp;".xlsx]Hóa đơn COD'!"&amp;CELL("address",L531))),"",(INDIRECT("'["&amp;'Báo cáo'!$C$3&amp;".xlsx]Hóa đơn COD'!"&amp;CELL("address",L531))))</f>
        <v>17</v>
      </c>
      <c r="M531">
        <f ca="1">IF(ISBLANK(INDIRECT("'["&amp;'Báo cáo'!$C$3&amp;".xlsx]Hóa đơn COD'!"&amp;CELL("address",M531))),"",(INDIRECT("'["&amp;'Báo cáo'!$C$3&amp;".xlsx]Hóa đơn COD'!"&amp;CELL("address",M531))))</f>
        <v>43</v>
      </c>
      <c r="N531" t="str">
        <f ca="1">IF(ISBLANK(INDIRECT("'["&amp;'Báo cáo'!$C$3&amp;".xlsx]Hóa đơn COD'!"&amp;CELL("address",N531))),"",(INDIRECT("'["&amp;'Báo cáo'!$C$3&amp;".xlsx]Hóa đơn COD'!"&amp;CELL("address",N531))))</f>
        <v>huyendtm2</v>
      </c>
      <c r="O531" t="str">
        <f ca="1">IF(ISBLANK(INDIRECT("'["&amp;'Báo cáo'!$C$3&amp;".xlsx]Hóa đơn COD'!"&amp;CELL("address",O531))),"",(INDIRECT("'["&amp;'Báo cáo'!$C$3&amp;".xlsx]Hóa đơn COD'!"&amp;CELL("address",O531))))</f>
        <v>22:14 02-12-19</v>
      </c>
      <c r="P531" s="10">
        <f t="shared" ca="1" si="8"/>
        <v>0.92638888888888893</v>
      </c>
      <c r="Q531" t="str">
        <f ca="1">IF(B531="","",IF(P531&lt;'Báo cáo'!$C$4,"Sáng","Chiều"))</f>
        <v>Chiều</v>
      </c>
      <c r="R531" s="12" t="str">
        <f ca="1">IF(A531="","",IF(ISNUMBER(MATCH(B531,'Danh sách COD'!$B:$B,0)),J531/I531,""))</f>
        <v/>
      </c>
      <c r="S531" t="str">
        <f ca="1">IF(R531="","",IF(R531&gt;='Báo cáo'!$C$8,"Có","Không"))</f>
        <v/>
      </c>
    </row>
    <row r="532" spans="1:19" x14ac:dyDescent="0.25">
      <c r="A532" t="str">
        <f ca="1">IF(ISBLANK(INDIRECT("'["&amp;'Báo cáo'!$C$3&amp;".xlsx]Hóa đơn COD'!"&amp;CELL("address",A532))),"",(INDIRECT("'["&amp;'Báo cáo'!$C$3&amp;".xlsx]Hóa đơn COD'!"&amp;CELL("address",A532))))</f>
        <v>BTT400044582.T142568.061219</v>
      </c>
      <c r="B532" t="str">
        <f ca="1">IF(ISBLANK(INDIRECT("'["&amp;'Báo cáo'!$C$3&amp;".xlsx]Hóa đơn COD'!"&amp;CELL("address",B532))),"",(INDIRECT("'["&amp;'Báo cáo'!$C$3&amp;".xlsx]Hóa đơn COD'!"&amp;CELL("address",B532))))</f>
        <v>T142568-Vũ Thành Vinh</v>
      </c>
      <c r="C532">
        <f ca="1">IF(ISBLANK(INDIRECT("'["&amp;'Báo cáo'!$C$3&amp;".xlsx]Hóa đơn COD'!"&amp;CELL("address",C532))),"",(INDIRECT("'["&amp;'Báo cáo'!$C$3&amp;".xlsx]Hóa đơn COD'!"&amp;CELL("address",C532))))</f>
        <v>8410450</v>
      </c>
      <c r="D532">
        <f ca="1">IF(ISBLANK(INDIRECT("'["&amp;'Báo cáo'!$C$3&amp;".xlsx]Hóa đơn COD'!"&amp;CELL("address",D532))),"",(INDIRECT("'["&amp;'Báo cáo'!$C$3&amp;".xlsx]Hóa đơn COD'!"&amp;CELL("address",D532))))</f>
        <v>0</v>
      </c>
      <c r="E532">
        <f ca="1">IF(ISBLANK(INDIRECT("'["&amp;'Báo cáo'!$C$3&amp;".xlsx]Hóa đơn COD'!"&amp;CELL("address",E532))),"",(INDIRECT("'["&amp;'Báo cáo'!$C$3&amp;".xlsx]Hóa đơn COD'!"&amp;CELL("address",E532))))</f>
        <v>599120</v>
      </c>
      <c r="F532">
        <f ca="1">IF(ISBLANK(INDIRECT("'["&amp;'Báo cáo'!$C$3&amp;".xlsx]Hóa đơn COD'!"&amp;CELL("address",F532))),"",(INDIRECT("'["&amp;'Báo cáo'!$C$3&amp;".xlsx]Hóa đơn COD'!"&amp;CELL("address",F532))))</f>
        <v>400120</v>
      </c>
      <c r="G532">
        <f ca="1">IF(ISBLANK(INDIRECT("'["&amp;'Báo cáo'!$C$3&amp;".xlsx]Hóa đơn COD'!"&amp;CELL("address",G532))),"",(INDIRECT("'["&amp;'Báo cáo'!$C$3&amp;".xlsx]Hóa đơn COD'!"&amp;CELL("address",G532))))</f>
        <v>199000</v>
      </c>
      <c r="H532">
        <f ca="1">IF(ISBLANK(INDIRECT("'["&amp;'Báo cáo'!$C$3&amp;".xlsx]Hóa đơn COD'!"&amp;CELL("address",H532))),"",(INDIRECT("'["&amp;'Báo cáo'!$C$3&amp;".xlsx]Hóa đơn COD'!"&amp;CELL("address",H532))))</f>
        <v>0</v>
      </c>
      <c r="I532">
        <f ca="1">IF(ISBLANK(INDIRECT("'["&amp;'Báo cáo'!$C$3&amp;".xlsx]Hóa đơn COD'!"&amp;CELL("address",I532))),"",(INDIRECT("'["&amp;'Báo cáo'!$C$3&amp;".xlsx]Hóa đơn COD'!"&amp;CELL("address",I532))))</f>
        <v>55</v>
      </c>
      <c r="J532">
        <f ca="1">IF(ISBLANK(INDIRECT("'["&amp;'Báo cáo'!$C$3&amp;".xlsx]Hóa đơn COD'!"&amp;CELL("address",J532))),"",(INDIRECT("'["&amp;'Báo cáo'!$C$3&amp;".xlsx]Hóa đơn COD'!"&amp;CELL("address",J532))))</f>
        <v>14</v>
      </c>
      <c r="K532">
        <f ca="1">IF(ISBLANK(INDIRECT("'["&amp;'Báo cáo'!$C$3&amp;".xlsx]Hóa đơn COD'!"&amp;CELL("address",K532))),"",(INDIRECT("'["&amp;'Báo cáo'!$C$3&amp;".xlsx]Hóa đơn COD'!"&amp;CELL("address",K532))))</f>
        <v>3</v>
      </c>
      <c r="L532">
        <f ca="1">IF(ISBLANK(INDIRECT("'["&amp;'Báo cáo'!$C$3&amp;".xlsx]Hóa đơn COD'!"&amp;CELL("address",L532))),"",(INDIRECT("'["&amp;'Báo cáo'!$C$3&amp;".xlsx]Hóa đơn COD'!"&amp;CELL("address",L532))))</f>
        <v>38</v>
      </c>
      <c r="M532">
        <f ca="1">IF(ISBLANK(INDIRECT("'["&amp;'Báo cáo'!$C$3&amp;".xlsx]Hóa đơn COD'!"&amp;CELL("address",M532))),"",(INDIRECT("'["&amp;'Báo cáo'!$C$3&amp;".xlsx]Hóa đơn COD'!"&amp;CELL("address",M532))))</f>
        <v>55</v>
      </c>
      <c r="N532" t="str">
        <f ca="1">IF(ISBLANK(INDIRECT("'["&amp;'Báo cáo'!$C$3&amp;".xlsx]Hóa đơn COD'!"&amp;CELL("address",N532))),"",(INDIRECT("'["&amp;'Báo cáo'!$C$3&amp;".xlsx]Hóa đơn COD'!"&amp;CELL("address",N532))))</f>
        <v>tuoint</v>
      </c>
      <c r="O532" t="str">
        <f ca="1">IF(ISBLANK(INDIRECT("'["&amp;'Báo cáo'!$C$3&amp;".xlsx]Hóa đơn COD'!"&amp;CELL("address",O532))),"",(INDIRECT("'["&amp;'Báo cáo'!$C$3&amp;".xlsx]Hóa đơn COD'!"&amp;CELL("address",O532))))</f>
        <v>22:16 06-12-19</v>
      </c>
      <c r="P532" s="10">
        <f t="shared" ca="1" si="8"/>
        <v>0.9277777777777777</v>
      </c>
      <c r="Q532" t="str">
        <f ca="1">IF(B532="","",IF(P532&lt;'Báo cáo'!$C$4,"Sáng","Chiều"))</f>
        <v>Chiều</v>
      </c>
      <c r="R532" s="12" t="str">
        <f ca="1">IF(A532="","",IF(ISNUMBER(MATCH(B532,'Danh sách COD'!$B:$B,0)),J532/I532,""))</f>
        <v/>
      </c>
      <c r="S532" t="str">
        <f ca="1">IF(R532="","",IF(R532&gt;='Báo cáo'!$C$8,"Có","Không"))</f>
        <v/>
      </c>
    </row>
    <row r="533" spans="1:19" x14ac:dyDescent="0.25">
      <c r="A533" t="str">
        <f ca="1">IF(ISBLANK(INDIRECT("'["&amp;'Báo cáo'!$C$3&amp;".xlsx]Hóa đơn COD'!"&amp;CELL("address",A533))),"",(INDIRECT("'["&amp;'Báo cáo'!$C$3&amp;".xlsx]Hóa đơn COD'!"&amp;CELL("address",A533))))</f>
        <v>BTT398586705.T142568.051219</v>
      </c>
      <c r="B533" t="str">
        <f ca="1">IF(ISBLANK(INDIRECT("'["&amp;'Báo cáo'!$C$3&amp;".xlsx]Hóa đơn COD'!"&amp;CELL("address",B533))),"",(INDIRECT("'["&amp;'Báo cáo'!$C$3&amp;".xlsx]Hóa đơn COD'!"&amp;CELL("address",B533))))</f>
        <v>T142568-Vũ Thành Vinh</v>
      </c>
      <c r="C533">
        <f ca="1">IF(ISBLANK(INDIRECT("'["&amp;'Báo cáo'!$C$3&amp;".xlsx]Hóa đơn COD'!"&amp;CELL("address",C533))),"",(INDIRECT("'["&amp;'Báo cáo'!$C$3&amp;".xlsx]Hóa đơn COD'!"&amp;CELL("address",C533))))</f>
        <v>7254050</v>
      </c>
      <c r="D533">
        <f ca="1">IF(ISBLANK(INDIRECT("'["&amp;'Báo cáo'!$C$3&amp;".xlsx]Hóa đơn COD'!"&amp;CELL("address",D533))),"",(INDIRECT("'["&amp;'Báo cáo'!$C$3&amp;".xlsx]Hóa đơn COD'!"&amp;CELL("address",D533))))</f>
        <v>0</v>
      </c>
      <c r="E533">
        <f ca="1">IF(ISBLANK(INDIRECT("'["&amp;'Báo cáo'!$C$3&amp;".xlsx]Hóa đơn COD'!"&amp;CELL("address",E533))),"",(INDIRECT("'["&amp;'Báo cáo'!$C$3&amp;".xlsx]Hóa đơn COD'!"&amp;CELL("address",E533))))</f>
        <v>562241</v>
      </c>
      <c r="F533">
        <f ca="1">IF(ISBLANK(INDIRECT("'["&amp;'Báo cáo'!$C$3&amp;".xlsx]Hóa đơn COD'!"&amp;CELL("address",F533))),"",(INDIRECT("'["&amp;'Báo cáo'!$C$3&amp;".xlsx]Hóa đơn COD'!"&amp;CELL("address",F533))))</f>
        <v>429741</v>
      </c>
      <c r="G533">
        <f ca="1">IF(ISBLANK(INDIRECT("'["&amp;'Báo cáo'!$C$3&amp;".xlsx]Hóa đơn COD'!"&amp;CELL("address",G533))),"",(INDIRECT("'["&amp;'Báo cáo'!$C$3&amp;".xlsx]Hóa đơn COD'!"&amp;CELL("address",G533))))</f>
        <v>132500</v>
      </c>
      <c r="H533">
        <f ca="1">IF(ISBLANK(INDIRECT("'["&amp;'Báo cáo'!$C$3&amp;".xlsx]Hóa đơn COD'!"&amp;CELL("address",H533))),"",(INDIRECT("'["&amp;'Báo cáo'!$C$3&amp;".xlsx]Hóa đơn COD'!"&amp;CELL("address",H533))))</f>
        <v>0</v>
      </c>
      <c r="I533">
        <f ca="1">IF(ISBLANK(INDIRECT("'["&amp;'Báo cáo'!$C$3&amp;".xlsx]Hóa đơn COD'!"&amp;CELL("address",I533))),"",(INDIRECT("'["&amp;'Báo cáo'!$C$3&amp;".xlsx]Hóa đơn COD'!"&amp;CELL("address",I533))))</f>
        <v>52</v>
      </c>
      <c r="J533">
        <f ca="1">IF(ISBLANK(INDIRECT("'["&amp;'Báo cáo'!$C$3&amp;".xlsx]Hóa đơn COD'!"&amp;CELL("address",J533))),"",(INDIRECT("'["&amp;'Báo cáo'!$C$3&amp;".xlsx]Hóa đơn COD'!"&amp;CELL("address",J533))))</f>
        <v>22</v>
      </c>
      <c r="K533">
        <f ca="1">IF(ISBLANK(INDIRECT("'["&amp;'Báo cáo'!$C$3&amp;".xlsx]Hóa đơn COD'!"&amp;CELL("address",K533))),"",(INDIRECT("'["&amp;'Báo cáo'!$C$3&amp;".xlsx]Hóa đơn COD'!"&amp;CELL("address",K533))))</f>
        <v>0</v>
      </c>
      <c r="L533">
        <f ca="1">IF(ISBLANK(INDIRECT("'["&amp;'Báo cáo'!$C$3&amp;".xlsx]Hóa đơn COD'!"&amp;CELL("address",L533))),"",(INDIRECT("'["&amp;'Báo cáo'!$C$3&amp;".xlsx]Hóa đơn COD'!"&amp;CELL("address",L533))))</f>
        <v>30</v>
      </c>
      <c r="M533">
        <f ca="1">IF(ISBLANK(INDIRECT("'["&amp;'Báo cáo'!$C$3&amp;".xlsx]Hóa đơn COD'!"&amp;CELL("address",M533))),"",(INDIRECT("'["&amp;'Báo cáo'!$C$3&amp;".xlsx]Hóa đơn COD'!"&amp;CELL("address",M533))))</f>
        <v>52</v>
      </c>
      <c r="N533" t="str">
        <f ca="1">IF(ISBLANK(INDIRECT("'["&amp;'Báo cáo'!$C$3&amp;".xlsx]Hóa đơn COD'!"&amp;CELL("address",N533))),"",(INDIRECT("'["&amp;'Báo cáo'!$C$3&amp;".xlsx]Hóa đơn COD'!"&amp;CELL("address",N533))))</f>
        <v>nhobth</v>
      </c>
      <c r="O533" t="str">
        <f ca="1">IF(ISBLANK(INDIRECT("'["&amp;'Báo cáo'!$C$3&amp;".xlsx]Hóa đơn COD'!"&amp;CELL("address",O533))),"",(INDIRECT("'["&amp;'Báo cáo'!$C$3&amp;".xlsx]Hóa đơn COD'!"&amp;CELL("address",O533))))</f>
        <v>22:25 05-12-19</v>
      </c>
      <c r="P533" s="10">
        <f t="shared" ca="1" si="8"/>
        <v>0.93402777777777779</v>
      </c>
      <c r="Q533" t="str">
        <f ca="1">IF(B533="","",IF(P533&lt;'Báo cáo'!$C$4,"Sáng","Chiều"))</f>
        <v>Chiều</v>
      </c>
      <c r="R533" s="12" t="str">
        <f ca="1">IF(A533="","",IF(ISNUMBER(MATCH(B533,'Danh sách COD'!$B:$B,0)),J533/I533,""))</f>
        <v/>
      </c>
      <c r="S533" t="str">
        <f ca="1">IF(R533="","",IF(R533&gt;='Báo cáo'!$C$8,"Có","Không"))</f>
        <v/>
      </c>
    </row>
    <row r="534" spans="1:19" x14ac:dyDescent="0.25">
      <c r="A534" t="str">
        <f ca="1">IF(ISBLANK(INDIRECT("'["&amp;'Báo cáo'!$C$3&amp;".xlsx]Hóa đơn COD'!"&amp;CELL("address",A534))),"",(INDIRECT("'["&amp;'Báo cáo'!$C$3&amp;".xlsx]Hóa đơn COD'!"&amp;CELL("address",A534))))</f>
        <v>BTT395648211.T142892.031219</v>
      </c>
      <c r="B534" t="str">
        <f ca="1">IF(ISBLANK(INDIRECT("'["&amp;'Báo cáo'!$C$3&amp;".xlsx]Hóa đơn COD'!"&amp;CELL("address",B534))),"",(INDIRECT("'["&amp;'Báo cáo'!$C$3&amp;".xlsx]Hóa đơn COD'!"&amp;CELL("address",B534))))</f>
        <v>T142892-Nguyễn Phước Du</v>
      </c>
      <c r="C534">
        <f ca="1">IF(ISBLANK(INDIRECT("'["&amp;'Báo cáo'!$C$3&amp;".xlsx]Hóa đơn COD'!"&amp;CELL("address",C534))),"",(INDIRECT("'["&amp;'Báo cáo'!$C$3&amp;".xlsx]Hóa đơn COD'!"&amp;CELL("address",C534))))</f>
        <v>10706200</v>
      </c>
      <c r="D534">
        <f ca="1">IF(ISBLANK(INDIRECT("'["&amp;'Báo cáo'!$C$3&amp;".xlsx]Hóa đơn COD'!"&amp;CELL("address",D534))),"",(INDIRECT("'["&amp;'Báo cáo'!$C$3&amp;".xlsx]Hóa đơn COD'!"&amp;CELL("address",D534))))</f>
        <v>0</v>
      </c>
      <c r="E534">
        <f ca="1">IF(ISBLANK(INDIRECT("'["&amp;'Báo cáo'!$C$3&amp;".xlsx]Hóa đơn COD'!"&amp;CELL("address",E534))),"",(INDIRECT("'["&amp;'Báo cáo'!$C$3&amp;".xlsx]Hóa đơn COD'!"&amp;CELL("address",E534))))</f>
        <v>914160</v>
      </c>
      <c r="F534">
        <f ca="1">IF(ISBLANK(INDIRECT("'["&amp;'Báo cáo'!$C$3&amp;".xlsx]Hóa đơn COD'!"&amp;CELL("address",F534))),"",(INDIRECT("'["&amp;'Báo cáo'!$C$3&amp;".xlsx]Hóa đơn COD'!"&amp;CELL("address",F534))))</f>
        <v>713160</v>
      </c>
      <c r="G534">
        <f ca="1">IF(ISBLANK(INDIRECT("'["&amp;'Báo cáo'!$C$3&amp;".xlsx]Hóa đơn COD'!"&amp;CELL("address",G534))),"",(INDIRECT("'["&amp;'Báo cáo'!$C$3&amp;".xlsx]Hóa đơn COD'!"&amp;CELL("address",G534))))</f>
        <v>201000</v>
      </c>
      <c r="H534">
        <f ca="1">IF(ISBLANK(INDIRECT("'["&amp;'Báo cáo'!$C$3&amp;".xlsx]Hóa đơn COD'!"&amp;CELL("address",H534))),"",(INDIRECT("'["&amp;'Báo cáo'!$C$3&amp;".xlsx]Hóa đơn COD'!"&amp;CELL("address",H534))))</f>
        <v>0</v>
      </c>
      <c r="I534">
        <f ca="1">IF(ISBLANK(INDIRECT("'["&amp;'Báo cáo'!$C$3&amp;".xlsx]Hóa đơn COD'!"&amp;CELL("address",I534))),"",(INDIRECT("'["&amp;'Báo cáo'!$C$3&amp;".xlsx]Hóa đơn COD'!"&amp;CELL("address",I534))))</f>
        <v>47</v>
      </c>
      <c r="J534">
        <f ca="1">IF(ISBLANK(INDIRECT("'["&amp;'Báo cáo'!$C$3&amp;".xlsx]Hóa đơn COD'!"&amp;CELL("address",J534))),"",(INDIRECT("'["&amp;'Báo cáo'!$C$3&amp;".xlsx]Hóa đơn COD'!"&amp;CELL("address",J534))))</f>
        <v>37</v>
      </c>
      <c r="K534">
        <f ca="1">IF(ISBLANK(INDIRECT("'["&amp;'Báo cáo'!$C$3&amp;".xlsx]Hóa đơn COD'!"&amp;CELL("address",K534))),"",(INDIRECT("'["&amp;'Báo cáo'!$C$3&amp;".xlsx]Hóa đơn COD'!"&amp;CELL("address",K534))))</f>
        <v>3</v>
      </c>
      <c r="L534">
        <f ca="1">IF(ISBLANK(INDIRECT("'["&amp;'Báo cáo'!$C$3&amp;".xlsx]Hóa đơn COD'!"&amp;CELL("address",L534))),"",(INDIRECT("'["&amp;'Báo cáo'!$C$3&amp;".xlsx]Hóa đơn COD'!"&amp;CELL("address",L534))))</f>
        <v>7</v>
      </c>
      <c r="M534">
        <f ca="1">IF(ISBLANK(INDIRECT("'["&amp;'Báo cáo'!$C$3&amp;".xlsx]Hóa đơn COD'!"&amp;CELL("address",M534))),"",(INDIRECT("'["&amp;'Báo cáo'!$C$3&amp;".xlsx]Hóa đơn COD'!"&amp;CELL("address",M534))))</f>
        <v>47</v>
      </c>
      <c r="N534" t="str">
        <f ca="1">IF(ISBLANK(INDIRECT("'["&amp;'Báo cáo'!$C$3&amp;".xlsx]Hóa đơn COD'!"&amp;CELL("address",N534))),"",(INDIRECT("'["&amp;'Báo cáo'!$C$3&amp;".xlsx]Hóa đơn COD'!"&amp;CELL("address",N534))))</f>
        <v>ngannk2</v>
      </c>
      <c r="O534" t="str">
        <f ca="1">IF(ISBLANK(INDIRECT("'["&amp;'Báo cáo'!$C$3&amp;".xlsx]Hóa đơn COD'!"&amp;CELL("address",O534))),"",(INDIRECT("'["&amp;'Báo cáo'!$C$3&amp;".xlsx]Hóa đơn COD'!"&amp;CELL("address",O534))))</f>
        <v>18:05 03-12-19</v>
      </c>
      <c r="P534" s="10">
        <f t="shared" ca="1" si="8"/>
        <v>0.75347222222222221</v>
      </c>
      <c r="Q534" t="str">
        <f ca="1">IF(B534="","",IF(P534&lt;'Báo cáo'!$C$4,"Sáng","Chiều"))</f>
        <v>Chiều</v>
      </c>
      <c r="R534" s="12" t="str">
        <f ca="1">IF(A534="","",IF(ISNUMBER(MATCH(B534,'Danh sách COD'!$B:$B,0)),J534/I534,""))</f>
        <v/>
      </c>
      <c r="S534" t="str">
        <f ca="1">IF(R534="","",IF(R534&gt;='Báo cáo'!$C$8,"Có","Không"))</f>
        <v/>
      </c>
    </row>
    <row r="535" spans="1:19" x14ac:dyDescent="0.25">
      <c r="A535" t="str">
        <f ca="1">IF(ISBLANK(INDIRECT("'["&amp;'Báo cáo'!$C$3&amp;".xlsx]Hóa đơn COD'!"&amp;CELL("address",A535))),"",(INDIRECT("'["&amp;'Báo cáo'!$C$3&amp;".xlsx]Hóa đơn COD'!"&amp;CELL("address",A535))))</f>
        <v>BTT397099374.T142892.041219</v>
      </c>
      <c r="B535" t="str">
        <f ca="1">IF(ISBLANK(INDIRECT("'["&amp;'Báo cáo'!$C$3&amp;".xlsx]Hóa đơn COD'!"&amp;CELL("address",B535))),"",(INDIRECT("'["&amp;'Báo cáo'!$C$3&amp;".xlsx]Hóa đơn COD'!"&amp;CELL("address",B535))))</f>
        <v>T142892-Nguyễn Phước Du</v>
      </c>
      <c r="C535">
        <f ca="1">IF(ISBLANK(INDIRECT("'["&amp;'Báo cáo'!$C$3&amp;".xlsx]Hóa đơn COD'!"&amp;CELL("address",C535))),"",(INDIRECT("'["&amp;'Báo cáo'!$C$3&amp;".xlsx]Hóa đơn COD'!"&amp;CELL("address",C535))))</f>
        <v>15538138</v>
      </c>
      <c r="D535">
        <f ca="1">IF(ISBLANK(INDIRECT("'["&amp;'Báo cáo'!$C$3&amp;".xlsx]Hóa đơn COD'!"&amp;CELL("address",D535))),"",(INDIRECT("'["&amp;'Báo cáo'!$C$3&amp;".xlsx]Hóa đơn COD'!"&amp;CELL("address",D535))))</f>
        <v>0</v>
      </c>
      <c r="E535">
        <f ca="1">IF(ISBLANK(INDIRECT("'["&amp;'Báo cáo'!$C$3&amp;".xlsx]Hóa đơn COD'!"&amp;CELL("address",E535))),"",(INDIRECT("'["&amp;'Báo cáo'!$C$3&amp;".xlsx]Hóa đơn COD'!"&amp;CELL("address",E535))))</f>
        <v>921310</v>
      </c>
      <c r="F535">
        <f ca="1">IF(ISBLANK(INDIRECT("'["&amp;'Báo cáo'!$C$3&amp;".xlsx]Hóa đơn COD'!"&amp;CELL("address",F535))),"",(INDIRECT("'["&amp;'Báo cáo'!$C$3&amp;".xlsx]Hóa đơn COD'!"&amp;CELL("address",F535))))</f>
        <v>748310</v>
      </c>
      <c r="G535">
        <f ca="1">IF(ISBLANK(INDIRECT("'["&amp;'Báo cáo'!$C$3&amp;".xlsx]Hóa đơn COD'!"&amp;CELL("address",G535))),"",(INDIRECT("'["&amp;'Báo cáo'!$C$3&amp;".xlsx]Hóa đơn COD'!"&amp;CELL("address",G535))))</f>
        <v>173000</v>
      </c>
      <c r="H535">
        <f ca="1">IF(ISBLANK(INDIRECT("'["&amp;'Báo cáo'!$C$3&amp;".xlsx]Hóa đơn COD'!"&amp;CELL("address",H535))),"",(INDIRECT("'["&amp;'Báo cáo'!$C$3&amp;".xlsx]Hóa đơn COD'!"&amp;CELL("address",H535))))</f>
        <v>0</v>
      </c>
      <c r="I535">
        <f ca="1">IF(ISBLANK(INDIRECT("'["&amp;'Báo cáo'!$C$3&amp;".xlsx]Hóa đơn COD'!"&amp;CELL("address",I535))),"",(INDIRECT("'["&amp;'Báo cáo'!$C$3&amp;".xlsx]Hóa đơn COD'!"&amp;CELL("address",I535))))</f>
        <v>45</v>
      </c>
      <c r="J535">
        <f ca="1">IF(ISBLANK(INDIRECT("'["&amp;'Báo cáo'!$C$3&amp;".xlsx]Hóa đơn COD'!"&amp;CELL("address",J535))),"",(INDIRECT("'["&amp;'Báo cáo'!$C$3&amp;".xlsx]Hóa đơn COD'!"&amp;CELL("address",J535))))</f>
        <v>36</v>
      </c>
      <c r="K535">
        <f ca="1">IF(ISBLANK(INDIRECT("'["&amp;'Báo cáo'!$C$3&amp;".xlsx]Hóa đơn COD'!"&amp;CELL("address",K535))),"",(INDIRECT("'["&amp;'Báo cáo'!$C$3&amp;".xlsx]Hóa đơn COD'!"&amp;CELL("address",K535))))</f>
        <v>2</v>
      </c>
      <c r="L535">
        <f ca="1">IF(ISBLANK(INDIRECT("'["&amp;'Báo cáo'!$C$3&amp;".xlsx]Hóa đơn COD'!"&amp;CELL("address",L535))),"",(INDIRECT("'["&amp;'Báo cáo'!$C$3&amp;".xlsx]Hóa đơn COD'!"&amp;CELL("address",L535))))</f>
        <v>7</v>
      </c>
      <c r="M535">
        <f ca="1">IF(ISBLANK(INDIRECT("'["&amp;'Báo cáo'!$C$3&amp;".xlsx]Hóa đơn COD'!"&amp;CELL("address",M535))),"",(INDIRECT("'["&amp;'Báo cáo'!$C$3&amp;".xlsx]Hóa đơn COD'!"&amp;CELL("address",M535))))</f>
        <v>45</v>
      </c>
      <c r="N535" t="str">
        <f ca="1">IF(ISBLANK(INDIRECT("'["&amp;'Báo cáo'!$C$3&amp;".xlsx]Hóa đơn COD'!"&amp;CELL("address",N535))),"",(INDIRECT("'["&amp;'Báo cáo'!$C$3&amp;".xlsx]Hóa đơn COD'!"&amp;CELL("address",N535))))</f>
        <v>trongntm</v>
      </c>
      <c r="O535" t="str">
        <f ca="1">IF(ISBLANK(INDIRECT("'["&amp;'Báo cáo'!$C$3&amp;".xlsx]Hóa đơn COD'!"&amp;CELL("address",O535))),"",(INDIRECT("'["&amp;'Báo cáo'!$C$3&amp;".xlsx]Hóa đơn COD'!"&amp;CELL("address",O535))))</f>
        <v>18:24 04-12-19</v>
      </c>
      <c r="P535" s="10">
        <f t="shared" ca="1" si="8"/>
        <v>0.76666666666666661</v>
      </c>
      <c r="Q535" t="str">
        <f ca="1">IF(B535="","",IF(P535&lt;'Báo cáo'!$C$4,"Sáng","Chiều"))</f>
        <v>Chiều</v>
      </c>
      <c r="R535" s="12" t="str">
        <f ca="1">IF(A535="","",IF(ISNUMBER(MATCH(B535,'Danh sách COD'!$B:$B,0)),J535/I535,""))</f>
        <v/>
      </c>
      <c r="S535" t="str">
        <f ca="1">IF(R535="","",IF(R535&gt;='Báo cáo'!$C$8,"Có","Không"))</f>
        <v/>
      </c>
    </row>
    <row r="536" spans="1:19" x14ac:dyDescent="0.25">
      <c r="A536" t="str">
        <f ca="1">IF(ISBLANK(INDIRECT("'["&amp;'Báo cáo'!$C$3&amp;".xlsx]Hóa đơn COD'!"&amp;CELL("address",A536))),"",(INDIRECT("'["&amp;'Báo cáo'!$C$3&amp;".xlsx]Hóa đơn COD'!"&amp;CELL("address",A536))))</f>
        <v>BTT396781548.T143184.041219</v>
      </c>
      <c r="B536" t="str">
        <f ca="1">IF(ISBLANK(INDIRECT("'["&amp;'Báo cáo'!$C$3&amp;".xlsx]Hóa đơn COD'!"&amp;CELL("address",B536))),"",(INDIRECT("'["&amp;'Báo cáo'!$C$3&amp;".xlsx]Hóa đơn COD'!"&amp;CELL("address",B536))))</f>
        <v>T143184-Chế Hoài Vinh</v>
      </c>
      <c r="C536">
        <f ca="1">IF(ISBLANK(INDIRECT("'["&amp;'Báo cáo'!$C$3&amp;".xlsx]Hóa đơn COD'!"&amp;CELL("address",C536))),"",(INDIRECT("'["&amp;'Báo cáo'!$C$3&amp;".xlsx]Hóa đơn COD'!"&amp;CELL("address",C536))))</f>
        <v>16108442</v>
      </c>
      <c r="D536">
        <f ca="1">IF(ISBLANK(INDIRECT("'["&amp;'Báo cáo'!$C$3&amp;".xlsx]Hóa đơn COD'!"&amp;CELL("address",D536))),"",(INDIRECT("'["&amp;'Báo cáo'!$C$3&amp;".xlsx]Hóa đơn COD'!"&amp;CELL("address",D536))))</f>
        <v>0</v>
      </c>
      <c r="E536">
        <f ca="1">IF(ISBLANK(INDIRECT("'["&amp;'Báo cáo'!$C$3&amp;".xlsx]Hóa đơn COD'!"&amp;CELL("address",E536))),"",(INDIRECT("'["&amp;'Báo cáo'!$C$3&amp;".xlsx]Hóa đơn COD'!"&amp;CELL("address",E536))))</f>
        <v>1489585</v>
      </c>
      <c r="F536">
        <f ca="1">IF(ISBLANK(INDIRECT("'["&amp;'Báo cáo'!$C$3&amp;".xlsx]Hóa đơn COD'!"&amp;CELL("address",F536))),"",(INDIRECT("'["&amp;'Báo cáo'!$C$3&amp;".xlsx]Hóa đơn COD'!"&amp;CELL("address",F536))))</f>
        <v>1298585</v>
      </c>
      <c r="G536">
        <f ca="1">IF(ISBLANK(INDIRECT("'["&amp;'Báo cáo'!$C$3&amp;".xlsx]Hóa đơn COD'!"&amp;CELL("address",G536))),"",(INDIRECT("'["&amp;'Báo cáo'!$C$3&amp;".xlsx]Hóa đơn COD'!"&amp;CELL("address",G536))))</f>
        <v>191000</v>
      </c>
      <c r="H536">
        <f ca="1">IF(ISBLANK(INDIRECT("'["&amp;'Báo cáo'!$C$3&amp;".xlsx]Hóa đơn COD'!"&amp;CELL("address",H536))),"",(INDIRECT("'["&amp;'Báo cáo'!$C$3&amp;".xlsx]Hóa đơn COD'!"&amp;CELL("address",H536))))</f>
        <v>0</v>
      </c>
      <c r="I536">
        <f ca="1">IF(ISBLANK(INDIRECT("'["&amp;'Báo cáo'!$C$3&amp;".xlsx]Hóa đơn COD'!"&amp;CELL("address",I536))),"",(INDIRECT("'["&amp;'Báo cáo'!$C$3&amp;".xlsx]Hóa đơn COD'!"&amp;CELL("address",I536))))</f>
        <v>75</v>
      </c>
      <c r="J536">
        <f ca="1">IF(ISBLANK(INDIRECT("'["&amp;'Báo cáo'!$C$3&amp;".xlsx]Hóa đơn COD'!"&amp;CELL("address",J536))),"",(INDIRECT("'["&amp;'Báo cáo'!$C$3&amp;".xlsx]Hóa đơn COD'!"&amp;CELL("address",J536))))</f>
        <v>61</v>
      </c>
      <c r="K536">
        <f ca="1">IF(ISBLANK(INDIRECT("'["&amp;'Báo cáo'!$C$3&amp;".xlsx]Hóa đơn COD'!"&amp;CELL("address",K536))),"",(INDIRECT("'["&amp;'Báo cáo'!$C$3&amp;".xlsx]Hóa đơn COD'!"&amp;CELL("address",K536))))</f>
        <v>1</v>
      </c>
      <c r="L536">
        <f ca="1">IF(ISBLANK(INDIRECT("'["&amp;'Báo cáo'!$C$3&amp;".xlsx]Hóa đơn COD'!"&amp;CELL("address",L536))),"",(INDIRECT("'["&amp;'Báo cáo'!$C$3&amp;".xlsx]Hóa đơn COD'!"&amp;CELL("address",L536))))</f>
        <v>13</v>
      </c>
      <c r="M536">
        <f ca="1">IF(ISBLANK(INDIRECT("'["&amp;'Báo cáo'!$C$3&amp;".xlsx]Hóa đơn COD'!"&amp;CELL("address",M536))),"",(INDIRECT("'["&amp;'Báo cáo'!$C$3&amp;".xlsx]Hóa đơn COD'!"&amp;CELL("address",M536))))</f>
        <v>75</v>
      </c>
      <c r="N536" t="str">
        <f ca="1">IF(ISBLANK(INDIRECT("'["&amp;'Báo cáo'!$C$3&amp;".xlsx]Hóa đơn COD'!"&amp;CELL("address",N536))),"",(INDIRECT("'["&amp;'Báo cáo'!$C$3&amp;".xlsx]Hóa đơn COD'!"&amp;CELL("address",N536))))</f>
        <v>trongntm</v>
      </c>
      <c r="O536" t="str">
        <f ca="1">IF(ISBLANK(INDIRECT("'["&amp;'Báo cáo'!$C$3&amp;".xlsx]Hóa đơn COD'!"&amp;CELL("address",O536))),"",(INDIRECT("'["&amp;'Báo cáo'!$C$3&amp;".xlsx]Hóa đơn COD'!"&amp;CELL("address",O536))))</f>
        <v>14:02 04-12-19</v>
      </c>
      <c r="P536" s="10">
        <f t="shared" ca="1" si="8"/>
        <v>0.58472222222222225</v>
      </c>
      <c r="Q536" t="str">
        <f ca="1">IF(B536="","",IF(P536&lt;'Báo cáo'!$C$4,"Sáng","Chiều"))</f>
        <v>Chiều</v>
      </c>
      <c r="R536" s="12" t="str">
        <f ca="1">IF(A536="","",IF(ISNUMBER(MATCH(B536,'Danh sách COD'!$B:$B,0)),J536/I536,""))</f>
        <v/>
      </c>
      <c r="S536" t="str">
        <f ca="1">IF(R536="","",IF(R536&gt;='Báo cáo'!$C$8,"Có","Không"))</f>
        <v/>
      </c>
    </row>
    <row r="537" spans="1:19" x14ac:dyDescent="0.25">
      <c r="A537" t="str">
        <f ca="1">IF(ISBLANK(INDIRECT("'["&amp;'Báo cáo'!$C$3&amp;".xlsx]Hóa đơn COD'!"&amp;CELL("address",A537))),"",(INDIRECT("'["&amp;'Báo cáo'!$C$3&amp;".xlsx]Hóa đơn COD'!"&amp;CELL("address",A537))))</f>
        <v>BTT398035737.T143184.051219</v>
      </c>
      <c r="B537" t="str">
        <f ca="1">IF(ISBLANK(INDIRECT("'["&amp;'Báo cáo'!$C$3&amp;".xlsx]Hóa đơn COD'!"&amp;CELL("address",B537))),"",(INDIRECT("'["&amp;'Báo cáo'!$C$3&amp;".xlsx]Hóa đơn COD'!"&amp;CELL("address",B537))))</f>
        <v>T143184-Chế Hoài Vinh</v>
      </c>
      <c r="C537">
        <f ca="1">IF(ISBLANK(INDIRECT("'["&amp;'Báo cáo'!$C$3&amp;".xlsx]Hóa đơn COD'!"&amp;CELL("address",C537))),"",(INDIRECT("'["&amp;'Báo cáo'!$C$3&amp;".xlsx]Hóa đơn COD'!"&amp;CELL("address",C537))))</f>
        <v>17687650</v>
      </c>
      <c r="D537">
        <f ca="1">IF(ISBLANK(INDIRECT("'["&amp;'Báo cáo'!$C$3&amp;".xlsx]Hóa đơn COD'!"&amp;CELL("address",D537))),"",(INDIRECT("'["&amp;'Báo cáo'!$C$3&amp;".xlsx]Hóa đơn COD'!"&amp;CELL("address",D537))))</f>
        <v>0</v>
      </c>
      <c r="E537">
        <f ca="1">IF(ISBLANK(INDIRECT("'["&amp;'Báo cáo'!$C$3&amp;".xlsx]Hóa đơn COD'!"&amp;CELL("address",E537))),"",(INDIRECT("'["&amp;'Báo cáo'!$C$3&amp;".xlsx]Hóa đơn COD'!"&amp;CELL("address",E537))))</f>
        <v>1599490</v>
      </c>
      <c r="F537">
        <f ca="1">IF(ISBLANK(INDIRECT("'["&amp;'Báo cáo'!$C$3&amp;".xlsx]Hóa đơn COD'!"&amp;CELL("address",F537))),"",(INDIRECT("'["&amp;'Báo cáo'!$C$3&amp;".xlsx]Hóa đơn COD'!"&amp;CELL("address",F537))))</f>
        <v>1390490</v>
      </c>
      <c r="G537">
        <f ca="1">IF(ISBLANK(INDIRECT("'["&amp;'Báo cáo'!$C$3&amp;".xlsx]Hóa đơn COD'!"&amp;CELL("address",G537))),"",(INDIRECT("'["&amp;'Báo cáo'!$C$3&amp;".xlsx]Hóa đơn COD'!"&amp;CELL("address",G537))))</f>
        <v>209000</v>
      </c>
      <c r="H537">
        <f ca="1">IF(ISBLANK(INDIRECT("'["&amp;'Báo cáo'!$C$3&amp;".xlsx]Hóa đơn COD'!"&amp;CELL("address",H537))),"",(INDIRECT("'["&amp;'Báo cáo'!$C$3&amp;".xlsx]Hóa đơn COD'!"&amp;CELL("address",H537))))</f>
        <v>0</v>
      </c>
      <c r="I537">
        <f ca="1">IF(ISBLANK(INDIRECT("'["&amp;'Báo cáo'!$C$3&amp;".xlsx]Hóa đơn COD'!"&amp;CELL("address",I537))),"",(INDIRECT("'["&amp;'Báo cáo'!$C$3&amp;".xlsx]Hóa đơn COD'!"&amp;CELL("address",I537))))</f>
        <v>69</v>
      </c>
      <c r="J537">
        <f ca="1">IF(ISBLANK(INDIRECT("'["&amp;'Báo cáo'!$C$3&amp;".xlsx]Hóa đơn COD'!"&amp;CELL("address",J537))),"",(INDIRECT("'["&amp;'Báo cáo'!$C$3&amp;".xlsx]Hóa đơn COD'!"&amp;CELL("address",J537))))</f>
        <v>57</v>
      </c>
      <c r="K537">
        <f ca="1">IF(ISBLANK(INDIRECT("'["&amp;'Báo cáo'!$C$3&amp;".xlsx]Hóa đơn COD'!"&amp;CELL("address",K537))),"",(INDIRECT("'["&amp;'Báo cáo'!$C$3&amp;".xlsx]Hóa đơn COD'!"&amp;CELL("address",K537))))</f>
        <v>1</v>
      </c>
      <c r="L537">
        <f ca="1">IF(ISBLANK(INDIRECT("'["&amp;'Báo cáo'!$C$3&amp;".xlsx]Hóa đơn COD'!"&amp;CELL("address",L537))),"",(INDIRECT("'["&amp;'Báo cáo'!$C$3&amp;".xlsx]Hóa đơn COD'!"&amp;CELL("address",L537))))</f>
        <v>11</v>
      </c>
      <c r="M537">
        <f ca="1">IF(ISBLANK(INDIRECT("'["&amp;'Báo cáo'!$C$3&amp;".xlsx]Hóa đơn COD'!"&amp;CELL("address",M537))),"",(INDIRECT("'["&amp;'Báo cáo'!$C$3&amp;".xlsx]Hóa đơn COD'!"&amp;CELL("address",M537))))</f>
        <v>69</v>
      </c>
      <c r="N537" t="str">
        <f ca="1">IF(ISBLANK(INDIRECT("'["&amp;'Báo cáo'!$C$3&amp;".xlsx]Hóa đơn COD'!"&amp;CELL("address",N537))),"",(INDIRECT("'["&amp;'Báo cáo'!$C$3&amp;".xlsx]Hóa đơn COD'!"&amp;CELL("address",N537))))</f>
        <v>trongntm</v>
      </c>
      <c r="O537" t="str">
        <f ca="1">IF(ISBLANK(INDIRECT("'["&amp;'Báo cáo'!$C$3&amp;".xlsx]Hóa đơn COD'!"&amp;CELL("address",O537))),"",(INDIRECT("'["&amp;'Báo cáo'!$C$3&amp;".xlsx]Hóa đơn COD'!"&amp;CELL("address",O537))))</f>
        <v>14:02 05-12-19</v>
      </c>
      <c r="P537" s="10">
        <f t="shared" ca="1" si="8"/>
        <v>0.58472222222222225</v>
      </c>
      <c r="Q537" t="str">
        <f ca="1">IF(B537="","",IF(P537&lt;'Báo cáo'!$C$4,"Sáng","Chiều"))</f>
        <v>Chiều</v>
      </c>
      <c r="R537" s="12" t="str">
        <f ca="1">IF(A537="","",IF(ISNUMBER(MATCH(B537,'Danh sách COD'!$B:$B,0)),J537/I537,""))</f>
        <v/>
      </c>
      <c r="S537" t="str">
        <f ca="1">IF(R537="","",IF(R537&gt;='Báo cáo'!$C$8,"Có","Không"))</f>
        <v/>
      </c>
    </row>
    <row r="538" spans="1:19" x14ac:dyDescent="0.25">
      <c r="A538" t="str">
        <f ca="1">IF(ISBLANK(INDIRECT("'["&amp;'Báo cáo'!$C$3&amp;".xlsx]Hóa đơn COD'!"&amp;CELL("address",A538))),"",(INDIRECT("'["&amp;'Báo cáo'!$C$3&amp;".xlsx]Hóa đơn COD'!"&amp;CELL("address",A538))))</f>
        <v>BTT391844739.T143184.301119</v>
      </c>
      <c r="B538" t="str">
        <f ca="1">IF(ISBLANK(INDIRECT("'["&amp;'Báo cáo'!$C$3&amp;".xlsx]Hóa đơn COD'!"&amp;CELL("address",B538))),"",(INDIRECT("'["&amp;'Báo cáo'!$C$3&amp;".xlsx]Hóa đơn COD'!"&amp;CELL("address",B538))))</f>
        <v>T143184-Chế Hoài Vinh</v>
      </c>
      <c r="C538">
        <f ca="1">IF(ISBLANK(INDIRECT("'["&amp;'Báo cáo'!$C$3&amp;".xlsx]Hóa đơn COD'!"&amp;CELL("address",C538))),"",(INDIRECT("'["&amp;'Báo cáo'!$C$3&amp;".xlsx]Hóa đơn COD'!"&amp;CELL("address",C538))))</f>
        <v>12703270</v>
      </c>
      <c r="D538">
        <f ca="1">IF(ISBLANK(INDIRECT("'["&amp;'Báo cáo'!$C$3&amp;".xlsx]Hóa đơn COD'!"&amp;CELL("address",D538))),"",(INDIRECT("'["&amp;'Báo cáo'!$C$3&amp;".xlsx]Hóa đơn COD'!"&amp;CELL("address",D538))))</f>
        <v>0</v>
      </c>
      <c r="E538">
        <f ca="1">IF(ISBLANK(INDIRECT("'["&amp;'Báo cáo'!$C$3&amp;".xlsx]Hóa đơn COD'!"&amp;CELL("address",E538))),"",(INDIRECT("'["&amp;'Báo cáo'!$C$3&amp;".xlsx]Hóa đơn COD'!"&amp;CELL("address",E538))))</f>
        <v>1452870</v>
      </c>
      <c r="F538">
        <f ca="1">IF(ISBLANK(INDIRECT("'["&amp;'Báo cáo'!$C$3&amp;".xlsx]Hóa đơn COD'!"&amp;CELL("address",F538))),"",(INDIRECT("'["&amp;'Báo cáo'!$C$3&amp;".xlsx]Hóa đơn COD'!"&amp;CELL("address",F538))))</f>
        <v>1254870</v>
      </c>
      <c r="G538">
        <f ca="1">IF(ISBLANK(INDIRECT("'["&amp;'Báo cáo'!$C$3&amp;".xlsx]Hóa đơn COD'!"&amp;CELL("address",G538))),"",(INDIRECT("'["&amp;'Báo cáo'!$C$3&amp;".xlsx]Hóa đơn COD'!"&amp;CELL("address",G538))))</f>
        <v>198000</v>
      </c>
      <c r="H538">
        <f ca="1">IF(ISBLANK(INDIRECT("'["&amp;'Báo cáo'!$C$3&amp;".xlsx]Hóa đơn COD'!"&amp;CELL("address",H538))),"",(INDIRECT("'["&amp;'Báo cáo'!$C$3&amp;".xlsx]Hóa đơn COD'!"&amp;CELL("address",H538))))</f>
        <v>0</v>
      </c>
      <c r="I538">
        <f ca="1">IF(ISBLANK(INDIRECT("'["&amp;'Báo cáo'!$C$3&amp;".xlsx]Hóa đơn COD'!"&amp;CELL("address",I538))),"",(INDIRECT("'["&amp;'Báo cáo'!$C$3&amp;".xlsx]Hóa đơn COD'!"&amp;CELL("address",I538))))</f>
        <v>66</v>
      </c>
      <c r="J538">
        <f ca="1">IF(ISBLANK(INDIRECT("'["&amp;'Báo cáo'!$C$3&amp;".xlsx]Hóa đơn COD'!"&amp;CELL("address",J538))),"",(INDIRECT("'["&amp;'Báo cáo'!$C$3&amp;".xlsx]Hóa đơn COD'!"&amp;CELL("address",J538))))</f>
        <v>54</v>
      </c>
      <c r="K538">
        <f ca="1">IF(ISBLANK(INDIRECT("'["&amp;'Báo cáo'!$C$3&amp;".xlsx]Hóa đơn COD'!"&amp;CELL("address",K538))),"",(INDIRECT("'["&amp;'Báo cáo'!$C$3&amp;".xlsx]Hóa đơn COD'!"&amp;CELL("address",K538))))</f>
        <v>1</v>
      </c>
      <c r="L538">
        <f ca="1">IF(ISBLANK(INDIRECT("'["&amp;'Báo cáo'!$C$3&amp;".xlsx]Hóa đơn COD'!"&amp;CELL("address",L538))),"",(INDIRECT("'["&amp;'Báo cáo'!$C$3&amp;".xlsx]Hóa đơn COD'!"&amp;CELL("address",L538))))</f>
        <v>11</v>
      </c>
      <c r="M538">
        <f ca="1">IF(ISBLANK(INDIRECT("'["&amp;'Báo cáo'!$C$3&amp;".xlsx]Hóa đơn COD'!"&amp;CELL("address",M538))),"",(INDIRECT("'["&amp;'Báo cáo'!$C$3&amp;".xlsx]Hóa đơn COD'!"&amp;CELL("address",M538))))</f>
        <v>66</v>
      </c>
      <c r="N538" t="str">
        <f ca="1">IF(ISBLANK(INDIRECT("'["&amp;'Báo cáo'!$C$3&amp;".xlsx]Hóa đơn COD'!"&amp;CELL("address",N538))),"",(INDIRECT("'["&amp;'Báo cáo'!$C$3&amp;".xlsx]Hóa đơn COD'!"&amp;CELL("address",N538))))</f>
        <v>trongntm</v>
      </c>
      <c r="O538" t="str">
        <f ca="1">IF(ISBLANK(INDIRECT("'["&amp;'Báo cáo'!$C$3&amp;".xlsx]Hóa đơn COD'!"&amp;CELL("address",O538))),"",(INDIRECT("'["&amp;'Báo cáo'!$C$3&amp;".xlsx]Hóa đơn COD'!"&amp;CELL("address",O538))))</f>
        <v>14:04 30-11-19</v>
      </c>
      <c r="P538" s="10">
        <f t="shared" ca="1" si="8"/>
        <v>0.58611111111111114</v>
      </c>
      <c r="Q538" t="str">
        <f ca="1">IF(B538="","",IF(P538&lt;'Báo cáo'!$C$4,"Sáng","Chiều"))</f>
        <v>Chiều</v>
      </c>
      <c r="R538" s="12" t="str">
        <f ca="1">IF(A538="","",IF(ISNUMBER(MATCH(B538,'Danh sách COD'!$B:$B,0)),J538/I538,""))</f>
        <v/>
      </c>
      <c r="S538" t="str">
        <f ca="1">IF(R538="","",IF(R538&gt;='Báo cáo'!$C$8,"Có","Không"))</f>
        <v/>
      </c>
    </row>
    <row r="539" spans="1:19" x14ac:dyDescent="0.25">
      <c r="A539" t="str">
        <f ca="1">IF(ISBLANK(INDIRECT("'["&amp;'Báo cáo'!$C$3&amp;".xlsx]Hóa đơn COD'!"&amp;CELL("address",A539))),"",(INDIRECT("'["&amp;'Báo cáo'!$C$3&amp;".xlsx]Hóa đơn COD'!"&amp;CELL("address",A539))))</f>
        <v>BTT395373159.T143184.031219</v>
      </c>
      <c r="B539" t="str">
        <f ca="1">IF(ISBLANK(INDIRECT("'["&amp;'Báo cáo'!$C$3&amp;".xlsx]Hóa đơn COD'!"&amp;CELL("address",B539))),"",(INDIRECT("'["&amp;'Báo cáo'!$C$3&amp;".xlsx]Hóa đơn COD'!"&amp;CELL("address",B539))))</f>
        <v>T143184-Chế Hoài Vinh</v>
      </c>
      <c r="C539">
        <f ca="1">IF(ISBLANK(INDIRECT("'["&amp;'Báo cáo'!$C$3&amp;".xlsx]Hóa đơn COD'!"&amp;CELL("address",C539))),"",(INDIRECT("'["&amp;'Báo cáo'!$C$3&amp;".xlsx]Hóa đơn COD'!"&amp;CELL("address",C539))))</f>
        <v>21473241</v>
      </c>
      <c r="D539">
        <f ca="1">IF(ISBLANK(INDIRECT("'["&amp;'Báo cáo'!$C$3&amp;".xlsx]Hóa đơn COD'!"&amp;CELL("address",D539))),"",(INDIRECT("'["&amp;'Báo cáo'!$C$3&amp;".xlsx]Hóa đơn COD'!"&amp;CELL("address",D539))))</f>
        <v>0</v>
      </c>
      <c r="E539">
        <f ca="1">IF(ISBLANK(INDIRECT("'["&amp;'Báo cáo'!$C$3&amp;".xlsx]Hóa đơn COD'!"&amp;CELL("address",E539))),"",(INDIRECT("'["&amp;'Báo cáo'!$C$3&amp;".xlsx]Hóa đơn COD'!"&amp;CELL("address",E539))))</f>
        <v>1999405</v>
      </c>
      <c r="F539">
        <f ca="1">IF(ISBLANK(INDIRECT("'["&amp;'Báo cáo'!$C$3&amp;".xlsx]Hóa đơn COD'!"&amp;CELL("address",F539))),"",(INDIRECT("'["&amp;'Báo cáo'!$C$3&amp;".xlsx]Hóa đơn COD'!"&amp;CELL("address",F539))))</f>
        <v>1597405</v>
      </c>
      <c r="G539">
        <f ca="1">IF(ISBLANK(INDIRECT("'["&amp;'Báo cáo'!$C$3&amp;".xlsx]Hóa đơn COD'!"&amp;CELL("address",G539))),"",(INDIRECT("'["&amp;'Báo cáo'!$C$3&amp;".xlsx]Hóa đơn COD'!"&amp;CELL("address",G539))))</f>
        <v>402000</v>
      </c>
      <c r="H539">
        <f ca="1">IF(ISBLANK(INDIRECT("'["&amp;'Báo cáo'!$C$3&amp;".xlsx]Hóa đơn COD'!"&amp;CELL("address",H539))),"",(INDIRECT("'["&amp;'Báo cáo'!$C$3&amp;".xlsx]Hóa đơn COD'!"&amp;CELL("address",H539))))</f>
        <v>0</v>
      </c>
      <c r="I539">
        <f ca="1">IF(ISBLANK(INDIRECT("'["&amp;'Báo cáo'!$C$3&amp;".xlsx]Hóa đơn COD'!"&amp;CELL("address",I539))),"",(INDIRECT("'["&amp;'Báo cáo'!$C$3&amp;".xlsx]Hóa đơn COD'!"&amp;CELL("address",I539))))</f>
        <v>91</v>
      </c>
      <c r="J539">
        <f ca="1">IF(ISBLANK(INDIRECT("'["&amp;'Báo cáo'!$C$3&amp;".xlsx]Hóa đơn COD'!"&amp;CELL("address",J539))),"",(INDIRECT("'["&amp;'Báo cáo'!$C$3&amp;".xlsx]Hóa đơn COD'!"&amp;CELL("address",J539))))</f>
        <v>80</v>
      </c>
      <c r="K539">
        <f ca="1">IF(ISBLANK(INDIRECT("'["&amp;'Báo cáo'!$C$3&amp;".xlsx]Hóa đơn COD'!"&amp;CELL("address",K539))),"",(INDIRECT("'["&amp;'Báo cáo'!$C$3&amp;".xlsx]Hóa đơn COD'!"&amp;CELL("address",K539))))</f>
        <v>2</v>
      </c>
      <c r="L539">
        <f ca="1">IF(ISBLANK(INDIRECT("'["&amp;'Báo cáo'!$C$3&amp;".xlsx]Hóa đơn COD'!"&amp;CELL("address",L539))),"",(INDIRECT("'["&amp;'Báo cáo'!$C$3&amp;".xlsx]Hóa đơn COD'!"&amp;CELL("address",L539))))</f>
        <v>9</v>
      </c>
      <c r="M539">
        <f ca="1">IF(ISBLANK(INDIRECT("'["&amp;'Báo cáo'!$C$3&amp;".xlsx]Hóa đơn COD'!"&amp;CELL("address",M539))),"",(INDIRECT("'["&amp;'Báo cáo'!$C$3&amp;".xlsx]Hóa đơn COD'!"&amp;CELL("address",M539))))</f>
        <v>88</v>
      </c>
      <c r="N539" t="str">
        <f ca="1">IF(ISBLANK(INDIRECT("'["&amp;'Báo cáo'!$C$3&amp;".xlsx]Hóa đơn COD'!"&amp;CELL("address",N539))),"",(INDIRECT("'["&amp;'Báo cáo'!$C$3&amp;".xlsx]Hóa đơn COD'!"&amp;CELL("address",N539))))</f>
        <v>nhitpy</v>
      </c>
      <c r="O539" t="str">
        <f ca="1">IF(ISBLANK(INDIRECT("'["&amp;'Báo cáo'!$C$3&amp;".xlsx]Hóa đơn COD'!"&amp;CELL("address",O539))),"",(INDIRECT("'["&amp;'Báo cáo'!$C$3&amp;".xlsx]Hóa đơn COD'!"&amp;CELL("address",O539))))</f>
        <v>14:11 03-12-19</v>
      </c>
      <c r="P539" s="10">
        <f t="shared" ca="1" si="8"/>
        <v>0.59097222222222223</v>
      </c>
      <c r="Q539" t="str">
        <f ca="1">IF(B539="","",IF(P539&lt;'Báo cáo'!$C$4,"Sáng","Chiều"))</f>
        <v>Chiều</v>
      </c>
      <c r="R539" s="12" t="str">
        <f ca="1">IF(A539="","",IF(ISNUMBER(MATCH(B539,'Danh sách COD'!$B:$B,0)),J539/I539,""))</f>
        <v/>
      </c>
      <c r="S539" t="str">
        <f ca="1">IF(R539="","",IF(R539&gt;='Báo cáo'!$C$8,"Có","Không"))</f>
        <v/>
      </c>
    </row>
    <row r="540" spans="1:19" x14ac:dyDescent="0.25">
      <c r="A540" t="str">
        <f ca="1">IF(ISBLANK(INDIRECT("'["&amp;'Báo cáo'!$C$3&amp;".xlsx]Hóa đơn COD'!"&amp;CELL("address",A540))),"",(INDIRECT("'["&amp;'Báo cáo'!$C$3&amp;".xlsx]Hóa đơn COD'!"&amp;CELL("address",A540))))</f>
        <v>BTT399498486.T143184.061219</v>
      </c>
      <c r="B540" t="str">
        <f ca="1">IF(ISBLANK(INDIRECT("'["&amp;'Báo cáo'!$C$3&amp;".xlsx]Hóa đơn COD'!"&amp;CELL("address",B540))),"",(INDIRECT("'["&amp;'Báo cáo'!$C$3&amp;".xlsx]Hóa đơn COD'!"&amp;CELL("address",B540))))</f>
        <v>T143184-Chế Hoài Vinh</v>
      </c>
      <c r="C540">
        <f ca="1">IF(ISBLANK(INDIRECT("'["&amp;'Báo cáo'!$C$3&amp;".xlsx]Hóa đơn COD'!"&amp;CELL("address",C540))),"",(INDIRECT("'["&amp;'Báo cáo'!$C$3&amp;".xlsx]Hóa đơn COD'!"&amp;CELL("address",C540))))</f>
        <v>17757783</v>
      </c>
      <c r="D540">
        <f ca="1">IF(ISBLANK(INDIRECT("'["&amp;'Báo cáo'!$C$3&amp;".xlsx]Hóa đơn COD'!"&amp;CELL("address",D540))),"",(INDIRECT("'["&amp;'Báo cáo'!$C$3&amp;".xlsx]Hóa đơn COD'!"&amp;CELL("address",D540))))</f>
        <v>17500</v>
      </c>
      <c r="E540">
        <f ca="1">IF(ISBLANK(INDIRECT("'["&amp;'Báo cáo'!$C$3&amp;".xlsx]Hóa đơn COD'!"&amp;CELL("address",E540))),"",(INDIRECT("'["&amp;'Báo cáo'!$C$3&amp;".xlsx]Hóa đơn COD'!"&amp;CELL("address",E540))))</f>
        <v>1391205</v>
      </c>
      <c r="F540">
        <f ca="1">IF(ISBLANK(INDIRECT("'["&amp;'Báo cáo'!$C$3&amp;".xlsx]Hóa đơn COD'!"&amp;CELL("address",F540))),"",(INDIRECT("'["&amp;'Báo cáo'!$C$3&amp;".xlsx]Hóa đơn COD'!"&amp;CELL("address",F540))))</f>
        <v>1262205</v>
      </c>
      <c r="G540">
        <f ca="1">IF(ISBLANK(INDIRECT("'["&amp;'Báo cáo'!$C$3&amp;".xlsx]Hóa đơn COD'!"&amp;CELL("address",G540))),"",(INDIRECT("'["&amp;'Báo cáo'!$C$3&amp;".xlsx]Hóa đơn COD'!"&amp;CELL("address",G540))))</f>
        <v>129000</v>
      </c>
      <c r="H540">
        <f ca="1">IF(ISBLANK(INDIRECT("'["&amp;'Báo cáo'!$C$3&amp;".xlsx]Hóa đơn COD'!"&amp;CELL("address",H540))),"",(INDIRECT("'["&amp;'Báo cáo'!$C$3&amp;".xlsx]Hóa đơn COD'!"&amp;CELL("address",H540))))</f>
        <v>0</v>
      </c>
      <c r="I540">
        <f ca="1">IF(ISBLANK(INDIRECT("'["&amp;'Báo cáo'!$C$3&amp;".xlsx]Hóa đơn COD'!"&amp;CELL("address",I540))),"",(INDIRECT("'["&amp;'Báo cáo'!$C$3&amp;".xlsx]Hóa đơn COD'!"&amp;CELL("address",I540))))</f>
        <v>69</v>
      </c>
      <c r="J540">
        <f ca="1">IF(ISBLANK(INDIRECT("'["&amp;'Báo cáo'!$C$3&amp;".xlsx]Hóa đơn COD'!"&amp;CELL("address",J540))),"",(INDIRECT("'["&amp;'Báo cáo'!$C$3&amp;".xlsx]Hóa đơn COD'!"&amp;CELL("address",J540))))</f>
        <v>56</v>
      </c>
      <c r="K540">
        <f ca="1">IF(ISBLANK(INDIRECT("'["&amp;'Báo cáo'!$C$3&amp;".xlsx]Hóa đơn COD'!"&amp;CELL("address",K540))),"",(INDIRECT("'["&amp;'Báo cáo'!$C$3&amp;".xlsx]Hóa đơn COD'!"&amp;CELL("address",K540))))</f>
        <v>1</v>
      </c>
      <c r="L540">
        <f ca="1">IF(ISBLANK(INDIRECT("'["&amp;'Báo cáo'!$C$3&amp;".xlsx]Hóa đơn COD'!"&amp;CELL("address",L540))),"",(INDIRECT("'["&amp;'Báo cáo'!$C$3&amp;".xlsx]Hóa đơn COD'!"&amp;CELL("address",L540))))</f>
        <v>12</v>
      </c>
      <c r="M540">
        <f ca="1">IF(ISBLANK(INDIRECT("'["&amp;'Báo cáo'!$C$3&amp;".xlsx]Hóa đơn COD'!"&amp;CELL("address",M540))),"",(INDIRECT("'["&amp;'Báo cáo'!$C$3&amp;".xlsx]Hóa đơn COD'!"&amp;CELL("address",M540))))</f>
        <v>69</v>
      </c>
      <c r="N540" t="str">
        <f ca="1">IF(ISBLANK(INDIRECT("'["&amp;'Báo cáo'!$C$3&amp;".xlsx]Hóa đơn COD'!"&amp;CELL("address",N540))),"",(INDIRECT("'["&amp;'Báo cáo'!$C$3&amp;".xlsx]Hóa đơn COD'!"&amp;CELL("address",N540))))</f>
        <v>trongntm</v>
      </c>
      <c r="O540" t="str">
        <f ca="1">IF(ISBLANK(INDIRECT("'["&amp;'Báo cáo'!$C$3&amp;".xlsx]Hóa đơn COD'!"&amp;CELL("address",O540))),"",(INDIRECT("'["&amp;'Báo cáo'!$C$3&amp;".xlsx]Hóa đơn COD'!"&amp;CELL("address",O540))))</f>
        <v>14:11 06-12-19</v>
      </c>
      <c r="P540" s="10">
        <f t="shared" ca="1" si="8"/>
        <v>0.59097222222222223</v>
      </c>
      <c r="Q540" t="str">
        <f ca="1">IF(B540="","",IF(P540&lt;'Báo cáo'!$C$4,"Sáng","Chiều"))</f>
        <v>Chiều</v>
      </c>
      <c r="R540" s="12" t="str">
        <f ca="1">IF(A540="","",IF(ISNUMBER(MATCH(B540,'Danh sách COD'!$B:$B,0)),J540/I540,""))</f>
        <v/>
      </c>
      <c r="S540" t="str">
        <f ca="1">IF(R540="","",IF(R540&gt;='Báo cáo'!$C$8,"Có","Không"))</f>
        <v/>
      </c>
    </row>
    <row r="541" spans="1:19" x14ac:dyDescent="0.25">
      <c r="A541" t="str">
        <f ca="1">IF(ISBLANK(INDIRECT("'["&amp;'Báo cáo'!$C$3&amp;".xlsx]Hóa đơn COD'!"&amp;CELL("address",A541))),"",(INDIRECT("'["&amp;'Báo cáo'!$C$3&amp;".xlsx]Hóa đơn COD'!"&amp;CELL("address",A541))))</f>
        <v>BTT394054332.T143184.021219</v>
      </c>
      <c r="B541" t="str">
        <f ca="1">IF(ISBLANK(INDIRECT("'["&amp;'Báo cáo'!$C$3&amp;".xlsx]Hóa đơn COD'!"&amp;CELL("address",B541))),"",(INDIRECT("'["&amp;'Báo cáo'!$C$3&amp;".xlsx]Hóa đơn COD'!"&amp;CELL("address",B541))))</f>
        <v>T143184-Chế Hoài Vinh</v>
      </c>
      <c r="C541">
        <f ca="1">IF(ISBLANK(INDIRECT("'["&amp;'Báo cáo'!$C$3&amp;".xlsx]Hóa đơn COD'!"&amp;CELL("address",C541))),"",(INDIRECT("'["&amp;'Báo cáo'!$C$3&amp;".xlsx]Hóa đơn COD'!"&amp;CELL("address",C541))))</f>
        <v>20930146</v>
      </c>
      <c r="D541">
        <f ca="1">IF(ISBLANK(INDIRECT("'["&amp;'Báo cáo'!$C$3&amp;".xlsx]Hóa đơn COD'!"&amp;CELL("address",D541))),"",(INDIRECT("'["&amp;'Báo cáo'!$C$3&amp;".xlsx]Hóa đơn COD'!"&amp;CELL("address",D541))))</f>
        <v>0</v>
      </c>
      <c r="E541">
        <f ca="1">IF(ISBLANK(INDIRECT("'["&amp;'Báo cáo'!$C$3&amp;".xlsx]Hóa đơn COD'!"&amp;CELL("address",E541))),"",(INDIRECT("'["&amp;'Báo cáo'!$C$3&amp;".xlsx]Hóa đơn COD'!"&amp;CELL("address",E541))))</f>
        <v>1632130</v>
      </c>
      <c r="F541">
        <f ca="1">IF(ISBLANK(INDIRECT("'["&amp;'Báo cáo'!$C$3&amp;".xlsx]Hóa đơn COD'!"&amp;CELL("address",F541))),"",(INDIRECT("'["&amp;'Báo cáo'!$C$3&amp;".xlsx]Hóa đơn COD'!"&amp;CELL("address",F541))))</f>
        <v>1469130</v>
      </c>
      <c r="G541">
        <f ca="1">IF(ISBLANK(INDIRECT("'["&amp;'Báo cáo'!$C$3&amp;".xlsx]Hóa đơn COD'!"&amp;CELL("address",G541))),"",(INDIRECT("'["&amp;'Báo cáo'!$C$3&amp;".xlsx]Hóa đơn COD'!"&amp;CELL("address",G541))))</f>
        <v>163000</v>
      </c>
      <c r="H541">
        <f ca="1">IF(ISBLANK(INDIRECT("'["&amp;'Báo cáo'!$C$3&amp;".xlsx]Hóa đơn COD'!"&amp;CELL("address",H541))),"",(INDIRECT("'["&amp;'Báo cáo'!$C$3&amp;".xlsx]Hóa đơn COD'!"&amp;CELL("address",H541))))</f>
        <v>0</v>
      </c>
      <c r="I541">
        <f ca="1">IF(ISBLANK(INDIRECT("'["&amp;'Báo cáo'!$C$3&amp;".xlsx]Hóa đơn COD'!"&amp;CELL("address",I541))),"",(INDIRECT("'["&amp;'Báo cáo'!$C$3&amp;".xlsx]Hóa đơn COD'!"&amp;CELL("address",I541))))</f>
        <v>75</v>
      </c>
      <c r="J541">
        <f ca="1">IF(ISBLANK(INDIRECT("'["&amp;'Báo cáo'!$C$3&amp;".xlsx]Hóa đơn COD'!"&amp;CELL("address",J541))),"",(INDIRECT("'["&amp;'Báo cáo'!$C$3&amp;".xlsx]Hóa đơn COD'!"&amp;CELL("address",J541))))</f>
        <v>63</v>
      </c>
      <c r="K541">
        <f ca="1">IF(ISBLANK(INDIRECT("'["&amp;'Báo cáo'!$C$3&amp;".xlsx]Hóa đơn COD'!"&amp;CELL("address",K541))),"",(INDIRECT("'["&amp;'Báo cáo'!$C$3&amp;".xlsx]Hóa đơn COD'!"&amp;CELL("address",K541))))</f>
        <v>1</v>
      </c>
      <c r="L541">
        <f ca="1">IF(ISBLANK(INDIRECT("'["&amp;'Báo cáo'!$C$3&amp;".xlsx]Hóa đơn COD'!"&amp;CELL("address",L541))),"",(INDIRECT("'["&amp;'Báo cáo'!$C$3&amp;".xlsx]Hóa đơn COD'!"&amp;CELL("address",L541))))</f>
        <v>11</v>
      </c>
      <c r="M541">
        <f ca="1">IF(ISBLANK(INDIRECT("'["&amp;'Báo cáo'!$C$3&amp;".xlsx]Hóa đơn COD'!"&amp;CELL("address",M541))),"",(INDIRECT("'["&amp;'Báo cáo'!$C$3&amp;".xlsx]Hóa đơn COD'!"&amp;CELL("address",M541))))</f>
        <v>75</v>
      </c>
      <c r="N541" t="str">
        <f ca="1">IF(ISBLANK(INDIRECT("'["&amp;'Báo cáo'!$C$3&amp;".xlsx]Hóa đơn COD'!"&amp;CELL("address",N541))),"",(INDIRECT("'["&amp;'Báo cáo'!$C$3&amp;".xlsx]Hóa đơn COD'!"&amp;CELL("address",N541))))</f>
        <v>tuoint</v>
      </c>
      <c r="O541" t="str">
        <f ca="1">IF(ISBLANK(INDIRECT("'["&amp;'Báo cáo'!$C$3&amp;".xlsx]Hóa đơn COD'!"&amp;CELL("address",O541))),"",(INDIRECT("'["&amp;'Báo cáo'!$C$3&amp;".xlsx]Hóa đơn COD'!"&amp;CELL("address",O541))))</f>
        <v>14:13 02-12-19</v>
      </c>
      <c r="P541" s="10">
        <f t="shared" ca="1" si="8"/>
        <v>0.59236111111111112</v>
      </c>
      <c r="Q541" t="str">
        <f ca="1">IF(B541="","",IF(P541&lt;'Báo cáo'!$C$4,"Sáng","Chiều"))</f>
        <v>Chiều</v>
      </c>
      <c r="R541" s="12" t="str">
        <f ca="1">IF(A541="","",IF(ISNUMBER(MATCH(B541,'Danh sách COD'!$B:$B,0)),J541/I541,""))</f>
        <v/>
      </c>
      <c r="S541" t="str">
        <f ca="1">IF(R541="","",IF(R541&gt;='Báo cáo'!$C$8,"Có","Không"))</f>
        <v/>
      </c>
    </row>
    <row r="542" spans="1:19" x14ac:dyDescent="0.25">
      <c r="A542" t="str">
        <f ca="1">IF(ISBLANK(INDIRECT("'["&amp;'Báo cáo'!$C$3&amp;".xlsx]Hóa đơn COD'!"&amp;CELL("address",A542))),"",(INDIRECT("'["&amp;'Báo cáo'!$C$3&amp;".xlsx]Hóa đơn COD'!"&amp;CELL("address",A542))))</f>
        <v>BTT392096793.T143184.301119</v>
      </c>
      <c r="B542" t="str">
        <f ca="1">IF(ISBLANK(INDIRECT("'["&amp;'Báo cáo'!$C$3&amp;".xlsx]Hóa đơn COD'!"&amp;CELL("address",B542))),"",(INDIRECT("'["&amp;'Báo cáo'!$C$3&amp;".xlsx]Hóa đơn COD'!"&amp;CELL("address",B542))))</f>
        <v>T143184-Chế Hoài Vinh</v>
      </c>
      <c r="C542">
        <f ca="1">IF(ISBLANK(INDIRECT("'["&amp;'Báo cáo'!$C$3&amp;".xlsx]Hóa đơn COD'!"&amp;CELL("address",C542))),"",(INDIRECT("'["&amp;'Báo cáo'!$C$3&amp;".xlsx]Hóa đơn COD'!"&amp;CELL("address",C542))))</f>
        <v>12242934</v>
      </c>
      <c r="D542">
        <f ca="1">IF(ISBLANK(INDIRECT("'["&amp;'Báo cáo'!$C$3&amp;".xlsx]Hóa đơn COD'!"&amp;CELL("address",D542))),"",(INDIRECT("'["&amp;'Báo cáo'!$C$3&amp;".xlsx]Hóa đơn COD'!"&amp;CELL("address",D542))))</f>
        <v>69200</v>
      </c>
      <c r="E542">
        <f ca="1">IF(ISBLANK(INDIRECT("'["&amp;'Báo cáo'!$C$3&amp;".xlsx]Hóa đơn COD'!"&amp;CELL("address",E542))),"",(INDIRECT("'["&amp;'Báo cáo'!$C$3&amp;".xlsx]Hóa đơn COD'!"&amp;CELL("address",E542))))</f>
        <v>826550</v>
      </c>
      <c r="F542">
        <f ca="1">IF(ISBLANK(INDIRECT("'["&amp;'Báo cáo'!$C$3&amp;".xlsx]Hóa đơn COD'!"&amp;CELL("address",F542))),"",(INDIRECT("'["&amp;'Báo cáo'!$C$3&amp;".xlsx]Hóa đơn COD'!"&amp;CELL("address",F542))))</f>
        <v>468350</v>
      </c>
      <c r="G542">
        <f ca="1">IF(ISBLANK(INDIRECT("'["&amp;'Báo cáo'!$C$3&amp;".xlsx]Hóa đơn COD'!"&amp;CELL("address",G542))),"",(INDIRECT("'["&amp;'Báo cáo'!$C$3&amp;".xlsx]Hóa đơn COD'!"&amp;CELL("address",G542))))</f>
        <v>333000</v>
      </c>
      <c r="H542">
        <f ca="1">IF(ISBLANK(INDIRECT("'["&amp;'Báo cáo'!$C$3&amp;".xlsx]Hóa đơn COD'!"&amp;CELL("address",H542))),"",(INDIRECT("'["&amp;'Báo cáo'!$C$3&amp;".xlsx]Hóa đơn COD'!"&amp;CELL("address",H542))))</f>
        <v>0</v>
      </c>
      <c r="I542">
        <f ca="1">IF(ISBLANK(INDIRECT("'["&amp;'Báo cáo'!$C$3&amp;".xlsx]Hóa đơn COD'!"&amp;CELL("address",I542))),"",(INDIRECT("'["&amp;'Báo cáo'!$C$3&amp;".xlsx]Hóa đơn COD'!"&amp;CELL("address",I542))))</f>
        <v>44</v>
      </c>
      <c r="J542">
        <f ca="1">IF(ISBLANK(INDIRECT("'["&amp;'Báo cáo'!$C$3&amp;".xlsx]Hóa đơn COD'!"&amp;CELL("address",J542))),"",(INDIRECT("'["&amp;'Báo cáo'!$C$3&amp;".xlsx]Hóa đơn COD'!"&amp;CELL("address",J542))))</f>
        <v>26</v>
      </c>
      <c r="K542">
        <f ca="1">IF(ISBLANK(INDIRECT("'["&amp;'Báo cáo'!$C$3&amp;".xlsx]Hóa đơn COD'!"&amp;CELL("address",K542))),"",(INDIRECT("'["&amp;'Báo cáo'!$C$3&amp;".xlsx]Hóa đơn COD'!"&amp;CELL("address",K542))))</f>
        <v>1</v>
      </c>
      <c r="L542">
        <f ca="1">IF(ISBLANK(INDIRECT("'["&amp;'Báo cáo'!$C$3&amp;".xlsx]Hóa đơn COD'!"&amp;CELL("address",L542))),"",(INDIRECT("'["&amp;'Báo cáo'!$C$3&amp;".xlsx]Hóa đơn COD'!"&amp;CELL("address",L542))))</f>
        <v>17</v>
      </c>
      <c r="M542">
        <f ca="1">IF(ISBLANK(INDIRECT("'["&amp;'Báo cáo'!$C$3&amp;".xlsx]Hóa đơn COD'!"&amp;CELL("address",M542))),"",(INDIRECT("'["&amp;'Báo cáo'!$C$3&amp;".xlsx]Hóa đơn COD'!"&amp;CELL("address",M542))))</f>
        <v>44</v>
      </c>
      <c r="N542" t="str">
        <f ca="1">IF(ISBLANK(INDIRECT("'["&amp;'Báo cáo'!$C$3&amp;".xlsx]Hóa đơn COD'!"&amp;CELL("address",N542))),"",(INDIRECT("'["&amp;'Báo cáo'!$C$3&amp;".xlsx]Hóa đơn COD'!"&amp;CELL("address",N542))))</f>
        <v>trongntm</v>
      </c>
      <c r="O542" t="str">
        <f ca="1">IF(ISBLANK(INDIRECT("'["&amp;'Báo cáo'!$C$3&amp;".xlsx]Hóa đơn COD'!"&amp;CELL("address",O542))),"",(INDIRECT("'["&amp;'Báo cáo'!$C$3&amp;".xlsx]Hóa đơn COD'!"&amp;CELL("address",O542))))</f>
        <v>18:00 30-11-19</v>
      </c>
      <c r="P542" s="10">
        <f t="shared" ca="1" si="8"/>
        <v>0.75</v>
      </c>
      <c r="Q542" t="str">
        <f ca="1">IF(B542="","",IF(P542&lt;'Báo cáo'!$C$4,"Sáng","Chiều"))</f>
        <v>Chiều</v>
      </c>
      <c r="R542" s="12" t="str">
        <f ca="1">IF(A542="","",IF(ISNUMBER(MATCH(B542,'Danh sách COD'!$B:$B,0)),J542/I542,""))</f>
        <v/>
      </c>
      <c r="S542" t="str">
        <f ca="1">IF(R542="","",IF(R542&gt;='Báo cáo'!$C$8,"Có","Không"))</f>
        <v/>
      </c>
    </row>
    <row r="543" spans="1:19" x14ac:dyDescent="0.25">
      <c r="A543" t="str">
        <f ca="1">IF(ISBLANK(INDIRECT("'["&amp;'Báo cáo'!$C$3&amp;".xlsx]Hóa đơn COD'!"&amp;CELL("address",A543))),"",(INDIRECT("'["&amp;'Báo cáo'!$C$3&amp;".xlsx]Hóa đơn COD'!"&amp;CELL("address",A543))))</f>
        <v>BTT394382106.T143184.021219</v>
      </c>
      <c r="B543" t="str">
        <f ca="1">IF(ISBLANK(INDIRECT("'["&amp;'Báo cáo'!$C$3&amp;".xlsx]Hóa đơn COD'!"&amp;CELL("address",B543))),"",(INDIRECT("'["&amp;'Báo cáo'!$C$3&amp;".xlsx]Hóa đơn COD'!"&amp;CELL("address",B543))))</f>
        <v>T143184-Chế Hoài Vinh</v>
      </c>
      <c r="C543">
        <f ca="1">IF(ISBLANK(INDIRECT("'["&amp;'Báo cáo'!$C$3&amp;".xlsx]Hóa đơn COD'!"&amp;CELL("address",C543))),"",(INDIRECT("'["&amp;'Báo cáo'!$C$3&amp;".xlsx]Hóa đơn COD'!"&amp;CELL("address",C543))))</f>
        <v>21034555</v>
      </c>
      <c r="D543">
        <f ca="1">IF(ISBLANK(INDIRECT("'["&amp;'Báo cáo'!$C$3&amp;".xlsx]Hóa đơn COD'!"&amp;CELL("address",D543))),"",(INDIRECT("'["&amp;'Báo cáo'!$C$3&amp;".xlsx]Hóa đơn COD'!"&amp;CELL("address",D543))))</f>
        <v>44000</v>
      </c>
      <c r="E543">
        <f ca="1">IF(ISBLANK(INDIRECT("'["&amp;'Báo cáo'!$C$3&amp;".xlsx]Hóa đơn COD'!"&amp;CELL("address",E543))),"",(INDIRECT("'["&amp;'Báo cáo'!$C$3&amp;".xlsx]Hóa đơn COD'!"&amp;CELL("address",E543))))</f>
        <v>1136460</v>
      </c>
      <c r="F543">
        <f ca="1">IF(ISBLANK(INDIRECT("'["&amp;'Báo cáo'!$C$3&amp;".xlsx]Hóa đơn COD'!"&amp;CELL("address",F543))),"",(INDIRECT("'["&amp;'Báo cáo'!$C$3&amp;".xlsx]Hóa đơn COD'!"&amp;CELL("address",F543))))</f>
        <v>804460</v>
      </c>
      <c r="G543">
        <f ca="1">IF(ISBLANK(INDIRECT("'["&amp;'Báo cáo'!$C$3&amp;".xlsx]Hóa đơn COD'!"&amp;CELL("address",G543))),"",(INDIRECT("'["&amp;'Báo cáo'!$C$3&amp;".xlsx]Hóa đơn COD'!"&amp;CELL("address",G543))))</f>
        <v>332000</v>
      </c>
      <c r="H543">
        <f ca="1">IF(ISBLANK(INDIRECT("'["&amp;'Báo cáo'!$C$3&amp;".xlsx]Hóa đơn COD'!"&amp;CELL("address",H543))),"",(INDIRECT("'["&amp;'Báo cáo'!$C$3&amp;".xlsx]Hóa đơn COD'!"&amp;CELL("address",H543))))</f>
        <v>0</v>
      </c>
      <c r="I543">
        <f ca="1">IF(ISBLANK(INDIRECT("'["&amp;'Báo cáo'!$C$3&amp;".xlsx]Hóa đơn COD'!"&amp;CELL("address",I543))),"",(INDIRECT("'["&amp;'Báo cáo'!$C$3&amp;".xlsx]Hóa đơn COD'!"&amp;CELL("address",I543))))</f>
        <v>50</v>
      </c>
      <c r="J543">
        <f ca="1">IF(ISBLANK(INDIRECT("'["&amp;'Báo cáo'!$C$3&amp;".xlsx]Hóa đơn COD'!"&amp;CELL("address",J543))),"",(INDIRECT("'["&amp;'Báo cáo'!$C$3&amp;".xlsx]Hóa đơn COD'!"&amp;CELL("address",J543))))</f>
        <v>40</v>
      </c>
      <c r="K543">
        <f ca="1">IF(ISBLANK(INDIRECT("'["&amp;'Báo cáo'!$C$3&amp;".xlsx]Hóa đơn COD'!"&amp;CELL("address",K543))),"",(INDIRECT("'["&amp;'Báo cáo'!$C$3&amp;".xlsx]Hóa đơn COD'!"&amp;CELL("address",K543))))</f>
        <v>0</v>
      </c>
      <c r="L543">
        <f ca="1">IF(ISBLANK(INDIRECT("'["&amp;'Báo cáo'!$C$3&amp;".xlsx]Hóa đơn COD'!"&amp;CELL("address",L543))),"",(INDIRECT("'["&amp;'Báo cáo'!$C$3&amp;".xlsx]Hóa đơn COD'!"&amp;CELL("address",L543))))</f>
        <v>10</v>
      </c>
      <c r="M543">
        <f ca="1">IF(ISBLANK(INDIRECT("'["&amp;'Báo cáo'!$C$3&amp;".xlsx]Hóa đơn COD'!"&amp;CELL("address",M543))),"",(INDIRECT("'["&amp;'Báo cáo'!$C$3&amp;".xlsx]Hóa đơn COD'!"&amp;CELL("address",M543))))</f>
        <v>50</v>
      </c>
      <c r="N543" t="str">
        <f ca="1">IF(ISBLANK(INDIRECT("'["&amp;'Báo cáo'!$C$3&amp;".xlsx]Hóa đơn COD'!"&amp;CELL("address",N543))),"",(INDIRECT("'["&amp;'Báo cáo'!$C$3&amp;".xlsx]Hóa đơn COD'!"&amp;CELL("address",N543))))</f>
        <v>ngannk2</v>
      </c>
      <c r="O543" t="str">
        <f ca="1">IF(ISBLANK(INDIRECT("'["&amp;'Báo cáo'!$C$3&amp;".xlsx]Hóa đơn COD'!"&amp;CELL("address",O543))),"",(INDIRECT("'["&amp;'Báo cáo'!$C$3&amp;".xlsx]Hóa đơn COD'!"&amp;CELL("address",O543))))</f>
        <v>18:32 02-12-19</v>
      </c>
      <c r="P543" s="10">
        <f t="shared" ca="1" si="8"/>
        <v>0.77222222222222225</v>
      </c>
      <c r="Q543" t="str">
        <f ca="1">IF(B543="","",IF(P543&lt;'Báo cáo'!$C$4,"Sáng","Chiều"))</f>
        <v>Chiều</v>
      </c>
      <c r="R543" s="12" t="str">
        <f ca="1">IF(A543="","",IF(ISNUMBER(MATCH(B543,'Danh sách COD'!$B:$B,0)),J543/I543,""))</f>
        <v/>
      </c>
      <c r="S543" t="str">
        <f ca="1">IF(R543="","",IF(R543&gt;='Báo cáo'!$C$8,"Có","Không"))</f>
        <v/>
      </c>
    </row>
    <row r="544" spans="1:19" x14ac:dyDescent="0.25">
      <c r="A544" t="str">
        <f ca="1">IF(ISBLANK(INDIRECT("'["&amp;'Báo cáo'!$C$3&amp;".xlsx]Hóa đơn COD'!"&amp;CELL("address",A544))),"",(INDIRECT("'["&amp;'Báo cáo'!$C$3&amp;".xlsx]Hóa đơn COD'!"&amp;CELL("address",A544))))</f>
        <v>BTT398341773.T143184.051219</v>
      </c>
      <c r="B544" t="str">
        <f ca="1">IF(ISBLANK(INDIRECT("'["&amp;'Báo cáo'!$C$3&amp;".xlsx]Hóa đơn COD'!"&amp;CELL("address",B544))),"",(INDIRECT("'["&amp;'Báo cáo'!$C$3&amp;".xlsx]Hóa đơn COD'!"&amp;CELL("address",B544))))</f>
        <v>T143184-Chế Hoài Vinh</v>
      </c>
      <c r="C544">
        <f ca="1">IF(ISBLANK(INDIRECT("'["&amp;'Báo cáo'!$C$3&amp;".xlsx]Hóa đơn COD'!"&amp;CELL("address",C544))),"",(INDIRECT("'["&amp;'Báo cáo'!$C$3&amp;".xlsx]Hóa đơn COD'!"&amp;CELL("address",C544))))</f>
        <v>11907444</v>
      </c>
      <c r="D544">
        <f ca="1">IF(ISBLANK(INDIRECT("'["&amp;'Báo cáo'!$C$3&amp;".xlsx]Hóa đơn COD'!"&amp;CELL("address",D544))),"",(INDIRECT("'["&amp;'Báo cáo'!$C$3&amp;".xlsx]Hóa đơn COD'!"&amp;CELL("address",D544))))</f>
        <v>0</v>
      </c>
      <c r="E544">
        <f ca="1">IF(ISBLANK(INDIRECT("'["&amp;'Báo cáo'!$C$3&amp;".xlsx]Hóa đơn COD'!"&amp;CELL("address",E544))),"",(INDIRECT("'["&amp;'Báo cáo'!$C$3&amp;".xlsx]Hóa đơn COD'!"&amp;CELL("address",E544))))</f>
        <v>1614780</v>
      </c>
      <c r="F544">
        <f ca="1">IF(ISBLANK(INDIRECT("'["&amp;'Báo cáo'!$C$3&amp;".xlsx]Hóa đơn COD'!"&amp;CELL("address",F544))),"",(INDIRECT("'["&amp;'Báo cáo'!$C$3&amp;".xlsx]Hóa đơn COD'!"&amp;CELL("address",F544))))</f>
        <v>1357780</v>
      </c>
      <c r="G544">
        <f ca="1">IF(ISBLANK(INDIRECT("'["&amp;'Báo cáo'!$C$3&amp;".xlsx]Hóa đơn COD'!"&amp;CELL("address",G544))),"",(INDIRECT("'["&amp;'Báo cáo'!$C$3&amp;".xlsx]Hóa đơn COD'!"&amp;CELL("address",G544))))</f>
        <v>257000</v>
      </c>
      <c r="H544">
        <f ca="1">IF(ISBLANK(INDIRECT("'["&amp;'Báo cáo'!$C$3&amp;".xlsx]Hóa đơn COD'!"&amp;CELL("address",H544))),"",(INDIRECT("'["&amp;'Báo cáo'!$C$3&amp;".xlsx]Hóa đơn COD'!"&amp;CELL("address",H544))))</f>
        <v>0</v>
      </c>
      <c r="I544">
        <f ca="1">IF(ISBLANK(INDIRECT("'["&amp;'Báo cáo'!$C$3&amp;".xlsx]Hóa đơn COD'!"&amp;CELL("address",I544))),"",(INDIRECT("'["&amp;'Báo cáo'!$C$3&amp;".xlsx]Hóa đơn COD'!"&amp;CELL("address",I544))))</f>
        <v>66</v>
      </c>
      <c r="J544">
        <f ca="1">IF(ISBLANK(INDIRECT("'["&amp;'Báo cáo'!$C$3&amp;".xlsx]Hóa đơn COD'!"&amp;CELL("address",J544))),"",(INDIRECT("'["&amp;'Báo cáo'!$C$3&amp;".xlsx]Hóa đơn COD'!"&amp;CELL("address",J544))))</f>
        <v>48</v>
      </c>
      <c r="K544">
        <f ca="1">IF(ISBLANK(INDIRECT("'["&amp;'Báo cáo'!$C$3&amp;".xlsx]Hóa đơn COD'!"&amp;CELL("address",K544))),"",(INDIRECT("'["&amp;'Báo cáo'!$C$3&amp;".xlsx]Hóa đơn COD'!"&amp;CELL("address",K544))))</f>
        <v>6</v>
      </c>
      <c r="L544">
        <f ca="1">IF(ISBLANK(INDIRECT("'["&amp;'Báo cáo'!$C$3&amp;".xlsx]Hóa đơn COD'!"&amp;CELL("address",L544))),"",(INDIRECT("'["&amp;'Báo cáo'!$C$3&amp;".xlsx]Hóa đơn COD'!"&amp;CELL("address",L544))))</f>
        <v>12</v>
      </c>
      <c r="M544">
        <f ca="1">IF(ISBLANK(INDIRECT("'["&amp;'Báo cáo'!$C$3&amp;".xlsx]Hóa đơn COD'!"&amp;CELL("address",M544))),"",(INDIRECT("'["&amp;'Báo cáo'!$C$3&amp;".xlsx]Hóa đơn COD'!"&amp;CELL("address",M544))))</f>
        <v>66</v>
      </c>
      <c r="N544" t="str">
        <f ca="1">IF(ISBLANK(INDIRECT("'["&amp;'Báo cáo'!$C$3&amp;".xlsx]Hóa đơn COD'!"&amp;CELL("address",N544))),"",(INDIRECT("'["&amp;'Báo cáo'!$C$3&amp;".xlsx]Hóa đơn COD'!"&amp;CELL("address",N544))))</f>
        <v>trongntm</v>
      </c>
      <c r="O544" t="str">
        <f ca="1">IF(ISBLANK(INDIRECT("'["&amp;'Báo cáo'!$C$3&amp;".xlsx]Hóa đơn COD'!"&amp;CELL("address",O544))),"",(INDIRECT("'["&amp;'Báo cáo'!$C$3&amp;".xlsx]Hóa đơn COD'!"&amp;CELL("address",O544))))</f>
        <v>18:33 05-12-19</v>
      </c>
      <c r="P544" s="10">
        <f t="shared" ca="1" si="8"/>
        <v>0.7729166666666667</v>
      </c>
      <c r="Q544" t="str">
        <f ca="1">IF(B544="","",IF(P544&lt;'Báo cáo'!$C$4,"Sáng","Chiều"))</f>
        <v>Chiều</v>
      </c>
      <c r="R544" s="12" t="str">
        <f ca="1">IF(A544="","",IF(ISNUMBER(MATCH(B544,'Danh sách COD'!$B:$B,0)),J544/I544,""))</f>
        <v/>
      </c>
      <c r="S544" t="str">
        <f ca="1">IF(R544="","",IF(R544&gt;='Báo cáo'!$C$8,"Có","Không"))</f>
        <v/>
      </c>
    </row>
    <row r="545" spans="1:19" x14ac:dyDescent="0.25">
      <c r="A545" t="str">
        <f ca="1">IF(ISBLANK(INDIRECT("'["&amp;'Báo cáo'!$C$3&amp;".xlsx]Hóa đơn COD'!"&amp;CELL("address",A545))),"",(INDIRECT("'["&amp;'Báo cáo'!$C$3&amp;".xlsx]Hóa đơn COD'!"&amp;CELL("address",A545))))</f>
        <v>BTT395699496.T143184.031219</v>
      </c>
      <c r="B545" t="str">
        <f ca="1">IF(ISBLANK(INDIRECT("'["&amp;'Báo cáo'!$C$3&amp;".xlsx]Hóa đơn COD'!"&amp;CELL("address",B545))),"",(INDIRECT("'["&amp;'Báo cáo'!$C$3&amp;".xlsx]Hóa đơn COD'!"&amp;CELL("address",B545))))</f>
        <v>T143184-Chế Hoài Vinh</v>
      </c>
      <c r="C545">
        <f ca="1">IF(ISBLANK(INDIRECT("'["&amp;'Báo cáo'!$C$3&amp;".xlsx]Hóa đơn COD'!"&amp;CELL("address",C545))),"",(INDIRECT("'["&amp;'Báo cáo'!$C$3&amp;".xlsx]Hóa đơn COD'!"&amp;CELL("address",C545))))</f>
        <v>11939540</v>
      </c>
      <c r="D545">
        <f ca="1">IF(ISBLANK(INDIRECT("'["&amp;'Báo cáo'!$C$3&amp;".xlsx]Hóa đơn COD'!"&amp;CELL("address",D545))),"",(INDIRECT("'["&amp;'Báo cáo'!$C$3&amp;".xlsx]Hóa đơn COD'!"&amp;CELL("address",D545))))</f>
        <v>43650</v>
      </c>
      <c r="E545">
        <f ca="1">IF(ISBLANK(INDIRECT("'["&amp;'Báo cáo'!$C$3&amp;".xlsx]Hóa đơn COD'!"&amp;CELL("address",E545))),"",(INDIRECT("'["&amp;'Báo cáo'!$C$3&amp;".xlsx]Hóa đơn COD'!"&amp;CELL("address",E545))))</f>
        <v>1302810</v>
      </c>
      <c r="F545">
        <f ca="1">IF(ISBLANK(INDIRECT("'["&amp;'Báo cáo'!$C$3&amp;".xlsx]Hóa đơn COD'!"&amp;CELL("address",F545))),"",(INDIRECT("'["&amp;'Báo cáo'!$C$3&amp;".xlsx]Hóa đơn COD'!"&amp;CELL("address",F545))))</f>
        <v>1144810</v>
      </c>
      <c r="G545">
        <f ca="1">IF(ISBLANK(INDIRECT("'["&amp;'Báo cáo'!$C$3&amp;".xlsx]Hóa đơn COD'!"&amp;CELL("address",G545))),"",(INDIRECT("'["&amp;'Báo cáo'!$C$3&amp;".xlsx]Hóa đơn COD'!"&amp;CELL("address",G545))))</f>
        <v>158000</v>
      </c>
      <c r="H545">
        <f ca="1">IF(ISBLANK(INDIRECT("'["&amp;'Báo cáo'!$C$3&amp;".xlsx]Hóa đơn COD'!"&amp;CELL("address",H545))),"",(INDIRECT("'["&amp;'Báo cáo'!$C$3&amp;".xlsx]Hóa đơn COD'!"&amp;CELL("address",H545))))</f>
        <v>0</v>
      </c>
      <c r="I545">
        <f ca="1">IF(ISBLANK(INDIRECT("'["&amp;'Báo cáo'!$C$3&amp;".xlsx]Hóa đơn COD'!"&amp;CELL("address",I545))),"",(INDIRECT("'["&amp;'Báo cáo'!$C$3&amp;".xlsx]Hóa đơn COD'!"&amp;CELL("address",I545))))</f>
        <v>52</v>
      </c>
      <c r="J545">
        <f ca="1">IF(ISBLANK(INDIRECT("'["&amp;'Báo cáo'!$C$3&amp;".xlsx]Hóa đơn COD'!"&amp;CELL("address",J545))),"",(INDIRECT("'["&amp;'Báo cáo'!$C$3&amp;".xlsx]Hóa đơn COD'!"&amp;CELL("address",J545))))</f>
        <v>35</v>
      </c>
      <c r="K545">
        <f ca="1">IF(ISBLANK(INDIRECT("'["&amp;'Báo cáo'!$C$3&amp;".xlsx]Hóa đơn COD'!"&amp;CELL("address",K545))),"",(INDIRECT("'["&amp;'Báo cáo'!$C$3&amp;".xlsx]Hóa đơn COD'!"&amp;CELL("address",K545))))</f>
        <v>4</v>
      </c>
      <c r="L545">
        <f ca="1">IF(ISBLANK(INDIRECT("'["&amp;'Báo cáo'!$C$3&amp;".xlsx]Hóa đơn COD'!"&amp;CELL("address",L545))),"",(INDIRECT("'["&amp;'Báo cáo'!$C$3&amp;".xlsx]Hóa đơn COD'!"&amp;CELL("address",L545))))</f>
        <v>13</v>
      </c>
      <c r="M545">
        <f ca="1">IF(ISBLANK(INDIRECT("'["&amp;'Báo cáo'!$C$3&amp;".xlsx]Hóa đơn COD'!"&amp;CELL("address",M545))),"",(INDIRECT("'["&amp;'Báo cáo'!$C$3&amp;".xlsx]Hóa đơn COD'!"&amp;CELL("address",M545))))</f>
        <v>52</v>
      </c>
      <c r="N545" t="str">
        <f ca="1">IF(ISBLANK(INDIRECT("'["&amp;'Báo cáo'!$C$3&amp;".xlsx]Hóa đơn COD'!"&amp;CELL("address",N545))),"",(INDIRECT("'["&amp;'Báo cáo'!$C$3&amp;".xlsx]Hóa đơn COD'!"&amp;CELL("address",N545))))</f>
        <v>nhitpy</v>
      </c>
      <c r="O545" t="str">
        <f ca="1">IF(ISBLANK(INDIRECT("'["&amp;'Báo cáo'!$C$3&amp;".xlsx]Hóa đơn COD'!"&amp;CELL("address",O545))),"",(INDIRECT("'["&amp;'Báo cáo'!$C$3&amp;".xlsx]Hóa đơn COD'!"&amp;CELL("address",O545))))</f>
        <v>18:35 03-12-19</v>
      </c>
      <c r="P545" s="10">
        <f t="shared" ca="1" si="8"/>
        <v>0.77430555555555547</v>
      </c>
      <c r="Q545" t="str">
        <f ca="1">IF(B545="","",IF(P545&lt;'Báo cáo'!$C$4,"Sáng","Chiều"))</f>
        <v>Chiều</v>
      </c>
      <c r="R545" s="12" t="str">
        <f ca="1">IF(A545="","",IF(ISNUMBER(MATCH(B545,'Danh sách COD'!$B:$B,0)),J545/I545,""))</f>
        <v/>
      </c>
      <c r="S545" t="str">
        <f ca="1">IF(R545="","",IF(R545&gt;='Báo cáo'!$C$8,"Có","Không"))</f>
        <v/>
      </c>
    </row>
    <row r="546" spans="1:19" x14ac:dyDescent="0.25">
      <c r="A546" t="str">
        <f ca="1">IF(ISBLANK(INDIRECT("'["&amp;'Báo cáo'!$C$3&amp;".xlsx]Hóa đơn COD'!"&amp;CELL("address",A546))),"",(INDIRECT("'["&amp;'Báo cáo'!$C$3&amp;".xlsx]Hóa đơn COD'!"&amp;CELL("address",A546))))</f>
        <v>BTT397137984.T143184.041219</v>
      </c>
      <c r="B546" t="str">
        <f ca="1">IF(ISBLANK(INDIRECT("'["&amp;'Báo cáo'!$C$3&amp;".xlsx]Hóa đơn COD'!"&amp;CELL("address",B546))),"",(INDIRECT("'["&amp;'Báo cáo'!$C$3&amp;".xlsx]Hóa đơn COD'!"&amp;CELL("address",B546))))</f>
        <v>T143184-Chế Hoài Vinh</v>
      </c>
      <c r="C546">
        <f ca="1">IF(ISBLANK(INDIRECT("'["&amp;'Báo cáo'!$C$3&amp;".xlsx]Hóa đơn COD'!"&amp;CELL("address",C546))),"",(INDIRECT("'["&amp;'Báo cáo'!$C$3&amp;".xlsx]Hóa đơn COD'!"&amp;CELL("address",C546))))</f>
        <v>17914520</v>
      </c>
      <c r="D546">
        <f ca="1">IF(ISBLANK(INDIRECT("'["&amp;'Báo cáo'!$C$3&amp;".xlsx]Hóa đơn COD'!"&amp;CELL("address",D546))),"",(INDIRECT("'["&amp;'Báo cáo'!$C$3&amp;".xlsx]Hóa đơn COD'!"&amp;CELL("address",D546))))</f>
        <v>19250</v>
      </c>
      <c r="E546">
        <f ca="1">IF(ISBLANK(INDIRECT("'["&amp;'Báo cáo'!$C$3&amp;".xlsx]Hóa đơn COD'!"&amp;CELL("address",E546))),"",(INDIRECT("'["&amp;'Báo cáo'!$C$3&amp;".xlsx]Hóa đơn COD'!"&amp;CELL("address",E546))))</f>
        <v>1498497</v>
      </c>
      <c r="F546">
        <f ca="1">IF(ISBLANK(INDIRECT("'["&amp;'Báo cáo'!$C$3&amp;".xlsx]Hóa đơn COD'!"&amp;CELL("address",F546))),"",(INDIRECT("'["&amp;'Báo cáo'!$C$3&amp;".xlsx]Hóa đơn COD'!"&amp;CELL("address",F546))))</f>
        <v>1400497</v>
      </c>
      <c r="G546">
        <f ca="1">IF(ISBLANK(INDIRECT("'["&amp;'Báo cáo'!$C$3&amp;".xlsx]Hóa đơn COD'!"&amp;CELL("address",G546))),"",(INDIRECT("'["&amp;'Báo cáo'!$C$3&amp;".xlsx]Hóa đơn COD'!"&amp;CELL("address",G546))))</f>
        <v>98000</v>
      </c>
      <c r="H546">
        <f ca="1">IF(ISBLANK(INDIRECT("'["&amp;'Báo cáo'!$C$3&amp;".xlsx]Hóa đơn COD'!"&amp;CELL("address",H546))),"",(INDIRECT("'["&amp;'Báo cáo'!$C$3&amp;".xlsx]Hóa đơn COD'!"&amp;CELL("address",H546))))</f>
        <v>0</v>
      </c>
      <c r="I546">
        <f ca="1">IF(ISBLANK(INDIRECT("'["&amp;'Báo cáo'!$C$3&amp;".xlsx]Hóa đơn COD'!"&amp;CELL("address",I546))),"",(INDIRECT("'["&amp;'Báo cáo'!$C$3&amp;".xlsx]Hóa đơn COD'!"&amp;CELL("address",I546))))</f>
        <v>71</v>
      </c>
      <c r="J546">
        <f ca="1">IF(ISBLANK(INDIRECT("'["&amp;'Báo cáo'!$C$3&amp;".xlsx]Hóa đơn COD'!"&amp;CELL("address",J546))),"",(INDIRECT("'["&amp;'Báo cáo'!$C$3&amp;".xlsx]Hóa đơn COD'!"&amp;CELL("address",J546))))</f>
        <v>56</v>
      </c>
      <c r="K546">
        <f ca="1">IF(ISBLANK(INDIRECT("'["&amp;'Báo cáo'!$C$3&amp;".xlsx]Hóa đơn COD'!"&amp;CELL("address",K546))),"",(INDIRECT("'["&amp;'Báo cáo'!$C$3&amp;".xlsx]Hóa đơn COD'!"&amp;CELL("address",K546))))</f>
        <v>3</v>
      </c>
      <c r="L546">
        <f ca="1">IF(ISBLANK(INDIRECT("'["&amp;'Báo cáo'!$C$3&amp;".xlsx]Hóa đơn COD'!"&amp;CELL("address",L546))),"",(INDIRECT("'["&amp;'Báo cáo'!$C$3&amp;".xlsx]Hóa đơn COD'!"&amp;CELL("address",L546))))</f>
        <v>12</v>
      </c>
      <c r="M546">
        <f ca="1">IF(ISBLANK(INDIRECT("'["&amp;'Báo cáo'!$C$3&amp;".xlsx]Hóa đơn COD'!"&amp;CELL("address",M546))),"",(INDIRECT("'["&amp;'Báo cáo'!$C$3&amp;".xlsx]Hóa đơn COD'!"&amp;CELL("address",M546))))</f>
        <v>71</v>
      </c>
      <c r="N546" t="str">
        <f ca="1">IF(ISBLANK(INDIRECT("'["&amp;'Báo cáo'!$C$3&amp;".xlsx]Hóa đơn COD'!"&amp;CELL("address",N546))),"",(INDIRECT("'["&amp;'Báo cáo'!$C$3&amp;".xlsx]Hóa đơn COD'!"&amp;CELL("address",N546))))</f>
        <v>trongntm</v>
      </c>
      <c r="O546" t="str">
        <f ca="1">IF(ISBLANK(INDIRECT("'["&amp;'Báo cáo'!$C$3&amp;".xlsx]Hóa đơn COD'!"&amp;CELL("address",O546))),"",(INDIRECT("'["&amp;'Báo cáo'!$C$3&amp;".xlsx]Hóa đơn COD'!"&amp;CELL("address",O546))))</f>
        <v>18:48 04-12-19</v>
      </c>
      <c r="P546" s="10">
        <f t="shared" ca="1" si="8"/>
        <v>0.78333333333333333</v>
      </c>
      <c r="Q546" t="str">
        <f ca="1">IF(B546="","",IF(P546&lt;'Báo cáo'!$C$4,"Sáng","Chiều"))</f>
        <v>Chiều</v>
      </c>
      <c r="R546" s="12" t="str">
        <f ca="1">IF(A546="","",IF(ISNUMBER(MATCH(B546,'Danh sách COD'!$B:$B,0)),J546/I546,""))</f>
        <v/>
      </c>
      <c r="S546" t="str">
        <f ca="1">IF(R546="","",IF(R546&gt;='Báo cáo'!$C$8,"Có","Không"))</f>
        <v/>
      </c>
    </row>
    <row r="547" spans="1:19" x14ac:dyDescent="0.25">
      <c r="A547" t="str">
        <f ca="1">IF(ISBLANK(INDIRECT("'["&amp;'Báo cáo'!$C$3&amp;".xlsx]Hóa đơn COD'!"&amp;CELL("address",A547))),"",(INDIRECT("'["&amp;'Báo cáo'!$C$3&amp;".xlsx]Hóa đơn COD'!"&amp;CELL("address",A547))))</f>
        <v>BTT392175783.T143184.301119</v>
      </c>
      <c r="B547" t="str">
        <f ca="1">IF(ISBLANK(INDIRECT("'["&amp;'Báo cáo'!$C$3&amp;".xlsx]Hóa đơn COD'!"&amp;CELL("address",B547))),"",(INDIRECT("'["&amp;'Báo cáo'!$C$3&amp;".xlsx]Hóa đơn COD'!"&amp;CELL("address",B547))))</f>
        <v>T143184-Chế Hoài Vinh</v>
      </c>
      <c r="C547">
        <f ca="1">IF(ISBLANK(INDIRECT("'["&amp;'Báo cáo'!$C$3&amp;".xlsx]Hóa đơn COD'!"&amp;CELL("address",C547))),"",(INDIRECT("'["&amp;'Báo cáo'!$C$3&amp;".xlsx]Hóa đơn COD'!"&amp;CELL("address",C547))))</f>
        <v>410350</v>
      </c>
      <c r="D547">
        <f ca="1">IF(ISBLANK(INDIRECT("'["&amp;'Báo cáo'!$C$3&amp;".xlsx]Hóa đơn COD'!"&amp;CELL("address",D547))),"",(INDIRECT("'["&amp;'Báo cáo'!$C$3&amp;".xlsx]Hóa đơn COD'!"&amp;CELL("address",D547))))</f>
        <v>0</v>
      </c>
      <c r="E547">
        <f ca="1">IF(ISBLANK(INDIRECT("'["&amp;'Báo cáo'!$C$3&amp;".xlsx]Hóa đơn COD'!"&amp;CELL("address",E547))),"",(INDIRECT("'["&amp;'Báo cáo'!$C$3&amp;".xlsx]Hóa đơn COD'!"&amp;CELL("address",E547))))</f>
        <v>94160</v>
      </c>
      <c r="F547">
        <f ca="1">IF(ISBLANK(INDIRECT("'["&amp;'Báo cáo'!$C$3&amp;".xlsx]Hóa đơn COD'!"&amp;CELL("address",F547))),"",(INDIRECT("'["&amp;'Báo cáo'!$C$3&amp;".xlsx]Hóa đơn COD'!"&amp;CELL("address",F547))))</f>
        <v>94160</v>
      </c>
      <c r="G547">
        <f ca="1">IF(ISBLANK(INDIRECT("'["&amp;'Báo cáo'!$C$3&amp;".xlsx]Hóa đơn COD'!"&amp;CELL("address",G547))),"",(INDIRECT("'["&amp;'Báo cáo'!$C$3&amp;".xlsx]Hóa đơn COD'!"&amp;CELL("address",G547))))</f>
        <v>0</v>
      </c>
      <c r="H547">
        <f ca="1">IF(ISBLANK(INDIRECT("'["&amp;'Báo cáo'!$C$3&amp;".xlsx]Hóa đơn COD'!"&amp;CELL("address",H547))),"",(INDIRECT("'["&amp;'Báo cáo'!$C$3&amp;".xlsx]Hóa đơn COD'!"&amp;CELL("address",H547))))</f>
        <v>0</v>
      </c>
      <c r="I547">
        <f ca="1">IF(ISBLANK(INDIRECT("'["&amp;'Báo cáo'!$C$3&amp;".xlsx]Hóa đơn COD'!"&amp;CELL("address",I547))),"",(INDIRECT("'["&amp;'Báo cáo'!$C$3&amp;".xlsx]Hóa đơn COD'!"&amp;CELL("address",I547))))</f>
        <v>2</v>
      </c>
      <c r="J547">
        <f ca="1">IF(ISBLANK(INDIRECT("'["&amp;'Báo cáo'!$C$3&amp;".xlsx]Hóa đơn COD'!"&amp;CELL("address",J547))),"",(INDIRECT("'["&amp;'Báo cáo'!$C$3&amp;".xlsx]Hóa đơn COD'!"&amp;CELL("address",J547))))</f>
        <v>2</v>
      </c>
      <c r="K547">
        <f ca="1">IF(ISBLANK(INDIRECT("'["&amp;'Báo cáo'!$C$3&amp;".xlsx]Hóa đơn COD'!"&amp;CELL("address",K547))),"",(INDIRECT("'["&amp;'Báo cáo'!$C$3&amp;".xlsx]Hóa đơn COD'!"&amp;CELL("address",K547))))</f>
        <v>0</v>
      </c>
      <c r="L547">
        <f ca="1">IF(ISBLANK(INDIRECT("'["&amp;'Báo cáo'!$C$3&amp;".xlsx]Hóa đơn COD'!"&amp;CELL("address",L547))),"",(INDIRECT("'["&amp;'Báo cáo'!$C$3&amp;".xlsx]Hóa đơn COD'!"&amp;CELL("address",L547))))</f>
        <v>0</v>
      </c>
      <c r="M547">
        <f ca="1">IF(ISBLANK(INDIRECT("'["&amp;'Báo cáo'!$C$3&amp;".xlsx]Hóa đơn COD'!"&amp;CELL("address",M547))),"",(INDIRECT("'["&amp;'Báo cáo'!$C$3&amp;".xlsx]Hóa đơn COD'!"&amp;CELL("address",M547))))</f>
        <v>2</v>
      </c>
      <c r="N547" t="str">
        <f ca="1">IF(ISBLANK(INDIRECT("'["&amp;'Báo cáo'!$C$3&amp;".xlsx]Hóa đơn COD'!"&amp;CELL("address",N547))),"",(INDIRECT("'["&amp;'Báo cáo'!$C$3&amp;".xlsx]Hóa đơn COD'!"&amp;CELL("address",N547))))</f>
        <v>trongntm</v>
      </c>
      <c r="O547" t="str">
        <f ca="1">IF(ISBLANK(INDIRECT("'["&amp;'Báo cáo'!$C$3&amp;".xlsx]Hóa đơn COD'!"&amp;CELL("address",O547))),"",(INDIRECT("'["&amp;'Báo cáo'!$C$3&amp;".xlsx]Hóa đơn COD'!"&amp;CELL("address",O547))))</f>
        <v>18:52 30-11-19</v>
      </c>
      <c r="P547" s="10">
        <f t="shared" ca="1" si="8"/>
        <v>0.78611111111111109</v>
      </c>
      <c r="Q547" t="str">
        <f ca="1">IF(B547="","",IF(P547&lt;'Báo cáo'!$C$4,"Sáng","Chiều"))</f>
        <v>Chiều</v>
      </c>
      <c r="R547" s="12" t="str">
        <f ca="1">IF(A547="","",IF(ISNUMBER(MATCH(B547,'Danh sách COD'!$B:$B,0)),J547/I547,""))</f>
        <v/>
      </c>
      <c r="S547" t="str">
        <f ca="1">IF(R547="","",IF(R547&gt;='Báo cáo'!$C$8,"Có","Không"))</f>
        <v/>
      </c>
    </row>
    <row r="548" spans="1:19" x14ac:dyDescent="0.25">
      <c r="A548" t="str">
        <f ca="1">IF(ISBLANK(INDIRECT("'["&amp;'Báo cáo'!$C$3&amp;".xlsx]Hóa đơn COD'!"&amp;CELL("address",A548))),"",(INDIRECT("'["&amp;'Báo cáo'!$C$3&amp;".xlsx]Hóa đơn COD'!"&amp;CELL("address",A548))))</f>
        <v>BTT399845172.T143184.061219</v>
      </c>
      <c r="B548" t="str">
        <f ca="1">IF(ISBLANK(INDIRECT("'["&amp;'Báo cáo'!$C$3&amp;".xlsx]Hóa đơn COD'!"&amp;CELL("address",B548))),"",(INDIRECT("'["&amp;'Báo cáo'!$C$3&amp;".xlsx]Hóa đơn COD'!"&amp;CELL("address",B548))))</f>
        <v>T143184-Chế Hoài Vinh</v>
      </c>
      <c r="C548">
        <f ca="1">IF(ISBLANK(INDIRECT("'["&amp;'Báo cáo'!$C$3&amp;".xlsx]Hóa đơn COD'!"&amp;CELL("address",C548))),"",(INDIRECT("'["&amp;'Báo cáo'!$C$3&amp;".xlsx]Hóa đơn COD'!"&amp;CELL("address",C548))))</f>
        <v>19325837</v>
      </c>
      <c r="D548">
        <f ca="1">IF(ISBLANK(INDIRECT("'["&amp;'Báo cáo'!$C$3&amp;".xlsx]Hóa đơn COD'!"&amp;CELL("address",D548))),"",(INDIRECT("'["&amp;'Báo cáo'!$C$3&amp;".xlsx]Hóa đơn COD'!"&amp;CELL("address",D548))))</f>
        <v>32650</v>
      </c>
      <c r="E548">
        <f ca="1">IF(ISBLANK(INDIRECT("'["&amp;'Báo cáo'!$C$3&amp;".xlsx]Hóa đơn COD'!"&amp;CELL("address",E548))),"",(INDIRECT("'["&amp;'Báo cáo'!$C$3&amp;".xlsx]Hóa đơn COD'!"&amp;CELL("address",E548))))</f>
        <v>1313365</v>
      </c>
      <c r="F548">
        <f ca="1">IF(ISBLANK(INDIRECT("'["&amp;'Báo cáo'!$C$3&amp;".xlsx]Hóa đơn COD'!"&amp;CELL("address",F548))),"",(INDIRECT("'["&amp;'Báo cáo'!$C$3&amp;".xlsx]Hóa đơn COD'!"&amp;CELL("address",F548))))</f>
        <v>1092365</v>
      </c>
      <c r="G548">
        <f ca="1">IF(ISBLANK(INDIRECT("'["&amp;'Báo cáo'!$C$3&amp;".xlsx]Hóa đơn COD'!"&amp;CELL("address",G548))),"",(INDIRECT("'["&amp;'Báo cáo'!$C$3&amp;".xlsx]Hóa đơn COD'!"&amp;CELL("address",G548))))</f>
        <v>221000</v>
      </c>
      <c r="H548">
        <f ca="1">IF(ISBLANK(INDIRECT("'["&amp;'Báo cáo'!$C$3&amp;".xlsx]Hóa đơn COD'!"&amp;CELL("address",H548))),"",(INDIRECT("'["&amp;'Báo cáo'!$C$3&amp;".xlsx]Hóa đơn COD'!"&amp;CELL("address",H548))))</f>
        <v>0</v>
      </c>
      <c r="I548">
        <f ca="1">IF(ISBLANK(INDIRECT("'["&amp;'Báo cáo'!$C$3&amp;".xlsx]Hóa đơn COD'!"&amp;CELL("address",I548))),"",(INDIRECT("'["&amp;'Báo cáo'!$C$3&amp;".xlsx]Hóa đơn COD'!"&amp;CELL("address",I548))))</f>
        <v>60</v>
      </c>
      <c r="J548">
        <f ca="1">IF(ISBLANK(INDIRECT("'["&amp;'Báo cáo'!$C$3&amp;".xlsx]Hóa đơn COD'!"&amp;CELL("address",J548))),"",(INDIRECT("'["&amp;'Báo cáo'!$C$3&amp;".xlsx]Hóa đơn COD'!"&amp;CELL("address",J548))))</f>
        <v>48</v>
      </c>
      <c r="K548">
        <f ca="1">IF(ISBLANK(INDIRECT("'["&amp;'Báo cáo'!$C$3&amp;".xlsx]Hóa đơn COD'!"&amp;CELL("address",K548))),"",(INDIRECT("'["&amp;'Báo cáo'!$C$3&amp;".xlsx]Hóa đơn COD'!"&amp;CELL("address",K548))))</f>
        <v>3</v>
      </c>
      <c r="L548">
        <f ca="1">IF(ISBLANK(INDIRECT("'["&amp;'Báo cáo'!$C$3&amp;".xlsx]Hóa đơn COD'!"&amp;CELL("address",L548))),"",(INDIRECT("'["&amp;'Báo cáo'!$C$3&amp;".xlsx]Hóa đơn COD'!"&amp;CELL("address",L548))))</f>
        <v>9</v>
      </c>
      <c r="M548">
        <f ca="1">IF(ISBLANK(INDIRECT("'["&amp;'Báo cáo'!$C$3&amp;".xlsx]Hóa đơn COD'!"&amp;CELL("address",M548))),"",(INDIRECT("'["&amp;'Báo cáo'!$C$3&amp;".xlsx]Hóa đơn COD'!"&amp;CELL("address",M548))))</f>
        <v>60</v>
      </c>
      <c r="N548" t="str">
        <f ca="1">IF(ISBLANK(INDIRECT("'["&amp;'Báo cáo'!$C$3&amp;".xlsx]Hóa đơn COD'!"&amp;CELL("address",N548))),"",(INDIRECT("'["&amp;'Báo cáo'!$C$3&amp;".xlsx]Hóa đơn COD'!"&amp;CELL("address",N548))))</f>
        <v>trongntm</v>
      </c>
      <c r="O548" t="str">
        <f ca="1">IF(ISBLANK(INDIRECT("'["&amp;'Báo cáo'!$C$3&amp;".xlsx]Hóa đơn COD'!"&amp;CELL("address",O548))),"",(INDIRECT("'["&amp;'Báo cáo'!$C$3&amp;".xlsx]Hóa đơn COD'!"&amp;CELL("address",O548))))</f>
        <v>18:56 06-12-19</v>
      </c>
      <c r="P548" s="10">
        <f t="shared" ca="1" si="8"/>
        <v>0.78888888888888886</v>
      </c>
      <c r="Q548" t="str">
        <f ca="1">IF(B548="","",IF(P548&lt;'Báo cáo'!$C$4,"Sáng","Chiều"))</f>
        <v>Chiều</v>
      </c>
      <c r="R548" s="12" t="str">
        <f ca="1">IF(A548="","",IF(ISNUMBER(MATCH(B548,'Danh sách COD'!$B:$B,0)),J548/I548,""))</f>
        <v/>
      </c>
      <c r="S548" t="str">
        <f ca="1">IF(R548="","",IF(R548&gt;='Báo cáo'!$C$8,"Có","Không"))</f>
        <v/>
      </c>
    </row>
    <row r="549" spans="1:19" x14ac:dyDescent="0.25">
      <c r="A549" t="str">
        <f ca="1">IF(ISBLANK(INDIRECT("'["&amp;'Báo cáo'!$C$3&amp;".xlsx]Hóa đơn COD'!"&amp;CELL("address",A549))),"",(INDIRECT("'["&amp;'Báo cáo'!$C$3&amp;".xlsx]Hóa đơn COD'!"&amp;CELL("address",A549))))</f>
        <v>BTT392768139.T143852.011219</v>
      </c>
      <c r="B549" t="str">
        <f ca="1">IF(ISBLANK(INDIRECT("'["&amp;'Báo cáo'!$C$3&amp;".xlsx]Hóa đơn COD'!"&amp;CELL("address",B549))),"",(INDIRECT("'["&amp;'Báo cáo'!$C$3&amp;".xlsx]Hóa đơn COD'!"&amp;CELL("address",B549))))</f>
        <v>T143852-Trần Nhật Thành</v>
      </c>
      <c r="C549">
        <f ca="1">IF(ISBLANK(INDIRECT("'["&amp;'Báo cáo'!$C$3&amp;".xlsx]Hóa đơn COD'!"&amp;CELL("address",C549))),"",(INDIRECT("'["&amp;'Báo cáo'!$C$3&amp;".xlsx]Hóa đơn COD'!"&amp;CELL("address",C549))))</f>
        <v>9158694</v>
      </c>
      <c r="D549">
        <f ca="1">IF(ISBLANK(INDIRECT("'["&amp;'Báo cáo'!$C$3&amp;".xlsx]Hóa đơn COD'!"&amp;CELL("address",D549))),"",(INDIRECT("'["&amp;'Báo cáo'!$C$3&amp;".xlsx]Hóa đơn COD'!"&amp;CELL("address",D549))))</f>
        <v>0</v>
      </c>
      <c r="E549">
        <f ca="1">IF(ISBLANK(INDIRECT("'["&amp;'Báo cáo'!$C$3&amp;".xlsx]Hóa đơn COD'!"&amp;CELL("address",E549))),"",(INDIRECT("'["&amp;'Báo cáo'!$C$3&amp;".xlsx]Hóa đơn COD'!"&amp;CELL("address",E549))))</f>
        <v>823240</v>
      </c>
      <c r="F549">
        <f ca="1">IF(ISBLANK(INDIRECT("'["&amp;'Báo cáo'!$C$3&amp;".xlsx]Hóa đơn COD'!"&amp;CELL("address",F549))),"",(INDIRECT("'["&amp;'Báo cáo'!$C$3&amp;".xlsx]Hóa đơn COD'!"&amp;CELL("address",F549))))</f>
        <v>712240</v>
      </c>
      <c r="G549">
        <f ca="1">IF(ISBLANK(INDIRECT("'["&amp;'Báo cáo'!$C$3&amp;".xlsx]Hóa đơn COD'!"&amp;CELL("address",G549))),"",(INDIRECT("'["&amp;'Báo cáo'!$C$3&amp;".xlsx]Hóa đơn COD'!"&amp;CELL("address",G549))))</f>
        <v>111000</v>
      </c>
      <c r="H549">
        <f ca="1">IF(ISBLANK(INDIRECT("'["&amp;'Báo cáo'!$C$3&amp;".xlsx]Hóa đơn COD'!"&amp;CELL("address",H549))),"",(INDIRECT("'["&amp;'Báo cáo'!$C$3&amp;".xlsx]Hóa đơn COD'!"&amp;CELL("address",H549))))</f>
        <v>0</v>
      </c>
      <c r="I549">
        <f ca="1">IF(ISBLANK(INDIRECT("'["&amp;'Báo cáo'!$C$3&amp;".xlsx]Hóa đơn COD'!"&amp;CELL("address",I549))),"",(INDIRECT("'["&amp;'Báo cáo'!$C$3&amp;".xlsx]Hóa đơn COD'!"&amp;CELL("address",I549))))</f>
        <v>43</v>
      </c>
      <c r="J549">
        <f ca="1">IF(ISBLANK(INDIRECT("'["&amp;'Báo cáo'!$C$3&amp;".xlsx]Hóa đơn COD'!"&amp;CELL("address",J549))),"",(INDIRECT("'["&amp;'Báo cáo'!$C$3&amp;".xlsx]Hóa đơn COD'!"&amp;CELL("address",J549))))</f>
        <v>31</v>
      </c>
      <c r="K549">
        <f ca="1">IF(ISBLANK(INDIRECT("'["&amp;'Báo cáo'!$C$3&amp;".xlsx]Hóa đơn COD'!"&amp;CELL("address",K549))),"",(INDIRECT("'["&amp;'Báo cáo'!$C$3&amp;".xlsx]Hóa đơn COD'!"&amp;CELL("address",K549))))</f>
        <v>1</v>
      </c>
      <c r="L549">
        <f ca="1">IF(ISBLANK(INDIRECT("'["&amp;'Báo cáo'!$C$3&amp;".xlsx]Hóa đơn COD'!"&amp;CELL("address",L549))),"",(INDIRECT("'["&amp;'Báo cáo'!$C$3&amp;".xlsx]Hóa đơn COD'!"&amp;CELL("address",L549))))</f>
        <v>11</v>
      </c>
      <c r="M549">
        <f ca="1">IF(ISBLANK(INDIRECT("'["&amp;'Báo cáo'!$C$3&amp;".xlsx]Hóa đơn COD'!"&amp;CELL("address",M549))),"",(INDIRECT("'["&amp;'Báo cáo'!$C$3&amp;".xlsx]Hóa đơn COD'!"&amp;CELL("address",M549))))</f>
        <v>43</v>
      </c>
      <c r="N549" t="str">
        <f ca="1">IF(ISBLANK(INDIRECT("'["&amp;'Báo cáo'!$C$3&amp;".xlsx]Hóa đơn COD'!"&amp;CELL("address",N549))),"",(INDIRECT("'["&amp;'Báo cáo'!$C$3&amp;".xlsx]Hóa đơn COD'!"&amp;CELL("address",N549))))</f>
        <v>huyendtm2</v>
      </c>
      <c r="O549" t="str">
        <f ca="1">IF(ISBLANK(INDIRECT("'["&amp;'Báo cáo'!$C$3&amp;".xlsx]Hóa đơn COD'!"&amp;CELL("address",O549))),"",(INDIRECT("'["&amp;'Báo cáo'!$C$3&amp;".xlsx]Hóa đơn COD'!"&amp;CELL("address",O549))))</f>
        <v>12:06 01-12-19</v>
      </c>
      <c r="P549" s="10">
        <f t="shared" ca="1" si="8"/>
        <v>0.50416666666666665</v>
      </c>
      <c r="Q549" t="str">
        <f ca="1">IF(B549="","",IF(P549&lt;'Báo cáo'!$C$4,"Sáng","Chiều"))</f>
        <v>Sáng</v>
      </c>
      <c r="R549" s="12" t="str">
        <f ca="1">IF(A549="","",IF(ISNUMBER(MATCH(B549,'Danh sách COD'!$B:$B,0)),J549/I549,""))</f>
        <v/>
      </c>
      <c r="S549" t="str">
        <f ca="1">IF(R549="","",IF(R549&gt;='Báo cáo'!$C$8,"Có","Không"))</f>
        <v/>
      </c>
    </row>
    <row r="550" spans="1:19" x14ac:dyDescent="0.25">
      <c r="A550" t="str">
        <f ca="1">IF(ISBLANK(INDIRECT("'["&amp;'Báo cáo'!$C$3&amp;".xlsx]Hóa đơn COD'!"&amp;CELL("address",A550))),"",(INDIRECT("'["&amp;'Báo cáo'!$C$3&amp;".xlsx]Hóa đơn COD'!"&amp;CELL("address",A550))))</f>
        <v>BTT392857953.T143856.011219</v>
      </c>
      <c r="B550" t="str">
        <f ca="1">IF(ISBLANK(INDIRECT("'["&amp;'Báo cáo'!$C$3&amp;".xlsx]Hóa đơn COD'!"&amp;CELL("address",B550))),"",(INDIRECT("'["&amp;'Báo cáo'!$C$3&amp;".xlsx]Hóa đơn COD'!"&amp;CELL("address",B550))))</f>
        <v>T143856-Chế Hoài Vinh</v>
      </c>
      <c r="C550">
        <f ca="1">IF(ISBLANK(INDIRECT("'["&amp;'Báo cáo'!$C$3&amp;".xlsx]Hóa đơn COD'!"&amp;CELL("address",C550))),"",(INDIRECT("'["&amp;'Báo cáo'!$C$3&amp;".xlsx]Hóa đơn COD'!"&amp;CELL("address",C550))))</f>
        <v>13296860</v>
      </c>
      <c r="D550">
        <f ca="1">IF(ISBLANK(INDIRECT("'["&amp;'Báo cáo'!$C$3&amp;".xlsx]Hóa đơn COD'!"&amp;CELL("address",D550))),"",(INDIRECT("'["&amp;'Báo cáo'!$C$3&amp;".xlsx]Hóa đơn COD'!"&amp;CELL("address",D550))))</f>
        <v>44000</v>
      </c>
      <c r="E550">
        <f ca="1">IF(ISBLANK(INDIRECT("'["&amp;'Báo cáo'!$C$3&amp;".xlsx]Hóa đơn COD'!"&amp;CELL("address",E550))),"",(INDIRECT("'["&amp;'Báo cáo'!$C$3&amp;".xlsx]Hóa đơn COD'!"&amp;CELL("address",E550))))</f>
        <v>1138080</v>
      </c>
      <c r="F550">
        <f ca="1">IF(ISBLANK(INDIRECT("'["&amp;'Báo cáo'!$C$3&amp;".xlsx]Hóa đơn COD'!"&amp;CELL("address",F550))),"",(INDIRECT("'["&amp;'Báo cáo'!$C$3&amp;".xlsx]Hóa đơn COD'!"&amp;CELL("address",F550))))</f>
        <v>1098080</v>
      </c>
      <c r="G550">
        <f ca="1">IF(ISBLANK(INDIRECT("'["&amp;'Báo cáo'!$C$3&amp;".xlsx]Hóa đơn COD'!"&amp;CELL("address",G550))),"",(INDIRECT("'["&amp;'Báo cáo'!$C$3&amp;".xlsx]Hóa đơn COD'!"&amp;CELL("address",G550))))</f>
        <v>40000</v>
      </c>
      <c r="H550">
        <f ca="1">IF(ISBLANK(INDIRECT("'["&amp;'Báo cáo'!$C$3&amp;".xlsx]Hóa đơn COD'!"&amp;CELL("address",H550))),"",(INDIRECT("'["&amp;'Báo cáo'!$C$3&amp;".xlsx]Hóa đơn COD'!"&amp;CELL("address",H550))))</f>
        <v>0</v>
      </c>
      <c r="I550">
        <f ca="1">IF(ISBLANK(INDIRECT("'["&amp;'Báo cáo'!$C$3&amp;".xlsx]Hóa đơn COD'!"&amp;CELL("address",I550))),"",(INDIRECT("'["&amp;'Báo cáo'!$C$3&amp;".xlsx]Hóa đơn COD'!"&amp;CELL("address",I550))))</f>
        <v>55</v>
      </c>
      <c r="J550">
        <f ca="1">IF(ISBLANK(INDIRECT("'["&amp;'Báo cáo'!$C$3&amp;".xlsx]Hóa đơn COD'!"&amp;CELL("address",J550))),"",(INDIRECT("'["&amp;'Báo cáo'!$C$3&amp;".xlsx]Hóa đơn COD'!"&amp;CELL("address",J550))))</f>
        <v>42</v>
      </c>
      <c r="K550">
        <f ca="1">IF(ISBLANK(INDIRECT("'["&amp;'Báo cáo'!$C$3&amp;".xlsx]Hóa đơn COD'!"&amp;CELL("address",K550))),"",(INDIRECT("'["&amp;'Báo cáo'!$C$3&amp;".xlsx]Hóa đơn COD'!"&amp;CELL("address",K550))))</f>
        <v>1</v>
      </c>
      <c r="L550">
        <f ca="1">IF(ISBLANK(INDIRECT("'["&amp;'Báo cáo'!$C$3&amp;".xlsx]Hóa đơn COD'!"&amp;CELL("address",L550))),"",(INDIRECT("'["&amp;'Báo cáo'!$C$3&amp;".xlsx]Hóa đơn COD'!"&amp;CELL("address",L550))))</f>
        <v>12</v>
      </c>
      <c r="M550">
        <f ca="1">IF(ISBLANK(INDIRECT("'["&amp;'Báo cáo'!$C$3&amp;".xlsx]Hóa đơn COD'!"&amp;CELL("address",M550))),"",(INDIRECT("'["&amp;'Báo cáo'!$C$3&amp;".xlsx]Hóa đơn COD'!"&amp;CELL("address",M550))))</f>
        <v>55</v>
      </c>
      <c r="N550" t="str">
        <f ca="1">IF(ISBLANK(INDIRECT("'["&amp;'Báo cáo'!$C$3&amp;".xlsx]Hóa đơn COD'!"&amp;CELL("address",N550))),"",(INDIRECT("'["&amp;'Báo cáo'!$C$3&amp;".xlsx]Hóa đơn COD'!"&amp;CELL("address",N550))))</f>
        <v>huyendtm2</v>
      </c>
      <c r="O550" t="str">
        <f ca="1">IF(ISBLANK(INDIRECT("'["&amp;'Báo cáo'!$C$3&amp;".xlsx]Hóa đơn COD'!"&amp;CELL("address",O550))),"",(INDIRECT("'["&amp;'Báo cáo'!$C$3&amp;".xlsx]Hóa đơn COD'!"&amp;CELL("address",O550))))</f>
        <v>13:27 01-12-19</v>
      </c>
      <c r="P550" s="10">
        <f t="shared" ca="1" si="8"/>
        <v>0.56041666666666667</v>
      </c>
      <c r="Q550" t="str">
        <f ca="1">IF(B550="","",IF(P550&lt;'Báo cáo'!$C$4,"Sáng","Chiều"))</f>
        <v>Chiều</v>
      </c>
      <c r="R550" s="12" t="str">
        <f ca="1">IF(A550="","",IF(ISNUMBER(MATCH(B550,'Danh sách COD'!$B:$B,0)),J550/I550,""))</f>
        <v/>
      </c>
      <c r="S550" t="str">
        <f ca="1">IF(R550="","",IF(R550&gt;='Báo cáo'!$C$8,"Có","Không"))</f>
        <v/>
      </c>
    </row>
    <row r="551" spans="1:19" x14ac:dyDescent="0.25">
      <c r="A551" t="str">
        <f ca="1">IF(ISBLANK(INDIRECT("'["&amp;'Báo cáo'!$C$3&amp;".xlsx]Hóa đơn COD'!"&amp;CELL("address",A551))),"",(INDIRECT("'["&amp;'Báo cáo'!$C$3&amp;".xlsx]Hóa đơn COD'!"&amp;CELL("address",A551))))</f>
        <v>BTT392996529.T143856.011219</v>
      </c>
      <c r="B551" t="str">
        <f ca="1">IF(ISBLANK(INDIRECT("'["&amp;'Báo cáo'!$C$3&amp;".xlsx]Hóa đơn COD'!"&amp;CELL("address",B551))),"",(INDIRECT("'["&amp;'Báo cáo'!$C$3&amp;".xlsx]Hóa đơn COD'!"&amp;CELL("address",B551))))</f>
        <v>T143856-Chế Hoài Vinh</v>
      </c>
      <c r="C551">
        <f ca="1">IF(ISBLANK(INDIRECT("'["&amp;'Báo cáo'!$C$3&amp;".xlsx]Hóa đơn COD'!"&amp;CELL("address",C551))),"",(INDIRECT("'["&amp;'Báo cáo'!$C$3&amp;".xlsx]Hóa đơn COD'!"&amp;CELL("address",C551))))</f>
        <v>8853000</v>
      </c>
      <c r="D551">
        <f ca="1">IF(ISBLANK(INDIRECT("'["&amp;'Báo cáo'!$C$3&amp;".xlsx]Hóa đơn COD'!"&amp;CELL("address",D551))),"",(INDIRECT("'["&amp;'Báo cáo'!$C$3&amp;".xlsx]Hóa đơn COD'!"&amp;CELL("address",D551))))</f>
        <v>0</v>
      </c>
      <c r="E551">
        <f ca="1">IF(ISBLANK(INDIRECT("'["&amp;'Báo cáo'!$C$3&amp;".xlsx]Hóa đơn COD'!"&amp;CELL("address",E551))),"",(INDIRECT("'["&amp;'Báo cáo'!$C$3&amp;".xlsx]Hóa đơn COD'!"&amp;CELL("address",E551))))</f>
        <v>465651</v>
      </c>
      <c r="F551">
        <f ca="1">IF(ISBLANK(INDIRECT("'["&amp;'Báo cáo'!$C$3&amp;".xlsx]Hóa đơn COD'!"&amp;CELL("address",F551))),"",(INDIRECT("'["&amp;'Báo cáo'!$C$3&amp;".xlsx]Hóa đơn COD'!"&amp;CELL("address",F551))))</f>
        <v>287651</v>
      </c>
      <c r="G551">
        <f ca="1">IF(ISBLANK(INDIRECT("'["&amp;'Báo cáo'!$C$3&amp;".xlsx]Hóa đơn COD'!"&amp;CELL("address",G551))),"",(INDIRECT("'["&amp;'Báo cáo'!$C$3&amp;".xlsx]Hóa đơn COD'!"&amp;CELL("address",G551))))</f>
        <v>178000</v>
      </c>
      <c r="H551">
        <f ca="1">IF(ISBLANK(INDIRECT("'["&amp;'Báo cáo'!$C$3&amp;".xlsx]Hóa đơn COD'!"&amp;CELL("address",H551))),"",(INDIRECT("'["&amp;'Báo cáo'!$C$3&amp;".xlsx]Hóa đơn COD'!"&amp;CELL("address",H551))))</f>
        <v>0</v>
      </c>
      <c r="I551">
        <f ca="1">IF(ISBLANK(INDIRECT("'["&amp;'Báo cáo'!$C$3&amp;".xlsx]Hóa đơn COD'!"&amp;CELL("address",I551))),"",(INDIRECT("'["&amp;'Báo cáo'!$C$3&amp;".xlsx]Hóa đơn COD'!"&amp;CELL("address",I551))))</f>
        <v>17</v>
      </c>
      <c r="J551">
        <f ca="1">IF(ISBLANK(INDIRECT("'["&amp;'Báo cáo'!$C$3&amp;".xlsx]Hóa đơn COD'!"&amp;CELL("address",J551))),"",(INDIRECT("'["&amp;'Báo cáo'!$C$3&amp;".xlsx]Hóa đơn COD'!"&amp;CELL("address",J551))))</f>
        <v>15</v>
      </c>
      <c r="K551">
        <f ca="1">IF(ISBLANK(INDIRECT("'["&amp;'Báo cáo'!$C$3&amp;".xlsx]Hóa đơn COD'!"&amp;CELL("address",K551))),"",(INDIRECT("'["&amp;'Báo cáo'!$C$3&amp;".xlsx]Hóa đơn COD'!"&amp;CELL("address",K551))))</f>
        <v>0</v>
      </c>
      <c r="L551">
        <f ca="1">IF(ISBLANK(INDIRECT("'["&amp;'Báo cáo'!$C$3&amp;".xlsx]Hóa đơn COD'!"&amp;CELL("address",L551))),"",(INDIRECT("'["&amp;'Báo cáo'!$C$3&amp;".xlsx]Hóa đơn COD'!"&amp;CELL("address",L551))))</f>
        <v>2</v>
      </c>
      <c r="M551">
        <f ca="1">IF(ISBLANK(INDIRECT("'["&amp;'Báo cáo'!$C$3&amp;".xlsx]Hóa đơn COD'!"&amp;CELL("address",M551))),"",(INDIRECT("'["&amp;'Báo cáo'!$C$3&amp;".xlsx]Hóa đơn COD'!"&amp;CELL("address",M551))))</f>
        <v>17</v>
      </c>
      <c r="N551" t="str">
        <f ca="1">IF(ISBLANK(INDIRECT("'["&amp;'Báo cáo'!$C$3&amp;".xlsx]Hóa đơn COD'!"&amp;CELL("address",N551))),"",(INDIRECT("'["&amp;'Báo cáo'!$C$3&amp;".xlsx]Hóa đơn COD'!"&amp;CELL("address",N551))))</f>
        <v>huyendtm2</v>
      </c>
      <c r="O551" t="str">
        <f ca="1">IF(ISBLANK(INDIRECT("'["&amp;'Báo cáo'!$C$3&amp;".xlsx]Hóa đơn COD'!"&amp;CELL("address",O551))),"",(INDIRECT("'["&amp;'Báo cáo'!$C$3&amp;".xlsx]Hóa đơn COD'!"&amp;CELL("address",O551))))</f>
        <v>16:29 01-12-19</v>
      </c>
      <c r="P551" s="10">
        <f t="shared" ca="1" si="8"/>
        <v>0.68680555555555556</v>
      </c>
      <c r="Q551" t="str">
        <f ca="1">IF(B551="","",IF(P551&lt;'Báo cáo'!$C$4,"Sáng","Chiều"))</f>
        <v>Chiều</v>
      </c>
      <c r="R551" s="12" t="str">
        <f ca="1">IF(A551="","",IF(ISNUMBER(MATCH(B551,'Danh sách COD'!$B:$B,0)),J551/I551,""))</f>
        <v/>
      </c>
      <c r="S551" t="str">
        <f ca="1">IF(R551="","",IF(R551&gt;='Báo cáo'!$C$8,"Có","Không"))</f>
        <v/>
      </c>
    </row>
    <row r="552" spans="1:19" x14ac:dyDescent="0.25">
      <c r="A552" t="str">
        <f ca="1">IF(ISBLANK(INDIRECT("'["&amp;'Báo cáo'!$C$3&amp;".xlsx]Hóa đơn COD'!"&amp;CELL("address",A552))),"",(INDIRECT("'["&amp;'Báo cáo'!$C$3&amp;".xlsx]Hóa đơn COD'!"&amp;CELL("address",A552))))</f>
        <v>BTT392801757.T143876.011219</v>
      </c>
      <c r="B552" t="str">
        <f ca="1">IF(ISBLANK(INDIRECT("'["&amp;'Báo cáo'!$C$3&amp;".xlsx]Hóa đơn COD'!"&amp;CELL("address",B552))),"",(INDIRECT("'["&amp;'Báo cáo'!$C$3&amp;".xlsx]Hóa đơn COD'!"&amp;CELL("address",B552))))</f>
        <v>T143876-Nguyễn Đình Duy</v>
      </c>
      <c r="C552">
        <f ca="1">IF(ISBLANK(INDIRECT("'["&amp;'Báo cáo'!$C$3&amp;".xlsx]Hóa đơn COD'!"&amp;CELL("address",C552))),"",(INDIRECT("'["&amp;'Báo cáo'!$C$3&amp;".xlsx]Hóa đơn COD'!"&amp;CELL("address",C552))))</f>
        <v>15453623</v>
      </c>
      <c r="D552">
        <f ca="1">IF(ISBLANK(INDIRECT("'["&amp;'Báo cáo'!$C$3&amp;".xlsx]Hóa đơn COD'!"&amp;CELL("address",D552))),"",(INDIRECT("'["&amp;'Báo cáo'!$C$3&amp;".xlsx]Hóa đơn COD'!"&amp;CELL("address",D552))))</f>
        <v>90000</v>
      </c>
      <c r="E552">
        <f ca="1">IF(ISBLANK(INDIRECT("'["&amp;'Báo cáo'!$C$3&amp;".xlsx]Hóa đơn COD'!"&amp;CELL("address",E552))),"",(INDIRECT("'["&amp;'Báo cáo'!$C$3&amp;".xlsx]Hóa đơn COD'!"&amp;CELL("address",E552))))</f>
        <v>1155100</v>
      </c>
      <c r="F552">
        <f ca="1">IF(ISBLANK(INDIRECT("'["&amp;'Báo cáo'!$C$3&amp;".xlsx]Hóa đơn COD'!"&amp;CELL("address",F552))),"",(INDIRECT("'["&amp;'Báo cáo'!$C$3&amp;".xlsx]Hóa đơn COD'!"&amp;CELL("address",F552))))</f>
        <v>882100</v>
      </c>
      <c r="G552">
        <f ca="1">IF(ISBLANK(INDIRECT("'["&amp;'Báo cáo'!$C$3&amp;".xlsx]Hóa đơn COD'!"&amp;CELL("address",G552))),"",(INDIRECT("'["&amp;'Báo cáo'!$C$3&amp;".xlsx]Hóa đơn COD'!"&amp;CELL("address",G552))))</f>
        <v>183000</v>
      </c>
      <c r="H552">
        <f ca="1">IF(ISBLANK(INDIRECT("'["&amp;'Báo cáo'!$C$3&amp;".xlsx]Hóa đơn COD'!"&amp;CELL("address",H552))),"",(INDIRECT("'["&amp;'Báo cáo'!$C$3&amp;".xlsx]Hóa đơn COD'!"&amp;CELL("address",H552))))</f>
        <v>0</v>
      </c>
      <c r="I552">
        <f ca="1">IF(ISBLANK(INDIRECT("'["&amp;'Báo cáo'!$C$3&amp;".xlsx]Hóa đơn COD'!"&amp;CELL("address",I552))),"",(INDIRECT("'["&amp;'Báo cáo'!$C$3&amp;".xlsx]Hóa đơn COD'!"&amp;CELL("address",I552))))</f>
        <v>55</v>
      </c>
      <c r="J552">
        <f ca="1">IF(ISBLANK(INDIRECT("'["&amp;'Báo cáo'!$C$3&amp;".xlsx]Hóa đơn COD'!"&amp;CELL("address",J552))),"",(INDIRECT("'["&amp;'Báo cáo'!$C$3&amp;".xlsx]Hóa đơn COD'!"&amp;CELL("address",J552))))</f>
        <v>40</v>
      </c>
      <c r="K552">
        <f ca="1">IF(ISBLANK(INDIRECT("'["&amp;'Báo cáo'!$C$3&amp;".xlsx]Hóa đơn COD'!"&amp;CELL("address",K552))),"",(INDIRECT("'["&amp;'Báo cáo'!$C$3&amp;".xlsx]Hóa đơn COD'!"&amp;CELL("address",K552))))</f>
        <v>1</v>
      </c>
      <c r="L552">
        <f ca="1">IF(ISBLANK(INDIRECT("'["&amp;'Báo cáo'!$C$3&amp;".xlsx]Hóa đơn COD'!"&amp;CELL("address",L552))),"",(INDIRECT("'["&amp;'Báo cáo'!$C$3&amp;".xlsx]Hóa đơn COD'!"&amp;CELL("address",L552))))</f>
        <v>14</v>
      </c>
      <c r="M552">
        <f ca="1">IF(ISBLANK(INDIRECT("'["&amp;'Báo cáo'!$C$3&amp;".xlsx]Hóa đơn COD'!"&amp;CELL("address",M552))),"",(INDIRECT("'["&amp;'Báo cáo'!$C$3&amp;".xlsx]Hóa đơn COD'!"&amp;CELL("address",M552))))</f>
        <v>55</v>
      </c>
      <c r="N552" t="str">
        <f ca="1">IF(ISBLANK(INDIRECT("'["&amp;'Báo cáo'!$C$3&amp;".xlsx]Hóa đơn COD'!"&amp;CELL("address",N552))),"",(INDIRECT("'["&amp;'Báo cáo'!$C$3&amp;".xlsx]Hóa đơn COD'!"&amp;CELL("address",N552))))</f>
        <v>huyendtm2</v>
      </c>
      <c r="O552" t="str">
        <f ca="1">IF(ISBLANK(INDIRECT("'["&amp;'Báo cáo'!$C$3&amp;".xlsx]Hóa đơn COD'!"&amp;CELL("address",O552))),"",(INDIRECT("'["&amp;'Báo cáo'!$C$3&amp;".xlsx]Hóa đơn COD'!"&amp;CELL("address",O552))))</f>
        <v>12:39 01-12-19</v>
      </c>
      <c r="P552" s="10">
        <f t="shared" ca="1" si="8"/>
        <v>0.52708333333333335</v>
      </c>
      <c r="Q552" t="str">
        <f ca="1">IF(B552="","",IF(P552&lt;'Báo cáo'!$C$4,"Sáng","Chiều"))</f>
        <v>Sáng</v>
      </c>
      <c r="R552" s="12" t="str">
        <f ca="1">IF(A552="","",IF(ISNUMBER(MATCH(B552,'Danh sách COD'!$B:$B,0)),J552/I552,""))</f>
        <v/>
      </c>
      <c r="S552" t="str">
        <f ca="1">IF(R552="","",IF(R552&gt;='Báo cáo'!$C$8,"Có","Không"))</f>
        <v/>
      </c>
    </row>
    <row r="553" spans="1:19" x14ac:dyDescent="0.25">
      <c r="A553" t="str">
        <f ca="1">IF(ISBLANK(INDIRECT("'["&amp;'Báo cáo'!$C$3&amp;".xlsx]Hóa đơn COD'!"&amp;CELL("address",A553))),"",(INDIRECT("'["&amp;'Báo cáo'!$C$3&amp;".xlsx]Hóa đơn COD'!"&amp;CELL("address",A553))))</f>
        <v>BTT392978175.T143876.011219</v>
      </c>
      <c r="B553" t="str">
        <f ca="1">IF(ISBLANK(INDIRECT("'["&amp;'Báo cáo'!$C$3&amp;".xlsx]Hóa đơn COD'!"&amp;CELL("address",B553))),"",(INDIRECT("'["&amp;'Báo cáo'!$C$3&amp;".xlsx]Hóa đơn COD'!"&amp;CELL("address",B553))))</f>
        <v>T143876-Nguyễn Đình Duy</v>
      </c>
      <c r="C553">
        <f ca="1">IF(ISBLANK(INDIRECT("'["&amp;'Báo cáo'!$C$3&amp;".xlsx]Hóa đơn COD'!"&amp;CELL("address",C553))),"",(INDIRECT("'["&amp;'Báo cáo'!$C$3&amp;".xlsx]Hóa đơn COD'!"&amp;CELL("address",C553))))</f>
        <v>25997100</v>
      </c>
      <c r="D553">
        <f ca="1">IF(ISBLANK(INDIRECT("'["&amp;'Báo cáo'!$C$3&amp;".xlsx]Hóa đơn COD'!"&amp;CELL("address",D553))),"",(INDIRECT("'["&amp;'Báo cáo'!$C$3&amp;".xlsx]Hóa đơn COD'!"&amp;CELL("address",D553))))</f>
        <v>100000</v>
      </c>
      <c r="E553">
        <f ca="1">IF(ISBLANK(INDIRECT("'["&amp;'Báo cáo'!$C$3&amp;".xlsx]Hóa đơn COD'!"&amp;CELL("address",E553))),"",(INDIRECT("'["&amp;'Báo cáo'!$C$3&amp;".xlsx]Hóa đơn COD'!"&amp;CELL("address",E553))))</f>
        <v>636510</v>
      </c>
      <c r="F553">
        <f ca="1">IF(ISBLANK(INDIRECT("'["&amp;'Báo cáo'!$C$3&amp;".xlsx]Hóa đơn COD'!"&amp;CELL("address",F553))),"",(INDIRECT("'["&amp;'Báo cáo'!$C$3&amp;".xlsx]Hóa đơn COD'!"&amp;CELL("address",F553))))</f>
        <v>503510</v>
      </c>
      <c r="G553">
        <f ca="1">IF(ISBLANK(INDIRECT("'["&amp;'Báo cáo'!$C$3&amp;".xlsx]Hóa đơn COD'!"&amp;CELL("address",G553))),"",(INDIRECT("'["&amp;'Báo cáo'!$C$3&amp;".xlsx]Hóa đơn COD'!"&amp;CELL("address",G553))))</f>
        <v>133000</v>
      </c>
      <c r="H553">
        <f ca="1">IF(ISBLANK(INDIRECT("'["&amp;'Báo cáo'!$C$3&amp;".xlsx]Hóa đơn COD'!"&amp;CELL("address",H553))),"",(INDIRECT("'["&amp;'Báo cáo'!$C$3&amp;".xlsx]Hóa đơn COD'!"&amp;CELL("address",H553))))</f>
        <v>0</v>
      </c>
      <c r="I553">
        <f ca="1">IF(ISBLANK(INDIRECT("'["&amp;'Báo cáo'!$C$3&amp;".xlsx]Hóa đơn COD'!"&amp;CELL("address",I553))),"",(INDIRECT("'["&amp;'Báo cáo'!$C$3&amp;".xlsx]Hóa đơn COD'!"&amp;CELL("address",I553))))</f>
        <v>25</v>
      </c>
      <c r="J553">
        <f ca="1">IF(ISBLANK(INDIRECT("'["&amp;'Báo cáo'!$C$3&amp;".xlsx]Hóa đơn COD'!"&amp;CELL("address",J553))),"",(INDIRECT("'["&amp;'Báo cáo'!$C$3&amp;".xlsx]Hóa đơn COD'!"&amp;CELL("address",J553))))</f>
        <v>17</v>
      </c>
      <c r="K553">
        <f ca="1">IF(ISBLANK(INDIRECT("'["&amp;'Báo cáo'!$C$3&amp;".xlsx]Hóa đơn COD'!"&amp;CELL("address",K553))),"",(INDIRECT("'["&amp;'Báo cáo'!$C$3&amp;".xlsx]Hóa đơn COD'!"&amp;CELL("address",K553))))</f>
        <v>2</v>
      </c>
      <c r="L553">
        <f ca="1">IF(ISBLANK(INDIRECT("'["&amp;'Báo cáo'!$C$3&amp;".xlsx]Hóa đơn COD'!"&amp;CELL("address",L553))),"",(INDIRECT("'["&amp;'Báo cáo'!$C$3&amp;".xlsx]Hóa đơn COD'!"&amp;CELL("address",L553))))</f>
        <v>6</v>
      </c>
      <c r="M553">
        <f ca="1">IF(ISBLANK(INDIRECT("'["&amp;'Báo cáo'!$C$3&amp;".xlsx]Hóa đơn COD'!"&amp;CELL("address",M553))),"",(INDIRECT("'["&amp;'Báo cáo'!$C$3&amp;".xlsx]Hóa đơn COD'!"&amp;CELL("address",M553))))</f>
        <v>25</v>
      </c>
      <c r="N553" t="str">
        <f ca="1">IF(ISBLANK(INDIRECT("'["&amp;'Báo cáo'!$C$3&amp;".xlsx]Hóa đơn COD'!"&amp;CELL("address",N553))),"",(INDIRECT("'["&amp;'Báo cáo'!$C$3&amp;".xlsx]Hóa đơn COD'!"&amp;CELL("address",N553))))</f>
        <v>huyendtm2</v>
      </c>
      <c r="O553" t="str">
        <f ca="1">IF(ISBLANK(INDIRECT("'["&amp;'Báo cáo'!$C$3&amp;".xlsx]Hóa đơn COD'!"&amp;CELL("address",O553))),"",(INDIRECT("'["&amp;'Báo cáo'!$C$3&amp;".xlsx]Hóa đơn COD'!"&amp;CELL("address",O553))))</f>
        <v>16:06 01-12-19</v>
      </c>
      <c r="P553" s="10">
        <f t="shared" ca="1" si="8"/>
        <v>0.67083333333333339</v>
      </c>
      <c r="Q553" t="str">
        <f ca="1">IF(B553="","",IF(P553&lt;'Báo cáo'!$C$4,"Sáng","Chiều"))</f>
        <v>Chiều</v>
      </c>
      <c r="R553" s="12" t="str">
        <f ca="1">IF(A553="","",IF(ISNUMBER(MATCH(B553,'Danh sách COD'!$B:$B,0)),J553/I553,""))</f>
        <v/>
      </c>
      <c r="S553" t="str">
        <f ca="1">IF(R553="","",IF(R553&gt;='Báo cáo'!$C$8,"Có","Không"))</f>
        <v/>
      </c>
    </row>
    <row r="554" spans="1:19" x14ac:dyDescent="0.25">
      <c r="A554" t="str">
        <f ca="1">IF(ISBLANK(INDIRECT("'["&amp;'Báo cáo'!$C$3&amp;".xlsx]Hóa đơn COD'!"&amp;CELL("address",A554))),"",(INDIRECT("'["&amp;'Báo cáo'!$C$3&amp;".xlsx]Hóa đơn COD'!"&amp;CELL("address",A554))))</f>
        <v>BTT393106431.T14392.011219</v>
      </c>
      <c r="B554" t="str">
        <f ca="1">IF(ISBLANK(INDIRECT("'["&amp;'Báo cáo'!$C$3&amp;".xlsx]Hóa đơn COD'!"&amp;CELL("address",B554))),"",(INDIRECT("'["&amp;'Báo cáo'!$C$3&amp;".xlsx]Hóa đơn COD'!"&amp;CELL("address",B554))))</f>
        <v>T14392-Nguyễn Hoàng Long</v>
      </c>
      <c r="C554">
        <f ca="1">IF(ISBLANK(INDIRECT("'["&amp;'Báo cáo'!$C$3&amp;".xlsx]Hóa đơn COD'!"&amp;CELL("address",C554))),"",(INDIRECT("'["&amp;'Báo cáo'!$C$3&amp;".xlsx]Hóa đơn COD'!"&amp;CELL("address",C554))))</f>
        <v>1488100</v>
      </c>
      <c r="D554">
        <f ca="1">IF(ISBLANK(INDIRECT("'["&amp;'Báo cáo'!$C$3&amp;".xlsx]Hóa đơn COD'!"&amp;CELL("address",D554))),"",(INDIRECT("'["&amp;'Báo cáo'!$C$3&amp;".xlsx]Hóa đơn COD'!"&amp;CELL("address",D554))))</f>
        <v>0</v>
      </c>
      <c r="E554">
        <f ca="1">IF(ISBLANK(INDIRECT("'["&amp;'Báo cáo'!$C$3&amp;".xlsx]Hóa đơn COD'!"&amp;CELL("address",E554))),"",(INDIRECT("'["&amp;'Báo cáo'!$C$3&amp;".xlsx]Hóa đơn COD'!"&amp;CELL("address",E554))))</f>
        <v>32100</v>
      </c>
      <c r="F554">
        <f ca="1">IF(ISBLANK(INDIRECT("'["&amp;'Báo cáo'!$C$3&amp;".xlsx]Hóa đơn COD'!"&amp;CELL("address",F554))),"",(INDIRECT("'["&amp;'Báo cáo'!$C$3&amp;".xlsx]Hóa đơn COD'!"&amp;CELL("address",F554))))</f>
        <v>32100</v>
      </c>
      <c r="G554">
        <f ca="1">IF(ISBLANK(INDIRECT("'["&amp;'Báo cáo'!$C$3&amp;".xlsx]Hóa đơn COD'!"&amp;CELL("address",G554))),"",(INDIRECT("'["&amp;'Báo cáo'!$C$3&amp;".xlsx]Hóa đơn COD'!"&amp;CELL("address",G554))))</f>
        <v>0</v>
      </c>
      <c r="H554">
        <f ca="1">IF(ISBLANK(INDIRECT("'["&amp;'Báo cáo'!$C$3&amp;".xlsx]Hóa đơn COD'!"&amp;CELL("address",H554))),"",(INDIRECT("'["&amp;'Báo cáo'!$C$3&amp;".xlsx]Hóa đơn COD'!"&amp;CELL("address",H554))))</f>
        <v>0</v>
      </c>
      <c r="I554">
        <f ca="1">IF(ISBLANK(INDIRECT("'["&amp;'Báo cáo'!$C$3&amp;".xlsx]Hóa đơn COD'!"&amp;CELL("address",I554))),"",(INDIRECT("'["&amp;'Báo cáo'!$C$3&amp;".xlsx]Hóa đơn COD'!"&amp;CELL("address",I554))))</f>
        <v>2</v>
      </c>
      <c r="J554">
        <f ca="1">IF(ISBLANK(INDIRECT("'["&amp;'Báo cáo'!$C$3&amp;".xlsx]Hóa đơn COD'!"&amp;CELL("address",J554))),"",(INDIRECT("'["&amp;'Báo cáo'!$C$3&amp;".xlsx]Hóa đơn COD'!"&amp;CELL("address",J554))))</f>
        <v>2</v>
      </c>
      <c r="K554">
        <f ca="1">IF(ISBLANK(INDIRECT("'["&amp;'Báo cáo'!$C$3&amp;".xlsx]Hóa đơn COD'!"&amp;CELL("address",K554))),"",(INDIRECT("'["&amp;'Báo cáo'!$C$3&amp;".xlsx]Hóa đơn COD'!"&amp;CELL("address",K554))))</f>
        <v>0</v>
      </c>
      <c r="L554">
        <f ca="1">IF(ISBLANK(INDIRECT("'["&amp;'Báo cáo'!$C$3&amp;".xlsx]Hóa đơn COD'!"&amp;CELL("address",L554))),"",(INDIRECT("'["&amp;'Báo cáo'!$C$3&amp;".xlsx]Hóa đơn COD'!"&amp;CELL("address",L554))))</f>
        <v>0</v>
      </c>
      <c r="M554">
        <f ca="1">IF(ISBLANK(INDIRECT("'["&amp;'Báo cáo'!$C$3&amp;".xlsx]Hóa đơn COD'!"&amp;CELL("address",M554))),"",(INDIRECT("'["&amp;'Báo cáo'!$C$3&amp;".xlsx]Hóa đơn COD'!"&amp;CELL("address",M554))))</f>
        <v>2</v>
      </c>
      <c r="N554" t="str">
        <f ca="1">IF(ISBLANK(INDIRECT("'["&amp;'Báo cáo'!$C$3&amp;".xlsx]Hóa đơn COD'!"&amp;CELL("address",N554))),"",(INDIRECT("'["&amp;'Báo cáo'!$C$3&amp;".xlsx]Hóa đơn COD'!"&amp;CELL("address",N554))))</f>
        <v>huyendtm2</v>
      </c>
      <c r="O554" t="str">
        <f ca="1">IF(ISBLANK(INDIRECT("'["&amp;'Báo cáo'!$C$3&amp;".xlsx]Hóa đơn COD'!"&amp;CELL("address",O554))),"",(INDIRECT("'["&amp;'Báo cáo'!$C$3&amp;".xlsx]Hóa đơn COD'!"&amp;CELL("address",O554))))</f>
        <v>18:05 01-12-19</v>
      </c>
      <c r="P554" s="10">
        <f t="shared" ca="1" si="8"/>
        <v>0.75347222222222221</v>
      </c>
      <c r="Q554" t="str">
        <f ca="1">IF(B554="","",IF(P554&lt;'Báo cáo'!$C$4,"Sáng","Chiều"))</f>
        <v>Chiều</v>
      </c>
      <c r="R554" s="12" t="str">
        <f ca="1">IF(A554="","",IF(ISNUMBER(MATCH(B554,'Danh sách COD'!$B:$B,0)),J554/I554,""))</f>
        <v/>
      </c>
      <c r="S554" t="str">
        <f ca="1">IF(R554="","",IF(R554&gt;='Báo cáo'!$C$8,"Có","Không"))</f>
        <v/>
      </c>
    </row>
    <row r="555" spans="1:19" x14ac:dyDescent="0.25">
      <c r="A555" t="str">
        <f ca="1">IF(ISBLANK(INDIRECT("'["&amp;'Báo cáo'!$C$3&amp;".xlsx]Hóa đơn COD'!"&amp;CELL("address",A555))),"",(INDIRECT("'["&amp;'Báo cáo'!$C$3&amp;".xlsx]Hóa đơn COD'!"&amp;CELL("address",A555))))</f>
        <v>BTT396563181.T144446.041219</v>
      </c>
      <c r="B555" t="str">
        <f ca="1">IF(ISBLANK(INDIRECT("'["&amp;'Báo cáo'!$C$3&amp;".xlsx]Hóa đơn COD'!"&amp;CELL("address",B555))),"",(INDIRECT("'["&amp;'Báo cáo'!$C$3&amp;".xlsx]Hóa đơn COD'!"&amp;CELL("address",B555))))</f>
        <v>T144446-Nguyễn Trọng Phú</v>
      </c>
      <c r="C555">
        <f ca="1">IF(ISBLANK(INDIRECT("'["&amp;'Báo cáo'!$C$3&amp;".xlsx]Hóa đơn COD'!"&amp;CELL("address",C555))),"",(INDIRECT("'["&amp;'Báo cáo'!$C$3&amp;".xlsx]Hóa đơn COD'!"&amp;CELL("address",C555))))</f>
        <v>7731050</v>
      </c>
      <c r="D555">
        <f ca="1">IF(ISBLANK(INDIRECT("'["&amp;'Báo cáo'!$C$3&amp;".xlsx]Hóa đơn COD'!"&amp;CELL("address",D555))),"",(INDIRECT("'["&amp;'Báo cáo'!$C$3&amp;".xlsx]Hóa đơn COD'!"&amp;CELL("address",D555))))</f>
        <v>0</v>
      </c>
      <c r="E555">
        <f ca="1">IF(ISBLANK(INDIRECT("'["&amp;'Báo cáo'!$C$3&amp;".xlsx]Hóa đơn COD'!"&amp;CELL("address",E555))),"",(INDIRECT("'["&amp;'Báo cáo'!$C$3&amp;".xlsx]Hóa đơn COD'!"&amp;CELL("address",E555))))</f>
        <v>846060</v>
      </c>
      <c r="F555">
        <f ca="1">IF(ISBLANK(INDIRECT("'["&amp;'Báo cáo'!$C$3&amp;".xlsx]Hóa đơn COD'!"&amp;CELL("address",F555))),"",(INDIRECT("'["&amp;'Báo cáo'!$C$3&amp;".xlsx]Hóa đơn COD'!"&amp;CELL("address",F555))))</f>
        <v>708060</v>
      </c>
      <c r="G555">
        <f ca="1">IF(ISBLANK(INDIRECT("'["&amp;'Báo cáo'!$C$3&amp;".xlsx]Hóa đơn COD'!"&amp;CELL("address",G555))),"",(INDIRECT("'["&amp;'Báo cáo'!$C$3&amp;".xlsx]Hóa đơn COD'!"&amp;CELL("address",G555))))</f>
        <v>138000</v>
      </c>
      <c r="H555">
        <f ca="1">IF(ISBLANK(INDIRECT("'["&amp;'Báo cáo'!$C$3&amp;".xlsx]Hóa đơn COD'!"&amp;CELL("address",H555))),"",(INDIRECT("'["&amp;'Báo cáo'!$C$3&amp;".xlsx]Hóa đơn COD'!"&amp;CELL("address",H555))))</f>
        <v>0</v>
      </c>
      <c r="I555">
        <f ca="1">IF(ISBLANK(INDIRECT("'["&amp;'Báo cáo'!$C$3&amp;".xlsx]Hóa đơn COD'!"&amp;CELL("address",I555))),"",(INDIRECT("'["&amp;'Báo cáo'!$C$3&amp;".xlsx]Hóa đơn COD'!"&amp;CELL("address",I555))))</f>
        <v>37</v>
      </c>
      <c r="J555">
        <f ca="1">IF(ISBLANK(INDIRECT("'["&amp;'Báo cáo'!$C$3&amp;".xlsx]Hóa đơn COD'!"&amp;CELL("address",J555))),"",(INDIRECT("'["&amp;'Báo cáo'!$C$3&amp;".xlsx]Hóa đơn COD'!"&amp;CELL("address",J555))))</f>
        <v>34</v>
      </c>
      <c r="K555">
        <f ca="1">IF(ISBLANK(INDIRECT("'["&amp;'Báo cáo'!$C$3&amp;".xlsx]Hóa đơn COD'!"&amp;CELL("address",K555))),"",(INDIRECT("'["&amp;'Báo cáo'!$C$3&amp;".xlsx]Hóa đơn COD'!"&amp;CELL("address",K555))))</f>
        <v>1</v>
      </c>
      <c r="L555">
        <f ca="1">IF(ISBLANK(INDIRECT("'["&amp;'Báo cáo'!$C$3&amp;".xlsx]Hóa đơn COD'!"&amp;CELL("address",L555))),"",(INDIRECT("'["&amp;'Báo cáo'!$C$3&amp;".xlsx]Hóa đơn COD'!"&amp;CELL("address",L555))))</f>
        <v>2</v>
      </c>
      <c r="M555">
        <f ca="1">IF(ISBLANK(INDIRECT("'["&amp;'Báo cáo'!$C$3&amp;".xlsx]Hóa đơn COD'!"&amp;CELL("address",M555))),"",(INDIRECT("'["&amp;'Báo cáo'!$C$3&amp;".xlsx]Hóa đơn COD'!"&amp;CELL("address",M555))))</f>
        <v>37</v>
      </c>
      <c r="N555" t="str">
        <f ca="1">IF(ISBLANK(INDIRECT("'["&amp;'Báo cáo'!$C$3&amp;".xlsx]Hóa đơn COD'!"&amp;CELL("address",N555))),"",(INDIRECT("'["&amp;'Báo cáo'!$C$3&amp;".xlsx]Hóa đơn COD'!"&amp;CELL("address",N555))))</f>
        <v>anhtnt3</v>
      </c>
      <c r="O555" t="str">
        <f ca="1">IF(ISBLANK(INDIRECT("'["&amp;'Báo cáo'!$C$3&amp;".xlsx]Hóa đơn COD'!"&amp;CELL("address",O555))),"",(INDIRECT("'["&amp;'Báo cáo'!$C$3&amp;".xlsx]Hóa đơn COD'!"&amp;CELL("address",O555))))</f>
        <v>11:29 04-12-19</v>
      </c>
      <c r="P555" s="10">
        <f t="shared" ca="1" si="8"/>
        <v>0.47847222222222219</v>
      </c>
      <c r="Q555" t="str">
        <f ca="1">IF(B555="","",IF(P555&lt;'Báo cáo'!$C$4,"Sáng","Chiều"))</f>
        <v>Sáng</v>
      </c>
      <c r="R555" s="12" t="str">
        <f ca="1">IF(A555="","",IF(ISNUMBER(MATCH(B555,'Danh sách COD'!$B:$B,0)),J555/I555,""))</f>
        <v/>
      </c>
      <c r="S555" t="str">
        <f ca="1">IF(R555="","",IF(R555&gt;='Báo cáo'!$C$8,"Có","Không"))</f>
        <v/>
      </c>
    </row>
    <row r="556" spans="1:19" x14ac:dyDescent="0.25">
      <c r="A556" t="str">
        <f ca="1">IF(ISBLANK(INDIRECT("'["&amp;'Báo cáo'!$C$3&amp;".xlsx]Hóa đơn COD'!"&amp;CELL("address",A556))),"",(INDIRECT("'["&amp;'Báo cáo'!$C$3&amp;".xlsx]Hóa đơn COD'!"&amp;CELL("address",A556))))</f>
        <v>BTT399335949.T144446.061219</v>
      </c>
      <c r="B556" t="str">
        <f ca="1">IF(ISBLANK(INDIRECT("'["&amp;'Báo cáo'!$C$3&amp;".xlsx]Hóa đơn COD'!"&amp;CELL("address",B556))),"",(INDIRECT("'["&amp;'Báo cáo'!$C$3&amp;".xlsx]Hóa đơn COD'!"&amp;CELL("address",B556))))</f>
        <v>T144446-Nguyễn Trọng Phú</v>
      </c>
      <c r="C556">
        <f ca="1">IF(ISBLANK(INDIRECT("'["&amp;'Báo cáo'!$C$3&amp;".xlsx]Hóa đơn COD'!"&amp;CELL("address",C556))),"",(INDIRECT("'["&amp;'Báo cáo'!$C$3&amp;".xlsx]Hóa đơn COD'!"&amp;CELL("address",C556))))</f>
        <v>9086410</v>
      </c>
      <c r="D556">
        <f ca="1">IF(ISBLANK(INDIRECT("'["&amp;'Báo cáo'!$C$3&amp;".xlsx]Hóa đơn COD'!"&amp;CELL("address",D556))),"",(INDIRECT("'["&amp;'Báo cáo'!$C$3&amp;".xlsx]Hóa đơn COD'!"&amp;CELL("address",D556))))</f>
        <v>0</v>
      </c>
      <c r="E556">
        <f ca="1">IF(ISBLANK(INDIRECT("'["&amp;'Báo cáo'!$C$3&amp;".xlsx]Hóa đơn COD'!"&amp;CELL("address",E556))),"",(INDIRECT("'["&amp;'Báo cáo'!$C$3&amp;".xlsx]Hóa đơn COD'!"&amp;CELL("address",E556))))</f>
        <v>833110</v>
      </c>
      <c r="F556">
        <f ca="1">IF(ISBLANK(INDIRECT("'["&amp;'Báo cáo'!$C$3&amp;".xlsx]Hóa đơn COD'!"&amp;CELL("address",F556))),"",(INDIRECT("'["&amp;'Báo cáo'!$C$3&amp;".xlsx]Hóa đơn COD'!"&amp;CELL("address",F556))))</f>
        <v>789110</v>
      </c>
      <c r="G556">
        <f ca="1">IF(ISBLANK(INDIRECT("'["&amp;'Báo cáo'!$C$3&amp;".xlsx]Hóa đơn COD'!"&amp;CELL("address",G556))),"",(INDIRECT("'["&amp;'Báo cáo'!$C$3&amp;".xlsx]Hóa đơn COD'!"&amp;CELL("address",G556))))</f>
        <v>44000</v>
      </c>
      <c r="H556">
        <f ca="1">IF(ISBLANK(INDIRECT("'["&amp;'Báo cáo'!$C$3&amp;".xlsx]Hóa đơn COD'!"&amp;CELL("address",H556))),"",(INDIRECT("'["&amp;'Báo cáo'!$C$3&amp;".xlsx]Hóa đơn COD'!"&amp;CELL("address",H556))))</f>
        <v>0</v>
      </c>
      <c r="I556">
        <f ca="1">IF(ISBLANK(INDIRECT("'["&amp;'Báo cáo'!$C$3&amp;".xlsx]Hóa đơn COD'!"&amp;CELL("address",I556))),"",(INDIRECT("'["&amp;'Báo cáo'!$C$3&amp;".xlsx]Hóa đơn COD'!"&amp;CELL("address",I556))))</f>
        <v>36</v>
      </c>
      <c r="J556">
        <f ca="1">IF(ISBLANK(INDIRECT("'["&amp;'Báo cáo'!$C$3&amp;".xlsx]Hóa đơn COD'!"&amp;CELL("address",J556))),"",(INDIRECT("'["&amp;'Báo cáo'!$C$3&amp;".xlsx]Hóa đơn COD'!"&amp;CELL("address",J556))))</f>
        <v>35</v>
      </c>
      <c r="K556">
        <f ca="1">IF(ISBLANK(INDIRECT("'["&amp;'Báo cáo'!$C$3&amp;".xlsx]Hóa đơn COD'!"&amp;CELL("address",K556))),"",(INDIRECT("'["&amp;'Báo cáo'!$C$3&amp;".xlsx]Hóa đơn COD'!"&amp;CELL("address",K556))))</f>
        <v>0</v>
      </c>
      <c r="L556">
        <f ca="1">IF(ISBLANK(INDIRECT("'["&amp;'Báo cáo'!$C$3&amp;".xlsx]Hóa đơn COD'!"&amp;CELL("address",L556))),"",(INDIRECT("'["&amp;'Báo cáo'!$C$3&amp;".xlsx]Hóa đơn COD'!"&amp;CELL("address",L556))))</f>
        <v>1</v>
      </c>
      <c r="M556">
        <f ca="1">IF(ISBLANK(INDIRECT("'["&amp;'Báo cáo'!$C$3&amp;".xlsx]Hóa đơn COD'!"&amp;CELL("address",M556))),"",(INDIRECT("'["&amp;'Báo cáo'!$C$3&amp;".xlsx]Hóa đơn COD'!"&amp;CELL("address",M556))))</f>
        <v>36</v>
      </c>
      <c r="N556" t="str">
        <f ca="1">IF(ISBLANK(INDIRECT("'["&amp;'Báo cáo'!$C$3&amp;".xlsx]Hóa đơn COD'!"&amp;CELL("address",N556))),"",(INDIRECT("'["&amp;'Báo cáo'!$C$3&amp;".xlsx]Hóa đơn COD'!"&amp;CELL("address",N556))))</f>
        <v>trongntm</v>
      </c>
      <c r="O556" t="str">
        <f ca="1">IF(ISBLANK(INDIRECT("'["&amp;'Báo cáo'!$C$3&amp;".xlsx]Hóa đơn COD'!"&amp;CELL("address",O556))),"",(INDIRECT("'["&amp;'Báo cáo'!$C$3&amp;".xlsx]Hóa đơn COD'!"&amp;CELL("address",O556))))</f>
        <v>12:24 06-12-19</v>
      </c>
      <c r="P556" s="10">
        <f t="shared" ca="1" si="8"/>
        <v>0.51666666666666672</v>
      </c>
      <c r="Q556" t="str">
        <f ca="1">IF(B556="","",IF(P556&lt;'Báo cáo'!$C$4,"Sáng","Chiều"))</f>
        <v>Sáng</v>
      </c>
      <c r="R556" s="12" t="str">
        <f ca="1">IF(A556="","",IF(ISNUMBER(MATCH(B556,'Danh sách COD'!$B:$B,0)),J556/I556,""))</f>
        <v/>
      </c>
      <c r="S556" t="str">
        <f ca="1">IF(R556="","",IF(R556&gt;='Báo cáo'!$C$8,"Có","Không"))</f>
        <v/>
      </c>
    </row>
    <row r="557" spans="1:19" x14ac:dyDescent="0.25">
      <c r="A557" t="str">
        <f ca="1">IF(ISBLANK(INDIRECT("'["&amp;'Báo cáo'!$C$3&amp;".xlsx]Hóa đơn COD'!"&amp;CELL("address",A557))),"",(INDIRECT("'["&amp;'Báo cáo'!$C$3&amp;".xlsx]Hóa đơn COD'!"&amp;CELL("address",A557))))</f>
        <v>BTT397898940.T144446.051219</v>
      </c>
      <c r="B557" t="str">
        <f ca="1">IF(ISBLANK(INDIRECT("'["&amp;'Báo cáo'!$C$3&amp;".xlsx]Hóa đơn COD'!"&amp;CELL("address",B557))),"",(INDIRECT("'["&amp;'Báo cáo'!$C$3&amp;".xlsx]Hóa đơn COD'!"&amp;CELL("address",B557))))</f>
        <v>T144446-Nguyễn Trọng Phú</v>
      </c>
      <c r="C557">
        <f ca="1">IF(ISBLANK(INDIRECT("'["&amp;'Báo cáo'!$C$3&amp;".xlsx]Hóa đơn COD'!"&amp;CELL("address",C557))),"",(INDIRECT("'["&amp;'Báo cáo'!$C$3&amp;".xlsx]Hóa đơn COD'!"&amp;CELL("address",C557))))</f>
        <v>11812020</v>
      </c>
      <c r="D557">
        <f ca="1">IF(ISBLANK(INDIRECT("'["&amp;'Báo cáo'!$C$3&amp;".xlsx]Hóa đơn COD'!"&amp;CELL("address",D557))),"",(INDIRECT("'["&amp;'Báo cáo'!$C$3&amp;".xlsx]Hóa đơn COD'!"&amp;CELL("address",D557))))</f>
        <v>155000</v>
      </c>
      <c r="E557">
        <f ca="1">IF(ISBLANK(INDIRECT("'["&amp;'Báo cáo'!$C$3&amp;".xlsx]Hóa đơn COD'!"&amp;CELL("address",E557))),"",(INDIRECT("'["&amp;'Báo cáo'!$C$3&amp;".xlsx]Hóa đơn COD'!"&amp;CELL("address",E557))))</f>
        <v>1163970</v>
      </c>
      <c r="F557">
        <f ca="1">IF(ISBLANK(INDIRECT("'["&amp;'Báo cáo'!$C$3&amp;".xlsx]Hóa đơn COD'!"&amp;CELL("address",F557))),"",(INDIRECT("'["&amp;'Báo cáo'!$C$3&amp;".xlsx]Hóa đơn COD'!"&amp;CELL("address",F557))))</f>
        <v>998970</v>
      </c>
      <c r="G557">
        <f ca="1">IF(ISBLANK(INDIRECT("'["&amp;'Báo cáo'!$C$3&amp;".xlsx]Hóa đơn COD'!"&amp;CELL("address",G557))),"",(INDIRECT("'["&amp;'Báo cáo'!$C$3&amp;".xlsx]Hóa đơn COD'!"&amp;CELL("address",G557))))</f>
        <v>165000</v>
      </c>
      <c r="H557">
        <f ca="1">IF(ISBLANK(INDIRECT("'["&amp;'Báo cáo'!$C$3&amp;".xlsx]Hóa đơn COD'!"&amp;CELL("address",H557))),"",(INDIRECT("'["&amp;'Báo cáo'!$C$3&amp;".xlsx]Hóa đơn COD'!"&amp;CELL("address",H557))))</f>
        <v>0</v>
      </c>
      <c r="I557">
        <f ca="1">IF(ISBLANK(INDIRECT("'["&amp;'Báo cáo'!$C$3&amp;".xlsx]Hóa đơn COD'!"&amp;CELL("address",I557))),"",(INDIRECT("'["&amp;'Báo cáo'!$C$3&amp;".xlsx]Hóa đơn COD'!"&amp;CELL("address",I557))))</f>
        <v>48</v>
      </c>
      <c r="J557">
        <f ca="1">IF(ISBLANK(INDIRECT("'["&amp;'Báo cáo'!$C$3&amp;".xlsx]Hóa đơn COD'!"&amp;CELL("address",J557))),"",(INDIRECT("'["&amp;'Báo cáo'!$C$3&amp;".xlsx]Hóa đơn COD'!"&amp;CELL("address",J557))))</f>
        <v>41</v>
      </c>
      <c r="K557">
        <f ca="1">IF(ISBLANK(INDIRECT("'["&amp;'Báo cáo'!$C$3&amp;".xlsx]Hóa đơn COD'!"&amp;CELL("address",K557))),"",(INDIRECT("'["&amp;'Báo cáo'!$C$3&amp;".xlsx]Hóa đơn COD'!"&amp;CELL("address",K557))))</f>
        <v>1</v>
      </c>
      <c r="L557">
        <f ca="1">IF(ISBLANK(INDIRECT("'["&amp;'Báo cáo'!$C$3&amp;".xlsx]Hóa đơn COD'!"&amp;CELL("address",L557))),"",(INDIRECT("'["&amp;'Báo cáo'!$C$3&amp;".xlsx]Hóa đơn COD'!"&amp;CELL("address",L557))))</f>
        <v>6</v>
      </c>
      <c r="M557">
        <f ca="1">IF(ISBLANK(INDIRECT("'["&amp;'Báo cáo'!$C$3&amp;".xlsx]Hóa đơn COD'!"&amp;CELL("address",M557))),"",(INDIRECT("'["&amp;'Báo cáo'!$C$3&amp;".xlsx]Hóa đơn COD'!"&amp;CELL("address",M557))))</f>
        <v>48</v>
      </c>
      <c r="N557" t="str">
        <f ca="1">IF(ISBLANK(INDIRECT("'["&amp;'Báo cáo'!$C$3&amp;".xlsx]Hóa đơn COD'!"&amp;CELL("address",N557))),"",(INDIRECT("'["&amp;'Báo cáo'!$C$3&amp;".xlsx]Hóa đơn COD'!"&amp;CELL("address",N557))))</f>
        <v>trongntm</v>
      </c>
      <c r="O557" t="str">
        <f ca="1">IF(ISBLANK(INDIRECT("'["&amp;'Báo cáo'!$C$3&amp;".xlsx]Hóa đơn COD'!"&amp;CELL("address",O557))),"",(INDIRECT("'["&amp;'Báo cáo'!$C$3&amp;".xlsx]Hóa đơn COD'!"&amp;CELL("address",O557))))</f>
        <v>12:29 05-12-19</v>
      </c>
      <c r="P557" s="10">
        <f t="shared" ca="1" si="8"/>
        <v>0.52013888888888882</v>
      </c>
      <c r="Q557" t="str">
        <f ca="1">IF(B557="","",IF(P557&lt;'Báo cáo'!$C$4,"Sáng","Chiều"))</f>
        <v>Sáng</v>
      </c>
      <c r="R557" s="12" t="str">
        <f ca="1">IF(A557="","",IF(ISNUMBER(MATCH(B557,'Danh sách COD'!$B:$B,0)),J557/I557,""))</f>
        <v/>
      </c>
      <c r="S557" t="str">
        <f ca="1">IF(R557="","",IF(R557&gt;='Báo cáo'!$C$8,"Có","Không"))</f>
        <v/>
      </c>
    </row>
    <row r="558" spans="1:19" x14ac:dyDescent="0.25">
      <c r="A558" t="str">
        <f ca="1">IF(ISBLANK(INDIRECT("'["&amp;'Báo cáo'!$C$3&amp;".xlsx]Hóa đơn COD'!"&amp;CELL("address",A558))),"",(INDIRECT("'["&amp;'Báo cáo'!$C$3&amp;".xlsx]Hóa đơn COD'!"&amp;CELL("address",A558))))</f>
        <v>BTT395249382.T144446.031219</v>
      </c>
      <c r="B558" t="str">
        <f ca="1">IF(ISBLANK(INDIRECT("'["&amp;'Báo cáo'!$C$3&amp;".xlsx]Hóa đơn COD'!"&amp;CELL("address",B558))),"",(INDIRECT("'["&amp;'Báo cáo'!$C$3&amp;".xlsx]Hóa đơn COD'!"&amp;CELL("address",B558))))</f>
        <v>T144446-Nguyễn Trọng Phú</v>
      </c>
      <c r="C558">
        <f ca="1">IF(ISBLANK(INDIRECT("'["&amp;'Báo cáo'!$C$3&amp;".xlsx]Hóa đơn COD'!"&amp;CELL("address",C558))),"",(INDIRECT("'["&amp;'Báo cáo'!$C$3&amp;".xlsx]Hóa đơn COD'!"&amp;CELL("address",C558))))</f>
        <v>15011443</v>
      </c>
      <c r="D558">
        <f ca="1">IF(ISBLANK(INDIRECT("'["&amp;'Báo cáo'!$C$3&amp;".xlsx]Hóa đơn COD'!"&amp;CELL("address",D558))),"",(INDIRECT("'["&amp;'Báo cáo'!$C$3&amp;".xlsx]Hóa đơn COD'!"&amp;CELL("address",D558))))</f>
        <v>15725</v>
      </c>
      <c r="E558">
        <f ca="1">IF(ISBLANK(INDIRECT("'["&amp;'Báo cáo'!$C$3&amp;".xlsx]Hóa đơn COD'!"&amp;CELL("address",E558))),"",(INDIRECT("'["&amp;'Báo cáo'!$C$3&amp;".xlsx]Hóa đơn COD'!"&amp;CELL("address",E558))))</f>
        <v>1342655</v>
      </c>
      <c r="F558">
        <f ca="1">IF(ISBLANK(INDIRECT("'["&amp;'Báo cáo'!$C$3&amp;".xlsx]Hóa đơn COD'!"&amp;CELL("address",F558))),"",(INDIRECT("'["&amp;'Báo cáo'!$C$3&amp;".xlsx]Hóa đơn COD'!"&amp;CELL("address",F558))))</f>
        <v>1218155</v>
      </c>
      <c r="G558">
        <f ca="1">IF(ISBLANK(INDIRECT("'["&amp;'Báo cáo'!$C$3&amp;".xlsx]Hóa đơn COD'!"&amp;CELL("address",G558))),"",(INDIRECT("'["&amp;'Báo cáo'!$C$3&amp;".xlsx]Hóa đơn COD'!"&amp;CELL("address",G558))))</f>
        <v>124500</v>
      </c>
      <c r="H558">
        <f ca="1">IF(ISBLANK(INDIRECT("'["&amp;'Báo cáo'!$C$3&amp;".xlsx]Hóa đơn COD'!"&amp;CELL("address",H558))),"",(INDIRECT("'["&amp;'Báo cáo'!$C$3&amp;".xlsx]Hóa đơn COD'!"&amp;CELL("address",H558))))</f>
        <v>0</v>
      </c>
      <c r="I558">
        <f ca="1">IF(ISBLANK(INDIRECT("'["&amp;'Báo cáo'!$C$3&amp;".xlsx]Hóa đơn COD'!"&amp;CELL("address",I558))),"",(INDIRECT("'["&amp;'Báo cáo'!$C$3&amp;".xlsx]Hóa đơn COD'!"&amp;CELL("address",I558))))</f>
        <v>55</v>
      </c>
      <c r="J558">
        <f ca="1">IF(ISBLANK(INDIRECT("'["&amp;'Báo cáo'!$C$3&amp;".xlsx]Hóa đơn COD'!"&amp;CELL("address",J558))),"",(INDIRECT("'["&amp;'Báo cáo'!$C$3&amp;".xlsx]Hóa đơn COD'!"&amp;CELL("address",J558))))</f>
        <v>51</v>
      </c>
      <c r="K558">
        <f ca="1">IF(ISBLANK(INDIRECT("'["&amp;'Báo cáo'!$C$3&amp;".xlsx]Hóa đơn COD'!"&amp;CELL("address",K558))),"",(INDIRECT("'["&amp;'Báo cáo'!$C$3&amp;".xlsx]Hóa đơn COD'!"&amp;CELL("address",K558))))</f>
        <v>0</v>
      </c>
      <c r="L558">
        <f ca="1">IF(ISBLANK(INDIRECT("'["&amp;'Báo cáo'!$C$3&amp;".xlsx]Hóa đơn COD'!"&amp;CELL("address",L558))),"",(INDIRECT("'["&amp;'Báo cáo'!$C$3&amp;".xlsx]Hóa đơn COD'!"&amp;CELL("address",L558))))</f>
        <v>4</v>
      </c>
      <c r="M558">
        <f ca="1">IF(ISBLANK(INDIRECT("'["&amp;'Báo cáo'!$C$3&amp;".xlsx]Hóa đơn COD'!"&amp;CELL("address",M558))),"",(INDIRECT("'["&amp;'Báo cáo'!$C$3&amp;".xlsx]Hóa đơn COD'!"&amp;CELL("address",M558))))</f>
        <v>54</v>
      </c>
      <c r="N558" t="str">
        <f ca="1">IF(ISBLANK(INDIRECT("'["&amp;'Báo cáo'!$C$3&amp;".xlsx]Hóa đơn COD'!"&amp;CELL("address",N558))),"",(INDIRECT("'["&amp;'Báo cáo'!$C$3&amp;".xlsx]Hóa đơn COD'!"&amp;CELL("address",N558))))</f>
        <v>tuoint</v>
      </c>
      <c r="O558" t="str">
        <f ca="1">IF(ISBLANK(INDIRECT("'["&amp;'Báo cáo'!$C$3&amp;".xlsx]Hóa đơn COD'!"&amp;CELL("address",O558))),"",(INDIRECT("'["&amp;'Báo cáo'!$C$3&amp;".xlsx]Hóa đơn COD'!"&amp;CELL("address",O558))))</f>
        <v>12:53 03-12-19</v>
      </c>
      <c r="P558" s="10">
        <f t="shared" ca="1" si="8"/>
        <v>0.53680555555555554</v>
      </c>
      <c r="Q558" t="str">
        <f ca="1">IF(B558="","",IF(P558&lt;'Báo cáo'!$C$4,"Sáng","Chiều"))</f>
        <v>Sáng</v>
      </c>
      <c r="R558" s="12" t="str">
        <f ca="1">IF(A558="","",IF(ISNUMBER(MATCH(B558,'Danh sách COD'!$B:$B,0)),J558/I558,""))</f>
        <v/>
      </c>
      <c r="S558" t="str">
        <f ca="1">IF(R558="","",IF(R558&gt;='Báo cáo'!$C$8,"Có","Không"))</f>
        <v/>
      </c>
    </row>
    <row r="559" spans="1:19" x14ac:dyDescent="0.25">
      <c r="A559" t="str">
        <f ca="1">IF(ISBLANK(INDIRECT("'["&amp;'Báo cáo'!$C$3&amp;".xlsx]Hóa đơn COD'!"&amp;CELL("address",A559))),"",(INDIRECT("'["&amp;'Báo cáo'!$C$3&amp;".xlsx]Hóa đơn COD'!"&amp;CELL("address",A559))))</f>
        <v>BTT393999510.T144446.021219</v>
      </c>
      <c r="B559" t="str">
        <f ca="1">IF(ISBLANK(INDIRECT("'["&amp;'Báo cáo'!$C$3&amp;".xlsx]Hóa đơn COD'!"&amp;CELL("address",B559))),"",(INDIRECT("'["&amp;'Báo cáo'!$C$3&amp;".xlsx]Hóa đơn COD'!"&amp;CELL("address",B559))))</f>
        <v>T144446-Nguyễn Trọng Phú</v>
      </c>
      <c r="C559">
        <f ca="1">IF(ISBLANK(INDIRECT("'["&amp;'Báo cáo'!$C$3&amp;".xlsx]Hóa đơn COD'!"&amp;CELL("address",C559))),"",(INDIRECT("'["&amp;'Báo cáo'!$C$3&amp;".xlsx]Hóa đơn COD'!"&amp;CELL("address",C559))))</f>
        <v>22373490</v>
      </c>
      <c r="D559">
        <f ca="1">IF(ISBLANK(INDIRECT("'["&amp;'Báo cáo'!$C$3&amp;".xlsx]Hóa đơn COD'!"&amp;CELL("address",D559))),"",(INDIRECT("'["&amp;'Báo cáo'!$C$3&amp;".xlsx]Hóa đơn COD'!"&amp;CELL("address",D559))))</f>
        <v>0</v>
      </c>
      <c r="E559">
        <f ca="1">IF(ISBLANK(INDIRECT("'["&amp;'Báo cáo'!$C$3&amp;".xlsx]Hóa đơn COD'!"&amp;CELL("address",E559))),"",(INDIRECT("'["&amp;'Báo cáo'!$C$3&amp;".xlsx]Hóa đơn COD'!"&amp;CELL("address",E559))))</f>
        <v>1689840</v>
      </c>
      <c r="F559">
        <f ca="1">IF(ISBLANK(INDIRECT("'["&amp;'Báo cáo'!$C$3&amp;".xlsx]Hóa đơn COD'!"&amp;CELL("address",F559))),"",(INDIRECT("'["&amp;'Báo cáo'!$C$3&amp;".xlsx]Hóa đơn COD'!"&amp;CELL("address",F559))))</f>
        <v>1410340</v>
      </c>
      <c r="G559">
        <f ca="1">IF(ISBLANK(INDIRECT("'["&amp;'Báo cáo'!$C$3&amp;".xlsx]Hóa đơn COD'!"&amp;CELL("address",G559))),"",(INDIRECT("'["&amp;'Báo cáo'!$C$3&amp;".xlsx]Hóa đơn COD'!"&amp;CELL("address",G559))))</f>
        <v>279500</v>
      </c>
      <c r="H559">
        <f ca="1">IF(ISBLANK(INDIRECT("'["&amp;'Báo cáo'!$C$3&amp;".xlsx]Hóa đơn COD'!"&amp;CELL("address",H559))),"",(INDIRECT("'["&amp;'Báo cáo'!$C$3&amp;".xlsx]Hóa đơn COD'!"&amp;CELL("address",H559))))</f>
        <v>0</v>
      </c>
      <c r="I559">
        <f ca="1">IF(ISBLANK(INDIRECT("'["&amp;'Báo cáo'!$C$3&amp;".xlsx]Hóa đơn COD'!"&amp;CELL("address",I559))),"",(INDIRECT("'["&amp;'Báo cáo'!$C$3&amp;".xlsx]Hóa đơn COD'!"&amp;CELL("address",I559))))</f>
        <v>70</v>
      </c>
      <c r="J559">
        <f ca="1">IF(ISBLANK(INDIRECT("'["&amp;'Báo cáo'!$C$3&amp;".xlsx]Hóa đơn COD'!"&amp;CELL("address",J559))),"",(INDIRECT("'["&amp;'Báo cáo'!$C$3&amp;".xlsx]Hóa đơn COD'!"&amp;CELL("address",J559))))</f>
        <v>63</v>
      </c>
      <c r="K559">
        <f ca="1">IF(ISBLANK(INDIRECT("'["&amp;'Báo cáo'!$C$3&amp;".xlsx]Hóa đơn COD'!"&amp;CELL("address",K559))),"",(INDIRECT("'["&amp;'Báo cáo'!$C$3&amp;".xlsx]Hóa đơn COD'!"&amp;CELL("address",K559))))</f>
        <v>1</v>
      </c>
      <c r="L559">
        <f ca="1">IF(ISBLANK(INDIRECT("'["&amp;'Báo cáo'!$C$3&amp;".xlsx]Hóa đơn COD'!"&amp;CELL("address",L559))),"",(INDIRECT("'["&amp;'Báo cáo'!$C$3&amp;".xlsx]Hóa đơn COD'!"&amp;CELL("address",L559))))</f>
        <v>6</v>
      </c>
      <c r="M559">
        <f ca="1">IF(ISBLANK(INDIRECT("'["&amp;'Báo cáo'!$C$3&amp;".xlsx]Hóa đơn COD'!"&amp;CELL("address",M559))),"",(INDIRECT("'["&amp;'Báo cáo'!$C$3&amp;".xlsx]Hóa đơn COD'!"&amp;CELL("address",M559))))</f>
        <v>70</v>
      </c>
      <c r="N559" t="str">
        <f ca="1">IF(ISBLANK(INDIRECT("'["&amp;'Báo cáo'!$C$3&amp;".xlsx]Hóa đơn COD'!"&amp;CELL("address",N559))),"",(INDIRECT("'["&amp;'Báo cáo'!$C$3&amp;".xlsx]Hóa đơn COD'!"&amp;CELL("address",N559))))</f>
        <v>nhitpy</v>
      </c>
      <c r="O559" t="str">
        <f ca="1">IF(ISBLANK(INDIRECT("'["&amp;'Báo cáo'!$C$3&amp;".xlsx]Hóa đơn COD'!"&amp;CELL("address",O559))),"",(INDIRECT("'["&amp;'Báo cáo'!$C$3&amp;".xlsx]Hóa đơn COD'!"&amp;CELL("address",O559))))</f>
        <v>13:36 02-12-19</v>
      </c>
      <c r="P559" s="10">
        <f t="shared" ca="1" si="8"/>
        <v>0.56666666666666665</v>
      </c>
      <c r="Q559" t="str">
        <f ca="1">IF(B559="","",IF(P559&lt;'Báo cáo'!$C$4,"Sáng","Chiều"))</f>
        <v>Chiều</v>
      </c>
      <c r="R559" s="12" t="str">
        <f ca="1">IF(A559="","",IF(ISNUMBER(MATCH(B559,'Danh sách COD'!$B:$B,0)),J559/I559,""))</f>
        <v/>
      </c>
      <c r="S559" t="str">
        <f ca="1">IF(R559="","",IF(R559&gt;='Báo cáo'!$C$8,"Có","Không"))</f>
        <v/>
      </c>
    </row>
    <row r="560" spans="1:19" x14ac:dyDescent="0.25">
      <c r="A560" t="str">
        <f ca="1">IF(ISBLANK(INDIRECT("'["&amp;'Báo cáo'!$C$3&amp;".xlsx]Hóa đơn COD'!"&amp;CELL("address",A560))),"",(INDIRECT("'["&amp;'Báo cáo'!$C$3&amp;".xlsx]Hóa đơn COD'!"&amp;CELL("address",A560))))</f>
        <v>BTT396890880.T144446.041219</v>
      </c>
      <c r="B560" t="str">
        <f ca="1">IF(ISBLANK(INDIRECT("'["&amp;'Báo cáo'!$C$3&amp;".xlsx]Hóa đơn COD'!"&amp;CELL("address",B560))),"",(INDIRECT("'["&amp;'Báo cáo'!$C$3&amp;".xlsx]Hóa đơn COD'!"&amp;CELL("address",B560))))</f>
        <v>T144446-Nguyễn Trọng Phú</v>
      </c>
      <c r="C560">
        <f ca="1">IF(ISBLANK(INDIRECT("'["&amp;'Báo cáo'!$C$3&amp;".xlsx]Hóa đơn COD'!"&amp;CELL("address",C560))),"",(INDIRECT("'["&amp;'Báo cáo'!$C$3&amp;".xlsx]Hóa đơn COD'!"&amp;CELL("address",C560))))</f>
        <v>5817367</v>
      </c>
      <c r="D560">
        <f ca="1">IF(ISBLANK(INDIRECT("'["&amp;'Báo cáo'!$C$3&amp;".xlsx]Hóa đơn COD'!"&amp;CELL("address",D560))),"",(INDIRECT("'["&amp;'Báo cáo'!$C$3&amp;".xlsx]Hóa đơn COD'!"&amp;CELL("address",D560))))</f>
        <v>0</v>
      </c>
      <c r="E560">
        <f ca="1">IF(ISBLANK(INDIRECT("'["&amp;'Báo cáo'!$C$3&amp;".xlsx]Hóa đơn COD'!"&amp;CELL("address",E560))),"",(INDIRECT("'["&amp;'Báo cáo'!$C$3&amp;".xlsx]Hóa đơn COD'!"&amp;CELL("address",E560))))</f>
        <v>566315</v>
      </c>
      <c r="F560">
        <f ca="1">IF(ISBLANK(INDIRECT("'["&amp;'Báo cáo'!$C$3&amp;".xlsx]Hóa đơn COD'!"&amp;CELL("address",F560))),"",(INDIRECT("'["&amp;'Báo cáo'!$C$3&amp;".xlsx]Hóa đơn COD'!"&amp;CELL("address",F560))))</f>
        <v>501315</v>
      </c>
      <c r="G560">
        <f ca="1">IF(ISBLANK(INDIRECT("'["&amp;'Báo cáo'!$C$3&amp;".xlsx]Hóa đơn COD'!"&amp;CELL("address",G560))),"",(INDIRECT("'["&amp;'Báo cáo'!$C$3&amp;".xlsx]Hóa đơn COD'!"&amp;CELL("address",G560))))</f>
        <v>65000</v>
      </c>
      <c r="H560">
        <f ca="1">IF(ISBLANK(INDIRECT("'["&amp;'Báo cáo'!$C$3&amp;".xlsx]Hóa đơn COD'!"&amp;CELL("address",H560))),"",(INDIRECT("'["&amp;'Báo cáo'!$C$3&amp;".xlsx]Hóa đơn COD'!"&amp;CELL("address",H560))))</f>
        <v>0</v>
      </c>
      <c r="I560">
        <f ca="1">IF(ISBLANK(INDIRECT("'["&amp;'Báo cáo'!$C$3&amp;".xlsx]Hóa đơn COD'!"&amp;CELL("address",I560))),"",(INDIRECT("'["&amp;'Báo cáo'!$C$3&amp;".xlsx]Hóa đơn COD'!"&amp;CELL("address",I560))))</f>
        <v>33</v>
      </c>
      <c r="J560">
        <f ca="1">IF(ISBLANK(INDIRECT("'["&amp;'Báo cáo'!$C$3&amp;".xlsx]Hóa đơn COD'!"&amp;CELL("address",J560))),"",(INDIRECT("'["&amp;'Báo cáo'!$C$3&amp;".xlsx]Hóa đơn COD'!"&amp;CELL("address",J560))))</f>
        <v>19</v>
      </c>
      <c r="K560">
        <f ca="1">IF(ISBLANK(INDIRECT("'["&amp;'Báo cáo'!$C$3&amp;".xlsx]Hóa đơn COD'!"&amp;CELL("address",K560))),"",(INDIRECT("'["&amp;'Báo cáo'!$C$3&amp;".xlsx]Hóa đơn COD'!"&amp;CELL("address",K560))))</f>
        <v>4</v>
      </c>
      <c r="L560">
        <f ca="1">IF(ISBLANK(INDIRECT("'["&amp;'Báo cáo'!$C$3&amp;".xlsx]Hóa đơn COD'!"&amp;CELL("address",L560))),"",(INDIRECT("'["&amp;'Báo cáo'!$C$3&amp;".xlsx]Hóa đơn COD'!"&amp;CELL("address",L560))))</f>
        <v>10</v>
      </c>
      <c r="M560">
        <f ca="1">IF(ISBLANK(INDIRECT("'["&amp;'Báo cáo'!$C$3&amp;".xlsx]Hóa đơn COD'!"&amp;CELL("address",M560))),"",(INDIRECT("'["&amp;'Báo cáo'!$C$3&amp;".xlsx]Hóa đơn COD'!"&amp;CELL("address",M560))))</f>
        <v>33</v>
      </c>
      <c r="N560" t="str">
        <f ca="1">IF(ISBLANK(INDIRECT("'["&amp;'Báo cáo'!$C$3&amp;".xlsx]Hóa đơn COD'!"&amp;CELL("address",N560))),"",(INDIRECT("'["&amp;'Báo cáo'!$C$3&amp;".xlsx]Hóa đơn COD'!"&amp;CELL("address",N560))))</f>
        <v>ngannk2</v>
      </c>
      <c r="O560" t="str">
        <f ca="1">IF(ISBLANK(INDIRECT("'["&amp;'Báo cáo'!$C$3&amp;".xlsx]Hóa đơn COD'!"&amp;CELL("address",O560))),"",(INDIRECT("'["&amp;'Báo cáo'!$C$3&amp;".xlsx]Hóa đơn COD'!"&amp;CELL("address",O560))))</f>
        <v>16:04 04-12-19</v>
      </c>
      <c r="P560" s="10">
        <f t="shared" ca="1" si="8"/>
        <v>0.6694444444444444</v>
      </c>
      <c r="Q560" t="str">
        <f ca="1">IF(B560="","",IF(P560&lt;'Báo cáo'!$C$4,"Sáng","Chiều"))</f>
        <v>Chiều</v>
      </c>
      <c r="R560" s="12" t="str">
        <f ca="1">IF(A560="","",IF(ISNUMBER(MATCH(B560,'Danh sách COD'!$B:$B,0)),J560/I560,""))</f>
        <v/>
      </c>
      <c r="S560" t="str">
        <f ca="1">IF(R560="","",IF(R560&gt;='Báo cáo'!$C$8,"Có","Không"))</f>
        <v/>
      </c>
    </row>
    <row r="561" spans="1:19" x14ac:dyDescent="0.25">
      <c r="A561" t="str">
        <f ca="1">IF(ISBLANK(INDIRECT("'["&amp;'Báo cáo'!$C$3&amp;".xlsx]Hóa đơn COD'!"&amp;CELL("address",A561))),"",(INDIRECT("'["&amp;'Báo cáo'!$C$3&amp;".xlsx]Hóa đơn COD'!"&amp;CELL("address",A561))))</f>
        <v>BTT395482485.T144446.031219</v>
      </c>
      <c r="B561" t="str">
        <f ca="1">IF(ISBLANK(INDIRECT("'["&amp;'Báo cáo'!$C$3&amp;".xlsx]Hóa đơn COD'!"&amp;CELL("address",B561))),"",(INDIRECT("'["&amp;'Báo cáo'!$C$3&amp;".xlsx]Hóa đơn COD'!"&amp;CELL("address",B561))))</f>
        <v>T144446-Nguyễn Trọng Phú</v>
      </c>
      <c r="C561">
        <f ca="1">IF(ISBLANK(INDIRECT("'["&amp;'Báo cáo'!$C$3&amp;".xlsx]Hóa đơn COD'!"&amp;CELL("address",C561))),"",(INDIRECT("'["&amp;'Báo cáo'!$C$3&amp;".xlsx]Hóa đơn COD'!"&amp;CELL("address",C561))))</f>
        <v>10487455</v>
      </c>
      <c r="D561">
        <f ca="1">IF(ISBLANK(INDIRECT("'["&amp;'Báo cáo'!$C$3&amp;".xlsx]Hóa đơn COD'!"&amp;CELL("address",D561))),"",(INDIRECT("'["&amp;'Báo cáo'!$C$3&amp;".xlsx]Hóa đơn COD'!"&amp;CELL("address",D561))))</f>
        <v>0</v>
      </c>
      <c r="E561">
        <f ca="1">IF(ISBLANK(INDIRECT("'["&amp;'Báo cáo'!$C$3&amp;".xlsx]Hóa đơn COD'!"&amp;CELL("address",E561))),"",(INDIRECT("'["&amp;'Báo cáo'!$C$3&amp;".xlsx]Hóa đơn COD'!"&amp;CELL("address",E561))))</f>
        <v>531060</v>
      </c>
      <c r="F561">
        <f ca="1">IF(ISBLANK(INDIRECT("'["&amp;'Báo cáo'!$C$3&amp;".xlsx]Hóa đơn COD'!"&amp;CELL("address",F561))),"",(INDIRECT("'["&amp;'Báo cáo'!$C$3&amp;".xlsx]Hóa đơn COD'!"&amp;CELL("address",F561))))</f>
        <v>429060</v>
      </c>
      <c r="G561">
        <f ca="1">IF(ISBLANK(INDIRECT("'["&amp;'Báo cáo'!$C$3&amp;".xlsx]Hóa đơn COD'!"&amp;CELL("address",G561))),"",(INDIRECT("'["&amp;'Báo cáo'!$C$3&amp;".xlsx]Hóa đơn COD'!"&amp;CELL("address",G561))))</f>
        <v>102000</v>
      </c>
      <c r="H561">
        <f ca="1">IF(ISBLANK(INDIRECT("'["&amp;'Báo cáo'!$C$3&amp;".xlsx]Hóa đơn COD'!"&amp;CELL("address",H561))),"",(INDIRECT("'["&amp;'Báo cáo'!$C$3&amp;".xlsx]Hóa đơn COD'!"&amp;CELL("address",H561))))</f>
        <v>0</v>
      </c>
      <c r="I561">
        <f ca="1">IF(ISBLANK(INDIRECT("'["&amp;'Báo cáo'!$C$3&amp;".xlsx]Hóa đơn COD'!"&amp;CELL("address",I561))),"",(INDIRECT("'["&amp;'Báo cáo'!$C$3&amp;".xlsx]Hóa đơn COD'!"&amp;CELL("address",I561))))</f>
        <v>31</v>
      </c>
      <c r="J561">
        <f ca="1">IF(ISBLANK(INDIRECT("'["&amp;'Báo cáo'!$C$3&amp;".xlsx]Hóa đơn COD'!"&amp;CELL("address",J561))),"",(INDIRECT("'["&amp;'Báo cáo'!$C$3&amp;".xlsx]Hóa đơn COD'!"&amp;CELL("address",J561))))</f>
        <v>19</v>
      </c>
      <c r="K561">
        <f ca="1">IF(ISBLANK(INDIRECT("'["&amp;'Báo cáo'!$C$3&amp;".xlsx]Hóa đơn COD'!"&amp;CELL("address",K561))),"",(INDIRECT("'["&amp;'Báo cáo'!$C$3&amp;".xlsx]Hóa đơn COD'!"&amp;CELL("address",K561))))</f>
        <v>3</v>
      </c>
      <c r="L561">
        <f ca="1">IF(ISBLANK(INDIRECT("'["&amp;'Báo cáo'!$C$3&amp;".xlsx]Hóa đơn COD'!"&amp;CELL("address",L561))),"",(INDIRECT("'["&amp;'Báo cáo'!$C$3&amp;".xlsx]Hóa đơn COD'!"&amp;CELL("address",L561))))</f>
        <v>9</v>
      </c>
      <c r="M561">
        <f ca="1">IF(ISBLANK(INDIRECT("'["&amp;'Báo cáo'!$C$3&amp;".xlsx]Hóa đơn COD'!"&amp;CELL("address",M561))),"",(INDIRECT("'["&amp;'Báo cáo'!$C$3&amp;".xlsx]Hóa đơn COD'!"&amp;CELL("address",M561))))</f>
        <v>31</v>
      </c>
      <c r="N561" t="str">
        <f ca="1">IF(ISBLANK(INDIRECT("'["&amp;'Báo cáo'!$C$3&amp;".xlsx]Hóa đơn COD'!"&amp;CELL("address",N561))),"",(INDIRECT("'["&amp;'Báo cáo'!$C$3&amp;".xlsx]Hóa đơn COD'!"&amp;CELL("address",N561))))</f>
        <v>nhitpy</v>
      </c>
      <c r="O561" t="str">
        <f ca="1">IF(ISBLANK(INDIRECT("'["&amp;'Báo cáo'!$C$3&amp;".xlsx]Hóa đơn COD'!"&amp;CELL("address",O561))),"",(INDIRECT("'["&amp;'Báo cáo'!$C$3&amp;".xlsx]Hóa đơn COD'!"&amp;CELL("address",O561))))</f>
        <v>16:08 03-12-19</v>
      </c>
      <c r="P561" s="10">
        <f t="shared" ca="1" si="8"/>
        <v>0.67222222222222217</v>
      </c>
      <c r="Q561" t="str">
        <f ca="1">IF(B561="","",IF(P561&lt;'Báo cáo'!$C$4,"Sáng","Chiều"))</f>
        <v>Chiều</v>
      </c>
      <c r="R561" s="12" t="str">
        <f ca="1">IF(A561="","",IF(ISNUMBER(MATCH(B561,'Danh sách COD'!$B:$B,0)),J561/I561,""))</f>
        <v/>
      </c>
      <c r="S561" t="str">
        <f ca="1">IF(R561="","",IF(R561&gt;='Báo cáo'!$C$8,"Có","Không"))</f>
        <v/>
      </c>
    </row>
    <row r="562" spans="1:19" x14ac:dyDescent="0.25">
      <c r="A562" t="str">
        <f ca="1">IF(ISBLANK(INDIRECT("'["&amp;'Báo cáo'!$C$3&amp;".xlsx]Hóa đơn COD'!"&amp;CELL("address",A562))),"",(INDIRECT("'["&amp;'Báo cáo'!$C$3&amp;".xlsx]Hóa đơn COD'!"&amp;CELL("address",A562))))</f>
        <v>BTT398128329.T144446.051219</v>
      </c>
      <c r="B562" t="str">
        <f ca="1">IF(ISBLANK(INDIRECT("'["&amp;'Báo cáo'!$C$3&amp;".xlsx]Hóa đơn COD'!"&amp;CELL("address",B562))),"",(INDIRECT("'["&amp;'Báo cáo'!$C$3&amp;".xlsx]Hóa đơn COD'!"&amp;CELL("address",B562))))</f>
        <v>T144446-Nguyễn Trọng Phú</v>
      </c>
      <c r="C562">
        <f ca="1">IF(ISBLANK(INDIRECT("'["&amp;'Báo cáo'!$C$3&amp;".xlsx]Hóa đơn COD'!"&amp;CELL("address",C562))),"",(INDIRECT("'["&amp;'Báo cáo'!$C$3&amp;".xlsx]Hóa đơn COD'!"&amp;CELL("address",C562))))</f>
        <v>7105350</v>
      </c>
      <c r="D562">
        <f ca="1">IF(ISBLANK(INDIRECT("'["&amp;'Báo cáo'!$C$3&amp;".xlsx]Hóa đơn COD'!"&amp;CELL("address",D562))),"",(INDIRECT("'["&amp;'Báo cáo'!$C$3&amp;".xlsx]Hóa đơn COD'!"&amp;CELL("address",D562))))</f>
        <v>0</v>
      </c>
      <c r="E562">
        <f ca="1">IF(ISBLANK(INDIRECT("'["&amp;'Báo cáo'!$C$3&amp;".xlsx]Hóa đơn COD'!"&amp;CELL("address",E562))),"",(INDIRECT("'["&amp;'Báo cáo'!$C$3&amp;".xlsx]Hóa đơn COD'!"&amp;CELL("address",E562))))</f>
        <v>722360</v>
      </c>
      <c r="F562">
        <f ca="1">IF(ISBLANK(INDIRECT("'["&amp;'Báo cáo'!$C$3&amp;".xlsx]Hóa đơn COD'!"&amp;CELL("address",F562))),"",(INDIRECT("'["&amp;'Báo cáo'!$C$3&amp;".xlsx]Hóa đơn COD'!"&amp;CELL("address",F562))))</f>
        <v>577360</v>
      </c>
      <c r="G562">
        <f ca="1">IF(ISBLANK(INDIRECT("'["&amp;'Báo cáo'!$C$3&amp;".xlsx]Hóa đơn COD'!"&amp;CELL("address",G562))),"",(INDIRECT("'["&amp;'Báo cáo'!$C$3&amp;".xlsx]Hóa đơn COD'!"&amp;CELL("address",G562))))</f>
        <v>145000</v>
      </c>
      <c r="H562">
        <f ca="1">IF(ISBLANK(INDIRECT("'["&amp;'Báo cáo'!$C$3&amp;".xlsx]Hóa đơn COD'!"&amp;CELL("address",H562))),"",(INDIRECT("'["&amp;'Báo cáo'!$C$3&amp;".xlsx]Hóa đơn COD'!"&amp;CELL("address",H562))))</f>
        <v>0</v>
      </c>
      <c r="I562">
        <f ca="1">IF(ISBLANK(INDIRECT("'["&amp;'Báo cáo'!$C$3&amp;".xlsx]Hóa đơn COD'!"&amp;CELL("address",I562))),"",(INDIRECT("'["&amp;'Báo cáo'!$C$3&amp;".xlsx]Hóa đơn COD'!"&amp;CELL("address",I562))))</f>
        <v>32</v>
      </c>
      <c r="J562">
        <f ca="1">IF(ISBLANK(INDIRECT("'["&amp;'Báo cáo'!$C$3&amp;".xlsx]Hóa đơn COD'!"&amp;CELL("address",J562))),"",(INDIRECT("'["&amp;'Báo cáo'!$C$3&amp;".xlsx]Hóa đơn COD'!"&amp;CELL("address",J562))))</f>
        <v>20</v>
      </c>
      <c r="K562">
        <f ca="1">IF(ISBLANK(INDIRECT("'["&amp;'Báo cáo'!$C$3&amp;".xlsx]Hóa đơn COD'!"&amp;CELL("address",K562))),"",(INDIRECT("'["&amp;'Báo cáo'!$C$3&amp;".xlsx]Hóa đơn COD'!"&amp;CELL("address",K562))))</f>
        <v>3</v>
      </c>
      <c r="L562">
        <f ca="1">IF(ISBLANK(INDIRECT("'["&amp;'Báo cáo'!$C$3&amp;".xlsx]Hóa đơn COD'!"&amp;CELL("address",L562))),"",(INDIRECT("'["&amp;'Báo cáo'!$C$3&amp;".xlsx]Hóa đơn COD'!"&amp;CELL("address",L562))))</f>
        <v>9</v>
      </c>
      <c r="M562">
        <f ca="1">IF(ISBLANK(INDIRECT("'["&amp;'Báo cáo'!$C$3&amp;".xlsx]Hóa đơn COD'!"&amp;CELL("address",M562))),"",(INDIRECT("'["&amp;'Báo cáo'!$C$3&amp;".xlsx]Hóa đơn COD'!"&amp;CELL("address",M562))))</f>
        <v>32</v>
      </c>
      <c r="N562" t="str">
        <f ca="1">IF(ISBLANK(INDIRECT("'["&amp;'Báo cáo'!$C$3&amp;".xlsx]Hóa đơn COD'!"&amp;CELL("address",N562))),"",(INDIRECT("'["&amp;'Báo cáo'!$C$3&amp;".xlsx]Hóa đơn COD'!"&amp;CELL("address",N562))))</f>
        <v>anhtnt3</v>
      </c>
      <c r="O562" t="str">
        <f ca="1">IF(ISBLANK(INDIRECT("'["&amp;'Báo cáo'!$C$3&amp;".xlsx]Hóa đơn COD'!"&amp;CELL("address",O562))),"",(INDIRECT("'["&amp;'Báo cáo'!$C$3&amp;".xlsx]Hóa đơn COD'!"&amp;CELL("address",O562))))</f>
        <v>16:11 05-12-19</v>
      </c>
      <c r="P562" s="10">
        <f t="shared" ca="1" si="8"/>
        <v>0.6743055555555556</v>
      </c>
      <c r="Q562" t="str">
        <f ca="1">IF(B562="","",IF(P562&lt;'Báo cáo'!$C$4,"Sáng","Chiều"))</f>
        <v>Chiều</v>
      </c>
      <c r="R562" s="12" t="str">
        <f ca="1">IF(A562="","",IF(ISNUMBER(MATCH(B562,'Danh sách COD'!$B:$B,0)),J562/I562,""))</f>
        <v/>
      </c>
      <c r="S562" t="str">
        <f ca="1">IF(R562="","",IF(R562&gt;='Báo cáo'!$C$8,"Có","Không"))</f>
        <v/>
      </c>
    </row>
    <row r="563" spans="1:19" x14ac:dyDescent="0.25">
      <c r="A563" t="str">
        <f ca="1">IF(ISBLANK(INDIRECT("'["&amp;'Báo cáo'!$C$3&amp;".xlsx]Hóa đơn COD'!"&amp;CELL("address",A563))),"",(INDIRECT("'["&amp;'Báo cáo'!$C$3&amp;".xlsx]Hóa đơn COD'!"&amp;CELL("address",A563))))</f>
        <v>BTT399631170.T144446.061219</v>
      </c>
      <c r="B563" t="str">
        <f ca="1">IF(ISBLANK(INDIRECT("'["&amp;'Báo cáo'!$C$3&amp;".xlsx]Hóa đơn COD'!"&amp;CELL("address",B563))),"",(INDIRECT("'["&amp;'Báo cáo'!$C$3&amp;".xlsx]Hóa đơn COD'!"&amp;CELL("address",B563))))</f>
        <v>T144446-Nguyễn Trọng Phú</v>
      </c>
      <c r="C563">
        <f ca="1">IF(ISBLANK(INDIRECT("'["&amp;'Báo cáo'!$C$3&amp;".xlsx]Hóa đơn COD'!"&amp;CELL("address",C563))),"",(INDIRECT("'["&amp;'Báo cáo'!$C$3&amp;".xlsx]Hóa đơn COD'!"&amp;CELL("address",C563))))</f>
        <v>4180864</v>
      </c>
      <c r="D563">
        <f ca="1">IF(ISBLANK(INDIRECT("'["&amp;'Báo cáo'!$C$3&amp;".xlsx]Hóa đơn COD'!"&amp;CELL("address",D563))),"",(INDIRECT("'["&amp;'Báo cáo'!$C$3&amp;".xlsx]Hóa đơn COD'!"&amp;CELL("address",D563))))</f>
        <v>0</v>
      </c>
      <c r="E563">
        <f ca="1">IF(ISBLANK(INDIRECT("'["&amp;'Báo cáo'!$C$3&amp;".xlsx]Hóa đơn COD'!"&amp;CELL("address",E563))),"",(INDIRECT("'["&amp;'Báo cáo'!$C$3&amp;".xlsx]Hóa đơn COD'!"&amp;CELL("address",E563))))</f>
        <v>511100</v>
      </c>
      <c r="F563">
        <f ca="1">IF(ISBLANK(INDIRECT("'["&amp;'Báo cáo'!$C$3&amp;".xlsx]Hóa đơn COD'!"&amp;CELL("address",F563))),"",(INDIRECT("'["&amp;'Báo cáo'!$C$3&amp;".xlsx]Hóa đơn COD'!"&amp;CELL("address",F563))))</f>
        <v>385100</v>
      </c>
      <c r="G563">
        <f ca="1">IF(ISBLANK(INDIRECT("'["&amp;'Báo cáo'!$C$3&amp;".xlsx]Hóa đơn COD'!"&amp;CELL("address",G563))),"",(INDIRECT("'["&amp;'Báo cáo'!$C$3&amp;".xlsx]Hóa đơn COD'!"&amp;CELL("address",G563))))</f>
        <v>126000</v>
      </c>
      <c r="H563">
        <f ca="1">IF(ISBLANK(INDIRECT("'["&amp;'Báo cáo'!$C$3&amp;".xlsx]Hóa đơn COD'!"&amp;CELL("address",H563))),"",(INDIRECT("'["&amp;'Báo cáo'!$C$3&amp;".xlsx]Hóa đơn COD'!"&amp;CELL("address",H563))))</f>
        <v>0</v>
      </c>
      <c r="I563">
        <f ca="1">IF(ISBLANK(INDIRECT("'["&amp;'Báo cáo'!$C$3&amp;".xlsx]Hóa đơn COD'!"&amp;CELL("address",I563))),"",(INDIRECT("'["&amp;'Báo cáo'!$C$3&amp;".xlsx]Hóa đơn COD'!"&amp;CELL("address",I563))))</f>
        <v>38</v>
      </c>
      <c r="J563">
        <f ca="1">IF(ISBLANK(INDIRECT("'["&amp;'Báo cáo'!$C$3&amp;".xlsx]Hóa đơn COD'!"&amp;CELL("address",J563))),"",(INDIRECT("'["&amp;'Báo cáo'!$C$3&amp;".xlsx]Hóa đơn COD'!"&amp;CELL("address",J563))))</f>
        <v>20</v>
      </c>
      <c r="K563">
        <f ca="1">IF(ISBLANK(INDIRECT("'["&amp;'Báo cáo'!$C$3&amp;".xlsx]Hóa đơn COD'!"&amp;CELL("address",K563))),"",(INDIRECT("'["&amp;'Báo cáo'!$C$3&amp;".xlsx]Hóa đơn COD'!"&amp;CELL("address",K563))))</f>
        <v>4</v>
      </c>
      <c r="L563">
        <f ca="1">IF(ISBLANK(INDIRECT("'["&amp;'Báo cáo'!$C$3&amp;".xlsx]Hóa đơn COD'!"&amp;CELL("address",L563))),"",(INDIRECT("'["&amp;'Báo cáo'!$C$3&amp;".xlsx]Hóa đơn COD'!"&amp;CELL("address",L563))))</f>
        <v>14</v>
      </c>
      <c r="M563">
        <f ca="1">IF(ISBLANK(INDIRECT("'["&amp;'Báo cáo'!$C$3&amp;".xlsx]Hóa đơn COD'!"&amp;CELL("address",M563))),"",(INDIRECT("'["&amp;'Báo cáo'!$C$3&amp;".xlsx]Hóa đơn COD'!"&amp;CELL("address",M563))))</f>
        <v>38</v>
      </c>
      <c r="N563" t="str">
        <f ca="1">IF(ISBLANK(INDIRECT("'["&amp;'Báo cáo'!$C$3&amp;".xlsx]Hóa đơn COD'!"&amp;CELL("address",N563))),"",(INDIRECT("'["&amp;'Báo cáo'!$C$3&amp;".xlsx]Hóa đơn COD'!"&amp;CELL("address",N563))))</f>
        <v>ngannk2</v>
      </c>
      <c r="O563" t="str">
        <f ca="1">IF(ISBLANK(INDIRECT("'["&amp;'Báo cáo'!$C$3&amp;".xlsx]Hóa đơn COD'!"&amp;CELL("address",O563))),"",(INDIRECT("'["&amp;'Báo cáo'!$C$3&amp;".xlsx]Hóa đơn COD'!"&amp;CELL("address",O563))))</f>
        <v>16:55 06-12-19</v>
      </c>
      <c r="P563" s="10">
        <f t="shared" ca="1" si="8"/>
        <v>0.70486111111111116</v>
      </c>
      <c r="Q563" t="str">
        <f ca="1">IF(B563="","",IF(P563&lt;'Báo cáo'!$C$4,"Sáng","Chiều"))</f>
        <v>Chiều</v>
      </c>
      <c r="R563" s="12" t="str">
        <f ca="1">IF(A563="","",IF(ISNUMBER(MATCH(B563,'Danh sách COD'!$B:$B,0)),J563/I563,""))</f>
        <v/>
      </c>
      <c r="S563" t="str">
        <f ca="1">IF(R563="","",IF(R563&gt;='Báo cáo'!$C$8,"Có","Không"))</f>
        <v/>
      </c>
    </row>
    <row r="564" spans="1:19" x14ac:dyDescent="0.25">
      <c r="A564" t="str">
        <f ca="1">IF(ISBLANK(INDIRECT("'["&amp;'Báo cáo'!$C$3&amp;".xlsx]Hóa đơn COD'!"&amp;CELL("address",A564))),"",(INDIRECT("'["&amp;'Báo cáo'!$C$3&amp;".xlsx]Hóa đơn COD'!"&amp;CELL("address",A564))))</f>
        <v>BTT394370109.T144446.021219</v>
      </c>
      <c r="B564" t="str">
        <f ca="1">IF(ISBLANK(INDIRECT("'["&amp;'Báo cáo'!$C$3&amp;".xlsx]Hóa đơn COD'!"&amp;CELL("address",B564))),"",(INDIRECT("'["&amp;'Báo cáo'!$C$3&amp;".xlsx]Hóa đơn COD'!"&amp;CELL("address",B564))))</f>
        <v>T144446-Nguyễn Trọng Phú</v>
      </c>
      <c r="C564">
        <f ca="1">IF(ISBLANK(INDIRECT("'["&amp;'Báo cáo'!$C$3&amp;".xlsx]Hóa đơn COD'!"&amp;CELL("address",C564))),"",(INDIRECT("'["&amp;'Báo cáo'!$C$3&amp;".xlsx]Hóa đơn COD'!"&amp;CELL("address",C564))))</f>
        <v>14378300</v>
      </c>
      <c r="D564">
        <f ca="1">IF(ISBLANK(INDIRECT("'["&amp;'Báo cáo'!$C$3&amp;".xlsx]Hóa đơn COD'!"&amp;CELL("address",D564))),"",(INDIRECT("'["&amp;'Báo cáo'!$C$3&amp;".xlsx]Hóa đơn COD'!"&amp;CELL("address",D564))))</f>
        <v>26675</v>
      </c>
      <c r="E564">
        <f ca="1">IF(ISBLANK(INDIRECT("'["&amp;'Báo cáo'!$C$3&amp;".xlsx]Hóa đơn COD'!"&amp;CELL("address",E564))),"",(INDIRECT("'["&amp;'Báo cáo'!$C$3&amp;".xlsx]Hóa đơn COD'!"&amp;CELL("address",E564))))</f>
        <v>780175</v>
      </c>
      <c r="F564">
        <f ca="1">IF(ISBLANK(INDIRECT("'["&amp;'Báo cáo'!$C$3&amp;".xlsx]Hóa đơn COD'!"&amp;CELL("address",F564))),"",(INDIRECT("'["&amp;'Báo cáo'!$C$3&amp;".xlsx]Hóa đơn COD'!"&amp;CELL("address",F564))))</f>
        <v>715175</v>
      </c>
      <c r="G564">
        <f ca="1">IF(ISBLANK(INDIRECT("'["&amp;'Báo cáo'!$C$3&amp;".xlsx]Hóa đơn COD'!"&amp;CELL("address",G564))),"",(INDIRECT("'["&amp;'Báo cáo'!$C$3&amp;".xlsx]Hóa đơn COD'!"&amp;CELL("address",G564))))</f>
        <v>65000</v>
      </c>
      <c r="H564">
        <f ca="1">IF(ISBLANK(INDIRECT("'["&amp;'Báo cáo'!$C$3&amp;".xlsx]Hóa đơn COD'!"&amp;CELL("address",H564))),"",(INDIRECT("'["&amp;'Báo cáo'!$C$3&amp;".xlsx]Hóa đơn COD'!"&amp;CELL("address",H564))))</f>
        <v>0</v>
      </c>
      <c r="I564">
        <f ca="1">IF(ISBLANK(INDIRECT("'["&amp;'Báo cáo'!$C$3&amp;".xlsx]Hóa đơn COD'!"&amp;CELL("address",I564))),"",(INDIRECT("'["&amp;'Báo cáo'!$C$3&amp;".xlsx]Hóa đơn COD'!"&amp;CELL("address",I564))))</f>
        <v>68</v>
      </c>
      <c r="J564">
        <f ca="1">IF(ISBLANK(INDIRECT("'["&amp;'Báo cáo'!$C$3&amp;".xlsx]Hóa đơn COD'!"&amp;CELL("address",J564))),"",(INDIRECT("'["&amp;'Báo cáo'!$C$3&amp;".xlsx]Hóa đơn COD'!"&amp;CELL("address",J564))))</f>
        <v>31</v>
      </c>
      <c r="K564">
        <f ca="1">IF(ISBLANK(INDIRECT("'["&amp;'Báo cáo'!$C$3&amp;".xlsx]Hóa đơn COD'!"&amp;CELL("address",K564))),"",(INDIRECT("'["&amp;'Báo cáo'!$C$3&amp;".xlsx]Hóa đơn COD'!"&amp;CELL("address",K564))))</f>
        <v>2</v>
      </c>
      <c r="L564">
        <f ca="1">IF(ISBLANK(INDIRECT("'["&amp;'Báo cáo'!$C$3&amp;".xlsx]Hóa đơn COD'!"&amp;CELL("address",L564))),"",(INDIRECT("'["&amp;'Báo cáo'!$C$3&amp;".xlsx]Hóa đơn COD'!"&amp;CELL("address",L564))))</f>
        <v>35</v>
      </c>
      <c r="M564">
        <f ca="1">IF(ISBLANK(INDIRECT("'["&amp;'Báo cáo'!$C$3&amp;".xlsx]Hóa đơn COD'!"&amp;CELL("address",M564))),"",(INDIRECT("'["&amp;'Báo cáo'!$C$3&amp;".xlsx]Hóa đơn COD'!"&amp;CELL("address",M564))))</f>
        <v>68</v>
      </c>
      <c r="N564" t="str">
        <f ca="1">IF(ISBLANK(INDIRECT("'["&amp;'Báo cáo'!$C$3&amp;".xlsx]Hóa đơn COD'!"&amp;CELL("address",N564))),"",(INDIRECT("'["&amp;'Báo cáo'!$C$3&amp;".xlsx]Hóa đơn COD'!"&amp;CELL("address",N564))))</f>
        <v>nhitpy</v>
      </c>
      <c r="O564" t="str">
        <f ca="1">IF(ISBLANK(INDIRECT("'["&amp;'Báo cáo'!$C$3&amp;".xlsx]Hóa đơn COD'!"&amp;CELL("address",O564))),"",(INDIRECT("'["&amp;'Báo cáo'!$C$3&amp;".xlsx]Hóa đơn COD'!"&amp;CELL("address",O564))))</f>
        <v>18:25 02-12-19</v>
      </c>
      <c r="P564" s="10">
        <f t="shared" ca="1" si="8"/>
        <v>0.76736111111111116</v>
      </c>
      <c r="Q564" t="str">
        <f ca="1">IF(B564="","",IF(P564&lt;'Báo cáo'!$C$4,"Sáng","Chiều"))</f>
        <v>Chiều</v>
      </c>
      <c r="R564" s="12" t="str">
        <f ca="1">IF(A564="","",IF(ISNUMBER(MATCH(B564,'Danh sách COD'!$B:$B,0)),J564/I564,""))</f>
        <v/>
      </c>
      <c r="S564" t="str">
        <f ca="1">IF(R564="","",IF(R564&gt;='Báo cáo'!$C$8,"Có","Không"))</f>
        <v/>
      </c>
    </row>
    <row r="565" spans="1:19" x14ac:dyDescent="0.25">
      <c r="A565" t="str">
        <f ca="1">IF(ISBLANK(INDIRECT("'["&amp;'Báo cáo'!$C$3&amp;".xlsx]Hóa đơn COD'!"&amp;CELL("address",A565))),"",(INDIRECT("'["&amp;'Báo cáo'!$C$3&amp;".xlsx]Hóa đơn COD'!"&amp;CELL("address",A565))))</f>
        <v>BTT392026011.T144454.301119</v>
      </c>
      <c r="B565" t="str">
        <f ca="1">IF(ISBLANK(INDIRECT("'["&amp;'Báo cáo'!$C$3&amp;".xlsx]Hóa đơn COD'!"&amp;CELL("address",B565))),"",(INDIRECT("'["&amp;'Báo cáo'!$C$3&amp;".xlsx]Hóa đơn COD'!"&amp;CELL("address",B565))))</f>
        <v>T144454-Trần Chí Công</v>
      </c>
      <c r="C565">
        <f ca="1">IF(ISBLANK(INDIRECT("'["&amp;'Báo cáo'!$C$3&amp;".xlsx]Hóa đơn COD'!"&amp;CELL("address",C565))),"",(INDIRECT("'["&amp;'Báo cáo'!$C$3&amp;".xlsx]Hóa đơn COD'!"&amp;CELL("address",C565))))</f>
        <v>4856702</v>
      </c>
      <c r="D565">
        <f ca="1">IF(ISBLANK(INDIRECT("'["&amp;'Báo cáo'!$C$3&amp;".xlsx]Hóa đơn COD'!"&amp;CELL("address",D565))),"",(INDIRECT("'["&amp;'Báo cáo'!$C$3&amp;".xlsx]Hóa đơn COD'!"&amp;CELL("address",D565))))</f>
        <v>40650</v>
      </c>
      <c r="E565">
        <f ca="1">IF(ISBLANK(INDIRECT("'["&amp;'Báo cáo'!$C$3&amp;".xlsx]Hóa đơn COD'!"&amp;CELL("address",E565))),"",(INDIRECT("'["&amp;'Báo cáo'!$C$3&amp;".xlsx]Hóa đơn COD'!"&amp;CELL("address",E565))))</f>
        <v>454100</v>
      </c>
      <c r="F565">
        <f ca="1">IF(ISBLANK(INDIRECT("'["&amp;'Báo cáo'!$C$3&amp;".xlsx]Hóa đơn COD'!"&amp;CELL("address",F565))),"",(INDIRECT("'["&amp;'Báo cáo'!$C$3&amp;".xlsx]Hóa đơn COD'!"&amp;CELL("address",F565))))</f>
        <v>343600</v>
      </c>
      <c r="G565">
        <f ca="1">IF(ISBLANK(INDIRECT("'["&amp;'Báo cáo'!$C$3&amp;".xlsx]Hóa đơn COD'!"&amp;CELL("address",G565))),"",(INDIRECT("'["&amp;'Báo cáo'!$C$3&amp;".xlsx]Hóa đơn COD'!"&amp;CELL("address",G565))))</f>
        <v>110500</v>
      </c>
      <c r="H565">
        <f ca="1">IF(ISBLANK(INDIRECT("'["&amp;'Báo cáo'!$C$3&amp;".xlsx]Hóa đơn COD'!"&amp;CELL("address",H565))),"",(INDIRECT("'["&amp;'Báo cáo'!$C$3&amp;".xlsx]Hóa đơn COD'!"&amp;CELL("address",H565))))</f>
        <v>0</v>
      </c>
      <c r="I565">
        <f ca="1">IF(ISBLANK(INDIRECT("'["&amp;'Báo cáo'!$C$3&amp;".xlsx]Hóa đơn COD'!"&amp;CELL("address",I565))),"",(INDIRECT("'["&amp;'Báo cáo'!$C$3&amp;".xlsx]Hóa đơn COD'!"&amp;CELL("address",I565))))</f>
        <v>44</v>
      </c>
      <c r="J565">
        <f ca="1">IF(ISBLANK(INDIRECT("'["&amp;'Báo cáo'!$C$3&amp;".xlsx]Hóa đơn COD'!"&amp;CELL("address",J565))),"",(INDIRECT("'["&amp;'Báo cáo'!$C$3&amp;".xlsx]Hóa đơn COD'!"&amp;CELL("address",J565))))</f>
        <v>14</v>
      </c>
      <c r="K565">
        <f ca="1">IF(ISBLANK(INDIRECT("'["&amp;'Báo cáo'!$C$3&amp;".xlsx]Hóa đơn COD'!"&amp;CELL("address",K565))),"",(INDIRECT("'["&amp;'Báo cáo'!$C$3&amp;".xlsx]Hóa đơn COD'!"&amp;CELL("address",K565))))</f>
        <v>3</v>
      </c>
      <c r="L565">
        <f ca="1">IF(ISBLANK(INDIRECT("'["&amp;'Báo cáo'!$C$3&amp;".xlsx]Hóa đơn COD'!"&amp;CELL("address",L565))),"",(INDIRECT("'["&amp;'Báo cáo'!$C$3&amp;".xlsx]Hóa đơn COD'!"&amp;CELL("address",L565))))</f>
        <v>27</v>
      </c>
      <c r="M565">
        <f ca="1">IF(ISBLANK(INDIRECT("'["&amp;'Báo cáo'!$C$3&amp;".xlsx]Hóa đơn COD'!"&amp;CELL("address",M565))),"",(INDIRECT("'["&amp;'Báo cáo'!$C$3&amp;".xlsx]Hóa đơn COD'!"&amp;CELL("address",M565))))</f>
        <v>44</v>
      </c>
      <c r="N565" t="str">
        <f ca="1">IF(ISBLANK(INDIRECT("'["&amp;'Báo cáo'!$C$3&amp;".xlsx]Hóa đơn COD'!"&amp;CELL("address",N565))),"",(INDIRECT("'["&amp;'Báo cáo'!$C$3&amp;".xlsx]Hóa đơn COD'!"&amp;CELL("address",N565))))</f>
        <v>nhitpy</v>
      </c>
      <c r="O565" t="str">
        <f ca="1">IF(ISBLANK(INDIRECT("'["&amp;'Báo cáo'!$C$3&amp;".xlsx]Hóa đơn COD'!"&amp;CELL("address",O565))),"",(INDIRECT("'["&amp;'Báo cáo'!$C$3&amp;".xlsx]Hóa đơn COD'!"&amp;CELL("address",O565))))</f>
        <v>17:09 30-11-19</v>
      </c>
      <c r="P565" s="10">
        <f t="shared" ca="1" si="8"/>
        <v>0.71458333333333324</v>
      </c>
      <c r="Q565" t="str">
        <f ca="1">IF(B565="","",IF(P565&lt;'Báo cáo'!$C$4,"Sáng","Chiều"))</f>
        <v>Chiều</v>
      </c>
      <c r="R565" s="12" t="str">
        <f ca="1">IF(A565="","",IF(ISNUMBER(MATCH(B565,'Danh sách COD'!$B:$B,0)),J565/I565,""))</f>
        <v/>
      </c>
      <c r="S565" t="str">
        <f ca="1">IF(R565="","",IF(R565&gt;='Báo cáo'!$C$8,"Có","Không"))</f>
        <v/>
      </c>
    </row>
    <row r="566" spans="1:19" x14ac:dyDescent="0.25">
      <c r="A566" t="str">
        <f ca="1">IF(ISBLANK(INDIRECT("'["&amp;'Báo cáo'!$C$3&amp;".xlsx]Hóa đơn COD'!"&amp;CELL("address",A566))),"",(INDIRECT("'["&amp;'Báo cáo'!$C$3&amp;".xlsx]Hóa đơn COD'!"&amp;CELL("address",A566))))</f>
        <v>BTT398246745.T144454.051219</v>
      </c>
      <c r="B566" t="str">
        <f ca="1">IF(ISBLANK(INDIRECT("'["&amp;'Báo cáo'!$C$3&amp;".xlsx]Hóa đơn COD'!"&amp;CELL("address",B566))),"",(INDIRECT("'["&amp;'Báo cáo'!$C$3&amp;".xlsx]Hóa đơn COD'!"&amp;CELL("address",B566))))</f>
        <v>T144454-Trần Chí Công</v>
      </c>
      <c r="C566">
        <f ca="1">IF(ISBLANK(INDIRECT("'["&amp;'Báo cáo'!$C$3&amp;".xlsx]Hóa đơn COD'!"&amp;CELL("address",C566))),"",(INDIRECT("'["&amp;'Báo cáo'!$C$3&amp;".xlsx]Hóa đơn COD'!"&amp;CELL("address",C566))))</f>
        <v>10044000</v>
      </c>
      <c r="D566">
        <f ca="1">IF(ISBLANK(INDIRECT("'["&amp;'Báo cáo'!$C$3&amp;".xlsx]Hóa đơn COD'!"&amp;CELL("address",D566))),"",(INDIRECT("'["&amp;'Báo cáo'!$C$3&amp;".xlsx]Hóa đơn COD'!"&amp;CELL("address",D566))))</f>
        <v>0</v>
      </c>
      <c r="E566">
        <f ca="1">IF(ISBLANK(INDIRECT("'["&amp;'Báo cáo'!$C$3&amp;".xlsx]Hóa đơn COD'!"&amp;CELL("address",E566))),"",(INDIRECT("'["&amp;'Báo cáo'!$C$3&amp;".xlsx]Hóa đơn COD'!"&amp;CELL("address",E566))))</f>
        <v>902050</v>
      </c>
      <c r="F566">
        <f ca="1">IF(ISBLANK(INDIRECT("'["&amp;'Báo cáo'!$C$3&amp;".xlsx]Hóa đơn COD'!"&amp;CELL("address",F566))),"",(INDIRECT("'["&amp;'Báo cáo'!$C$3&amp;".xlsx]Hóa đơn COD'!"&amp;CELL("address",F566))))</f>
        <v>808050</v>
      </c>
      <c r="G566">
        <f ca="1">IF(ISBLANK(INDIRECT("'["&amp;'Báo cáo'!$C$3&amp;".xlsx]Hóa đơn COD'!"&amp;CELL("address",G566))),"",(INDIRECT("'["&amp;'Báo cáo'!$C$3&amp;".xlsx]Hóa đơn COD'!"&amp;CELL("address",G566))))</f>
        <v>94000</v>
      </c>
      <c r="H566">
        <f ca="1">IF(ISBLANK(INDIRECT("'["&amp;'Báo cáo'!$C$3&amp;".xlsx]Hóa đơn COD'!"&amp;CELL("address",H566))),"",(INDIRECT("'["&amp;'Báo cáo'!$C$3&amp;".xlsx]Hóa đơn COD'!"&amp;CELL("address",H566))))</f>
        <v>0</v>
      </c>
      <c r="I566">
        <f ca="1">IF(ISBLANK(INDIRECT("'["&amp;'Báo cáo'!$C$3&amp;".xlsx]Hóa đơn COD'!"&amp;CELL("address",I566))),"",(INDIRECT("'["&amp;'Báo cáo'!$C$3&amp;".xlsx]Hóa đơn COD'!"&amp;CELL("address",I566))))</f>
        <v>47</v>
      </c>
      <c r="J566">
        <f ca="1">IF(ISBLANK(INDIRECT("'["&amp;'Báo cáo'!$C$3&amp;".xlsx]Hóa đơn COD'!"&amp;CELL("address",J566))),"",(INDIRECT("'["&amp;'Báo cáo'!$C$3&amp;".xlsx]Hóa đơn COD'!"&amp;CELL("address",J566))))</f>
        <v>34</v>
      </c>
      <c r="K566">
        <f ca="1">IF(ISBLANK(INDIRECT("'["&amp;'Báo cáo'!$C$3&amp;".xlsx]Hóa đơn COD'!"&amp;CELL("address",K566))),"",(INDIRECT("'["&amp;'Báo cáo'!$C$3&amp;".xlsx]Hóa đơn COD'!"&amp;CELL("address",K566))))</f>
        <v>2</v>
      </c>
      <c r="L566">
        <f ca="1">IF(ISBLANK(INDIRECT("'["&amp;'Báo cáo'!$C$3&amp;".xlsx]Hóa đơn COD'!"&amp;CELL("address",L566))),"",(INDIRECT("'["&amp;'Báo cáo'!$C$3&amp;".xlsx]Hóa đơn COD'!"&amp;CELL("address",L566))))</f>
        <v>11</v>
      </c>
      <c r="M566">
        <f ca="1">IF(ISBLANK(INDIRECT("'["&amp;'Báo cáo'!$C$3&amp;".xlsx]Hóa đơn COD'!"&amp;CELL("address",M566))),"",(INDIRECT("'["&amp;'Báo cáo'!$C$3&amp;".xlsx]Hóa đơn COD'!"&amp;CELL("address",M566))))</f>
        <v>48</v>
      </c>
      <c r="N566" t="str">
        <f ca="1">IF(ISBLANK(INDIRECT("'["&amp;'Báo cáo'!$C$3&amp;".xlsx]Hóa đơn COD'!"&amp;CELL("address",N566))),"",(INDIRECT("'["&amp;'Báo cáo'!$C$3&amp;".xlsx]Hóa đơn COD'!"&amp;CELL("address",N566))))</f>
        <v>tuoint</v>
      </c>
      <c r="O566" t="str">
        <f ca="1">IF(ISBLANK(INDIRECT("'["&amp;'Báo cáo'!$C$3&amp;".xlsx]Hóa đơn COD'!"&amp;CELL("address",O566))),"",(INDIRECT("'["&amp;'Báo cáo'!$C$3&amp;".xlsx]Hóa đơn COD'!"&amp;CELL("address",O566))))</f>
        <v>17:42 05-12-19</v>
      </c>
      <c r="P566" s="10">
        <f t="shared" ca="1" si="8"/>
        <v>0.73749999999999993</v>
      </c>
      <c r="Q566" t="str">
        <f ca="1">IF(B566="","",IF(P566&lt;'Báo cáo'!$C$4,"Sáng","Chiều"))</f>
        <v>Chiều</v>
      </c>
      <c r="R566" s="12" t="str">
        <f ca="1">IF(A566="","",IF(ISNUMBER(MATCH(B566,'Danh sách COD'!$B:$B,0)),J566/I566,""))</f>
        <v/>
      </c>
      <c r="S566" t="str">
        <f ca="1">IF(R566="","",IF(R566&gt;='Báo cáo'!$C$8,"Có","Không"))</f>
        <v/>
      </c>
    </row>
    <row r="567" spans="1:19" x14ac:dyDescent="0.25">
      <c r="A567" t="str">
        <f ca="1">IF(ISBLANK(INDIRECT("'["&amp;'Báo cáo'!$C$3&amp;".xlsx]Hóa đơn COD'!"&amp;CELL("address",A567))),"",(INDIRECT("'["&amp;'Báo cáo'!$C$3&amp;".xlsx]Hóa đơn COD'!"&amp;CELL("address",A567))))</f>
        <v>BTT395705622.T144454.031219</v>
      </c>
      <c r="B567" t="str">
        <f ca="1">IF(ISBLANK(INDIRECT("'["&amp;'Báo cáo'!$C$3&amp;".xlsx]Hóa đơn COD'!"&amp;CELL("address",B567))),"",(INDIRECT("'["&amp;'Báo cáo'!$C$3&amp;".xlsx]Hóa đơn COD'!"&amp;CELL("address",B567))))</f>
        <v>T144454-Trần Chí Công</v>
      </c>
      <c r="C567">
        <f ca="1">IF(ISBLANK(INDIRECT("'["&amp;'Báo cáo'!$C$3&amp;".xlsx]Hóa đơn COD'!"&amp;CELL("address",C567))),"",(INDIRECT("'["&amp;'Báo cáo'!$C$3&amp;".xlsx]Hóa đơn COD'!"&amp;CELL("address",C567))))</f>
        <v>7042250</v>
      </c>
      <c r="D567">
        <f ca="1">IF(ISBLANK(INDIRECT("'["&amp;'Báo cáo'!$C$3&amp;".xlsx]Hóa đơn COD'!"&amp;CELL("address",D567))),"",(INDIRECT("'["&amp;'Báo cáo'!$C$3&amp;".xlsx]Hóa đơn COD'!"&amp;CELL("address",D567))))</f>
        <v>0</v>
      </c>
      <c r="E567">
        <f ca="1">IF(ISBLANK(INDIRECT("'["&amp;'Báo cáo'!$C$3&amp;".xlsx]Hóa đơn COD'!"&amp;CELL("address",E567))),"",(INDIRECT("'["&amp;'Báo cáo'!$C$3&amp;".xlsx]Hóa đơn COD'!"&amp;CELL("address",E567))))</f>
        <v>717200</v>
      </c>
      <c r="F567">
        <f ca="1">IF(ISBLANK(INDIRECT("'["&amp;'Báo cáo'!$C$3&amp;".xlsx]Hóa đơn COD'!"&amp;CELL("address",F567))),"",(INDIRECT("'["&amp;'Báo cáo'!$C$3&amp;".xlsx]Hóa đơn COD'!"&amp;CELL("address",F567))))</f>
        <v>717200</v>
      </c>
      <c r="G567">
        <f ca="1">IF(ISBLANK(INDIRECT("'["&amp;'Báo cáo'!$C$3&amp;".xlsx]Hóa đơn COD'!"&amp;CELL("address",G567))),"",(INDIRECT("'["&amp;'Báo cáo'!$C$3&amp;".xlsx]Hóa đơn COD'!"&amp;CELL("address",G567))))</f>
        <v>0</v>
      </c>
      <c r="H567">
        <f ca="1">IF(ISBLANK(INDIRECT("'["&amp;'Báo cáo'!$C$3&amp;".xlsx]Hóa đơn COD'!"&amp;CELL("address",H567))),"",(INDIRECT("'["&amp;'Báo cáo'!$C$3&amp;".xlsx]Hóa đơn COD'!"&amp;CELL("address",H567))))</f>
        <v>0</v>
      </c>
      <c r="I567">
        <f ca="1">IF(ISBLANK(INDIRECT("'["&amp;'Báo cáo'!$C$3&amp;".xlsx]Hóa đơn COD'!"&amp;CELL("address",I567))),"",(INDIRECT("'["&amp;'Báo cáo'!$C$3&amp;".xlsx]Hóa đơn COD'!"&amp;CELL("address",I567))))</f>
        <v>58</v>
      </c>
      <c r="J567">
        <f ca="1">IF(ISBLANK(INDIRECT("'["&amp;'Báo cáo'!$C$3&amp;".xlsx]Hóa đơn COD'!"&amp;CELL("address",J567))),"",(INDIRECT("'["&amp;'Báo cáo'!$C$3&amp;".xlsx]Hóa đơn COD'!"&amp;CELL("address",J567))))</f>
        <v>27</v>
      </c>
      <c r="K567">
        <f ca="1">IF(ISBLANK(INDIRECT("'["&amp;'Báo cáo'!$C$3&amp;".xlsx]Hóa đơn COD'!"&amp;CELL("address",K567))),"",(INDIRECT("'["&amp;'Báo cáo'!$C$3&amp;".xlsx]Hóa đơn COD'!"&amp;CELL("address",K567))))</f>
        <v>3</v>
      </c>
      <c r="L567">
        <f ca="1">IF(ISBLANK(INDIRECT("'["&amp;'Báo cáo'!$C$3&amp;".xlsx]Hóa đơn COD'!"&amp;CELL("address",L567))),"",(INDIRECT("'["&amp;'Báo cáo'!$C$3&amp;".xlsx]Hóa đơn COD'!"&amp;CELL("address",L567))))</f>
        <v>28</v>
      </c>
      <c r="M567">
        <f ca="1">IF(ISBLANK(INDIRECT("'["&amp;'Báo cáo'!$C$3&amp;".xlsx]Hóa đơn COD'!"&amp;CELL("address",M567))),"",(INDIRECT("'["&amp;'Báo cáo'!$C$3&amp;".xlsx]Hóa đơn COD'!"&amp;CELL("address",M567))))</f>
        <v>60</v>
      </c>
      <c r="N567" t="str">
        <f ca="1">IF(ISBLANK(INDIRECT("'["&amp;'Báo cáo'!$C$3&amp;".xlsx]Hóa đơn COD'!"&amp;CELL("address",N567))),"",(INDIRECT("'["&amp;'Báo cáo'!$C$3&amp;".xlsx]Hóa đơn COD'!"&amp;CELL("address",N567))))</f>
        <v>nhitpy</v>
      </c>
      <c r="O567" t="str">
        <f ca="1">IF(ISBLANK(INDIRECT("'["&amp;'Báo cáo'!$C$3&amp;".xlsx]Hóa đơn COD'!"&amp;CELL("address",O567))),"",(INDIRECT("'["&amp;'Báo cáo'!$C$3&amp;".xlsx]Hóa đơn COD'!"&amp;CELL("address",O567))))</f>
        <v>18:39 03-12-19</v>
      </c>
      <c r="P567" s="10">
        <f t="shared" ca="1" si="8"/>
        <v>0.77708333333333324</v>
      </c>
      <c r="Q567" t="str">
        <f ca="1">IF(B567="","",IF(P567&lt;'Báo cáo'!$C$4,"Sáng","Chiều"))</f>
        <v>Chiều</v>
      </c>
      <c r="R567" s="12" t="str">
        <f ca="1">IF(A567="","",IF(ISNUMBER(MATCH(B567,'Danh sách COD'!$B:$B,0)),J567/I567,""))</f>
        <v/>
      </c>
      <c r="S567" t="str">
        <f ca="1">IF(R567="","",IF(R567&gt;='Báo cáo'!$C$8,"Có","Không"))</f>
        <v/>
      </c>
    </row>
    <row r="568" spans="1:19" x14ac:dyDescent="0.25">
      <c r="A568" t="str">
        <f ca="1">IF(ISBLANK(INDIRECT("'["&amp;'Báo cáo'!$C$3&amp;".xlsx]Hóa đơn COD'!"&amp;CELL("address",A568))),"",(INDIRECT("'["&amp;'Báo cáo'!$C$3&amp;".xlsx]Hóa đơn COD'!"&amp;CELL("address",A568))))</f>
        <v>BTT397124583.T144454.041219</v>
      </c>
      <c r="B568" t="str">
        <f ca="1">IF(ISBLANK(INDIRECT("'["&amp;'Báo cáo'!$C$3&amp;".xlsx]Hóa đơn COD'!"&amp;CELL("address",B568))),"",(INDIRECT("'["&amp;'Báo cáo'!$C$3&amp;".xlsx]Hóa đơn COD'!"&amp;CELL("address",B568))))</f>
        <v>T144454-Trần Chí Công</v>
      </c>
      <c r="C568">
        <f ca="1">IF(ISBLANK(INDIRECT("'["&amp;'Báo cáo'!$C$3&amp;".xlsx]Hóa đơn COD'!"&amp;CELL("address",C568))),"",(INDIRECT("'["&amp;'Báo cáo'!$C$3&amp;".xlsx]Hóa đơn COD'!"&amp;CELL("address",C568))))</f>
        <v>26654684</v>
      </c>
      <c r="D568">
        <f ca="1">IF(ISBLANK(INDIRECT("'["&amp;'Báo cáo'!$C$3&amp;".xlsx]Hóa đơn COD'!"&amp;CELL("address",D568))),"",(INDIRECT("'["&amp;'Báo cáo'!$C$3&amp;".xlsx]Hóa đơn COD'!"&amp;CELL("address",D568))))</f>
        <v>94700</v>
      </c>
      <c r="E568">
        <f ca="1">IF(ISBLANK(INDIRECT("'["&amp;'Báo cáo'!$C$3&amp;".xlsx]Hóa đơn COD'!"&amp;CELL("address",E568))),"",(INDIRECT("'["&amp;'Báo cáo'!$C$3&amp;".xlsx]Hóa đơn COD'!"&amp;CELL("address",E568))))</f>
        <v>1734655</v>
      </c>
      <c r="F568">
        <f ca="1">IF(ISBLANK(INDIRECT("'["&amp;'Báo cáo'!$C$3&amp;".xlsx]Hóa đơn COD'!"&amp;CELL("address",F568))),"",(INDIRECT("'["&amp;'Báo cáo'!$C$3&amp;".xlsx]Hóa đơn COD'!"&amp;CELL("address",F568))))</f>
        <v>1152305</v>
      </c>
      <c r="G568">
        <f ca="1">IF(ISBLANK(INDIRECT("'["&amp;'Báo cáo'!$C$3&amp;".xlsx]Hóa đơn COD'!"&amp;CELL("address",G568))),"",(INDIRECT("'["&amp;'Báo cáo'!$C$3&amp;".xlsx]Hóa đơn COD'!"&amp;CELL("address",G568))))</f>
        <v>535000</v>
      </c>
      <c r="H568">
        <f ca="1">IF(ISBLANK(INDIRECT("'["&amp;'Báo cáo'!$C$3&amp;".xlsx]Hóa đơn COD'!"&amp;CELL("address",H568))),"",(INDIRECT("'["&amp;'Báo cáo'!$C$3&amp;".xlsx]Hóa đơn COD'!"&amp;CELL("address",H568))))</f>
        <v>0</v>
      </c>
      <c r="I568">
        <f ca="1">IF(ISBLANK(INDIRECT("'["&amp;'Báo cáo'!$C$3&amp;".xlsx]Hóa đơn COD'!"&amp;CELL("address",I568))),"",(INDIRECT("'["&amp;'Báo cáo'!$C$3&amp;".xlsx]Hóa đơn COD'!"&amp;CELL("address",I568))))</f>
        <v>46</v>
      </c>
      <c r="J568">
        <f ca="1">IF(ISBLANK(INDIRECT("'["&amp;'Báo cáo'!$C$3&amp;".xlsx]Hóa đơn COD'!"&amp;CELL("address",J568))),"",(INDIRECT("'["&amp;'Báo cáo'!$C$3&amp;".xlsx]Hóa đơn COD'!"&amp;CELL("address",J568))))</f>
        <v>36</v>
      </c>
      <c r="K568">
        <f ca="1">IF(ISBLANK(INDIRECT("'["&amp;'Báo cáo'!$C$3&amp;".xlsx]Hóa đơn COD'!"&amp;CELL("address",K568))),"",(INDIRECT("'["&amp;'Báo cáo'!$C$3&amp;".xlsx]Hóa đơn COD'!"&amp;CELL("address",K568))))</f>
        <v>3</v>
      </c>
      <c r="L568">
        <f ca="1">IF(ISBLANK(INDIRECT("'["&amp;'Báo cáo'!$C$3&amp;".xlsx]Hóa đơn COD'!"&amp;CELL("address",L568))),"",(INDIRECT("'["&amp;'Báo cáo'!$C$3&amp;".xlsx]Hóa đơn COD'!"&amp;CELL("address",L568))))</f>
        <v>7</v>
      </c>
      <c r="M568">
        <f ca="1">IF(ISBLANK(INDIRECT("'["&amp;'Báo cáo'!$C$3&amp;".xlsx]Hóa đơn COD'!"&amp;CELL("address",M568))),"",(INDIRECT("'["&amp;'Báo cáo'!$C$3&amp;".xlsx]Hóa đơn COD'!"&amp;CELL("address",M568))))</f>
        <v>46</v>
      </c>
      <c r="N568" t="str">
        <f ca="1">IF(ISBLANK(INDIRECT("'["&amp;'Báo cáo'!$C$3&amp;".xlsx]Hóa đơn COD'!"&amp;CELL("address",N568))),"",(INDIRECT("'["&amp;'Báo cáo'!$C$3&amp;".xlsx]Hóa đơn COD'!"&amp;CELL("address",N568))))</f>
        <v>trongntm</v>
      </c>
      <c r="O568" t="str">
        <f ca="1">IF(ISBLANK(INDIRECT("'["&amp;'Báo cáo'!$C$3&amp;".xlsx]Hóa đơn COD'!"&amp;CELL("address",O568))),"",(INDIRECT("'["&amp;'Báo cáo'!$C$3&amp;".xlsx]Hóa đơn COD'!"&amp;CELL("address",O568))))</f>
        <v>18:40 04-12-19</v>
      </c>
      <c r="P568" s="10">
        <f t="shared" ca="1" si="8"/>
        <v>0.77777777777777779</v>
      </c>
      <c r="Q568" t="str">
        <f ca="1">IF(B568="","",IF(P568&lt;'Báo cáo'!$C$4,"Sáng","Chiều"))</f>
        <v>Chiều</v>
      </c>
      <c r="R568" s="12" t="str">
        <f ca="1">IF(A568="","",IF(ISNUMBER(MATCH(B568,'Danh sách COD'!$B:$B,0)),J568/I568,""))</f>
        <v/>
      </c>
      <c r="S568" t="str">
        <f ca="1">IF(R568="","",IF(R568&gt;='Báo cáo'!$C$8,"Có","Không"))</f>
        <v/>
      </c>
    </row>
    <row r="569" spans="1:19" x14ac:dyDescent="0.25">
      <c r="A569" t="str">
        <f ca="1">IF(ISBLANK(INDIRECT("'["&amp;'Báo cáo'!$C$3&amp;".xlsx]Hóa đơn COD'!"&amp;CELL("address",A569))),"",(INDIRECT("'["&amp;'Báo cáo'!$C$3&amp;".xlsx]Hóa đơn COD'!"&amp;CELL("address",A569))))</f>
        <v>BTT394416384.T144454.021219</v>
      </c>
      <c r="B569" t="str">
        <f ca="1">IF(ISBLANK(INDIRECT("'["&amp;'Báo cáo'!$C$3&amp;".xlsx]Hóa đơn COD'!"&amp;CELL("address",B569))),"",(INDIRECT("'["&amp;'Báo cáo'!$C$3&amp;".xlsx]Hóa đơn COD'!"&amp;CELL("address",B569))))</f>
        <v>T144454-Trần Chí Công</v>
      </c>
      <c r="C569">
        <f ca="1">IF(ISBLANK(INDIRECT("'["&amp;'Báo cáo'!$C$3&amp;".xlsx]Hóa đơn COD'!"&amp;CELL("address",C569))),"",(INDIRECT("'["&amp;'Báo cáo'!$C$3&amp;".xlsx]Hóa đơn COD'!"&amp;CELL("address",C569))))</f>
        <v>18482250</v>
      </c>
      <c r="D569">
        <f ca="1">IF(ISBLANK(INDIRECT("'["&amp;'Báo cáo'!$C$3&amp;".xlsx]Hóa đơn COD'!"&amp;CELL("address",D569))),"",(INDIRECT("'["&amp;'Báo cáo'!$C$3&amp;".xlsx]Hóa đơn COD'!"&amp;CELL("address",D569))))</f>
        <v>40650</v>
      </c>
      <c r="E569">
        <f ca="1">IF(ISBLANK(INDIRECT("'["&amp;'Báo cáo'!$C$3&amp;".xlsx]Hóa đơn COD'!"&amp;CELL("address",E569))),"",(INDIRECT("'["&amp;'Báo cáo'!$C$3&amp;".xlsx]Hóa đơn COD'!"&amp;CELL("address",E569))))</f>
        <v>866670</v>
      </c>
      <c r="F569">
        <f ca="1">IF(ISBLANK(INDIRECT("'["&amp;'Báo cáo'!$C$3&amp;".xlsx]Hóa đơn COD'!"&amp;CELL("address",F569))),"",(INDIRECT("'["&amp;'Báo cáo'!$C$3&amp;".xlsx]Hóa đơn COD'!"&amp;CELL("address",F569))))</f>
        <v>841670</v>
      </c>
      <c r="G569">
        <f ca="1">IF(ISBLANK(INDIRECT("'["&amp;'Báo cáo'!$C$3&amp;".xlsx]Hóa đơn COD'!"&amp;CELL("address",G569))),"",(INDIRECT("'["&amp;'Báo cáo'!$C$3&amp;".xlsx]Hóa đơn COD'!"&amp;CELL("address",G569))))</f>
        <v>25000</v>
      </c>
      <c r="H569">
        <f ca="1">IF(ISBLANK(INDIRECT("'["&amp;'Báo cáo'!$C$3&amp;".xlsx]Hóa đơn COD'!"&amp;CELL("address",H569))),"",(INDIRECT("'["&amp;'Báo cáo'!$C$3&amp;".xlsx]Hóa đơn COD'!"&amp;CELL("address",H569))))</f>
        <v>0</v>
      </c>
      <c r="I569">
        <f ca="1">IF(ISBLANK(INDIRECT("'["&amp;'Báo cáo'!$C$3&amp;".xlsx]Hóa đơn COD'!"&amp;CELL("address",I569))),"",(INDIRECT("'["&amp;'Báo cáo'!$C$3&amp;".xlsx]Hóa đơn COD'!"&amp;CELL("address",I569))))</f>
        <v>52</v>
      </c>
      <c r="J569">
        <f ca="1">IF(ISBLANK(INDIRECT("'["&amp;'Báo cáo'!$C$3&amp;".xlsx]Hóa đơn COD'!"&amp;CELL("address",J569))),"",(INDIRECT("'["&amp;'Báo cáo'!$C$3&amp;".xlsx]Hóa đơn COD'!"&amp;CELL("address",J569))))</f>
        <v>23</v>
      </c>
      <c r="K569">
        <f ca="1">IF(ISBLANK(INDIRECT("'["&amp;'Báo cáo'!$C$3&amp;".xlsx]Hóa đơn COD'!"&amp;CELL("address",K569))),"",(INDIRECT("'["&amp;'Báo cáo'!$C$3&amp;".xlsx]Hóa đơn COD'!"&amp;CELL("address",K569))))</f>
        <v>0</v>
      </c>
      <c r="L569">
        <f ca="1">IF(ISBLANK(INDIRECT("'["&amp;'Báo cáo'!$C$3&amp;".xlsx]Hóa đơn COD'!"&amp;CELL("address",L569))),"",(INDIRECT("'["&amp;'Báo cáo'!$C$3&amp;".xlsx]Hóa đơn COD'!"&amp;CELL("address",L569))))</f>
        <v>29</v>
      </c>
      <c r="M569">
        <f ca="1">IF(ISBLANK(INDIRECT("'["&amp;'Báo cáo'!$C$3&amp;".xlsx]Hóa đơn COD'!"&amp;CELL("address",M569))),"",(INDIRECT("'["&amp;'Báo cáo'!$C$3&amp;".xlsx]Hóa đơn COD'!"&amp;CELL("address",M569))))</f>
        <v>58</v>
      </c>
      <c r="N569" t="str">
        <f ca="1">IF(ISBLANK(INDIRECT("'["&amp;'Báo cáo'!$C$3&amp;".xlsx]Hóa đơn COD'!"&amp;CELL("address",N569))),"",(INDIRECT("'["&amp;'Báo cáo'!$C$3&amp;".xlsx]Hóa đơn COD'!"&amp;CELL("address",N569))))</f>
        <v>tuoint</v>
      </c>
      <c r="O569" t="str">
        <f ca="1">IF(ISBLANK(INDIRECT("'["&amp;'Báo cáo'!$C$3&amp;".xlsx]Hóa đơn COD'!"&amp;CELL("address",O569))),"",(INDIRECT("'["&amp;'Báo cáo'!$C$3&amp;".xlsx]Hóa đơn COD'!"&amp;CELL("address",O569))))</f>
        <v>18:53 02-12-19</v>
      </c>
      <c r="P569" s="10">
        <f t="shared" ca="1" si="8"/>
        <v>0.78680555555555554</v>
      </c>
      <c r="Q569" t="str">
        <f ca="1">IF(B569="","",IF(P569&lt;'Báo cáo'!$C$4,"Sáng","Chiều"))</f>
        <v>Chiều</v>
      </c>
      <c r="R569" s="12" t="str">
        <f ca="1">IF(A569="","",IF(ISNUMBER(MATCH(B569,'Danh sách COD'!$B:$B,0)),J569/I569,""))</f>
        <v/>
      </c>
      <c r="S569" t="str">
        <f ca="1">IF(R569="","",IF(R569&gt;='Báo cáo'!$C$8,"Có","Không"))</f>
        <v/>
      </c>
    </row>
    <row r="570" spans="1:19" x14ac:dyDescent="0.25">
      <c r="A570" t="str">
        <f ca="1">IF(ISBLANK(INDIRECT("'["&amp;'Báo cáo'!$C$3&amp;".xlsx]Hóa đơn COD'!"&amp;CELL("address",A570))),"",(INDIRECT("'["&amp;'Báo cáo'!$C$3&amp;".xlsx]Hóa đơn COD'!"&amp;CELL("address",A570))))</f>
        <v>BTT399921885.T144454.061219</v>
      </c>
      <c r="B570" t="str">
        <f ca="1">IF(ISBLANK(INDIRECT("'["&amp;'Báo cáo'!$C$3&amp;".xlsx]Hóa đơn COD'!"&amp;CELL("address",B570))),"",(INDIRECT("'["&amp;'Báo cáo'!$C$3&amp;".xlsx]Hóa đơn COD'!"&amp;CELL("address",B570))))</f>
        <v>T144454-Trần Chí Công</v>
      </c>
      <c r="C570">
        <f ca="1">IF(ISBLANK(INDIRECT("'["&amp;'Báo cáo'!$C$3&amp;".xlsx]Hóa đơn COD'!"&amp;CELL("address",C570))),"",(INDIRECT("'["&amp;'Báo cáo'!$C$3&amp;".xlsx]Hóa đơn COD'!"&amp;CELL("address",C570))))</f>
        <v>17957558</v>
      </c>
      <c r="D570">
        <f ca="1">IF(ISBLANK(INDIRECT("'["&amp;'Báo cáo'!$C$3&amp;".xlsx]Hóa đơn COD'!"&amp;CELL("address",D570))),"",(INDIRECT("'["&amp;'Báo cáo'!$C$3&amp;".xlsx]Hóa đơn COD'!"&amp;CELL("address",D570))))</f>
        <v>21350</v>
      </c>
      <c r="E570">
        <f ca="1">IF(ISBLANK(INDIRECT("'["&amp;'Báo cáo'!$C$3&amp;".xlsx]Hóa đơn COD'!"&amp;CELL("address",E570))),"",(INDIRECT("'["&amp;'Báo cáo'!$C$3&amp;".xlsx]Hóa đơn COD'!"&amp;CELL("address",E570))))</f>
        <v>1032830</v>
      </c>
      <c r="F570">
        <f ca="1">IF(ISBLANK(INDIRECT("'["&amp;'Báo cáo'!$C$3&amp;".xlsx]Hóa đơn COD'!"&amp;CELL("address",F570))),"",(INDIRECT("'["&amp;'Báo cáo'!$C$3&amp;".xlsx]Hóa đơn COD'!"&amp;CELL("address",F570))))</f>
        <v>956830</v>
      </c>
      <c r="G570">
        <f ca="1">IF(ISBLANK(INDIRECT("'["&amp;'Báo cáo'!$C$3&amp;".xlsx]Hóa đơn COD'!"&amp;CELL("address",G570))),"",(INDIRECT("'["&amp;'Báo cáo'!$C$3&amp;".xlsx]Hóa đơn COD'!"&amp;CELL("address",G570))))</f>
        <v>76000</v>
      </c>
      <c r="H570">
        <f ca="1">IF(ISBLANK(INDIRECT("'["&amp;'Báo cáo'!$C$3&amp;".xlsx]Hóa đơn COD'!"&amp;CELL("address",H570))),"",(INDIRECT("'["&amp;'Báo cáo'!$C$3&amp;".xlsx]Hóa đơn COD'!"&amp;CELL("address",H570))))</f>
        <v>0</v>
      </c>
      <c r="I570">
        <f ca="1">IF(ISBLANK(INDIRECT("'["&amp;'Báo cáo'!$C$3&amp;".xlsx]Hóa đơn COD'!"&amp;CELL("address",I570))),"",(INDIRECT("'["&amp;'Báo cáo'!$C$3&amp;".xlsx]Hóa đơn COD'!"&amp;CELL("address",I570))))</f>
        <v>81</v>
      </c>
      <c r="J570">
        <f ca="1">IF(ISBLANK(INDIRECT("'["&amp;'Báo cáo'!$C$3&amp;".xlsx]Hóa đơn COD'!"&amp;CELL("address",J570))),"",(INDIRECT("'["&amp;'Báo cáo'!$C$3&amp;".xlsx]Hóa đơn COD'!"&amp;CELL("address",J570))))</f>
        <v>33</v>
      </c>
      <c r="K570">
        <f ca="1">IF(ISBLANK(INDIRECT("'["&amp;'Báo cáo'!$C$3&amp;".xlsx]Hóa đơn COD'!"&amp;CELL("address",K570))),"",(INDIRECT("'["&amp;'Báo cáo'!$C$3&amp;".xlsx]Hóa đơn COD'!"&amp;CELL("address",K570))))</f>
        <v>2</v>
      </c>
      <c r="L570">
        <f ca="1">IF(ISBLANK(INDIRECT("'["&amp;'Báo cáo'!$C$3&amp;".xlsx]Hóa đơn COD'!"&amp;CELL("address",L570))),"",(INDIRECT("'["&amp;'Báo cáo'!$C$3&amp;".xlsx]Hóa đơn COD'!"&amp;CELL("address",L570))))</f>
        <v>46</v>
      </c>
      <c r="M570">
        <f ca="1">IF(ISBLANK(INDIRECT("'["&amp;'Báo cáo'!$C$3&amp;".xlsx]Hóa đơn COD'!"&amp;CELL("address",M570))),"",(INDIRECT("'["&amp;'Báo cáo'!$C$3&amp;".xlsx]Hóa đơn COD'!"&amp;CELL("address",M570))))</f>
        <v>80</v>
      </c>
      <c r="N570" t="str">
        <f ca="1">IF(ISBLANK(INDIRECT("'["&amp;'Báo cáo'!$C$3&amp;".xlsx]Hóa đơn COD'!"&amp;CELL("address",N570))),"",(INDIRECT("'["&amp;'Báo cáo'!$C$3&amp;".xlsx]Hóa đơn COD'!"&amp;CELL("address",N570))))</f>
        <v>tuoint</v>
      </c>
      <c r="O570" t="str">
        <f ca="1">IF(ISBLANK(INDIRECT("'["&amp;'Báo cáo'!$C$3&amp;".xlsx]Hóa đơn COD'!"&amp;CELL("address",O570))),"",(INDIRECT("'["&amp;'Báo cáo'!$C$3&amp;".xlsx]Hóa đơn COD'!"&amp;CELL("address",O570))))</f>
        <v>20:17 06-12-19</v>
      </c>
      <c r="P570" s="10">
        <f t="shared" ca="1" si="8"/>
        <v>0.84513888888888899</v>
      </c>
      <c r="Q570" t="str">
        <f ca="1">IF(B570="","",IF(P570&lt;'Báo cáo'!$C$4,"Sáng","Chiều"))</f>
        <v>Chiều</v>
      </c>
      <c r="R570" s="12" t="str">
        <f ca="1">IF(A570="","",IF(ISNUMBER(MATCH(B570,'Danh sách COD'!$B:$B,0)),J570/I570,""))</f>
        <v/>
      </c>
      <c r="S570" t="str">
        <f ca="1">IF(R570="","",IF(R570&gt;='Báo cáo'!$C$8,"Có","Không"))</f>
        <v/>
      </c>
    </row>
    <row r="571" spans="1:19" x14ac:dyDescent="0.25">
      <c r="A571" t="str">
        <f ca="1">IF(ISBLANK(INDIRECT("'["&amp;'Báo cáo'!$C$3&amp;".xlsx]Hóa đơn COD'!"&amp;CELL("address",A571))),"",(INDIRECT("'["&amp;'Báo cáo'!$C$3&amp;".xlsx]Hóa đơn COD'!"&amp;CELL("address",A571))))</f>
        <v>BTT396591471.T145318.041219</v>
      </c>
      <c r="B571" t="str">
        <f ca="1">IF(ISBLANK(INDIRECT("'["&amp;'Báo cáo'!$C$3&amp;".xlsx]Hóa đơn COD'!"&amp;CELL("address",B571))),"",(INDIRECT("'["&amp;'Báo cáo'!$C$3&amp;".xlsx]Hóa đơn COD'!"&amp;CELL("address",B571))))</f>
        <v>T145318-Tăng Kim Phụng</v>
      </c>
      <c r="C571">
        <f ca="1">IF(ISBLANK(INDIRECT("'["&amp;'Báo cáo'!$C$3&amp;".xlsx]Hóa đơn COD'!"&amp;CELL("address",C571))),"",(INDIRECT("'["&amp;'Báo cáo'!$C$3&amp;".xlsx]Hóa đơn COD'!"&amp;CELL("address",C571))))</f>
        <v>12780400</v>
      </c>
      <c r="D571">
        <f ca="1">IF(ISBLANK(INDIRECT("'["&amp;'Báo cáo'!$C$3&amp;".xlsx]Hóa đơn COD'!"&amp;CELL("address",D571))),"",(INDIRECT("'["&amp;'Báo cáo'!$C$3&amp;".xlsx]Hóa đơn COD'!"&amp;CELL("address",D571))))</f>
        <v>0</v>
      </c>
      <c r="E571">
        <f ca="1">IF(ISBLANK(INDIRECT("'["&amp;'Báo cáo'!$C$3&amp;".xlsx]Hóa đơn COD'!"&amp;CELL("address",E571))),"",(INDIRECT("'["&amp;'Báo cáo'!$C$3&amp;".xlsx]Hóa đơn COD'!"&amp;CELL("address",E571))))</f>
        <v>1350950</v>
      </c>
      <c r="F571">
        <f ca="1">IF(ISBLANK(INDIRECT("'["&amp;'Báo cáo'!$C$3&amp;".xlsx]Hóa đơn COD'!"&amp;CELL("address",F571))),"",(INDIRECT("'["&amp;'Báo cáo'!$C$3&amp;".xlsx]Hóa đơn COD'!"&amp;CELL("address",F571))))</f>
        <v>1122450</v>
      </c>
      <c r="G571">
        <f ca="1">IF(ISBLANK(INDIRECT("'["&amp;'Báo cáo'!$C$3&amp;".xlsx]Hóa đơn COD'!"&amp;CELL("address",G571))),"",(INDIRECT("'["&amp;'Báo cáo'!$C$3&amp;".xlsx]Hóa đơn COD'!"&amp;CELL("address",G571))))</f>
        <v>228500</v>
      </c>
      <c r="H571">
        <f ca="1">IF(ISBLANK(INDIRECT("'["&amp;'Báo cáo'!$C$3&amp;".xlsx]Hóa đơn COD'!"&amp;CELL("address",H571))),"",(INDIRECT("'["&amp;'Báo cáo'!$C$3&amp;".xlsx]Hóa đơn COD'!"&amp;CELL("address",H571))))</f>
        <v>0</v>
      </c>
      <c r="I571">
        <f ca="1">IF(ISBLANK(INDIRECT("'["&amp;'Báo cáo'!$C$3&amp;".xlsx]Hóa đơn COD'!"&amp;CELL("address",I571))),"",(INDIRECT("'["&amp;'Báo cáo'!$C$3&amp;".xlsx]Hóa đơn COD'!"&amp;CELL("address",I571))))</f>
        <v>60</v>
      </c>
      <c r="J571">
        <f ca="1">IF(ISBLANK(INDIRECT("'["&amp;'Báo cáo'!$C$3&amp;".xlsx]Hóa đơn COD'!"&amp;CELL("address",J571))),"",(INDIRECT("'["&amp;'Báo cáo'!$C$3&amp;".xlsx]Hóa đơn COD'!"&amp;CELL("address",J571))))</f>
        <v>53</v>
      </c>
      <c r="K571">
        <f ca="1">IF(ISBLANK(INDIRECT("'["&amp;'Báo cáo'!$C$3&amp;".xlsx]Hóa đơn COD'!"&amp;CELL("address",K571))),"",(INDIRECT("'["&amp;'Báo cáo'!$C$3&amp;".xlsx]Hóa đơn COD'!"&amp;CELL("address",K571))))</f>
        <v>0</v>
      </c>
      <c r="L571">
        <f ca="1">IF(ISBLANK(INDIRECT("'["&amp;'Báo cáo'!$C$3&amp;".xlsx]Hóa đơn COD'!"&amp;CELL("address",L571))),"",(INDIRECT("'["&amp;'Báo cáo'!$C$3&amp;".xlsx]Hóa đơn COD'!"&amp;CELL("address",L571))))</f>
        <v>7</v>
      </c>
      <c r="M571">
        <f ca="1">IF(ISBLANK(INDIRECT("'["&amp;'Báo cáo'!$C$3&amp;".xlsx]Hóa đơn COD'!"&amp;CELL("address",M571))),"",(INDIRECT("'["&amp;'Báo cáo'!$C$3&amp;".xlsx]Hóa đơn COD'!"&amp;CELL("address",M571))))</f>
        <v>60</v>
      </c>
      <c r="N571" t="str">
        <f ca="1">IF(ISBLANK(INDIRECT("'["&amp;'Báo cáo'!$C$3&amp;".xlsx]Hóa đơn COD'!"&amp;CELL("address",N571))),"",(INDIRECT("'["&amp;'Báo cáo'!$C$3&amp;".xlsx]Hóa đơn COD'!"&amp;CELL("address",N571))))</f>
        <v>anhtnt3</v>
      </c>
      <c r="O571" t="str">
        <f ca="1">IF(ISBLANK(INDIRECT("'["&amp;'Báo cáo'!$C$3&amp;".xlsx]Hóa đơn COD'!"&amp;CELL("address",O571))),"",(INDIRECT("'["&amp;'Báo cáo'!$C$3&amp;".xlsx]Hóa đơn COD'!"&amp;CELL("address",O571))))</f>
        <v>11:52 04-12-19</v>
      </c>
      <c r="P571" s="10">
        <f t="shared" ca="1" si="8"/>
        <v>0.49444444444444446</v>
      </c>
      <c r="Q571" t="str">
        <f ca="1">IF(B571="","",IF(P571&lt;'Báo cáo'!$C$4,"Sáng","Chiều"))</f>
        <v>Sáng</v>
      </c>
      <c r="R571" s="12" t="str">
        <f ca="1">IF(A571="","",IF(ISNUMBER(MATCH(B571,'Danh sách COD'!$B:$B,0)),J571/I571,""))</f>
        <v/>
      </c>
      <c r="S571" t="str">
        <f ca="1">IF(R571="","",IF(R571&gt;='Báo cáo'!$C$8,"Có","Không"))</f>
        <v/>
      </c>
    </row>
    <row r="572" spans="1:19" x14ac:dyDescent="0.25">
      <c r="A572" t="str">
        <f ca="1">IF(ISBLANK(INDIRECT("'["&amp;'Báo cáo'!$C$3&amp;".xlsx]Hóa đơn COD'!"&amp;CELL("address",A572))),"",(INDIRECT("'["&amp;'Báo cáo'!$C$3&amp;".xlsx]Hóa đơn COD'!"&amp;CELL("address",A572))))</f>
        <v>BTT391682346.T145318.301119</v>
      </c>
      <c r="B572" t="str">
        <f ca="1">IF(ISBLANK(INDIRECT("'["&amp;'Báo cáo'!$C$3&amp;".xlsx]Hóa đơn COD'!"&amp;CELL("address",B572))),"",(INDIRECT("'["&amp;'Báo cáo'!$C$3&amp;".xlsx]Hóa đơn COD'!"&amp;CELL("address",B572))))</f>
        <v>T145318-Tăng Kim Phụng</v>
      </c>
      <c r="C572">
        <f ca="1">IF(ISBLANK(INDIRECT("'["&amp;'Báo cáo'!$C$3&amp;".xlsx]Hóa đơn COD'!"&amp;CELL("address",C572))),"",(INDIRECT("'["&amp;'Báo cáo'!$C$3&amp;".xlsx]Hóa đơn COD'!"&amp;CELL("address",C572))))</f>
        <v>11273498</v>
      </c>
      <c r="D572">
        <f ca="1">IF(ISBLANK(INDIRECT("'["&amp;'Báo cáo'!$C$3&amp;".xlsx]Hóa đơn COD'!"&amp;CELL("address",D572))),"",(INDIRECT("'["&amp;'Báo cáo'!$C$3&amp;".xlsx]Hóa đơn COD'!"&amp;CELL("address",D572))))</f>
        <v>24000</v>
      </c>
      <c r="E572">
        <f ca="1">IF(ISBLANK(INDIRECT("'["&amp;'Báo cáo'!$C$3&amp;".xlsx]Hóa đơn COD'!"&amp;CELL("address",E572))),"",(INDIRECT("'["&amp;'Báo cáo'!$C$3&amp;".xlsx]Hóa đơn COD'!"&amp;CELL("address",E572))))</f>
        <v>772660</v>
      </c>
      <c r="F572">
        <f ca="1">IF(ISBLANK(INDIRECT("'["&amp;'Báo cáo'!$C$3&amp;".xlsx]Hóa đơn COD'!"&amp;CELL("address",F572))),"",(INDIRECT("'["&amp;'Báo cáo'!$C$3&amp;".xlsx]Hóa đơn COD'!"&amp;CELL("address",F572))))</f>
        <v>589660</v>
      </c>
      <c r="G572">
        <f ca="1">IF(ISBLANK(INDIRECT("'["&amp;'Báo cáo'!$C$3&amp;".xlsx]Hóa đơn COD'!"&amp;CELL("address",G572))),"",(INDIRECT("'["&amp;'Báo cáo'!$C$3&amp;".xlsx]Hóa đơn COD'!"&amp;CELL("address",G572))))</f>
        <v>183000</v>
      </c>
      <c r="H572">
        <f ca="1">IF(ISBLANK(INDIRECT("'["&amp;'Báo cáo'!$C$3&amp;".xlsx]Hóa đơn COD'!"&amp;CELL("address",H572))),"",(INDIRECT("'["&amp;'Báo cáo'!$C$3&amp;".xlsx]Hóa đơn COD'!"&amp;CELL("address",H572))))</f>
        <v>0</v>
      </c>
      <c r="I572">
        <f ca="1">IF(ISBLANK(INDIRECT("'["&amp;'Báo cáo'!$C$3&amp;".xlsx]Hóa đơn COD'!"&amp;CELL("address",I572))),"",(INDIRECT("'["&amp;'Báo cáo'!$C$3&amp;".xlsx]Hóa đơn COD'!"&amp;CELL("address",I572))))</f>
        <v>65</v>
      </c>
      <c r="J572">
        <f ca="1">IF(ISBLANK(INDIRECT("'["&amp;'Báo cáo'!$C$3&amp;".xlsx]Hóa đơn COD'!"&amp;CELL("address",J572))),"",(INDIRECT("'["&amp;'Báo cáo'!$C$3&amp;".xlsx]Hóa đơn COD'!"&amp;CELL("address",J572))))</f>
        <v>31</v>
      </c>
      <c r="K572">
        <f ca="1">IF(ISBLANK(INDIRECT("'["&amp;'Báo cáo'!$C$3&amp;".xlsx]Hóa đơn COD'!"&amp;CELL("address",K572))),"",(INDIRECT("'["&amp;'Báo cáo'!$C$3&amp;".xlsx]Hóa đơn COD'!"&amp;CELL("address",K572))))</f>
        <v>0</v>
      </c>
      <c r="L572">
        <f ca="1">IF(ISBLANK(INDIRECT("'["&amp;'Báo cáo'!$C$3&amp;".xlsx]Hóa đơn COD'!"&amp;CELL("address",L572))),"",(INDIRECT("'["&amp;'Báo cáo'!$C$3&amp;".xlsx]Hóa đơn COD'!"&amp;CELL("address",L572))))</f>
        <v>34</v>
      </c>
      <c r="M572">
        <f ca="1">IF(ISBLANK(INDIRECT("'["&amp;'Báo cáo'!$C$3&amp;".xlsx]Hóa đơn COD'!"&amp;CELL("address",M572))),"",(INDIRECT("'["&amp;'Báo cáo'!$C$3&amp;".xlsx]Hóa đơn COD'!"&amp;CELL("address",M572))))</f>
        <v>65</v>
      </c>
      <c r="N572" t="str">
        <f ca="1">IF(ISBLANK(INDIRECT("'["&amp;'Báo cáo'!$C$3&amp;".xlsx]Hóa đơn COD'!"&amp;CELL("address",N572))),"",(INDIRECT("'["&amp;'Báo cáo'!$C$3&amp;".xlsx]Hóa đơn COD'!"&amp;CELL("address",N572))))</f>
        <v>nhitpy</v>
      </c>
      <c r="O572" t="str">
        <f ca="1">IF(ISBLANK(INDIRECT("'["&amp;'Báo cáo'!$C$3&amp;".xlsx]Hóa đơn COD'!"&amp;CELL("address",O572))),"",(INDIRECT("'["&amp;'Báo cáo'!$C$3&amp;".xlsx]Hóa đơn COD'!"&amp;CELL("address",O572))))</f>
        <v>12:05 30-11-19</v>
      </c>
      <c r="P572" s="10">
        <f t="shared" ca="1" si="8"/>
        <v>0.50347222222222221</v>
      </c>
      <c r="Q572" t="str">
        <f ca="1">IF(B572="","",IF(P572&lt;'Báo cáo'!$C$4,"Sáng","Chiều"))</f>
        <v>Sáng</v>
      </c>
      <c r="R572" s="12" t="str">
        <f ca="1">IF(A572="","",IF(ISNUMBER(MATCH(B572,'Danh sách COD'!$B:$B,0)),J572/I572,""))</f>
        <v/>
      </c>
      <c r="S572" t="str">
        <f ca="1">IF(R572="","",IF(R572&gt;='Báo cáo'!$C$8,"Có","Không"))</f>
        <v/>
      </c>
    </row>
    <row r="573" spans="1:19" x14ac:dyDescent="0.25">
      <c r="A573" t="str">
        <f ca="1">IF(ISBLANK(INDIRECT("'["&amp;'Báo cáo'!$C$3&amp;".xlsx]Hóa đơn COD'!"&amp;CELL("address",A573))),"",(INDIRECT("'["&amp;'Báo cáo'!$C$3&amp;".xlsx]Hóa đơn COD'!"&amp;CELL("address",A573))))</f>
        <v>BTT399361302.T145318.061219</v>
      </c>
      <c r="B573" t="str">
        <f ca="1">IF(ISBLANK(INDIRECT("'["&amp;'Báo cáo'!$C$3&amp;".xlsx]Hóa đơn COD'!"&amp;CELL("address",B573))),"",(INDIRECT("'["&amp;'Báo cáo'!$C$3&amp;".xlsx]Hóa đơn COD'!"&amp;CELL("address",B573))))</f>
        <v>T145318-Tăng Kim Phụng</v>
      </c>
      <c r="C573">
        <f ca="1">IF(ISBLANK(INDIRECT("'["&amp;'Báo cáo'!$C$3&amp;".xlsx]Hóa đơn COD'!"&amp;CELL("address",C573))),"",(INDIRECT("'["&amp;'Báo cáo'!$C$3&amp;".xlsx]Hóa đơn COD'!"&amp;CELL("address",C573))))</f>
        <v>14644849</v>
      </c>
      <c r="D573">
        <f ca="1">IF(ISBLANK(INDIRECT("'["&amp;'Báo cáo'!$C$3&amp;".xlsx]Hóa đơn COD'!"&amp;CELL("address",D573))),"",(INDIRECT("'["&amp;'Báo cáo'!$C$3&amp;".xlsx]Hóa đơn COD'!"&amp;CELL("address",D573))))</f>
        <v>0</v>
      </c>
      <c r="E573">
        <f ca="1">IF(ISBLANK(INDIRECT("'["&amp;'Báo cáo'!$C$3&amp;".xlsx]Hóa đơn COD'!"&amp;CELL("address",E573))),"",(INDIRECT("'["&amp;'Báo cáo'!$C$3&amp;".xlsx]Hóa đơn COD'!"&amp;CELL("address",E573))))</f>
        <v>1288830</v>
      </c>
      <c r="F573">
        <f ca="1">IF(ISBLANK(INDIRECT("'["&amp;'Báo cáo'!$C$3&amp;".xlsx]Hóa đơn COD'!"&amp;CELL("address",F573))),"",(INDIRECT("'["&amp;'Báo cáo'!$C$3&amp;".xlsx]Hóa đơn COD'!"&amp;CELL("address",F573))))</f>
        <v>1144830</v>
      </c>
      <c r="G573">
        <f ca="1">IF(ISBLANK(INDIRECT("'["&amp;'Báo cáo'!$C$3&amp;".xlsx]Hóa đơn COD'!"&amp;CELL("address",G573))),"",(INDIRECT("'["&amp;'Báo cáo'!$C$3&amp;".xlsx]Hóa đơn COD'!"&amp;CELL("address",G573))))</f>
        <v>144000</v>
      </c>
      <c r="H573">
        <f ca="1">IF(ISBLANK(INDIRECT("'["&amp;'Báo cáo'!$C$3&amp;".xlsx]Hóa đơn COD'!"&amp;CELL("address",H573))),"",(INDIRECT("'["&amp;'Báo cáo'!$C$3&amp;".xlsx]Hóa đơn COD'!"&amp;CELL("address",H573))))</f>
        <v>0</v>
      </c>
      <c r="I573">
        <f ca="1">IF(ISBLANK(INDIRECT("'["&amp;'Báo cáo'!$C$3&amp;".xlsx]Hóa đơn COD'!"&amp;CELL("address",I573))),"",(INDIRECT("'["&amp;'Báo cáo'!$C$3&amp;".xlsx]Hóa đơn COD'!"&amp;CELL("address",I573))))</f>
        <v>64</v>
      </c>
      <c r="J573">
        <f ca="1">IF(ISBLANK(INDIRECT("'["&amp;'Báo cáo'!$C$3&amp;".xlsx]Hóa đơn COD'!"&amp;CELL("address",J573))),"",(INDIRECT("'["&amp;'Báo cáo'!$C$3&amp;".xlsx]Hóa đơn COD'!"&amp;CELL("address",J573))))</f>
        <v>54</v>
      </c>
      <c r="K573">
        <f ca="1">IF(ISBLANK(INDIRECT("'["&amp;'Báo cáo'!$C$3&amp;".xlsx]Hóa đơn COD'!"&amp;CELL("address",K573))),"",(INDIRECT("'["&amp;'Báo cáo'!$C$3&amp;".xlsx]Hóa đơn COD'!"&amp;CELL("address",K573))))</f>
        <v>3</v>
      </c>
      <c r="L573">
        <f ca="1">IF(ISBLANK(INDIRECT("'["&amp;'Báo cáo'!$C$3&amp;".xlsx]Hóa đơn COD'!"&amp;CELL("address",L573))),"",(INDIRECT("'["&amp;'Báo cáo'!$C$3&amp;".xlsx]Hóa đơn COD'!"&amp;CELL("address",L573))))</f>
        <v>7</v>
      </c>
      <c r="M573">
        <f ca="1">IF(ISBLANK(INDIRECT("'["&amp;'Báo cáo'!$C$3&amp;".xlsx]Hóa đơn COD'!"&amp;CELL("address",M573))),"",(INDIRECT("'["&amp;'Báo cáo'!$C$3&amp;".xlsx]Hóa đơn COD'!"&amp;CELL("address",M573))))</f>
        <v>64</v>
      </c>
      <c r="N573" t="str">
        <f ca="1">IF(ISBLANK(INDIRECT("'["&amp;'Báo cáo'!$C$3&amp;".xlsx]Hóa đơn COD'!"&amp;CELL("address",N573))),"",(INDIRECT("'["&amp;'Báo cáo'!$C$3&amp;".xlsx]Hóa đơn COD'!"&amp;CELL("address",N573))))</f>
        <v>ngannk2</v>
      </c>
      <c r="O573" t="str">
        <f ca="1">IF(ISBLANK(INDIRECT("'["&amp;'Báo cáo'!$C$3&amp;".xlsx]Hóa đơn COD'!"&amp;CELL("address",O573))),"",(INDIRECT("'["&amp;'Báo cáo'!$C$3&amp;".xlsx]Hóa đơn COD'!"&amp;CELL("address",O573))))</f>
        <v>12:41 06-12-19</v>
      </c>
      <c r="P573" s="10">
        <f t="shared" ca="1" si="8"/>
        <v>0.52847222222222223</v>
      </c>
      <c r="Q573" t="str">
        <f ca="1">IF(B573="","",IF(P573&lt;'Báo cáo'!$C$4,"Sáng","Chiều"))</f>
        <v>Sáng</v>
      </c>
      <c r="R573" s="12" t="str">
        <f ca="1">IF(A573="","",IF(ISNUMBER(MATCH(B573,'Danh sách COD'!$B:$B,0)),J573/I573,""))</f>
        <v/>
      </c>
      <c r="S573" t="str">
        <f ca="1">IF(R573="","",IF(R573&gt;='Báo cáo'!$C$8,"Có","Không"))</f>
        <v/>
      </c>
    </row>
    <row r="574" spans="1:19" x14ac:dyDescent="0.25">
      <c r="A574" t="str">
        <f ca="1">IF(ISBLANK(INDIRECT("'["&amp;'Báo cáo'!$C$3&amp;".xlsx]Hóa đơn COD'!"&amp;CELL("address",A574))),"",(INDIRECT("'["&amp;'Báo cáo'!$C$3&amp;".xlsx]Hóa đơn COD'!"&amp;CELL("address",A574))))</f>
        <v>BTT393927618.T145318.021219</v>
      </c>
      <c r="B574" t="str">
        <f ca="1">IF(ISBLANK(INDIRECT("'["&amp;'Báo cáo'!$C$3&amp;".xlsx]Hóa đơn COD'!"&amp;CELL("address",B574))),"",(INDIRECT("'["&amp;'Báo cáo'!$C$3&amp;".xlsx]Hóa đơn COD'!"&amp;CELL("address",B574))))</f>
        <v>T145318-Tăng Kim Phụng</v>
      </c>
      <c r="C574">
        <f ca="1">IF(ISBLANK(INDIRECT("'["&amp;'Báo cáo'!$C$3&amp;".xlsx]Hóa đơn COD'!"&amp;CELL("address",C574))),"",(INDIRECT("'["&amp;'Báo cáo'!$C$3&amp;".xlsx]Hóa đơn COD'!"&amp;CELL("address",C574))))</f>
        <v>29792107</v>
      </c>
      <c r="D574">
        <f ca="1">IF(ISBLANK(INDIRECT("'["&amp;'Báo cáo'!$C$3&amp;".xlsx]Hóa đơn COD'!"&amp;CELL("address",D574))),"",(INDIRECT("'["&amp;'Báo cáo'!$C$3&amp;".xlsx]Hóa đơn COD'!"&amp;CELL("address",D574))))</f>
        <v>24000</v>
      </c>
      <c r="E574">
        <f ca="1">IF(ISBLANK(INDIRECT("'["&amp;'Báo cáo'!$C$3&amp;".xlsx]Hóa đơn COD'!"&amp;CELL("address",E574))),"",(INDIRECT("'["&amp;'Báo cáo'!$C$3&amp;".xlsx]Hóa đơn COD'!"&amp;CELL("address",E574))))</f>
        <v>2372185</v>
      </c>
      <c r="F574">
        <f ca="1">IF(ISBLANK(INDIRECT("'["&amp;'Báo cáo'!$C$3&amp;".xlsx]Hóa đơn COD'!"&amp;CELL("address",F574))),"",(INDIRECT("'["&amp;'Báo cáo'!$C$3&amp;".xlsx]Hóa đơn COD'!"&amp;CELL("address",F574))))</f>
        <v>1992185</v>
      </c>
      <c r="G574">
        <f ca="1">IF(ISBLANK(INDIRECT("'["&amp;'Báo cáo'!$C$3&amp;".xlsx]Hóa đơn COD'!"&amp;CELL("address",G574))),"",(INDIRECT("'["&amp;'Báo cáo'!$C$3&amp;".xlsx]Hóa đơn COD'!"&amp;CELL("address",G574))))</f>
        <v>380000</v>
      </c>
      <c r="H574">
        <f ca="1">IF(ISBLANK(INDIRECT("'["&amp;'Báo cáo'!$C$3&amp;".xlsx]Hóa đơn COD'!"&amp;CELL("address",H574))),"",(INDIRECT("'["&amp;'Báo cáo'!$C$3&amp;".xlsx]Hóa đơn COD'!"&amp;CELL("address",H574))))</f>
        <v>0</v>
      </c>
      <c r="I574">
        <f ca="1">IF(ISBLANK(INDIRECT("'["&amp;'Báo cáo'!$C$3&amp;".xlsx]Hóa đơn COD'!"&amp;CELL("address",I574))),"",(INDIRECT("'["&amp;'Báo cáo'!$C$3&amp;".xlsx]Hóa đơn COD'!"&amp;CELL("address",I574))))</f>
        <v>101</v>
      </c>
      <c r="J574">
        <f ca="1">IF(ISBLANK(INDIRECT("'["&amp;'Báo cáo'!$C$3&amp;".xlsx]Hóa đơn COD'!"&amp;CELL("address",J574))),"",(INDIRECT("'["&amp;'Báo cáo'!$C$3&amp;".xlsx]Hóa đơn COD'!"&amp;CELL("address",J574))))</f>
        <v>90</v>
      </c>
      <c r="K574">
        <f ca="1">IF(ISBLANK(INDIRECT("'["&amp;'Báo cáo'!$C$3&amp;".xlsx]Hóa đơn COD'!"&amp;CELL("address",K574))),"",(INDIRECT("'["&amp;'Báo cáo'!$C$3&amp;".xlsx]Hóa đơn COD'!"&amp;CELL("address",K574))))</f>
        <v>2</v>
      </c>
      <c r="L574">
        <f ca="1">IF(ISBLANK(INDIRECT("'["&amp;'Báo cáo'!$C$3&amp;".xlsx]Hóa đơn COD'!"&amp;CELL("address",L574))),"",(INDIRECT("'["&amp;'Báo cáo'!$C$3&amp;".xlsx]Hóa đơn COD'!"&amp;CELL("address",L574))))</f>
        <v>9</v>
      </c>
      <c r="M574">
        <f ca="1">IF(ISBLANK(INDIRECT("'["&amp;'Báo cáo'!$C$3&amp;".xlsx]Hóa đơn COD'!"&amp;CELL("address",M574))),"",(INDIRECT("'["&amp;'Báo cáo'!$C$3&amp;".xlsx]Hóa đơn COD'!"&amp;CELL("address",M574))))</f>
        <v>101</v>
      </c>
      <c r="N574" t="str">
        <f ca="1">IF(ISBLANK(INDIRECT("'["&amp;'Báo cáo'!$C$3&amp;".xlsx]Hóa đơn COD'!"&amp;CELL("address",N574))),"",(INDIRECT("'["&amp;'Báo cáo'!$C$3&amp;".xlsx]Hóa đơn COD'!"&amp;CELL("address",N574))))</f>
        <v>ngannk2</v>
      </c>
      <c r="O574" t="str">
        <f ca="1">IF(ISBLANK(INDIRECT("'["&amp;'Báo cáo'!$C$3&amp;".xlsx]Hóa đơn COD'!"&amp;CELL("address",O574))),"",(INDIRECT("'["&amp;'Báo cáo'!$C$3&amp;".xlsx]Hóa đơn COD'!"&amp;CELL("address",O574))))</f>
        <v>12:53 02-12-19</v>
      </c>
      <c r="P574" s="10">
        <f t="shared" ca="1" si="8"/>
        <v>0.53680555555555554</v>
      </c>
      <c r="Q574" t="str">
        <f ca="1">IF(B574="","",IF(P574&lt;'Báo cáo'!$C$4,"Sáng","Chiều"))</f>
        <v>Sáng</v>
      </c>
      <c r="R574" s="12" t="str">
        <f ca="1">IF(A574="","",IF(ISNUMBER(MATCH(B574,'Danh sách COD'!$B:$B,0)),J574/I574,""))</f>
        <v/>
      </c>
      <c r="S574" t="str">
        <f ca="1">IF(R574="","",IF(R574&gt;='Báo cáo'!$C$8,"Có","Không"))</f>
        <v/>
      </c>
    </row>
    <row r="575" spans="1:19" x14ac:dyDescent="0.25">
      <c r="A575" t="str">
        <f ca="1">IF(ISBLANK(INDIRECT("'["&amp;'Báo cáo'!$C$3&amp;".xlsx]Hóa đơn COD'!"&amp;CELL("address",A575))),"",(INDIRECT("'["&amp;'Báo cáo'!$C$3&amp;".xlsx]Hóa đơn COD'!"&amp;CELL("address",A575))))</f>
        <v>BTT397977762.T145318.051219</v>
      </c>
      <c r="B575" t="str">
        <f ca="1">IF(ISBLANK(INDIRECT("'["&amp;'Báo cáo'!$C$3&amp;".xlsx]Hóa đơn COD'!"&amp;CELL("address",B575))),"",(INDIRECT("'["&amp;'Báo cáo'!$C$3&amp;".xlsx]Hóa đơn COD'!"&amp;CELL("address",B575))))</f>
        <v>T145318-Tăng Kim Phụng</v>
      </c>
      <c r="C575">
        <f ca="1">IF(ISBLANK(INDIRECT("'["&amp;'Báo cáo'!$C$3&amp;".xlsx]Hóa đơn COD'!"&amp;CELL("address",C575))),"",(INDIRECT("'["&amp;'Báo cáo'!$C$3&amp;".xlsx]Hóa đơn COD'!"&amp;CELL("address",C575))))</f>
        <v>25808072</v>
      </c>
      <c r="D575">
        <f ca="1">IF(ISBLANK(INDIRECT("'["&amp;'Báo cáo'!$C$3&amp;".xlsx]Hóa đơn COD'!"&amp;CELL("address",D575))),"",(INDIRECT("'["&amp;'Báo cáo'!$C$3&amp;".xlsx]Hóa đơn COD'!"&amp;CELL("address",D575))))</f>
        <v>24500</v>
      </c>
      <c r="E575">
        <f ca="1">IF(ISBLANK(INDIRECT("'["&amp;'Báo cáo'!$C$3&amp;".xlsx]Hóa đơn COD'!"&amp;CELL("address",E575))),"",(INDIRECT("'["&amp;'Báo cáo'!$C$3&amp;".xlsx]Hóa đơn COD'!"&amp;CELL("address",E575))))</f>
        <v>1867705</v>
      </c>
      <c r="F575">
        <f ca="1">IF(ISBLANK(INDIRECT("'["&amp;'Báo cáo'!$C$3&amp;".xlsx]Hóa đơn COD'!"&amp;CELL("address",F575))),"",(INDIRECT("'["&amp;'Báo cáo'!$C$3&amp;".xlsx]Hóa đơn COD'!"&amp;CELL("address",F575))))</f>
        <v>1564705</v>
      </c>
      <c r="G575">
        <f ca="1">IF(ISBLANK(INDIRECT("'["&amp;'Báo cáo'!$C$3&amp;".xlsx]Hóa đơn COD'!"&amp;CELL("address",G575))),"",(INDIRECT("'["&amp;'Báo cáo'!$C$3&amp;".xlsx]Hóa đơn COD'!"&amp;CELL("address",G575))))</f>
        <v>303000</v>
      </c>
      <c r="H575">
        <f ca="1">IF(ISBLANK(INDIRECT("'["&amp;'Báo cáo'!$C$3&amp;".xlsx]Hóa đơn COD'!"&amp;CELL("address",H575))),"",(INDIRECT("'["&amp;'Báo cáo'!$C$3&amp;".xlsx]Hóa đơn COD'!"&amp;CELL("address",H575))))</f>
        <v>0</v>
      </c>
      <c r="I575">
        <f ca="1">IF(ISBLANK(INDIRECT("'["&amp;'Báo cáo'!$C$3&amp;".xlsx]Hóa đơn COD'!"&amp;CELL("address",I575))),"",(INDIRECT("'["&amp;'Báo cáo'!$C$3&amp;".xlsx]Hóa đơn COD'!"&amp;CELL("address",I575))))</f>
        <v>82</v>
      </c>
      <c r="J575">
        <f ca="1">IF(ISBLANK(INDIRECT("'["&amp;'Báo cáo'!$C$3&amp;".xlsx]Hóa đơn COD'!"&amp;CELL("address",J575))),"",(INDIRECT("'["&amp;'Báo cáo'!$C$3&amp;".xlsx]Hóa đơn COD'!"&amp;CELL("address",J575))))</f>
        <v>63</v>
      </c>
      <c r="K575">
        <f ca="1">IF(ISBLANK(INDIRECT("'["&amp;'Báo cáo'!$C$3&amp;".xlsx]Hóa đơn COD'!"&amp;CELL("address",K575))),"",(INDIRECT("'["&amp;'Báo cáo'!$C$3&amp;".xlsx]Hóa đơn COD'!"&amp;CELL("address",K575))))</f>
        <v>8</v>
      </c>
      <c r="L575">
        <f ca="1">IF(ISBLANK(INDIRECT("'["&amp;'Báo cáo'!$C$3&amp;".xlsx]Hóa đơn COD'!"&amp;CELL("address",L575))),"",(INDIRECT("'["&amp;'Báo cáo'!$C$3&amp;".xlsx]Hóa đơn COD'!"&amp;CELL("address",L575))))</f>
        <v>11</v>
      </c>
      <c r="M575">
        <f ca="1">IF(ISBLANK(INDIRECT("'["&amp;'Báo cáo'!$C$3&amp;".xlsx]Hóa đơn COD'!"&amp;CELL("address",M575))),"",(INDIRECT("'["&amp;'Báo cáo'!$C$3&amp;".xlsx]Hóa đơn COD'!"&amp;CELL("address",M575))))</f>
        <v>82</v>
      </c>
      <c r="N575" t="str">
        <f ca="1">IF(ISBLANK(INDIRECT("'["&amp;'Báo cáo'!$C$3&amp;".xlsx]Hóa đơn COD'!"&amp;CELL("address",N575))),"",(INDIRECT("'["&amp;'Báo cáo'!$C$3&amp;".xlsx]Hóa đơn COD'!"&amp;CELL("address",N575))))</f>
        <v>trongntm</v>
      </c>
      <c r="O575" t="str">
        <f ca="1">IF(ISBLANK(INDIRECT("'["&amp;'Báo cáo'!$C$3&amp;".xlsx]Hóa đơn COD'!"&amp;CELL("address",O575))),"",(INDIRECT("'["&amp;'Báo cáo'!$C$3&amp;".xlsx]Hóa đơn COD'!"&amp;CELL("address",O575))))</f>
        <v>13:22 05-12-19</v>
      </c>
      <c r="P575" s="10">
        <f t="shared" ca="1" si="8"/>
        <v>0.55694444444444446</v>
      </c>
      <c r="Q575" t="str">
        <f ca="1">IF(B575="","",IF(P575&lt;'Báo cáo'!$C$4,"Sáng","Chiều"))</f>
        <v>Chiều</v>
      </c>
      <c r="R575" s="12" t="str">
        <f ca="1">IF(A575="","",IF(ISNUMBER(MATCH(B575,'Danh sách COD'!$B:$B,0)),J575/I575,""))</f>
        <v/>
      </c>
      <c r="S575" t="str">
        <f ca="1">IF(R575="","",IF(R575&gt;='Báo cáo'!$C$8,"Có","Không"))</f>
        <v/>
      </c>
    </row>
    <row r="576" spans="1:19" x14ac:dyDescent="0.25">
      <c r="A576" t="str">
        <f ca="1">IF(ISBLANK(INDIRECT("'["&amp;'Báo cáo'!$C$3&amp;".xlsx]Hóa đơn COD'!"&amp;CELL("address",A576))),"",(INDIRECT("'["&amp;'Báo cáo'!$C$3&amp;".xlsx]Hóa đơn COD'!"&amp;CELL("address",A576))))</f>
        <v>BTT395317428.T145318.031219</v>
      </c>
      <c r="B576" t="str">
        <f ca="1">IF(ISBLANK(INDIRECT("'["&amp;'Báo cáo'!$C$3&amp;".xlsx]Hóa đơn COD'!"&amp;CELL("address",B576))),"",(INDIRECT("'["&amp;'Báo cáo'!$C$3&amp;".xlsx]Hóa đơn COD'!"&amp;CELL("address",B576))))</f>
        <v>T145318-Tăng Kim Phụng</v>
      </c>
      <c r="C576">
        <f ca="1">IF(ISBLANK(INDIRECT("'["&amp;'Báo cáo'!$C$3&amp;".xlsx]Hóa đơn COD'!"&amp;CELL("address",C576))),"",(INDIRECT("'["&amp;'Báo cáo'!$C$3&amp;".xlsx]Hóa đơn COD'!"&amp;CELL("address",C576))))</f>
        <v>21988475</v>
      </c>
      <c r="D576">
        <f ca="1">IF(ISBLANK(INDIRECT("'["&amp;'Báo cáo'!$C$3&amp;".xlsx]Hóa đơn COD'!"&amp;CELL("address",D576))),"",(INDIRECT("'["&amp;'Báo cáo'!$C$3&amp;".xlsx]Hóa đơn COD'!"&amp;CELL("address",D576))))</f>
        <v>0</v>
      </c>
      <c r="E576">
        <f ca="1">IF(ISBLANK(INDIRECT("'["&amp;'Báo cáo'!$C$3&amp;".xlsx]Hóa đơn COD'!"&amp;CELL("address",E576))),"",(INDIRECT("'["&amp;'Báo cáo'!$C$3&amp;".xlsx]Hóa đơn COD'!"&amp;CELL("address",E576))))</f>
        <v>2034470</v>
      </c>
      <c r="F576">
        <f ca="1">IF(ISBLANK(INDIRECT("'["&amp;'Báo cáo'!$C$3&amp;".xlsx]Hóa đơn COD'!"&amp;CELL("address",F576))),"",(INDIRECT("'["&amp;'Báo cáo'!$C$3&amp;".xlsx]Hóa đơn COD'!"&amp;CELL("address",F576))))</f>
        <v>1595970</v>
      </c>
      <c r="G576">
        <f ca="1">IF(ISBLANK(INDIRECT("'["&amp;'Báo cáo'!$C$3&amp;".xlsx]Hóa đơn COD'!"&amp;CELL("address",G576))),"",(INDIRECT("'["&amp;'Báo cáo'!$C$3&amp;".xlsx]Hóa đơn COD'!"&amp;CELL("address",G576))))</f>
        <v>438500</v>
      </c>
      <c r="H576">
        <f ca="1">IF(ISBLANK(INDIRECT("'["&amp;'Báo cáo'!$C$3&amp;".xlsx]Hóa đơn COD'!"&amp;CELL("address",H576))),"",(INDIRECT("'["&amp;'Báo cáo'!$C$3&amp;".xlsx]Hóa đơn COD'!"&amp;CELL("address",H576))))</f>
        <v>0</v>
      </c>
      <c r="I576">
        <f ca="1">IF(ISBLANK(INDIRECT("'["&amp;'Báo cáo'!$C$3&amp;".xlsx]Hóa đơn COD'!"&amp;CELL("address",I576))),"",(INDIRECT("'["&amp;'Báo cáo'!$C$3&amp;".xlsx]Hóa đơn COD'!"&amp;CELL("address",I576))))</f>
        <v>105</v>
      </c>
      <c r="J576">
        <f ca="1">IF(ISBLANK(INDIRECT("'["&amp;'Báo cáo'!$C$3&amp;".xlsx]Hóa đơn COD'!"&amp;CELL("address",J576))),"",(INDIRECT("'["&amp;'Báo cáo'!$C$3&amp;".xlsx]Hóa đơn COD'!"&amp;CELL("address",J576))))</f>
        <v>92</v>
      </c>
      <c r="K576">
        <f ca="1">IF(ISBLANK(INDIRECT("'["&amp;'Báo cáo'!$C$3&amp;".xlsx]Hóa đơn COD'!"&amp;CELL("address",K576))),"",(INDIRECT("'["&amp;'Báo cáo'!$C$3&amp;".xlsx]Hóa đơn COD'!"&amp;CELL("address",K576))))</f>
        <v>0</v>
      </c>
      <c r="L576">
        <f ca="1">IF(ISBLANK(INDIRECT("'["&amp;'Báo cáo'!$C$3&amp;".xlsx]Hóa đơn COD'!"&amp;CELL("address",L576))),"",(INDIRECT("'["&amp;'Báo cáo'!$C$3&amp;".xlsx]Hóa đơn COD'!"&amp;CELL("address",L576))))</f>
        <v>13</v>
      </c>
      <c r="M576">
        <f ca="1">IF(ISBLANK(INDIRECT("'["&amp;'Báo cáo'!$C$3&amp;".xlsx]Hóa đơn COD'!"&amp;CELL("address",M576))),"",(INDIRECT("'["&amp;'Báo cáo'!$C$3&amp;".xlsx]Hóa đơn COD'!"&amp;CELL("address",M576))))</f>
        <v>105</v>
      </c>
      <c r="N576" t="str">
        <f ca="1">IF(ISBLANK(INDIRECT("'["&amp;'Báo cáo'!$C$3&amp;".xlsx]Hóa đơn COD'!"&amp;CELL("address",N576))),"",(INDIRECT("'["&amp;'Báo cáo'!$C$3&amp;".xlsx]Hóa đơn COD'!"&amp;CELL("address",N576))))</f>
        <v>nhitpy</v>
      </c>
      <c r="O576" t="str">
        <f ca="1">IF(ISBLANK(INDIRECT("'["&amp;'Báo cáo'!$C$3&amp;".xlsx]Hóa đơn COD'!"&amp;CELL("address",O576))),"",(INDIRECT("'["&amp;'Báo cáo'!$C$3&amp;".xlsx]Hóa đơn COD'!"&amp;CELL("address",O576))))</f>
        <v>13:33 03-12-19</v>
      </c>
      <c r="P576" s="10">
        <f t="shared" ca="1" si="8"/>
        <v>0.56458333333333333</v>
      </c>
      <c r="Q576" t="str">
        <f ca="1">IF(B576="","",IF(P576&lt;'Báo cáo'!$C$4,"Sáng","Chiều"))</f>
        <v>Chiều</v>
      </c>
      <c r="R576" s="12" t="str">
        <f ca="1">IF(A576="","",IF(ISNUMBER(MATCH(B576,'Danh sách COD'!$B:$B,0)),J576/I576,""))</f>
        <v/>
      </c>
      <c r="S576" t="str">
        <f ca="1">IF(R576="","",IF(R576&gt;='Báo cáo'!$C$8,"Có","Không"))</f>
        <v/>
      </c>
    </row>
    <row r="577" spans="1:19" x14ac:dyDescent="0.25">
      <c r="A577" t="str">
        <f ca="1">IF(ISBLANK(INDIRECT("'["&amp;'Báo cáo'!$C$3&amp;".xlsx]Hóa đơn COD'!"&amp;CELL("address",A577))),"",(INDIRECT("'["&amp;'Báo cáo'!$C$3&amp;".xlsx]Hóa đơn COD'!"&amp;CELL("address",A577))))</f>
        <v>BTT391920972.T145318.301119</v>
      </c>
      <c r="B577" t="str">
        <f ca="1">IF(ISBLANK(INDIRECT("'["&amp;'Báo cáo'!$C$3&amp;".xlsx]Hóa đơn COD'!"&amp;CELL("address",B577))),"",(INDIRECT("'["&amp;'Báo cáo'!$C$3&amp;".xlsx]Hóa đơn COD'!"&amp;CELL("address",B577))))</f>
        <v>T145318-Tăng Kim Phụng</v>
      </c>
      <c r="C577">
        <f ca="1">IF(ISBLANK(INDIRECT("'["&amp;'Báo cáo'!$C$3&amp;".xlsx]Hóa đơn COD'!"&amp;CELL("address",C577))),"",(INDIRECT("'["&amp;'Báo cáo'!$C$3&amp;".xlsx]Hóa đơn COD'!"&amp;CELL("address",C577))))</f>
        <v>1652000</v>
      </c>
      <c r="D577">
        <f ca="1">IF(ISBLANK(INDIRECT("'["&amp;'Báo cáo'!$C$3&amp;".xlsx]Hóa đơn COD'!"&amp;CELL("address",D577))),"",(INDIRECT("'["&amp;'Báo cáo'!$C$3&amp;".xlsx]Hóa đơn COD'!"&amp;CELL("address",D577))))</f>
        <v>0</v>
      </c>
      <c r="E577">
        <f ca="1">IF(ISBLANK(INDIRECT("'["&amp;'Báo cáo'!$C$3&amp;".xlsx]Hóa đơn COD'!"&amp;CELL("address",E577))),"",(INDIRECT("'["&amp;'Báo cáo'!$C$3&amp;".xlsx]Hóa đơn COD'!"&amp;CELL("address",E577))))</f>
        <v>319000</v>
      </c>
      <c r="F577">
        <f ca="1">IF(ISBLANK(INDIRECT("'["&amp;'Báo cáo'!$C$3&amp;".xlsx]Hóa đơn COD'!"&amp;CELL("address",F577))),"",(INDIRECT("'["&amp;'Báo cáo'!$C$3&amp;".xlsx]Hóa đơn COD'!"&amp;CELL("address",F577))))</f>
        <v>97000</v>
      </c>
      <c r="G577">
        <f ca="1">IF(ISBLANK(INDIRECT("'["&amp;'Báo cáo'!$C$3&amp;".xlsx]Hóa đơn COD'!"&amp;CELL("address",G577))),"",(INDIRECT("'["&amp;'Báo cáo'!$C$3&amp;".xlsx]Hóa đơn COD'!"&amp;CELL("address",G577))))</f>
        <v>222000</v>
      </c>
      <c r="H577">
        <f ca="1">IF(ISBLANK(INDIRECT("'["&amp;'Báo cáo'!$C$3&amp;".xlsx]Hóa đơn COD'!"&amp;CELL("address",H577))),"",(INDIRECT("'["&amp;'Báo cáo'!$C$3&amp;".xlsx]Hóa đơn COD'!"&amp;CELL("address",H577))))</f>
        <v>0</v>
      </c>
      <c r="I577">
        <f ca="1">IF(ISBLANK(INDIRECT("'["&amp;'Báo cáo'!$C$3&amp;".xlsx]Hóa đơn COD'!"&amp;CELL("address",I577))),"",(INDIRECT("'["&amp;'Báo cáo'!$C$3&amp;".xlsx]Hóa đơn COD'!"&amp;CELL("address",I577))))</f>
        <v>7</v>
      </c>
      <c r="J577">
        <f ca="1">IF(ISBLANK(INDIRECT("'["&amp;'Báo cáo'!$C$3&amp;".xlsx]Hóa đơn COD'!"&amp;CELL("address",J577))),"",(INDIRECT("'["&amp;'Báo cáo'!$C$3&amp;".xlsx]Hóa đơn COD'!"&amp;CELL("address",J577))))</f>
        <v>6</v>
      </c>
      <c r="K577">
        <f ca="1">IF(ISBLANK(INDIRECT("'["&amp;'Báo cáo'!$C$3&amp;".xlsx]Hóa đơn COD'!"&amp;CELL("address",K577))),"",(INDIRECT("'["&amp;'Báo cáo'!$C$3&amp;".xlsx]Hóa đơn COD'!"&amp;CELL("address",K577))))</f>
        <v>0</v>
      </c>
      <c r="L577">
        <f ca="1">IF(ISBLANK(INDIRECT("'["&amp;'Báo cáo'!$C$3&amp;".xlsx]Hóa đơn COD'!"&amp;CELL("address",L577))),"",(INDIRECT("'["&amp;'Báo cáo'!$C$3&amp;".xlsx]Hóa đơn COD'!"&amp;CELL("address",L577))))</f>
        <v>1</v>
      </c>
      <c r="M577">
        <f ca="1">IF(ISBLANK(INDIRECT("'["&amp;'Báo cáo'!$C$3&amp;".xlsx]Hóa đơn COD'!"&amp;CELL("address",M577))),"",(INDIRECT("'["&amp;'Báo cáo'!$C$3&amp;".xlsx]Hóa đơn COD'!"&amp;CELL("address",M577))))</f>
        <v>7</v>
      </c>
      <c r="N577" t="str">
        <f ca="1">IF(ISBLANK(INDIRECT("'["&amp;'Báo cáo'!$C$3&amp;".xlsx]Hóa đơn COD'!"&amp;CELL("address",N577))),"",(INDIRECT("'["&amp;'Báo cáo'!$C$3&amp;".xlsx]Hóa đơn COD'!"&amp;CELL("address",N577))))</f>
        <v>nhitpy</v>
      </c>
      <c r="O577" t="str">
        <f ca="1">IF(ISBLANK(INDIRECT("'["&amp;'Báo cáo'!$C$3&amp;".xlsx]Hóa đơn COD'!"&amp;CELL("address",O577))),"",(INDIRECT("'["&amp;'Báo cáo'!$C$3&amp;".xlsx]Hóa đơn COD'!"&amp;CELL("address",O577))))</f>
        <v>15:35 30-11-19</v>
      </c>
      <c r="P577" s="10">
        <f t="shared" ca="1" si="8"/>
        <v>0.64930555555555558</v>
      </c>
      <c r="Q577" t="str">
        <f ca="1">IF(B577="","",IF(P577&lt;'Báo cáo'!$C$4,"Sáng","Chiều"))</f>
        <v>Chiều</v>
      </c>
      <c r="R577" s="12" t="str">
        <f ca="1">IF(A577="","",IF(ISNUMBER(MATCH(B577,'Danh sách COD'!$B:$B,0)),J577/I577,""))</f>
        <v/>
      </c>
      <c r="S577" t="str">
        <f ca="1">IF(R577="","",IF(R577&gt;='Báo cáo'!$C$8,"Có","Không"))</f>
        <v/>
      </c>
    </row>
    <row r="578" spans="1:19" x14ac:dyDescent="0.25">
      <c r="A578" t="str">
        <f ca="1">IF(ISBLANK(INDIRECT("'["&amp;'Báo cáo'!$C$3&amp;".xlsx]Hóa đơn COD'!"&amp;CELL("address",A578))),"",(INDIRECT("'["&amp;'Báo cáo'!$C$3&amp;".xlsx]Hóa đơn COD'!"&amp;CELL("address",A578))))</f>
        <v>BTT396868608.T145318.041219</v>
      </c>
      <c r="B578" t="str">
        <f ca="1">IF(ISBLANK(INDIRECT("'["&amp;'Báo cáo'!$C$3&amp;".xlsx]Hóa đơn COD'!"&amp;CELL("address",B578))),"",(INDIRECT("'["&amp;'Báo cáo'!$C$3&amp;".xlsx]Hóa đơn COD'!"&amp;CELL("address",B578))))</f>
        <v>T145318-Tăng Kim Phụng</v>
      </c>
      <c r="C578">
        <f ca="1">IF(ISBLANK(INDIRECT("'["&amp;'Báo cáo'!$C$3&amp;".xlsx]Hóa đơn COD'!"&amp;CELL("address",C578))),"",(INDIRECT("'["&amp;'Báo cáo'!$C$3&amp;".xlsx]Hóa đơn COD'!"&amp;CELL("address",C578))))</f>
        <v>8005500</v>
      </c>
      <c r="D578">
        <f ca="1">IF(ISBLANK(INDIRECT("'["&amp;'Báo cáo'!$C$3&amp;".xlsx]Hóa đơn COD'!"&amp;CELL("address",D578))),"",(INDIRECT("'["&amp;'Báo cáo'!$C$3&amp;".xlsx]Hóa đơn COD'!"&amp;CELL("address",D578))))</f>
        <v>0</v>
      </c>
      <c r="E578">
        <f ca="1">IF(ISBLANK(INDIRECT("'["&amp;'Báo cáo'!$C$3&amp;".xlsx]Hóa đơn COD'!"&amp;CELL("address",E578))),"",(INDIRECT("'["&amp;'Báo cáo'!$C$3&amp;".xlsx]Hóa đơn COD'!"&amp;CELL("address",E578))))</f>
        <v>478420</v>
      </c>
      <c r="F578">
        <f ca="1">IF(ISBLANK(INDIRECT("'["&amp;'Báo cáo'!$C$3&amp;".xlsx]Hóa đơn COD'!"&amp;CELL("address",F578))),"",(INDIRECT("'["&amp;'Báo cáo'!$C$3&amp;".xlsx]Hóa đơn COD'!"&amp;CELL("address",F578))))</f>
        <v>378420</v>
      </c>
      <c r="G578">
        <f ca="1">IF(ISBLANK(INDIRECT("'["&amp;'Báo cáo'!$C$3&amp;".xlsx]Hóa đơn COD'!"&amp;CELL("address",G578))),"",(INDIRECT("'["&amp;'Báo cáo'!$C$3&amp;".xlsx]Hóa đơn COD'!"&amp;CELL("address",G578))))</f>
        <v>100000</v>
      </c>
      <c r="H578">
        <f ca="1">IF(ISBLANK(INDIRECT("'["&amp;'Báo cáo'!$C$3&amp;".xlsx]Hóa đơn COD'!"&amp;CELL("address",H578))),"",(INDIRECT("'["&amp;'Báo cáo'!$C$3&amp;".xlsx]Hóa đơn COD'!"&amp;CELL("address",H578))))</f>
        <v>0</v>
      </c>
      <c r="I578">
        <f ca="1">IF(ISBLANK(INDIRECT("'["&amp;'Báo cáo'!$C$3&amp;".xlsx]Hóa đơn COD'!"&amp;CELL("address",I578))),"",(INDIRECT("'["&amp;'Báo cáo'!$C$3&amp;".xlsx]Hóa đơn COD'!"&amp;CELL("address",I578))))</f>
        <v>23</v>
      </c>
      <c r="J578">
        <f ca="1">IF(ISBLANK(INDIRECT("'["&amp;'Báo cáo'!$C$3&amp;".xlsx]Hóa đơn COD'!"&amp;CELL("address",J578))),"",(INDIRECT("'["&amp;'Báo cáo'!$C$3&amp;".xlsx]Hóa đơn COD'!"&amp;CELL("address",J578))))</f>
        <v>18</v>
      </c>
      <c r="K578">
        <f ca="1">IF(ISBLANK(INDIRECT("'["&amp;'Báo cáo'!$C$3&amp;".xlsx]Hóa đơn COD'!"&amp;CELL("address",K578))),"",(INDIRECT("'["&amp;'Báo cáo'!$C$3&amp;".xlsx]Hóa đơn COD'!"&amp;CELL("address",K578))))</f>
        <v>1</v>
      </c>
      <c r="L578">
        <f ca="1">IF(ISBLANK(INDIRECT("'["&amp;'Báo cáo'!$C$3&amp;".xlsx]Hóa đơn COD'!"&amp;CELL("address",L578))),"",(INDIRECT("'["&amp;'Báo cáo'!$C$3&amp;".xlsx]Hóa đơn COD'!"&amp;CELL("address",L578))))</f>
        <v>4</v>
      </c>
      <c r="M578">
        <f ca="1">IF(ISBLANK(INDIRECT("'["&amp;'Báo cáo'!$C$3&amp;".xlsx]Hóa đơn COD'!"&amp;CELL("address",M578))),"",(INDIRECT("'["&amp;'Báo cáo'!$C$3&amp;".xlsx]Hóa đơn COD'!"&amp;CELL("address",M578))))</f>
        <v>23</v>
      </c>
      <c r="N578" t="str">
        <f ca="1">IF(ISBLANK(INDIRECT("'["&amp;'Báo cáo'!$C$3&amp;".xlsx]Hóa đơn COD'!"&amp;CELL("address",N578))),"",(INDIRECT("'["&amp;'Báo cáo'!$C$3&amp;".xlsx]Hóa đơn COD'!"&amp;CELL("address",N578))))</f>
        <v>tuoint</v>
      </c>
      <c r="O578" t="str">
        <f ca="1">IF(ISBLANK(INDIRECT("'["&amp;'Báo cáo'!$C$3&amp;".xlsx]Hóa đơn COD'!"&amp;CELL("address",O578))),"",(INDIRECT("'["&amp;'Báo cáo'!$C$3&amp;".xlsx]Hóa đơn COD'!"&amp;CELL("address",O578))))</f>
        <v>15:44 04-12-19</v>
      </c>
      <c r="P578" s="10">
        <f t="shared" ca="1" si="8"/>
        <v>0.65555555555555556</v>
      </c>
      <c r="Q578" t="str">
        <f ca="1">IF(B578="","",IF(P578&lt;'Báo cáo'!$C$4,"Sáng","Chiều"))</f>
        <v>Chiều</v>
      </c>
      <c r="R578" s="12" t="str">
        <f ca="1">IF(A578="","",IF(ISNUMBER(MATCH(B578,'Danh sách COD'!$B:$B,0)),J578/I578,""))</f>
        <v/>
      </c>
      <c r="S578" t="str">
        <f ca="1">IF(R578="","",IF(R578&gt;='Báo cáo'!$C$8,"Có","Không"))</f>
        <v/>
      </c>
    </row>
    <row r="579" spans="1:19" x14ac:dyDescent="0.25">
      <c r="A579" t="str">
        <f ca="1">IF(ISBLANK(INDIRECT("'["&amp;'Báo cáo'!$C$3&amp;".xlsx]Hóa đơn COD'!"&amp;CELL("address",A579))),"",(INDIRECT("'["&amp;'Báo cáo'!$C$3&amp;".xlsx]Hóa đơn COD'!"&amp;CELL("address",A579))))</f>
        <v>BTT398160156.T145318.051219</v>
      </c>
      <c r="B579" t="str">
        <f ca="1">IF(ISBLANK(INDIRECT("'["&amp;'Báo cáo'!$C$3&amp;".xlsx]Hóa đơn COD'!"&amp;CELL("address",B579))),"",(INDIRECT("'["&amp;'Báo cáo'!$C$3&amp;".xlsx]Hóa đơn COD'!"&amp;CELL("address",B579))))</f>
        <v>T145318-Tăng Kim Phụng</v>
      </c>
      <c r="C579">
        <f ca="1">IF(ISBLANK(INDIRECT("'["&amp;'Báo cáo'!$C$3&amp;".xlsx]Hóa đơn COD'!"&amp;CELL("address",C579))),"",(INDIRECT("'["&amp;'Báo cáo'!$C$3&amp;".xlsx]Hóa đơn COD'!"&amp;CELL("address",C579))))</f>
        <v>14326400</v>
      </c>
      <c r="D579">
        <f ca="1">IF(ISBLANK(INDIRECT("'["&amp;'Báo cáo'!$C$3&amp;".xlsx]Hóa đơn COD'!"&amp;CELL("address",D579))),"",(INDIRECT("'["&amp;'Báo cáo'!$C$3&amp;".xlsx]Hóa đơn COD'!"&amp;CELL("address",D579))))</f>
        <v>0</v>
      </c>
      <c r="E579">
        <f ca="1">IF(ISBLANK(INDIRECT("'["&amp;'Báo cáo'!$C$3&amp;".xlsx]Hóa đơn COD'!"&amp;CELL("address",E579))),"",(INDIRECT("'["&amp;'Báo cáo'!$C$3&amp;".xlsx]Hóa đơn COD'!"&amp;CELL("address",E579))))</f>
        <v>801510</v>
      </c>
      <c r="F579">
        <f ca="1">IF(ISBLANK(INDIRECT("'["&amp;'Báo cáo'!$C$3&amp;".xlsx]Hóa đơn COD'!"&amp;CELL("address",F579))),"",(INDIRECT("'["&amp;'Báo cáo'!$C$3&amp;".xlsx]Hóa đơn COD'!"&amp;CELL("address",F579))))</f>
        <v>771510</v>
      </c>
      <c r="G579">
        <f ca="1">IF(ISBLANK(INDIRECT("'["&amp;'Báo cáo'!$C$3&amp;".xlsx]Hóa đơn COD'!"&amp;CELL("address",G579))),"",(INDIRECT("'["&amp;'Báo cáo'!$C$3&amp;".xlsx]Hóa đơn COD'!"&amp;CELL("address",G579))))</f>
        <v>30000</v>
      </c>
      <c r="H579">
        <f ca="1">IF(ISBLANK(INDIRECT("'["&amp;'Báo cáo'!$C$3&amp;".xlsx]Hóa đơn COD'!"&amp;CELL("address",H579))),"",(INDIRECT("'["&amp;'Báo cáo'!$C$3&amp;".xlsx]Hóa đơn COD'!"&amp;CELL("address",H579))))</f>
        <v>0</v>
      </c>
      <c r="I579">
        <f ca="1">IF(ISBLANK(INDIRECT("'["&amp;'Báo cáo'!$C$3&amp;".xlsx]Hóa đơn COD'!"&amp;CELL("address",I579))),"",(INDIRECT("'["&amp;'Báo cáo'!$C$3&amp;".xlsx]Hóa đơn COD'!"&amp;CELL("address",I579))))</f>
        <v>37</v>
      </c>
      <c r="J579">
        <f ca="1">IF(ISBLANK(INDIRECT("'["&amp;'Báo cáo'!$C$3&amp;".xlsx]Hóa đơn COD'!"&amp;CELL("address",J579))),"",(INDIRECT("'["&amp;'Báo cáo'!$C$3&amp;".xlsx]Hóa đơn COD'!"&amp;CELL("address",J579))))</f>
        <v>31</v>
      </c>
      <c r="K579">
        <f ca="1">IF(ISBLANK(INDIRECT("'["&amp;'Báo cáo'!$C$3&amp;".xlsx]Hóa đơn COD'!"&amp;CELL("address",K579))),"",(INDIRECT("'["&amp;'Báo cáo'!$C$3&amp;".xlsx]Hóa đơn COD'!"&amp;CELL("address",K579))))</f>
        <v>1</v>
      </c>
      <c r="L579">
        <f ca="1">IF(ISBLANK(INDIRECT("'["&amp;'Báo cáo'!$C$3&amp;".xlsx]Hóa đơn COD'!"&amp;CELL("address",L579))),"",(INDIRECT("'["&amp;'Báo cáo'!$C$3&amp;".xlsx]Hóa đơn COD'!"&amp;CELL("address",L579))))</f>
        <v>5</v>
      </c>
      <c r="M579">
        <f ca="1">IF(ISBLANK(INDIRECT("'["&amp;'Báo cáo'!$C$3&amp;".xlsx]Hóa đơn COD'!"&amp;CELL("address",M579))),"",(INDIRECT("'["&amp;'Báo cáo'!$C$3&amp;".xlsx]Hóa đơn COD'!"&amp;CELL("address",M579))))</f>
        <v>37</v>
      </c>
      <c r="N579" t="str">
        <f ca="1">IF(ISBLANK(INDIRECT("'["&amp;'Báo cáo'!$C$3&amp;".xlsx]Hóa đơn COD'!"&amp;CELL("address",N579))),"",(INDIRECT("'["&amp;'Báo cáo'!$C$3&amp;".xlsx]Hóa đơn COD'!"&amp;CELL("address",N579))))</f>
        <v>anhtnt3</v>
      </c>
      <c r="O579" t="str">
        <f ca="1">IF(ISBLANK(INDIRECT("'["&amp;'Báo cáo'!$C$3&amp;".xlsx]Hóa đơn COD'!"&amp;CELL("address",O579))),"",(INDIRECT("'["&amp;'Báo cáo'!$C$3&amp;".xlsx]Hóa đơn COD'!"&amp;CELL("address",O579))))</f>
        <v>16:48 05-12-19</v>
      </c>
      <c r="P579" s="10">
        <f t="shared" ref="P579:P642" ca="1" si="9">IF(B579="","",TIME(VALUE(LEFT(O579,2)),VALUE(MID(O579,4,2)),0))</f>
        <v>0.70000000000000007</v>
      </c>
      <c r="Q579" t="str">
        <f ca="1">IF(B579="","",IF(P579&lt;'Báo cáo'!$C$4,"Sáng","Chiều"))</f>
        <v>Chiều</v>
      </c>
      <c r="R579" s="12" t="str">
        <f ca="1">IF(A579="","",IF(ISNUMBER(MATCH(B579,'Danh sách COD'!$B:$B,0)),J579/I579,""))</f>
        <v/>
      </c>
      <c r="S579" t="str">
        <f ca="1">IF(R579="","",IF(R579&gt;='Báo cáo'!$C$8,"Có","Không"))</f>
        <v/>
      </c>
    </row>
    <row r="580" spans="1:19" x14ac:dyDescent="0.25">
      <c r="A580" t="str">
        <f ca="1">IF(ISBLANK(INDIRECT("'["&amp;'Báo cáo'!$C$3&amp;".xlsx]Hóa đơn COD'!"&amp;CELL("address",A580))),"",(INDIRECT("'["&amp;'Báo cáo'!$C$3&amp;".xlsx]Hóa đơn COD'!"&amp;CELL("address",A580))))</f>
        <v>BTT399627009.T145318.061219</v>
      </c>
      <c r="B580" t="str">
        <f ca="1">IF(ISBLANK(INDIRECT("'["&amp;'Báo cáo'!$C$3&amp;".xlsx]Hóa đơn COD'!"&amp;CELL("address",B580))),"",(INDIRECT("'["&amp;'Báo cáo'!$C$3&amp;".xlsx]Hóa đơn COD'!"&amp;CELL("address",B580))))</f>
        <v>T145318-Tăng Kim Phụng</v>
      </c>
      <c r="C580">
        <f ca="1">IF(ISBLANK(INDIRECT("'["&amp;'Báo cáo'!$C$3&amp;".xlsx]Hóa đơn COD'!"&amp;CELL("address",C580))),"",(INDIRECT("'["&amp;'Báo cáo'!$C$3&amp;".xlsx]Hóa đơn COD'!"&amp;CELL("address",C580))))</f>
        <v>7509365</v>
      </c>
      <c r="D580">
        <f ca="1">IF(ISBLANK(INDIRECT("'["&amp;'Báo cáo'!$C$3&amp;".xlsx]Hóa đơn COD'!"&amp;CELL("address",D580))),"",(INDIRECT("'["&amp;'Báo cáo'!$C$3&amp;".xlsx]Hóa đơn COD'!"&amp;CELL("address",D580))))</f>
        <v>50000</v>
      </c>
      <c r="E580">
        <f ca="1">IF(ISBLANK(INDIRECT("'["&amp;'Báo cáo'!$C$3&amp;".xlsx]Hóa đơn COD'!"&amp;CELL("address",E580))),"",(INDIRECT("'["&amp;'Báo cáo'!$C$3&amp;".xlsx]Hóa đơn COD'!"&amp;CELL("address",E580))))</f>
        <v>1007100</v>
      </c>
      <c r="F580">
        <f ca="1">IF(ISBLANK(INDIRECT("'["&amp;'Báo cáo'!$C$3&amp;".xlsx]Hóa đơn COD'!"&amp;CELL("address",F580))),"",(INDIRECT("'["&amp;'Báo cáo'!$C$3&amp;".xlsx]Hóa đơn COD'!"&amp;CELL("address",F580))))</f>
        <v>462100</v>
      </c>
      <c r="G580">
        <f ca="1">IF(ISBLANK(INDIRECT("'["&amp;'Báo cáo'!$C$3&amp;".xlsx]Hóa đơn COD'!"&amp;CELL("address",G580))),"",(INDIRECT("'["&amp;'Báo cáo'!$C$3&amp;".xlsx]Hóa đơn COD'!"&amp;CELL("address",G580))))</f>
        <v>495000</v>
      </c>
      <c r="H580">
        <f ca="1">IF(ISBLANK(INDIRECT("'["&amp;'Báo cáo'!$C$3&amp;".xlsx]Hóa đơn COD'!"&amp;CELL("address",H580))),"",(INDIRECT("'["&amp;'Báo cáo'!$C$3&amp;".xlsx]Hóa đơn COD'!"&amp;CELL("address",H580))))</f>
        <v>0</v>
      </c>
      <c r="I580">
        <f ca="1">IF(ISBLANK(INDIRECT("'["&amp;'Báo cáo'!$C$3&amp;".xlsx]Hóa đơn COD'!"&amp;CELL("address",I580))),"",(INDIRECT("'["&amp;'Báo cáo'!$C$3&amp;".xlsx]Hóa đơn COD'!"&amp;CELL("address",I580))))</f>
        <v>27</v>
      </c>
      <c r="J580">
        <f ca="1">IF(ISBLANK(INDIRECT("'["&amp;'Báo cáo'!$C$3&amp;".xlsx]Hóa đơn COD'!"&amp;CELL("address",J580))),"",(INDIRECT("'["&amp;'Báo cáo'!$C$3&amp;".xlsx]Hóa đơn COD'!"&amp;CELL("address",J580))))</f>
        <v>23</v>
      </c>
      <c r="K580">
        <f ca="1">IF(ISBLANK(INDIRECT("'["&amp;'Báo cáo'!$C$3&amp;".xlsx]Hóa đơn COD'!"&amp;CELL("address",K580))),"",(INDIRECT("'["&amp;'Báo cáo'!$C$3&amp;".xlsx]Hóa đơn COD'!"&amp;CELL("address",K580))))</f>
        <v>0</v>
      </c>
      <c r="L580">
        <f ca="1">IF(ISBLANK(INDIRECT("'["&amp;'Báo cáo'!$C$3&amp;".xlsx]Hóa đơn COD'!"&amp;CELL("address",L580))),"",(INDIRECT("'["&amp;'Báo cáo'!$C$3&amp;".xlsx]Hóa đơn COD'!"&amp;CELL("address",L580))))</f>
        <v>4</v>
      </c>
      <c r="M580">
        <f ca="1">IF(ISBLANK(INDIRECT("'["&amp;'Báo cáo'!$C$3&amp;".xlsx]Hóa đơn COD'!"&amp;CELL("address",M580))),"",(INDIRECT("'["&amp;'Báo cáo'!$C$3&amp;".xlsx]Hóa đơn COD'!"&amp;CELL("address",M580))))</f>
        <v>27</v>
      </c>
      <c r="N580" t="str">
        <f ca="1">IF(ISBLANK(INDIRECT("'["&amp;'Báo cáo'!$C$3&amp;".xlsx]Hóa đơn COD'!"&amp;CELL("address",N580))),"",(INDIRECT("'["&amp;'Báo cáo'!$C$3&amp;".xlsx]Hóa đơn COD'!"&amp;CELL("address",N580))))</f>
        <v>ngannk2</v>
      </c>
      <c r="O580" t="str">
        <f ca="1">IF(ISBLANK(INDIRECT("'["&amp;'Báo cáo'!$C$3&amp;".xlsx]Hóa đơn COD'!"&amp;CELL("address",O580))),"",(INDIRECT("'["&amp;'Báo cáo'!$C$3&amp;".xlsx]Hóa đơn COD'!"&amp;CELL("address",O580))))</f>
        <v>16:51 06-12-19</v>
      </c>
      <c r="P580" s="10">
        <f t="shared" ca="1" si="9"/>
        <v>0.70208333333333339</v>
      </c>
      <c r="Q580" t="str">
        <f ca="1">IF(B580="","",IF(P580&lt;'Báo cáo'!$C$4,"Sáng","Chiều"))</f>
        <v>Chiều</v>
      </c>
      <c r="R580" s="12" t="str">
        <f ca="1">IF(A580="","",IF(ISNUMBER(MATCH(B580,'Danh sách COD'!$B:$B,0)),J580/I580,""))</f>
        <v/>
      </c>
      <c r="S580" t="str">
        <f ca="1">IF(R580="","",IF(R580&gt;='Báo cáo'!$C$8,"Có","Không"))</f>
        <v/>
      </c>
    </row>
    <row r="581" spans="1:19" x14ac:dyDescent="0.25">
      <c r="A581" t="str">
        <f ca="1">IF(ISBLANK(INDIRECT("'["&amp;'Báo cáo'!$C$3&amp;".xlsx]Hóa đơn COD'!"&amp;CELL("address",A581))),"",(INDIRECT("'["&amp;'Báo cáo'!$C$3&amp;".xlsx]Hóa đơn COD'!"&amp;CELL("address",A581))))</f>
        <v>BTT394233135.T145318.021219</v>
      </c>
      <c r="B581" t="str">
        <f ca="1">IF(ISBLANK(INDIRECT("'["&amp;'Báo cáo'!$C$3&amp;".xlsx]Hóa đơn COD'!"&amp;CELL("address",B581))),"",(INDIRECT("'["&amp;'Báo cáo'!$C$3&amp;".xlsx]Hóa đơn COD'!"&amp;CELL("address",B581))))</f>
        <v>T145318-Tăng Kim Phụng</v>
      </c>
      <c r="C581">
        <f ca="1">IF(ISBLANK(INDIRECT("'["&amp;'Báo cáo'!$C$3&amp;".xlsx]Hóa đơn COD'!"&amp;CELL("address",C581))),"",(INDIRECT("'["&amp;'Báo cáo'!$C$3&amp;".xlsx]Hóa đơn COD'!"&amp;CELL("address",C581))))</f>
        <v>11601690</v>
      </c>
      <c r="D581">
        <f ca="1">IF(ISBLANK(INDIRECT("'["&amp;'Báo cáo'!$C$3&amp;".xlsx]Hóa đơn COD'!"&amp;CELL("address",D581))),"",(INDIRECT("'["&amp;'Báo cáo'!$C$3&amp;".xlsx]Hóa đơn COD'!"&amp;CELL("address",D581))))</f>
        <v>15900</v>
      </c>
      <c r="E581">
        <f ca="1">IF(ISBLANK(INDIRECT("'["&amp;'Báo cáo'!$C$3&amp;".xlsx]Hóa đơn COD'!"&amp;CELL("address",E581))),"",(INDIRECT("'["&amp;'Báo cáo'!$C$3&amp;".xlsx]Hóa đơn COD'!"&amp;CELL("address",E581))))</f>
        <v>991200</v>
      </c>
      <c r="F581">
        <f ca="1">IF(ISBLANK(INDIRECT("'["&amp;'Báo cáo'!$C$3&amp;".xlsx]Hóa đơn COD'!"&amp;CELL("address",F581))),"",(INDIRECT("'["&amp;'Báo cáo'!$C$3&amp;".xlsx]Hóa đơn COD'!"&amp;CELL("address",F581))))</f>
        <v>881200</v>
      </c>
      <c r="G581">
        <f ca="1">IF(ISBLANK(INDIRECT("'["&amp;'Báo cáo'!$C$3&amp;".xlsx]Hóa đơn COD'!"&amp;CELL("address",G581))),"",(INDIRECT("'["&amp;'Báo cáo'!$C$3&amp;".xlsx]Hóa đơn COD'!"&amp;CELL("address",G581))))</f>
        <v>110000</v>
      </c>
      <c r="H581">
        <f ca="1">IF(ISBLANK(INDIRECT("'["&amp;'Báo cáo'!$C$3&amp;".xlsx]Hóa đơn COD'!"&amp;CELL("address",H581))),"",(INDIRECT("'["&amp;'Báo cáo'!$C$3&amp;".xlsx]Hóa đơn COD'!"&amp;CELL("address",H581))))</f>
        <v>0</v>
      </c>
      <c r="I581">
        <f ca="1">IF(ISBLANK(INDIRECT("'["&amp;'Báo cáo'!$C$3&amp;".xlsx]Hóa đơn COD'!"&amp;CELL("address",I581))),"",(INDIRECT("'["&amp;'Báo cáo'!$C$3&amp;".xlsx]Hóa đơn COD'!"&amp;CELL("address",I581))))</f>
        <v>38</v>
      </c>
      <c r="J581">
        <f ca="1">IF(ISBLANK(INDIRECT("'["&amp;'Báo cáo'!$C$3&amp;".xlsx]Hóa đơn COD'!"&amp;CELL("address",J581))),"",(INDIRECT("'["&amp;'Báo cáo'!$C$3&amp;".xlsx]Hóa đơn COD'!"&amp;CELL("address",J581))))</f>
        <v>31</v>
      </c>
      <c r="K581">
        <f ca="1">IF(ISBLANK(INDIRECT("'["&amp;'Báo cáo'!$C$3&amp;".xlsx]Hóa đơn COD'!"&amp;CELL("address",K581))),"",(INDIRECT("'["&amp;'Báo cáo'!$C$3&amp;".xlsx]Hóa đơn COD'!"&amp;CELL("address",K581))))</f>
        <v>2</v>
      </c>
      <c r="L581">
        <f ca="1">IF(ISBLANK(INDIRECT("'["&amp;'Báo cáo'!$C$3&amp;".xlsx]Hóa đơn COD'!"&amp;CELL("address",L581))),"",(INDIRECT("'["&amp;'Báo cáo'!$C$3&amp;".xlsx]Hóa đơn COD'!"&amp;CELL("address",L581))))</f>
        <v>5</v>
      </c>
      <c r="M581">
        <f ca="1">IF(ISBLANK(INDIRECT("'["&amp;'Báo cáo'!$C$3&amp;".xlsx]Hóa đơn COD'!"&amp;CELL("address",M581))),"",(INDIRECT("'["&amp;'Báo cáo'!$C$3&amp;".xlsx]Hóa đơn COD'!"&amp;CELL("address",M581))))</f>
        <v>38</v>
      </c>
      <c r="N581" t="str">
        <f ca="1">IF(ISBLANK(INDIRECT("'["&amp;'Báo cáo'!$C$3&amp;".xlsx]Hóa đơn COD'!"&amp;CELL("address",N581))),"",(INDIRECT("'["&amp;'Báo cáo'!$C$3&amp;".xlsx]Hóa đơn COD'!"&amp;CELL("address",N581))))</f>
        <v>ngannk2</v>
      </c>
      <c r="O581" t="str">
        <f ca="1">IF(ISBLANK(INDIRECT("'["&amp;'Báo cáo'!$C$3&amp;".xlsx]Hóa đơn COD'!"&amp;CELL("address",O581))),"",(INDIRECT("'["&amp;'Báo cáo'!$C$3&amp;".xlsx]Hóa đơn COD'!"&amp;CELL("address",O581))))</f>
        <v>17:05 02-12-19</v>
      </c>
      <c r="P581" s="10">
        <f t="shared" ca="1" si="9"/>
        <v>0.71180555555555547</v>
      </c>
      <c r="Q581" t="str">
        <f ca="1">IF(B581="","",IF(P581&lt;'Báo cáo'!$C$4,"Sáng","Chiều"))</f>
        <v>Chiều</v>
      </c>
      <c r="R581" s="12" t="str">
        <f ca="1">IF(A581="","",IF(ISNUMBER(MATCH(B581,'Danh sách COD'!$B:$B,0)),J581/I581,""))</f>
        <v/>
      </c>
      <c r="S581" t="str">
        <f ca="1">IF(R581="","",IF(R581&gt;='Báo cáo'!$C$8,"Có","Không"))</f>
        <v/>
      </c>
    </row>
    <row r="582" spans="1:19" x14ac:dyDescent="0.25">
      <c r="A582" t="str">
        <f ca="1">IF(ISBLANK(INDIRECT("'["&amp;'Báo cáo'!$C$3&amp;".xlsx]Hóa đơn COD'!"&amp;CELL("address",A582))),"",(INDIRECT("'["&amp;'Báo cáo'!$C$3&amp;".xlsx]Hóa đơn COD'!"&amp;CELL("address",A582))))</f>
        <v>BTT395553648.T145318.031219</v>
      </c>
      <c r="B582" t="str">
        <f ca="1">IF(ISBLANK(INDIRECT("'["&amp;'Báo cáo'!$C$3&amp;".xlsx]Hóa đơn COD'!"&amp;CELL("address",B582))),"",(INDIRECT("'["&amp;'Báo cáo'!$C$3&amp;".xlsx]Hóa đơn COD'!"&amp;CELL("address",B582))))</f>
        <v>T145318-Tăng Kim Phụng</v>
      </c>
      <c r="C582">
        <f ca="1">IF(ISBLANK(INDIRECT("'["&amp;'Báo cáo'!$C$3&amp;".xlsx]Hóa đơn COD'!"&amp;CELL("address",C582))),"",(INDIRECT("'["&amp;'Báo cáo'!$C$3&amp;".xlsx]Hóa đơn COD'!"&amp;CELL("address",C582))))</f>
        <v>14300729</v>
      </c>
      <c r="D582">
        <f ca="1">IF(ISBLANK(INDIRECT("'["&amp;'Báo cáo'!$C$3&amp;".xlsx]Hóa đơn COD'!"&amp;CELL("address",D582))),"",(INDIRECT("'["&amp;'Báo cáo'!$C$3&amp;".xlsx]Hóa đơn COD'!"&amp;CELL("address",D582))))</f>
        <v>28750</v>
      </c>
      <c r="E582">
        <f ca="1">IF(ISBLANK(INDIRECT("'["&amp;'Báo cáo'!$C$3&amp;".xlsx]Hóa đơn COD'!"&amp;CELL("address",E582))),"",(INDIRECT("'["&amp;'Báo cáo'!$C$3&amp;".xlsx]Hóa đơn COD'!"&amp;CELL("address",E582))))</f>
        <v>880780</v>
      </c>
      <c r="F582">
        <f ca="1">IF(ISBLANK(INDIRECT("'["&amp;'Báo cáo'!$C$3&amp;".xlsx]Hóa đơn COD'!"&amp;CELL("address",F582))),"",(INDIRECT("'["&amp;'Báo cáo'!$C$3&amp;".xlsx]Hóa đơn COD'!"&amp;CELL("address",F582))))</f>
        <v>696530</v>
      </c>
      <c r="G582">
        <f ca="1">IF(ISBLANK(INDIRECT("'["&amp;'Báo cáo'!$C$3&amp;".xlsx]Hóa đơn COD'!"&amp;CELL("address",G582))),"",(INDIRECT("'["&amp;'Báo cáo'!$C$3&amp;".xlsx]Hóa đơn COD'!"&amp;CELL("address",G582))))</f>
        <v>155500</v>
      </c>
      <c r="H582">
        <f ca="1">IF(ISBLANK(INDIRECT("'["&amp;'Báo cáo'!$C$3&amp;".xlsx]Hóa đơn COD'!"&amp;CELL("address",H582))),"",(INDIRECT("'["&amp;'Báo cáo'!$C$3&amp;".xlsx]Hóa đơn COD'!"&amp;CELL("address",H582))))</f>
        <v>0</v>
      </c>
      <c r="I582">
        <f ca="1">IF(ISBLANK(INDIRECT("'["&amp;'Báo cáo'!$C$3&amp;".xlsx]Hóa đơn COD'!"&amp;CELL("address",I582))),"",(INDIRECT("'["&amp;'Báo cáo'!$C$3&amp;".xlsx]Hóa đơn COD'!"&amp;CELL("address",I582))))</f>
        <v>43</v>
      </c>
      <c r="J582">
        <f ca="1">IF(ISBLANK(INDIRECT("'["&amp;'Báo cáo'!$C$3&amp;".xlsx]Hóa đơn COD'!"&amp;CELL("address",J582))),"",(INDIRECT("'["&amp;'Báo cáo'!$C$3&amp;".xlsx]Hóa đơn COD'!"&amp;CELL("address",J582))))</f>
        <v>38</v>
      </c>
      <c r="K582">
        <f ca="1">IF(ISBLANK(INDIRECT("'["&amp;'Báo cáo'!$C$3&amp;".xlsx]Hóa đơn COD'!"&amp;CELL("address",K582))),"",(INDIRECT("'["&amp;'Báo cáo'!$C$3&amp;".xlsx]Hóa đơn COD'!"&amp;CELL("address",K582))))</f>
        <v>1</v>
      </c>
      <c r="L582">
        <f ca="1">IF(ISBLANK(INDIRECT("'["&amp;'Báo cáo'!$C$3&amp;".xlsx]Hóa đơn COD'!"&amp;CELL("address",L582))),"",(INDIRECT("'["&amp;'Báo cáo'!$C$3&amp;".xlsx]Hóa đơn COD'!"&amp;CELL("address",L582))))</f>
        <v>4</v>
      </c>
      <c r="M582">
        <f ca="1">IF(ISBLANK(INDIRECT("'["&amp;'Báo cáo'!$C$3&amp;".xlsx]Hóa đơn COD'!"&amp;CELL("address",M582))),"",(INDIRECT("'["&amp;'Báo cáo'!$C$3&amp;".xlsx]Hóa đơn COD'!"&amp;CELL("address",M582))))</f>
        <v>43</v>
      </c>
      <c r="N582" t="str">
        <f ca="1">IF(ISBLANK(INDIRECT("'["&amp;'Báo cáo'!$C$3&amp;".xlsx]Hóa đơn COD'!"&amp;CELL("address",N582))),"",(INDIRECT("'["&amp;'Báo cáo'!$C$3&amp;".xlsx]Hóa đơn COD'!"&amp;CELL("address",N582))))</f>
        <v>nhitpy</v>
      </c>
      <c r="O582" t="str">
        <f ca="1">IF(ISBLANK(INDIRECT("'["&amp;'Báo cáo'!$C$3&amp;".xlsx]Hóa đơn COD'!"&amp;CELL("address",O582))),"",(INDIRECT("'["&amp;'Báo cáo'!$C$3&amp;".xlsx]Hóa đơn COD'!"&amp;CELL("address",O582))))</f>
        <v>17:10 03-12-19</v>
      </c>
      <c r="P582" s="10">
        <f t="shared" ca="1" si="9"/>
        <v>0.71527777777777779</v>
      </c>
      <c r="Q582" t="str">
        <f ca="1">IF(B582="","",IF(P582&lt;'Báo cáo'!$C$4,"Sáng","Chiều"))</f>
        <v>Chiều</v>
      </c>
      <c r="R582" s="12" t="str">
        <f ca="1">IF(A582="","",IF(ISNUMBER(MATCH(B582,'Danh sách COD'!$B:$B,0)),J582/I582,""))</f>
        <v/>
      </c>
      <c r="S582" t="str">
        <f ca="1">IF(R582="","",IF(R582&gt;='Báo cáo'!$C$8,"Có","Không"))</f>
        <v/>
      </c>
    </row>
    <row r="583" spans="1:19" x14ac:dyDescent="0.25">
      <c r="A583" t="str">
        <f ca="1">IF(ISBLANK(INDIRECT("'["&amp;'Báo cáo'!$C$3&amp;".xlsx]Hóa đơn COD'!"&amp;CELL("address",A583))),"",(INDIRECT("'["&amp;'Báo cáo'!$C$3&amp;".xlsx]Hóa đơn COD'!"&amp;CELL("address",A583))))</f>
        <v>BTT395181567.T145342.031219</v>
      </c>
      <c r="B583" t="str">
        <f ca="1">IF(ISBLANK(INDIRECT("'["&amp;'Báo cáo'!$C$3&amp;".xlsx]Hóa đơn COD'!"&amp;CELL("address",B583))),"",(INDIRECT("'["&amp;'Báo cáo'!$C$3&amp;".xlsx]Hóa đơn COD'!"&amp;CELL("address",B583))))</f>
        <v>T145342-Nguyễn Thụy Thùy Lam</v>
      </c>
      <c r="C583">
        <f ca="1">IF(ISBLANK(INDIRECT("'["&amp;'Báo cáo'!$C$3&amp;".xlsx]Hóa đơn COD'!"&amp;CELL("address",C583))),"",(INDIRECT("'["&amp;'Báo cáo'!$C$3&amp;".xlsx]Hóa đơn COD'!"&amp;CELL("address",C583))))</f>
        <v>17452524</v>
      </c>
      <c r="D583">
        <f ca="1">IF(ISBLANK(INDIRECT("'["&amp;'Báo cáo'!$C$3&amp;".xlsx]Hóa đơn COD'!"&amp;CELL("address",D583))),"",(INDIRECT("'["&amp;'Báo cáo'!$C$3&amp;".xlsx]Hóa đơn COD'!"&amp;CELL("address",D583))))</f>
        <v>0</v>
      </c>
      <c r="E583">
        <f ca="1">IF(ISBLANK(INDIRECT("'["&amp;'Báo cáo'!$C$3&amp;".xlsx]Hóa đơn COD'!"&amp;CELL("address",E583))),"",(INDIRECT("'["&amp;'Báo cáo'!$C$3&amp;".xlsx]Hóa đơn COD'!"&amp;CELL("address",E583))))</f>
        <v>1665985</v>
      </c>
      <c r="F583">
        <f ca="1">IF(ISBLANK(INDIRECT("'["&amp;'Báo cáo'!$C$3&amp;".xlsx]Hóa đơn COD'!"&amp;CELL("address",F583))),"",(INDIRECT("'["&amp;'Báo cáo'!$C$3&amp;".xlsx]Hóa đơn COD'!"&amp;CELL("address",F583))))</f>
        <v>1428985</v>
      </c>
      <c r="G583">
        <f ca="1">IF(ISBLANK(INDIRECT("'["&amp;'Báo cáo'!$C$3&amp;".xlsx]Hóa đơn COD'!"&amp;CELL("address",G583))),"",(INDIRECT("'["&amp;'Báo cáo'!$C$3&amp;".xlsx]Hóa đơn COD'!"&amp;CELL("address",G583))))</f>
        <v>237000</v>
      </c>
      <c r="H583">
        <f ca="1">IF(ISBLANK(INDIRECT("'["&amp;'Báo cáo'!$C$3&amp;".xlsx]Hóa đơn COD'!"&amp;CELL("address",H583))),"",(INDIRECT("'["&amp;'Báo cáo'!$C$3&amp;".xlsx]Hóa đơn COD'!"&amp;CELL("address",H583))))</f>
        <v>0</v>
      </c>
      <c r="I583">
        <f ca="1">IF(ISBLANK(INDIRECT("'["&amp;'Báo cáo'!$C$3&amp;".xlsx]Hóa đơn COD'!"&amp;CELL("address",I583))),"",(INDIRECT("'["&amp;'Báo cáo'!$C$3&amp;".xlsx]Hóa đơn COD'!"&amp;CELL("address",I583))))</f>
        <v>68</v>
      </c>
      <c r="J583">
        <f ca="1">IF(ISBLANK(INDIRECT("'["&amp;'Báo cáo'!$C$3&amp;".xlsx]Hóa đơn COD'!"&amp;CELL("address",J583))),"",(INDIRECT("'["&amp;'Báo cáo'!$C$3&amp;".xlsx]Hóa đơn COD'!"&amp;CELL("address",J583))))</f>
        <v>55</v>
      </c>
      <c r="K583">
        <f ca="1">IF(ISBLANK(INDIRECT("'["&amp;'Báo cáo'!$C$3&amp;".xlsx]Hóa đơn COD'!"&amp;CELL("address",K583))),"",(INDIRECT("'["&amp;'Báo cáo'!$C$3&amp;".xlsx]Hóa đơn COD'!"&amp;CELL("address",K583))))</f>
        <v>1</v>
      </c>
      <c r="L583">
        <f ca="1">IF(ISBLANK(INDIRECT("'["&amp;'Báo cáo'!$C$3&amp;".xlsx]Hóa đơn COD'!"&amp;CELL("address",L583))),"",(INDIRECT("'["&amp;'Báo cáo'!$C$3&amp;".xlsx]Hóa đơn COD'!"&amp;CELL("address",L583))))</f>
        <v>12</v>
      </c>
      <c r="M583">
        <f ca="1">IF(ISBLANK(INDIRECT("'["&amp;'Báo cáo'!$C$3&amp;".xlsx]Hóa đơn COD'!"&amp;CELL("address",M583))),"",(INDIRECT("'["&amp;'Báo cáo'!$C$3&amp;".xlsx]Hóa đơn COD'!"&amp;CELL("address",M583))))</f>
        <v>68</v>
      </c>
      <c r="N583" t="str">
        <f ca="1">IF(ISBLANK(INDIRECT("'["&amp;'Báo cáo'!$C$3&amp;".xlsx]Hóa đơn COD'!"&amp;CELL("address",N583))),"",(INDIRECT("'["&amp;'Báo cáo'!$C$3&amp;".xlsx]Hóa đơn COD'!"&amp;CELL("address",N583))))</f>
        <v>tuoint</v>
      </c>
      <c r="O583" t="str">
        <f ca="1">IF(ISBLANK(INDIRECT("'["&amp;'Báo cáo'!$C$3&amp;".xlsx]Hóa đơn COD'!"&amp;CELL("address",O583))),"",(INDIRECT("'["&amp;'Báo cáo'!$C$3&amp;".xlsx]Hóa đơn COD'!"&amp;CELL("address",O583))))</f>
        <v>12:05 03-12-19</v>
      </c>
      <c r="P583" s="10">
        <f t="shared" ca="1" si="9"/>
        <v>0.50347222222222221</v>
      </c>
      <c r="Q583" t="str">
        <f ca="1">IF(B583="","",IF(P583&lt;'Báo cáo'!$C$4,"Sáng","Chiều"))</f>
        <v>Sáng</v>
      </c>
      <c r="R583" s="12" t="str">
        <f ca="1">IF(A583="","",IF(ISNUMBER(MATCH(B583,'Danh sách COD'!$B:$B,0)),J583/I583,""))</f>
        <v/>
      </c>
      <c r="S583" t="str">
        <f ca="1">IF(R583="","",IF(R583&gt;='Báo cáo'!$C$8,"Có","Không"))</f>
        <v/>
      </c>
    </row>
    <row r="584" spans="1:19" x14ac:dyDescent="0.25">
      <c r="A584" t="str">
        <f ca="1">IF(ISBLANK(INDIRECT("'["&amp;'Báo cáo'!$C$3&amp;".xlsx]Hóa đơn COD'!"&amp;CELL("address",A584))),"",(INDIRECT("'["&amp;'Báo cáo'!$C$3&amp;".xlsx]Hóa đơn COD'!"&amp;CELL("address",A584))))</f>
        <v>BTT397874937.T145342.051219</v>
      </c>
      <c r="B584" t="str">
        <f ca="1">IF(ISBLANK(INDIRECT("'["&amp;'Báo cáo'!$C$3&amp;".xlsx]Hóa đơn COD'!"&amp;CELL("address",B584))),"",(INDIRECT("'["&amp;'Báo cáo'!$C$3&amp;".xlsx]Hóa đơn COD'!"&amp;CELL("address",B584))))</f>
        <v>T145342-Nguyễn Thụy Thùy Lam</v>
      </c>
      <c r="C584">
        <f ca="1">IF(ISBLANK(INDIRECT("'["&amp;'Báo cáo'!$C$3&amp;".xlsx]Hóa đơn COD'!"&amp;CELL("address",C584))),"",(INDIRECT("'["&amp;'Báo cáo'!$C$3&amp;".xlsx]Hóa đơn COD'!"&amp;CELL("address",C584))))</f>
        <v>20047460</v>
      </c>
      <c r="D584">
        <f ca="1">IF(ISBLANK(INDIRECT("'["&amp;'Báo cáo'!$C$3&amp;".xlsx]Hóa đơn COD'!"&amp;CELL("address",D584))),"",(INDIRECT("'["&amp;'Báo cáo'!$C$3&amp;".xlsx]Hóa đơn COD'!"&amp;CELL("address",D584))))</f>
        <v>33940</v>
      </c>
      <c r="E584">
        <f ca="1">IF(ISBLANK(INDIRECT("'["&amp;'Báo cáo'!$C$3&amp;".xlsx]Hóa đơn COD'!"&amp;CELL("address",E584))),"",(INDIRECT("'["&amp;'Báo cáo'!$C$3&amp;".xlsx]Hóa đơn COD'!"&amp;CELL("address",E584))))</f>
        <v>1374465</v>
      </c>
      <c r="F584">
        <f ca="1">IF(ISBLANK(INDIRECT("'["&amp;'Báo cáo'!$C$3&amp;".xlsx]Hóa đơn COD'!"&amp;CELL("address",F584))),"",(INDIRECT("'["&amp;'Báo cáo'!$C$3&amp;".xlsx]Hóa đơn COD'!"&amp;CELL("address",F584))))</f>
        <v>960025</v>
      </c>
      <c r="G584">
        <f ca="1">IF(ISBLANK(INDIRECT("'["&amp;'Báo cáo'!$C$3&amp;".xlsx]Hóa đơn COD'!"&amp;CELL("address",G584))),"",(INDIRECT("'["&amp;'Báo cáo'!$C$3&amp;".xlsx]Hóa đơn COD'!"&amp;CELL("address",G584))))</f>
        <v>380500</v>
      </c>
      <c r="H584">
        <f ca="1">IF(ISBLANK(INDIRECT("'["&amp;'Báo cáo'!$C$3&amp;".xlsx]Hóa đơn COD'!"&amp;CELL("address",H584))),"",(INDIRECT("'["&amp;'Báo cáo'!$C$3&amp;".xlsx]Hóa đơn COD'!"&amp;CELL("address",H584))))</f>
        <v>0</v>
      </c>
      <c r="I584">
        <f ca="1">IF(ISBLANK(INDIRECT("'["&amp;'Báo cáo'!$C$3&amp;".xlsx]Hóa đơn COD'!"&amp;CELL("address",I584))),"",(INDIRECT("'["&amp;'Báo cáo'!$C$3&amp;".xlsx]Hóa đơn COD'!"&amp;CELL("address",I584))))</f>
        <v>57</v>
      </c>
      <c r="J584">
        <f ca="1">IF(ISBLANK(INDIRECT("'["&amp;'Báo cáo'!$C$3&amp;".xlsx]Hóa đơn COD'!"&amp;CELL("address",J584))),"",(INDIRECT("'["&amp;'Báo cáo'!$C$3&amp;".xlsx]Hóa đơn COD'!"&amp;CELL("address",J584))))</f>
        <v>47</v>
      </c>
      <c r="K584">
        <f ca="1">IF(ISBLANK(INDIRECT("'["&amp;'Báo cáo'!$C$3&amp;".xlsx]Hóa đơn COD'!"&amp;CELL("address",K584))),"",(INDIRECT("'["&amp;'Báo cáo'!$C$3&amp;".xlsx]Hóa đơn COD'!"&amp;CELL("address",K584))))</f>
        <v>2</v>
      </c>
      <c r="L584">
        <f ca="1">IF(ISBLANK(INDIRECT("'["&amp;'Báo cáo'!$C$3&amp;".xlsx]Hóa đơn COD'!"&amp;CELL("address",L584))),"",(INDIRECT("'["&amp;'Báo cáo'!$C$3&amp;".xlsx]Hóa đơn COD'!"&amp;CELL("address",L584))))</f>
        <v>8</v>
      </c>
      <c r="M584">
        <f ca="1">IF(ISBLANK(INDIRECT("'["&amp;'Báo cáo'!$C$3&amp;".xlsx]Hóa đơn COD'!"&amp;CELL("address",M584))),"",(INDIRECT("'["&amp;'Báo cáo'!$C$3&amp;".xlsx]Hóa đơn COD'!"&amp;CELL("address",M584))))</f>
        <v>57</v>
      </c>
      <c r="N584" t="str">
        <f ca="1">IF(ISBLANK(INDIRECT("'["&amp;'Báo cáo'!$C$3&amp;".xlsx]Hóa đơn COD'!"&amp;CELL("address",N584))),"",(INDIRECT("'["&amp;'Báo cáo'!$C$3&amp;".xlsx]Hóa đơn COD'!"&amp;CELL("address",N584))))</f>
        <v>tuoint</v>
      </c>
      <c r="O584" t="str">
        <f ca="1">IF(ISBLANK(INDIRECT("'["&amp;'Báo cáo'!$C$3&amp;".xlsx]Hóa đơn COD'!"&amp;CELL("address",O584))),"",(INDIRECT("'["&amp;'Báo cáo'!$C$3&amp;".xlsx]Hóa đơn COD'!"&amp;CELL("address",O584))))</f>
        <v>12:13 05-12-19</v>
      </c>
      <c r="P584" s="10">
        <f t="shared" ca="1" si="9"/>
        <v>0.50902777777777775</v>
      </c>
      <c r="Q584" t="str">
        <f ca="1">IF(B584="","",IF(P584&lt;'Báo cáo'!$C$4,"Sáng","Chiều"))</f>
        <v>Sáng</v>
      </c>
      <c r="R584" s="12" t="str">
        <f ca="1">IF(A584="","",IF(ISNUMBER(MATCH(B584,'Danh sách COD'!$B:$B,0)),J584/I584,""))</f>
        <v/>
      </c>
      <c r="S584" t="str">
        <f ca="1">IF(R584="","",IF(R584&gt;='Báo cáo'!$C$8,"Có","Không"))</f>
        <v/>
      </c>
    </row>
    <row r="585" spans="1:19" x14ac:dyDescent="0.25">
      <c r="A585" t="str">
        <f ca="1">IF(ISBLANK(INDIRECT("'["&amp;'Báo cáo'!$C$3&amp;".xlsx]Hóa đơn COD'!"&amp;CELL("address",A585))),"",(INDIRECT("'["&amp;'Báo cáo'!$C$3&amp;".xlsx]Hóa đơn COD'!"&amp;CELL("address",A585))))</f>
        <v>BTT391751412.T145342.301119</v>
      </c>
      <c r="B585" t="str">
        <f ca="1">IF(ISBLANK(INDIRECT("'["&amp;'Báo cáo'!$C$3&amp;".xlsx]Hóa đơn COD'!"&amp;CELL("address",B585))),"",(INDIRECT("'["&amp;'Báo cáo'!$C$3&amp;".xlsx]Hóa đơn COD'!"&amp;CELL("address",B585))))</f>
        <v>T145342-Nguyễn Thụy Thùy Lam</v>
      </c>
      <c r="C585">
        <f ca="1">IF(ISBLANK(INDIRECT("'["&amp;'Báo cáo'!$C$3&amp;".xlsx]Hóa đơn COD'!"&amp;CELL("address",C585))),"",(INDIRECT("'["&amp;'Báo cáo'!$C$3&amp;".xlsx]Hóa đơn COD'!"&amp;CELL("address",C585))))</f>
        <v>10582939</v>
      </c>
      <c r="D585">
        <f ca="1">IF(ISBLANK(INDIRECT("'["&amp;'Báo cáo'!$C$3&amp;".xlsx]Hóa đơn COD'!"&amp;CELL("address",D585))),"",(INDIRECT("'["&amp;'Báo cáo'!$C$3&amp;".xlsx]Hóa đơn COD'!"&amp;CELL("address",D585))))</f>
        <v>19750</v>
      </c>
      <c r="E585">
        <f ca="1">IF(ISBLANK(INDIRECT("'["&amp;'Báo cáo'!$C$3&amp;".xlsx]Hóa đơn COD'!"&amp;CELL("address",E585))),"",(INDIRECT("'["&amp;'Báo cáo'!$C$3&amp;".xlsx]Hóa đơn COD'!"&amp;CELL("address",E585))))</f>
        <v>1135625</v>
      </c>
      <c r="F585">
        <f ca="1">IF(ISBLANK(INDIRECT("'["&amp;'Báo cáo'!$C$3&amp;".xlsx]Hóa đơn COD'!"&amp;CELL("address",F585))),"",(INDIRECT("'["&amp;'Báo cáo'!$C$3&amp;".xlsx]Hóa đơn COD'!"&amp;CELL("address",F585))))</f>
        <v>955625</v>
      </c>
      <c r="G585">
        <f ca="1">IF(ISBLANK(INDIRECT("'["&amp;'Báo cáo'!$C$3&amp;".xlsx]Hóa đơn COD'!"&amp;CELL("address",G585))),"",(INDIRECT("'["&amp;'Báo cáo'!$C$3&amp;".xlsx]Hóa đơn COD'!"&amp;CELL("address",G585))))</f>
        <v>180000</v>
      </c>
      <c r="H585">
        <f ca="1">IF(ISBLANK(INDIRECT("'["&amp;'Báo cáo'!$C$3&amp;".xlsx]Hóa đơn COD'!"&amp;CELL("address",H585))),"",(INDIRECT("'["&amp;'Báo cáo'!$C$3&amp;".xlsx]Hóa đơn COD'!"&amp;CELL("address",H585))))</f>
        <v>0</v>
      </c>
      <c r="I585">
        <f ca="1">IF(ISBLANK(INDIRECT("'["&amp;'Báo cáo'!$C$3&amp;".xlsx]Hóa đơn COD'!"&amp;CELL("address",I585))),"",(INDIRECT("'["&amp;'Báo cáo'!$C$3&amp;".xlsx]Hóa đơn COD'!"&amp;CELL("address",I585))))</f>
        <v>63</v>
      </c>
      <c r="J585">
        <f ca="1">IF(ISBLANK(INDIRECT("'["&amp;'Báo cáo'!$C$3&amp;".xlsx]Hóa đơn COD'!"&amp;CELL("address",J585))),"",(INDIRECT("'["&amp;'Báo cáo'!$C$3&amp;".xlsx]Hóa đơn COD'!"&amp;CELL("address",J585))))</f>
        <v>45</v>
      </c>
      <c r="K585">
        <f ca="1">IF(ISBLANK(INDIRECT("'["&amp;'Báo cáo'!$C$3&amp;".xlsx]Hóa đơn COD'!"&amp;CELL("address",K585))),"",(INDIRECT("'["&amp;'Báo cáo'!$C$3&amp;".xlsx]Hóa đơn COD'!"&amp;CELL("address",K585))))</f>
        <v>3</v>
      </c>
      <c r="L585">
        <f ca="1">IF(ISBLANK(INDIRECT("'["&amp;'Báo cáo'!$C$3&amp;".xlsx]Hóa đơn COD'!"&amp;CELL("address",L585))),"",(INDIRECT("'["&amp;'Báo cáo'!$C$3&amp;".xlsx]Hóa đơn COD'!"&amp;CELL("address",L585))))</f>
        <v>15</v>
      </c>
      <c r="M585">
        <f ca="1">IF(ISBLANK(INDIRECT("'["&amp;'Báo cáo'!$C$3&amp;".xlsx]Hóa đơn COD'!"&amp;CELL("address",M585))),"",(INDIRECT("'["&amp;'Báo cáo'!$C$3&amp;".xlsx]Hóa đơn COD'!"&amp;CELL("address",M585))))</f>
        <v>63</v>
      </c>
      <c r="N585" t="str">
        <f ca="1">IF(ISBLANK(INDIRECT("'["&amp;'Báo cáo'!$C$3&amp;".xlsx]Hóa đơn COD'!"&amp;CELL("address",N585))),"",(INDIRECT("'["&amp;'Báo cáo'!$C$3&amp;".xlsx]Hóa đơn COD'!"&amp;CELL("address",N585))))</f>
        <v>tuoint</v>
      </c>
      <c r="O585" t="str">
        <f ca="1">IF(ISBLANK(INDIRECT("'["&amp;'Báo cáo'!$C$3&amp;".xlsx]Hóa đơn COD'!"&amp;CELL("address",O585))),"",(INDIRECT("'["&amp;'Báo cáo'!$C$3&amp;".xlsx]Hóa đơn COD'!"&amp;CELL("address",O585))))</f>
        <v>12:57 30-11-19</v>
      </c>
      <c r="P585" s="10">
        <f t="shared" ca="1" si="9"/>
        <v>0.5395833333333333</v>
      </c>
      <c r="Q585" t="str">
        <f ca="1">IF(B585="","",IF(P585&lt;'Báo cáo'!$C$4,"Sáng","Chiều"))</f>
        <v>Sáng</v>
      </c>
      <c r="R585" s="12" t="str">
        <f ca="1">IF(A585="","",IF(ISNUMBER(MATCH(B585,'Danh sách COD'!$B:$B,0)),J585/I585,""))</f>
        <v/>
      </c>
      <c r="S585" t="str">
        <f ca="1">IF(R585="","",IF(R585&gt;='Báo cáo'!$C$8,"Có","Không"))</f>
        <v/>
      </c>
    </row>
    <row r="586" spans="1:19" x14ac:dyDescent="0.25">
      <c r="A586" t="str">
        <f ca="1">IF(ISBLANK(INDIRECT("'["&amp;'Báo cáo'!$C$3&amp;".xlsx]Hóa đơn COD'!"&amp;CELL("address",A586))),"",(INDIRECT("'["&amp;'Báo cáo'!$C$3&amp;".xlsx]Hóa đơn COD'!"&amp;CELL("address",A586))))</f>
        <v>BTT396698079.T145342.041219</v>
      </c>
      <c r="B586" t="str">
        <f ca="1">IF(ISBLANK(INDIRECT("'["&amp;'Báo cáo'!$C$3&amp;".xlsx]Hóa đơn COD'!"&amp;CELL("address",B586))),"",(INDIRECT("'["&amp;'Báo cáo'!$C$3&amp;".xlsx]Hóa đơn COD'!"&amp;CELL("address",B586))))</f>
        <v>T145342-Nguyễn Thụy Thùy Lam</v>
      </c>
      <c r="C586">
        <f ca="1">IF(ISBLANK(INDIRECT("'["&amp;'Báo cáo'!$C$3&amp;".xlsx]Hóa đơn COD'!"&amp;CELL("address",C586))),"",(INDIRECT("'["&amp;'Báo cáo'!$C$3&amp;".xlsx]Hóa đơn COD'!"&amp;CELL("address",C586))))</f>
        <v>24063180</v>
      </c>
      <c r="D586">
        <f ca="1">IF(ISBLANK(INDIRECT("'["&amp;'Báo cáo'!$C$3&amp;".xlsx]Hóa đơn COD'!"&amp;CELL("address",D586))),"",(INDIRECT("'["&amp;'Báo cáo'!$C$3&amp;".xlsx]Hóa đơn COD'!"&amp;CELL("address",D586))))</f>
        <v>0</v>
      </c>
      <c r="E586">
        <f ca="1">IF(ISBLANK(INDIRECT("'["&amp;'Báo cáo'!$C$3&amp;".xlsx]Hóa đơn COD'!"&amp;CELL("address",E586))),"",(INDIRECT("'["&amp;'Báo cáo'!$C$3&amp;".xlsx]Hóa đơn COD'!"&amp;CELL("address",E586))))</f>
        <v>1682475</v>
      </c>
      <c r="F586">
        <f ca="1">IF(ISBLANK(INDIRECT("'["&amp;'Báo cáo'!$C$3&amp;".xlsx]Hóa đơn COD'!"&amp;CELL("address",F586))),"",(INDIRECT("'["&amp;'Báo cáo'!$C$3&amp;".xlsx]Hóa đơn COD'!"&amp;CELL("address",F586))))</f>
        <v>1434475</v>
      </c>
      <c r="G586">
        <f ca="1">IF(ISBLANK(INDIRECT("'["&amp;'Báo cáo'!$C$3&amp;".xlsx]Hóa đơn COD'!"&amp;CELL("address",G586))),"",(INDIRECT("'["&amp;'Báo cáo'!$C$3&amp;".xlsx]Hóa đơn COD'!"&amp;CELL("address",G586))))</f>
        <v>248000</v>
      </c>
      <c r="H586">
        <f ca="1">IF(ISBLANK(INDIRECT("'["&amp;'Báo cáo'!$C$3&amp;".xlsx]Hóa đơn COD'!"&amp;CELL("address",H586))),"",(INDIRECT("'["&amp;'Báo cáo'!$C$3&amp;".xlsx]Hóa đơn COD'!"&amp;CELL("address",H586))))</f>
        <v>0</v>
      </c>
      <c r="I586">
        <f ca="1">IF(ISBLANK(INDIRECT("'["&amp;'Báo cáo'!$C$3&amp;".xlsx]Hóa đơn COD'!"&amp;CELL("address",I586))),"",(INDIRECT("'["&amp;'Báo cáo'!$C$3&amp;".xlsx]Hóa đơn COD'!"&amp;CELL("address",I586))))</f>
        <v>75</v>
      </c>
      <c r="J586">
        <f ca="1">IF(ISBLANK(INDIRECT("'["&amp;'Báo cáo'!$C$3&amp;".xlsx]Hóa đơn COD'!"&amp;CELL("address",J586))),"",(INDIRECT("'["&amp;'Báo cáo'!$C$3&amp;".xlsx]Hóa đơn COD'!"&amp;CELL("address",J586))))</f>
        <v>64</v>
      </c>
      <c r="K586">
        <f ca="1">IF(ISBLANK(INDIRECT("'["&amp;'Báo cáo'!$C$3&amp;".xlsx]Hóa đơn COD'!"&amp;CELL("address",K586))),"",(INDIRECT("'["&amp;'Báo cáo'!$C$3&amp;".xlsx]Hóa đơn COD'!"&amp;CELL("address",K586))))</f>
        <v>3</v>
      </c>
      <c r="L586">
        <f ca="1">IF(ISBLANK(INDIRECT("'["&amp;'Báo cáo'!$C$3&amp;".xlsx]Hóa đơn COD'!"&amp;CELL("address",L586))),"",(INDIRECT("'["&amp;'Báo cáo'!$C$3&amp;".xlsx]Hóa đơn COD'!"&amp;CELL("address",L586))))</f>
        <v>8</v>
      </c>
      <c r="M586">
        <f ca="1">IF(ISBLANK(INDIRECT("'["&amp;'Báo cáo'!$C$3&amp;".xlsx]Hóa đơn COD'!"&amp;CELL("address",M586))),"",(INDIRECT("'["&amp;'Báo cáo'!$C$3&amp;".xlsx]Hóa đơn COD'!"&amp;CELL("address",M586))))</f>
        <v>75</v>
      </c>
      <c r="N586" t="str">
        <f ca="1">IF(ISBLANK(INDIRECT("'["&amp;'Báo cáo'!$C$3&amp;".xlsx]Hóa đơn COD'!"&amp;CELL("address",N586))),"",(INDIRECT("'["&amp;'Báo cáo'!$C$3&amp;".xlsx]Hóa đơn COD'!"&amp;CELL("address",N586))))</f>
        <v>ngannk2</v>
      </c>
      <c r="O586" t="str">
        <f ca="1">IF(ISBLANK(INDIRECT("'["&amp;'Báo cáo'!$C$3&amp;".xlsx]Hóa đơn COD'!"&amp;CELL("address",O586))),"",(INDIRECT("'["&amp;'Báo cáo'!$C$3&amp;".xlsx]Hóa đơn COD'!"&amp;CELL("address",O586))))</f>
        <v>13:06 04-12-19</v>
      </c>
      <c r="P586" s="10">
        <f t="shared" ca="1" si="9"/>
        <v>0.54583333333333328</v>
      </c>
      <c r="Q586" t="str">
        <f ca="1">IF(B586="","",IF(P586&lt;'Báo cáo'!$C$4,"Sáng","Chiều"))</f>
        <v>Sáng</v>
      </c>
      <c r="R586" s="12" t="str">
        <f ca="1">IF(A586="","",IF(ISNUMBER(MATCH(B586,'Danh sách COD'!$B:$B,0)),J586/I586,""))</f>
        <v/>
      </c>
      <c r="S586" t="str">
        <f ca="1">IF(R586="","",IF(R586&gt;='Báo cáo'!$C$8,"Có","Không"))</f>
        <v/>
      </c>
    </row>
    <row r="587" spans="1:19" x14ac:dyDescent="0.25">
      <c r="A587" t="str">
        <f ca="1">IF(ISBLANK(INDIRECT("'["&amp;'Báo cáo'!$C$3&amp;".xlsx]Hóa đơn COD'!"&amp;CELL("address",A587))),"",(INDIRECT("'["&amp;'Báo cáo'!$C$3&amp;".xlsx]Hóa đơn COD'!"&amp;CELL("address",A587))))</f>
        <v>BTT393965442.T145342.021219</v>
      </c>
      <c r="B587" t="str">
        <f ca="1">IF(ISBLANK(INDIRECT("'["&amp;'Báo cáo'!$C$3&amp;".xlsx]Hóa đơn COD'!"&amp;CELL("address",B587))),"",(INDIRECT("'["&amp;'Báo cáo'!$C$3&amp;".xlsx]Hóa đơn COD'!"&amp;CELL("address",B587))))</f>
        <v>T145342-Nguyễn Thụy Thùy Lam</v>
      </c>
      <c r="C587">
        <f ca="1">IF(ISBLANK(INDIRECT("'["&amp;'Báo cáo'!$C$3&amp;".xlsx]Hóa đơn COD'!"&amp;CELL("address",C587))),"",(INDIRECT("'["&amp;'Báo cáo'!$C$3&amp;".xlsx]Hóa đơn COD'!"&amp;CELL("address",C587))))</f>
        <v>20420690</v>
      </c>
      <c r="D587">
        <f ca="1">IF(ISBLANK(INDIRECT("'["&amp;'Báo cáo'!$C$3&amp;".xlsx]Hóa đơn COD'!"&amp;CELL("address",D587))),"",(INDIRECT("'["&amp;'Báo cáo'!$C$3&amp;".xlsx]Hóa đơn COD'!"&amp;CELL("address",D587))))</f>
        <v>0</v>
      </c>
      <c r="E587">
        <f ca="1">IF(ISBLANK(INDIRECT("'["&amp;'Báo cáo'!$C$3&amp;".xlsx]Hóa đơn COD'!"&amp;CELL("address",E587))),"",(INDIRECT("'["&amp;'Báo cáo'!$C$3&amp;".xlsx]Hóa đơn COD'!"&amp;CELL("address",E587))))</f>
        <v>1901265</v>
      </c>
      <c r="F587">
        <f ca="1">IF(ISBLANK(INDIRECT("'["&amp;'Báo cáo'!$C$3&amp;".xlsx]Hóa đơn COD'!"&amp;CELL("address",F587))),"",(INDIRECT("'["&amp;'Báo cáo'!$C$3&amp;".xlsx]Hóa đơn COD'!"&amp;CELL("address",F587))))</f>
        <v>1770265</v>
      </c>
      <c r="G587">
        <f ca="1">IF(ISBLANK(INDIRECT("'["&amp;'Báo cáo'!$C$3&amp;".xlsx]Hóa đơn COD'!"&amp;CELL("address",G587))),"",(INDIRECT("'["&amp;'Báo cáo'!$C$3&amp;".xlsx]Hóa đơn COD'!"&amp;CELL("address",G587))))</f>
        <v>131000</v>
      </c>
      <c r="H587">
        <f ca="1">IF(ISBLANK(INDIRECT("'["&amp;'Báo cáo'!$C$3&amp;".xlsx]Hóa đơn COD'!"&amp;CELL("address",H587))),"",(INDIRECT("'["&amp;'Báo cáo'!$C$3&amp;".xlsx]Hóa đơn COD'!"&amp;CELL("address",H587))))</f>
        <v>0</v>
      </c>
      <c r="I587">
        <f ca="1">IF(ISBLANK(INDIRECT("'["&amp;'Báo cáo'!$C$3&amp;".xlsx]Hóa đơn COD'!"&amp;CELL("address",I587))),"",(INDIRECT("'["&amp;'Báo cáo'!$C$3&amp;".xlsx]Hóa đơn COD'!"&amp;CELL("address",I587))))</f>
        <v>75</v>
      </c>
      <c r="J587">
        <f ca="1">IF(ISBLANK(INDIRECT("'["&amp;'Báo cáo'!$C$3&amp;".xlsx]Hóa đơn COD'!"&amp;CELL("address",J587))),"",(INDIRECT("'["&amp;'Báo cáo'!$C$3&amp;".xlsx]Hóa đơn COD'!"&amp;CELL("address",J587))))</f>
        <v>60</v>
      </c>
      <c r="K587">
        <f ca="1">IF(ISBLANK(INDIRECT("'["&amp;'Báo cáo'!$C$3&amp;".xlsx]Hóa đơn COD'!"&amp;CELL("address",K587))),"",(INDIRECT("'["&amp;'Báo cáo'!$C$3&amp;".xlsx]Hóa đơn COD'!"&amp;CELL("address",K587))))</f>
        <v>1</v>
      </c>
      <c r="L587">
        <f ca="1">IF(ISBLANK(INDIRECT("'["&amp;'Báo cáo'!$C$3&amp;".xlsx]Hóa đơn COD'!"&amp;CELL("address",L587))),"",(INDIRECT("'["&amp;'Báo cáo'!$C$3&amp;".xlsx]Hóa đơn COD'!"&amp;CELL("address",L587))))</f>
        <v>14</v>
      </c>
      <c r="M587">
        <f ca="1">IF(ISBLANK(INDIRECT("'["&amp;'Báo cáo'!$C$3&amp;".xlsx]Hóa đơn COD'!"&amp;CELL("address",M587))),"",(INDIRECT("'["&amp;'Báo cáo'!$C$3&amp;".xlsx]Hóa đơn COD'!"&amp;CELL("address",M587))))</f>
        <v>75</v>
      </c>
      <c r="N587" t="str">
        <f ca="1">IF(ISBLANK(INDIRECT("'["&amp;'Báo cáo'!$C$3&amp;".xlsx]Hóa đơn COD'!"&amp;CELL("address",N587))),"",(INDIRECT("'["&amp;'Báo cáo'!$C$3&amp;".xlsx]Hóa đơn COD'!"&amp;CELL("address",N587))))</f>
        <v>tuoint</v>
      </c>
      <c r="O587" t="str">
        <f ca="1">IF(ISBLANK(INDIRECT("'["&amp;'Báo cáo'!$C$3&amp;".xlsx]Hóa đơn COD'!"&amp;CELL("address",O587))),"",(INDIRECT("'["&amp;'Báo cáo'!$C$3&amp;".xlsx]Hóa đơn COD'!"&amp;CELL("address",O587))))</f>
        <v>13:15 02-12-19</v>
      </c>
      <c r="P587" s="10">
        <f t="shared" ca="1" si="9"/>
        <v>0.55208333333333337</v>
      </c>
      <c r="Q587" t="str">
        <f ca="1">IF(B587="","",IF(P587&lt;'Báo cáo'!$C$4,"Sáng","Chiều"))</f>
        <v>Chiều</v>
      </c>
      <c r="R587" s="12" t="str">
        <f ca="1">IF(A587="","",IF(ISNUMBER(MATCH(B587,'Danh sách COD'!$B:$B,0)),J587/I587,""))</f>
        <v/>
      </c>
      <c r="S587" t="str">
        <f ca="1">IF(R587="","",IF(R587&gt;='Báo cáo'!$C$8,"Có","Không"))</f>
        <v/>
      </c>
    </row>
    <row r="588" spans="1:19" x14ac:dyDescent="0.25">
      <c r="A588" t="str">
        <f ca="1">IF(ISBLANK(INDIRECT("'["&amp;'Báo cáo'!$C$3&amp;".xlsx]Hóa đơn COD'!"&amp;CELL("address",A588))),"",(INDIRECT("'["&amp;'Báo cáo'!$C$3&amp;".xlsx]Hóa đơn COD'!"&amp;CELL("address",A588))))</f>
        <v>BTT399424605.T145342.061219</v>
      </c>
      <c r="B588" t="str">
        <f ca="1">IF(ISBLANK(INDIRECT("'["&amp;'Báo cáo'!$C$3&amp;".xlsx]Hóa đơn COD'!"&amp;CELL("address",B588))),"",(INDIRECT("'["&amp;'Báo cáo'!$C$3&amp;".xlsx]Hóa đơn COD'!"&amp;CELL("address",B588))))</f>
        <v>T145342-Nguyễn Thụy Thùy Lam</v>
      </c>
      <c r="C588">
        <f ca="1">IF(ISBLANK(INDIRECT("'["&amp;'Báo cáo'!$C$3&amp;".xlsx]Hóa đơn COD'!"&amp;CELL("address",C588))),"",(INDIRECT("'["&amp;'Báo cáo'!$C$3&amp;".xlsx]Hóa đơn COD'!"&amp;CELL("address",C588))))</f>
        <v>16449202</v>
      </c>
      <c r="D588">
        <f ca="1">IF(ISBLANK(INDIRECT("'["&amp;'Báo cáo'!$C$3&amp;".xlsx]Hóa đơn COD'!"&amp;CELL("address",D588))),"",(INDIRECT("'["&amp;'Báo cáo'!$C$3&amp;".xlsx]Hóa đơn COD'!"&amp;CELL("address",D588))))</f>
        <v>65100</v>
      </c>
      <c r="E588">
        <f ca="1">IF(ISBLANK(INDIRECT("'["&amp;'Báo cáo'!$C$3&amp;".xlsx]Hóa đơn COD'!"&amp;CELL("address",E588))),"",(INDIRECT("'["&amp;'Báo cáo'!$C$3&amp;".xlsx]Hóa đơn COD'!"&amp;CELL("address",E588))))</f>
        <v>1054544</v>
      </c>
      <c r="F588">
        <f ca="1">IF(ISBLANK(INDIRECT("'["&amp;'Báo cáo'!$C$3&amp;".xlsx]Hóa đơn COD'!"&amp;CELL("address",F588))),"",(INDIRECT("'["&amp;'Báo cáo'!$C$3&amp;".xlsx]Hóa đơn COD'!"&amp;CELL("address",F588))))</f>
        <v>874544</v>
      </c>
      <c r="G588">
        <f ca="1">IF(ISBLANK(INDIRECT("'["&amp;'Báo cáo'!$C$3&amp;".xlsx]Hóa đơn COD'!"&amp;CELL("address",G588))),"",(INDIRECT("'["&amp;'Báo cáo'!$C$3&amp;".xlsx]Hóa đơn COD'!"&amp;CELL("address",G588))))</f>
        <v>180000</v>
      </c>
      <c r="H588">
        <f ca="1">IF(ISBLANK(INDIRECT("'["&amp;'Báo cáo'!$C$3&amp;".xlsx]Hóa đơn COD'!"&amp;CELL("address",H588))),"",(INDIRECT("'["&amp;'Báo cáo'!$C$3&amp;".xlsx]Hóa đơn COD'!"&amp;CELL("address",H588))))</f>
        <v>0</v>
      </c>
      <c r="I588">
        <f ca="1">IF(ISBLANK(INDIRECT("'["&amp;'Báo cáo'!$C$3&amp;".xlsx]Hóa đơn COD'!"&amp;CELL("address",I588))),"",(INDIRECT("'["&amp;'Báo cáo'!$C$3&amp;".xlsx]Hóa đơn COD'!"&amp;CELL("address",I588))))</f>
        <v>50</v>
      </c>
      <c r="J588">
        <f ca="1">IF(ISBLANK(INDIRECT("'["&amp;'Báo cáo'!$C$3&amp;".xlsx]Hóa đơn COD'!"&amp;CELL("address",J588))),"",(INDIRECT("'["&amp;'Báo cáo'!$C$3&amp;".xlsx]Hóa đơn COD'!"&amp;CELL("address",J588))))</f>
        <v>35</v>
      </c>
      <c r="K588">
        <f ca="1">IF(ISBLANK(INDIRECT("'["&amp;'Báo cáo'!$C$3&amp;".xlsx]Hóa đơn COD'!"&amp;CELL("address",K588))),"",(INDIRECT("'["&amp;'Báo cáo'!$C$3&amp;".xlsx]Hóa đơn COD'!"&amp;CELL("address",K588))))</f>
        <v>1</v>
      </c>
      <c r="L588">
        <f ca="1">IF(ISBLANK(INDIRECT("'["&amp;'Báo cáo'!$C$3&amp;".xlsx]Hóa đơn COD'!"&amp;CELL("address",L588))),"",(INDIRECT("'["&amp;'Báo cáo'!$C$3&amp;".xlsx]Hóa đơn COD'!"&amp;CELL("address",L588))))</f>
        <v>14</v>
      </c>
      <c r="M588">
        <f ca="1">IF(ISBLANK(INDIRECT("'["&amp;'Báo cáo'!$C$3&amp;".xlsx]Hóa đơn COD'!"&amp;CELL("address",M588))),"",(INDIRECT("'["&amp;'Báo cáo'!$C$3&amp;".xlsx]Hóa đơn COD'!"&amp;CELL("address",M588))))</f>
        <v>50</v>
      </c>
      <c r="N588" t="str">
        <f ca="1">IF(ISBLANK(INDIRECT("'["&amp;'Báo cáo'!$C$3&amp;".xlsx]Hóa đơn COD'!"&amp;CELL("address",N588))),"",(INDIRECT("'["&amp;'Báo cáo'!$C$3&amp;".xlsx]Hóa đơn COD'!"&amp;CELL("address",N588))))</f>
        <v>trongntm</v>
      </c>
      <c r="O588" t="str">
        <f ca="1">IF(ISBLANK(INDIRECT("'["&amp;'Báo cáo'!$C$3&amp;".xlsx]Hóa đơn COD'!"&amp;CELL("address",O588))),"",(INDIRECT("'["&amp;'Báo cáo'!$C$3&amp;".xlsx]Hóa đơn COD'!"&amp;CELL("address",O588))))</f>
        <v>13:19 06-12-19</v>
      </c>
      <c r="P588" s="10">
        <f t="shared" ca="1" si="9"/>
        <v>0.55486111111111114</v>
      </c>
      <c r="Q588" t="str">
        <f ca="1">IF(B588="","",IF(P588&lt;'Báo cáo'!$C$4,"Sáng","Chiều"))</f>
        <v>Chiều</v>
      </c>
      <c r="R588" s="12" t="str">
        <f ca="1">IF(A588="","",IF(ISNUMBER(MATCH(B588,'Danh sách COD'!$B:$B,0)),J588/I588,""))</f>
        <v/>
      </c>
      <c r="S588" t="str">
        <f ca="1">IF(R588="","",IF(R588&gt;='Báo cáo'!$C$8,"Có","Không"))</f>
        <v/>
      </c>
    </row>
    <row r="589" spans="1:19" x14ac:dyDescent="0.25">
      <c r="A589" t="str">
        <f ca="1">IF(ISBLANK(INDIRECT("'["&amp;'Báo cáo'!$C$3&amp;".xlsx]Hóa đơn COD'!"&amp;CELL("address",A589))),"",(INDIRECT("'["&amp;'Báo cáo'!$C$3&amp;".xlsx]Hóa đơn COD'!"&amp;CELL("address",A589))))</f>
        <v>BTT399666210.T145342.061219</v>
      </c>
      <c r="B589" t="str">
        <f ca="1">IF(ISBLANK(INDIRECT("'["&amp;'Báo cáo'!$C$3&amp;".xlsx]Hóa đơn COD'!"&amp;CELL("address",B589))),"",(INDIRECT("'["&amp;'Báo cáo'!$C$3&amp;".xlsx]Hóa đơn COD'!"&amp;CELL("address",B589))))</f>
        <v>T145342-Nguyễn Thụy Thùy Lam</v>
      </c>
      <c r="C589">
        <f ca="1">IF(ISBLANK(INDIRECT("'["&amp;'Báo cáo'!$C$3&amp;".xlsx]Hóa đơn COD'!"&amp;CELL("address",C589))),"",(INDIRECT("'["&amp;'Báo cáo'!$C$3&amp;".xlsx]Hóa đơn COD'!"&amp;CELL("address",C589))))</f>
        <v>5757938</v>
      </c>
      <c r="D589">
        <f ca="1">IF(ISBLANK(INDIRECT("'["&amp;'Báo cáo'!$C$3&amp;".xlsx]Hóa đơn COD'!"&amp;CELL("address",D589))),"",(INDIRECT("'["&amp;'Báo cáo'!$C$3&amp;".xlsx]Hóa đơn COD'!"&amp;CELL("address",D589))))</f>
        <v>0</v>
      </c>
      <c r="E589">
        <f ca="1">IF(ISBLANK(INDIRECT("'["&amp;'Báo cáo'!$C$3&amp;".xlsx]Hóa đơn COD'!"&amp;CELL("address",E589))),"",(INDIRECT("'["&amp;'Báo cáo'!$C$3&amp;".xlsx]Hóa đơn COD'!"&amp;CELL("address",E589))))</f>
        <v>588610</v>
      </c>
      <c r="F589">
        <f ca="1">IF(ISBLANK(INDIRECT("'["&amp;'Báo cáo'!$C$3&amp;".xlsx]Hóa đơn COD'!"&amp;CELL("address",F589))),"",(INDIRECT("'["&amp;'Báo cáo'!$C$3&amp;".xlsx]Hóa đơn COD'!"&amp;CELL("address",F589))))</f>
        <v>434610</v>
      </c>
      <c r="G589">
        <f ca="1">IF(ISBLANK(INDIRECT("'["&amp;'Báo cáo'!$C$3&amp;".xlsx]Hóa đơn COD'!"&amp;CELL("address",G589))),"",(INDIRECT("'["&amp;'Báo cáo'!$C$3&amp;".xlsx]Hóa đơn COD'!"&amp;CELL("address",G589))))</f>
        <v>154000</v>
      </c>
      <c r="H589">
        <f ca="1">IF(ISBLANK(INDIRECT("'["&amp;'Báo cáo'!$C$3&amp;".xlsx]Hóa đơn COD'!"&amp;CELL("address",H589))),"",(INDIRECT("'["&amp;'Báo cáo'!$C$3&amp;".xlsx]Hóa đơn COD'!"&amp;CELL("address",H589))))</f>
        <v>0</v>
      </c>
      <c r="I589">
        <f ca="1">IF(ISBLANK(INDIRECT("'["&amp;'Báo cáo'!$C$3&amp;".xlsx]Hóa đơn COD'!"&amp;CELL("address",I589))),"",(INDIRECT("'["&amp;'Báo cáo'!$C$3&amp;".xlsx]Hóa đơn COD'!"&amp;CELL("address",I589))))</f>
        <v>37</v>
      </c>
      <c r="J589">
        <f ca="1">IF(ISBLANK(INDIRECT("'["&amp;'Báo cáo'!$C$3&amp;".xlsx]Hóa đơn COD'!"&amp;CELL("address",J589))),"",(INDIRECT("'["&amp;'Báo cáo'!$C$3&amp;".xlsx]Hóa đơn COD'!"&amp;CELL("address",J589))))</f>
        <v>21</v>
      </c>
      <c r="K589">
        <f ca="1">IF(ISBLANK(INDIRECT("'["&amp;'Báo cáo'!$C$3&amp;".xlsx]Hóa đơn COD'!"&amp;CELL("address",K589))),"",(INDIRECT("'["&amp;'Báo cáo'!$C$3&amp;".xlsx]Hóa đơn COD'!"&amp;CELL("address",K589))))</f>
        <v>2</v>
      </c>
      <c r="L589">
        <f ca="1">IF(ISBLANK(INDIRECT("'["&amp;'Báo cáo'!$C$3&amp;".xlsx]Hóa đơn COD'!"&amp;CELL("address",L589))),"",(INDIRECT("'["&amp;'Báo cáo'!$C$3&amp;".xlsx]Hóa đơn COD'!"&amp;CELL("address",L589))))</f>
        <v>14</v>
      </c>
      <c r="M589">
        <f ca="1">IF(ISBLANK(INDIRECT("'["&amp;'Báo cáo'!$C$3&amp;".xlsx]Hóa đơn COD'!"&amp;CELL("address",M589))),"",(INDIRECT("'["&amp;'Báo cáo'!$C$3&amp;".xlsx]Hóa đơn COD'!"&amp;CELL("address",M589))))</f>
        <v>37</v>
      </c>
      <c r="N589" t="str">
        <f ca="1">IF(ISBLANK(INDIRECT("'["&amp;'Báo cáo'!$C$3&amp;".xlsx]Hóa đơn COD'!"&amp;CELL("address",N589))),"",(INDIRECT("'["&amp;'Báo cáo'!$C$3&amp;".xlsx]Hóa đơn COD'!"&amp;CELL("address",N589))))</f>
        <v>ngannk2</v>
      </c>
      <c r="O589" t="str">
        <f ca="1">IF(ISBLANK(INDIRECT("'["&amp;'Báo cáo'!$C$3&amp;".xlsx]Hóa đơn COD'!"&amp;CELL("address",O589))),"",(INDIRECT("'["&amp;'Báo cáo'!$C$3&amp;".xlsx]Hóa đơn COD'!"&amp;CELL("address",O589))))</f>
        <v>17:19 06-12-19</v>
      </c>
      <c r="P589" s="10">
        <f t="shared" ca="1" si="9"/>
        <v>0.72152777777777777</v>
      </c>
      <c r="Q589" t="str">
        <f ca="1">IF(B589="","",IF(P589&lt;'Báo cáo'!$C$4,"Sáng","Chiều"))</f>
        <v>Chiều</v>
      </c>
      <c r="R589" s="12" t="str">
        <f ca="1">IF(A589="","",IF(ISNUMBER(MATCH(B589,'Danh sách COD'!$B:$B,0)),J589/I589,""))</f>
        <v/>
      </c>
      <c r="S589" t="str">
        <f ca="1">IF(R589="","",IF(R589&gt;='Báo cáo'!$C$8,"Có","Không"))</f>
        <v/>
      </c>
    </row>
    <row r="590" spans="1:19" x14ac:dyDescent="0.25">
      <c r="A590" t="str">
        <f ca="1">IF(ISBLANK(INDIRECT("'["&amp;'Báo cáo'!$C$3&amp;".xlsx]Hóa đơn COD'!"&amp;CELL("address",A590))),"",(INDIRECT("'["&amp;'Báo cáo'!$C$3&amp;".xlsx]Hóa đơn COD'!"&amp;CELL("address",A590))))</f>
        <v>BTT392065278.T145342.301119</v>
      </c>
      <c r="B590" t="str">
        <f ca="1">IF(ISBLANK(INDIRECT("'["&amp;'Báo cáo'!$C$3&amp;".xlsx]Hóa đơn COD'!"&amp;CELL("address",B590))),"",(INDIRECT("'["&amp;'Báo cáo'!$C$3&amp;".xlsx]Hóa đơn COD'!"&amp;CELL("address",B590))))</f>
        <v>T145342-Nguyễn Thụy Thùy Lam</v>
      </c>
      <c r="C590">
        <f ca="1">IF(ISBLANK(INDIRECT("'["&amp;'Báo cáo'!$C$3&amp;".xlsx]Hóa đơn COD'!"&amp;CELL("address",C590))),"",(INDIRECT("'["&amp;'Báo cáo'!$C$3&amp;".xlsx]Hóa đơn COD'!"&amp;CELL("address",C590))))</f>
        <v>8305005</v>
      </c>
      <c r="D590">
        <f ca="1">IF(ISBLANK(INDIRECT("'["&amp;'Báo cáo'!$C$3&amp;".xlsx]Hóa đơn COD'!"&amp;CELL("address",D590))),"",(INDIRECT("'["&amp;'Báo cáo'!$C$3&amp;".xlsx]Hóa đơn COD'!"&amp;CELL("address",D590))))</f>
        <v>0</v>
      </c>
      <c r="E590">
        <f ca="1">IF(ISBLANK(INDIRECT("'["&amp;'Báo cáo'!$C$3&amp;".xlsx]Hóa đơn COD'!"&amp;CELL("address",E590))),"",(INDIRECT("'["&amp;'Báo cáo'!$C$3&amp;".xlsx]Hóa đơn COD'!"&amp;CELL("address",E590))))</f>
        <v>875800</v>
      </c>
      <c r="F590">
        <f ca="1">IF(ISBLANK(INDIRECT("'["&amp;'Báo cáo'!$C$3&amp;".xlsx]Hóa đơn COD'!"&amp;CELL("address",F590))),"",(INDIRECT("'["&amp;'Báo cáo'!$C$3&amp;".xlsx]Hóa đơn COD'!"&amp;CELL("address",F590))))</f>
        <v>747800</v>
      </c>
      <c r="G590">
        <f ca="1">IF(ISBLANK(INDIRECT("'["&amp;'Báo cáo'!$C$3&amp;".xlsx]Hóa đơn COD'!"&amp;CELL("address",G590))),"",(INDIRECT("'["&amp;'Báo cáo'!$C$3&amp;".xlsx]Hóa đơn COD'!"&amp;CELL("address",G590))))</f>
        <v>128000</v>
      </c>
      <c r="H590">
        <f ca="1">IF(ISBLANK(INDIRECT("'["&amp;'Báo cáo'!$C$3&amp;".xlsx]Hóa đơn COD'!"&amp;CELL("address",H590))),"",(INDIRECT("'["&amp;'Báo cáo'!$C$3&amp;".xlsx]Hóa đơn COD'!"&amp;CELL("address",H590))))</f>
        <v>0</v>
      </c>
      <c r="I590">
        <f ca="1">IF(ISBLANK(INDIRECT("'["&amp;'Báo cáo'!$C$3&amp;".xlsx]Hóa đơn COD'!"&amp;CELL("address",I590))),"",(INDIRECT("'["&amp;'Báo cáo'!$C$3&amp;".xlsx]Hóa đơn COD'!"&amp;CELL("address",I590))))</f>
        <v>44</v>
      </c>
      <c r="J590">
        <f ca="1">IF(ISBLANK(INDIRECT("'["&amp;'Báo cáo'!$C$3&amp;".xlsx]Hóa đơn COD'!"&amp;CELL("address",J590))),"",(INDIRECT("'["&amp;'Báo cáo'!$C$3&amp;".xlsx]Hóa đơn COD'!"&amp;CELL("address",J590))))</f>
        <v>24</v>
      </c>
      <c r="K590">
        <f ca="1">IF(ISBLANK(INDIRECT("'["&amp;'Báo cáo'!$C$3&amp;".xlsx]Hóa đơn COD'!"&amp;CELL("address",K590))),"",(INDIRECT("'["&amp;'Báo cáo'!$C$3&amp;".xlsx]Hóa đơn COD'!"&amp;CELL("address",K590))))</f>
        <v>4</v>
      </c>
      <c r="L590">
        <f ca="1">IF(ISBLANK(INDIRECT("'["&amp;'Báo cáo'!$C$3&amp;".xlsx]Hóa đơn COD'!"&amp;CELL("address",L590))),"",(INDIRECT("'["&amp;'Báo cáo'!$C$3&amp;".xlsx]Hóa đơn COD'!"&amp;CELL("address",L590))))</f>
        <v>16</v>
      </c>
      <c r="M590">
        <f ca="1">IF(ISBLANK(INDIRECT("'["&amp;'Báo cáo'!$C$3&amp;".xlsx]Hóa đơn COD'!"&amp;CELL("address",M590))),"",(INDIRECT("'["&amp;'Báo cáo'!$C$3&amp;".xlsx]Hóa đơn COD'!"&amp;CELL("address",M590))))</f>
        <v>44</v>
      </c>
      <c r="N590" t="str">
        <f ca="1">IF(ISBLANK(INDIRECT("'["&amp;'Báo cáo'!$C$3&amp;".xlsx]Hóa đơn COD'!"&amp;CELL("address",N590))),"",(INDIRECT("'["&amp;'Báo cáo'!$C$3&amp;".xlsx]Hóa đơn COD'!"&amp;CELL("address",N590))))</f>
        <v>trongntm</v>
      </c>
      <c r="O590" t="str">
        <f ca="1">IF(ISBLANK(INDIRECT("'["&amp;'Báo cáo'!$C$3&amp;".xlsx]Hóa đơn COD'!"&amp;CELL("address",O590))),"",(INDIRECT("'["&amp;'Báo cáo'!$C$3&amp;".xlsx]Hóa đơn COD'!"&amp;CELL("address",O590))))</f>
        <v>17:36 30-11-19</v>
      </c>
      <c r="P590" s="10">
        <f t="shared" ca="1" si="9"/>
        <v>0.73333333333333339</v>
      </c>
      <c r="Q590" t="str">
        <f ca="1">IF(B590="","",IF(P590&lt;'Báo cáo'!$C$4,"Sáng","Chiều"))</f>
        <v>Chiều</v>
      </c>
      <c r="R590" s="12" t="str">
        <f ca="1">IF(A590="","",IF(ISNUMBER(MATCH(B590,'Danh sách COD'!$B:$B,0)),J590/I590,""))</f>
        <v/>
      </c>
      <c r="S590" t="str">
        <f ca="1">IF(R590="","",IF(R590&gt;='Báo cáo'!$C$8,"Có","Không"))</f>
        <v/>
      </c>
    </row>
    <row r="591" spans="1:19" x14ac:dyDescent="0.25">
      <c r="A591" t="str">
        <f ca="1">IF(ISBLANK(INDIRECT("'["&amp;'Báo cáo'!$C$3&amp;".xlsx]Hóa đơn COD'!"&amp;CELL("address",A591))),"",(INDIRECT("'["&amp;'Báo cáo'!$C$3&amp;".xlsx]Hóa đơn COD'!"&amp;CELL("address",A591))))</f>
        <v>BTT398305935.T145342.051219</v>
      </c>
      <c r="B591" t="str">
        <f ca="1">IF(ISBLANK(INDIRECT("'["&amp;'Báo cáo'!$C$3&amp;".xlsx]Hóa đơn COD'!"&amp;CELL("address",B591))),"",(INDIRECT("'["&amp;'Báo cáo'!$C$3&amp;".xlsx]Hóa đơn COD'!"&amp;CELL("address",B591))))</f>
        <v>T145342-Nguyễn Thụy Thùy Lam</v>
      </c>
      <c r="C591">
        <f ca="1">IF(ISBLANK(INDIRECT("'["&amp;'Báo cáo'!$C$3&amp;".xlsx]Hóa đơn COD'!"&amp;CELL("address",C591))),"",(INDIRECT("'["&amp;'Báo cáo'!$C$3&amp;".xlsx]Hóa đơn COD'!"&amp;CELL("address",C591))))</f>
        <v>10847050</v>
      </c>
      <c r="D591">
        <f ca="1">IF(ISBLANK(INDIRECT("'["&amp;'Báo cáo'!$C$3&amp;".xlsx]Hóa đơn COD'!"&amp;CELL("address",D591))),"",(INDIRECT("'["&amp;'Báo cáo'!$C$3&amp;".xlsx]Hóa đơn COD'!"&amp;CELL("address",D591))))</f>
        <v>45100</v>
      </c>
      <c r="E591">
        <f ca="1">IF(ISBLANK(INDIRECT("'["&amp;'Báo cáo'!$C$3&amp;".xlsx]Hóa đơn COD'!"&amp;CELL("address",E591))),"",(INDIRECT("'["&amp;'Báo cáo'!$C$3&amp;".xlsx]Hóa đơn COD'!"&amp;CELL("address",E591))))</f>
        <v>873800</v>
      </c>
      <c r="F591">
        <f ca="1">IF(ISBLANK(INDIRECT("'["&amp;'Báo cáo'!$C$3&amp;".xlsx]Hóa đơn COD'!"&amp;CELL("address",F591))),"",(INDIRECT("'["&amp;'Báo cáo'!$C$3&amp;".xlsx]Hóa đơn COD'!"&amp;CELL("address",F591))))</f>
        <v>596800</v>
      </c>
      <c r="G591">
        <f ca="1">IF(ISBLANK(INDIRECT("'["&amp;'Báo cáo'!$C$3&amp;".xlsx]Hóa đơn COD'!"&amp;CELL("address",G591))),"",(INDIRECT("'["&amp;'Báo cáo'!$C$3&amp;".xlsx]Hóa đơn COD'!"&amp;CELL("address",G591))))</f>
        <v>277000</v>
      </c>
      <c r="H591">
        <f ca="1">IF(ISBLANK(INDIRECT("'["&amp;'Báo cáo'!$C$3&amp;".xlsx]Hóa đơn COD'!"&amp;CELL("address",H591))),"",(INDIRECT("'["&amp;'Báo cáo'!$C$3&amp;".xlsx]Hóa đơn COD'!"&amp;CELL("address",H591))))</f>
        <v>0</v>
      </c>
      <c r="I591">
        <f ca="1">IF(ISBLANK(INDIRECT("'["&amp;'Báo cáo'!$C$3&amp;".xlsx]Hóa đơn COD'!"&amp;CELL("address",I591))),"",(INDIRECT("'["&amp;'Báo cáo'!$C$3&amp;".xlsx]Hóa đơn COD'!"&amp;CELL("address",I591))))</f>
        <v>47</v>
      </c>
      <c r="J591">
        <f ca="1">IF(ISBLANK(INDIRECT("'["&amp;'Báo cáo'!$C$3&amp;".xlsx]Hóa đơn COD'!"&amp;CELL("address",J591))),"",(INDIRECT("'["&amp;'Báo cáo'!$C$3&amp;".xlsx]Hóa đơn COD'!"&amp;CELL("address",J591))))</f>
        <v>33</v>
      </c>
      <c r="K591">
        <f ca="1">IF(ISBLANK(INDIRECT("'["&amp;'Báo cáo'!$C$3&amp;".xlsx]Hóa đơn COD'!"&amp;CELL("address",K591))),"",(INDIRECT("'["&amp;'Báo cáo'!$C$3&amp;".xlsx]Hóa đơn COD'!"&amp;CELL("address",K591))))</f>
        <v>2</v>
      </c>
      <c r="L591">
        <f ca="1">IF(ISBLANK(INDIRECT("'["&amp;'Báo cáo'!$C$3&amp;".xlsx]Hóa đơn COD'!"&amp;CELL("address",L591))),"",(INDIRECT("'["&amp;'Báo cáo'!$C$3&amp;".xlsx]Hóa đơn COD'!"&amp;CELL("address",L591))))</f>
        <v>12</v>
      </c>
      <c r="M591">
        <f ca="1">IF(ISBLANK(INDIRECT("'["&amp;'Báo cáo'!$C$3&amp;".xlsx]Hóa đơn COD'!"&amp;CELL("address",M591))),"",(INDIRECT("'["&amp;'Báo cáo'!$C$3&amp;".xlsx]Hóa đơn COD'!"&amp;CELL("address",M591))))</f>
        <v>47</v>
      </c>
      <c r="N591" t="str">
        <f ca="1">IF(ISBLANK(INDIRECT("'["&amp;'Báo cáo'!$C$3&amp;".xlsx]Hóa đơn COD'!"&amp;CELL("address",N591))),"",(INDIRECT("'["&amp;'Báo cáo'!$C$3&amp;".xlsx]Hóa đơn COD'!"&amp;CELL("address",N591))))</f>
        <v>tuoint</v>
      </c>
      <c r="O591" t="str">
        <f ca="1">IF(ISBLANK(INDIRECT("'["&amp;'Báo cáo'!$C$3&amp;".xlsx]Hóa đơn COD'!"&amp;CELL("address",O591))),"",(INDIRECT("'["&amp;'Báo cáo'!$C$3&amp;".xlsx]Hóa đơn COD'!"&amp;CELL("address",O591))))</f>
        <v>18:13 05-12-19</v>
      </c>
      <c r="P591" s="10">
        <f t="shared" ca="1" si="9"/>
        <v>0.75902777777777775</v>
      </c>
      <c r="Q591" t="str">
        <f ca="1">IF(B591="","",IF(P591&lt;'Báo cáo'!$C$4,"Sáng","Chiều"))</f>
        <v>Chiều</v>
      </c>
      <c r="R591" s="12" t="str">
        <f ca="1">IF(A591="","",IF(ISNUMBER(MATCH(B591,'Danh sách COD'!$B:$B,0)),J591/I591,""))</f>
        <v/>
      </c>
      <c r="S591" t="str">
        <f ca="1">IF(R591="","",IF(R591&gt;='Báo cáo'!$C$8,"Có","Không"))</f>
        <v/>
      </c>
    </row>
    <row r="592" spans="1:19" x14ac:dyDescent="0.25">
      <c r="A592" t="str">
        <f ca="1">IF(ISBLANK(INDIRECT("'["&amp;'Báo cáo'!$C$3&amp;".xlsx]Hóa đơn COD'!"&amp;CELL("address",A592))),"",(INDIRECT("'["&amp;'Báo cáo'!$C$3&amp;".xlsx]Hóa đơn COD'!"&amp;CELL("address",A592))))</f>
        <v>BTT397085826.T145342.041219</v>
      </c>
      <c r="B592" t="str">
        <f ca="1">IF(ISBLANK(INDIRECT("'["&amp;'Báo cáo'!$C$3&amp;".xlsx]Hóa đơn COD'!"&amp;CELL("address",B592))),"",(INDIRECT("'["&amp;'Báo cáo'!$C$3&amp;".xlsx]Hóa đơn COD'!"&amp;CELL("address",B592))))</f>
        <v>T145342-Nguyễn Thụy Thùy Lam</v>
      </c>
      <c r="C592">
        <f ca="1">IF(ISBLANK(INDIRECT("'["&amp;'Báo cáo'!$C$3&amp;".xlsx]Hóa đơn COD'!"&amp;CELL("address",C592))),"",(INDIRECT("'["&amp;'Báo cáo'!$C$3&amp;".xlsx]Hóa đơn COD'!"&amp;CELL("address",C592))))</f>
        <v>16526362</v>
      </c>
      <c r="D592">
        <f ca="1">IF(ISBLANK(INDIRECT("'["&amp;'Báo cáo'!$C$3&amp;".xlsx]Hóa đơn COD'!"&amp;CELL("address",D592))),"",(INDIRECT("'["&amp;'Báo cáo'!$C$3&amp;".xlsx]Hóa đơn COD'!"&amp;CELL("address",D592))))</f>
        <v>0</v>
      </c>
      <c r="E592">
        <f ca="1">IF(ISBLANK(INDIRECT("'["&amp;'Báo cáo'!$C$3&amp;".xlsx]Hóa đơn COD'!"&amp;CELL("address",E592))),"",(INDIRECT("'["&amp;'Báo cáo'!$C$3&amp;".xlsx]Hóa đơn COD'!"&amp;CELL("address",E592))))</f>
        <v>1117630</v>
      </c>
      <c r="F592">
        <f ca="1">IF(ISBLANK(INDIRECT("'["&amp;'Báo cáo'!$C$3&amp;".xlsx]Hóa đơn COD'!"&amp;CELL("address",F592))),"",(INDIRECT("'["&amp;'Báo cáo'!$C$3&amp;".xlsx]Hóa đơn COD'!"&amp;CELL("address",F592))))</f>
        <v>883630</v>
      </c>
      <c r="G592">
        <f ca="1">IF(ISBLANK(INDIRECT("'["&amp;'Báo cáo'!$C$3&amp;".xlsx]Hóa đơn COD'!"&amp;CELL("address",G592))),"",(INDIRECT("'["&amp;'Báo cáo'!$C$3&amp;".xlsx]Hóa đơn COD'!"&amp;CELL("address",G592))))</f>
        <v>234000</v>
      </c>
      <c r="H592">
        <f ca="1">IF(ISBLANK(INDIRECT("'["&amp;'Báo cáo'!$C$3&amp;".xlsx]Hóa đơn COD'!"&amp;CELL("address",H592))),"",(INDIRECT("'["&amp;'Báo cáo'!$C$3&amp;".xlsx]Hóa đơn COD'!"&amp;CELL("address",H592))))</f>
        <v>0</v>
      </c>
      <c r="I592">
        <f ca="1">IF(ISBLANK(INDIRECT("'["&amp;'Báo cáo'!$C$3&amp;".xlsx]Hóa đơn COD'!"&amp;CELL("address",I592))),"",(INDIRECT("'["&amp;'Báo cáo'!$C$3&amp;".xlsx]Hóa đơn COD'!"&amp;CELL("address",I592))))</f>
        <v>53</v>
      </c>
      <c r="J592">
        <f ca="1">IF(ISBLANK(INDIRECT("'["&amp;'Báo cáo'!$C$3&amp;".xlsx]Hóa đơn COD'!"&amp;CELL("address",J592))),"",(INDIRECT("'["&amp;'Báo cáo'!$C$3&amp;".xlsx]Hóa đơn COD'!"&amp;CELL("address",J592))))</f>
        <v>38</v>
      </c>
      <c r="K592">
        <f ca="1">IF(ISBLANK(INDIRECT("'["&amp;'Báo cáo'!$C$3&amp;".xlsx]Hóa đơn COD'!"&amp;CELL("address",K592))),"",(INDIRECT("'["&amp;'Báo cáo'!$C$3&amp;".xlsx]Hóa đơn COD'!"&amp;CELL("address",K592))))</f>
        <v>2</v>
      </c>
      <c r="L592">
        <f ca="1">IF(ISBLANK(INDIRECT("'["&amp;'Báo cáo'!$C$3&amp;".xlsx]Hóa đơn COD'!"&amp;CELL("address",L592))),"",(INDIRECT("'["&amp;'Báo cáo'!$C$3&amp;".xlsx]Hóa đơn COD'!"&amp;CELL("address",L592))))</f>
        <v>13</v>
      </c>
      <c r="M592">
        <f ca="1">IF(ISBLANK(INDIRECT("'["&amp;'Báo cáo'!$C$3&amp;".xlsx]Hóa đơn COD'!"&amp;CELL("address",M592))),"",(INDIRECT("'["&amp;'Báo cáo'!$C$3&amp;".xlsx]Hóa đơn COD'!"&amp;CELL("address",M592))))</f>
        <v>53</v>
      </c>
      <c r="N592" t="str">
        <f ca="1">IF(ISBLANK(INDIRECT("'["&amp;'Báo cáo'!$C$3&amp;".xlsx]Hóa đơn COD'!"&amp;CELL("address",N592))),"",(INDIRECT("'["&amp;'Báo cáo'!$C$3&amp;".xlsx]Hóa đơn COD'!"&amp;CELL("address",N592))))</f>
        <v>trongntm</v>
      </c>
      <c r="O592" t="str">
        <f ca="1">IF(ISBLANK(INDIRECT("'["&amp;'Báo cáo'!$C$3&amp;".xlsx]Hóa đơn COD'!"&amp;CELL("address",O592))),"",(INDIRECT("'["&amp;'Báo cáo'!$C$3&amp;".xlsx]Hóa đơn COD'!"&amp;CELL("address",O592))))</f>
        <v>18:16 04-12-19</v>
      </c>
      <c r="P592" s="10">
        <f t="shared" ca="1" si="9"/>
        <v>0.76111111111111107</v>
      </c>
      <c r="Q592" t="str">
        <f ca="1">IF(B592="","",IF(P592&lt;'Báo cáo'!$C$4,"Sáng","Chiều"))</f>
        <v>Chiều</v>
      </c>
      <c r="R592" s="12" t="str">
        <f ca="1">IF(A592="","",IF(ISNUMBER(MATCH(B592,'Danh sách COD'!$B:$B,0)),J592/I592,""))</f>
        <v/>
      </c>
      <c r="S592" t="str">
        <f ca="1">IF(R592="","",IF(R592&gt;='Báo cáo'!$C$8,"Có","Không"))</f>
        <v/>
      </c>
    </row>
    <row r="593" spans="1:19" x14ac:dyDescent="0.25">
      <c r="A593" t="str">
        <f ca="1">IF(ISBLANK(INDIRECT("'["&amp;'Báo cáo'!$C$3&amp;".xlsx]Hóa đơn COD'!"&amp;CELL("address",A593))),"",(INDIRECT("'["&amp;'Báo cáo'!$C$3&amp;".xlsx]Hóa đơn COD'!"&amp;CELL("address",A593))))</f>
        <v>BTT395716266.T145342.031219</v>
      </c>
      <c r="B593" t="str">
        <f ca="1">IF(ISBLANK(INDIRECT("'["&amp;'Báo cáo'!$C$3&amp;".xlsx]Hóa đơn COD'!"&amp;CELL("address",B593))),"",(INDIRECT("'["&amp;'Báo cáo'!$C$3&amp;".xlsx]Hóa đơn COD'!"&amp;CELL("address",B593))))</f>
        <v>T145342-Nguyễn Thụy Thùy Lam</v>
      </c>
      <c r="C593">
        <f ca="1">IF(ISBLANK(INDIRECT("'["&amp;'Báo cáo'!$C$3&amp;".xlsx]Hóa đơn COD'!"&amp;CELL("address",C593))),"",(INDIRECT("'["&amp;'Báo cáo'!$C$3&amp;".xlsx]Hóa đơn COD'!"&amp;CELL("address",C593))))</f>
        <v>18509643</v>
      </c>
      <c r="D593">
        <f ca="1">IF(ISBLANK(INDIRECT("'["&amp;'Báo cáo'!$C$3&amp;".xlsx]Hóa đơn COD'!"&amp;CELL("address",D593))),"",(INDIRECT("'["&amp;'Báo cáo'!$C$3&amp;".xlsx]Hóa đơn COD'!"&amp;CELL("address",D593))))</f>
        <v>0</v>
      </c>
      <c r="E593">
        <f ca="1">IF(ISBLANK(INDIRECT("'["&amp;'Báo cáo'!$C$3&amp;".xlsx]Hóa đơn COD'!"&amp;CELL("address",E593))),"",(INDIRECT("'["&amp;'Báo cáo'!$C$3&amp;".xlsx]Hóa đơn COD'!"&amp;CELL("address",E593))))</f>
        <v>1664070</v>
      </c>
      <c r="F593">
        <f ca="1">IF(ISBLANK(INDIRECT("'["&amp;'Báo cáo'!$C$3&amp;".xlsx]Hóa đơn COD'!"&amp;CELL("address",F593))),"",(INDIRECT("'["&amp;'Báo cáo'!$C$3&amp;".xlsx]Hóa đơn COD'!"&amp;CELL("address",F593))))</f>
        <v>1345070</v>
      </c>
      <c r="G593">
        <f ca="1">IF(ISBLANK(INDIRECT("'["&amp;'Báo cáo'!$C$3&amp;".xlsx]Hóa đơn COD'!"&amp;CELL("address",G593))),"",(INDIRECT("'["&amp;'Báo cáo'!$C$3&amp;".xlsx]Hóa đơn COD'!"&amp;CELL("address",G593))))</f>
        <v>319000</v>
      </c>
      <c r="H593">
        <f ca="1">IF(ISBLANK(INDIRECT("'["&amp;'Báo cáo'!$C$3&amp;".xlsx]Hóa đơn COD'!"&amp;CELL("address",H593))),"",(INDIRECT("'["&amp;'Báo cáo'!$C$3&amp;".xlsx]Hóa đơn COD'!"&amp;CELL("address",H593))))</f>
        <v>0</v>
      </c>
      <c r="I593">
        <f ca="1">IF(ISBLANK(INDIRECT("'["&amp;'Báo cáo'!$C$3&amp;".xlsx]Hóa đơn COD'!"&amp;CELL("address",I593))),"",(INDIRECT("'["&amp;'Báo cáo'!$C$3&amp;".xlsx]Hóa đơn COD'!"&amp;CELL("address",I593))))</f>
        <v>74</v>
      </c>
      <c r="J593">
        <f ca="1">IF(ISBLANK(INDIRECT("'["&amp;'Báo cáo'!$C$3&amp;".xlsx]Hóa đơn COD'!"&amp;CELL("address",J593))),"",(INDIRECT("'["&amp;'Báo cáo'!$C$3&amp;".xlsx]Hóa đơn COD'!"&amp;CELL("address",J593))))</f>
        <v>54</v>
      </c>
      <c r="K593">
        <f ca="1">IF(ISBLANK(INDIRECT("'["&amp;'Báo cáo'!$C$3&amp;".xlsx]Hóa đơn COD'!"&amp;CELL("address",K593))),"",(INDIRECT("'["&amp;'Báo cáo'!$C$3&amp;".xlsx]Hóa đơn COD'!"&amp;CELL("address",K593))))</f>
        <v>6</v>
      </c>
      <c r="L593">
        <f ca="1">IF(ISBLANK(INDIRECT("'["&amp;'Báo cáo'!$C$3&amp;".xlsx]Hóa đơn COD'!"&amp;CELL("address",L593))),"",(INDIRECT("'["&amp;'Báo cáo'!$C$3&amp;".xlsx]Hóa đơn COD'!"&amp;CELL("address",L593))))</f>
        <v>14</v>
      </c>
      <c r="M593">
        <f ca="1">IF(ISBLANK(INDIRECT("'["&amp;'Báo cáo'!$C$3&amp;".xlsx]Hóa đơn COD'!"&amp;CELL("address",M593))),"",(INDIRECT("'["&amp;'Báo cáo'!$C$3&amp;".xlsx]Hóa đơn COD'!"&amp;CELL("address",M593))))</f>
        <v>74</v>
      </c>
      <c r="N593" t="str">
        <f ca="1">IF(ISBLANK(INDIRECT("'["&amp;'Báo cáo'!$C$3&amp;".xlsx]Hóa đơn COD'!"&amp;CELL("address",N593))),"",(INDIRECT("'["&amp;'Báo cáo'!$C$3&amp;".xlsx]Hóa đơn COD'!"&amp;CELL("address",N593))))</f>
        <v>tuoint</v>
      </c>
      <c r="O593" t="str">
        <f ca="1">IF(ISBLANK(INDIRECT("'["&amp;'Báo cáo'!$C$3&amp;".xlsx]Hóa đơn COD'!"&amp;CELL("address",O593))),"",(INDIRECT("'["&amp;'Báo cáo'!$C$3&amp;".xlsx]Hóa đơn COD'!"&amp;CELL("address",O593))))</f>
        <v>18:45 03-12-19</v>
      </c>
      <c r="P593" s="10">
        <f t="shared" ca="1" si="9"/>
        <v>0.78125</v>
      </c>
      <c r="Q593" t="str">
        <f ca="1">IF(B593="","",IF(P593&lt;'Báo cáo'!$C$4,"Sáng","Chiều"))</f>
        <v>Chiều</v>
      </c>
      <c r="R593" s="12" t="str">
        <f ca="1">IF(A593="","",IF(ISNUMBER(MATCH(B593,'Danh sách COD'!$B:$B,0)),J593/I593,""))</f>
        <v/>
      </c>
      <c r="S593" t="str">
        <f ca="1">IF(R593="","",IF(R593&gt;='Báo cáo'!$C$8,"Có","Không"))</f>
        <v/>
      </c>
    </row>
    <row r="594" spans="1:19" x14ac:dyDescent="0.25">
      <c r="A594" t="str">
        <f ca="1">IF(ISBLANK(INDIRECT("'["&amp;'Báo cáo'!$C$3&amp;".xlsx]Hóa đơn COD'!"&amp;CELL("address",A594))),"",(INDIRECT("'["&amp;'Báo cáo'!$C$3&amp;".xlsx]Hóa đơn COD'!"&amp;CELL("address",A594))))</f>
        <v>BTT394444134.T145342.021219</v>
      </c>
      <c r="B594" t="str">
        <f ca="1">IF(ISBLANK(INDIRECT("'["&amp;'Báo cáo'!$C$3&amp;".xlsx]Hóa đơn COD'!"&amp;CELL("address",B594))),"",(INDIRECT("'["&amp;'Báo cáo'!$C$3&amp;".xlsx]Hóa đơn COD'!"&amp;CELL("address",B594))))</f>
        <v>T145342-Nguyễn Thụy Thùy Lam</v>
      </c>
      <c r="C594">
        <f ca="1">IF(ISBLANK(INDIRECT("'["&amp;'Báo cáo'!$C$3&amp;".xlsx]Hóa đơn COD'!"&amp;CELL("address",C594))),"",(INDIRECT("'["&amp;'Báo cáo'!$C$3&amp;".xlsx]Hóa đơn COD'!"&amp;CELL("address",C594))))</f>
        <v>18128979</v>
      </c>
      <c r="D594">
        <f ca="1">IF(ISBLANK(INDIRECT("'["&amp;'Báo cáo'!$C$3&amp;".xlsx]Hóa đơn COD'!"&amp;CELL("address",D594))),"",(INDIRECT("'["&amp;'Báo cáo'!$C$3&amp;".xlsx]Hóa đơn COD'!"&amp;CELL("address",D594))))</f>
        <v>0</v>
      </c>
      <c r="E594">
        <f ca="1">IF(ISBLANK(INDIRECT("'["&amp;'Báo cáo'!$C$3&amp;".xlsx]Hóa đơn COD'!"&amp;CELL("address",E594))),"",(INDIRECT("'["&amp;'Báo cáo'!$C$3&amp;".xlsx]Hóa đơn COD'!"&amp;CELL("address",E594))))</f>
        <v>1681900</v>
      </c>
      <c r="F594">
        <f ca="1">IF(ISBLANK(INDIRECT("'["&amp;'Báo cáo'!$C$3&amp;".xlsx]Hóa đơn COD'!"&amp;CELL("address",F594))),"",(INDIRECT("'["&amp;'Báo cáo'!$C$3&amp;".xlsx]Hóa đơn COD'!"&amp;CELL("address",F594))))</f>
        <v>1323900</v>
      </c>
      <c r="G594">
        <f ca="1">IF(ISBLANK(INDIRECT("'["&amp;'Báo cáo'!$C$3&amp;".xlsx]Hóa đơn COD'!"&amp;CELL("address",G594))),"",(INDIRECT("'["&amp;'Báo cáo'!$C$3&amp;".xlsx]Hóa đơn COD'!"&amp;CELL("address",G594))))</f>
        <v>358000</v>
      </c>
      <c r="H594">
        <f ca="1">IF(ISBLANK(INDIRECT("'["&amp;'Báo cáo'!$C$3&amp;".xlsx]Hóa đơn COD'!"&amp;CELL("address",H594))),"",(INDIRECT("'["&amp;'Báo cáo'!$C$3&amp;".xlsx]Hóa đơn COD'!"&amp;CELL("address",H594))))</f>
        <v>0</v>
      </c>
      <c r="I594">
        <f ca="1">IF(ISBLANK(INDIRECT("'["&amp;'Báo cáo'!$C$3&amp;".xlsx]Hóa đơn COD'!"&amp;CELL("address",I594))),"",(INDIRECT("'["&amp;'Báo cáo'!$C$3&amp;".xlsx]Hóa đơn COD'!"&amp;CELL("address",I594))))</f>
        <v>88</v>
      </c>
      <c r="J594">
        <f ca="1">IF(ISBLANK(INDIRECT("'["&amp;'Báo cáo'!$C$3&amp;".xlsx]Hóa đơn COD'!"&amp;CELL("address",J594))),"",(INDIRECT("'["&amp;'Báo cáo'!$C$3&amp;".xlsx]Hóa đơn COD'!"&amp;CELL("address",J594))))</f>
        <v>61</v>
      </c>
      <c r="K594">
        <f ca="1">IF(ISBLANK(INDIRECT("'["&amp;'Báo cáo'!$C$3&amp;".xlsx]Hóa đơn COD'!"&amp;CELL("address",K594))),"",(INDIRECT("'["&amp;'Báo cáo'!$C$3&amp;".xlsx]Hóa đơn COD'!"&amp;CELL("address",K594))))</f>
        <v>5</v>
      </c>
      <c r="L594">
        <f ca="1">IF(ISBLANK(INDIRECT("'["&amp;'Báo cáo'!$C$3&amp;".xlsx]Hóa đơn COD'!"&amp;CELL("address",L594))),"",(INDIRECT("'["&amp;'Báo cáo'!$C$3&amp;".xlsx]Hóa đơn COD'!"&amp;CELL("address",L594))))</f>
        <v>22</v>
      </c>
      <c r="M594">
        <f ca="1">IF(ISBLANK(INDIRECT("'["&amp;'Báo cáo'!$C$3&amp;".xlsx]Hóa đơn COD'!"&amp;CELL("address",M594))),"",(INDIRECT("'["&amp;'Báo cáo'!$C$3&amp;".xlsx]Hóa đơn COD'!"&amp;CELL("address",M594))))</f>
        <v>88</v>
      </c>
      <c r="N594" t="str">
        <f ca="1">IF(ISBLANK(INDIRECT("'["&amp;'Báo cáo'!$C$3&amp;".xlsx]Hóa đơn COD'!"&amp;CELL("address",N594))),"",(INDIRECT("'["&amp;'Báo cáo'!$C$3&amp;".xlsx]Hóa đơn COD'!"&amp;CELL("address",N594))))</f>
        <v>tuoint</v>
      </c>
      <c r="O594" t="str">
        <f ca="1">IF(ISBLANK(INDIRECT("'["&amp;'Báo cáo'!$C$3&amp;".xlsx]Hóa đơn COD'!"&amp;CELL("address",O594))),"",(INDIRECT("'["&amp;'Báo cáo'!$C$3&amp;".xlsx]Hóa đơn COD'!"&amp;CELL("address",O594))))</f>
        <v>19:14 02-12-19</v>
      </c>
      <c r="P594" s="10">
        <f t="shared" ca="1" si="9"/>
        <v>0.80138888888888893</v>
      </c>
      <c r="Q594" t="str">
        <f ca="1">IF(B594="","",IF(P594&lt;'Báo cáo'!$C$4,"Sáng","Chiều"))</f>
        <v>Chiều</v>
      </c>
      <c r="R594" s="12" t="str">
        <f ca="1">IF(A594="","",IF(ISNUMBER(MATCH(B594,'Danh sách COD'!$B:$B,0)),J594/I594,""))</f>
        <v/>
      </c>
      <c r="S594" t="str">
        <f ca="1">IF(R594="","",IF(R594&gt;='Báo cáo'!$C$8,"Có","Không"))</f>
        <v/>
      </c>
    </row>
    <row r="595" spans="1:19" x14ac:dyDescent="0.25">
      <c r="A595" t="str">
        <f ca="1">IF(ISBLANK(INDIRECT("'["&amp;'Báo cáo'!$C$3&amp;".xlsx]Hóa đơn COD'!"&amp;CELL("address",A595))),"",(INDIRECT("'["&amp;'Báo cáo'!$C$3&amp;".xlsx]Hóa đơn COD'!"&amp;CELL("address",A595))))</f>
        <v>BTT399339747.T145774.061219</v>
      </c>
      <c r="B595" t="str">
        <f ca="1">IF(ISBLANK(INDIRECT("'["&amp;'Báo cáo'!$C$3&amp;".xlsx]Hóa đơn COD'!"&amp;CELL("address",B595))),"",(INDIRECT("'["&amp;'Báo cáo'!$C$3&amp;".xlsx]Hóa đơn COD'!"&amp;CELL("address",B595))))</f>
        <v>T145774-Trần Quang Phát</v>
      </c>
      <c r="C595">
        <f ca="1">IF(ISBLANK(INDIRECT("'["&amp;'Báo cáo'!$C$3&amp;".xlsx]Hóa đơn COD'!"&amp;CELL("address",C595))),"",(INDIRECT("'["&amp;'Báo cáo'!$C$3&amp;".xlsx]Hóa đơn COD'!"&amp;CELL("address",C595))))</f>
        <v>20922710</v>
      </c>
      <c r="D595">
        <f ca="1">IF(ISBLANK(INDIRECT("'["&amp;'Báo cáo'!$C$3&amp;".xlsx]Hóa đơn COD'!"&amp;CELL("address",D595))),"",(INDIRECT("'["&amp;'Báo cáo'!$C$3&amp;".xlsx]Hóa đơn COD'!"&amp;CELL("address",D595))))</f>
        <v>0</v>
      </c>
      <c r="E595">
        <f ca="1">IF(ISBLANK(INDIRECT("'["&amp;'Báo cáo'!$C$3&amp;".xlsx]Hóa đơn COD'!"&amp;CELL("address",E595))),"",(INDIRECT("'["&amp;'Báo cáo'!$C$3&amp;".xlsx]Hóa đơn COD'!"&amp;CELL("address",E595))))</f>
        <v>1786980</v>
      </c>
      <c r="F595">
        <f ca="1">IF(ISBLANK(INDIRECT("'["&amp;'Báo cáo'!$C$3&amp;".xlsx]Hóa đơn COD'!"&amp;CELL("address",F595))),"",(INDIRECT("'["&amp;'Báo cáo'!$C$3&amp;".xlsx]Hóa đơn COD'!"&amp;CELL("address",F595))))</f>
        <v>1608980</v>
      </c>
      <c r="G595">
        <f ca="1">IF(ISBLANK(INDIRECT("'["&amp;'Báo cáo'!$C$3&amp;".xlsx]Hóa đơn COD'!"&amp;CELL("address",G595))),"",(INDIRECT("'["&amp;'Báo cáo'!$C$3&amp;".xlsx]Hóa đơn COD'!"&amp;CELL("address",G595))))</f>
        <v>178000</v>
      </c>
      <c r="H595">
        <f ca="1">IF(ISBLANK(INDIRECT("'["&amp;'Báo cáo'!$C$3&amp;".xlsx]Hóa đơn COD'!"&amp;CELL("address",H595))),"",(INDIRECT("'["&amp;'Báo cáo'!$C$3&amp;".xlsx]Hóa đơn COD'!"&amp;CELL("address",H595))))</f>
        <v>0</v>
      </c>
      <c r="I595">
        <f ca="1">IF(ISBLANK(INDIRECT("'["&amp;'Báo cáo'!$C$3&amp;".xlsx]Hóa đơn COD'!"&amp;CELL("address",I595))),"",(INDIRECT("'["&amp;'Báo cáo'!$C$3&amp;".xlsx]Hóa đơn COD'!"&amp;CELL("address",I595))))</f>
        <v>81</v>
      </c>
      <c r="J595">
        <f ca="1">IF(ISBLANK(INDIRECT("'["&amp;'Báo cáo'!$C$3&amp;".xlsx]Hóa đơn COD'!"&amp;CELL("address",J595))),"",(INDIRECT("'["&amp;'Báo cáo'!$C$3&amp;".xlsx]Hóa đơn COD'!"&amp;CELL("address",J595))))</f>
        <v>77</v>
      </c>
      <c r="K595">
        <f ca="1">IF(ISBLANK(INDIRECT("'["&amp;'Báo cáo'!$C$3&amp;".xlsx]Hóa đơn COD'!"&amp;CELL("address",K595))),"",(INDIRECT("'["&amp;'Báo cáo'!$C$3&amp;".xlsx]Hóa đơn COD'!"&amp;CELL("address",K595))))</f>
        <v>0</v>
      </c>
      <c r="L595">
        <f ca="1">IF(ISBLANK(INDIRECT("'["&amp;'Báo cáo'!$C$3&amp;".xlsx]Hóa đơn COD'!"&amp;CELL("address",L595))),"",(INDIRECT("'["&amp;'Báo cáo'!$C$3&amp;".xlsx]Hóa đơn COD'!"&amp;CELL("address",L595))))</f>
        <v>4</v>
      </c>
      <c r="M595">
        <f ca="1">IF(ISBLANK(INDIRECT("'["&amp;'Báo cáo'!$C$3&amp;".xlsx]Hóa đơn COD'!"&amp;CELL("address",M595))),"",(INDIRECT("'["&amp;'Báo cáo'!$C$3&amp;".xlsx]Hóa đơn COD'!"&amp;CELL("address",M595))))</f>
        <v>81</v>
      </c>
      <c r="N595" t="str">
        <f ca="1">IF(ISBLANK(INDIRECT("'["&amp;'Báo cáo'!$C$3&amp;".xlsx]Hóa đơn COD'!"&amp;CELL("address",N595))),"",(INDIRECT("'["&amp;'Báo cáo'!$C$3&amp;".xlsx]Hóa đơn COD'!"&amp;CELL("address",N595))))</f>
        <v>tuoint</v>
      </c>
      <c r="O595" t="str">
        <f ca="1">IF(ISBLANK(INDIRECT("'["&amp;'Báo cáo'!$C$3&amp;".xlsx]Hóa đơn COD'!"&amp;CELL("address",O595))),"",(INDIRECT("'["&amp;'Báo cáo'!$C$3&amp;".xlsx]Hóa đơn COD'!"&amp;CELL("address",O595))))</f>
        <v>12:27 06-12-19</v>
      </c>
      <c r="P595" s="10">
        <f t="shared" ca="1" si="9"/>
        <v>0.51874999999999993</v>
      </c>
      <c r="Q595" t="str">
        <f ca="1">IF(B595="","",IF(P595&lt;'Báo cáo'!$C$4,"Sáng","Chiều"))</f>
        <v>Sáng</v>
      </c>
      <c r="R595" s="12">
        <f ca="1">IF(A595="","",IF(ISNUMBER(MATCH(B595,'Danh sách COD'!$B:$B,0)),J595/I595,""))</f>
        <v>0.95061728395061729</v>
      </c>
      <c r="S595" t="str">
        <f ca="1">IF(R595="","",IF(R595&gt;='Báo cáo'!$C$8,"Có","Không"))</f>
        <v>Không</v>
      </c>
    </row>
    <row r="596" spans="1:19" x14ac:dyDescent="0.25">
      <c r="A596" t="str">
        <f ca="1">IF(ISBLANK(INDIRECT("'["&amp;'Báo cáo'!$C$3&amp;".xlsx]Hóa đơn COD'!"&amp;CELL("address",A596))),"",(INDIRECT("'["&amp;'Báo cáo'!$C$3&amp;".xlsx]Hóa đơn COD'!"&amp;CELL("address",A596))))</f>
        <v>BTT391788627.T145774.301119</v>
      </c>
      <c r="B596" t="str">
        <f ca="1">IF(ISBLANK(INDIRECT("'["&amp;'Báo cáo'!$C$3&amp;".xlsx]Hóa đơn COD'!"&amp;CELL("address",B596))),"",(INDIRECT("'["&amp;'Báo cáo'!$C$3&amp;".xlsx]Hóa đơn COD'!"&amp;CELL("address",B596))))</f>
        <v>T145774-Trần Quang Phát</v>
      </c>
      <c r="C596">
        <f ca="1">IF(ISBLANK(INDIRECT("'["&amp;'Báo cáo'!$C$3&amp;".xlsx]Hóa đơn COD'!"&amp;CELL("address",C596))),"",(INDIRECT("'["&amp;'Báo cáo'!$C$3&amp;".xlsx]Hóa đơn COD'!"&amp;CELL("address",C596))))</f>
        <v>10991991</v>
      </c>
      <c r="D596">
        <f ca="1">IF(ISBLANK(INDIRECT("'["&amp;'Báo cáo'!$C$3&amp;".xlsx]Hóa đơn COD'!"&amp;CELL("address",D596))),"",(INDIRECT("'["&amp;'Báo cáo'!$C$3&amp;".xlsx]Hóa đơn COD'!"&amp;CELL("address",D596))))</f>
        <v>0</v>
      </c>
      <c r="E596">
        <f ca="1">IF(ISBLANK(INDIRECT("'["&amp;'Báo cáo'!$C$3&amp;".xlsx]Hóa đơn COD'!"&amp;CELL("address",E596))),"",(INDIRECT("'["&amp;'Báo cáo'!$C$3&amp;".xlsx]Hóa đơn COD'!"&amp;CELL("address",E596))))</f>
        <v>1218860</v>
      </c>
      <c r="F596">
        <f ca="1">IF(ISBLANK(INDIRECT("'["&amp;'Báo cáo'!$C$3&amp;".xlsx]Hóa đơn COD'!"&amp;CELL("address",F596))),"",(INDIRECT("'["&amp;'Báo cáo'!$C$3&amp;".xlsx]Hóa đơn COD'!"&amp;CELL("address",F596))))</f>
        <v>1043860</v>
      </c>
      <c r="G596">
        <f ca="1">IF(ISBLANK(INDIRECT("'["&amp;'Báo cáo'!$C$3&amp;".xlsx]Hóa đơn COD'!"&amp;CELL("address",G596))),"",(INDIRECT("'["&amp;'Báo cáo'!$C$3&amp;".xlsx]Hóa đơn COD'!"&amp;CELL("address",G596))))</f>
        <v>175000</v>
      </c>
      <c r="H596">
        <f ca="1">IF(ISBLANK(INDIRECT("'["&amp;'Báo cáo'!$C$3&amp;".xlsx]Hóa đơn COD'!"&amp;CELL("address",H596))),"",(INDIRECT("'["&amp;'Báo cáo'!$C$3&amp;".xlsx]Hóa đơn COD'!"&amp;CELL("address",H596))))</f>
        <v>0</v>
      </c>
      <c r="I596">
        <f ca="1">IF(ISBLANK(INDIRECT("'["&amp;'Báo cáo'!$C$3&amp;".xlsx]Hóa đơn COD'!"&amp;CELL("address",I596))),"",(INDIRECT("'["&amp;'Báo cáo'!$C$3&amp;".xlsx]Hóa đơn COD'!"&amp;CELL("address",I596))))</f>
        <v>84</v>
      </c>
      <c r="J596">
        <f ca="1">IF(ISBLANK(INDIRECT("'["&amp;'Báo cáo'!$C$3&amp;".xlsx]Hóa đơn COD'!"&amp;CELL("address",J596))),"",(INDIRECT("'["&amp;'Báo cáo'!$C$3&amp;".xlsx]Hóa đơn COD'!"&amp;CELL("address",J596))))</f>
        <v>45</v>
      </c>
      <c r="K596">
        <f ca="1">IF(ISBLANK(INDIRECT("'["&amp;'Báo cáo'!$C$3&amp;".xlsx]Hóa đơn COD'!"&amp;CELL("address",K596))),"",(INDIRECT("'["&amp;'Báo cáo'!$C$3&amp;".xlsx]Hóa đơn COD'!"&amp;CELL("address",K596))))</f>
        <v>0</v>
      </c>
      <c r="L596">
        <f ca="1">IF(ISBLANK(INDIRECT("'["&amp;'Báo cáo'!$C$3&amp;".xlsx]Hóa đơn COD'!"&amp;CELL("address",L596))),"",(INDIRECT("'["&amp;'Báo cáo'!$C$3&amp;".xlsx]Hóa đơn COD'!"&amp;CELL("address",L596))))</f>
        <v>39</v>
      </c>
      <c r="M596">
        <f ca="1">IF(ISBLANK(INDIRECT("'["&amp;'Báo cáo'!$C$3&amp;".xlsx]Hóa đơn COD'!"&amp;CELL("address",M596))),"",(INDIRECT("'["&amp;'Báo cáo'!$C$3&amp;".xlsx]Hóa đơn COD'!"&amp;CELL("address",M596))))</f>
        <v>84</v>
      </c>
      <c r="N596" t="str">
        <f ca="1">IF(ISBLANK(INDIRECT("'["&amp;'Báo cáo'!$C$3&amp;".xlsx]Hóa đơn COD'!"&amp;CELL("address",N596))),"",(INDIRECT("'["&amp;'Báo cáo'!$C$3&amp;".xlsx]Hóa đơn COD'!"&amp;CELL("address",N596))))</f>
        <v>trongntm</v>
      </c>
      <c r="O596" t="str">
        <f ca="1">IF(ISBLANK(INDIRECT("'["&amp;'Báo cáo'!$C$3&amp;".xlsx]Hóa đơn COD'!"&amp;CELL("address",O596))),"",(INDIRECT("'["&amp;'Báo cáo'!$C$3&amp;".xlsx]Hóa đơn COD'!"&amp;CELL("address",O596))))</f>
        <v>13:22 30-11-19</v>
      </c>
      <c r="P596" s="10">
        <f t="shared" ca="1" si="9"/>
        <v>0.55694444444444446</v>
      </c>
      <c r="Q596" t="str">
        <f ca="1">IF(B596="","",IF(P596&lt;'Báo cáo'!$C$4,"Sáng","Chiều"))</f>
        <v>Chiều</v>
      </c>
      <c r="R596" s="12">
        <f ca="1">IF(A596="","",IF(ISNUMBER(MATCH(B596,'Danh sách COD'!$B:$B,0)),J596/I596,""))</f>
        <v>0.5357142857142857</v>
      </c>
      <c r="S596" t="str">
        <f ca="1">IF(R596="","",IF(R596&gt;='Báo cáo'!$C$8,"Có","Không"))</f>
        <v>Không</v>
      </c>
    </row>
    <row r="597" spans="1:19" x14ac:dyDescent="0.25">
      <c r="A597" t="str">
        <f ca="1">IF(ISBLANK(INDIRECT("'["&amp;'Báo cáo'!$C$3&amp;".xlsx]Hóa đơn COD'!"&amp;CELL("address",A597))),"",(INDIRECT("'["&amp;'Báo cáo'!$C$3&amp;".xlsx]Hóa đơn COD'!"&amp;CELL("address",A597))))</f>
        <v>BTT398007543.T145774.051219</v>
      </c>
      <c r="B597" t="str">
        <f ca="1">IF(ISBLANK(INDIRECT("'["&amp;'Báo cáo'!$C$3&amp;".xlsx]Hóa đơn COD'!"&amp;CELL("address",B597))),"",(INDIRECT("'["&amp;'Báo cáo'!$C$3&amp;".xlsx]Hóa đơn COD'!"&amp;CELL("address",B597))))</f>
        <v>T145774-Trần Quang Phát</v>
      </c>
      <c r="C597">
        <f ca="1">IF(ISBLANK(INDIRECT("'["&amp;'Báo cáo'!$C$3&amp;".xlsx]Hóa đơn COD'!"&amp;CELL("address",C597))),"",(INDIRECT("'["&amp;'Báo cáo'!$C$3&amp;".xlsx]Hóa đơn COD'!"&amp;CELL("address",C597))))</f>
        <v>23180820</v>
      </c>
      <c r="D597">
        <f ca="1">IF(ISBLANK(INDIRECT("'["&amp;'Báo cáo'!$C$3&amp;".xlsx]Hóa đơn COD'!"&amp;CELL("address",D597))),"",(INDIRECT("'["&amp;'Báo cáo'!$C$3&amp;".xlsx]Hóa đơn COD'!"&amp;CELL("address",D597))))</f>
        <v>0</v>
      </c>
      <c r="E597">
        <f ca="1">IF(ISBLANK(INDIRECT("'["&amp;'Báo cáo'!$C$3&amp;".xlsx]Hóa đơn COD'!"&amp;CELL("address",E597))),"",(INDIRECT("'["&amp;'Báo cáo'!$C$3&amp;".xlsx]Hóa đơn COD'!"&amp;CELL("address",E597))))</f>
        <v>2013199</v>
      </c>
      <c r="F597">
        <f ca="1">IF(ISBLANK(INDIRECT("'["&amp;'Báo cáo'!$C$3&amp;".xlsx]Hóa đơn COD'!"&amp;CELL("address",F597))),"",(INDIRECT("'["&amp;'Báo cáo'!$C$3&amp;".xlsx]Hóa đơn COD'!"&amp;CELL("address",F597))))</f>
        <v>1774199</v>
      </c>
      <c r="G597">
        <f ca="1">IF(ISBLANK(INDIRECT("'["&amp;'Báo cáo'!$C$3&amp;".xlsx]Hóa đơn COD'!"&amp;CELL("address",G597))),"",(INDIRECT("'["&amp;'Báo cáo'!$C$3&amp;".xlsx]Hóa đơn COD'!"&amp;CELL("address",G597))))</f>
        <v>239000</v>
      </c>
      <c r="H597">
        <f ca="1">IF(ISBLANK(INDIRECT("'["&amp;'Báo cáo'!$C$3&amp;".xlsx]Hóa đơn COD'!"&amp;CELL("address",H597))),"",(INDIRECT("'["&amp;'Báo cáo'!$C$3&amp;".xlsx]Hóa đơn COD'!"&amp;CELL("address",H597))))</f>
        <v>0</v>
      </c>
      <c r="I597">
        <f ca="1">IF(ISBLANK(INDIRECT("'["&amp;'Báo cáo'!$C$3&amp;".xlsx]Hóa đơn COD'!"&amp;CELL("address",I597))),"",(INDIRECT("'["&amp;'Báo cáo'!$C$3&amp;".xlsx]Hóa đơn COD'!"&amp;CELL("address",I597))))</f>
        <v>87</v>
      </c>
      <c r="J597">
        <f ca="1">IF(ISBLANK(INDIRECT("'["&amp;'Báo cáo'!$C$3&amp;".xlsx]Hóa đơn COD'!"&amp;CELL("address",J597))),"",(INDIRECT("'["&amp;'Báo cáo'!$C$3&amp;".xlsx]Hóa đơn COD'!"&amp;CELL("address",J597))))</f>
        <v>79</v>
      </c>
      <c r="K597">
        <f ca="1">IF(ISBLANK(INDIRECT("'["&amp;'Báo cáo'!$C$3&amp;".xlsx]Hóa đơn COD'!"&amp;CELL("address",K597))),"",(INDIRECT("'["&amp;'Báo cáo'!$C$3&amp;".xlsx]Hóa đơn COD'!"&amp;CELL("address",K597))))</f>
        <v>2</v>
      </c>
      <c r="L597">
        <f ca="1">IF(ISBLANK(INDIRECT("'["&amp;'Báo cáo'!$C$3&amp;".xlsx]Hóa đơn COD'!"&amp;CELL("address",L597))),"",(INDIRECT("'["&amp;'Báo cáo'!$C$3&amp;".xlsx]Hóa đơn COD'!"&amp;CELL("address",L597))))</f>
        <v>6</v>
      </c>
      <c r="M597">
        <f ca="1">IF(ISBLANK(INDIRECT("'["&amp;'Báo cáo'!$C$3&amp;".xlsx]Hóa đơn COD'!"&amp;CELL("address",M597))),"",(INDIRECT("'["&amp;'Báo cáo'!$C$3&amp;".xlsx]Hóa đơn COD'!"&amp;CELL("address",M597))))</f>
        <v>87</v>
      </c>
      <c r="N597" t="str">
        <f ca="1">IF(ISBLANK(INDIRECT("'["&amp;'Báo cáo'!$C$3&amp;".xlsx]Hóa đơn COD'!"&amp;CELL("address",N597))),"",(INDIRECT("'["&amp;'Báo cáo'!$C$3&amp;".xlsx]Hóa đơn COD'!"&amp;CELL("address",N597))))</f>
        <v>trongntm</v>
      </c>
      <c r="O597" t="str">
        <f ca="1">IF(ISBLANK(INDIRECT("'["&amp;'Báo cáo'!$C$3&amp;".xlsx]Hóa đơn COD'!"&amp;CELL("address",O597))),"",(INDIRECT("'["&amp;'Báo cáo'!$C$3&amp;".xlsx]Hóa đơn COD'!"&amp;CELL("address",O597))))</f>
        <v>13:41 05-12-19</v>
      </c>
      <c r="P597" s="10">
        <f t="shared" ca="1" si="9"/>
        <v>0.57013888888888886</v>
      </c>
      <c r="Q597" t="str">
        <f ca="1">IF(B597="","",IF(P597&lt;'Báo cáo'!$C$4,"Sáng","Chiều"))</f>
        <v>Chiều</v>
      </c>
      <c r="R597" s="12">
        <f ca="1">IF(A597="","",IF(ISNUMBER(MATCH(B597,'Danh sách COD'!$B:$B,0)),J597/I597,""))</f>
        <v>0.90804597701149425</v>
      </c>
      <c r="S597" t="str">
        <f ca="1">IF(R597="","",IF(R597&gt;='Báo cáo'!$C$8,"Có","Không"))</f>
        <v>Không</v>
      </c>
    </row>
    <row r="598" spans="1:19" x14ac:dyDescent="0.25">
      <c r="A598" t="str">
        <f ca="1">IF(ISBLANK(INDIRECT("'["&amp;'Báo cáo'!$C$3&amp;".xlsx]Hóa đơn COD'!"&amp;CELL("address",A598))),"",(INDIRECT("'["&amp;'Báo cáo'!$C$3&amp;".xlsx]Hóa đơn COD'!"&amp;CELL("address",A598))))</f>
        <v>BTT396757566.T145774.041219</v>
      </c>
      <c r="B598" t="str">
        <f ca="1">IF(ISBLANK(INDIRECT("'["&amp;'Báo cáo'!$C$3&amp;".xlsx]Hóa đơn COD'!"&amp;CELL("address",B598))),"",(INDIRECT("'["&amp;'Báo cáo'!$C$3&amp;".xlsx]Hóa đơn COD'!"&amp;CELL("address",B598))))</f>
        <v>T145774-Trần Quang Phát</v>
      </c>
      <c r="C598">
        <f ca="1">IF(ISBLANK(INDIRECT("'["&amp;'Báo cáo'!$C$3&amp;".xlsx]Hóa đơn COD'!"&amp;CELL("address",C598))),"",(INDIRECT("'["&amp;'Báo cáo'!$C$3&amp;".xlsx]Hóa đơn COD'!"&amp;CELL("address",C598))))</f>
        <v>22277881</v>
      </c>
      <c r="D598">
        <f ca="1">IF(ISBLANK(INDIRECT("'["&amp;'Báo cáo'!$C$3&amp;".xlsx]Hóa đơn COD'!"&amp;CELL("address",D598))),"",(INDIRECT("'["&amp;'Báo cáo'!$C$3&amp;".xlsx]Hóa đơn COD'!"&amp;CELL("address",D598))))</f>
        <v>0</v>
      </c>
      <c r="E598">
        <f ca="1">IF(ISBLANK(INDIRECT("'["&amp;'Báo cáo'!$C$3&amp;".xlsx]Hóa đơn COD'!"&amp;CELL("address",E598))),"",(INDIRECT("'["&amp;'Báo cáo'!$C$3&amp;".xlsx]Hóa đơn COD'!"&amp;CELL("address",E598))))</f>
        <v>2541901</v>
      </c>
      <c r="F598">
        <f ca="1">IF(ISBLANK(INDIRECT("'["&amp;'Báo cáo'!$C$3&amp;".xlsx]Hóa đơn COD'!"&amp;CELL("address",F598))),"",(INDIRECT("'["&amp;'Báo cáo'!$C$3&amp;".xlsx]Hóa đơn COD'!"&amp;CELL("address",F598))))</f>
        <v>2345901</v>
      </c>
      <c r="G598">
        <f ca="1">IF(ISBLANK(INDIRECT("'["&amp;'Báo cáo'!$C$3&amp;".xlsx]Hóa đơn COD'!"&amp;CELL("address",G598))),"",(INDIRECT("'["&amp;'Báo cáo'!$C$3&amp;".xlsx]Hóa đơn COD'!"&amp;CELL("address",G598))))</f>
        <v>196000</v>
      </c>
      <c r="H598">
        <f ca="1">IF(ISBLANK(INDIRECT("'["&amp;'Báo cáo'!$C$3&amp;".xlsx]Hóa đơn COD'!"&amp;CELL("address",H598))),"",(INDIRECT("'["&amp;'Báo cáo'!$C$3&amp;".xlsx]Hóa đơn COD'!"&amp;CELL("address",H598))))</f>
        <v>0</v>
      </c>
      <c r="I598">
        <f ca="1">IF(ISBLANK(INDIRECT("'["&amp;'Báo cáo'!$C$3&amp;".xlsx]Hóa đơn COD'!"&amp;CELL("address",I598))),"",(INDIRECT("'["&amp;'Báo cáo'!$C$3&amp;".xlsx]Hóa đơn COD'!"&amp;CELL("address",I598))))</f>
        <v>102</v>
      </c>
      <c r="J598">
        <f ca="1">IF(ISBLANK(INDIRECT("'["&amp;'Báo cáo'!$C$3&amp;".xlsx]Hóa đơn COD'!"&amp;CELL("address",J598))),"",(INDIRECT("'["&amp;'Báo cáo'!$C$3&amp;".xlsx]Hóa đơn COD'!"&amp;CELL("address",J598))))</f>
        <v>92</v>
      </c>
      <c r="K598">
        <f ca="1">IF(ISBLANK(INDIRECT("'["&amp;'Báo cáo'!$C$3&amp;".xlsx]Hóa đơn COD'!"&amp;CELL("address",K598))),"",(INDIRECT("'["&amp;'Báo cáo'!$C$3&amp;".xlsx]Hóa đơn COD'!"&amp;CELL("address",K598))))</f>
        <v>1</v>
      </c>
      <c r="L598">
        <f ca="1">IF(ISBLANK(INDIRECT("'["&amp;'Báo cáo'!$C$3&amp;".xlsx]Hóa đơn COD'!"&amp;CELL("address",L598))),"",(INDIRECT("'["&amp;'Báo cáo'!$C$3&amp;".xlsx]Hóa đơn COD'!"&amp;CELL("address",L598))))</f>
        <v>9</v>
      </c>
      <c r="M598">
        <f ca="1">IF(ISBLANK(INDIRECT("'["&amp;'Báo cáo'!$C$3&amp;".xlsx]Hóa đơn COD'!"&amp;CELL("address",M598))),"",(INDIRECT("'["&amp;'Báo cáo'!$C$3&amp;".xlsx]Hóa đơn COD'!"&amp;CELL("address",M598))))</f>
        <v>102</v>
      </c>
      <c r="N598" t="str">
        <f ca="1">IF(ISBLANK(INDIRECT("'["&amp;'Báo cáo'!$C$3&amp;".xlsx]Hóa đơn COD'!"&amp;CELL("address",N598))),"",(INDIRECT("'["&amp;'Báo cáo'!$C$3&amp;".xlsx]Hóa đơn COD'!"&amp;CELL("address",N598))))</f>
        <v>anhtnt3</v>
      </c>
      <c r="O598" t="str">
        <f ca="1">IF(ISBLANK(INDIRECT("'["&amp;'Báo cáo'!$C$3&amp;".xlsx]Hóa đơn COD'!"&amp;CELL("address",O598))),"",(INDIRECT("'["&amp;'Báo cáo'!$C$3&amp;".xlsx]Hóa đơn COD'!"&amp;CELL("address",O598))))</f>
        <v>13:45 04-12-19</v>
      </c>
      <c r="P598" s="10">
        <f t="shared" ca="1" si="9"/>
        <v>0.57291666666666663</v>
      </c>
      <c r="Q598" t="str">
        <f ca="1">IF(B598="","",IF(P598&lt;'Báo cáo'!$C$4,"Sáng","Chiều"))</f>
        <v>Chiều</v>
      </c>
      <c r="R598" s="12">
        <f ca="1">IF(A598="","",IF(ISNUMBER(MATCH(B598,'Danh sách COD'!$B:$B,0)),J598/I598,""))</f>
        <v>0.90196078431372551</v>
      </c>
      <c r="S598" t="str">
        <f ca="1">IF(R598="","",IF(R598&gt;='Báo cáo'!$C$8,"Có","Không"))</f>
        <v>Không</v>
      </c>
    </row>
    <row r="599" spans="1:19" x14ac:dyDescent="0.25">
      <c r="A599" t="str">
        <f ca="1">IF(ISBLANK(INDIRECT("'["&amp;'Báo cáo'!$C$3&amp;".xlsx]Hóa đơn COD'!"&amp;CELL("address",A599))),"",(INDIRECT("'["&amp;'Báo cáo'!$C$3&amp;".xlsx]Hóa đơn COD'!"&amp;CELL("address",A599))))</f>
        <v>BTT394029570.T145774.021219</v>
      </c>
      <c r="B599" t="str">
        <f ca="1">IF(ISBLANK(INDIRECT("'["&amp;'Báo cáo'!$C$3&amp;".xlsx]Hóa đơn COD'!"&amp;CELL("address",B599))),"",(INDIRECT("'["&amp;'Báo cáo'!$C$3&amp;".xlsx]Hóa đơn COD'!"&amp;CELL("address",B599))))</f>
        <v>T145774-Trần Quang Phát</v>
      </c>
      <c r="C599">
        <f ca="1">IF(ISBLANK(INDIRECT("'["&amp;'Báo cáo'!$C$3&amp;".xlsx]Hóa đơn COD'!"&amp;CELL("address",C599))),"",(INDIRECT("'["&amp;'Báo cáo'!$C$3&amp;".xlsx]Hóa đơn COD'!"&amp;CELL("address",C599))))</f>
        <v>27337880</v>
      </c>
      <c r="D599">
        <f ca="1">IF(ISBLANK(INDIRECT("'["&amp;'Báo cáo'!$C$3&amp;".xlsx]Hóa đơn COD'!"&amp;CELL("address",D599))),"",(INDIRECT("'["&amp;'Báo cáo'!$C$3&amp;".xlsx]Hóa đơn COD'!"&amp;CELL("address",D599))))</f>
        <v>0</v>
      </c>
      <c r="E599">
        <f ca="1">IF(ISBLANK(INDIRECT("'["&amp;'Báo cáo'!$C$3&amp;".xlsx]Hóa đơn COD'!"&amp;CELL("address",E599))),"",(INDIRECT("'["&amp;'Báo cáo'!$C$3&amp;".xlsx]Hóa đơn COD'!"&amp;CELL("address",E599))))</f>
        <v>2800042</v>
      </c>
      <c r="F599">
        <f ca="1">IF(ISBLANK(INDIRECT("'["&amp;'Báo cáo'!$C$3&amp;".xlsx]Hóa đơn COD'!"&amp;CELL("address",F599))),"",(INDIRECT("'["&amp;'Báo cáo'!$C$3&amp;".xlsx]Hóa đơn COD'!"&amp;CELL("address",F599))))</f>
        <v>2386042</v>
      </c>
      <c r="G599">
        <f ca="1">IF(ISBLANK(INDIRECT("'["&amp;'Báo cáo'!$C$3&amp;".xlsx]Hóa đơn COD'!"&amp;CELL("address",G599))),"",(INDIRECT("'["&amp;'Báo cáo'!$C$3&amp;".xlsx]Hóa đơn COD'!"&amp;CELL("address",G599))))</f>
        <v>414000</v>
      </c>
      <c r="H599">
        <f ca="1">IF(ISBLANK(INDIRECT("'["&amp;'Báo cáo'!$C$3&amp;".xlsx]Hóa đơn COD'!"&amp;CELL("address",H599))),"",(INDIRECT("'["&amp;'Báo cáo'!$C$3&amp;".xlsx]Hóa đơn COD'!"&amp;CELL("address",H599))))</f>
        <v>0</v>
      </c>
      <c r="I599">
        <f ca="1">IF(ISBLANK(INDIRECT("'["&amp;'Báo cáo'!$C$3&amp;".xlsx]Hóa đơn COD'!"&amp;CELL("address",I599))),"",(INDIRECT("'["&amp;'Báo cáo'!$C$3&amp;".xlsx]Hóa đơn COD'!"&amp;CELL("address",I599))))</f>
        <v>126</v>
      </c>
      <c r="J599">
        <f ca="1">IF(ISBLANK(INDIRECT("'["&amp;'Báo cáo'!$C$3&amp;".xlsx]Hóa đơn COD'!"&amp;CELL("address",J599))),"",(INDIRECT("'["&amp;'Báo cáo'!$C$3&amp;".xlsx]Hóa đơn COD'!"&amp;CELL("address",J599))))</f>
        <v>117</v>
      </c>
      <c r="K599">
        <f ca="1">IF(ISBLANK(INDIRECT("'["&amp;'Báo cáo'!$C$3&amp;".xlsx]Hóa đơn COD'!"&amp;CELL("address",K599))),"",(INDIRECT("'["&amp;'Báo cáo'!$C$3&amp;".xlsx]Hóa đơn COD'!"&amp;CELL("address",K599))))</f>
        <v>1</v>
      </c>
      <c r="L599">
        <f ca="1">IF(ISBLANK(INDIRECT("'["&amp;'Báo cáo'!$C$3&amp;".xlsx]Hóa đơn COD'!"&amp;CELL("address",L599))),"",(INDIRECT("'["&amp;'Báo cáo'!$C$3&amp;".xlsx]Hóa đơn COD'!"&amp;CELL("address",L599))))</f>
        <v>8</v>
      </c>
      <c r="M599">
        <f ca="1">IF(ISBLANK(INDIRECT("'["&amp;'Báo cáo'!$C$3&amp;".xlsx]Hóa đơn COD'!"&amp;CELL("address",M599))),"",(INDIRECT("'["&amp;'Báo cáo'!$C$3&amp;".xlsx]Hóa đơn COD'!"&amp;CELL("address",M599))))</f>
        <v>126</v>
      </c>
      <c r="N599" t="str">
        <f ca="1">IF(ISBLANK(INDIRECT("'["&amp;'Báo cáo'!$C$3&amp;".xlsx]Hóa đơn COD'!"&amp;CELL("address",N599))),"",(INDIRECT("'["&amp;'Báo cáo'!$C$3&amp;".xlsx]Hóa đơn COD'!"&amp;CELL("address",N599))))</f>
        <v>nhitpy</v>
      </c>
      <c r="O599" t="str">
        <f ca="1">IF(ISBLANK(INDIRECT("'["&amp;'Báo cáo'!$C$3&amp;".xlsx]Hóa đơn COD'!"&amp;CELL("address",O599))),"",(INDIRECT("'["&amp;'Báo cáo'!$C$3&amp;".xlsx]Hóa đơn COD'!"&amp;CELL("address",O599))))</f>
        <v>13:56 02-12-19</v>
      </c>
      <c r="P599" s="10">
        <f t="shared" ca="1" si="9"/>
        <v>0.5805555555555556</v>
      </c>
      <c r="Q599" t="str">
        <f ca="1">IF(B599="","",IF(P599&lt;'Báo cáo'!$C$4,"Sáng","Chiều"))</f>
        <v>Chiều</v>
      </c>
      <c r="R599" s="12">
        <f ca="1">IF(A599="","",IF(ISNUMBER(MATCH(B599,'Danh sách COD'!$B:$B,0)),J599/I599,""))</f>
        <v>0.9285714285714286</v>
      </c>
      <c r="S599" t="str">
        <f ca="1">IF(R599="","",IF(R599&gt;='Báo cáo'!$C$8,"Có","Không"))</f>
        <v>Không</v>
      </c>
    </row>
    <row r="600" spans="1:19" x14ac:dyDescent="0.25">
      <c r="A600" t="str">
        <f ca="1">IF(ISBLANK(INDIRECT("'["&amp;'Báo cáo'!$C$3&amp;".xlsx]Hóa đơn COD'!"&amp;CELL("address",A600))),"",(INDIRECT("'["&amp;'Báo cáo'!$C$3&amp;".xlsx]Hóa đơn COD'!"&amp;CELL("address",A600))))</f>
        <v>BTT395376795.T145774.031219</v>
      </c>
      <c r="B600" t="str">
        <f ca="1">IF(ISBLANK(INDIRECT("'["&amp;'Báo cáo'!$C$3&amp;".xlsx]Hóa đơn COD'!"&amp;CELL("address",B600))),"",(INDIRECT("'["&amp;'Báo cáo'!$C$3&amp;".xlsx]Hóa đơn COD'!"&amp;CELL("address",B600))))</f>
        <v>T145774-Trần Quang Phát</v>
      </c>
      <c r="C600">
        <f ca="1">IF(ISBLANK(INDIRECT("'["&amp;'Báo cáo'!$C$3&amp;".xlsx]Hóa đơn COD'!"&amp;CELL("address",C600))),"",(INDIRECT("'["&amp;'Báo cáo'!$C$3&amp;".xlsx]Hóa đơn COD'!"&amp;CELL("address",C600))))</f>
        <v>33615580</v>
      </c>
      <c r="D600">
        <f ca="1">IF(ISBLANK(INDIRECT("'["&amp;'Báo cáo'!$C$3&amp;".xlsx]Hóa đơn COD'!"&amp;CELL("address",D600))),"",(INDIRECT("'["&amp;'Báo cáo'!$C$3&amp;".xlsx]Hóa đơn COD'!"&amp;CELL("address",D600))))</f>
        <v>0</v>
      </c>
      <c r="E600">
        <f ca="1">IF(ISBLANK(INDIRECT("'["&amp;'Báo cáo'!$C$3&amp;".xlsx]Hóa đơn COD'!"&amp;CELL("address",E600))),"",(INDIRECT("'["&amp;'Báo cáo'!$C$3&amp;".xlsx]Hóa đơn COD'!"&amp;CELL("address",E600))))</f>
        <v>2819895</v>
      </c>
      <c r="F600">
        <f ca="1">IF(ISBLANK(INDIRECT("'["&amp;'Báo cáo'!$C$3&amp;".xlsx]Hóa đơn COD'!"&amp;CELL("address",F600))),"",(INDIRECT("'["&amp;'Báo cáo'!$C$3&amp;".xlsx]Hóa đơn COD'!"&amp;CELL("address",F600))))</f>
        <v>2439895</v>
      </c>
      <c r="G600">
        <f ca="1">IF(ISBLANK(INDIRECT("'["&amp;'Báo cáo'!$C$3&amp;".xlsx]Hóa đơn COD'!"&amp;CELL("address",G600))),"",(INDIRECT("'["&amp;'Báo cáo'!$C$3&amp;".xlsx]Hóa đơn COD'!"&amp;CELL("address",G600))))</f>
        <v>380000</v>
      </c>
      <c r="H600">
        <f ca="1">IF(ISBLANK(INDIRECT("'["&amp;'Báo cáo'!$C$3&amp;".xlsx]Hóa đơn COD'!"&amp;CELL("address",H600))),"",(INDIRECT("'["&amp;'Báo cáo'!$C$3&amp;".xlsx]Hóa đơn COD'!"&amp;CELL("address",H600))))</f>
        <v>0</v>
      </c>
      <c r="I600">
        <f ca="1">IF(ISBLANK(INDIRECT("'["&amp;'Báo cáo'!$C$3&amp;".xlsx]Hóa đơn COD'!"&amp;CELL("address",I600))),"",(INDIRECT("'["&amp;'Báo cáo'!$C$3&amp;".xlsx]Hóa đơn COD'!"&amp;CELL("address",I600))))</f>
        <v>129</v>
      </c>
      <c r="J600">
        <f ca="1">IF(ISBLANK(INDIRECT("'["&amp;'Báo cáo'!$C$3&amp;".xlsx]Hóa đơn COD'!"&amp;CELL("address",J600))),"",(INDIRECT("'["&amp;'Báo cáo'!$C$3&amp;".xlsx]Hóa đơn COD'!"&amp;CELL("address",J600))))</f>
        <v>118</v>
      </c>
      <c r="K600">
        <f ca="1">IF(ISBLANK(INDIRECT("'["&amp;'Báo cáo'!$C$3&amp;".xlsx]Hóa đơn COD'!"&amp;CELL("address",K600))),"",(INDIRECT("'["&amp;'Báo cáo'!$C$3&amp;".xlsx]Hóa đơn COD'!"&amp;CELL("address",K600))))</f>
        <v>2</v>
      </c>
      <c r="L600">
        <f ca="1">IF(ISBLANK(INDIRECT("'["&amp;'Báo cáo'!$C$3&amp;".xlsx]Hóa đơn COD'!"&amp;CELL("address",L600))),"",(INDIRECT("'["&amp;'Báo cáo'!$C$3&amp;".xlsx]Hóa đơn COD'!"&amp;CELL("address",L600))))</f>
        <v>9</v>
      </c>
      <c r="M600">
        <f ca="1">IF(ISBLANK(INDIRECT("'["&amp;'Báo cáo'!$C$3&amp;".xlsx]Hóa đơn COD'!"&amp;CELL("address",M600))),"",(INDIRECT("'["&amp;'Báo cáo'!$C$3&amp;".xlsx]Hóa đơn COD'!"&amp;CELL("address",M600))))</f>
        <v>129</v>
      </c>
      <c r="N600" t="str">
        <f ca="1">IF(ISBLANK(INDIRECT("'["&amp;'Báo cáo'!$C$3&amp;".xlsx]Hóa đơn COD'!"&amp;CELL("address",N600))),"",(INDIRECT("'["&amp;'Báo cáo'!$C$3&amp;".xlsx]Hóa đơn COD'!"&amp;CELL("address",N600))))</f>
        <v>tuoint</v>
      </c>
      <c r="O600" t="str">
        <f ca="1">IF(ISBLANK(INDIRECT("'["&amp;'Báo cáo'!$C$3&amp;".xlsx]Hóa đơn COD'!"&amp;CELL("address",O600))),"",(INDIRECT("'["&amp;'Báo cáo'!$C$3&amp;".xlsx]Hóa đơn COD'!"&amp;CELL("address",O600))))</f>
        <v>14:14 03-12-19</v>
      </c>
      <c r="P600" s="10">
        <f t="shared" ca="1" si="9"/>
        <v>0.59305555555555556</v>
      </c>
      <c r="Q600" t="str">
        <f ca="1">IF(B600="","",IF(P600&lt;'Báo cáo'!$C$4,"Sáng","Chiều"))</f>
        <v>Chiều</v>
      </c>
      <c r="R600" s="12">
        <f ca="1">IF(A600="","",IF(ISNUMBER(MATCH(B600,'Danh sách COD'!$B:$B,0)),J600/I600,""))</f>
        <v>0.9147286821705426</v>
      </c>
      <c r="S600" t="str">
        <f ca="1">IF(R600="","",IF(R600&gt;='Báo cáo'!$C$8,"Có","Không"))</f>
        <v>Không</v>
      </c>
    </row>
    <row r="601" spans="1:19" x14ac:dyDescent="0.25">
      <c r="A601" t="str">
        <f ca="1">IF(ISBLANK(INDIRECT("'["&amp;'Báo cáo'!$C$3&amp;".xlsx]Hóa đơn COD'!"&amp;CELL("address",A601))),"",(INDIRECT("'["&amp;'Báo cáo'!$C$3&amp;".xlsx]Hóa đơn COD'!"&amp;CELL("address",A601))))</f>
        <v>BTT391976820.T145774.301119</v>
      </c>
      <c r="B601" t="str">
        <f ca="1">IF(ISBLANK(INDIRECT("'["&amp;'Báo cáo'!$C$3&amp;".xlsx]Hóa đơn COD'!"&amp;CELL("address",B601))),"",(INDIRECT("'["&amp;'Báo cáo'!$C$3&amp;".xlsx]Hóa đơn COD'!"&amp;CELL("address",B601))))</f>
        <v>T145774-Trần Quang Phát</v>
      </c>
      <c r="C601">
        <f ca="1">IF(ISBLANK(INDIRECT("'["&amp;'Báo cáo'!$C$3&amp;".xlsx]Hóa đơn COD'!"&amp;CELL("address",C601))),"",(INDIRECT("'["&amp;'Báo cáo'!$C$3&amp;".xlsx]Hóa đơn COD'!"&amp;CELL("address",C601))))</f>
        <v>2645050</v>
      </c>
      <c r="D601">
        <f ca="1">IF(ISBLANK(INDIRECT("'["&amp;'Báo cáo'!$C$3&amp;".xlsx]Hóa đơn COD'!"&amp;CELL("address",D601))),"",(INDIRECT("'["&amp;'Báo cáo'!$C$3&amp;".xlsx]Hóa đơn COD'!"&amp;CELL("address",D601))))</f>
        <v>0</v>
      </c>
      <c r="E601">
        <f ca="1">IF(ISBLANK(INDIRECT("'["&amp;'Báo cáo'!$C$3&amp;".xlsx]Hóa đơn COD'!"&amp;CELL("address",E601))),"",(INDIRECT("'["&amp;'Báo cáo'!$C$3&amp;".xlsx]Hóa đơn COD'!"&amp;CELL("address",E601))))</f>
        <v>271050</v>
      </c>
      <c r="F601">
        <f ca="1">IF(ISBLANK(INDIRECT("'["&amp;'Báo cáo'!$C$3&amp;".xlsx]Hóa đơn COD'!"&amp;CELL("address",F601))),"",(INDIRECT("'["&amp;'Báo cáo'!$C$3&amp;".xlsx]Hóa đơn COD'!"&amp;CELL("address",F601))))</f>
        <v>241050</v>
      </c>
      <c r="G601">
        <f ca="1">IF(ISBLANK(INDIRECT("'["&amp;'Báo cáo'!$C$3&amp;".xlsx]Hóa đơn COD'!"&amp;CELL("address",G601))),"",(INDIRECT("'["&amp;'Báo cáo'!$C$3&amp;".xlsx]Hóa đơn COD'!"&amp;CELL("address",G601))))</f>
        <v>30000</v>
      </c>
      <c r="H601">
        <f ca="1">IF(ISBLANK(INDIRECT("'["&amp;'Báo cáo'!$C$3&amp;".xlsx]Hóa đơn COD'!"&amp;CELL("address",H601))),"",(INDIRECT("'["&amp;'Báo cáo'!$C$3&amp;".xlsx]Hóa đơn COD'!"&amp;CELL("address",H601))))</f>
        <v>0</v>
      </c>
      <c r="I601">
        <f ca="1">IF(ISBLANK(INDIRECT("'["&amp;'Báo cáo'!$C$3&amp;".xlsx]Hóa đơn COD'!"&amp;CELL("address",I601))),"",(INDIRECT("'["&amp;'Báo cáo'!$C$3&amp;".xlsx]Hóa đơn COD'!"&amp;CELL("address",I601))))</f>
        <v>24</v>
      </c>
      <c r="J601">
        <f ca="1">IF(ISBLANK(INDIRECT("'["&amp;'Báo cáo'!$C$3&amp;".xlsx]Hóa đơn COD'!"&amp;CELL("address",J601))),"",(INDIRECT("'["&amp;'Báo cáo'!$C$3&amp;".xlsx]Hóa đơn COD'!"&amp;CELL("address",J601))))</f>
        <v>8</v>
      </c>
      <c r="K601">
        <f ca="1">IF(ISBLANK(INDIRECT("'["&amp;'Báo cáo'!$C$3&amp;".xlsx]Hóa đơn COD'!"&amp;CELL("address",K601))),"",(INDIRECT("'["&amp;'Báo cáo'!$C$3&amp;".xlsx]Hóa đơn COD'!"&amp;CELL("address",K601))))</f>
        <v>4</v>
      </c>
      <c r="L601">
        <f ca="1">IF(ISBLANK(INDIRECT("'["&amp;'Báo cáo'!$C$3&amp;".xlsx]Hóa đơn COD'!"&amp;CELL("address",L601))),"",(INDIRECT("'["&amp;'Báo cáo'!$C$3&amp;".xlsx]Hóa đơn COD'!"&amp;CELL("address",L601))))</f>
        <v>12</v>
      </c>
      <c r="M601">
        <f ca="1">IF(ISBLANK(INDIRECT("'["&amp;'Báo cáo'!$C$3&amp;".xlsx]Hóa đơn COD'!"&amp;CELL("address",M601))),"",(INDIRECT("'["&amp;'Báo cáo'!$C$3&amp;".xlsx]Hóa đơn COD'!"&amp;CELL("address",M601))))</f>
        <v>24</v>
      </c>
      <c r="N601" t="str">
        <f ca="1">IF(ISBLANK(INDIRECT("'["&amp;'Báo cáo'!$C$3&amp;".xlsx]Hóa đơn COD'!"&amp;CELL("address",N601))),"",(INDIRECT("'["&amp;'Báo cáo'!$C$3&amp;".xlsx]Hóa đơn COD'!"&amp;CELL("address",N601))))</f>
        <v>nhitpy</v>
      </c>
      <c r="O601" t="str">
        <f ca="1">IF(ISBLANK(INDIRECT("'["&amp;'Báo cáo'!$C$3&amp;".xlsx]Hóa đơn COD'!"&amp;CELL("address",O601))),"",(INDIRECT("'["&amp;'Báo cáo'!$C$3&amp;".xlsx]Hóa đơn COD'!"&amp;CELL("address",O601))))</f>
        <v>16:30 30-11-19</v>
      </c>
      <c r="P601" s="10">
        <f t="shared" ca="1" si="9"/>
        <v>0.6875</v>
      </c>
      <c r="Q601" t="str">
        <f ca="1">IF(B601="","",IF(P601&lt;'Báo cáo'!$C$4,"Sáng","Chiều"))</f>
        <v>Chiều</v>
      </c>
      <c r="R601" s="12">
        <f ca="1">IF(A601="","",IF(ISNUMBER(MATCH(B601,'Danh sách COD'!$B:$B,0)),J601/I601,""))</f>
        <v>0.33333333333333331</v>
      </c>
      <c r="S601" t="str">
        <f ca="1">IF(R601="","",IF(R601&gt;='Báo cáo'!$C$8,"Có","Không"))</f>
        <v>Không</v>
      </c>
    </row>
    <row r="602" spans="1:19" x14ac:dyDescent="0.25">
      <c r="A602" t="str">
        <f ca="1">IF(ISBLANK(INDIRECT("'["&amp;'Báo cáo'!$C$3&amp;".xlsx]Hóa đơn COD'!"&amp;CELL("address",A602))),"",(INDIRECT("'["&amp;'Báo cáo'!$C$3&amp;".xlsx]Hóa đơn COD'!"&amp;CELL("address",A602))))</f>
        <v>BTT398210652.T145774.051219</v>
      </c>
      <c r="B602" t="str">
        <f ca="1">IF(ISBLANK(INDIRECT("'["&amp;'Báo cáo'!$C$3&amp;".xlsx]Hóa đơn COD'!"&amp;CELL("address",B602))),"",(INDIRECT("'["&amp;'Báo cáo'!$C$3&amp;".xlsx]Hóa đơn COD'!"&amp;CELL("address",B602))))</f>
        <v>T145774-Trần Quang Phát</v>
      </c>
      <c r="C602">
        <f ca="1">IF(ISBLANK(INDIRECT("'["&amp;'Báo cáo'!$C$3&amp;".xlsx]Hóa đơn COD'!"&amp;CELL("address",C602))),"",(INDIRECT("'["&amp;'Báo cáo'!$C$3&amp;".xlsx]Hóa đơn COD'!"&amp;CELL("address",C602))))</f>
        <v>10040996</v>
      </c>
      <c r="D602">
        <f ca="1">IF(ISBLANK(INDIRECT("'["&amp;'Báo cáo'!$C$3&amp;".xlsx]Hóa đơn COD'!"&amp;CELL("address",D602))),"",(INDIRECT("'["&amp;'Báo cáo'!$C$3&amp;".xlsx]Hóa đơn COD'!"&amp;CELL("address",D602))))</f>
        <v>0</v>
      </c>
      <c r="E602">
        <f ca="1">IF(ISBLANK(INDIRECT("'["&amp;'Báo cáo'!$C$3&amp;".xlsx]Hóa đơn COD'!"&amp;CELL("address",E602))),"",(INDIRECT("'["&amp;'Báo cáo'!$C$3&amp;".xlsx]Hóa đơn COD'!"&amp;CELL("address",E602))))</f>
        <v>984140</v>
      </c>
      <c r="F602">
        <f ca="1">IF(ISBLANK(INDIRECT("'["&amp;'Báo cáo'!$C$3&amp;".xlsx]Hóa đơn COD'!"&amp;CELL("address",F602))),"",(INDIRECT("'["&amp;'Báo cáo'!$C$3&amp;".xlsx]Hóa đơn COD'!"&amp;CELL("address",F602))))</f>
        <v>882140</v>
      </c>
      <c r="G602">
        <f ca="1">IF(ISBLANK(INDIRECT("'["&amp;'Báo cáo'!$C$3&amp;".xlsx]Hóa đơn COD'!"&amp;CELL("address",G602))),"",(INDIRECT("'["&amp;'Báo cáo'!$C$3&amp;".xlsx]Hóa đơn COD'!"&amp;CELL("address",G602))))</f>
        <v>102000</v>
      </c>
      <c r="H602">
        <f ca="1">IF(ISBLANK(INDIRECT("'["&amp;'Báo cáo'!$C$3&amp;".xlsx]Hóa đơn COD'!"&amp;CELL("address",H602))),"",(INDIRECT("'["&amp;'Báo cáo'!$C$3&amp;".xlsx]Hóa đơn COD'!"&amp;CELL("address",H602))))</f>
        <v>0</v>
      </c>
      <c r="I602">
        <f ca="1">IF(ISBLANK(INDIRECT("'["&amp;'Báo cáo'!$C$3&amp;".xlsx]Hóa đơn COD'!"&amp;CELL("address",I602))),"",(INDIRECT("'["&amp;'Báo cáo'!$C$3&amp;".xlsx]Hóa đơn COD'!"&amp;CELL("address",I602))))</f>
        <v>42</v>
      </c>
      <c r="J602">
        <f ca="1">IF(ISBLANK(INDIRECT("'["&amp;'Báo cáo'!$C$3&amp;".xlsx]Hóa đơn COD'!"&amp;CELL("address",J602))),"",(INDIRECT("'["&amp;'Báo cáo'!$C$3&amp;".xlsx]Hóa đơn COD'!"&amp;CELL("address",J602))))</f>
        <v>38</v>
      </c>
      <c r="K602">
        <f ca="1">IF(ISBLANK(INDIRECT("'["&amp;'Báo cáo'!$C$3&amp;".xlsx]Hóa đơn COD'!"&amp;CELL("address",K602))),"",(INDIRECT("'["&amp;'Báo cáo'!$C$3&amp;".xlsx]Hóa đơn COD'!"&amp;CELL("address",K602))))</f>
        <v>0</v>
      </c>
      <c r="L602">
        <f ca="1">IF(ISBLANK(INDIRECT("'["&amp;'Báo cáo'!$C$3&amp;".xlsx]Hóa đơn COD'!"&amp;CELL("address",L602))),"",(INDIRECT("'["&amp;'Báo cáo'!$C$3&amp;".xlsx]Hóa đơn COD'!"&amp;CELL("address",L602))))</f>
        <v>4</v>
      </c>
      <c r="M602">
        <f ca="1">IF(ISBLANK(INDIRECT("'["&amp;'Báo cáo'!$C$3&amp;".xlsx]Hóa đơn COD'!"&amp;CELL("address",M602))),"",(INDIRECT("'["&amp;'Báo cáo'!$C$3&amp;".xlsx]Hóa đơn COD'!"&amp;CELL("address",M602))))</f>
        <v>42</v>
      </c>
      <c r="N602" t="str">
        <f ca="1">IF(ISBLANK(INDIRECT("'["&amp;'Báo cáo'!$C$3&amp;".xlsx]Hóa đơn COD'!"&amp;CELL("address",N602))),"",(INDIRECT("'["&amp;'Báo cáo'!$C$3&amp;".xlsx]Hóa đơn COD'!"&amp;CELL("address",N602))))</f>
        <v>tuoint</v>
      </c>
      <c r="O602" t="str">
        <f ca="1">IF(ISBLANK(INDIRECT("'["&amp;'Báo cáo'!$C$3&amp;".xlsx]Hóa đơn COD'!"&amp;CELL("address",O602))),"",(INDIRECT("'["&amp;'Báo cáo'!$C$3&amp;".xlsx]Hóa đơn COD'!"&amp;CELL("address",O602))))</f>
        <v>17:21 05-12-19</v>
      </c>
      <c r="P602" s="10">
        <f t="shared" ca="1" si="9"/>
        <v>0.72291666666666676</v>
      </c>
      <c r="Q602" t="str">
        <f ca="1">IF(B602="","",IF(P602&lt;'Báo cáo'!$C$4,"Sáng","Chiều"))</f>
        <v>Chiều</v>
      </c>
      <c r="R602" s="12">
        <f ca="1">IF(A602="","",IF(ISNUMBER(MATCH(B602,'Danh sách COD'!$B:$B,0)),J602/I602,""))</f>
        <v>0.90476190476190477</v>
      </c>
      <c r="S602" t="str">
        <f ca="1">IF(R602="","",IF(R602&gt;='Báo cáo'!$C$8,"Có","Không"))</f>
        <v>Không</v>
      </c>
    </row>
    <row r="603" spans="1:19" x14ac:dyDescent="0.25">
      <c r="A603" t="str">
        <f ca="1">IF(ISBLANK(INDIRECT("'["&amp;'Báo cáo'!$C$3&amp;".xlsx]Hóa đơn COD'!"&amp;CELL("address",A603))),"",(INDIRECT("'["&amp;'Báo cáo'!$C$3&amp;".xlsx]Hóa đơn COD'!"&amp;CELL("address",A603))))</f>
        <v>BTT399731760.T145774.061219</v>
      </c>
      <c r="B603" t="str">
        <f ca="1">IF(ISBLANK(INDIRECT("'["&amp;'Báo cáo'!$C$3&amp;".xlsx]Hóa đơn COD'!"&amp;CELL("address",B603))),"",(INDIRECT("'["&amp;'Báo cáo'!$C$3&amp;".xlsx]Hóa đơn COD'!"&amp;CELL("address",B603))))</f>
        <v>T145774-Trần Quang Phát</v>
      </c>
      <c r="C603">
        <f ca="1">IF(ISBLANK(INDIRECT("'["&amp;'Báo cáo'!$C$3&amp;".xlsx]Hóa đơn COD'!"&amp;CELL("address",C603))),"",(INDIRECT("'["&amp;'Báo cáo'!$C$3&amp;".xlsx]Hóa đơn COD'!"&amp;CELL("address",C603))))</f>
        <v>8236950</v>
      </c>
      <c r="D603">
        <f ca="1">IF(ISBLANK(INDIRECT("'["&amp;'Báo cáo'!$C$3&amp;".xlsx]Hóa đơn COD'!"&amp;CELL("address",D603))),"",(INDIRECT("'["&amp;'Báo cáo'!$C$3&amp;".xlsx]Hóa đơn COD'!"&amp;CELL("address",D603))))</f>
        <v>0</v>
      </c>
      <c r="E603">
        <f ca="1">IF(ISBLANK(INDIRECT("'["&amp;'Báo cáo'!$C$3&amp;".xlsx]Hóa đơn COD'!"&amp;CELL("address",E603))),"",(INDIRECT("'["&amp;'Báo cáo'!$C$3&amp;".xlsx]Hóa đơn COD'!"&amp;CELL("address",E603))))</f>
        <v>888490</v>
      </c>
      <c r="F603">
        <f ca="1">IF(ISBLANK(INDIRECT("'["&amp;'Báo cáo'!$C$3&amp;".xlsx]Hóa đơn COD'!"&amp;CELL("address",F603))),"",(INDIRECT("'["&amp;'Báo cáo'!$C$3&amp;".xlsx]Hóa đơn COD'!"&amp;CELL("address",F603))))</f>
        <v>783490</v>
      </c>
      <c r="G603">
        <f ca="1">IF(ISBLANK(INDIRECT("'["&amp;'Báo cáo'!$C$3&amp;".xlsx]Hóa đơn COD'!"&amp;CELL("address",G603))),"",(INDIRECT("'["&amp;'Báo cáo'!$C$3&amp;".xlsx]Hóa đơn COD'!"&amp;CELL("address",G603))))</f>
        <v>105000</v>
      </c>
      <c r="H603">
        <f ca="1">IF(ISBLANK(INDIRECT("'["&amp;'Báo cáo'!$C$3&amp;".xlsx]Hóa đơn COD'!"&amp;CELL("address",H603))),"",(INDIRECT("'["&amp;'Báo cáo'!$C$3&amp;".xlsx]Hóa đơn COD'!"&amp;CELL("address",H603))))</f>
        <v>0</v>
      </c>
      <c r="I603">
        <f ca="1">IF(ISBLANK(INDIRECT("'["&amp;'Báo cáo'!$C$3&amp;".xlsx]Hóa đơn COD'!"&amp;CELL("address",I603))),"",(INDIRECT("'["&amp;'Báo cáo'!$C$3&amp;".xlsx]Hóa đơn COD'!"&amp;CELL("address",I603))))</f>
        <v>57</v>
      </c>
      <c r="J603">
        <f ca="1">IF(ISBLANK(INDIRECT("'["&amp;'Báo cáo'!$C$3&amp;".xlsx]Hóa đơn COD'!"&amp;CELL("address",J603))),"",(INDIRECT("'["&amp;'Báo cáo'!$C$3&amp;".xlsx]Hóa đơn COD'!"&amp;CELL("address",J603))))</f>
        <v>35</v>
      </c>
      <c r="K603">
        <f ca="1">IF(ISBLANK(INDIRECT("'["&amp;'Báo cáo'!$C$3&amp;".xlsx]Hóa đơn COD'!"&amp;CELL("address",K603))),"",(INDIRECT("'["&amp;'Báo cáo'!$C$3&amp;".xlsx]Hóa đơn COD'!"&amp;CELL("address",K603))))</f>
        <v>5</v>
      </c>
      <c r="L603">
        <f ca="1">IF(ISBLANK(INDIRECT("'["&amp;'Báo cáo'!$C$3&amp;".xlsx]Hóa đơn COD'!"&amp;CELL("address",L603))),"",(INDIRECT("'["&amp;'Báo cáo'!$C$3&amp;".xlsx]Hóa đơn COD'!"&amp;CELL("address",L603))))</f>
        <v>17</v>
      </c>
      <c r="M603">
        <f ca="1">IF(ISBLANK(INDIRECT("'["&amp;'Báo cáo'!$C$3&amp;".xlsx]Hóa đơn COD'!"&amp;CELL("address",M603))),"",(INDIRECT("'["&amp;'Báo cáo'!$C$3&amp;".xlsx]Hóa đơn COD'!"&amp;CELL("address",M603))))</f>
        <v>57</v>
      </c>
      <c r="N603" t="str">
        <f ca="1">IF(ISBLANK(INDIRECT("'["&amp;'Báo cáo'!$C$3&amp;".xlsx]Hóa đơn COD'!"&amp;CELL("address",N603))),"",(INDIRECT("'["&amp;'Báo cáo'!$C$3&amp;".xlsx]Hóa đơn COD'!"&amp;CELL("address",N603))))</f>
        <v>ngannk2</v>
      </c>
      <c r="O603" t="str">
        <f ca="1">IF(ISBLANK(INDIRECT("'["&amp;'Báo cáo'!$C$3&amp;".xlsx]Hóa đơn COD'!"&amp;CELL("address",O603))),"",(INDIRECT("'["&amp;'Báo cáo'!$C$3&amp;".xlsx]Hóa đơn COD'!"&amp;CELL("address",O603))))</f>
        <v>17:55 06-12-19</v>
      </c>
      <c r="P603" s="10">
        <f t="shared" ca="1" si="9"/>
        <v>0.74652777777777779</v>
      </c>
      <c r="Q603" t="str">
        <f ca="1">IF(B603="","",IF(P603&lt;'Báo cáo'!$C$4,"Sáng","Chiều"))</f>
        <v>Chiều</v>
      </c>
      <c r="R603" s="12">
        <f ca="1">IF(A603="","",IF(ISNUMBER(MATCH(B603,'Danh sách COD'!$B:$B,0)),J603/I603,""))</f>
        <v>0.61403508771929827</v>
      </c>
      <c r="S603" t="str">
        <f ca="1">IF(R603="","",IF(R603&gt;='Báo cáo'!$C$8,"Có","Không"))</f>
        <v>Không</v>
      </c>
    </row>
    <row r="604" spans="1:19" x14ac:dyDescent="0.25">
      <c r="A604" t="str">
        <f ca="1">IF(ISBLANK(INDIRECT("'["&amp;'Báo cáo'!$C$3&amp;".xlsx]Hóa đơn COD'!"&amp;CELL("address",A604))),"",(INDIRECT("'["&amp;'Báo cáo'!$C$3&amp;".xlsx]Hóa đơn COD'!"&amp;CELL("address",A604))))</f>
        <v>BTT397078032.T145774.041219</v>
      </c>
      <c r="B604" t="str">
        <f ca="1">IF(ISBLANK(INDIRECT("'["&amp;'Báo cáo'!$C$3&amp;".xlsx]Hóa đơn COD'!"&amp;CELL("address",B604))),"",(INDIRECT("'["&amp;'Báo cáo'!$C$3&amp;".xlsx]Hóa đơn COD'!"&amp;CELL("address",B604))))</f>
        <v>T145774-Trần Quang Phát</v>
      </c>
      <c r="C604">
        <f ca="1">IF(ISBLANK(INDIRECT("'["&amp;'Báo cáo'!$C$3&amp;".xlsx]Hóa đơn COD'!"&amp;CELL("address",C604))),"",(INDIRECT("'["&amp;'Báo cáo'!$C$3&amp;".xlsx]Hóa đơn COD'!"&amp;CELL("address",C604))))</f>
        <v>14547179</v>
      </c>
      <c r="D604">
        <f ca="1">IF(ISBLANK(INDIRECT("'["&amp;'Báo cáo'!$C$3&amp;".xlsx]Hóa đơn COD'!"&amp;CELL("address",D604))),"",(INDIRECT("'["&amp;'Báo cáo'!$C$3&amp;".xlsx]Hóa đơn COD'!"&amp;CELL("address",D604))))</f>
        <v>0</v>
      </c>
      <c r="E604">
        <f ca="1">IF(ISBLANK(INDIRECT("'["&amp;'Báo cáo'!$C$3&amp;".xlsx]Hóa đơn COD'!"&amp;CELL("address",E604))),"",(INDIRECT("'["&amp;'Báo cáo'!$C$3&amp;".xlsx]Hóa đơn COD'!"&amp;CELL("address",E604))))</f>
        <v>1445130</v>
      </c>
      <c r="F604">
        <f ca="1">IF(ISBLANK(INDIRECT("'["&amp;'Báo cáo'!$C$3&amp;".xlsx]Hóa đơn COD'!"&amp;CELL("address",F604))),"",(INDIRECT("'["&amp;'Báo cáo'!$C$3&amp;".xlsx]Hóa đơn COD'!"&amp;CELL("address",F604))))</f>
        <v>1337130</v>
      </c>
      <c r="G604">
        <f ca="1">IF(ISBLANK(INDIRECT("'["&amp;'Báo cáo'!$C$3&amp;".xlsx]Hóa đơn COD'!"&amp;CELL("address",G604))),"",(INDIRECT("'["&amp;'Báo cáo'!$C$3&amp;".xlsx]Hóa đơn COD'!"&amp;CELL("address",G604))))</f>
        <v>108000</v>
      </c>
      <c r="H604">
        <f ca="1">IF(ISBLANK(INDIRECT("'["&amp;'Báo cáo'!$C$3&amp;".xlsx]Hóa đơn COD'!"&amp;CELL("address",H604))),"",(INDIRECT("'["&amp;'Báo cáo'!$C$3&amp;".xlsx]Hóa đơn COD'!"&amp;CELL("address",H604))))</f>
        <v>0</v>
      </c>
      <c r="I604">
        <f ca="1">IF(ISBLANK(INDIRECT("'["&amp;'Báo cáo'!$C$3&amp;".xlsx]Hóa đơn COD'!"&amp;CELL("address",I604))),"",(INDIRECT("'["&amp;'Báo cáo'!$C$3&amp;".xlsx]Hóa đơn COD'!"&amp;CELL("address",I604))))</f>
        <v>65</v>
      </c>
      <c r="J604">
        <f ca="1">IF(ISBLANK(INDIRECT("'["&amp;'Báo cáo'!$C$3&amp;".xlsx]Hóa đơn COD'!"&amp;CELL("address",J604))),"",(INDIRECT("'["&amp;'Báo cáo'!$C$3&amp;".xlsx]Hóa đơn COD'!"&amp;CELL("address",J604))))</f>
        <v>58</v>
      </c>
      <c r="K604">
        <f ca="1">IF(ISBLANK(INDIRECT("'["&amp;'Báo cáo'!$C$3&amp;".xlsx]Hóa đơn COD'!"&amp;CELL("address",K604))),"",(INDIRECT("'["&amp;'Báo cáo'!$C$3&amp;".xlsx]Hóa đơn COD'!"&amp;CELL("address",K604))))</f>
        <v>0</v>
      </c>
      <c r="L604">
        <f ca="1">IF(ISBLANK(INDIRECT("'["&amp;'Báo cáo'!$C$3&amp;".xlsx]Hóa đơn COD'!"&amp;CELL("address",L604))),"",(INDIRECT("'["&amp;'Báo cáo'!$C$3&amp;".xlsx]Hóa đơn COD'!"&amp;CELL("address",L604))))</f>
        <v>7</v>
      </c>
      <c r="M604">
        <f ca="1">IF(ISBLANK(INDIRECT("'["&amp;'Báo cáo'!$C$3&amp;".xlsx]Hóa đơn COD'!"&amp;CELL("address",M604))),"",(INDIRECT("'["&amp;'Báo cáo'!$C$3&amp;".xlsx]Hóa đơn COD'!"&amp;CELL("address",M604))))</f>
        <v>65</v>
      </c>
      <c r="N604" t="str">
        <f ca="1">IF(ISBLANK(INDIRECT("'["&amp;'Báo cáo'!$C$3&amp;".xlsx]Hóa đơn COD'!"&amp;CELL("address",N604))),"",(INDIRECT("'["&amp;'Báo cáo'!$C$3&amp;".xlsx]Hóa đơn COD'!"&amp;CELL("address",N604))))</f>
        <v>ngannk2</v>
      </c>
      <c r="O604" t="str">
        <f ca="1">IF(ISBLANK(INDIRECT("'["&amp;'Báo cáo'!$C$3&amp;".xlsx]Hóa đơn COD'!"&amp;CELL("address",O604))),"",(INDIRECT("'["&amp;'Báo cáo'!$C$3&amp;".xlsx]Hóa đơn COD'!"&amp;CELL("address",O604))))</f>
        <v>18:12 04-12-19</v>
      </c>
      <c r="P604" s="10">
        <f t="shared" ca="1" si="9"/>
        <v>0.7583333333333333</v>
      </c>
      <c r="Q604" t="str">
        <f ca="1">IF(B604="","",IF(P604&lt;'Báo cáo'!$C$4,"Sáng","Chiều"))</f>
        <v>Chiều</v>
      </c>
      <c r="R604" s="12">
        <f ca="1">IF(A604="","",IF(ISNUMBER(MATCH(B604,'Danh sách COD'!$B:$B,0)),J604/I604,""))</f>
        <v>0.89230769230769236</v>
      </c>
      <c r="S604" t="str">
        <f ca="1">IF(R604="","",IF(R604&gt;='Báo cáo'!$C$8,"Có","Không"))</f>
        <v>Không</v>
      </c>
    </row>
    <row r="605" spans="1:19" x14ac:dyDescent="0.25">
      <c r="A605" t="str">
        <f ca="1">IF(ISBLANK(INDIRECT("'["&amp;'Báo cáo'!$C$3&amp;".xlsx]Hóa đơn COD'!"&amp;CELL("address",A605))),"",(INDIRECT("'["&amp;'Báo cáo'!$C$3&amp;".xlsx]Hóa đơn COD'!"&amp;CELL("address",A605))))</f>
        <v>BTT394350303.T145774.021219</v>
      </c>
      <c r="B605" t="str">
        <f ca="1">IF(ISBLANK(INDIRECT("'["&amp;'Báo cáo'!$C$3&amp;".xlsx]Hóa đơn COD'!"&amp;CELL("address",B605))),"",(INDIRECT("'["&amp;'Báo cáo'!$C$3&amp;".xlsx]Hóa đơn COD'!"&amp;CELL("address",B605))))</f>
        <v>T145774-Trần Quang Phát</v>
      </c>
      <c r="C605">
        <f ca="1">IF(ISBLANK(INDIRECT("'["&amp;'Báo cáo'!$C$3&amp;".xlsx]Hóa đơn COD'!"&amp;CELL("address",C605))),"",(INDIRECT("'["&amp;'Báo cáo'!$C$3&amp;".xlsx]Hóa đơn COD'!"&amp;CELL("address",C605))))</f>
        <v>12029780</v>
      </c>
      <c r="D605">
        <f ca="1">IF(ISBLANK(INDIRECT("'["&amp;'Báo cáo'!$C$3&amp;".xlsx]Hóa đơn COD'!"&amp;CELL("address",D605))),"",(INDIRECT("'["&amp;'Báo cáo'!$C$3&amp;".xlsx]Hóa đơn COD'!"&amp;CELL("address",D605))))</f>
        <v>0</v>
      </c>
      <c r="E605">
        <f ca="1">IF(ISBLANK(INDIRECT("'["&amp;'Báo cáo'!$C$3&amp;".xlsx]Hóa đơn COD'!"&amp;CELL("address",E605))),"",(INDIRECT("'["&amp;'Báo cáo'!$C$3&amp;".xlsx]Hóa đơn COD'!"&amp;CELL("address",E605))))</f>
        <v>1074760</v>
      </c>
      <c r="F605">
        <f ca="1">IF(ISBLANK(INDIRECT("'["&amp;'Báo cáo'!$C$3&amp;".xlsx]Hóa đơn COD'!"&amp;CELL("address",F605))),"",(INDIRECT("'["&amp;'Báo cáo'!$C$3&amp;".xlsx]Hóa đơn COD'!"&amp;CELL("address",F605))))</f>
        <v>960760</v>
      </c>
      <c r="G605">
        <f ca="1">IF(ISBLANK(INDIRECT("'["&amp;'Báo cáo'!$C$3&amp;".xlsx]Hóa đơn COD'!"&amp;CELL("address",G605))),"",(INDIRECT("'["&amp;'Báo cáo'!$C$3&amp;".xlsx]Hóa đơn COD'!"&amp;CELL("address",G605))))</f>
        <v>114000</v>
      </c>
      <c r="H605">
        <f ca="1">IF(ISBLANK(INDIRECT("'["&amp;'Báo cáo'!$C$3&amp;".xlsx]Hóa đơn COD'!"&amp;CELL("address",H605))),"",(INDIRECT("'["&amp;'Báo cáo'!$C$3&amp;".xlsx]Hóa đơn COD'!"&amp;CELL("address",H605))))</f>
        <v>0</v>
      </c>
      <c r="I605">
        <f ca="1">IF(ISBLANK(INDIRECT("'["&amp;'Báo cáo'!$C$3&amp;".xlsx]Hóa đơn COD'!"&amp;CELL("address",I605))),"",(INDIRECT("'["&amp;'Báo cáo'!$C$3&amp;".xlsx]Hóa đơn COD'!"&amp;CELL("address",I605))))</f>
        <v>60</v>
      </c>
      <c r="J605">
        <f ca="1">IF(ISBLANK(INDIRECT("'["&amp;'Báo cáo'!$C$3&amp;".xlsx]Hóa đơn COD'!"&amp;CELL("address",J605))),"",(INDIRECT("'["&amp;'Báo cáo'!$C$3&amp;".xlsx]Hóa đơn COD'!"&amp;CELL("address",J605))))</f>
        <v>49</v>
      </c>
      <c r="K605">
        <f ca="1">IF(ISBLANK(INDIRECT("'["&amp;'Báo cáo'!$C$3&amp;".xlsx]Hóa đơn COD'!"&amp;CELL("address",K605))),"",(INDIRECT("'["&amp;'Báo cáo'!$C$3&amp;".xlsx]Hóa đơn COD'!"&amp;CELL("address",K605))))</f>
        <v>0</v>
      </c>
      <c r="L605">
        <f ca="1">IF(ISBLANK(INDIRECT("'["&amp;'Báo cáo'!$C$3&amp;".xlsx]Hóa đơn COD'!"&amp;CELL("address",L605))),"",(INDIRECT("'["&amp;'Báo cáo'!$C$3&amp;".xlsx]Hóa đơn COD'!"&amp;CELL("address",L605))))</f>
        <v>11</v>
      </c>
      <c r="M605">
        <f ca="1">IF(ISBLANK(INDIRECT("'["&amp;'Báo cáo'!$C$3&amp;".xlsx]Hóa đơn COD'!"&amp;CELL("address",M605))),"",(INDIRECT("'["&amp;'Báo cáo'!$C$3&amp;".xlsx]Hóa đơn COD'!"&amp;CELL("address",M605))))</f>
        <v>60</v>
      </c>
      <c r="N605" t="str">
        <f ca="1">IF(ISBLANK(INDIRECT("'["&amp;'Báo cáo'!$C$3&amp;".xlsx]Hóa đơn COD'!"&amp;CELL("address",N605))),"",(INDIRECT("'["&amp;'Báo cáo'!$C$3&amp;".xlsx]Hóa đơn COD'!"&amp;CELL("address",N605))))</f>
        <v>nhitpy</v>
      </c>
      <c r="O605" t="str">
        <f ca="1">IF(ISBLANK(INDIRECT("'["&amp;'Báo cáo'!$C$3&amp;".xlsx]Hóa đơn COD'!"&amp;CELL("address",O605))),"",(INDIRECT("'["&amp;'Báo cáo'!$C$3&amp;".xlsx]Hóa đơn COD'!"&amp;CELL("address",O605))))</f>
        <v>18:14 02-12-19</v>
      </c>
      <c r="P605" s="10">
        <f t="shared" ca="1" si="9"/>
        <v>0.7597222222222223</v>
      </c>
      <c r="Q605" t="str">
        <f ca="1">IF(B605="","",IF(P605&lt;'Báo cáo'!$C$4,"Sáng","Chiều"))</f>
        <v>Chiều</v>
      </c>
      <c r="R605" s="12">
        <f ca="1">IF(A605="","",IF(ISNUMBER(MATCH(B605,'Danh sách COD'!$B:$B,0)),J605/I605,""))</f>
        <v>0.81666666666666665</v>
      </c>
      <c r="S605" t="str">
        <f ca="1">IF(R605="","",IF(R605&gt;='Báo cáo'!$C$8,"Có","Không"))</f>
        <v>Không</v>
      </c>
    </row>
    <row r="606" spans="1:19" x14ac:dyDescent="0.25">
      <c r="A606" t="str">
        <f ca="1">IF(ISBLANK(INDIRECT("'["&amp;'Báo cáo'!$C$3&amp;".xlsx]Hóa đơn COD'!"&amp;CELL("address",A606))),"",(INDIRECT("'["&amp;'Báo cáo'!$C$3&amp;".xlsx]Hóa đơn COD'!"&amp;CELL("address",A606))))</f>
        <v>BTT395711295.T145774.031219</v>
      </c>
      <c r="B606" t="str">
        <f ca="1">IF(ISBLANK(INDIRECT("'["&amp;'Báo cáo'!$C$3&amp;".xlsx]Hóa đơn COD'!"&amp;CELL("address",B606))),"",(INDIRECT("'["&amp;'Báo cáo'!$C$3&amp;".xlsx]Hóa đơn COD'!"&amp;CELL("address",B606))))</f>
        <v>T145774-Trần Quang Phát</v>
      </c>
      <c r="C606">
        <f ca="1">IF(ISBLANK(INDIRECT("'["&amp;'Báo cáo'!$C$3&amp;".xlsx]Hóa đơn COD'!"&amp;CELL("address",C606))),"",(INDIRECT("'["&amp;'Báo cáo'!$C$3&amp;".xlsx]Hóa đơn COD'!"&amp;CELL("address",C606))))</f>
        <v>16077180</v>
      </c>
      <c r="D606">
        <f ca="1">IF(ISBLANK(INDIRECT("'["&amp;'Báo cáo'!$C$3&amp;".xlsx]Hóa đơn COD'!"&amp;CELL("address",D606))),"",(INDIRECT("'["&amp;'Báo cáo'!$C$3&amp;".xlsx]Hóa đơn COD'!"&amp;CELL("address",D606))))</f>
        <v>0</v>
      </c>
      <c r="E606">
        <f ca="1">IF(ISBLANK(INDIRECT("'["&amp;'Báo cáo'!$C$3&amp;".xlsx]Hóa đơn COD'!"&amp;CELL("address",E606))),"",(INDIRECT("'["&amp;'Báo cáo'!$C$3&amp;".xlsx]Hóa đơn COD'!"&amp;CELL("address",E606))))</f>
        <v>1492340</v>
      </c>
      <c r="F606">
        <f ca="1">IF(ISBLANK(INDIRECT("'["&amp;'Báo cáo'!$C$3&amp;".xlsx]Hóa đơn COD'!"&amp;CELL("address",F606))),"",(INDIRECT("'["&amp;'Báo cáo'!$C$3&amp;".xlsx]Hóa đơn COD'!"&amp;CELL("address",F606))))</f>
        <v>1238340</v>
      </c>
      <c r="G606">
        <f ca="1">IF(ISBLANK(INDIRECT("'["&amp;'Báo cáo'!$C$3&amp;".xlsx]Hóa đơn COD'!"&amp;CELL("address",G606))),"",(INDIRECT("'["&amp;'Báo cáo'!$C$3&amp;".xlsx]Hóa đơn COD'!"&amp;CELL("address",G606))))</f>
        <v>254000</v>
      </c>
      <c r="H606">
        <f ca="1">IF(ISBLANK(INDIRECT("'["&amp;'Báo cáo'!$C$3&amp;".xlsx]Hóa đơn COD'!"&amp;CELL("address",H606))),"",(INDIRECT("'["&amp;'Báo cáo'!$C$3&amp;".xlsx]Hóa đơn COD'!"&amp;CELL("address",H606))))</f>
        <v>0</v>
      </c>
      <c r="I606">
        <f ca="1">IF(ISBLANK(INDIRECT("'["&amp;'Báo cáo'!$C$3&amp;".xlsx]Hóa đơn COD'!"&amp;CELL("address",I606))),"",(INDIRECT("'["&amp;'Báo cáo'!$C$3&amp;".xlsx]Hóa đơn COD'!"&amp;CELL("address",I606))))</f>
        <v>79</v>
      </c>
      <c r="J606">
        <f ca="1">IF(ISBLANK(INDIRECT("'["&amp;'Báo cáo'!$C$3&amp;".xlsx]Hóa đơn COD'!"&amp;CELL("address",J606))),"",(INDIRECT("'["&amp;'Báo cáo'!$C$3&amp;".xlsx]Hóa đơn COD'!"&amp;CELL("address",J606))))</f>
        <v>61</v>
      </c>
      <c r="K606">
        <f ca="1">IF(ISBLANK(INDIRECT("'["&amp;'Báo cáo'!$C$3&amp;".xlsx]Hóa đơn COD'!"&amp;CELL("address",K606))),"",(INDIRECT("'["&amp;'Báo cáo'!$C$3&amp;".xlsx]Hóa đơn COD'!"&amp;CELL("address",K606))))</f>
        <v>0</v>
      </c>
      <c r="L606">
        <f ca="1">IF(ISBLANK(INDIRECT("'["&amp;'Báo cáo'!$C$3&amp;".xlsx]Hóa đơn COD'!"&amp;CELL("address",L606))),"",(INDIRECT("'["&amp;'Báo cáo'!$C$3&amp;".xlsx]Hóa đơn COD'!"&amp;CELL("address",L606))))</f>
        <v>18</v>
      </c>
      <c r="M606">
        <f ca="1">IF(ISBLANK(INDIRECT("'["&amp;'Báo cáo'!$C$3&amp;".xlsx]Hóa đơn COD'!"&amp;CELL("address",M606))),"",(INDIRECT("'["&amp;'Báo cáo'!$C$3&amp;".xlsx]Hóa đơn COD'!"&amp;CELL("address",M606))))</f>
        <v>79</v>
      </c>
      <c r="N606" t="str">
        <f ca="1">IF(ISBLANK(INDIRECT("'["&amp;'Báo cáo'!$C$3&amp;".xlsx]Hóa đơn COD'!"&amp;CELL("address",N606))),"",(INDIRECT("'["&amp;'Báo cáo'!$C$3&amp;".xlsx]Hóa đơn COD'!"&amp;CELL("address",N606))))</f>
        <v>ngannk2</v>
      </c>
      <c r="O606" t="str">
        <f ca="1">IF(ISBLANK(INDIRECT("'["&amp;'Báo cáo'!$C$3&amp;".xlsx]Hóa đơn COD'!"&amp;CELL("address",O606))),"",(INDIRECT("'["&amp;'Báo cáo'!$C$3&amp;".xlsx]Hóa đơn COD'!"&amp;CELL("address",O606))))</f>
        <v>18:42 03-12-19</v>
      </c>
      <c r="P606" s="10">
        <f t="shared" ca="1" si="9"/>
        <v>0.77916666666666667</v>
      </c>
      <c r="Q606" t="str">
        <f ca="1">IF(B606="","",IF(P606&lt;'Báo cáo'!$C$4,"Sáng","Chiều"))</f>
        <v>Chiều</v>
      </c>
      <c r="R606" s="12">
        <f ca="1">IF(A606="","",IF(ISNUMBER(MATCH(B606,'Danh sách COD'!$B:$B,0)),J606/I606,""))</f>
        <v>0.77215189873417722</v>
      </c>
      <c r="S606" t="str">
        <f ca="1">IF(R606="","",IF(R606&gt;='Báo cáo'!$C$8,"Có","Không"))</f>
        <v>Không</v>
      </c>
    </row>
    <row r="607" spans="1:19" x14ac:dyDescent="0.25">
      <c r="A607" t="str">
        <f ca="1">IF(ISBLANK(INDIRECT("'["&amp;'Báo cáo'!$C$3&amp;".xlsx]Hóa đơn COD'!"&amp;CELL("address",A607))),"",(INDIRECT("'["&amp;'Báo cáo'!$C$3&amp;".xlsx]Hóa đơn COD'!"&amp;CELL("address",A607))))</f>
        <v>BTT395272599.T14620.031219</v>
      </c>
      <c r="B607" t="str">
        <f ca="1">IF(ISBLANK(INDIRECT("'["&amp;'Báo cáo'!$C$3&amp;".xlsx]Hóa đơn COD'!"&amp;CELL("address",B607))),"",(INDIRECT("'["&amp;'Báo cáo'!$C$3&amp;".xlsx]Hóa đơn COD'!"&amp;CELL("address",B607))))</f>
        <v>T14620-Nguyễn Thanh Tâm</v>
      </c>
      <c r="C607">
        <f ca="1">IF(ISBLANK(INDIRECT("'["&amp;'Báo cáo'!$C$3&amp;".xlsx]Hóa đơn COD'!"&amp;CELL("address",C607))),"",(INDIRECT("'["&amp;'Báo cáo'!$C$3&amp;".xlsx]Hóa đơn COD'!"&amp;CELL("address",C607))))</f>
        <v>20038219</v>
      </c>
      <c r="D607">
        <f ca="1">IF(ISBLANK(INDIRECT("'["&amp;'Báo cáo'!$C$3&amp;".xlsx]Hóa đơn COD'!"&amp;CELL("address",D607))),"",(INDIRECT("'["&amp;'Báo cáo'!$C$3&amp;".xlsx]Hóa đơn COD'!"&amp;CELL("address",D607))))</f>
        <v>20500</v>
      </c>
      <c r="E607">
        <f ca="1">IF(ISBLANK(INDIRECT("'["&amp;'Báo cáo'!$C$3&amp;".xlsx]Hóa đơn COD'!"&amp;CELL("address",E607))),"",(INDIRECT("'["&amp;'Báo cáo'!$C$3&amp;".xlsx]Hóa đơn COD'!"&amp;CELL("address",E607))))</f>
        <v>1246930</v>
      </c>
      <c r="F607">
        <f ca="1">IF(ISBLANK(INDIRECT("'["&amp;'Báo cáo'!$C$3&amp;".xlsx]Hóa đơn COD'!"&amp;CELL("address",F607))),"",(INDIRECT("'["&amp;'Báo cáo'!$C$3&amp;".xlsx]Hóa đơn COD'!"&amp;CELL("address",F607))))</f>
        <v>921430</v>
      </c>
      <c r="G607">
        <f ca="1">IF(ISBLANK(INDIRECT("'["&amp;'Báo cáo'!$C$3&amp;".xlsx]Hóa đơn COD'!"&amp;CELL("address",G607))),"",(INDIRECT("'["&amp;'Báo cáo'!$C$3&amp;".xlsx]Hóa đơn COD'!"&amp;CELL("address",G607))))</f>
        <v>305000</v>
      </c>
      <c r="H607">
        <f ca="1">IF(ISBLANK(INDIRECT("'["&amp;'Báo cáo'!$C$3&amp;".xlsx]Hóa đơn COD'!"&amp;CELL("address",H607))),"",(INDIRECT("'["&amp;'Báo cáo'!$C$3&amp;".xlsx]Hóa đơn COD'!"&amp;CELL("address",H607))))</f>
        <v>0</v>
      </c>
      <c r="I607">
        <f ca="1">IF(ISBLANK(INDIRECT("'["&amp;'Báo cáo'!$C$3&amp;".xlsx]Hóa đơn COD'!"&amp;CELL("address",I607))),"",(INDIRECT("'["&amp;'Báo cáo'!$C$3&amp;".xlsx]Hóa đơn COD'!"&amp;CELL("address",I607))))</f>
        <v>60</v>
      </c>
      <c r="J607">
        <f ca="1">IF(ISBLANK(INDIRECT("'["&amp;'Báo cáo'!$C$3&amp;".xlsx]Hóa đơn COD'!"&amp;CELL("address",J607))),"",(INDIRECT("'["&amp;'Báo cáo'!$C$3&amp;".xlsx]Hóa đơn COD'!"&amp;CELL("address",J607))))</f>
        <v>57</v>
      </c>
      <c r="K607">
        <f ca="1">IF(ISBLANK(INDIRECT("'["&amp;'Báo cáo'!$C$3&amp;".xlsx]Hóa đơn COD'!"&amp;CELL("address",K607))),"",(INDIRECT("'["&amp;'Báo cáo'!$C$3&amp;".xlsx]Hóa đơn COD'!"&amp;CELL("address",K607))))</f>
        <v>0</v>
      </c>
      <c r="L607">
        <f ca="1">IF(ISBLANK(INDIRECT("'["&amp;'Báo cáo'!$C$3&amp;".xlsx]Hóa đơn COD'!"&amp;CELL("address",L607))),"",(INDIRECT("'["&amp;'Báo cáo'!$C$3&amp;".xlsx]Hóa đơn COD'!"&amp;CELL("address",L607))))</f>
        <v>3</v>
      </c>
      <c r="M607">
        <f ca="1">IF(ISBLANK(INDIRECT("'["&amp;'Báo cáo'!$C$3&amp;".xlsx]Hóa đơn COD'!"&amp;CELL("address",M607))),"",(INDIRECT("'["&amp;'Báo cáo'!$C$3&amp;".xlsx]Hóa đơn COD'!"&amp;CELL("address",M607))))</f>
        <v>60</v>
      </c>
      <c r="N607" t="str">
        <f ca="1">IF(ISBLANK(INDIRECT("'["&amp;'Báo cáo'!$C$3&amp;".xlsx]Hóa đơn COD'!"&amp;CELL("address",N607))),"",(INDIRECT("'["&amp;'Báo cáo'!$C$3&amp;".xlsx]Hóa đơn COD'!"&amp;CELL("address",N607))))</f>
        <v>nhitpy</v>
      </c>
      <c r="O607" t="str">
        <f ca="1">IF(ISBLANK(INDIRECT("'["&amp;'Báo cáo'!$C$3&amp;".xlsx]Hóa đơn COD'!"&amp;CELL("address",O607))),"",(INDIRECT("'["&amp;'Báo cáo'!$C$3&amp;".xlsx]Hóa đơn COD'!"&amp;CELL("address",O607))))</f>
        <v>13:06 03-12-19</v>
      </c>
      <c r="P607" s="10">
        <f t="shared" ca="1" si="9"/>
        <v>0.54583333333333328</v>
      </c>
      <c r="Q607" t="str">
        <f ca="1">IF(B607="","",IF(P607&lt;'Báo cáo'!$C$4,"Sáng","Chiều"))</f>
        <v>Sáng</v>
      </c>
      <c r="R607" s="12" t="str">
        <f ca="1">IF(A607="","",IF(ISNUMBER(MATCH(B607,'Danh sách COD'!$B:$B,0)),J607/I607,""))</f>
        <v/>
      </c>
      <c r="S607" t="str">
        <f ca="1">IF(R607="","",IF(R607&gt;='Báo cáo'!$C$8,"Có","Không"))</f>
        <v/>
      </c>
    </row>
    <row r="608" spans="1:19" x14ac:dyDescent="0.25">
      <c r="A608" t="str">
        <f ca="1">IF(ISBLANK(INDIRECT("'["&amp;'Báo cáo'!$C$3&amp;".xlsx]Hóa đơn COD'!"&amp;CELL("address",A608))),"",(INDIRECT("'["&amp;'Báo cáo'!$C$3&amp;".xlsx]Hóa đơn COD'!"&amp;CELL("address",A608))))</f>
        <v>BTT397958268.T14620.051219</v>
      </c>
      <c r="B608" t="str">
        <f ca="1">IF(ISBLANK(INDIRECT("'["&amp;'Báo cáo'!$C$3&amp;".xlsx]Hóa đơn COD'!"&amp;CELL("address",B608))),"",(INDIRECT("'["&amp;'Báo cáo'!$C$3&amp;".xlsx]Hóa đơn COD'!"&amp;CELL("address",B608))))</f>
        <v>T14620-Nguyễn Thanh Tâm</v>
      </c>
      <c r="C608">
        <f ca="1">IF(ISBLANK(INDIRECT("'["&amp;'Báo cáo'!$C$3&amp;".xlsx]Hóa đơn COD'!"&amp;CELL("address",C608))),"",(INDIRECT("'["&amp;'Báo cáo'!$C$3&amp;".xlsx]Hóa đơn COD'!"&amp;CELL("address",C608))))</f>
        <v>13347810</v>
      </c>
      <c r="D608">
        <f ca="1">IF(ISBLANK(INDIRECT("'["&amp;'Báo cáo'!$C$3&amp;".xlsx]Hóa đơn COD'!"&amp;CELL("address",D608))),"",(INDIRECT("'["&amp;'Báo cáo'!$C$3&amp;".xlsx]Hóa đơn COD'!"&amp;CELL("address",D608))))</f>
        <v>0</v>
      </c>
      <c r="E608">
        <f ca="1">IF(ISBLANK(INDIRECT("'["&amp;'Báo cáo'!$C$3&amp;".xlsx]Hóa đơn COD'!"&amp;CELL("address",E608))),"",(INDIRECT("'["&amp;'Báo cáo'!$C$3&amp;".xlsx]Hóa đơn COD'!"&amp;CELL("address",E608))))</f>
        <v>1562730</v>
      </c>
      <c r="F608">
        <f ca="1">IF(ISBLANK(INDIRECT("'["&amp;'Báo cáo'!$C$3&amp;".xlsx]Hóa đơn COD'!"&amp;CELL("address",F608))),"",(INDIRECT("'["&amp;'Báo cáo'!$C$3&amp;".xlsx]Hóa đơn COD'!"&amp;CELL("address",F608))))</f>
        <v>1318730</v>
      </c>
      <c r="G608">
        <f ca="1">IF(ISBLANK(INDIRECT("'["&amp;'Báo cáo'!$C$3&amp;".xlsx]Hóa đơn COD'!"&amp;CELL("address",G608))),"",(INDIRECT("'["&amp;'Báo cáo'!$C$3&amp;".xlsx]Hóa đơn COD'!"&amp;CELL("address",G608))))</f>
        <v>244000</v>
      </c>
      <c r="H608">
        <f ca="1">IF(ISBLANK(INDIRECT("'["&amp;'Báo cáo'!$C$3&amp;".xlsx]Hóa đơn COD'!"&amp;CELL("address",H608))),"",(INDIRECT("'["&amp;'Báo cáo'!$C$3&amp;".xlsx]Hóa đơn COD'!"&amp;CELL("address",H608))))</f>
        <v>0</v>
      </c>
      <c r="I608">
        <f ca="1">IF(ISBLANK(INDIRECT("'["&amp;'Báo cáo'!$C$3&amp;".xlsx]Hóa đơn COD'!"&amp;CELL("address",I608))),"",(INDIRECT("'["&amp;'Báo cáo'!$C$3&amp;".xlsx]Hóa đơn COD'!"&amp;CELL("address",I608))))</f>
        <v>60</v>
      </c>
      <c r="J608">
        <f ca="1">IF(ISBLANK(INDIRECT("'["&amp;'Báo cáo'!$C$3&amp;".xlsx]Hóa đơn COD'!"&amp;CELL("address",J608))),"",(INDIRECT("'["&amp;'Báo cáo'!$C$3&amp;".xlsx]Hóa đơn COD'!"&amp;CELL("address",J608))))</f>
        <v>54</v>
      </c>
      <c r="K608">
        <f ca="1">IF(ISBLANK(INDIRECT("'["&amp;'Báo cáo'!$C$3&amp;".xlsx]Hóa đơn COD'!"&amp;CELL("address",K608))),"",(INDIRECT("'["&amp;'Báo cáo'!$C$3&amp;".xlsx]Hóa đơn COD'!"&amp;CELL("address",K608))))</f>
        <v>1</v>
      </c>
      <c r="L608">
        <f ca="1">IF(ISBLANK(INDIRECT("'["&amp;'Báo cáo'!$C$3&amp;".xlsx]Hóa đơn COD'!"&amp;CELL("address",L608))),"",(INDIRECT("'["&amp;'Báo cáo'!$C$3&amp;".xlsx]Hóa đơn COD'!"&amp;CELL("address",L608))))</f>
        <v>5</v>
      </c>
      <c r="M608">
        <f ca="1">IF(ISBLANK(INDIRECT("'["&amp;'Báo cáo'!$C$3&amp;".xlsx]Hóa đơn COD'!"&amp;CELL("address",M608))),"",(INDIRECT("'["&amp;'Báo cáo'!$C$3&amp;".xlsx]Hóa đơn COD'!"&amp;CELL("address",M608))))</f>
        <v>60</v>
      </c>
      <c r="N608" t="str">
        <f ca="1">IF(ISBLANK(INDIRECT("'["&amp;'Báo cáo'!$C$3&amp;".xlsx]Hóa đơn COD'!"&amp;CELL("address",N608))),"",(INDIRECT("'["&amp;'Báo cáo'!$C$3&amp;".xlsx]Hóa đơn COD'!"&amp;CELL("address",N608))))</f>
        <v>trongntm</v>
      </c>
      <c r="O608" t="str">
        <f ca="1">IF(ISBLANK(INDIRECT("'["&amp;'Báo cáo'!$C$3&amp;".xlsx]Hóa đơn COD'!"&amp;CELL("address",O608))),"",(INDIRECT("'["&amp;'Báo cáo'!$C$3&amp;".xlsx]Hóa đơn COD'!"&amp;CELL("address",O608))))</f>
        <v>13:09 05-12-19</v>
      </c>
      <c r="P608" s="10">
        <f t="shared" ca="1" si="9"/>
        <v>0.54791666666666672</v>
      </c>
      <c r="Q608" t="str">
        <f ca="1">IF(B608="","",IF(P608&lt;'Báo cáo'!$C$4,"Sáng","Chiều"))</f>
        <v>Sáng</v>
      </c>
      <c r="R608" s="12" t="str">
        <f ca="1">IF(A608="","",IF(ISNUMBER(MATCH(B608,'Danh sách COD'!$B:$B,0)),J608/I608,""))</f>
        <v/>
      </c>
      <c r="S608" t="str">
        <f ca="1">IF(R608="","",IF(R608&gt;='Báo cáo'!$C$8,"Có","Không"))</f>
        <v/>
      </c>
    </row>
    <row r="609" spans="1:19" x14ac:dyDescent="0.25">
      <c r="A609" t="str">
        <f ca="1">IF(ISBLANK(INDIRECT("'["&amp;'Báo cáo'!$C$3&amp;".xlsx]Hóa đơn COD'!"&amp;CELL("address",A609))),"",(INDIRECT("'["&amp;'Báo cáo'!$C$3&amp;".xlsx]Hóa đơn COD'!"&amp;CELL("address",A609))))</f>
        <v>BTT391769250.T14620.301119</v>
      </c>
      <c r="B609" t="str">
        <f ca="1">IF(ISBLANK(INDIRECT("'["&amp;'Báo cáo'!$C$3&amp;".xlsx]Hóa đơn COD'!"&amp;CELL("address",B609))),"",(INDIRECT("'["&amp;'Báo cáo'!$C$3&amp;".xlsx]Hóa đơn COD'!"&amp;CELL("address",B609))))</f>
        <v>T14620-Nguyễn Thanh Tâm</v>
      </c>
      <c r="C609">
        <f ca="1">IF(ISBLANK(INDIRECT("'["&amp;'Báo cáo'!$C$3&amp;".xlsx]Hóa đơn COD'!"&amp;CELL("address",C609))),"",(INDIRECT("'["&amp;'Báo cáo'!$C$3&amp;".xlsx]Hóa đơn COD'!"&amp;CELL("address",C609))))</f>
        <v>13067675</v>
      </c>
      <c r="D609">
        <f ca="1">IF(ISBLANK(INDIRECT("'["&amp;'Báo cáo'!$C$3&amp;".xlsx]Hóa đơn COD'!"&amp;CELL("address",D609))),"",(INDIRECT("'["&amp;'Báo cáo'!$C$3&amp;".xlsx]Hóa đơn COD'!"&amp;CELL("address",D609))))</f>
        <v>0</v>
      </c>
      <c r="E609">
        <f ca="1">IF(ISBLANK(INDIRECT("'["&amp;'Báo cáo'!$C$3&amp;".xlsx]Hóa đơn COD'!"&amp;CELL("address",E609))),"",(INDIRECT("'["&amp;'Báo cáo'!$C$3&amp;".xlsx]Hóa đơn COD'!"&amp;CELL("address",E609))))</f>
        <v>1253594</v>
      </c>
      <c r="F609">
        <f ca="1">IF(ISBLANK(INDIRECT("'["&amp;'Báo cáo'!$C$3&amp;".xlsx]Hóa đơn COD'!"&amp;CELL("address",F609))),"",(INDIRECT("'["&amp;'Báo cáo'!$C$3&amp;".xlsx]Hóa đơn COD'!"&amp;CELL("address",F609))))</f>
        <v>1105094</v>
      </c>
      <c r="G609">
        <f ca="1">IF(ISBLANK(INDIRECT("'["&amp;'Báo cáo'!$C$3&amp;".xlsx]Hóa đơn COD'!"&amp;CELL("address",G609))),"",(INDIRECT("'["&amp;'Báo cáo'!$C$3&amp;".xlsx]Hóa đơn COD'!"&amp;CELL("address",G609))))</f>
        <v>148500</v>
      </c>
      <c r="H609">
        <f ca="1">IF(ISBLANK(INDIRECT("'["&amp;'Báo cáo'!$C$3&amp;".xlsx]Hóa đơn COD'!"&amp;CELL("address",H609))),"",(INDIRECT("'["&amp;'Báo cáo'!$C$3&amp;".xlsx]Hóa đơn COD'!"&amp;CELL("address",H609))))</f>
        <v>0</v>
      </c>
      <c r="I609">
        <f ca="1">IF(ISBLANK(INDIRECT("'["&amp;'Báo cáo'!$C$3&amp;".xlsx]Hóa đơn COD'!"&amp;CELL("address",I609))),"",(INDIRECT("'["&amp;'Báo cáo'!$C$3&amp;".xlsx]Hóa đơn COD'!"&amp;CELL("address",I609))))</f>
        <v>46</v>
      </c>
      <c r="J609">
        <f ca="1">IF(ISBLANK(INDIRECT("'["&amp;'Báo cáo'!$C$3&amp;".xlsx]Hóa đơn COD'!"&amp;CELL("address",J609))),"",(INDIRECT("'["&amp;'Báo cáo'!$C$3&amp;".xlsx]Hóa đơn COD'!"&amp;CELL("address",J609))))</f>
        <v>45</v>
      </c>
      <c r="K609">
        <f ca="1">IF(ISBLANK(INDIRECT("'["&amp;'Báo cáo'!$C$3&amp;".xlsx]Hóa đơn COD'!"&amp;CELL("address",K609))),"",(INDIRECT("'["&amp;'Báo cáo'!$C$3&amp;".xlsx]Hóa đơn COD'!"&amp;CELL("address",K609))))</f>
        <v>1</v>
      </c>
      <c r="L609">
        <f ca="1">IF(ISBLANK(INDIRECT("'["&amp;'Báo cáo'!$C$3&amp;".xlsx]Hóa đơn COD'!"&amp;CELL("address",L609))),"",(INDIRECT("'["&amp;'Báo cáo'!$C$3&amp;".xlsx]Hóa đơn COD'!"&amp;CELL("address",L609))))</f>
        <v>0</v>
      </c>
      <c r="M609">
        <f ca="1">IF(ISBLANK(INDIRECT("'["&amp;'Báo cáo'!$C$3&amp;".xlsx]Hóa đơn COD'!"&amp;CELL("address",M609))),"",(INDIRECT("'["&amp;'Báo cáo'!$C$3&amp;".xlsx]Hóa đơn COD'!"&amp;CELL("address",M609))))</f>
        <v>46</v>
      </c>
      <c r="N609" t="str">
        <f ca="1">IF(ISBLANK(INDIRECT("'["&amp;'Báo cáo'!$C$3&amp;".xlsx]Hóa đơn COD'!"&amp;CELL("address",N609))),"",(INDIRECT("'["&amp;'Báo cáo'!$C$3&amp;".xlsx]Hóa đơn COD'!"&amp;CELL("address",N609))))</f>
        <v>nhitpy</v>
      </c>
      <c r="O609" t="str">
        <f ca="1">IF(ISBLANK(INDIRECT("'["&amp;'Báo cáo'!$C$3&amp;".xlsx]Hóa đơn COD'!"&amp;CELL("address",O609))),"",(INDIRECT("'["&amp;'Báo cáo'!$C$3&amp;".xlsx]Hóa đơn COD'!"&amp;CELL("address",O609))))</f>
        <v>13:09 30-11-19</v>
      </c>
      <c r="P609" s="10">
        <f t="shared" ca="1" si="9"/>
        <v>0.54791666666666672</v>
      </c>
      <c r="Q609" t="str">
        <f ca="1">IF(B609="","",IF(P609&lt;'Báo cáo'!$C$4,"Sáng","Chiều"))</f>
        <v>Sáng</v>
      </c>
      <c r="R609" s="12" t="str">
        <f ca="1">IF(A609="","",IF(ISNUMBER(MATCH(B609,'Danh sách COD'!$B:$B,0)),J609/I609,""))</f>
        <v/>
      </c>
      <c r="S609" t="str">
        <f ca="1">IF(R609="","",IF(R609&gt;='Báo cáo'!$C$8,"Có","Không"))</f>
        <v/>
      </c>
    </row>
    <row r="610" spans="1:19" x14ac:dyDescent="0.25">
      <c r="A610" t="str">
        <f ca="1">IF(ISBLANK(INDIRECT("'["&amp;'Báo cáo'!$C$3&amp;".xlsx]Hóa đơn COD'!"&amp;CELL("address",A610))),"",(INDIRECT("'["&amp;'Báo cáo'!$C$3&amp;".xlsx]Hóa đơn COD'!"&amp;CELL("address",A610))))</f>
        <v>BTT396706164.T14620.041219</v>
      </c>
      <c r="B610" t="str">
        <f ca="1">IF(ISBLANK(INDIRECT("'["&amp;'Báo cáo'!$C$3&amp;".xlsx]Hóa đơn COD'!"&amp;CELL("address",B610))),"",(INDIRECT("'["&amp;'Báo cáo'!$C$3&amp;".xlsx]Hóa đơn COD'!"&amp;CELL("address",B610))))</f>
        <v>T14620-Nguyễn Thanh Tâm</v>
      </c>
      <c r="C610">
        <f ca="1">IF(ISBLANK(INDIRECT("'["&amp;'Báo cáo'!$C$3&amp;".xlsx]Hóa đơn COD'!"&amp;CELL("address",C610))),"",(INDIRECT("'["&amp;'Báo cáo'!$C$3&amp;".xlsx]Hóa đơn COD'!"&amp;CELL("address",C610))))</f>
        <v>17928300</v>
      </c>
      <c r="D610">
        <f ca="1">IF(ISBLANK(INDIRECT("'["&amp;'Báo cáo'!$C$3&amp;".xlsx]Hóa đơn COD'!"&amp;CELL("address",D610))),"",(INDIRECT("'["&amp;'Báo cáo'!$C$3&amp;".xlsx]Hóa đơn COD'!"&amp;CELL("address",D610))))</f>
        <v>21000</v>
      </c>
      <c r="E610">
        <f ca="1">IF(ISBLANK(INDIRECT("'["&amp;'Báo cáo'!$C$3&amp;".xlsx]Hóa đơn COD'!"&amp;CELL("address",E610))),"",(INDIRECT("'["&amp;'Báo cáo'!$C$3&amp;".xlsx]Hóa đơn COD'!"&amp;CELL("address",E610))))</f>
        <v>1097560</v>
      </c>
      <c r="F610">
        <f ca="1">IF(ISBLANK(INDIRECT("'["&amp;'Báo cáo'!$C$3&amp;".xlsx]Hóa đơn COD'!"&amp;CELL("address",F610))),"",(INDIRECT("'["&amp;'Báo cáo'!$C$3&amp;".xlsx]Hóa đơn COD'!"&amp;CELL("address",F610))))</f>
        <v>908060</v>
      </c>
      <c r="G610">
        <f ca="1">IF(ISBLANK(INDIRECT("'["&amp;'Báo cáo'!$C$3&amp;".xlsx]Hóa đơn COD'!"&amp;CELL("address",G610))),"",(INDIRECT("'["&amp;'Báo cáo'!$C$3&amp;".xlsx]Hóa đơn COD'!"&amp;CELL("address",G610))))</f>
        <v>189500</v>
      </c>
      <c r="H610">
        <f ca="1">IF(ISBLANK(INDIRECT("'["&amp;'Báo cáo'!$C$3&amp;".xlsx]Hóa đơn COD'!"&amp;CELL("address",H610))),"",(INDIRECT("'["&amp;'Báo cáo'!$C$3&amp;".xlsx]Hóa đơn COD'!"&amp;CELL("address",H610))))</f>
        <v>0</v>
      </c>
      <c r="I610">
        <f ca="1">IF(ISBLANK(INDIRECT("'["&amp;'Báo cáo'!$C$3&amp;".xlsx]Hóa đơn COD'!"&amp;CELL("address",I610))),"",(INDIRECT("'["&amp;'Báo cáo'!$C$3&amp;".xlsx]Hóa đơn COD'!"&amp;CELL("address",I610))))</f>
        <v>48</v>
      </c>
      <c r="J610">
        <f ca="1">IF(ISBLANK(INDIRECT("'["&amp;'Báo cáo'!$C$3&amp;".xlsx]Hóa đơn COD'!"&amp;CELL("address",J610))),"",(INDIRECT("'["&amp;'Báo cáo'!$C$3&amp;".xlsx]Hóa đơn COD'!"&amp;CELL("address",J610))))</f>
        <v>44</v>
      </c>
      <c r="K610">
        <f ca="1">IF(ISBLANK(INDIRECT("'["&amp;'Báo cáo'!$C$3&amp;".xlsx]Hóa đơn COD'!"&amp;CELL("address",K610))),"",(INDIRECT("'["&amp;'Báo cáo'!$C$3&amp;".xlsx]Hóa đơn COD'!"&amp;CELL("address",K610))))</f>
        <v>0</v>
      </c>
      <c r="L610">
        <f ca="1">IF(ISBLANK(INDIRECT("'["&amp;'Báo cáo'!$C$3&amp;".xlsx]Hóa đơn COD'!"&amp;CELL("address",L610))),"",(INDIRECT("'["&amp;'Báo cáo'!$C$3&amp;".xlsx]Hóa đơn COD'!"&amp;CELL("address",L610))))</f>
        <v>4</v>
      </c>
      <c r="M610">
        <f ca="1">IF(ISBLANK(INDIRECT("'["&amp;'Báo cáo'!$C$3&amp;".xlsx]Hóa đơn COD'!"&amp;CELL("address",M610))),"",(INDIRECT("'["&amp;'Báo cáo'!$C$3&amp;".xlsx]Hóa đơn COD'!"&amp;CELL("address",M610))))</f>
        <v>48</v>
      </c>
      <c r="N610" t="str">
        <f ca="1">IF(ISBLANK(INDIRECT("'["&amp;'Báo cáo'!$C$3&amp;".xlsx]Hóa đơn COD'!"&amp;CELL("address",N610))),"",(INDIRECT("'["&amp;'Báo cáo'!$C$3&amp;".xlsx]Hóa đơn COD'!"&amp;CELL("address",N610))))</f>
        <v>ngannk2</v>
      </c>
      <c r="O610" t="str">
        <f ca="1">IF(ISBLANK(INDIRECT("'["&amp;'Báo cáo'!$C$3&amp;".xlsx]Hóa đơn COD'!"&amp;CELL("address",O610))),"",(INDIRECT("'["&amp;'Báo cáo'!$C$3&amp;".xlsx]Hóa đơn COD'!"&amp;CELL("address",O610))))</f>
        <v>13:11 04-12-19</v>
      </c>
      <c r="P610" s="10">
        <f t="shared" ca="1" si="9"/>
        <v>0.5493055555555556</v>
      </c>
      <c r="Q610" t="str">
        <f ca="1">IF(B610="","",IF(P610&lt;'Báo cáo'!$C$4,"Sáng","Chiều"))</f>
        <v>Sáng</v>
      </c>
      <c r="R610" s="12" t="str">
        <f ca="1">IF(A610="","",IF(ISNUMBER(MATCH(B610,'Danh sách COD'!$B:$B,0)),J610/I610,""))</f>
        <v/>
      </c>
      <c r="S610" t="str">
        <f ca="1">IF(R610="","",IF(R610&gt;='Báo cáo'!$C$8,"Có","Không"))</f>
        <v/>
      </c>
    </row>
    <row r="611" spans="1:19" x14ac:dyDescent="0.25">
      <c r="A611" t="str">
        <f ca="1">IF(ISBLANK(INDIRECT("'["&amp;'Báo cáo'!$C$3&amp;".xlsx]Hóa đơn COD'!"&amp;CELL("address",A611))),"",(INDIRECT("'["&amp;'Báo cáo'!$C$3&amp;".xlsx]Hóa đơn COD'!"&amp;CELL("address",A611))))</f>
        <v>BTT393967560.T14620.021219</v>
      </c>
      <c r="B611" t="str">
        <f ca="1">IF(ISBLANK(INDIRECT("'["&amp;'Báo cáo'!$C$3&amp;".xlsx]Hóa đơn COD'!"&amp;CELL("address",B611))),"",(INDIRECT("'["&amp;'Báo cáo'!$C$3&amp;".xlsx]Hóa đơn COD'!"&amp;CELL("address",B611))))</f>
        <v>T14620-Nguyễn Thanh Tâm</v>
      </c>
      <c r="C611">
        <f ca="1">IF(ISBLANK(INDIRECT("'["&amp;'Báo cáo'!$C$3&amp;".xlsx]Hóa đơn COD'!"&amp;CELL("address",C611))),"",(INDIRECT("'["&amp;'Báo cáo'!$C$3&amp;".xlsx]Hóa đơn COD'!"&amp;CELL("address",C611))))</f>
        <v>21242344</v>
      </c>
      <c r="D611">
        <f ca="1">IF(ISBLANK(INDIRECT("'["&amp;'Báo cáo'!$C$3&amp;".xlsx]Hóa đơn COD'!"&amp;CELL("address",D611))),"",(INDIRECT("'["&amp;'Báo cáo'!$C$3&amp;".xlsx]Hóa đơn COD'!"&amp;CELL("address",D611))))</f>
        <v>0</v>
      </c>
      <c r="E611">
        <f ca="1">IF(ISBLANK(INDIRECT("'["&amp;'Báo cáo'!$C$3&amp;".xlsx]Hóa đơn COD'!"&amp;CELL("address",E611))),"",(INDIRECT("'["&amp;'Báo cáo'!$C$3&amp;".xlsx]Hóa đơn COD'!"&amp;CELL("address",E611))))</f>
        <v>1954010</v>
      </c>
      <c r="F611">
        <f ca="1">IF(ISBLANK(INDIRECT("'["&amp;'Báo cáo'!$C$3&amp;".xlsx]Hóa đơn COD'!"&amp;CELL("address",F611))),"",(INDIRECT("'["&amp;'Báo cáo'!$C$3&amp;".xlsx]Hóa đơn COD'!"&amp;CELL("address",F611))))</f>
        <v>1605010</v>
      </c>
      <c r="G611">
        <f ca="1">IF(ISBLANK(INDIRECT("'["&amp;'Báo cáo'!$C$3&amp;".xlsx]Hóa đơn COD'!"&amp;CELL("address",G611))),"",(INDIRECT("'["&amp;'Báo cáo'!$C$3&amp;".xlsx]Hóa đơn COD'!"&amp;CELL("address",G611))))</f>
        <v>349000</v>
      </c>
      <c r="H611">
        <f ca="1">IF(ISBLANK(INDIRECT("'["&amp;'Báo cáo'!$C$3&amp;".xlsx]Hóa đơn COD'!"&amp;CELL("address",H611))),"",(INDIRECT("'["&amp;'Báo cáo'!$C$3&amp;".xlsx]Hóa đơn COD'!"&amp;CELL("address",H611))))</f>
        <v>0</v>
      </c>
      <c r="I611">
        <f ca="1">IF(ISBLANK(INDIRECT("'["&amp;'Báo cáo'!$C$3&amp;".xlsx]Hóa đơn COD'!"&amp;CELL("address",I611))),"",(INDIRECT("'["&amp;'Báo cáo'!$C$3&amp;".xlsx]Hóa đơn COD'!"&amp;CELL("address",I611))))</f>
        <v>78</v>
      </c>
      <c r="J611">
        <f ca="1">IF(ISBLANK(INDIRECT("'["&amp;'Báo cáo'!$C$3&amp;".xlsx]Hóa đơn COD'!"&amp;CELL("address",J611))),"",(INDIRECT("'["&amp;'Báo cáo'!$C$3&amp;".xlsx]Hóa đơn COD'!"&amp;CELL("address",J611))))</f>
        <v>71</v>
      </c>
      <c r="K611">
        <f ca="1">IF(ISBLANK(INDIRECT("'["&amp;'Báo cáo'!$C$3&amp;".xlsx]Hóa đơn COD'!"&amp;CELL("address",K611))),"",(INDIRECT("'["&amp;'Báo cáo'!$C$3&amp;".xlsx]Hóa đơn COD'!"&amp;CELL("address",K611))))</f>
        <v>0</v>
      </c>
      <c r="L611">
        <f ca="1">IF(ISBLANK(INDIRECT("'["&amp;'Báo cáo'!$C$3&amp;".xlsx]Hóa đơn COD'!"&amp;CELL("address",L611))),"",(INDIRECT("'["&amp;'Báo cáo'!$C$3&amp;".xlsx]Hóa đơn COD'!"&amp;CELL("address",L611))))</f>
        <v>7</v>
      </c>
      <c r="M611">
        <f ca="1">IF(ISBLANK(INDIRECT("'["&amp;'Báo cáo'!$C$3&amp;".xlsx]Hóa đơn COD'!"&amp;CELL("address",M611))),"",(INDIRECT("'["&amp;'Báo cáo'!$C$3&amp;".xlsx]Hóa đơn COD'!"&amp;CELL("address",M611))))</f>
        <v>78</v>
      </c>
      <c r="N611" t="str">
        <f ca="1">IF(ISBLANK(INDIRECT("'["&amp;'Báo cáo'!$C$3&amp;".xlsx]Hóa đơn COD'!"&amp;CELL("address",N611))),"",(INDIRECT("'["&amp;'Báo cáo'!$C$3&amp;".xlsx]Hóa đơn COD'!"&amp;CELL("address",N611))))</f>
        <v>ngannk2</v>
      </c>
      <c r="O611" t="str">
        <f ca="1">IF(ISBLANK(INDIRECT("'["&amp;'Báo cáo'!$C$3&amp;".xlsx]Hóa đơn COD'!"&amp;CELL("address",O611))),"",(INDIRECT("'["&amp;'Báo cáo'!$C$3&amp;".xlsx]Hóa đơn COD'!"&amp;CELL("address",O611))))</f>
        <v>13:17 02-12-19</v>
      </c>
      <c r="P611" s="10">
        <f t="shared" ca="1" si="9"/>
        <v>0.55347222222222225</v>
      </c>
      <c r="Q611" t="str">
        <f ca="1">IF(B611="","",IF(P611&lt;'Báo cáo'!$C$4,"Sáng","Chiều"))</f>
        <v>Chiều</v>
      </c>
      <c r="R611" s="12" t="str">
        <f ca="1">IF(A611="","",IF(ISNUMBER(MATCH(B611,'Danh sách COD'!$B:$B,0)),J611/I611,""))</f>
        <v/>
      </c>
      <c r="S611" t="str">
        <f ca="1">IF(R611="","",IF(R611&gt;='Báo cáo'!$C$8,"Có","Không"))</f>
        <v/>
      </c>
    </row>
    <row r="612" spans="1:19" x14ac:dyDescent="0.25">
      <c r="A612" t="str">
        <f ca="1">IF(ISBLANK(INDIRECT("'["&amp;'Báo cáo'!$C$3&amp;".xlsx]Hóa đơn COD'!"&amp;CELL("address",A612))),"",(INDIRECT("'["&amp;'Báo cáo'!$C$3&amp;".xlsx]Hóa đơn COD'!"&amp;CELL("address",A612))))</f>
        <v>BTT399430752.T14620.061219</v>
      </c>
      <c r="B612" t="str">
        <f ca="1">IF(ISBLANK(INDIRECT("'["&amp;'Báo cáo'!$C$3&amp;".xlsx]Hóa đơn COD'!"&amp;CELL("address",B612))),"",(INDIRECT("'["&amp;'Báo cáo'!$C$3&amp;".xlsx]Hóa đơn COD'!"&amp;CELL("address",B612))))</f>
        <v>T14620-Nguyễn Thanh Tâm</v>
      </c>
      <c r="C612">
        <f ca="1">IF(ISBLANK(INDIRECT("'["&amp;'Báo cáo'!$C$3&amp;".xlsx]Hóa đơn COD'!"&amp;CELL("address",C612))),"",(INDIRECT("'["&amp;'Báo cáo'!$C$3&amp;".xlsx]Hóa đơn COD'!"&amp;CELL("address",C612))))</f>
        <v>24284760</v>
      </c>
      <c r="D612">
        <f ca="1">IF(ISBLANK(INDIRECT("'["&amp;'Báo cáo'!$C$3&amp;".xlsx]Hóa đơn COD'!"&amp;CELL("address",D612))),"",(INDIRECT("'["&amp;'Báo cáo'!$C$3&amp;".xlsx]Hóa đơn COD'!"&amp;CELL("address",D612))))</f>
        <v>0</v>
      </c>
      <c r="E612">
        <f ca="1">IF(ISBLANK(INDIRECT("'["&amp;'Báo cáo'!$C$3&amp;".xlsx]Hóa đơn COD'!"&amp;CELL("address",E612))),"",(INDIRECT("'["&amp;'Báo cáo'!$C$3&amp;".xlsx]Hóa đơn COD'!"&amp;CELL("address",E612))))</f>
        <v>1686405</v>
      </c>
      <c r="F612">
        <f ca="1">IF(ISBLANK(INDIRECT("'["&amp;'Báo cáo'!$C$3&amp;".xlsx]Hóa đơn COD'!"&amp;CELL("address",F612))),"",(INDIRECT("'["&amp;'Báo cáo'!$C$3&amp;".xlsx]Hóa đơn COD'!"&amp;CELL("address",F612))))</f>
        <v>1490405</v>
      </c>
      <c r="G612">
        <f ca="1">IF(ISBLANK(INDIRECT("'["&amp;'Báo cáo'!$C$3&amp;".xlsx]Hóa đơn COD'!"&amp;CELL("address",G612))),"",(INDIRECT("'["&amp;'Báo cáo'!$C$3&amp;".xlsx]Hóa đơn COD'!"&amp;CELL("address",G612))))</f>
        <v>196000</v>
      </c>
      <c r="H612">
        <f ca="1">IF(ISBLANK(INDIRECT("'["&amp;'Báo cáo'!$C$3&amp;".xlsx]Hóa đơn COD'!"&amp;CELL("address",H612))),"",(INDIRECT("'["&amp;'Báo cáo'!$C$3&amp;".xlsx]Hóa đơn COD'!"&amp;CELL("address",H612))))</f>
        <v>0</v>
      </c>
      <c r="I612">
        <f ca="1">IF(ISBLANK(INDIRECT("'["&amp;'Báo cáo'!$C$3&amp;".xlsx]Hóa đơn COD'!"&amp;CELL("address",I612))),"",(INDIRECT("'["&amp;'Báo cáo'!$C$3&amp;".xlsx]Hóa đơn COD'!"&amp;CELL("address",I612))))</f>
        <v>82</v>
      </c>
      <c r="J612">
        <f ca="1">IF(ISBLANK(INDIRECT("'["&amp;'Báo cáo'!$C$3&amp;".xlsx]Hóa đơn COD'!"&amp;CELL("address",J612))),"",(INDIRECT("'["&amp;'Báo cáo'!$C$3&amp;".xlsx]Hóa đơn COD'!"&amp;CELL("address",J612))))</f>
        <v>70</v>
      </c>
      <c r="K612">
        <f ca="1">IF(ISBLANK(INDIRECT("'["&amp;'Báo cáo'!$C$3&amp;".xlsx]Hóa đơn COD'!"&amp;CELL("address",K612))),"",(INDIRECT("'["&amp;'Báo cáo'!$C$3&amp;".xlsx]Hóa đơn COD'!"&amp;CELL("address",K612))))</f>
        <v>2</v>
      </c>
      <c r="L612">
        <f ca="1">IF(ISBLANK(INDIRECT("'["&amp;'Báo cáo'!$C$3&amp;".xlsx]Hóa đơn COD'!"&amp;CELL("address",L612))),"",(INDIRECT("'["&amp;'Báo cáo'!$C$3&amp;".xlsx]Hóa đơn COD'!"&amp;CELL("address",L612))))</f>
        <v>10</v>
      </c>
      <c r="M612">
        <f ca="1">IF(ISBLANK(INDIRECT("'["&amp;'Báo cáo'!$C$3&amp;".xlsx]Hóa đơn COD'!"&amp;CELL("address",M612))),"",(INDIRECT("'["&amp;'Báo cáo'!$C$3&amp;".xlsx]Hóa đơn COD'!"&amp;CELL("address",M612))))</f>
        <v>82</v>
      </c>
      <c r="N612" t="str">
        <f ca="1">IF(ISBLANK(INDIRECT("'["&amp;'Báo cáo'!$C$3&amp;".xlsx]Hóa đơn COD'!"&amp;CELL("address",N612))),"",(INDIRECT("'["&amp;'Báo cáo'!$C$3&amp;".xlsx]Hóa đơn COD'!"&amp;CELL("address",N612))))</f>
        <v>ngannk2</v>
      </c>
      <c r="O612" t="str">
        <f ca="1">IF(ISBLANK(INDIRECT("'["&amp;'Báo cáo'!$C$3&amp;".xlsx]Hóa đơn COD'!"&amp;CELL("address",O612))),"",(INDIRECT("'["&amp;'Báo cáo'!$C$3&amp;".xlsx]Hóa đơn COD'!"&amp;CELL("address",O612))))</f>
        <v>13:24 06-12-19</v>
      </c>
      <c r="P612" s="10">
        <f t="shared" ca="1" si="9"/>
        <v>0.55833333333333335</v>
      </c>
      <c r="Q612" t="str">
        <f ca="1">IF(B612="","",IF(P612&lt;'Báo cáo'!$C$4,"Sáng","Chiều"))</f>
        <v>Chiều</v>
      </c>
      <c r="R612" s="12" t="str">
        <f ca="1">IF(A612="","",IF(ISNUMBER(MATCH(B612,'Danh sách COD'!$B:$B,0)),J612/I612,""))</f>
        <v/>
      </c>
      <c r="S612" t="str">
        <f ca="1">IF(R612="","",IF(R612&gt;='Báo cáo'!$C$8,"Có","Không"))</f>
        <v/>
      </c>
    </row>
    <row r="613" spans="1:19" x14ac:dyDescent="0.25">
      <c r="A613" t="str">
        <f ca="1">IF(ISBLANK(INDIRECT("'["&amp;'Báo cáo'!$C$3&amp;".xlsx]Hóa đơn COD'!"&amp;CELL("address",A613))),"",(INDIRECT("'["&amp;'Báo cáo'!$C$3&amp;".xlsx]Hóa đơn COD'!"&amp;CELL("address",A613))))</f>
        <v>BTT399720069.T14620.061219</v>
      </c>
      <c r="B613" t="str">
        <f ca="1">IF(ISBLANK(INDIRECT("'["&amp;'Báo cáo'!$C$3&amp;".xlsx]Hóa đơn COD'!"&amp;CELL("address",B613))),"",(INDIRECT("'["&amp;'Báo cáo'!$C$3&amp;".xlsx]Hóa đơn COD'!"&amp;CELL("address",B613))))</f>
        <v>T14620-Nguyễn Thanh Tâm</v>
      </c>
      <c r="C613">
        <f ca="1">IF(ISBLANK(INDIRECT("'["&amp;'Báo cáo'!$C$3&amp;".xlsx]Hóa đơn COD'!"&amp;CELL("address",C613))),"",(INDIRECT("'["&amp;'Báo cáo'!$C$3&amp;".xlsx]Hóa đơn COD'!"&amp;CELL("address",C613))))</f>
        <v>12075898</v>
      </c>
      <c r="D613">
        <f ca="1">IF(ISBLANK(INDIRECT("'["&amp;'Báo cáo'!$C$3&amp;".xlsx]Hóa đơn COD'!"&amp;CELL("address",D613))),"",(INDIRECT("'["&amp;'Báo cáo'!$C$3&amp;".xlsx]Hóa đơn COD'!"&amp;CELL("address",D613))))</f>
        <v>0</v>
      </c>
      <c r="E613">
        <f ca="1">IF(ISBLANK(INDIRECT("'["&amp;'Báo cáo'!$C$3&amp;".xlsx]Hóa đơn COD'!"&amp;CELL("address",E613))),"",(INDIRECT("'["&amp;'Báo cáo'!$C$3&amp;".xlsx]Hóa đơn COD'!"&amp;CELL("address",E613))))</f>
        <v>1203910</v>
      </c>
      <c r="F613">
        <f ca="1">IF(ISBLANK(INDIRECT("'["&amp;'Báo cáo'!$C$3&amp;".xlsx]Hóa đơn COD'!"&amp;CELL("address",F613))),"",(INDIRECT("'["&amp;'Báo cáo'!$C$3&amp;".xlsx]Hóa đơn COD'!"&amp;CELL("address",F613))))</f>
        <v>1078910</v>
      </c>
      <c r="G613">
        <f ca="1">IF(ISBLANK(INDIRECT("'["&amp;'Báo cáo'!$C$3&amp;".xlsx]Hóa đơn COD'!"&amp;CELL("address",G613))),"",(INDIRECT("'["&amp;'Báo cáo'!$C$3&amp;".xlsx]Hóa đơn COD'!"&amp;CELL("address",G613))))</f>
        <v>125000</v>
      </c>
      <c r="H613">
        <f ca="1">IF(ISBLANK(INDIRECT("'["&amp;'Báo cáo'!$C$3&amp;".xlsx]Hóa đơn COD'!"&amp;CELL("address",H613))),"",(INDIRECT("'["&amp;'Báo cáo'!$C$3&amp;".xlsx]Hóa đơn COD'!"&amp;CELL("address",H613))))</f>
        <v>0</v>
      </c>
      <c r="I613">
        <f ca="1">IF(ISBLANK(INDIRECT("'["&amp;'Báo cáo'!$C$3&amp;".xlsx]Hóa đơn COD'!"&amp;CELL("address",I613))),"",(INDIRECT("'["&amp;'Báo cáo'!$C$3&amp;".xlsx]Hóa đơn COD'!"&amp;CELL("address",I613))))</f>
        <v>45</v>
      </c>
      <c r="J613">
        <f ca="1">IF(ISBLANK(INDIRECT("'["&amp;'Báo cáo'!$C$3&amp;".xlsx]Hóa đơn COD'!"&amp;CELL("address",J613))),"",(INDIRECT("'["&amp;'Báo cáo'!$C$3&amp;".xlsx]Hóa đơn COD'!"&amp;CELL("address",J613))))</f>
        <v>41</v>
      </c>
      <c r="K613">
        <f ca="1">IF(ISBLANK(INDIRECT("'["&amp;'Báo cáo'!$C$3&amp;".xlsx]Hóa đơn COD'!"&amp;CELL("address",K613))),"",(INDIRECT("'["&amp;'Báo cáo'!$C$3&amp;".xlsx]Hóa đơn COD'!"&amp;CELL("address",K613))))</f>
        <v>2</v>
      </c>
      <c r="L613">
        <f ca="1">IF(ISBLANK(INDIRECT("'["&amp;'Báo cáo'!$C$3&amp;".xlsx]Hóa đơn COD'!"&amp;CELL("address",L613))),"",(INDIRECT("'["&amp;'Báo cáo'!$C$3&amp;".xlsx]Hóa đơn COD'!"&amp;CELL("address",L613))))</f>
        <v>2</v>
      </c>
      <c r="M613">
        <f ca="1">IF(ISBLANK(INDIRECT("'["&amp;'Báo cáo'!$C$3&amp;".xlsx]Hóa đơn COD'!"&amp;CELL("address",M613))),"",(INDIRECT("'["&amp;'Báo cáo'!$C$3&amp;".xlsx]Hóa đơn COD'!"&amp;CELL("address",M613))))</f>
        <v>45</v>
      </c>
      <c r="N613" t="str">
        <f ca="1">IF(ISBLANK(INDIRECT("'["&amp;'Báo cáo'!$C$3&amp;".xlsx]Hóa đơn COD'!"&amp;CELL("address",N613))),"",(INDIRECT("'["&amp;'Báo cáo'!$C$3&amp;".xlsx]Hóa đơn COD'!"&amp;CELL("address",N613))))</f>
        <v>ngannk2</v>
      </c>
      <c r="O613" t="str">
        <f ca="1">IF(ISBLANK(INDIRECT("'["&amp;'Báo cáo'!$C$3&amp;".xlsx]Hóa đơn COD'!"&amp;CELL("address",O613))),"",(INDIRECT("'["&amp;'Báo cáo'!$C$3&amp;".xlsx]Hóa đơn COD'!"&amp;CELL("address",O613))))</f>
        <v>17:48 06-12-19</v>
      </c>
      <c r="P613" s="10">
        <f t="shared" ca="1" si="9"/>
        <v>0.7416666666666667</v>
      </c>
      <c r="Q613" t="str">
        <f ca="1">IF(B613="","",IF(P613&lt;'Báo cáo'!$C$4,"Sáng","Chiều"))</f>
        <v>Chiều</v>
      </c>
      <c r="R613" s="12" t="str">
        <f ca="1">IF(A613="","",IF(ISNUMBER(MATCH(B613,'Danh sách COD'!$B:$B,0)),J613/I613,""))</f>
        <v/>
      </c>
      <c r="S613" t="str">
        <f ca="1">IF(R613="","",IF(R613&gt;='Báo cáo'!$C$8,"Có","Không"))</f>
        <v/>
      </c>
    </row>
    <row r="614" spans="1:19" x14ac:dyDescent="0.25">
      <c r="A614" t="str">
        <f ca="1">IF(ISBLANK(INDIRECT("'["&amp;'Báo cáo'!$C$3&amp;".xlsx]Hóa đơn COD'!"&amp;CELL("address",A614))),"",(INDIRECT("'["&amp;'Báo cáo'!$C$3&amp;".xlsx]Hóa đơn COD'!"&amp;CELL("address",A614))))</f>
        <v>BTT395624478.T14620.031219</v>
      </c>
      <c r="B614" t="str">
        <f ca="1">IF(ISBLANK(INDIRECT("'["&amp;'Báo cáo'!$C$3&amp;".xlsx]Hóa đơn COD'!"&amp;CELL("address",B614))),"",(INDIRECT("'["&amp;'Báo cáo'!$C$3&amp;".xlsx]Hóa đơn COD'!"&amp;CELL("address",B614))))</f>
        <v>T14620-Nguyễn Thanh Tâm</v>
      </c>
      <c r="C614">
        <f ca="1">IF(ISBLANK(INDIRECT("'["&amp;'Báo cáo'!$C$3&amp;".xlsx]Hóa đơn COD'!"&amp;CELL("address",C614))),"",(INDIRECT("'["&amp;'Báo cáo'!$C$3&amp;".xlsx]Hóa đơn COD'!"&amp;CELL("address",C614))))</f>
        <v>4157360</v>
      </c>
      <c r="D614">
        <f ca="1">IF(ISBLANK(INDIRECT("'["&amp;'Báo cáo'!$C$3&amp;".xlsx]Hóa đơn COD'!"&amp;CELL("address",D614))),"",(INDIRECT("'["&amp;'Báo cáo'!$C$3&amp;".xlsx]Hóa đơn COD'!"&amp;CELL("address",D614))))</f>
        <v>0</v>
      </c>
      <c r="E614">
        <f ca="1">IF(ISBLANK(INDIRECT("'["&amp;'Báo cáo'!$C$3&amp;".xlsx]Hóa đơn COD'!"&amp;CELL("address",E614))),"",(INDIRECT("'["&amp;'Báo cáo'!$C$3&amp;".xlsx]Hóa đơn COD'!"&amp;CELL("address",E614))))</f>
        <v>269570</v>
      </c>
      <c r="F614">
        <f ca="1">IF(ISBLANK(INDIRECT("'["&amp;'Báo cáo'!$C$3&amp;".xlsx]Hóa đơn COD'!"&amp;CELL("address",F614))),"",(INDIRECT("'["&amp;'Báo cáo'!$C$3&amp;".xlsx]Hóa đơn COD'!"&amp;CELL("address",F614))))</f>
        <v>212570</v>
      </c>
      <c r="G614">
        <f ca="1">IF(ISBLANK(INDIRECT("'["&amp;'Báo cáo'!$C$3&amp;".xlsx]Hóa đơn COD'!"&amp;CELL("address",G614))),"",(INDIRECT("'["&amp;'Báo cáo'!$C$3&amp;".xlsx]Hóa đơn COD'!"&amp;CELL("address",G614))))</f>
        <v>57000</v>
      </c>
      <c r="H614">
        <f ca="1">IF(ISBLANK(INDIRECT("'["&amp;'Báo cáo'!$C$3&amp;".xlsx]Hóa đơn COD'!"&amp;CELL("address",H614))),"",(INDIRECT("'["&amp;'Báo cáo'!$C$3&amp;".xlsx]Hóa đơn COD'!"&amp;CELL("address",H614))))</f>
        <v>0</v>
      </c>
      <c r="I614">
        <f ca="1">IF(ISBLANK(INDIRECT("'["&amp;'Báo cáo'!$C$3&amp;".xlsx]Hóa đơn COD'!"&amp;CELL("address",I614))),"",(INDIRECT("'["&amp;'Báo cáo'!$C$3&amp;".xlsx]Hóa đơn COD'!"&amp;CELL("address",I614))))</f>
        <v>16</v>
      </c>
      <c r="J614">
        <f ca="1">IF(ISBLANK(INDIRECT("'["&amp;'Báo cáo'!$C$3&amp;".xlsx]Hóa đơn COD'!"&amp;CELL("address",J614))),"",(INDIRECT("'["&amp;'Báo cáo'!$C$3&amp;".xlsx]Hóa đơn COD'!"&amp;CELL("address",J614))))</f>
        <v>12</v>
      </c>
      <c r="K614">
        <f ca="1">IF(ISBLANK(INDIRECT("'["&amp;'Báo cáo'!$C$3&amp;".xlsx]Hóa đơn COD'!"&amp;CELL("address",K614))),"",(INDIRECT("'["&amp;'Báo cáo'!$C$3&amp;".xlsx]Hóa đơn COD'!"&amp;CELL("address",K614))))</f>
        <v>0</v>
      </c>
      <c r="L614">
        <f ca="1">IF(ISBLANK(INDIRECT("'["&amp;'Báo cáo'!$C$3&amp;".xlsx]Hóa đơn COD'!"&amp;CELL("address",L614))),"",(INDIRECT("'["&amp;'Báo cáo'!$C$3&amp;".xlsx]Hóa đơn COD'!"&amp;CELL("address",L614))))</f>
        <v>4</v>
      </c>
      <c r="M614">
        <f ca="1">IF(ISBLANK(INDIRECT("'["&amp;'Báo cáo'!$C$3&amp;".xlsx]Hóa đơn COD'!"&amp;CELL("address",M614))),"",(INDIRECT("'["&amp;'Báo cáo'!$C$3&amp;".xlsx]Hóa đơn COD'!"&amp;CELL("address",M614))))</f>
        <v>16</v>
      </c>
      <c r="N614" t="str">
        <f ca="1">IF(ISBLANK(INDIRECT("'["&amp;'Báo cáo'!$C$3&amp;".xlsx]Hóa đơn COD'!"&amp;CELL("address",N614))),"",(INDIRECT("'["&amp;'Báo cáo'!$C$3&amp;".xlsx]Hóa đơn COD'!"&amp;CELL("address",N614))))</f>
        <v>nhitpy</v>
      </c>
      <c r="O614" t="str">
        <f ca="1">IF(ISBLANK(INDIRECT("'["&amp;'Báo cáo'!$C$3&amp;".xlsx]Hóa đơn COD'!"&amp;CELL("address",O614))),"",(INDIRECT("'["&amp;'Báo cáo'!$C$3&amp;".xlsx]Hóa đơn COD'!"&amp;CELL("address",O614))))</f>
        <v>17:53 03-12-19</v>
      </c>
      <c r="P614" s="10">
        <f t="shared" ca="1" si="9"/>
        <v>0.74513888888888891</v>
      </c>
      <c r="Q614" t="str">
        <f ca="1">IF(B614="","",IF(P614&lt;'Báo cáo'!$C$4,"Sáng","Chiều"))</f>
        <v>Chiều</v>
      </c>
      <c r="R614" s="12" t="str">
        <f ca="1">IF(A614="","",IF(ISNUMBER(MATCH(B614,'Danh sách COD'!$B:$B,0)),J614/I614,""))</f>
        <v/>
      </c>
      <c r="S614" t="str">
        <f ca="1">IF(R614="","",IF(R614&gt;='Báo cáo'!$C$8,"Có","Không"))</f>
        <v/>
      </c>
    </row>
    <row r="615" spans="1:19" x14ac:dyDescent="0.25">
      <c r="A615" t="str">
        <f ca="1">IF(ISBLANK(INDIRECT("'["&amp;'Báo cáo'!$C$3&amp;".xlsx]Hóa đơn COD'!"&amp;CELL("address",A615))),"",(INDIRECT("'["&amp;'Báo cáo'!$C$3&amp;".xlsx]Hóa đơn COD'!"&amp;CELL("address",A615))))</f>
        <v>BTT398315640.T14620.051219</v>
      </c>
      <c r="B615" t="str">
        <f ca="1">IF(ISBLANK(INDIRECT("'["&amp;'Báo cáo'!$C$3&amp;".xlsx]Hóa đơn COD'!"&amp;CELL("address",B615))),"",(INDIRECT("'["&amp;'Báo cáo'!$C$3&amp;".xlsx]Hóa đơn COD'!"&amp;CELL("address",B615))))</f>
        <v>T14620-Nguyễn Thanh Tâm</v>
      </c>
      <c r="C615">
        <f ca="1">IF(ISBLANK(INDIRECT("'["&amp;'Báo cáo'!$C$3&amp;".xlsx]Hóa đơn COD'!"&amp;CELL("address",C615))),"",(INDIRECT("'["&amp;'Báo cáo'!$C$3&amp;".xlsx]Hóa đơn COD'!"&amp;CELL("address",C615))))</f>
        <v>7432160</v>
      </c>
      <c r="D615">
        <f ca="1">IF(ISBLANK(INDIRECT("'["&amp;'Báo cáo'!$C$3&amp;".xlsx]Hóa đơn COD'!"&amp;CELL("address",D615))),"",(INDIRECT("'["&amp;'Báo cáo'!$C$3&amp;".xlsx]Hóa đơn COD'!"&amp;CELL("address",D615))))</f>
        <v>0</v>
      </c>
      <c r="E615">
        <f ca="1">IF(ISBLANK(INDIRECT("'["&amp;'Báo cáo'!$C$3&amp;".xlsx]Hóa đơn COD'!"&amp;CELL("address",E615))),"",(INDIRECT("'["&amp;'Báo cáo'!$C$3&amp;".xlsx]Hóa đơn COD'!"&amp;CELL("address",E615))))</f>
        <v>691570</v>
      </c>
      <c r="F615">
        <f ca="1">IF(ISBLANK(INDIRECT("'["&amp;'Báo cáo'!$C$3&amp;".xlsx]Hóa đơn COD'!"&amp;CELL("address",F615))),"",(INDIRECT("'["&amp;'Báo cáo'!$C$3&amp;".xlsx]Hóa đơn COD'!"&amp;CELL("address",F615))))</f>
        <v>666570</v>
      </c>
      <c r="G615">
        <f ca="1">IF(ISBLANK(INDIRECT("'["&amp;'Báo cáo'!$C$3&amp;".xlsx]Hóa đơn COD'!"&amp;CELL("address",G615))),"",(INDIRECT("'["&amp;'Báo cáo'!$C$3&amp;".xlsx]Hóa đơn COD'!"&amp;CELL("address",G615))))</f>
        <v>25000</v>
      </c>
      <c r="H615">
        <f ca="1">IF(ISBLANK(INDIRECT("'["&amp;'Báo cáo'!$C$3&amp;".xlsx]Hóa đơn COD'!"&amp;CELL("address",H615))),"",(INDIRECT("'["&amp;'Báo cáo'!$C$3&amp;".xlsx]Hóa đơn COD'!"&amp;CELL("address",H615))))</f>
        <v>0</v>
      </c>
      <c r="I615">
        <f ca="1">IF(ISBLANK(INDIRECT("'["&amp;'Báo cáo'!$C$3&amp;".xlsx]Hóa đơn COD'!"&amp;CELL("address",I615))),"",(INDIRECT("'["&amp;'Báo cáo'!$C$3&amp;".xlsx]Hóa đơn COD'!"&amp;CELL("address",I615))))</f>
        <v>28</v>
      </c>
      <c r="J615">
        <f ca="1">IF(ISBLANK(INDIRECT("'["&amp;'Báo cáo'!$C$3&amp;".xlsx]Hóa đơn COD'!"&amp;CELL("address",J615))),"",(INDIRECT("'["&amp;'Báo cáo'!$C$3&amp;".xlsx]Hóa đơn COD'!"&amp;CELL("address",J615))))</f>
        <v>24</v>
      </c>
      <c r="K615">
        <f ca="1">IF(ISBLANK(INDIRECT("'["&amp;'Báo cáo'!$C$3&amp;".xlsx]Hóa đơn COD'!"&amp;CELL("address",K615))),"",(INDIRECT("'["&amp;'Báo cáo'!$C$3&amp;".xlsx]Hóa đơn COD'!"&amp;CELL("address",K615))))</f>
        <v>0</v>
      </c>
      <c r="L615">
        <f ca="1">IF(ISBLANK(INDIRECT("'["&amp;'Báo cáo'!$C$3&amp;".xlsx]Hóa đơn COD'!"&amp;CELL("address",L615))),"",(INDIRECT("'["&amp;'Báo cáo'!$C$3&amp;".xlsx]Hóa đơn COD'!"&amp;CELL("address",L615))))</f>
        <v>4</v>
      </c>
      <c r="M615">
        <f ca="1">IF(ISBLANK(INDIRECT("'["&amp;'Báo cáo'!$C$3&amp;".xlsx]Hóa đơn COD'!"&amp;CELL("address",M615))),"",(INDIRECT("'["&amp;'Báo cáo'!$C$3&amp;".xlsx]Hóa đơn COD'!"&amp;CELL("address",M615))))</f>
        <v>28</v>
      </c>
      <c r="N615" t="str">
        <f ca="1">IF(ISBLANK(INDIRECT("'["&amp;'Báo cáo'!$C$3&amp;".xlsx]Hóa đơn COD'!"&amp;CELL("address",N615))),"",(INDIRECT("'["&amp;'Báo cáo'!$C$3&amp;".xlsx]Hóa đơn COD'!"&amp;CELL("address",N615))))</f>
        <v>trongntm</v>
      </c>
      <c r="O615" t="str">
        <f ca="1">IF(ISBLANK(INDIRECT("'["&amp;'Báo cáo'!$C$3&amp;".xlsx]Hóa đơn COD'!"&amp;CELL("address",O615))),"",(INDIRECT("'["&amp;'Báo cáo'!$C$3&amp;".xlsx]Hóa đơn COD'!"&amp;CELL("address",O615))))</f>
        <v>18:18 05-12-19</v>
      </c>
      <c r="P615" s="10">
        <f t="shared" ca="1" si="9"/>
        <v>0.76250000000000007</v>
      </c>
      <c r="Q615" t="str">
        <f ca="1">IF(B615="","",IF(P615&lt;'Báo cáo'!$C$4,"Sáng","Chiều"))</f>
        <v>Chiều</v>
      </c>
      <c r="R615" s="12" t="str">
        <f ca="1">IF(A615="","",IF(ISNUMBER(MATCH(B615,'Danh sách COD'!$B:$B,0)),J615/I615,""))</f>
        <v/>
      </c>
      <c r="S615" t="str">
        <f ca="1">IF(R615="","",IF(R615&gt;='Báo cáo'!$C$8,"Có","Không"))</f>
        <v/>
      </c>
    </row>
    <row r="616" spans="1:19" x14ac:dyDescent="0.25">
      <c r="A616" t="str">
        <f ca="1">IF(ISBLANK(INDIRECT("'["&amp;'Báo cáo'!$C$3&amp;".xlsx]Hóa đơn COD'!"&amp;CELL("address",A616))),"",(INDIRECT("'["&amp;'Báo cáo'!$C$3&amp;".xlsx]Hóa đơn COD'!"&amp;CELL("address",A616))))</f>
        <v>BTT392122647.T14620.301119</v>
      </c>
      <c r="B616" t="str">
        <f ca="1">IF(ISBLANK(INDIRECT("'["&amp;'Báo cáo'!$C$3&amp;".xlsx]Hóa đơn COD'!"&amp;CELL("address",B616))),"",(INDIRECT("'["&amp;'Báo cáo'!$C$3&amp;".xlsx]Hóa đơn COD'!"&amp;CELL("address",B616))))</f>
        <v>T14620-Nguyễn Thanh Tâm</v>
      </c>
      <c r="C616">
        <f ca="1">IF(ISBLANK(INDIRECT("'["&amp;'Báo cáo'!$C$3&amp;".xlsx]Hóa đơn COD'!"&amp;CELL("address",C616))),"",(INDIRECT("'["&amp;'Báo cáo'!$C$3&amp;".xlsx]Hóa đơn COD'!"&amp;CELL("address",C616))))</f>
        <v>4828058</v>
      </c>
      <c r="D616">
        <f ca="1">IF(ISBLANK(INDIRECT("'["&amp;'Báo cáo'!$C$3&amp;".xlsx]Hóa đơn COD'!"&amp;CELL("address",D616))),"",(INDIRECT("'["&amp;'Báo cáo'!$C$3&amp;".xlsx]Hóa đơn COD'!"&amp;CELL("address",D616))))</f>
        <v>0</v>
      </c>
      <c r="E616">
        <f ca="1">IF(ISBLANK(INDIRECT("'["&amp;'Báo cáo'!$C$3&amp;".xlsx]Hóa đơn COD'!"&amp;CELL("address",E616))),"",(INDIRECT("'["&amp;'Báo cáo'!$C$3&amp;".xlsx]Hóa đơn COD'!"&amp;CELL("address",E616))))</f>
        <v>568610</v>
      </c>
      <c r="F616">
        <f ca="1">IF(ISBLANK(INDIRECT("'["&amp;'Báo cáo'!$C$3&amp;".xlsx]Hóa đơn COD'!"&amp;CELL("address",F616))),"",(INDIRECT("'["&amp;'Báo cáo'!$C$3&amp;".xlsx]Hóa đơn COD'!"&amp;CELL("address",F616))))</f>
        <v>496610</v>
      </c>
      <c r="G616">
        <f ca="1">IF(ISBLANK(INDIRECT("'["&amp;'Báo cáo'!$C$3&amp;".xlsx]Hóa đơn COD'!"&amp;CELL("address",G616))),"",(INDIRECT("'["&amp;'Báo cáo'!$C$3&amp;".xlsx]Hóa đơn COD'!"&amp;CELL("address",G616))))</f>
        <v>72000</v>
      </c>
      <c r="H616">
        <f ca="1">IF(ISBLANK(INDIRECT("'["&amp;'Báo cáo'!$C$3&amp;".xlsx]Hóa đơn COD'!"&amp;CELL("address",H616))),"",(INDIRECT("'["&amp;'Báo cáo'!$C$3&amp;".xlsx]Hóa đơn COD'!"&amp;CELL("address",H616))))</f>
        <v>0</v>
      </c>
      <c r="I616">
        <f ca="1">IF(ISBLANK(INDIRECT("'["&amp;'Báo cáo'!$C$3&amp;".xlsx]Hóa đơn COD'!"&amp;CELL("address",I616))),"",(INDIRECT("'["&amp;'Báo cáo'!$C$3&amp;".xlsx]Hóa đơn COD'!"&amp;CELL("address",I616))))</f>
        <v>23</v>
      </c>
      <c r="J616">
        <f ca="1">IF(ISBLANK(INDIRECT("'["&amp;'Báo cáo'!$C$3&amp;".xlsx]Hóa đơn COD'!"&amp;CELL("address",J616))),"",(INDIRECT("'["&amp;'Báo cáo'!$C$3&amp;".xlsx]Hóa đơn COD'!"&amp;CELL("address",J616))))</f>
        <v>21</v>
      </c>
      <c r="K616">
        <f ca="1">IF(ISBLANK(INDIRECT("'["&amp;'Báo cáo'!$C$3&amp;".xlsx]Hóa đơn COD'!"&amp;CELL("address",K616))),"",(INDIRECT("'["&amp;'Báo cáo'!$C$3&amp;".xlsx]Hóa đơn COD'!"&amp;CELL("address",K616))))</f>
        <v>0</v>
      </c>
      <c r="L616">
        <f ca="1">IF(ISBLANK(INDIRECT("'["&amp;'Báo cáo'!$C$3&amp;".xlsx]Hóa đơn COD'!"&amp;CELL("address",L616))),"",(INDIRECT("'["&amp;'Báo cáo'!$C$3&amp;".xlsx]Hóa đơn COD'!"&amp;CELL("address",L616))))</f>
        <v>2</v>
      </c>
      <c r="M616">
        <f ca="1">IF(ISBLANK(INDIRECT("'["&amp;'Báo cáo'!$C$3&amp;".xlsx]Hóa đơn COD'!"&amp;CELL("address",M616))),"",(INDIRECT("'["&amp;'Báo cáo'!$C$3&amp;".xlsx]Hóa đơn COD'!"&amp;CELL("address",M616))))</f>
        <v>23</v>
      </c>
      <c r="N616" t="str">
        <f ca="1">IF(ISBLANK(INDIRECT("'["&amp;'Báo cáo'!$C$3&amp;".xlsx]Hóa đơn COD'!"&amp;CELL("address",N616))),"",(INDIRECT("'["&amp;'Báo cáo'!$C$3&amp;".xlsx]Hóa đơn COD'!"&amp;CELL("address",N616))))</f>
        <v>trongntm</v>
      </c>
      <c r="O616" t="str">
        <f ca="1">IF(ISBLANK(INDIRECT("'["&amp;'Báo cáo'!$C$3&amp;".xlsx]Hóa đơn COD'!"&amp;CELL("address",O616))),"",(INDIRECT("'["&amp;'Báo cáo'!$C$3&amp;".xlsx]Hóa đơn COD'!"&amp;CELL("address",O616))))</f>
        <v>18:20 30-11-19</v>
      </c>
      <c r="P616" s="10">
        <f t="shared" ca="1" si="9"/>
        <v>0.76388888888888884</v>
      </c>
      <c r="Q616" t="str">
        <f ca="1">IF(B616="","",IF(P616&lt;'Báo cáo'!$C$4,"Sáng","Chiều"))</f>
        <v>Chiều</v>
      </c>
      <c r="R616" s="12" t="str">
        <f ca="1">IF(A616="","",IF(ISNUMBER(MATCH(B616,'Danh sách COD'!$B:$B,0)),J616/I616,""))</f>
        <v/>
      </c>
      <c r="S616" t="str">
        <f ca="1">IF(R616="","",IF(R616&gt;='Báo cáo'!$C$8,"Có","Không"))</f>
        <v/>
      </c>
    </row>
    <row r="617" spans="1:19" x14ac:dyDescent="0.25">
      <c r="A617" t="str">
        <f ca="1">IF(ISBLANK(INDIRECT("'["&amp;'Báo cáo'!$C$3&amp;".xlsx]Hóa đơn COD'!"&amp;CELL("address",A617))),"",(INDIRECT("'["&amp;'Báo cáo'!$C$3&amp;".xlsx]Hóa đơn COD'!"&amp;CELL("address",A617))))</f>
        <v>BTT397145988.T14620.041219</v>
      </c>
      <c r="B617" t="str">
        <f ca="1">IF(ISBLANK(INDIRECT("'["&amp;'Báo cáo'!$C$3&amp;".xlsx]Hóa đơn COD'!"&amp;CELL("address",B617))),"",(INDIRECT("'["&amp;'Báo cáo'!$C$3&amp;".xlsx]Hóa đơn COD'!"&amp;CELL("address",B617))))</f>
        <v>T14620-Nguyễn Thanh Tâm</v>
      </c>
      <c r="C617">
        <f ca="1">IF(ISBLANK(INDIRECT("'["&amp;'Báo cáo'!$C$3&amp;".xlsx]Hóa đơn COD'!"&amp;CELL("address",C617))),"",(INDIRECT("'["&amp;'Báo cáo'!$C$3&amp;".xlsx]Hóa đơn COD'!"&amp;CELL("address",C617))))</f>
        <v>7379000</v>
      </c>
      <c r="D617">
        <f ca="1">IF(ISBLANK(INDIRECT("'["&amp;'Báo cáo'!$C$3&amp;".xlsx]Hóa đơn COD'!"&amp;CELL("address",D617))),"",(INDIRECT("'["&amp;'Báo cáo'!$C$3&amp;".xlsx]Hóa đơn COD'!"&amp;CELL("address",D617))))</f>
        <v>0</v>
      </c>
      <c r="E617">
        <f ca="1">IF(ISBLANK(INDIRECT("'["&amp;'Báo cáo'!$C$3&amp;".xlsx]Hóa đơn COD'!"&amp;CELL("address",E617))),"",(INDIRECT("'["&amp;'Báo cáo'!$C$3&amp;".xlsx]Hóa đơn COD'!"&amp;CELL("address",E617))))</f>
        <v>577070</v>
      </c>
      <c r="F617">
        <f ca="1">IF(ISBLANK(INDIRECT("'["&amp;'Báo cáo'!$C$3&amp;".xlsx]Hóa đơn COD'!"&amp;CELL("address",F617))),"",(INDIRECT("'["&amp;'Báo cáo'!$C$3&amp;".xlsx]Hóa đơn COD'!"&amp;CELL("address",F617))))</f>
        <v>467070</v>
      </c>
      <c r="G617">
        <f ca="1">IF(ISBLANK(INDIRECT("'["&amp;'Báo cáo'!$C$3&amp;".xlsx]Hóa đơn COD'!"&amp;CELL("address",G617))),"",(INDIRECT("'["&amp;'Báo cáo'!$C$3&amp;".xlsx]Hóa đơn COD'!"&amp;CELL("address",G617))))</f>
        <v>110000</v>
      </c>
      <c r="H617">
        <f ca="1">IF(ISBLANK(INDIRECT("'["&amp;'Báo cáo'!$C$3&amp;".xlsx]Hóa đơn COD'!"&amp;CELL("address",H617))),"",(INDIRECT("'["&amp;'Báo cáo'!$C$3&amp;".xlsx]Hóa đơn COD'!"&amp;CELL("address",H617))))</f>
        <v>0</v>
      </c>
      <c r="I617">
        <f ca="1">IF(ISBLANK(INDIRECT("'["&amp;'Báo cáo'!$C$3&amp;".xlsx]Hóa đơn COD'!"&amp;CELL("address",I617))),"",(INDIRECT("'["&amp;'Báo cáo'!$C$3&amp;".xlsx]Hóa đơn COD'!"&amp;CELL("address",I617))))</f>
        <v>33</v>
      </c>
      <c r="J617">
        <f ca="1">IF(ISBLANK(INDIRECT("'["&amp;'Báo cáo'!$C$3&amp;".xlsx]Hóa đơn COD'!"&amp;CELL("address",J617))),"",(INDIRECT("'["&amp;'Báo cáo'!$C$3&amp;".xlsx]Hóa đơn COD'!"&amp;CELL("address",J617))))</f>
        <v>24</v>
      </c>
      <c r="K617">
        <f ca="1">IF(ISBLANK(INDIRECT("'["&amp;'Báo cáo'!$C$3&amp;".xlsx]Hóa đơn COD'!"&amp;CELL("address",K617))),"",(INDIRECT("'["&amp;'Báo cáo'!$C$3&amp;".xlsx]Hóa đơn COD'!"&amp;CELL("address",K617))))</f>
        <v>1</v>
      </c>
      <c r="L617">
        <f ca="1">IF(ISBLANK(INDIRECT("'["&amp;'Báo cáo'!$C$3&amp;".xlsx]Hóa đơn COD'!"&amp;CELL("address",L617))),"",(INDIRECT("'["&amp;'Báo cáo'!$C$3&amp;".xlsx]Hóa đơn COD'!"&amp;CELL("address",L617))))</f>
        <v>8</v>
      </c>
      <c r="M617">
        <f ca="1">IF(ISBLANK(INDIRECT("'["&amp;'Báo cáo'!$C$3&amp;".xlsx]Hóa đơn COD'!"&amp;CELL("address",M617))),"",(INDIRECT("'["&amp;'Báo cáo'!$C$3&amp;".xlsx]Hóa đơn COD'!"&amp;CELL("address",M617))))</f>
        <v>33</v>
      </c>
      <c r="N617" t="str">
        <f ca="1">IF(ISBLANK(INDIRECT("'["&amp;'Báo cáo'!$C$3&amp;".xlsx]Hóa đơn COD'!"&amp;CELL("address",N617))),"",(INDIRECT("'["&amp;'Báo cáo'!$C$3&amp;".xlsx]Hóa đơn COD'!"&amp;CELL("address",N617))))</f>
        <v>trongntm</v>
      </c>
      <c r="O617" t="str">
        <f ca="1">IF(ISBLANK(INDIRECT("'["&amp;'Báo cáo'!$C$3&amp;".xlsx]Hóa đơn COD'!"&amp;CELL("address",O617))),"",(INDIRECT("'["&amp;'Báo cáo'!$C$3&amp;".xlsx]Hóa đơn COD'!"&amp;CELL("address",O617))))</f>
        <v>18:55 04-12-19</v>
      </c>
      <c r="P617" s="10">
        <f t="shared" ca="1" si="9"/>
        <v>0.78819444444444453</v>
      </c>
      <c r="Q617" t="str">
        <f ca="1">IF(B617="","",IF(P617&lt;'Báo cáo'!$C$4,"Sáng","Chiều"))</f>
        <v>Chiều</v>
      </c>
      <c r="R617" s="12" t="str">
        <f ca="1">IF(A617="","",IF(ISNUMBER(MATCH(B617,'Danh sách COD'!$B:$B,0)),J617/I617,""))</f>
        <v/>
      </c>
      <c r="S617" t="str">
        <f ca="1">IF(R617="","",IF(R617&gt;='Báo cáo'!$C$8,"Có","Không"))</f>
        <v/>
      </c>
    </row>
    <row r="618" spans="1:19" x14ac:dyDescent="0.25">
      <c r="A618" t="str">
        <f ca="1">IF(ISBLANK(INDIRECT("'["&amp;'Báo cáo'!$C$3&amp;".xlsx]Hóa đơn COD'!"&amp;CELL("address",A618))),"",(INDIRECT("'["&amp;'Báo cáo'!$C$3&amp;".xlsx]Hóa đơn COD'!"&amp;CELL("address",A618))))</f>
        <v>BTT394421946.T14620.021219</v>
      </c>
      <c r="B618" t="str">
        <f ca="1">IF(ISBLANK(INDIRECT("'["&amp;'Báo cáo'!$C$3&amp;".xlsx]Hóa đơn COD'!"&amp;CELL("address",B618))),"",(INDIRECT("'["&amp;'Báo cáo'!$C$3&amp;".xlsx]Hóa đơn COD'!"&amp;CELL("address",B618))))</f>
        <v>T14620-Nguyễn Thanh Tâm</v>
      </c>
      <c r="C618">
        <f ca="1">IF(ISBLANK(INDIRECT("'["&amp;'Báo cáo'!$C$3&amp;".xlsx]Hóa đơn COD'!"&amp;CELL("address",C618))),"",(INDIRECT("'["&amp;'Báo cáo'!$C$3&amp;".xlsx]Hóa đơn COD'!"&amp;CELL("address",C618))))</f>
        <v>15580046</v>
      </c>
      <c r="D618">
        <f ca="1">IF(ISBLANK(INDIRECT("'["&amp;'Báo cáo'!$C$3&amp;".xlsx]Hóa đơn COD'!"&amp;CELL("address",D618))),"",(INDIRECT("'["&amp;'Báo cáo'!$C$3&amp;".xlsx]Hóa đơn COD'!"&amp;CELL("address",D618))))</f>
        <v>35000</v>
      </c>
      <c r="E618">
        <f ca="1">IF(ISBLANK(INDIRECT("'["&amp;'Báo cáo'!$C$3&amp;".xlsx]Hóa đơn COD'!"&amp;CELL("address",E618))),"",(INDIRECT("'["&amp;'Báo cáo'!$C$3&amp;".xlsx]Hóa đơn COD'!"&amp;CELL("address",E618))))</f>
        <v>1100820</v>
      </c>
      <c r="F618">
        <f ca="1">IF(ISBLANK(INDIRECT("'["&amp;'Báo cáo'!$C$3&amp;".xlsx]Hóa đơn COD'!"&amp;CELL("address",F618))),"",(INDIRECT("'["&amp;'Báo cáo'!$C$3&amp;".xlsx]Hóa đơn COD'!"&amp;CELL("address",F618))))</f>
        <v>842820</v>
      </c>
      <c r="G618">
        <f ca="1">IF(ISBLANK(INDIRECT("'["&amp;'Báo cáo'!$C$3&amp;".xlsx]Hóa đơn COD'!"&amp;CELL("address",G618))),"",(INDIRECT("'["&amp;'Báo cáo'!$C$3&amp;".xlsx]Hóa đơn COD'!"&amp;CELL("address",G618))))</f>
        <v>223000</v>
      </c>
      <c r="H618">
        <f ca="1">IF(ISBLANK(INDIRECT("'["&amp;'Báo cáo'!$C$3&amp;".xlsx]Hóa đơn COD'!"&amp;CELL("address",H618))),"",(INDIRECT("'["&amp;'Báo cáo'!$C$3&amp;".xlsx]Hóa đơn COD'!"&amp;CELL("address",H618))))</f>
        <v>0</v>
      </c>
      <c r="I618">
        <f ca="1">IF(ISBLANK(INDIRECT("'["&amp;'Báo cáo'!$C$3&amp;".xlsx]Hóa đơn COD'!"&amp;CELL("address",I618))),"",(INDIRECT("'["&amp;'Báo cáo'!$C$3&amp;".xlsx]Hóa đơn COD'!"&amp;CELL("address",I618))))</f>
        <v>37</v>
      </c>
      <c r="J618">
        <f ca="1">IF(ISBLANK(INDIRECT("'["&amp;'Báo cáo'!$C$3&amp;".xlsx]Hóa đơn COD'!"&amp;CELL("address",J618))),"",(INDIRECT("'["&amp;'Báo cáo'!$C$3&amp;".xlsx]Hóa đơn COD'!"&amp;CELL("address",J618))))</f>
        <v>34</v>
      </c>
      <c r="K618">
        <f ca="1">IF(ISBLANK(INDIRECT("'["&amp;'Báo cáo'!$C$3&amp;".xlsx]Hóa đơn COD'!"&amp;CELL("address",K618))),"",(INDIRECT("'["&amp;'Báo cáo'!$C$3&amp;".xlsx]Hóa đơn COD'!"&amp;CELL("address",K618))))</f>
        <v>1</v>
      </c>
      <c r="L618">
        <f ca="1">IF(ISBLANK(INDIRECT("'["&amp;'Báo cáo'!$C$3&amp;".xlsx]Hóa đơn COD'!"&amp;CELL("address",L618))),"",(INDIRECT("'["&amp;'Báo cáo'!$C$3&amp;".xlsx]Hóa đơn COD'!"&amp;CELL("address",L618))))</f>
        <v>2</v>
      </c>
      <c r="M618">
        <f ca="1">IF(ISBLANK(INDIRECT("'["&amp;'Báo cáo'!$C$3&amp;".xlsx]Hóa đơn COD'!"&amp;CELL("address",M618))),"",(INDIRECT("'["&amp;'Báo cáo'!$C$3&amp;".xlsx]Hóa đơn COD'!"&amp;CELL("address",M618))))</f>
        <v>37</v>
      </c>
      <c r="N618" t="str">
        <f ca="1">IF(ISBLANK(INDIRECT("'["&amp;'Báo cáo'!$C$3&amp;".xlsx]Hóa đơn COD'!"&amp;CELL("address",N618))),"",(INDIRECT("'["&amp;'Báo cáo'!$C$3&amp;".xlsx]Hóa đơn COD'!"&amp;CELL("address",N618))))</f>
        <v>ngannk2</v>
      </c>
      <c r="O618" t="str">
        <f ca="1">IF(ISBLANK(INDIRECT("'["&amp;'Báo cáo'!$C$3&amp;".xlsx]Hóa đơn COD'!"&amp;CELL("address",O618))),"",(INDIRECT("'["&amp;'Báo cáo'!$C$3&amp;".xlsx]Hóa đơn COD'!"&amp;CELL("address",O618))))</f>
        <v>18:57 02-12-19</v>
      </c>
      <c r="P618" s="10">
        <f t="shared" ca="1" si="9"/>
        <v>0.7895833333333333</v>
      </c>
      <c r="Q618" t="str">
        <f ca="1">IF(B618="","",IF(P618&lt;'Báo cáo'!$C$4,"Sáng","Chiều"))</f>
        <v>Chiều</v>
      </c>
      <c r="R618" s="12" t="str">
        <f ca="1">IF(A618="","",IF(ISNUMBER(MATCH(B618,'Danh sách COD'!$B:$B,0)),J618/I618,""))</f>
        <v/>
      </c>
      <c r="S618" t="str">
        <f ca="1">IF(R618="","",IF(R618&gt;='Báo cáo'!$C$8,"Có","Không"))</f>
        <v/>
      </c>
    </row>
    <row r="619" spans="1:19" x14ac:dyDescent="0.25">
      <c r="A619" t="str">
        <f ca="1">IF(ISBLANK(INDIRECT("'["&amp;'Báo cáo'!$C$3&amp;".xlsx]Hóa đơn COD'!"&amp;CELL("address",A619))),"",(INDIRECT("'["&amp;'Báo cáo'!$C$3&amp;".xlsx]Hóa đơn COD'!"&amp;CELL("address",A619))))</f>
        <v>BTT392342211.T146898.301119</v>
      </c>
      <c r="B619" t="str">
        <f ca="1">IF(ISBLANK(INDIRECT("'["&amp;'Báo cáo'!$C$3&amp;".xlsx]Hóa đơn COD'!"&amp;CELL("address",B619))),"",(INDIRECT("'["&amp;'Báo cáo'!$C$3&amp;".xlsx]Hóa đơn COD'!"&amp;CELL("address",B619))))</f>
        <v>T146898-Nguyễn Hồng Phú</v>
      </c>
      <c r="C619">
        <f ca="1">IF(ISBLANK(INDIRECT("'["&amp;'Báo cáo'!$C$3&amp;".xlsx]Hóa đơn COD'!"&amp;CELL("address",C619))),"",(INDIRECT("'["&amp;'Báo cáo'!$C$3&amp;".xlsx]Hóa đơn COD'!"&amp;CELL("address",C619))))</f>
        <v>1380000</v>
      </c>
      <c r="D619">
        <f ca="1">IF(ISBLANK(INDIRECT("'["&amp;'Báo cáo'!$C$3&amp;".xlsx]Hóa đơn COD'!"&amp;CELL("address",D619))),"",(INDIRECT("'["&amp;'Báo cáo'!$C$3&amp;".xlsx]Hóa đơn COD'!"&amp;CELL("address",D619))))</f>
        <v>0</v>
      </c>
      <c r="E619">
        <f ca="1">IF(ISBLANK(INDIRECT("'["&amp;'Báo cáo'!$C$3&amp;".xlsx]Hóa đơn COD'!"&amp;CELL("address",E619))),"",(INDIRECT("'["&amp;'Báo cáo'!$C$3&amp;".xlsx]Hóa đơn COD'!"&amp;CELL("address",E619))))</f>
        <v>194800</v>
      </c>
      <c r="F619">
        <f ca="1">IF(ISBLANK(INDIRECT("'["&amp;'Báo cáo'!$C$3&amp;".xlsx]Hóa đơn COD'!"&amp;CELL("address",F619))),"",(INDIRECT("'["&amp;'Báo cáo'!$C$3&amp;".xlsx]Hóa đơn COD'!"&amp;CELL("address",F619))))</f>
        <v>126800</v>
      </c>
      <c r="G619">
        <f ca="1">IF(ISBLANK(INDIRECT("'["&amp;'Báo cáo'!$C$3&amp;".xlsx]Hóa đơn COD'!"&amp;CELL("address",G619))),"",(INDIRECT("'["&amp;'Báo cáo'!$C$3&amp;".xlsx]Hóa đơn COD'!"&amp;CELL("address",G619))))</f>
        <v>68000</v>
      </c>
      <c r="H619">
        <f ca="1">IF(ISBLANK(INDIRECT("'["&amp;'Báo cáo'!$C$3&amp;".xlsx]Hóa đơn COD'!"&amp;CELL("address",H619))),"",(INDIRECT("'["&amp;'Báo cáo'!$C$3&amp;".xlsx]Hóa đơn COD'!"&amp;CELL("address",H619))))</f>
        <v>0</v>
      </c>
      <c r="I619">
        <f ca="1">IF(ISBLANK(INDIRECT("'["&amp;'Báo cáo'!$C$3&amp;".xlsx]Hóa đơn COD'!"&amp;CELL("address",I619))),"",(INDIRECT("'["&amp;'Báo cáo'!$C$3&amp;".xlsx]Hóa đơn COD'!"&amp;CELL("address",I619))))</f>
        <v>24</v>
      </c>
      <c r="J619">
        <f ca="1">IF(ISBLANK(INDIRECT("'["&amp;'Báo cáo'!$C$3&amp;".xlsx]Hóa đơn COD'!"&amp;CELL("address",J619))),"",(INDIRECT("'["&amp;'Báo cáo'!$C$3&amp;".xlsx]Hóa đơn COD'!"&amp;CELL("address",J619))))</f>
        <v>8</v>
      </c>
      <c r="K619">
        <f ca="1">IF(ISBLANK(INDIRECT("'["&amp;'Báo cáo'!$C$3&amp;".xlsx]Hóa đơn COD'!"&amp;CELL("address",K619))),"",(INDIRECT("'["&amp;'Báo cáo'!$C$3&amp;".xlsx]Hóa đơn COD'!"&amp;CELL("address",K619))))</f>
        <v>0</v>
      </c>
      <c r="L619">
        <f ca="1">IF(ISBLANK(INDIRECT("'["&amp;'Báo cáo'!$C$3&amp;".xlsx]Hóa đơn COD'!"&amp;CELL("address",L619))),"",(INDIRECT("'["&amp;'Báo cáo'!$C$3&amp;".xlsx]Hóa đơn COD'!"&amp;CELL("address",L619))))</f>
        <v>16</v>
      </c>
      <c r="M619">
        <f ca="1">IF(ISBLANK(INDIRECT("'["&amp;'Báo cáo'!$C$3&amp;".xlsx]Hóa đơn COD'!"&amp;CELL("address",M619))),"",(INDIRECT("'["&amp;'Báo cáo'!$C$3&amp;".xlsx]Hóa đơn COD'!"&amp;CELL("address",M619))))</f>
        <v>24</v>
      </c>
      <c r="N619" t="str">
        <f ca="1">IF(ISBLANK(INDIRECT("'["&amp;'Báo cáo'!$C$3&amp;".xlsx]Hóa đơn COD'!"&amp;CELL("address",N619))),"",(INDIRECT("'["&amp;'Báo cáo'!$C$3&amp;".xlsx]Hóa đơn COD'!"&amp;CELL("address",N619))))</f>
        <v>huyendtm2</v>
      </c>
      <c r="O619" t="str">
        <f ca="1">IF(ISBLANK(INDIRECT("'["&amp;'Báo cáo'!$C$3&amp;".xlsx]Hóa đơn COD'!"&amp;CELL("address",O619))),"",(INDIRECT("'["&amp;'Báo cáo'!$C$3&amp;".xlsx]Hóa đơn COD'!"&amp;CELL("address",O619))))</f>
        <v>21:56 30-11-19</v>
      </c>
      <c r="P619" s="10">
        <f t="shared" ca="1" si="9"/>
        <v>0.91388888888888886</v>
      </c>
      <c r="Q619" t="str">
        <f ca="1">IF(B619="","",IF(P619&lt;'Báo cáo'!$C$4,"Sáng","Chiều"))</f>
        <v>Chiều</v>
      </c>
      <c r="R619" s="12" t="str">
        <f ca="1">IF(A619="","",IF(ISNUMBER(MATCH(B619,'Danh sách COD'!$B:$B,0)),J619/I619,""))</f>
        <v/>
      </c>
      <c r="S619" t="str">
        <f ca="1">IF(R619="","",IF(R619&gt;='Báo cáo'!$C$8,"Có","Không"))</f>
        <v/>
      </c>
    </row>
    <row r="620" spans="1:19" x14ac:dyDescent="0.25">
      <c r="A620" t="str">
        <f ca="1">IF(ISBLANK(INDIRECT("'["&amp;'Báo cáo'!$C$3&amp;".xlsx]Hóa đơn COD'!"&amp;CELL("address",A620))),"",(INDIRECT("'["&amp;'Báo cáo'!$C$3&amp;".xlsx]Hóa đơn COD'!"&amp;CELL("address",A620))))</f>
        <v>BTT395918079.T146898.031219</v>
      </c>
      <c r="B620" t="str">
        <f ca="1">IF(ISBLANK(INDIRECT("'["&amp;'Báo cáo'!$C$3&amp;".xlsx]Hóa đơn COD'!"&amp;CELL("address",B620))),"",(INDIRECT("'["&amp;'Báo cáo'!$C$3&amp;".xlsx]Hóa đơn COD'!"&amp;CELL("address",B620))))</f>
        <v>T146898-Nguyễn Hồng Phú</v>
      </c>
      <c r="C620">
        <f ca="1">IF(ISBLANK(INDIRECT("'["&amp;'Báo cáo'!$C$3&amp;".xlsx]Hóa đơn COD'!"&amp;CELL("address",C620))),"",(INDIRECT("'["&amp;'Báo cáo'!$C$3&amp;".xlsx]Hóa đơn COD'!"&amp;CELL("address",C620))))</f>
        <v>5331500</v>
      </c>
      <c r="D620">
        <f ca="1">IF(ISBLANK(INDIRECT("'["&amp;'Báo cáo'!$C$3&amp;".xlsx]Hóa đơn COD'!"&amp;CELL("address",D620))),"",(INDIRECT("'["&amp;'Báo cáo'!$C$3&amp;".xlsx]Hóa đơn COD'!"&amp;CELL("address",D620))))</f>
        <v>0</v>
      </c>
      <c r="E620">
        <f ca="1">IF(ISBLANK(INDIRECT("'["&amp;'Báo cáo'!$C$3&amp;".xlsx]Hóa đơn COD'!"&amp;CELL("address",E620))),"",(INDIRECT("'["&amp;'Báo cáo'!$C$3&amp;".xlsx]Hóa đơn COD'!"&amp;CELL("address",E620))))</f>
        <v>364320</v>
      </c>
      <c r="F620">
        <f ca="1">IF(ISBLANK(INDIRECT("'["&amp;'Báo cáo'!$C$3&amp;".xlsx]Hóa đơn COD'!"&amp;CELL("address",F620))),"",(INDIRECT("'["&amp;'Báo cáo'!$C$3&amp;".xlsx]Hóa đơn COD'!"&amp;CELL("address",F620))))</f>
        <v>348320</v>
      </c>
      <c r="G620">
        <f ca="1">IF(ISBLANK(INDIRECT("'["&amp;'Báo cáo'!$C$3&amp;".xlsx]Hóa đơn COD'!"&amp;CELL("address",G620))),"",(INDIRECT("'["&amp;'Báo cáo'!$C$3&amp;".xlsx]Hóa đơn COD'!"&amp;CELL("address",G620))))</f>
        <v>16000</v>
      </c>
      <c r="H620">
        <f ca="1">IF(ISBLANK(INDIRECT("'["&amp;'Báo cáo'!$C$3&amp;".xlsx]Hóa đơn COD'!"&amp;CELL("address",H620))),"",(INDIRECT("'["&amp;'Báo cáo'!$C$3&amp;".xlsx]Hóa đơn COD'!"&amp;CELL("address",H620))))</f>
        <v>0</v>
      </c>
      <c r="I620">
        <f ca="1">IF(ISBLANK(INDIRECT("'["&amp;'Báo cáo'!$C$3&amp;".xlsx]Hóa đơn COD'!"&amp;CELL("address",I620))),"",(INDIRECT("'["&amp;'Báo cáo'!$C$3&amp;".xlsx]Hóa đơn COD'!"&amp;CELL("address",I620))))</f>
        <v>30</v>
      </c>
      <c r="J620">
        <f ca="1">IF(ISBLANK(INDIRECT("'["&amp;'Báo cáo'!$C$3&amp;".xlsx]Hóa đơn COD'!"&amp;CELL("address",J620))),"",(INDIRECT("'["&amp;'Báo cáo'!$C$3&amp;".xlsx]Hóa đơn COD'!"&amp;CELL("address",J620))))</f>
        <v>14</v>
      </c>
      <c r="K620">
        <f ca="1">IF(ISBLANK(INDIRECT("'["&amp;'Báo cáo'!$C$3&amp;".xlsx]Hóa đơn COD'!"&amp;CELL("address",K620))),"",(INDIRECT("'["&amp;'Báo cáo'!$C$3&amp;".xlsx]Hóa đơn COD'!"&amp;CELL("address",K620))))</f>
        <v>0</v>
      </c>
      <c r="L620">
        <f ca="1">IF(ISBLANK(INDIRECT("'["&amp;'Báo cáo'!$C$3&amp;".xlsx]Hóa đơn COD'!"&amp;CELL("address",L620))),"",(INDIRECT("'["&amp;'Báo cáo'!$C$3&amp;".xlsx]Hóa đơn COD'!"&amp;CELL("address",L620))))</f>
        <v>16</v>
      </c>
      <c r="M620">
        <f ca="1">IF(ISBLANK(INDIRECT("'["&amp;'Báo cáo'!$C$3&amp;".xlsx]Hóa đơn COD'!"&amp;CELL("address",M620))),"",(INDIRECT("'["&amp;'Báo cáo'!$C$3&amp;".xlsx]Hóa đơn COD'!"&amp;CELL("address",M620))))</f>
        <v>30</v>
      </c>
      <c r="N620" t="str">
        <f ca="1">IF(ISBLANK(INDIRECT("'["&amp;'Báo cáo'!$C$3&amp;".xlsx]Hóa đơn COD'!"&amp;CELL("address",N620))),"",(INDIRECT("'["&amp;'Báo cáo'!$C$3&amp;".xlsx]Hóa đơn COD'!"&amp;CELL("address",N620))))</f>
        <v>nhobth</v>
      </c>
      <c r="O620" t="str">
        <f ca="1">IF(ISBLANK(INDIRECT("'["&amp;'Báo cáo'!$C$3&amp;".xlsx]Hóa đơn COD'!"&amp;CELL("address",O620))),"",(INDIRECT("'["&amp;'Báo cáo'!$C$3&amp;".xlsx]Hóa đơn COD'!"&amp;CELL("address",O620))))</f>
        <v>22:07 03-12-19</v>
      </c>
      <c r="P620" s="10">
        <f t="shared" ca="1" si="9"/>
        <v>0.92152777777777783</v>
      </c>
      <c r="Q620" t="str">
        <f ca="1">IF(B620="","",IF(P620&lt;'Báo cáo'!$C$4,"Sáng","Chiều"))</f>
        <v>Chiều</v>
      </c>
      <c r="R620" s="12" t="str">
        <f ca="1">IF(A620="","",IF(ISNUMBER(MATCH(B620,'Danh sách COD'!$B:$B,0)),J620/I620,""))</f>
        <v/>
      </c>
      <c r="S620" t="str">
        <f ca="1">IF(R620="","",IF(R620&gt;='Báo cáo'!$C$8,"Có","Không"))</f>
        <v/>
      </c>
    </row>
    <row r="621" spans="1:19" x14ac:dyDescent="0.25">
      <c r="A621" t="str">
        <f ca="1">IF(ISBLANK(INDIRECT("'["&amp;'Báo cáo'!$C$3&amp;".xlsx]Hóa đơn COD'!"&amp;CELL("address",A621))),"",(INDIRECT("'["&amp;'Báo cáo'!$C$3&amp;".xlsx]Hóa đơn COD'!"&amp;CELL("address",A621))))</f>
        <v>BTT391720332.T147659.301119</v>
      </c>
      <c r="B621" t="str">
        <f ca="1">IF(ISBLANK(INDIRECT("'["&amp;'Báo cáo'!$C$3&amp;".xlsx]Hóa đơn COD'!"&amp;CELL("address",B621))),"",(INDIRECT("'["&amp;'Báo cáo'!$C$3&amp;".xlsx]Hóa đơn COD'!"&amp;CELL("address",B621))))</f>
        <v>T147659-Nguyễn Văn Hậu</v>
      </c>
      <c r="C621">
        <f ca="1">IF(ISBLANK(INDIRECT("'["&amp;'Báo cáo'!$C$3&amp;".xlsx]Hóa đơn COD'!"&amp;CELL("address",C621))),"",(INDIRECT("'["&amp;'Báo cáo'!$C$3&amp;".xlsx]Hóa đơn COD'!"&amp;CELL("address",C621))))</f>
        <v>14696157</v>
      </c>
      <c r="D621">
        <f ca="1">IF(ISBLANK(INDIRECT("'["&amp;'Báo cáo'!$C$3&amp;".xlsx]Hóa đơn COD'!"&amp;CELL("address",D621))),"",(INDIRECT("'["&amp;'Báo cáo'!$C$3&amp;".xlsx]Hóa đơn COD'!"&amp;CELL("address",D621))))</f>
        <v>0</v>
      </c>
      <c r="E621">
        <f ca="1">IF(ISBLANK(INDIRECT("'["&amp;'Báo cáo'!$C$3&amp;".xlsx]Hóa đơn COD'!"&amp;CELL("address",E621))),"",(INDIRECT("'["&amp;'Báo cáo'!$C$3&amp;".xlsx]Hóa đơn COD'!"&amp;CELL("address",E621))))</f>
        <v>1251620</v>
      </c>
      <c r="F621">
        <f ca="1">IF(ISBLANK(INDIRECT("'["&amp;'Báo cáo'!$C$3&amp;".xlsx]Hóa đơn COD'!"&amp;CELL("address",F621))),"",(INDIRECT("'["&amp;'Báo cáo'!$C$3&amp;".xlsx]Hóa đơn COD'!"&amp;CELL("address",F621))))</f>
        <v>1105620</v>
      </c>
      <c r="G621">
        <f ca="1">IF(ISBLANK(INDIRECT("'["&amp;'Báo cáo'!$C$3&amp;".xlsx]Hóa đơn COD'!"&amp;CELL("address",G621))),"",(INDIRECT("'["&amp;'Báo cáo'!$C$3&amp;".xlsx]Hóa đơn COD'!"&amp;CELL("address",G621))))</f>
        <v>146000</v>
      </c>
      <c r="H621">
        <f ca="1">IF(ISBLANK(INDIRECT("'["&amp;'Báo cáo'!$C$3&amp;".xlsx]Hóa đơn COD'!"&amp;CELL("address",H621))),"",(INDIRECT("'["&amp;'Báo cáo'!$C$3&amp;".xlsx]Hóa đơn COD'!"&amp;CELL("address",H621))))</f>
        <v>0</v>
      </c>
      <c r="I621">
        <f ca="1">IF(ISBLANK(INDIRECT("'["&amp;'Báo cáo'!$C$3&amp;".xlsx]Hóa đơn COD'!"&amp;CELL("address",I621))),"",(INDIRECT("'["&amp;'Báo cáo'!$C$3&amp;".xlsx]Hóa đơn COD'!"&amp;CELL("address",I621))))</f>
        <v>52</v>
      </c>
      <c r="J621">
        <f ca="1">IF(ISBLANK(INDIRECT("'["&amp;'Báo cáo'!$C$3&amp;".xlsx]Hóa đơn COD'!"&amp;CELL("address",J621))),"",(INDIRECT("'["&amp;'Báo cáo'!$C$3&amp;".xlsx]Hóa đơn COD'!"&amp;CELL("address",J621))))</f>
        <v>47</v>
      </c>
      <c r="K621">
        <f ca="1">IF(ISBLANK(INDIRECT("'["&amp;'Báo cáo'!$C$3&amp;".xlsx]Hóa đơn COD'!"&amp;CELL("address",K621))),"",(INDIRECT("'["&amp;'Báo cáo'!$C$3&amp;".xlsx]Hóa đơn COD'!"&amp;CELL("address",K621))))</f>
        <v>3</v>
      </c>
      <c r="L621">
        <f ca="1">IF(ISBLANK(INDIRECT("'["&amp;'Báo cáo'!$C$3&amp;".xlsx]Hóa đơn COD'!"&amp;CELL("address",L621))),"",(INDIRECT("'["&amp;'Báo cáo'!$C$3&amp;".xlsx]Hóa đơn COD'!"&amp;CELL("address",L621))))</f>
        <v>2</v>
      </c>
      <c r="M621">
        <f ca="1">IF(ISBLANK(INDIRECT("'["&amp;'Báo cáo'!$C$3&amp;".xlsx]Hóa đơn COD'!"&amp;CELL("address",M621))),"",(INDIRECT("'["&amp;'Báo cáo'!$C$3&amp;".xlsx]Hóa đơn COD'!"&amp;CELL("address",M621))))</f>
        <v>52</v>
      </c>
      <c r="N621" t="str">
        <f ca="1">IF(ISBLANK(INDIRECT("'["&amp;'Báo cáo'!$C$3&amp;".xlsx]Hóa đơn COD'!"&amp;CELL("address",N621))),"",(INDIRECT("'["&amp;'Báo cáo'!$C$3&amp;".xlsx]Hóa đơn COD'!"&amp;CELL("address",N621))))</f>
        <v>tuoint</v>
      </c>
      <c r="O621" t="str">
        <f ca="1">IF(ISBLANK(INDIRECT("'["&amp;'Báo cáo'!$C$3&amp;".xlsx]Hóa đơn COD'!"&amp;CELL("address",O621))),"",(INDIRECT("'["&amp;'Báo cáo'!$C$3&amp;".xlsx]Hóa đơn COD'!"&amp;CELL("address",O621))))</f>
        <v>12:34 30-11-19</v>
      </c>
      <c r="P621" s="10">
        <f t="shared" ca="1" si="9"/>
        <v>0.52361111111111114</v>
      </c>
      <c r="Q621" t="str">
        <f ca="1">IF(B621="","",IF(P621&lt;'Báo cáo'!$C$4,"Sáng","Chiều"))</f>
        <v>Sáng</v>
      </c>
      <c r="R621" s="12" t="str">
        <f ca="1">IF(A621="","",IF(ISNUMBER(MATCH(B621,'Danh sách COD'!$B:$B,0)),J621/I621,""))</f>
        <v/>
      </c>
      <c r="S621" t="str">
        <f ca="1">IF(R621="","",IF(R621&gt;='Báo cáo'!$C$8,"Có","Không"))</f>
        <v/>
      </c>
    </row>
    <row r="622" spans="1:19" x14ac:dyDescent="0.25">
      <c r="A622" t="str">
        <f ca="1">IF(ISBLANK(INDIRECT("'["&amp;'Báo cáo'!$C$3&amp;".xlsx]Hóa đơn COD'!"&amp;CELL("address",A622))),"",(INDIRECT("'["&amp;'Báo cáo'!$C$3&amp;".xlsx]Hóa đơn COD'!"&amp;CELL("address",A622))))</f>
        <v>BTT395264127.T147659.031219</v>
      </c>
      <c r="B622" t="str">
        <f ca="1">IF(ISBLANK(INDIRECT("'["&amp;'Báo cáo'!$C$3&amp;".xlsx]Hóa đơn COD'!"&amp;CELL("address",B622))),"",(INDIRECT("'["&amp;'Báo cáo'!$C$3&amp;".xlsx]Hóa đơn COD'!"&amp;CELL("address",B622))))</f>
        <v>T147659-Nguyễn Văn Hậu</v>
      </c>
      <c r="C622">
        <f ca="1">IF(ISBLANK(INDIRECT("'["&amp;'Báo cáo'!$C$3&amp;".xlsx]Hóa đơn COD'!"&amp;CELL("address",C622))),"",(INDIRECT("'["&amp;'Báo cáo'!$C$3&amp;".xlsx]Hóa đơn COD'!"&amp;CELL("address",C622))))</f>
        <v>19691139</v>
      </c>
      <c r="D622">
        <f ca="1">IF(ISBLANK(INDIRECT("'["&amp;'Báo cáo'!$C$3&amp;".xlsx]Hóa đơn COD'!"&amp;CELL("address",D622))),"",(INDIRECT("'["&amp;'Báo cáo'!$C$3&amp;".xlsx]Hóa đơn COD'!"&amp;CELL("address",D622))))</f>
        <v>0</v>
      </c>
      <c r="E622">
        <f ca="1">IF(ISBLANK(INDIRECT("'["&amp;'Báo cáo'!$C$3&amp;".xlsx]Hóa đơn COD'!"&amp;CELL("address",E622))),"",(INDIRECT("'["&amp;'Báo cáo'!$C$3&amp;".xlsx]Hóa đơn COD'!"&amp;CELL("address",E622))))</f>
        <v>1282696</v>
      </c>
      <c r="F622">
        <f ca="1">IF(ISBLANK(INDIRECT("'["&amp;'Báo cáo'!$C$3&amp;".xlsx]Hóa đơn COD'!"&amp;CELL("address",F622))),"",(INDIRECT("'["&amp;'Báo cáo'!$C$3&amp;".xlsx]Hóa đơn COD'!"&amp;CELL("address",F622))))</f>
        <v>1040696</v>
      </c>
      <c r="G622">
        <f ca="1">IF(ISBLANK(INDIRECT("'["&amp;'Báo cáo'!$C$3&amp;".xlsx]Hóa đơn COD'!"&amp;CELL("address",G622))),"",(INDIRECT("'["&amp;'Báo cáo'!$C$3&amp;".xlsx]Hóa đơn COD'!"&amp;CELL("address",G622))))</f>
        <v>242000</v>
      </c>
      <c r="H622">
        <f ca="1">IF(ISBLANK(INDIRECT("'["&amp;'Báo cáo'!$C$3&amp;".xlsx]Hóa đơn COD'!"&amp;CELL("address",H622))),"",(INDIRECT("'["&amp;'Báo cáo'!$C$3&amp;".xlsx]Hóa đơn COD'!"&amp;CELL("address",H622))))</f>
        <v>0</v>
      </c>
      <c r="I622">
        <f ca="1">IF(ISBLANK(INDIRECT("'["&amp;'Báo cáo'!$C$3&amp;".xlsx]Hóa đơn COD'!"&amp;CELL("address",I622))),"",(INDIRECT("'["&amp;'Báo cáo'!$C$3&amp;".xlsx]Hóa đơn COD'!"&amp;CELL("address",I622))))</f>
        <v>56</v>
      </c>
      <c r="J622">
        <f ca="1">IF(ISBLANK(INDIRECT("'["&amp;'Báo cáo'!$C$3&amp;".xlsx]Hóa đơn COD'!"&amp;CELL("address",J622))),"",(INDIRECT("'["&amp;'Báo cáo'!$C$3&amp;".xlsx]Hóa đơn COD'!"&amp;CELL("address",J622))))</f>
        <v>51</v>
      </c>
      <c r="K622">
        <f ca="1">IF(ISBLANK(INDIRECT("'["&amp;'Báo cáo'!$C$3&amp;".xlsx]Hóa đơn COD'!"&amp;CELL("address",K622))),"",(INDIRECT("'["&amp;'Báo cáo'!$C$3&amp;".xlsx]Hóa đơn COD'!"&amp;CELL("address",K622))))</f>
        <v>0</v>
      </c>
      <c r="L622">
        <f ca="1">IF(ISBLANK(INDIRECT("'["&amp;'Báo cáo'!$C$3&amp;".xlsx]Hóa đơn COD'!"&amp;CELL("address",L622))),"",(INDIRECT("'["&amp;'Báo cáo'!$C$3&amp;".xlsx]Hóa đơn COD'!"&amp;CELL("address",L622))))</f>
        <v>5</v>
      </c>
      <c r="M622">
        <f ca="1">IF(ISBLANK(INDIRECT("'["&amp;'Báo cáo'!$C$3&amp;".xlsx]Hóa đơn COD'!"&amp;CELL("address",M622))),"",(INDIRECT("'["&amp;'Báo cáo'!$C$3&amp;".xlsx]Hóa đơn COD'!"&amp;CELL("address",M622))))</f>
        <v>56</v>
      </c>
      <c r="N622" t="str">
        <f ca="1">IF(ISBLANK(INDIRECT("'["&amp;'Báo cáo'!$C$3&amp;".xlsx]Hóa đơn COD'!"&amp;CELL("address",N622))),"",(INDIRECT("'["&amp;'Báo cáo'!$C$3&amp;".xlsx]Hóa đơn COD'!"&amp;CELL("address",N622))))</f>
        <v>ngannk2</v>
      </c>
      <c r="O622" t="str">
        <f ca="1">IF(ISBLANK(INDIRECT("'["&amp;'Báo cáo'!$C$3&amp;".xlsx]Hóa đơn COD'!"&amp;CELL("address",O622))),"",(INDIRECT("'["&amp;'Báo cáo'!$C$3&amp;".xlsx]Hóa đơn COD'!"&amp;CELL("address",O622))))</f>
        <v>13:01 03-12-19</v>
      </c>
      <c r="P622" s="10">
        <f t="shared" ca="1" si="9"/>
        <v>0.54236111111111118</v>
      </c>
      <c r="Q622" t="str">
        <f ca="1">IF(B622="","",IF(P622&lt;'Báo cáo'!$C$4,"Sáng","Chiều"))</f>
        <v>Sáng</v>
      </c>
      <c r="R622" s="12" t="str">
        <f ca="1">IF(A622="","",IF(ISNUMBER(MATCH(B622,'Danh sách COD'!$B:$B,0)),J622/I622,""))</f>
        <v/>
      </c>
      <c r="S622" t="str">
        <f ca="1">IF(R622="","",IF(R622&gt;='Báo cáo'!$C$8,"Có","Không"))</f>
        <v/>
      </c>
    </row>
    <row r="623" spans="1:19" x14ac:dyDescent="0.25">
      <c r="A623" t="str">
        <f ca="1">IF(ISBLANK(INDIRECT("'["&amp;'Báo cáo'!$C$3&amp;".xlsx]Hóa đơn COD'!"&amp;CELL("address",A623))),"",(INDIRECT("'["&amp;'Báo cáo'!$C$3&amp;".xlsx]Hóa đơn COD'!"&amp;CELL("address",A623))))</f>
        <v>BTT393994323.T147659.021219</v>
      </c>
      <c r="B623" t="str">
        <f ca="1">IF(ISBLANK(INDIRECT("'["&amp;'Báo cáo'!$C$3&amp;".xlsx]Hóa đơn COD'!"&amp;CELL("address",B623))),"",(INDIRECT("'["&amp;'Báo cáo'!$C$3&amp;".xlsx]Hóa đơn COD'!"&amp;CELL("address",B623))))</f>
        <v>T147659-Nguyễn Văn Hậu</v>
      </c>
      <c r="C623">
        <f ca="1">IF(ISBLANK(INDIRECT("'["&amp;'Báo cáo'!$C$3&amp;".xlsx]Hóa đơn COD'!"&amp;CELL("address",C623))),"",(INDIRECT("'["&amp;'Báo cáo'!$C$3&amp;".xlsx]Hóa đơn COD'!"&amp;CELL("address",C623))))</f>
        <v>26815201</v>
      </c>
      <c r="D623">
        <f ca="1">IF(ISBLANK(INDIRECT("'["&amp;'Báo cáo'!$C$3&amp;".xlsx]Hóa đơn COD'!"&amp;CELL("address",D623))),"",(INDIRECT("'["&amp;'Báo cáo'!$C$3&amp;".xlsx]Hóa đơn COD'!"&amp;CELL("address",D623))))</f>
        <v>0</v>
      </c>
      <c r="E623">
        <f ca="1">IF(ISBLANK(INDIRECT("'["&amp;'Báo cáo'!$C$3&amp;".xlsx]Hóa đơn COD'!"&amp;CELL("address",E623))),"",(INDIRECT("'["&amp;'Báo cáo'!$C$3&amp;".xlsx]Hóa đơn COD'!"&amp;CELL("address",E623))))</f>
        <v>2040220</v>
      </c>
      <c r="F623">
        <f ca="1">IF(ISBLANK(INDIRECT("'["&amp;'Báo cáo'!$C$3&amp;".xlsx]Hóa đơn COD'!"&amp;CELL("address",F623))),"",(INDIRECT("'["&amp;'Báo cáo'!$C$3&amp;".xlsx]Hóa đơn COD'!"&amp;CELL("address",F623))))</f>
        <v>1658220</v>
      </c>
      <c r="G623">
        <f ca="1">IF(ISBLANK(INDIRECT("'["&amp;'Báo cáo'!$C$3&amp;".xlsx]Hóa đơn COD'!"&amp;CELL("address",G623))),"",(INDIRECT("'["&amp;'Báo cáo'!$C$3&amp;".xlsx]Hóa đơn COD'!"&amp;CELL("address",G623))))</f>
        <v>382000</v>
      </c>
      <c r="H623">
        <f ca="1">IF(ISBLANK(INDIRECT("'["&amp;'Báo cáo'!$C$3&amp;".xlsx]Hóa đơn COD'!"&amp;CELL("address",H623))),"",(INDIRECT("'["&amp;'Báo cáo'!$C$3&amp;".xlsx]Hóa đơn COD'!"&amp;CELL("address",H623))))</f>
        <v>0</v>
      </c>
      <c r="I623">
        <f ca="1">IF(ISBLANK(INDIRECT("'["&amp;'Báo cáo'!$C$3&amp;".xlsx]Hóa đơn COD'!"&amp;CELL("address",I623))),"",(INDIRECT("'["&amp;'Báo cáo'!$C$3&amp;".xlsx]Hóa đơn COD'!"&amp;CELL("address",I623))))</f>
        <v>86</v>
      </c>
      <c r="J623">
        <f ca="1">IF(ISBLANK(INDIRECT("'["&amp;'Báo cáo'!$C$3&amp;".xlsx]Hóa đơn COD'!"&amp;CELL("address",J623))),"",(INDIRECT("'["&amp;'Báo cáo'!$C$3&amp;".xlsx]Hóa đơn COD'!"&amp;CELL("address",J623))))</f>
        <v>74</v>
      </c>
      <c r="K623">
        <f ca="1">IF(ISBLANK(INDIRECT("'["&amp;'Báo cáo'!$C$3&amp;".xlsx]Hóa đơn COD'!"&amp;CELL("address",K623))),"",(INDIRECT("'["&amp;'Báo cáo'!$C$3&amp;".xlsx]Hóa đơn COD'!"&amp;CELL("address",K623))))</f>
        <v>1</v>
      </c>
      <c r="L623">
        <f ca="1">IF(ISBLANK(INDIRECT("'["&amp;'Báo cáo'!$C$3&amp;".xlsx]Hóa đơn COD'!"&amp;CELL("address",L623))),"",(INDIRECT("'["&amp;'Báo cáo'!$C$3&amp;".xlsx]Hóa đơn COD'!"&amp;CELL("address",L623))))</f>
        <v>11</v>
      </c>
      <c r="M623">
        <f ca="1">IF(ISBLANK(INDIRECT("'["&amp;'Báo cáo'!$C$3&amp;".xlsx]Hóa đơn COD'!"&amp;CELL("address",M623))),"",(INDIRECT("'["&amp;'Báo cáo'!$C$3&amp;".xlsx]Hóa đơn COD'!"&amp;CELL("address",M623))))</f>
        <v>86</v>
      </c>
      <c r="N623" t="str">
        <f ca="1">IF(ISBLANK(INDIRECT("'["&amp;'Báo cáo'!$C$3&amp;".xlsx]Hóa đơn COD'!"&amp;CELL("address",N623))),"",(INDIRECT("'["&amp;'Báo cáo'!$C$3&amp;".xlsx]Hóa đơn COD'!"&amp;CELL("address",N623))))</f>
        <v>ngannk2</v>
      </c>
      <c r="O623" t="str">
        <f ca="1">IF(ISBLANK(INDIRECT("'["&amp;'Báo cáo'!$C$3&amp;".xlsx]Hóa đơn COD'!"&amp;CELL("address",O623))),"",(INDIRECT("'["&amp;'Báo cáo'!$C$3&amp;".xlsx]Hóa đơn COD'!"&amp;CELL("address",O623))))</f>
        <v>13:32 02-12-19</v>
      </c>
      <c r="P623" s="10">
        <f t="shared" ca="1" si="9"/>
        <v>0.56388888888888888</v>
      </c>
      <c r="Q623" t="str">
        <f ca="1">IF(B623="","",IF(P623&lt;'Báo cáo'!$C$4,"Sáng","Chiều"))</f>
        <v>Chiều</v>
      </c>
      <c r="R623" s="12" t="str">
        <f ca="1">IF(A623="","",IF(ISNUMBER(MATCH(B623,'Danh sách COD'!$B:$B,0)),J623/I623,""))</f>
        <v/>
      </c>
      <c r="S623" t="str">
        <f ca="1">IF(R623="","",IF(R623&gt;='Báo cáo'!$C$8,"Có","Không"))</f>
        <v/>
      </c>
    </row>
    <row r="624" spans="1:19" x14ac:dyDescent="0.25">
      <c r="A624" t="str">
        <f ca="1">IF(ISBLANK(INDIRECT("'["&amp;'Báo cáo'!$C$3&amp;".xlsx]Hóa đơn COD'!"&amp;CELL("address",A624))),"",(INDIRECT("'["&amp;'Báo cáo'!$C$3&amp;".xlsx]Hóa đơn COD'!"&amp;CELL("address",A624))))</f>
        <v>BTT394202583.T147659.021219</v>
      </c>
      <c r="B624" t="str">
        <f ca="1">IF(ISBLANK(INDIRECT("'["&amp;'Báo cáo'!$C$3&amp;".xlsx]Hóa đơn COD'!"&amp;CELL("address",B624))),"",(INDIRECT("'["&amp;'Báo cáo'!$C$3&amp;".xlsx]Hóa đơn COD'!"&amp;CELL("address",B624))))</f>
        <v>T147659-Nguyễn Văn Hậu</v>
      </c>
      <c r="C624">
        <f ca="1">IF(ISBLANK(INDIRECT("'["&amp;'Báo cáo'!$C$3&amp;".xlsx]Hóa đơn COD'!"&amp;CELL("address",C624))),"",(INDIRECT("'["&amp;'Báo cáo'!$C$3&amp;".xlsx]Hóa đơn COD'!"&amp;CELL("address",C624))))</f>
        <v>8033100</v>
      </c>
      <c r="D624">
        <f ca="1">IF(ISBLANK(INDIRECT("'["&amp;'Báo cáo'!$C$3&amp;".xlsx]Hóa đơn COD'!"&amp;CELL("address",D624))),"",(INDIRECT("'["&amp;'Báo cáo'!$C$3&amp;".xlsx]Hóa đơn COD'!"&amp;CELL("address",D624))))</f>
        <v>0</v>
      </c>
      <c r="E624">
        <f ca="1">IF(ISBLANK(INDIRECT("'["&amp;'Báo cáo'!$C$3&amp;".xlsx]Hóa đơn COD'!"&amp;CELL("address",E624))),"",(INDIRECT("'["&amp;'Báo cáo'!$C$3&amp;".xlsx]Hóa đơn COD'!"&amp;CELL("address",E624))))</f>
        <v>562150</v>
      </c>
      <c r="F624">
        <f ca="1">IF(ISBLANK(INDIRECT("'["&amp;'Báo cáo'!$C$3&amp;".xlsx]Hóa đơn COD'!"&amp;CELL("address",F624))),"",(INDIRECT("'["&amp;'Báo cáo'!$C$3&amp;".xlsx]Hóa đơn COD'!"&amp;CELL("address",F624))))</f>
        <v>318150</v>
      </c>
      <c r="G624">
        <f ca="1">IF(ISBLANK(INDIRECT("'["&amp;'Báo cáo'!$C$3&amp;".xlsx]Hóa đơn COD'!"&amp;CELL("address",G624))),"",(INDIRECT("'["&amp;'Báo cáo'!$C$3&amp;".xlsx]Hóa đơn COD'!"&amp;CELL("address",G624))))</f>
        <v>244000</v>
      </c>
      <c r="H624">
        <f ca="1">IF(ISBLANK(INDIRECT("'["&amp;'Báo cáo'!$C$3&amp;".xlsx]Hóa đơn COD'!"&amp;CELL("address",H624))),"",(INDIRECT("'["&amp;'Báo cáo'!$C$3&amp;".xlsx]Hóa đơn COD'!"&amp;CELL("address",H624))))</f>
        <v>0</v>
      </c>
      <c r="I624">
        <f ca="1">IF(ISBLANK(INDIRECT("'["&amp;'Báo cáo'!$C$3&amp;".xlsx]Hóa đơn COD'!"&amp;CELL("address",I624))),"",(INDIRECT("'["&amp;'Báo cáo'!$C$3&amp;".xlsx]Hóa đơn COD'!"&amp;CELL("address",I624))))</f>
        <v>22</v>
      </c>
      <c r="J624">
        <f ca="1">IF(ISBLANK(INDIRECT("'["&amp;'Báo cáo'!$C$3&amp;".xlsx]Hóa đơn COD'!"&amp;CELL("address",J624))),"",(INDIRECT("'["&amp;'Báo cáo'!$C$3&amp;".xlsx]Hóa đơn COD'!"&amp;CELL("address",J624))))</f>
        <v>17</v>
      </c>
      <c r="K624">
        <f ca="1">IF(ISBLANK(INDIRECT("'["&amp;'Báo cáo'!$C$3&amp;".xlsx]Hóa đơn COD'!"&amp;CELL("address",K624))),"",(INDIRECT("'["&amp;'Báo cáo'!$C$3&amp;".xlsx]Hóa đơn COD'!"&amp;CELL("address",K624))))</f>
        <v>1</v>
      </c>
      <c r="L624">
        <f ca="1">IF(ISBLANK(INDIRECT("'["&amp;'Báo cáo'!$C$3&amp;".xlsx]Hóa đơn COD'!"&amp;CELL("address",L624))),"",(INDIRECT("'["&amp;'Báo cáo'!$C$3&amp;".xlsx]Hóa đơn COD'!"&amp;CELL("address",L624))))</f>
        <v>4</v>
      </c>
      <c r="M624">
        <f ca="1">IF(ISBLANK(INDIRECT("'["&amp;'Báo cáo'!$C$3&amp;".xlsx]Hóa đơn COD'!"&amp;CELL("address",M624))),"",(INDIRECT("'["&amp;'Báo cáo'!$C$3&amp;".xlsx]Hóa đơn COD'!"&amp;CELL("address",M624))))</f>
        <v>22</v>
      </c>
      <c r="N624" t="str">
        <f ca="1">IF(ISBLANK(INDIRECT("'["&amp;'Báo cáo'!$C$3&amp;".xlsx]Hóa đơn COD'!"&amp;CELL("address",N624))),"",(INDIRECT("'["&amp;'Báo cáo'!$C$3&amp;".xlsx]Hóa đơn COD'!"&amp;CELL("address",N624))))</f>
        <v>tuoint</v>
      </c>
      <c r="O624" t="str">
        <f ca="1">IF(ISBLANK(INDIRECT("'["&amp;'Báo cáo'!$C$3&amp;".xlsx]Hóa đơn COD'!"&amp;CELL("address",O624))),"",(INDIRECT("'["&amp;'Báo cáo'!$C$3&amp;".xlsx]Hóa đơn COD'!"&amp;CELL("address",O624))))</f>
        <v>16:43 02-12-19</v>
      </c>
      <c r="P624" s="10">
        <f t="shared" ca="1" si="9"/>
        <v>0.69652777777777775</v>
      </c>
      <c r="Q624" t="str">
        <f ca="1">IF(B624="","",IF(P624&lt;'Báo cáo'!$C$4,"Sáng","Chiều"))</f>
        <v>Chiều</v>
      </c>
      <c r="R624" s="12" t="str">
        <f ca="1">IF(A624="","",IF(ISNUMBER(MATCH(B624,'Danh sách COD'!$B:$B,0)),J624/I624,""))</f>
        <v/>
      </c>
      <c r="S624" t="str">
        <f ca="1">IF(R624="","",IF(R624&gt;='Báo cáo'!$C$8,"Có","Không"))</f>
        <v/>
      </c>
    </row>
    <row r="625" spans="1:19" x14ac:dyDescent="0.25">
      <c r="A625" t="str">
        <f ca="1">IF(ISBLANK(INDIRECT("'["&amp;'Báo cáo'!$C$3&amp;".xlsx]Hóa đơn COD'!"&amp;CELL("address",A625))),"",(INDIRECT("'["&amp;'Báo cáo'!$C$3&amp;".xlsx]Hóa đơn COD'!"&amp;CELL("address",A625))))</f>
        <v>BTT392132343.T147659.301119</v>
      </c>
      <c r="B625" t="str">
        <f ca="1">IF(ISBLANK(INDIRECT("'["&amp;'Báo cáo'!$C$3&amp;".xlsx]Hóa đơn COD'!"&amp;CELL("address",B625))),"",(INDIRECT("'["&amp;'Báo cáo'!$C$3&amp;".xlsx]Hóa đơn COD'!"&amp;CELL("address",B625))))</f>
        <v>T147659-Nguyễn Văn Hậu</v>
      </c>
      <c r="C625">
        <f ca="1">IF(ISBLANK(INDIRECT("'["&amp;'Báo cáo'!$C$3&amp;".xlsx]Hóa đơn COD'!"&amp;CELL("address",C625))),"",(INDIRECT("'["&amp;'Báo cáo'!$C$3&amp;".xlsx]Hóa đơn COD'!"&amp;CELL("address",C625))))</f>
        <v>2980500</v>
      </c>
      <c r="D625">
        <f ca="1">IF(ISBLANK(INDIRECT("'["&amp;'Báo cáo'!$C$3&amp;".xlsx]Hóa đơn COD'!"&amp;CELL("address",D625))),"",(INDIRECT("'["&amp;'Báo cáo'!$C$3&amp;".xlsx]Hóa đơn COD'!"&amp;CELL("address",D625))))</f>
        <v>0</v>
      </c>
      <c r="E625">
        <f ca="1">IF(ISBLANK(INDIRECT("'["&amp;'Báo cáo'!$C$3&amp;".xlsx]Hóa đơn COD'!"&amp;CELL("address",E625))),"",(INDIRECT("'["&amp;'Báo cáo'!$C$3&amp;".xlsx]Hóa đơn COD'!"&amp;CELL("address",E625))))</f>
        <v>409630</v>
      </c>
      <c r="F625">
        <f ca="1">IF(ISBLANK(INDIRECT("'["&amp;'Báo cáo'!$C$3&amp;".xlsx]Hóa đơn COD'!"&amp;CELL("address",F625))),"",(INDIRECT("'["&amp;'Báo cáo'!$C$3&amp;".xlsx]Hóa đơn COD'!"&amp;CELL("address",F625))))</f>
        <v>337630</v>
      </c>
      <c r="G625">
        <f ca="1">IF(ISBLANK(INDIRECT("'["&amp;'Báo cáo'!$C$3&amp;".xlsx]Hóa đơn COD'!"&amp;CELL("address",G625))),"",(INDIRECT("'["&amp;'Báo cáo'!$C$3&amp;".xlsx]Hóa đơn COD'!"&amp;CELL("address",G625))))</f>
        <v>72000</v>
      </c>
      <c r="H625">
        <f ca="1">IF(ISBLANK(INDIRECT("'["&amp;'Báo cáo'!$C$3&amp;".xlsx]Hóa đơn COD'!"&amp;CELL("address",H625))),"",(INDIRECT("'["&amp;'Báo cáo'!$C$3&amp;".xlsx]Hóa đơn COD'!"&amp;CELL("address",H625))))</f>
        <v>0</v>
      </c>
      <c r="I625">
        <f ca="1">IF(ISBLANK(INDIRECT("'["&amp;'Báo cáo'!$C$3&amp;".xlsx]Hóa đơn COD'!"&amp;CELL("address",I625))),"",(INDIRECT("'["&amp;'Báo cáo'!$C$3&amp;".xlsx]Hóa đơn COD'!"&amp;CELL("address",I625))))</f>
        <v>20</v>
      </c>
      <c r="J625">
        <f ca="1">IF(ISBLANK(INDIRECT("'["&amp;'Báo cáo'!$C$3&amp;".xlsx]Hóa đơn COD'!"&amp;CELL("address",J625))),"",(INDIRECT("'["&amp;'Báo cáo'!$C$3&amp;".xlsx]Hóa đơn COD'!"&amp;CELL("address",J625))))</f>
        <v>11</v>
      </c>
      <c r="K625">
        <f ca="1">IF(ISBLANK(INDIRECT("'["&amp;'Báo cáo'!$C$3&amp;".xlsx]Hóa đơn COD'!"&amp;CELL("address",K625))),"",(INDIRECT("'["&amp;'Báo cáo'!$C$3&amp;".xlsx]Hóa đơn COD'!"&amp;CELL("address",K625))))</f>
        <v>4</v>
      </c>
      <c r="L625">
        <f ca="1">IF(ISBLANK(INDIRECT("'["&amp;'Báo cáo'!$C$3&amp;".xlsx]Hóa đơn COD'!"&amp;CELL("address",L625))),"",(INDIRECT("'["&amp;'Báo cáo'!$C$3&amp;".xlsx]Hóa đơn COD'!"&amp;CELL("address",L625))))</f>
        <v>5</v>
      </c>
      <c r="M625">
        <f ca="1">IF(ISBLANK(INDIRECT("'["&amp;'Báo cáo'!$C$3&amp;".xlsx]Hóa đơn COD'!"&amp;CELL("address",M625))),"",(INDIRECT("'["&amp;'Báo cáo'!$C$3&amp;".xlsx]Hóa đơn COD'!"&amp;CELL("address",M625))))</f>
        <v>20</v>
      </c>
      <c r="N625" t="str">
        <f ca="1">IF(ISBLANK(INDIRECT("'["&amp;'Báo cáo'!$C$3&amp;".xlsx]Hóa đơn COD'!"&amp;CELL("address",N625))),"",(INDIRECT("'["&amp;'Báo cáo'!$C$3&amp;".xlsx]Hóa đơn COD'!"&amp;CELL("address",N625))))</f>
        <v>nhitpy</v>
      </c>
      <c r="O625" t="str">
        <f ca="1">IF(ISBLANK(INDIRECT("'["&amp;'Báo cáo'!$C$3&amp;".xlsx]Hóa đơn COD'!"&amp;CELL("address",O625))),"",(INDIRECT("'["&amp;'Báo cáo'!$C$3&amp;".xlsx]Hóa đơn COD'!"&amp;CELL("address",O625))))</f>
        <v>18:25 30-11-19</v>
      </c>
      <c r="P625" s="10">
        <f t="shared" ca="1" si="9"/>
        <v>0.76736111111111116</v>
      </c>
      <c r="Q625" t="str">
        <f ca="1">IF(B625="","",IF(P625&lt;'Báo cáo'!$C$4,"Sáng","Chiều"))</f>
        <v>Chiều</v>
      </c>
      <c r="R625" s="12" t="str">
        <f ca="1">IF(A625="","",IF(ISNUMBER(MATCH(B625,'Danh sách COD'!$B:$B,0)),J625/I625,""))</f>
        <v/>
      </c>
      <c r="S625" t="str">
        <f ca="1">IF(R625="","",IF(R625&gt;='Báo cáo'!$C$8,"Có","Không"))</f>
        <v/>
      </c>
    </row>
    <row r="626" spans="1:19" x14ac:dyDescent="0.25">
      <c r="A626" t="str">
        <f ca="1">IF(ISBLANK(INDIRECT("'["&amp;'Báo cáo'!$C$3&amp;".xlsx]Hóa đơn COD'!"&amp;CELL("address",A626))),"",(INDIRECT("'["&amp;'Báo cáo'!$C$3&amp;".xlsx]Hóa đơn COD'!"&amp;CELL("address",A626))))</f>
        <v>BTT391632756.T148615.301119</v>
      </c>
      <c r="B626" t="str">
        <f ca="1">IF(ISBLANK(INDIRECT("'["&amp;'Báo cáo'!$C$3&amp;".xlsx]Hóa đơn COD'!"&amp;CELL("address",B626))),"",(INDIRECT("'["&amp;'Báo cáo'!$C$3&amp;".xlsx]Hóa đơn COD'!"&amp;CELL("address",B626))))</f>
        <v>T148615-Mai Thị Kim Đặng</v>
      </c>
      <c r="C626">
        <f ca="1">IF(ISBLANK(INDIRECT("'["&amp;'Báo cáo'!$C$3&amp;".xlsx]Hóa đơn COD'!"&amp;CELL("address",C626))),"",(INDIRECT("'["&amp;'Báo cáo'!$C$3&amp;".xlsx]Hóa đơn COD'!"&amp;CELL("address",C626))))</f>
        <v>0</v>
      </c>
      <c r="D626">
        <f ca="1">IF(ISBLANK(INDIRECT("'["&amp;'Báo cáo'!$C$3&amp;".xlsx]Hóa đơn COD'!"&amp;CELL("address",D626))),"",(INDIRECT("'["&amp;'Báo cáo'!$C$3&amp;".xlsx]Hóa đơn COD'!"&amp;CELL("address",D626))))</f>
        <v>0</v>
      </c>
      <c r="E626">
        <f ca="1">IF(ISBLANK(INDIRECT("'["&amp;'Báo cáo'!$C$3&amp;".xlsx]Hóa đơn COD'!"&amp;CELL("address",E626))),"",(INDIRECT("'["&amp;'Báo cáo'!$C$3&amp;".xlsx]Hóa đơn COD'!"&amp;CELL("address",E626))))</f>
        <v>0</v>
      </c>
      <c r="F626">
        <f ca="1">IF(ISBLANK(INDIRECT("'["&amp;'Báo cáo'!$C$3&amp;".xlsx]Hóa đơn COD'!"&amp;CELL("address",F626))),"",(INDIRECT("'["&amp;'Báo cáo'!$C$3&amp;".xlsx]Hóa đơn COD'!"&amp;CELL("address",F626))))</f>
        <v>0</v>
      </c>
      <c r="G626">
        <f ca="1">IF(ISBLANK(INDIRECT("'["&amp;'Báo cáo'!$C$3&amp;".xlsx]Hóa đơn COD'!"&amp;CELL("address",G626))),"",(INDIRECT("'["&amp;'Báo cáo'!$C$3&amp;".xlsx]Hóa đơn COD'!"&amp;CELL("address",G626))))</f>
        <v>0</v>
      </c>
      <c r="H626">
        <f ca="1">IF(ISBLANK(INDIRECT("'["&amp;'Báo cáo'!$C$3&amp;".xlsx]Hóa đơn COD'!"&amp;CELL("address",H626))),"",(INDIRECT("'["&amp;'Báo cáo'!$C$3&amp;".xlsx]Hóa đơn COD'!"&amp;CELL("address",H626))))</f>
        <v>0</v>
      </c>
      <c r="I626">
        <f ca="1">IF(ISBLANK(INDIRECT("'["&amp;'Báo cáo'!$C$3&amp;".xlsx]Hóa đơn COD'!"&amp;CELL("address",I626))),"",(INDIRECT("'["&amp;'Báo cáo'!$C$3&amp;".xlsx]Hóa đơn COD'!"&amp;CELL("address",I626))))</f>
        <v>1</v>
      </c>
      <c r="J626">
        <f ca="1">IF(ISBLANK(INDIRECT("'["&amp;'Báo cáo'!$C$3&amp;".xlsx]Hóa đơn COD'!"&amp;CELL("address",J626))),"",(INDIRECT("'["&amp;'Báo cáo'!$C$3&amp;".xlsx]Hóa đơn COD'!"&amp;CELL("address",J626))))</f>
        <v>0</v>
      </c>
      <c r="K626">
        <f ca="1">IF(ISBLANK(INDIRECT("'["&amp;'Báo cáo'!$C$3&amp;".xlsx]Hóa đơn COD'!"&amp;CELL("address",K626))),"",(INDIRECT("'["&amp;'Báo cáo'!$C$3&amp;".xlsx]Hóa đơn COD'!"&amp;CELL("address",K626))))</f>
        <v>0</v>
      </c>
      <c r="L626">
        <f ca="1">IF(ISBLANK(INDIRECT("'["&amp;'Báo cáo'!$C$3&amp;".xlsx]Hóa đơn COD'!"&amp;CELL("address",L626))),"",(INDIRECT("'["&amp;'Báo cáo'!$C$3&amp;".xlsx]Hóa đơn COD'!"&amp;CELL("address",L626))))</f>
        <v>1</v>
      </c>
      <c r="M626">
        <f ca="1">IF(ISBLANK(INDIRECT("'["&amp;'Báo cáo'!$C$3&amp;".xlsx]Hóa đơn COD'!"&amp;CELL("address",M626))),"",(INDIRECT("'["&amp;'Báo cáo'!$C$3&amp;".xlsx]Hóa đơn COD'!"&amp;CELL("address",M626))))</f>
        <v>0</v>
      </c>
      <c r="N626" t="str">
        <f ca="1">IF(ISBLANK(INDIRECT("'["&amp;'Báo cáo'!$C$3&amp;".xlsx]Hóa đơn COD'!"&amp;CELL("address",N626))),"",(INDIRECT("'["&amp;'Báo cáo'!$C$3&amp;".xlsx]Hóa đơn COD'!"&amp;CELL("address",N626))))</f>
        <v>thaontt36</v>
      </c>
      <c r="O626" t="str">
        <f ca="1">IF(ISBLANK(INDIRECT("'["&amp;'Báo cáo'!$C$3&amp;".xlsx]Hóa đơn COD'!"&amp;CELL("address",O626))),"",(INDIRECT("'["&amp;'Báo cáo'!$C$3&amp;".xlsx]Hóa đơn COD'!"&amp;CELL("address",O626))))</f>
        <v>11:28 30-11-19</v>
      </c>
      <c r="P626" s="10">
        <f t="shared" ca="1" si="9"/>
        <v>0.4777777777777778</v>
      </c>
      <c r="Q626" t="str">
        <f ca="1">IF(B626="","",IF(P626&lt;'Báo cáo'!$C$4,"Sáng","Chiều"))</f>
        <v>Sáng</v>
      </c>
      <c r="R626" s="12" t="str">
        <f ca="1">IF(A626="","",IF(ISNUMBER(MATCH(B626,'Danh sách COD'!$B:$B,0)),J626/I626,""))</f>
        <v/>
      </c>
      <c r="S626" t="str">
        <f ca="1">IF(R626="","",IF(R626&gt;='Báo cáo'!$C$8,"Có","Không"))</f>
        <v/>
      </c>
    </row>
    <row r="627" spans="1:19" x14ac:dyDescent="0.25">
      <c r="A627" t="str">
        <f ca="1">IF(ISBLANK(INDIRECT("'["&amp;'Báo cáo'!$C$3&amp;".xlsx]Hóa đơn COD'!"&amp;CELL("address",A627))),"",(INDIRECT("'["&amp;'Báo cáo'!$C$3&amp;".xlsx]Hóa đơn COD'!"&amp;CELL("address",A627))))</f>
        <v>BTT393959274.T149491.021219</v>
      </c>
      <c r="B627" t="str">
        <f ca="1">IF(ISBLANK(INDIRECT("'["&amp;'Báo cáo'!$C$3&amp;".xlsx]Hóa đơn COD'!"&amp;CELL("address",B627))),"",(INDIRECT("'["&amp;'Báo cáo'!$C$3&amp;".xlsx]Hóa đơn COD'!"&amp;CELL("address",B627))))</f>
        <v>T149491-Bùi Tiến Đạt</v>
      </c>
      <c r="C627">
        <f ca="1">IF(ISBLANK(INDIRECT("'["&amp;'Báo cáo'!$C$3&amp;".xlsx]Hóa đơn COD'!"&amp;CELL("address",C627))),"",(INDIRECT("'["&amp;'Báo cáo'!$C$3&amp;".xlsx]Hóa đơn COD'!"&amp;CELL("address",C627))))</f>
        <v>17122668</v>
      </c>
      <c r="D627">
        <f ca="1">IF(ISBLANK(INDIRECT("'["&amp;'Báo cáo'!$C$3&amp;".xlsx]Hóa đơn COD'!"&amp;CELL("address",D627))),"",(INDIRECT("'["&amp;'Báo cáo'!$C$3&amp;".xlsx]Hóa đơn COD'!"&amp;CELL("address",D627))))</f>
        <v>35200</v>
      </c>
      <c r="E627">
        <f ca="1">IF(ISBLANK(INDIRECT("'["&amp;'Báo cáo'!$C$3&amp;".xlsx]Hóa đơn COD'!"&amp;CELL("address",E627))),"",(INDIRECT("'["&amp;'Báo cáo'!$C$3&amp;".xlsx]Hóa đơn COD'!"&amp;CELL("address",E627))))</f>
        <v>916047</v>
      </c>
      <c r="F627">
        <f ca="1">IF(ISBLANK(INDIRECT("'["&amp;'Báo cáo'!$C$3&amp;".xlsx]Hóa đơn COD'!"&amp;CELL("address",F627))),"",(INDIRECT("'["&amp;'Báo cáo'!$C$3&amp;".xlsx]Hóa đơn COD'!"&amp;CELL("address",F627))))</f>
        <v>694547</v>
      </c>
      <c r="G627">
        <f ca="1">IF(ISBLANK(INDIRECT("'["&amp;'Báo cáo'!$C$3&amp;".xlsx]Hóa đơn COD'!"&amp;CELL("address",G627))),"",(INDIRECT("'["&amp;'Báo cáo'!$C$3&amp;".xlsx]Hóa đơn COD'!"&amp;CELL("address",G627))))</f>
        <v>206000</v>
      </c>
      <c r="H627">
        <f ca="1">IF(ISBLANK(INDIRECT("'["&amp;'Báo cáo'!$C$3&amp;".xlsx]Hóa đơn COD'!"&amp;CELL("address",H627))),"",(INDIRECT("'["&amp;'Báo cáo'!$C$3&amp;".xlsx]Hóa đơn COD'!"&amp;CELL("address",H627))))</f>
        <v>0</v>
      </c>
      <c r="I627">
        <f ca="1">IF(ISBLANK(INDIRECT("'["&amp;'Báo cáo'!$C$3&amp;".xlsx]Hóa đơn COD'!"&amp;CELL("address",I627))),"",(INDIRECT("'["&amp;'Báo cáo'!$C$3&amp;".xlsx]Hóa đơn COD'!"&amp;CELL("address",I627))))</f>
        <v>42</v>
      </c>
      <c r="J627">
        <f ca="1">IF(ISBLANK(INDIRECT("'["&amp;'Báo cáo'!$C$3&amp;".xlsx]Hóa đơn COD'!"&amp;CELL("address",J627))),"",(INDIRECT("'["&amp;'Báo cáo'!$C$3&amp;".xlsx]Hóa đơn COD'!"&amp;CELL("address",J627))))</f>
        <v>34</v>
      </c>
      <c r="K627">
        <f ca="1">IF(ISBLANK(INDIRECT("'["&amp;'Báo cáo'!$C$3&amp;".xlsx]Hóa đơn COD'!"&amp;CELL("address",K627))),"",(INDIRECT("'["&amp;'Báo cáo'!$C$3&amp;".xlsx]Hóa đơn COD'!"&amp;CELL("address",K627))))</f>
        <v>0</v>
      </c>
      <c r="L627">
        <f ca="1">IF(ISBLANK(INDIRECT("'["&amp;'Báo cáo'!$C$3&amp;".xlsx]Hóa đơn COD'!"&amp;CELL("address",L627))),"",(INDIRECT("'["&amp;'Báo cáo'!$C$3&amp;".xlsx]Hóa đơn COD'!"&amp;CELL("address",L627))))</f>
        <v>8</v>
      </c>
      <c r="M627">
        <f ca="1">IF(ISBLANK(INDIRECT("'["&amp;'Báo cáo'!$C$3&amp;".xlsx]Hóa đơn COD'!"&amp;CELL("address",M627))),"",(INDIRECT("'["&amp;'Báo cáo'!$C$3&amp;".xlsx]Hóa đơn COD'!"&amp;CELL("address",M627))))</f>
        <v>42</v>
      </c>
      <c r="N627" t="str">
        <f ca="1">IF(ISBLANK(INDIRECT("'["&amp;'Báo cáo'!$C$3&amp;".xlsx]Hóa đơn COD'!"&amp;CELL("address",N627))),"",(INDIRECT("'["&amp;'Báo cáo'!$C$3&amp;".xlsx]Hóa đơn COD'!"&amp;CELL("address",N627))))</f>
        <v>ngannk2</v>
      </c>
      <c r="O627" t="str">
        <f ca="1">IF(ISBLANK(INDIRECT("'["&amp;'Báo cáo'!$C$3&amp;".xlsx]Hóa đơn COD'!"&amp;CELL("address",O627))),"",(INDIRECT("'["&amp;'Báo cáo'!$C$3&amp;".xlsx]Hóa đơn COD'!"&amp;CELL("address",O627))))</f>
        <v>13:11 02-12-19</v>
      </c>
      <c r="P627" s="10">
        <f t="shared" ca="1" si="9"/>
        <v>0.5493055555555556</v>
      </c>
      <c r="Q627" t="str">
        <f ca="1">IF(B627="","",IF(P627&lt;'Báo cáo'!$C$4,"Sáng","Chiều"))</f>
        <v>Sáng</v>
      </c>
      <c r="R627" s="12" t="str">
        <f ca="1">IF(A627="","",IF(ISNUMBER(MATCH(B627,'Danh sách COD'!$B:$B,0)),J627/I627,""))</f>
        <v/>
      </c>
      <c r="S627" t="str">
        <f ca="1">IF(R627="","",IF(R627&gt;='Báo cáo'!$C$8,"Có","Không"))</f>
        <v/>
      </c>
    </row>
    <row r="628" spans="1:19" x14ac:dyDescent="0.25">
      <c r="A628" t="str">
        <f ca="1">IF(ISBLANK(INDIRECT("'["&amp;'Báo cáo'!$C$3&amp;".xlsx]Hóa đơn COD'!"&amp;CELL("address",A628))),"",(INDIRECT("'["&amp;'Báo cáo'!$C$3&amp;".xlsx]Hóa đơn COD'!"&amp;CELL("address",A628))))</f>
        <v>BTT399449229.T149491.061219</v>
      </c>
      <c r="B628" t="str">
        <f ca="1">IF(ISBLANK(INDIRECT("'["&amp;'Báo cáo'!$C$3&amp;".xlsx]Hóa đơn COD'!"&amp;CELL("address",B628))),"",(INDIRECT("'["&amp;'Báo cáo'!$C$3&amp;".xlsx]Hóa đơn COD'!"&amp;CELL("address",B628))))</f>
        <v>T149491-Bùi Tiến Đạt</v>
      </c>
      <c r="C628">
        <f ca="1">IF(ISBLANK(INDIRECT("'["&amp;'Báo cáo'!$C$3&amp;".xlsx]Hóa đơn COD'!"&amp;CELL("address",C628))),"",(INDIRECT("'["&amp;'Báo cáo'!$C$3&amp;".xlsx]Hóa đơn COD'!"&amp;CELL("address",C628))))</f>
        <v>11000200</v>
      </c>
      <c r="D628">
        <f ca="1">IF(ISBLANK(INDIRECT("'["&amp;'Báo cáo'!$C$3&amp;".xlsx]Hóa đơn COD'!"&amp;CELL("address",D628))),"",(INDIRECT("'["&amp;'Báo cáo'!$C$3&amp;".xlsx]Hóa đơn COD'!"&amp;CELL("address",D628))))</f>
        <v>0</v>
      </c>
      <c r="E628">
        <f ca="1">IF(ISBLANK(INDIRECT("'["&amp;'Báo cáo'!$C$3&amp;".xlsx]Hóa đơn COD'!"&amp;CELL("address",E628))),"",(INDIRECT("'["&amp;'Báo cáo'!$C$3&amp;".xlsx]Hóa đơn COD'!"&amp;CELL("address",E628))))</f>
        <v>1253590</v>
      </c>
      <c r="F628">
        <f ca="1">IF(ISBLANK(INDIRECT("'["&amp;'Báo cáo'!$C$3&amp;".xlsx]Hóa đơn COD'!"&amp;CELL("address",F628))),"",(INDIRECT("'["&amp;'Báo cáo'!$C$3&amp;".xlsx]Hóa đơn COD'!"&amp;CELL("address",F628))))</f>
        <v>1180590</v>
      </c>
      <c r="G628">
        <f ca="1">IF(ISBLANK(INDIRECT("'["&amp;'Báo cáo'!$C$3&amp;".xlsx]Hóa đơn COD'!"&amp;CELL("address",G628))),"",(INDIRECT("'["&amp;'Báo cáo'!$C$3&amp;".xlsx]Hóa đơn COD'!"&amp;CELL("address",G628))))</f>
        <v>73000</v>
      </c>
      <c r="H628">
        <f ca="1">IF(ISBLANK(INDIRECT("'["&amp;'Báo cáo'!$C$3&amp;".xlsx]Hóa đơn COD'!"&amp;CELL("address",H628))),"",(INDIRECT("'["&amp;'Báo cáo'!$C$3&amp;".xlsx]Hóa đơn COD'!"&amp;CELL("address",H628))))</f>
        <v>0</v>
      </c>
      <c r="I628">
        <f ca="1">IF(ISBLANK(INDIRECT("'["&amp;'Báo cáo'!$C$3&amp;".xlsx]Hóa đơn COD'!"&amp;CELL("address",I628))),"",(INDIRECT("'["&amp;'Báo cáo'!$C$3&amp;".xlsx]Hóa đơn COD'!"&amp;CELL("address",I628))))</f>
        <v>59</v>
      </c>
      <c r="J628">
        <f ca="1">IF(ISBLANK(INDIRECT("'["&amp;'Báo cáo'!$C$3&amp;".xlsx]Hóa đơn COD'!"&amp;CELL("address",J628))),"",(INDIRECT("'["&amp;'Báo cáo'!$C$3&amp;".xlsx]Hóa đơn COD'!"&amp;CELL("address",J628))))</f>
        <v>46</v>
      </c>
      <c r="K628">
        <f ca="1">IF(ISBLANK(INDIRECT("'["&amp;'Báo cáo'!$C$3&amp;".xlsx]Hóa đơn COD'!"&amp;CELL("address",K628))),"",(INDIRECT("'["&amp;'Báo cáo'!$C$3&amp;".xlsx]Hóa đơn COD'!"&amp;CELL("address",K628))))</f>
        <v>6</v>
      </c>
      <c r="L628">
        <f ca="1">IF(ISBLANK(INDIRECT("'["&amp;'Báo cáo'!$C$3&amp;".xlsx]Hóa đơn COD'!"&amp;CELL("address",L628))),"",(INDIRECT("'["&amp;'Báo cáo'!$C$3&amp;".xlsx]Hóa đơn COD'!"&amp;CELL("address",L628))))</f>
        <v>7</v>
      </c>
      <c r="M628">
        <f ca="1">IF(ISBLANK(INDIRECT("'["&amp;'Báo cáo'!$C$3&amp;".xlsx]Hóa đơn COD'!"&amp;CELL("address",M628))),"",(INDIRECT("'["&amp;'Báo cáo'!$C$3&amp;".xlsx]Hóa đơn COD'!"&amp;CELL("address",M628))))</f>
        <v>59</v>
      </c>
      <c r="N628" t="str">
        <f ca="1">IF(ISBLANK(INDIRECT("'["&amp;'Báo cáo'!$C$3&amp;".xlsx]Hóa đơn COD'!"&amp;CELL("address",N628))),"",(INDIRECT("'["&amp;'Báo cáo'!$C$3&amp;".xlsx]Hóa đơn COD'!"&amp;CELL("address",N628))))</f>
        <v>ngannk2</v>
      </c>
      <c r="O628" t="str">
        <f ca="1">IF(ISBLANK(INDIRECT("'["&amp;'Báo cáo'!$C$3&amp;".xlsx]Hóa đơn COD'!"&amp;CELL("address",O628))),"",(INDIRECT("'["&amp;'Báo cáo'!$C$3&amp;".xlsx]Hóa đơn COD'!"&amp;CELL("address",O628))))</f>
        <v>13:36 06-12-19</v>
      </c>
      <c r="P628" s="10">
        <f t="shared" ca="1" si="9"/>
        <v>0.56666666666666665</v>
      </c>
      <c r="Q628" t="str">
        <f ca="1">IF(B628="","",IF(P628&lt;'Báo cáo'!$C$4,"Sáng","Chiều"))</f>
        <v>Chiều</v>
      </c>
      <c r="R628" s="12" t="str">
        <f ca="1">IF(A628="","",IF(ISNUMBER(MATCH(B628,'Danh sách COD'!$B:$B,0)),J628/I628,""))</f>
        <v/>
      </c>
      <c r="S628" t="str">
        <f ca="1">IF(R628="","",IF(R628&gt;='Báo cáo'!$C$8,"Có","Không"))</f>
        <v/>
      </c>
    </row>
    <row r="629" spans="1:19" x14ac:dyDescent="0.25">
      <c r="A629" t="str">
        <f ca="1">IF(ISBLANK(INDIRECT("'["&amp;'Báo cáo'!$C$3&amp;".xlsx]Hóa đơn COD'!"&amp;CELL("address",A629))),"",(INDIRECT("'["&amp;'Báo cáo'!$C$3&amp;".xlsx]Hóa đơn COD'!"&amp;CELL("address",A629))))</f>
        <v>BTT391808163.T149491.301119</v>
      </c>
      <c r="B629" t="str">
        <f ca="1">IF(ISBLANK(INDIRECT("'["&amp;'Báo cáo'!$C$3&amp;".xlsx]Hóa đơn COD'!"&amp;CELL("address",B629))),"",(INDIRECT("'["&amp;'Báo cáo'!$C$3&amp;".xlsx]Hóa đơn COD'!"&amp;CELL("address",B629))))</f>
        <v>T149491-Bùi Tiến Đạt</v>
      </c>
      <c r="C629">
        <f ca="1">IF(ISBLANK(INDIRECT("'["&amp;'Báo cáo'!$C$3&amp;".xlsx]Hóa đơn COD'!"&amp;CELL("address",C629))),"",(INDIRECT("'["&amp;'Báo cáo'!$C$3&amp;".xlsx]Hóa đơn COD'!"&amp;CELL("address",C629))))</f>
        <v>11169350</v>
      </c>
      <c r="D629">
        <f ca="1">IF(ISBLANK(INDIRECT("'["&amp;'Báo cáo'!$C$3&amp;".xlsx]Hóa đơn COD'!"&amp;CELL("address",D629))),"",(INDIRECT("'["&amp;'Báo cáo'!$C$3&amp;".xlsx]Hóa đơn COD'!"&amp;CELL("address",D629))))</f>
        <v>0</v>
      </c>
      <c r="E629">
        <f ca="1">IF(ISBLANK(INDIRECT("'["&amp;'Báo cáo'!$C$3&amp;".xlsx]Hóa đơn COD'!"&amp;CELL("address",E629))),"",(INDIRECT("'["&amp;'Báo cáo'!$C$3&amp;".xlsx]Hóa đơn COD'!"&amp;CELL("address",E629))))</f>
        <v>902610</v>
      </c>
      <c r="F629">
        <f ca="1">IF(ISBLANK(INDIRECT("'["&amp;'Báo cáo'!$C$3&amp;".xlsx]Hóa đơn COD'!"&amp;CELL("address",F629))),"",(INDIRECT("'["&amp;'Báo cáo'!$C$3&amp;".xlsx]Hóa đơn COD'!"&amp;CELL("address",F629))))</f>
        <v>775610</v>
      </c>
      <c r="G629">
        <f ca="1">IF(ISBLANK(INDIRECT("'["&amp;'Báo cáo'!$C$3&amp;".xlsx]Hóa đơn COD'!"&amp;CELL("address",G629))),"",(INDIRECT("'["&amp;'Báo cáo'!$C$3&amp;".xlsx]Hóa đơn COD'!"&amp;CELL("address",G629))))</f>
        <v>127000</v>
      </c>
      <c r="H629">
        <f ca="1">IF(ISBLANK(INDIRECT("'["&amp;'Báo cáo'!$C$3&amp;".xlsx]Hóa đơn COD'!"&amp;CELL("address",H629))),"",(INDIRECT("'["&amp;'Báo cáo'!$C$3&amp;".xlsx]Hóa đơn COD'!"&amp;CELL("address",H629))))</f>
        <v>0</v>
      </c>
      <c r="I629">
        <f ca="1">IF(ISBLANK(INDIRECT("'["&amp;'Báo cáo'!$C$3&amp;".xlsx]Hóa đơn COD'!"&amp;CELL("address",I629))),"",(INDIRECT("'["&amp;'Báo cáo'!$C$3&amp;".xlsx]Hóa đơn COD'!"&amp;CELL("address",I629))))</f>
        <v>60</v>
      </c>
      <c r="J629">
        <f ca="1">IF(ISBLANK(INDIRECT("'["&amp;'Báo cáo'!$C$3&amp;".xlsx]Hóa đơn COD'!"&amp;CELL("address",J629))),"",(INDIRECT("'["&amp;'Báo cáo'!$C$3&amp;".xlsx]Hóa đơn COD'!"&amp;CELL("address",J629))))</f>
        <v>42</v>
      </c>
      <c r="K629">
        <f ca="1">IF(ISBLANK(INDIRECT("'["&amp;'Báo cáo'!$C$3&amp;".xlsx]Hóa đơn COD'!"&amp;CELL("address",K629))),"",(INDIRECT("'["&amp;'Báo cáo'!$C$3&amp;".xlsx]Hóa đơn COD'!"&amp;CELL("address",K629))))</f>
        <v>0</v>
      </c>
      <c r="L629">
        <f ca="1">IF(ISBLANK(INDIRECT("'["&amp;'Báo cáo'!$C$3&amp;".xlsx]Hóa đơn COD'!"&amp;CELL("address",L629))),"",(INDIRECT("'["&amp;'Báo cáo'!$C$3&amp;".xlsx]Hóa đơn COD'!"&amp;CELL("address",L629))))</f>
        <v>18</v>
      </c>
      <c r="M629">
        <f ca="1">IF(ISBLANK(INDIRECT("'["&amp;'Báo cáo'!$C$3&amp;".xlsx]Hóa đơn COD'!"&amp;CELL("address",M629))),"",(INDIRECT("'["&amp;'Báo cáo'!$C$3&amp;".xlsx]Hóa đơn COD'!"&amp;CELL("address",M629))))</f>
        <v>60</v>
      </c>
      <c r="N629" t="str">
        <f ca="1">IF(ISBLANK(INDIRECT("'["&amp;'Báo cáo'!$C$3&amp;".xlsx]Hóa đơn COD'!"&amp;CELL("address",N629))),"",(INDIRECT("'["&amp;'Báo cáo'!$C$3&amp;".xlsx]Hóa đơn COD'!"&amp;CELL("address",N629))))</f>
        <v>tuoint</v>
      </c>
      <c r="O629" t="str">
        <f ca="1">IF(ISBLANK(INDIRECT("'["&amp;'Báo cáo'!$C$3&amp;".xlsx]Hóa đơn COD'!"&amp;CELL("address",O629))),"",(INDIRECT("'["&amp;'Báo cáo'!$C$3&amp;".xlsx]Hóa đơn COD'!"&amp;CELL("address",O629))))</f>
        <v>13:36 30-11-19</v>
      </c>
      <c r="P629" s="10">
        <f t="shared" ca="1" si="9"/>
        <v>0.56666666666666665</v>
      </c>
      <c r="Q629" t="str">
        <f ca="1">IF(B629="","",IF(P629&lt;'Báo cáo'!$C$4,"Sáng","Chiều"))</f>
        <v>Chiều</v>
      </c>
      <c r="R629" s="12" t="str">
        <f ca="1">IF(A629="","",IF(ISNUMBER(MATCH(B629,'Danh sách COD'!$B:$B,0)),J629/I629,""))</f>
        <v/>
      </c>
      <c r="S629" t="str">
        <f ca="1">IF(R629="","",IF(R629&gt;='Báo cáo'!$C$8,"Có","Không"))</f>
        <v/>
      </c>
    </row>
    <row r="630" spans="1:19" x14ac:dyDescent="0.25">
      <c r="A630" t="str">
        <f ca="1">IF(ISBLANK(INDIRECT("'["&amp;'Báo cáo'!$C$3&amp;".xlsx]Hóa đơn COD'!"&amp;CELL("address",A630))),"",(INDIRECT("'["&amp;'Báo cáo'!$C$3&amp;".xlsx]Hóa đơn COD'!"&amp;CELL("address",A630))))</f>
        <v>BTT396750903.T149491.041219</v>
      </c>
      <c r="B630" t="str">
        <f ca="1">IF(ISBLANK(INDIRECT("'["&amp;'Báo cáo'!$C$3&amp;".xlsx]Hóa đơn COD'!"&amp;CELL("address",B630))),"",(INDIRECT("'["&amp;'Báo cáo'!$C$3&amp;".xlsx]Hóa đơn COD'!"&amp;CELL("address",B630))))</f>
        <v>T149491-Bùi Tiến Đạt</v>
      </c>
      <c r="C630">
        <f ca="1">IF(ISBLANK(INDIRECT("'["&amp;'Báo cáo'!$C$3&amp;".xlsx]Hóa đơn COD'!"&amp;CELL("address",C630))),"",(INDIRECT("'["&amp;'Báo cáo'!$C$3&amp;".xlsx]Hóa đơn COD'!"&amp;CELL("address",C630))))</f>
        <v>16511424</v>
      </c>
      <c r="D630">
        <f ca="1">IF(ISBLANK(INDIRECT("'["&amp;'Báo cáo'!$C$3&amp;".xlsx]Hóa đơn COD'!"&amp;CELL("address",D630))),"",(INDIRECT("'["&amp;'Báo cáo'!$C$3&amp;".xlsx]Hóa đơn COD'!"&amp;CELL("address",D630))))</f>
        <v>0</v>
      </c>
      <c r="E630">
        <f ca="1">IF(ISBLANK(INDIRECT("'["&amp;'Báo cáo'!$C$3&amp;".xlsx]Hóa đơn COD'!"&amp;CELL("address",E630))),"",(INDIRECT("'["&amp;'Báo cáo'!$C$3&amp;".xlsx]Hóa đơn COD'!"&amp;CELL("address",E630))))</f>
        <v>1572385</v>
      </c>
      <c r="F630">
        <f ca="1">IF(ISBLANK(INDIRECT("'["&amp;'Báo cáo'!$C$3&amp;".xlsx]Hóa đơn COD'!"&amp;CELL("address",F630))),"",(INDIRECT("'["&amp;'Báo cáo'!$C$3&amp;".xlsx]Hóa đơn COD'!"&amp;CELL("address",F630))))</f>
        <v>1300385</v>
      </c>
      <c r="G630">
        <f ca="1">IF(ISBLANK(INDIRECT("'["&amp;'Báo cáo'!$C$3&amp;".xlsx]Hóa đơn COD'!"&amp;CELL("address",G630))),"",(INDIRECT("'["&amp;'Báo cáo'!$C$3&amp;".xlsx]Hóa đơn COD'!"&amp;CELL("address",G630))))</f>
        <v>272000</v>
      </c>
      <c r="H630">
        <f ca="1">IF(ISBLANK(INDIRECT("'["&amp;'Báo cáo'!$C$3&amp;".xlsx]Hóa đơn COD'!"&amp;CELL("address",H630))),"",(INDIRECT("'["&amp;'Báo cáo'!$C$3&amp;".xlsx]Hóa đơn COD'!"&amp;CELL("address",H630))))</f>
        <v>0</v>
      </c>
      <c r="I630">
        <f ca="1">IF(ISBLANK(INDIRECT("'["&amp;'Báo cáo'!$C$3&amp;".xlsx]Hóa đơn COD'!"&amp;CELL("address",I630))),"",(INDIRECT("'["&amp;'Báo cáo'!$C$3&amp;".xlsx]Hóa đơn COD'!"&amp;CELL("address",I630))))</f>
        <v>68</v>
      </c>
      <c r="J630">
        <f ca="1">IF(ISBLANK(INDIRECT("'["&amp;'Báo cáo'!$C$3&amp;".xlsx]Hóa đơn COD'!"&amp;CELL("address",J630))),"",(INDIRECT("'["&amp;'Báo cáo'!$C$3&amp;".xlsx]Hóa đơn COD'!"&amp;CELL("address",J630))))</f>
        <v>62</v>
      </c>
      <c r="K630">
        <f ca="1">IF(ISBLANK(INDIRECT("'["&amp;'Báo cáo'!$C$3&amp;".xlsx]Hóa đơn COD'!"&amp;CELL("address",K630))),"",(INDIRECT("'["&amp;'Báo cáo'!$C$3&amp;".xlsx]Hóa đơn COD'!"&amp;CELL("address",K630))))</f>
        <v>0</v>
      </c>
      <c r="L630">
        <f ca="1">IF(ISBLANK(INDIRECT("'["&amp;'Báo cáo'!$C$3&amp;".xlsx]Hóa đơn COD'!"&amp;CELL("address",L630))),"",(INDIRECT("'["&amp;'Báo cáo'!$C$3&amp;".xlsx]Hóa đơn COD'!"&amp;CELL("address",L630))))</f>
        <v>6</v>
      </c>
      <c r="M630">
        <f ca="1">IF(ISBLANK(INDIRECT("'["&amp;'Báo cáo'!$C$3&amp;".xlsx]Hóa đơn COD'!"&amp;CELL("address",M630))),"",(INDIRECT("'["&amp;'Báo cáo'!$C$3&amp;".xlsx]Hóa đơn COD'!"&amp;CELL("address",M630))))</f>
        <v>68</v>
      </c>
      <c r="N630" t="str">
        <f ca="1">IF(ISBLANK(INDIRECT("'["&amp;'Báo cáo'!$C$3&amp;".xlsx]Hóa đơn COD'!"&amp;CELL("address",N630))),"",(INDIRECT("'["&amp;'Báo cáo'!$C$3&amp;".xlsx]Hóa đơn COD'!"&amp;CELL("address",N630))))</f>
        <v>tuoint</v>
      </c>
      <c r="O630" t="str">
        <f ca="1">IF(ISBLANK(INDIRECT("'["&amp;'Báo cáo'!$C$3&amp;".xlsx]Hóa đơn COD'!"&amp;CELL("address",O630))),"",(INDIRECT("'["&amp;'Báo cáo'!$C$3&amp;".xlsx]Hóa đơn COD'!"&amp;CELL("address",O630))))</f>
        <v>13:40 04-12-19</v>
      </c>
      <c r="P630" s="10">
        <f t="shared" ca="1" si="9"/>
        <v>0.56944444444444442</v>
      </c>
      <c r="Q630" t="str">
        <f ca="1">IF(B630="","",IF(P630&lt;'Báo cáo'!$C$4,"Sáng","Chiều"))</f>
        <v>Chiều</v>
      </c>
      <c r="R630" s="12" t="str">
        <f ca="1">IF(A630="","",IF(ISNUMBER(MATCH(B630,'Danh sách COD'!$B:$B,0)),J630/I630,""))</f>
        <v/>
      </c>
      <c r="S630" t="str">
        <f ca="1">IF(R630="","",IF(R630&gt;='Báo cáo'!$C$8,"Có","Không"))</f>
        <v/>
      </c>
    </row>
    <row r="631" spans="1:19" x14ac:dyDescent="0.25">
      <c r="A631" t="str">
        <f ca="1">IF(ISBLANK(INDIRECT("'["&amp;'Báo cáo'!$C$3&amp;".xlsx]Hóa đơn COD'!"&amp;CELL("address",A631))),"",(INDIRECT("'["&amp;'Báo cáo'!$C$3&amp;".xlsx]Hóa đơn COD'!"&amp;CELL("address",A631))))</f>
        <v>BTT395334537.T149491.031219</v>
      </c>
      <c r="B631" t="str">
        <f ca="1">IF(ISBLANK(INDIRECT("'["&amp;'Báo cáo'!$C$3&amp;".xlsx]Hóa đơn COD'!"&amp;CELL("address",B631))),"",(INDIRECT("'["&amp;'Báo cáo'!$C$3&amp;".xlsx]Hóa đơn COD'!"&amp;CELL("address",B631))))</f>
        <v>T149491-Bùi Tiến Đạt</v>
      </c>
      <c r="C631">
        <f ca="1">IF(ISBLANK(INDIRECT("'["&amp;'Báo cáo'!$C$3&amp;".xlsx]Hóa đơn COD'!"&amp;CELL("address",C631))),"",(INDIRECT("'["&amp;'Báo cáo'!$C$3&amp;".xlsx]Hóa đơn COD'!"&amp;CELL("address",C631))))</f>
        <v>20271346</v>
      </c>
      <c r="D631">
        <f ca="1">IF(ISBLANK(INDIRECT("'["&amp;'Báo cáo'!$C$3&amp;".xlsx]Hóa đơn COD'!"&amp;CELL("address",D631))),"",(INDIRECT("'["&amp;'Báo cáo'!$C$3&amp;".xlsx]Hóa đơn COD'!"&amp;CELL("address",D631))))</f>
        <v>0</v>
      </c>
      <c r="E631">
        <f ca="1">IF(ISBLANK(INDIRECT("'["&amp;'Báo cáo'!$C$3&amp;".xlsx]Hóa đơn COD'!"&amp;CELL("address",E631))),"",(INDIRECT("'["&amp;'Báo cáo'!$C$3&amp;".xlsx]Hóa đơn COD'!"&amp;CELL("address",E631))))</f>
        <v>1287100</v>
      </c>
      <c r="F631">
        <f ca="1">IF(ISBLANK(INDIRECT("'["&amp;'Báo cáo'!$C$3&amp;".xlsx]Hóa đơn COD'!"&amp;CELL("address",F631))),"",(INDIRECT("'["&amp;'Báo cáo'!$C$3&amp;".xlsx]Hóa đơn COD'!"&amp;CELL("address",F631))))</f>
        <v>1108100</v>
      </c>
      <c r="G631">
        <f ca="1">IF(ISBLANK(INDIRECT("'["&amp;'Báo cáo'!$C$3&amp;".xlsx]Hóa đơn COD'!"&amp;CELL("address",G631))),"",(INDIRECT("'["&amp;'Báo cáo'!$C$3&amp;".xlsx]Hóa đơn COD'!"&amp;CELL("address",G631))))</f>
        <v>179000</v>
      </c>
      <c r="H631">
        <f ca="1">IF(ISBLANK(INDIRECT("'["&amp;'Báo cáo'!$C$3&amp;".xlsx]Hóa đơn COD'!"&amp;CELL("address",H631))),"",(INDIRECT("'["&amp;'Báo cáo'!$C$3&amp;".xlsx]Hóa đơn COD'!"&amp;CELL("address",H631))))</f>
        <v>0</v>
      </c>
      <c r="I631">
        <f ca="1">IF(ISBLANK(INDIRECT("'["&amp;'Báo cáo'!$C$3&amp;".xlsx]Hóa đơn COD'!"&amp;CELL("address",I631))),"",(INDIRECT("'["&amp;'Báo cáo'!$C$3&amp;".xlsx]Hóa đơn COD'!"&amp;CELL("address",I631))))</f>
        <v>59</v>
      </c>
      <c r="J631">
        <f ca="1">IF(ISBLANK(INDIRECT("'["&amp;'Báo cáo'!$C$3&amp;".xlsx]Hóa đơn COD'!"&amp;CELL("address",J631))),"",(INDIRECT("'["&amp;'Báo cáo'!$C$3&amp;".xlsx]Hóa đơn COD'!"&amp;CELL("address",J631))))</f>
        <v>54</v>
      </c>
      <c r="K631">
        <f ca="1">IF(ISBLANK(INDIRECT("'["&amp;'Báo cáo'!$C$3&amp;".xlsx]Hóa đơn COD'!"&amp;CELL("address",K631))),"",(INDIRECT("'["&amp;'Báo cáo'!$C$3&amp;".xlsx]Hóa đơn COD'!"&amp;CELL("address",K631))))</f>
        <v>0</v>
      </c>
      <c r="L631">
        <f ca="1">IF(ISBLANK(INDIRECT("'["&amp;'Báo cáo'!$C$3&amp;".xlsx]Hóa đơn COD'!"&amp;CELL("address",L631))),"",(INDIRECT("'["&amp;'Báo cáo'!$C$3&amp;".xlsx]Hóa đơn COD'!"&amp;CELL("address",L631))))</f>
        <v>5</v>
      </c>
      <c r="M631">
        <f ca="1">IF(ISBLANK(INDIRECT("'["&amp;'Báo cáo'!$C$3&amp;".xlsx]Hóa đơn COD'!"&amp;CELL("address",M631))),"",(INDIRECT("'["&amp;'Báo cáo'!$C$3&amp;".xlsx]Hóa đơn COD'!"&amp;CELL("address",M631))))</f>
        <v>59</v>
      </c>
      <c r="N631" t="str">
        <f ca="1">IF(ISBLANK(INDIRECT("'["&amp;'Báo cáo'!$C$3&amp;".xlsx]Hóa đơn COD'!"&amp;CELL("address",N631))),"",(INDIRECT("'["&amp;'Báo cáo'!$C$3&amp;".xlsx]Hóa đơn COD'!"&amp;CELL("address",N631))))</f>
        <v>ngannk2</v>
      </c>
      <c r="O631" t="str">
        <f ca="1">IF(ISBLANK(INDIRECT("'["&amp;'Báo cáo'!$C$3&amp;".xlsx]Hóa đơn COD'!"&amp;CELL("address",O631))),"",(INDIRECT("'["&amp;'Báo cáo'!$C$3&amp;".xlsx]Hóa đơn COD'!"&amp;CELL("address",O631))))</f>
        <v>13:43 03-12-19</v>
      </c>
      <c r="P631" s="10">
        <f t="shared" ca="1" si="9"/>
        <v>0.57152777777777775</v>
      </c>
      <c r="Q631" t="str">
        <f ca="1">IF(B631="","",IF(P631&lt;'Báo cáo'!$C$4,"Sáng","Chiều"))</f>
        <v>Chiều</v>
      </c>
      <c r="R631" s="12" t="str">
        <f ca="1">IF(A631="","",IF(ISNUMBER(MATCH(B631,'Danh sách COD'!$B:$B,0)),J631/I631,""))</f>
        <v/>
      </c>
      <c r="S631" t="str">
        <f ca="1">IF(R631="","",IF(R631&gt;='Báo cáo'!$C$8,"Có","Không"))</f>
        <v/>
      </c>
    </row>
    <row r="632" spans="1:19" x14ac:dyDescent="0.25">
      <c r="A632" t="str">
        <f ca="1">IF(ISBLANK(INDIRECT("'["&amp;'Báo cáo'!$C$3&amp;".xlsx]Hóa đơn COD'!"&amp;CELL("address",A632))),"",(INDIRECT("'["&amp;'Báo cáo'!$C$3&amp;".xlsx]Hóa đơn COD'!"&amp;CELL("address",A632))))</f>
        <v>BTT398021937.T149491.051219</v>
      </c>
      <c r="B632" t="str">
        <f ca="1">IF(ISBLANK(INDIRECT("'["&amp;'Báo cáo'!$C$3&amp;".xlsx]Hóa đơn COD'!"&amp;CELL("address",B632))),"",(INDIRECT("'["&amp;'Báo cáo'!$C$3&amp;".xlsx]Hóa đơn COD'!"&amp;CELL("address",B632))))</f>
        <v>T149491-Bùi Tiến Đạt</v>
      </c>
      <c r="C632">
        <f ca="1">IF(ISBLANK(INDIRECT("'["&amp;'Báo cáo'!$C$3&amp;".xlsx]Hóa đơn COD'!"&amp;CELL("address",C632))),"",(INDIRECT("'["&amp;'Báo cáo'!$C$3&amp;".xlsx]Hóa đơn COD'!"&amp;CELL("address",C632))))</f>
        <v>21137900</v>
      </c>
      <c r="D632">
        <f ca="1">IF(ISBLANK(INDIRECT("'["&amp;'Báo cáo'!$C$3&amp;".xlsx]Hóa đơn COD'!"&amp;CELL("address",D632))),"",(INDIRECT("'["&amp;'Báo cáo'!$C$3&amp;".xlsx]Hóa đơn COD'!"&amp;CELL("address",D632))))</f>
        <v>28025</v>
      </c>
      <c r="E632">
        <f ca="1">IF(ISBLANK(INDIRECT("'["&amp;'Báo cáo'!$C$3&amp;".xlsx]Hóa đơn COD'!"&amp;CELL("address",E632))),"",(INDIRECT("'["&amp;'Báo cáo'!$C$3&amp;".xlsx]Hóa đơn COD'!"&amp;CELL("address",E632))))</f>
        <v>1550168</v>
      </c>
      <c r="F632">
        <f ca="1">IF(ISBLANK(INDIRECT("'["&amp;'Báo cáo'!$C$3&amp;".xlsx]Hóa đơn COD'!"&amp;CELL("address",F632))),"",(INDIRECT("'["&amp;'Báo cáo'!$C$3&amp;".xlsx]Hóa đơn COD'!"&amp;CELL("address",F632))))</f>
        <v>1455168</v>
      </c>
      <c r="G632">
        <f ca="1">IF(ISBLANK(INDIRECT("'["&amp;'Báo cáo'!$C$3&amp;".xlsx]Hóa đơn COD'!"&amp;CELL("address",G632))),"",(INDIRECT("'["&amp;'Báo cáo'!$C$3&amp;".xlsx]Hóa đơn COD'!"&amp;CELL("address",G632))))</f>
        <v>95000</v>
      </c>
      <c r="H632">
        <f ca="1">IF(ISBLANK(INDIRECT("'["&amp;'Báo cáo'!$C$3&amp;".xlsx]Hóa đơn COD'!"&amp;CELL("address",H632))),"",(INDIRECT("'["&amp;'Báo cáo'!$C$3&amp;".xlsx]Hóa đơn COD'!"&amp;CELL("address",H632))))</f>
        <v>0</v>
      </c>
      <c r="I632">
        <f ca="1">IF(ISBLANK(INDIRECT("'["&amp;'Báo cáo'!$C$3&amp;".xlsx]Hóa đơn COD'!"&amp;CELL("address",I632))),"",(INDIRECT("'["&amp;'Báo cáo'!$C$3&amp;".xlsx]Hóa đơn COD'!"&amp;CELL("address",I632))))</f>
        <v>70</v>
      </c>
      <c r="J632">
        <f ca="1">IF(ISBLANK(INDIRECT("'["&amp;'Báo cáo'!$C$3&amp;".xlsx]Hóa đơn COD'!"&amp;CELL("address",J632))),"",(INDIRECT("'["&amp;'Báo cáo'!$C$3&amp;".xlsx]Hóa đơn COD'!"&amp;CELL("address",J632))))</f>
        <v>54</v>
      </c>
      <c r="K632">
        <f ca="1">IF(ISBLANK(INDIRECT("'["&amp;'Báo cáo'!$C$3&amp;".xlsx]Hóa đơn COD'!"&amp;CELL("address",K632))),"",(INDIRECT("'["&amp;'Báo cáo'!$C$3&amp;".xlsx]Hóa đơn COD'!"&amp;CELL("address",K632))))</f>
        <v>2</v>
      </c>
      <c r="L632">
        <f ca="1">IF(ISBLANK(INDIRECT("'["&amp;'Báo cáo'!$C$3&amp;".xlsx]Hóa đơn COD'!"&amp;CELL("address",L632))),"",(INDIRECT("'["&amp;'Báo cáo'!$C$3&amp;".xlsx]Hóa đơn COD'!"&amp;CELL("address",L632))))</f>
        <v>14</v>
      </c>
      <c r="M632">
        <f ca="1">IF(ISBLANK(INDIRECT("'["&amp;'Báo cáo'!$C$3&amp;".xlsx]Hóa đơn COD'!"&amp;CELL("address",M632))),"",(INDIRECT("'["&amp;'Báo cáo'!$C$3&amp;".xlsx]Hóa đơn COD'!"&amp;CELL("address",M632))))</f>
        <v>70</v>
      </c>
      <c r="N632" t="str">
        <f ca="1">IF(ISBLANK(INDIRECT("'["&amp;'Báo cáo'!$C$3&amp;".xlsx]Hóa đơn COD'!"&amp;CELL("address",N632))),"",(INDIRECT("'["&amp;'Báo cáo'!$C$3&amp;".xlsx]Hóa đơn COD'!"&amp;CELL("address",N632))))</f>
        <v>trongntm</v>
      </c>
      <c r="O632" t="str">
        <f ca="1">IF(ISBLANK(INDIRECT("'["&amp;'Báo cáo'!$C$3&amp;".xlsx]Hóa đơn COD'!"&amp;CELL("address",O632))),"",(INDIRECT("'["&amp;'Báo cáo'!$C$3&amp;".xlsx]Hóa đơn COD'!"&amp;CELL("address",O632))))</f>
        <v>13:52 05-12-19</v>
      </c>
      <c r="P632" s="10">
        <f t="shared" ca="1" si="9"/>
        <v>0.57777777777777783</v>
      </c>
      <c r="Q632" t="str">
        <f ca="1">IF(B632="","",IF(P632&lt;'Báo cáo'!$C$4,"Sáng","Chiều"))</f>
        <v>Chiều</v>
      </c>
      <c r="R632" s="12" t="str">
        <f ca="1">IF(A632="","",IF(ISNUMBER(MATCH(B632,'Danh sách COD'!$B:$B,0)),J632/I632,""))</f>
        <v/>
      </c>
      <c r="S632" t="str">
        <f ca="1">IF(R632="","",IF(R632&gt;='Báo cáo'!$C$8,"Có","Không"))</f>
        <v/>
      </c>
    </row>
    <row r="633" spans="1:19" x14ac:dyDescent="0.25">
      <c r="A633" t="str">
        <f ca="1">IF(ISBLANK(INDIRECT("'["&amp;'Báo cáo'!$C$3&amp;".xlsx]Hóa đơn COD'!"&amp;CELL("address",A633))),"",(INDIRECT("'["&amp;'Báo cáo'!$C$3&amp;".xlsx]Hóa đơn COD'!"&amp;CELL("address",A633))))</f>
        <v>BTT395483256.T149491.031219</v>
      </c>
      <c r="B633" t="str">
        <f ca="1">IF(ISBLANK(INDIRECT("'["&amp;'Báo cáo'!$C$3&amp;".xlsx]Hóa đơn COD'!"&amp;CELL("address",B633))),"",(INDIRECT("'["&amp;'Báo cáo'!$C$3&amp;".xlsx]Hóa đơn COD'!"&amp;CELL("address",B633))))</f>
        <v>T149491-Bùi Tiến Đạt</v>
      </c>
      <c r="C633">
        <f ca="1">IF(ISBLANK(INDIRECT("'["&amp;'Báo cáo'!$C$3&amp;".xlsx]Hóa đơn COD'!"&amp;CELL("address",C633))),"",(INDIRECT("'["&amp;'Báo cáo'!$C$3&amp;".xlsx]Hóa đơn COD'!"&amp;CELL("address",C633))))</f>
        <v>5763100</v>
      </c>
      <c r="D633">
        <f ca="1">IF(ISBLANK(INDIRECT("'["&amp;'Báo cáo'!$C$3&amp;".xlsx]Hóa đơn COD'!"&amp;CELL("address",D633))),"",(INDIRECT("'["&amp;'Báo cáo'!$C$3&amp;".xlsx]Hóa đơn COD'!"&amp;CELL("address",D633))))</f>
        <v>0</v>
      </c>
      <c r="E633">
        <f ca="1">IF(ISBLANK(INDIRECT("'["&amp;'Báo cáo'!$C$3&amp;".xlsx]Hóa đơn COD'!"&amp;CELL("address",E633))),"",(INDIRECT("'["&amp;'Báo cáo'!$C$3&amp;".xlsx]Hóa đơn COD'!"&amp;CELL("address",E633))))</f>
        <v>287310</v>
      </c>
      <c r="F633">
        <f ca="1">IF(ISBLANK(INDIRECT("'["&amp;'Báo cáo'!$C$3&amp;".xlsx]Hóa đơn COD'!"&amp;CELL("address",F633))),"",(INDIRECT("'["&amp;'Báo cáo'!$C$3&amp;".xlsx]Hóa đơn COD'!"&amp;CELL("address",F633))))</f>
        <v>271310</v>
      </c>
      <c r="G633">
        <f ca="1">IF(ISBLANK(INDIRECT("'["&amp;'Báo cáo'!$C$3&amp;".xlsx]Hóa đơn COD'!"&amp;CELL("address",G633))),"",(INDIRECT("'["&amp;'Báo cáo'!$C$3&amp;".xlsx]Hóa đơn COD'!"&amp;CELL("address",G633))))</f>
        <v>16000</v>
      </c>
      <c r="H633">
        <f ca="1">IF(ISBLANK(INDIRECT("'["&amp;'Báo cáo'!$C$3&amp;".xlsx]Hóa đơn COD'!"&amp;CELL("address",H633))),"",(INDIRECT("'["&amp;'Báo cáo'!$C$3&amp;".xlsx]Hóa đơn COD'!"&amp;CELL("address",H633))))</f>
        <v>0</v>
      </c>
      <c r="I633">
        <f ca="1">IF(ISBLANK(INDIRECT("'["&amp;'Báo cáo'!$C$3&amp;".xlsx]Hóa đơn COD'!"&amp;CELL("address",I633))),"",(INDIRECT("'["&amp;'Báo cáo'!$C$3&amp;".xlsx]Hóa đơn COD'!"&amp;CELL("address",I633))))</f>
        <v>18</v>
      </c>
      <c r="J633">
        <f ca="1">IF(ISBLANK(INDIRECT("'["&amp;'Báo cáo'!$C$3&amp;".xlsx]Hóa đơn COD'!"&amp;CELL("address",J633))),"",(INDIRECT("'["&amp;'Báo cáo'!$C$3&amp;".xlsx]Hóa đơn COD'!"&amp;CELL("address",J633))))</f>
        <v>13</v>
      </c>
      <c r="K633">
        <f ca="1">IF(ISBLANK(INDIRECT("'["&amp;'Báo cáo'!$C$3&amp;".xlsx]Hóa đơn COD'!"&amp;CELL("address",K633))),"",(INDIRECT("'["&amp;'Báo cáo'!$C$3&amp;".xlsx]Hóa đơn COD'!"&amp;CELL("address",K633))))</f>
        <v>1</v>
      </c>
      <c r="L633">
        <f ca="1">IF(ISBLANK(INDIRECT("'["&amp;'Báo cáo'!$C$3&amp;".xlsx]Hóa đơn COD'!"&amp;CELL("address",L633))),"",(INDIRECT("'["&amp;'Báo cáo'!$C$3&amp;".xlsx]Hóa đơn COD'!"&amp;CELL("address",L633))))</f>
        <v>4</v>
      </c>
      <c r="M633">
        <f ca="1">IF(ISBLANK(INDIRECT("'["&amp;'Báo cáo'!$C$3&amp;".xlsx]Hóa đơn COD'!"&amp;CELL("address",M633))),"",(INDIRECT("'["&amp;'Báo cáo'!$C$3&amp;".xlsx]Hóa đơn COD'!"&amp;CELL("address",M633))))</f>
        <v>18</v>
      </c>
      <c r="N633" t="str">
        <f ca="1">IF(ISBLANK(INDIRECT("'["&amp;'Báo cáo'!$C$3&amp;".xlsx]Hóa đơn COD'!"&amp;CELL("address",N633))),"",(INDIRECT("'["&amp;'Báo cáo'!$C$3&amp;".xlsx]Hóa đơn COD'!"&amp;CELL("address",N633))))</f>
        <v>nhitpy</v>
      </c>
      <c r="O633" t="str">
        <f ca="1">IF(ISBLANK(INDIRECT("'["&amp;'Báo cáo'!$C$3&amp;".xlsx]Hóa đơn COD'!"&amp;CELL("address",O633))),"",(INDIRECT("'["&amp;'Báo cáo'!$C$3&amp;".xlsx]Hóa đơn COD'!"&amp;CELL("address",O633))))</f>
        <v>16:09 03-12-19</v>
      </c>
      <c r="P633" s="10">
        <f t="shared" ca="1" si="9"/>
        <v>0.67291666666666661</v>
      </c>
      <c r="Q633" t="str">
        <f ca="1">IF(B633="","",IF(P633&lt;'Báo cáo'!$C$4,"Sáng","Chiều"))</f>
        <v>Chiều</v>
      </c>
      <c r="R633" s="12" t="str">
        <f ca="1">IF(A633="","",IF(ISNUMBER(MATCH(B633,'Danh sách COD'!$B:$B,0)),J633/I633,""))</f>
        <v/>
      </c>
      <c r="S633" t="str">
        <f ca="1">IF(R633="","",IF(R633&gt;='Báo cáo'!$C$8,"Có","Không"))</f>
        <v/>
      </c>
    </row>
    <row r="634" spans="1:19" x14ac:dyDescent="0.25">
      <c r="A634" t="str">
        <f ca="1">IF(ISBLANK(INDIRECT("'["&amp;'Báo cáo'!$C$3&amp;".xlsx]Hóa đơn COD'!"&amp;CELL("address",A634))),"",(INDIRECT("'["&amp;'Báo cáo'!$C$3&amp;".xlsx]Hóa đơn COD'!"&amp;CELL("address",A634))))</f>
        <v>BTT399618243.T149491.061219</v>
      </c>
      <c r="B634" t="str">
        <f ca="1">IF(ISBLANK(INDIRECT("'["&amp;'Báo cáo'!$C$3&amp;".xlsx]Hóa đơn COD'!"&amp;CELL("address",B634))),"",(INDIRECT("'["&amp;'Báo cáo'!$C$3&amp;".xlsx]Hóa đơn COD'!"&amp;CELL("address",B634))))</f>
        <v>T149491-Bùi Tiến Đạt</v>
      </c>
      <c r="C634">
        <f ca="1">IF(ISBLANK(INDIRECT("'["&amp;'Báo cáo'!$C$3&amp;".xlsx]Hóa đơn COD'!"&amp;CELL("address",C634))),"",(INDIRECT("'["&amp;'Báo cáo'!$C$3&amp;".xlsx]Hóa đơn COD'!"&amp;CELL("address",C634))))</f>
        <v>4697100</v>
      </c>
      <c r="D634">
        <f ca="1">IF(ISBLANK(INDIRECT("'["&amp;'Báo cáo'!$C$3&amp;".xlsx]Hóa đơn COD'!"&amp;CELL("address",D634))),"",(INDIRECT("'["&amp;'Báo cáo'!$C$3&amp;".xlsx]Hóa đơn COD'!"&amp;CELL("address",D634))))</f>
        <v>0</v>
      </c>
      <c r="E634">
        <f ca="1">IF(ISBLANK(INDIRECT("'["&amp;'Báo cáo'!$C$3&amp;".xlsx]Hóa đơn COD'!"&amp;CELL("address",E634))),"",(INDIRECT("'["&amp;'Báo cáo'!$C$3&amp;".xlsx]Hóa đơn COD'!"&amp;CELL("address",E634))))</f>
        <v>371100</v>
      </c>
      <c r="F634">
        <f ca="1">IF(ISBLANK(INDIRECT("'["&amp;'Báo cáo'!$C$3&amp;".xlsx]Hóa đơn COD'!"&amp;CELL("address",F634))),"",(INDIRECT("'["&amp;'Báo cáo'!$C$3&amp;".xlsx]Hóa đơn COD'!"&amp;CELL("address",F634))))</f>
        <v>298100</v>
      </c>
      <c r="G634">
        <f ca="1">IF(ISBLANK(INDIRECT("'["&amp;'Báo cáo'!$C$3&amp;".xlsx]Hóa đơn COD'!"&amp;CELL("address",G634))),"",(INDIRECT("'["&amp;'Báo cáo'!$C$3&amp;".xlsx]Hóa đơn COD'!"&amp;CELL("address",G634))))</f>
        <v>73000</v>
      </c>
      <c r="H634">
        <f ca="1">IF(ISBLANK(INDIRECT("'["&amp;'Báo cáo'!$C$3&amp;".xlsx]Hóa đơn COD'!"&amp;CELL("address",H634))),"",(INDIRECT("'["&amp;'Báo cáo'!$C$3&amp;".xlsx]Hóa đơn COD'!"&amp;CELL("address",H634))))</f>
        <v>0</v>
      </c>
      <c r="I634">
        <f ca="1">IF(ISBLANK(INDIRECT("'["&amp;'Báo cáo'!$C$3&amp;".xlsx]Hóa đơn COD'!"&amp;CELL("address",I634))),"",(INDIRECT("'["&amp;'Báo cáo'!$C$3&amp;".xlsx]Hóa đơn COD'!"&amp;CELL("address",I634))))</f>
        <v>18</v>
      </c>
      <c r="J634">
        <f ca="1">IF(ISBLANK(INDIRECT("'["&amp;'Báo cáo'!$C$3&amp;".xlsx]Hóa đơn COD'!"&amp;CELL("address",J634))),"",(INDIRECT("'["&amp;'Báo cáo'!$C$3&amp;".xlsx]Hóa đơn COD'!"&amp;CELL("address",J634))))</f>
        <v>13</v>
      </c>
      <c r="K634">
        <f ca="1">IF(ISBLANK(INDIRECT("'["&amp;'Báo cáo'!$C$3&amp;".xlsx]Hóa đơn COD'!"&amp;CELL("address",K634))),"",(INDIRECT("'["&amp;'Báo cáo'!$C$3&amp;".xlsx]Hóa đơn COD'!"&amp;CELL("address",K634))))</f>
        <v>2</v>
      </c>
      <c r="L634">
        <f ca="1">IF(ISBLANK(INDIRECT("'["&amp;'Báo cáo'!$C$3&amp;".xlsx]Hóa đơn COD'!"&amp;CELL("address",L634))),"",(INDIRECT("'["&amp;'Báo cáo'!$C$3&amp;".xlsx]Hóa đơn COD'!"&amp;CELL("address",L634))))</f>
        <v>3</v>
      </c>
      <c r="M634">
        <f ca="1">IF(ISBLANK(INDIRECT("'["&amp;'Báo cáo'!$C$3&amp;".xlsx]Hóa đơn COD'!"&amp;CELL("address",M634))),"",(INDIRECT("'["&amp;'Báo cáo'!$C$3&amp;".xlsx]Hóa đơn COD'!"&amp;CELL("address",M634))))</f>
        <v>18</v>
      </c>
      <c r="N634" t="str">
        <f ca="1">IF(ISBLANK(INDIRECT("'["&amp;'Báo cáo'!$C$3&amp;".xlsx]Hóa đơn COD'!"&amp;CELL("address",N634))),"",(INDIRECT("'["&amp;'Báo cáo'!$C$3&amp;".xlsx]Hóa đơn COD'!"&amp;CELL("address",N634))))</f>
        <v>ngannk2</v>
      </c>
      <c r="O634" t="str">
        <f ca="1">IF(ISBLANK(INDIRECT("'["&amp;'Báo cáo'!$C$3&amp;".xlsx]Hóa đơn COD'!"&amp;CELL("address",O634))),"",(INDIRECT("'["&amp;'Báo cáo'!$C$3&amp;".xlsx]Hóa đơn COD'!"&amp;CELL("address",O634))))</f>
        <v>16:42 06-12-19</v>
      </c>
      <c r="P634" s="10">
        <f t="shared" ca="1" si="9"/>
        <v>0.6958333333333333</v>
      </c>
      <c r="Q634" t="str">
        <f ca="1">IF(B634="","",IF(P634&lt;'Báo cáo'!$C$4,"Sáng","Chiều"))</f>
        <v>Chiều</v>
      </c>
      <c r="R634" s="12" t="str">
        <f ca="1">IF(A634="","",IF(ISNUMBER(MATCH(B634,'Danh sách COD'!$B:$B,0)),J634/I634,""))</f>
        <v/>
      </c>
      <c r="S634" t="str">
        <f ca="1">IF(R634="","",IF(R634&gt;='Báo cáo'!$C$8,"Có","Không"))</f>
        <v/>
      </c>
    </row>
    <row r="635" spans="1:19" x14ac:dyDescent="0.25">
      <c r="A635" t="str">
        <f ca="1">IF(ISBLANK(INDIRECT("'["&amp;'Báo cáo'!$C$3&amp;".xlsx]Hóa đơn COD'!"&amp;CELL("address",A635))),"",(INDIRECT("'["&amp;'Báo cáo'!$C$3&amp;".xlsx]Hóa đơn COD'!"&amp;CELL("address",A635))))</f>
        <v>BTT394257150.T149491.021219</v>
      </c>
      <c r="B635" t="str">
        <f ca="1">IF(ISBLANK(INDIRECT("'["&amp;'Báo cáo'!$C$3&amp;".xlsx]Hóa đơn COD'!"&amp;CELL("address",B635))),"",(INDIRECT("'["&amp;'Báo cáo'!$C$3&amp;".xlsx]Hóa đơn COD'!"&amp;CELL("address",B635))))</f>
        <v>T149491-Bùi Tiến Đạt</v>
      </c>
      <c r="C635">
        <f ca="1">IF(ISBLANK(INDIRECT("'["&amp;'Báo cáo'!$C$3&amp;".xlsx]Hóa đơn COD'!"&amp;CELL("address",C635))),"",(INDIRECT("'["&amp;'Báo cáo'!$C$3&amp;".xlsx]Hóa đơn COD'!"&amp;CELL("address",C635))))</f>
        <v>13006432</v>
      </c>
      <c r="D635">
        <f ca="1">IF(ISBLANK(INDIRECT("'["&amp;'Báo cáo'!$C$3&amp;".xlsx]Hóa đơn COD'!"&amp;CELL("address",D635))),"",(INDIRECT("'["&amp;'Báo cáo'!$C$3&amp;".xlsx]Hóa đơn COD'!"&amp;CELL("address",D635))))</f>
        <v>50330</v>
      </c>
      <c r="E635">
        <f ca="1">IF(ISBLANK(INDIRECT("'["&amp;'Báo cáo'!$C$3&amp;".xlsx]Hóa đơn COD'!"&amp;CELL("address",E635))),"",(INDIRECT("'["&amp;'Báo cáo'!$C$3&amp;".xlsx]Hóa đơn COD'!"&amp;CELL("address",E635))))</f>
        <v>447400</v>
      </c>
      <c r="F635">
        <f ca="1">IF(ISBLANK(INDIRECT("'["&amp;'Báo cáo'!$C$3&amp;".xlsx]Hóa đơn COD'!"&amp;CELL("address",F635))),"",(INDIRECT("'["&amp;'Báo cáo'!$C$3&amp;".xlsx]Hóa đơn COD'!"&amp;CELL("address",F635))))</f>
        <v>275070</v>
      </c>
      <c r="G635">
        <f ca="1">IF(ISBLANK(INDIRECT("'["&amp;'Báo cáo'!$C$3&amp;".xlsx]Hóa đơn COD'!"&amp;CELL("address",G635))),"",(INDIRECT("'["&amp;'Báo cáo'!$C$3&amp;".xlsx]Hóa đơn COD'!"&amp;CELL("address",G635))))</f>
        <v>122000</v>
      </c>
      <c r="H635">
        <f ca="1">IF(ISBLANK(INDIRECT("'["&amp;'Báo cáo'!$C$3&amp;".xlsx]Hóa đơn COD'!"&amp;CELL("address",H635))),"",(INDIRECT("'["&amp;'Báo cáo'!$C$3&amp;".xlsx]Hóa đơn COD'!"&amp;CELL("address",H635))))</f>
        <v>0</v>
      </c>
      <c r="I635">
        <f ca="1">IF(ISBLANK(INDIRECT("'["&amp;'Báo cáo'!$C$3&amp;".xlsx]Hóa đơn COD'!"&amp;CELL("address",I635))),"",(INDIRECT("'["&amp;'Báo cáo'!$C$3&amp;".xlsx]Hóa đơn COD'!"&amp;CELL("address",I635))))</f>
        <v>24</v>
      </c>
      <c r="J635">
        <f ca="1">IF(ISBLANK(INDIRECT("'["&amp;'Báo cáo'!$C$3&amp;".xlsx]Hóa đơn COD'!"&amp;CELL("address",J635))),"",(INDIRECT("'["&amp;'Báo cáo'!$C$3&amp;".xlsx]Hóa đơn COD'!"&amp;CELL("address",J635))))</f>
        <v>16</v>
      </c>
      <c r="K635">
        <f ca="1">IF(ISBLANK(INDIRECT("'["&amp;'Báo cáo'!$C$3&amp;".xlsx]Hóa đơn COD'!"&amp;CELL("address",K635))),"",(INDIRECT("'["&amp;'Báo cáo'!$C$3&amp;".xlsx]Hóa đơn COD'!"&amp;CELL("address",K635))))</f>
        <v>2</v>
      </c>
      <c r="L635">
        <f ca="1">IF(ISBLANK(INDIRECT("'["&amp;'Báo cáo'!$C$3&amp;".xlsx]Hóa đơn COD'!"&amp;CELL("address",L635))),"",(INDIRECT("'["&amp;'Báo cáo'!$C$3&amp;".xlsx]Hóa đơn COD'!"&amp;CELL("address",L635))))</f>
        <v>6</v>
      </c>
      <c r="M635">
        <f ca="1">IF(ISBLANK(INDIRECT("'["&amp;'Báo cáo'!$C$3&amp;".xlsx]Hóa đơn COD'!"&amp;CELL("address",M635))),"",(INDIRECT("'["&amp;'Báo cáo'!$C$3&amp;".xlsx]Hóa đơn COD'!"&amp;CELL("address",M635))))</f>
        <v>24</v>
      </c>
      <c r="N635" t="str">
        <f ca="1">IF(ISBLANK(INDIRECT("'["&amp;'Báo cáo'!$C$3&amp;".xlsx]Hóa đơn COD'!"&amp;CELL("address",N635))),"",(INDIRECT("'["&amp;'Báo cáo'!$C$3&amp;".xlsx]Hóa đơn COD'!"&amp;CELL("address",N635))))</f>
        <v>ngannk2</v>
      </c>
      <c r="O635" t="str">
        <f ca="1">IF(ISBLANK(INDIRECT("'["&amp;'Báo cáo'!$C$3&amp;".xlsx]Hóa đơn COD'!"&amp;CELL("address",O635))),"",(INDIRECT("'["&amp;'Báo cáo'!$C$3&amp;".xlsx]Hóa đơn COD'!"&amp;CELL("address",O635))))</f>
        <v>17:21 02-12-19</v>
      </c>
      <c r="P635" s="10">
        <f t="shared" ca="1" si="9"/>
        <v>0.72291666666666676</v>
      </c>
      <c r="Q635" t="str">
        <f ca="1">IF(B635="","",IF(P635&lt;'Báo cáo'!$C$4,"Sáng","Chiều"))</f>
        <v>Chiều</v>
      </c>
      <c r="R635" s="12" t="str">
        <f ca="1">IF(A635="","",IF(ISNUMBER(MATCH(B635,'Danh sách COD'!$B:$B,0)),J635/I635,""))</f>
        <v/>
      </c>
      <c r="S635" t="str">
        <f ca="1">IF(R635="","",IF(R635&gt;='Báo cáo'!$C$8,"Có","Không"))</f>
        <v/>
      </c>
    </row>
    <row r="636" spans="1:19" x14ac:dyDescent="0.25">
      <c r="A636" t="str">
        <f ca="1">IF(ISBLANK(INDIRECT("'["&amp;'Báo cáo'!$C$3&amp;".xlsx]Hóa đơn COD'!"&amp;CELL("address",A636))),"",(INDIRECT("'["&amp;'Báo cáo'!$C$3&amp;".xlsx]Hóa đơn COD'!"&amp;CELL("address",A636))))</f>
        <v>BTT396988068.T149491.041219</v>
      </c>
      <c r="B636" t="str">
        <f ca="1">IF(ISBLANK(INDIRECT("'["&amp;'Báo cáo'!$C$3&amp;".xlsx]Hóa đơn COD'!"&amp;CELL("address",B636))),"",(INDIRECT("'["&amp;'Báo cáo'!$C$3&amp;".xlsx]Hóa đơn COD'!"&amp;CELL("address",B636))))</f>
        <v>T149491-Bùi Tiến Đạt</v>
      </c>
      <c r="C636">
        <f ca="1">IF(ISBLANK(INDIRECT("'["&amp;'Báo cáo'!$C$3&amp;".xlsx]Hóa đơn COD'!"&amp;CELL("address",C636))),"",(INDIRECT("'["&amp;'Báo cáo'!$C$3&amp;".xlsx]Hóa đơn COD'!"&amp;CELL("address",C636))))</f>
        <v>3545750</v>
      </c>
      <c r="D636">
        <f ca="1">IF(ISBLANK(INDIRECT("'["&amp;'Báo cáo'!$C$3&amp;".xlsx]Hóa đơn COD'!"&amp;CELL("address",D636))),"",(INDIRECT("'["&amp;'Báo cáo'!$C$3&amp;".xlsx]Hóa đơn COD'!"&amp;CELL("address",D636))))</f>
        <v>0</v>
      </c>
      <c r="E636">
        <f ca="1">IF(ISBLANK(INDIRECT("'["&amp;'Báo cáo'!$C$3&amp;".xlsx]Hóa đơn COD'!"&amp;CELL("address",E636))),"",(INDIRECT("'["&amp;'Báo cáo'!$C$3&amp;".xlsx]Hóa đơn COD'!"&amp;CELL("address",E636))))</f>
        <v>410150</v>
      </c>
      <c r="F636">
        <f ca="1">IF(ISBLANK(INDIRECT("'["&amp;'Báo cáo'!$C$3&amp;".xlsx]Hóa đơn COD'!"&amp;CELL("address",F636))),"",(INDIRECT("'["&amp;'Báo cáo'!$C$3&amp;".xlsx]Hóa đơn COD'!"&amp;CELL("address",F636))))</f>
        <v>358150</v>
      </c>
      <c r="G636">
        <f ca="1">IF(ISBLANK(INDIRECT("'["&amp;'Báo cáo'!$C$3&amp;".xlsx]Hóa đơn COD'!"&amp;CELL("address",G636))),"",(INDIRECT("'["&amp;'Báo cáo'!$C$3&amp;".xlsx]Hóa đơn COD'!"&amp;CELL("address",G636))))</f>
        <v>52000</v>
      </c>
      <c r="H636">
        <f ca="1">IF(ISBLANK(INDIRECT("'["&amp;'Báo cáo'!$C$3&amp;".xlsx]Hóa đơn COD'!"&amp;CELL("address",H636))),"",(INDIRECT("'["&amp;'Báo cáo'!$C$3&amp;".xlsx]Hóa đơn COD'!"&amp;CELL("address",H636))))</f>
        <v>0</v>
      </c>
      <c r="I636">
        <f ca="1">IF(ISBLANK(INDIRECT("'["&amp;'Báo cáo'!$C$3&amp;".xlsx]Hóa đơn COD'!"&amp;CELL("address",I636))),"",(INDIRECT("'["&amp;'Báo cáo'!$C$3&amp;".xlsx]Hóa đơn COD'!"&amp;CELL("address",I636))))</f>
        <v>29</v>
      </c>
      <c r="J636">
        <f ca="1">IF(ISBLANK(INDIRECT("'["&amp;'Báo cáo'!$C$3&amp;".xlsx]Hóa đơn COD'!"&amp;CELL("address",J636))),"",(INDIRECT("'["&amp;'Báo cáo'!$C$3&amp;".xlsx]Hóa đơn COD'!"&amp;CELL("address",J636))))</f>
        <v>15</v>
      </c>
      <c r="K636">
        <f ca="1">IF(ISBLANK(INDIRECT("'["&amp;'Báo cáo'!$C$3&amp;".xlsx]Hóa đơn COD'!"&amp;CELL("address",K636))),"",(INDIRECT("'["&amp;'Báo cáo'!$C$3&amp;".xlsx]Hóa đơn COD'!"&amp;CELL("address",K636))))</f>
        <v>2</v>
      </c>
      <c r="L636">
        <f ca="1">IF(ISBLANK(INDIRECT("'["&amp;'Báo cáo'!$C$3&amp;".xlsx]Hóa đơn COD'!"&amp;CELL("address",L636))),"",(INDIRECT("'["&amp;'Báo cáo'!$C$3&amp;".xlsx]Hóa đơn COD'!"&amp;CELL("address",L636))))</f>
        <v>12</v>
      </c>
      <c r="M636">
        <f ca="1">IF(ISBLANK(INDIRECT("'["&amp;'Báo cáo'!$C$3&amp;".xlsx]Hóa đơn COD'!"&amp;CELL("address",M636))),"",(INDIRECT("'["&amp;'Báo cáo'!$C$3&amp;".xlsx]Hóa đơn COD'!"&amp;CELL("address",M636))))</f>
        <v>29</v>
      </c>
      <c r="N636" t="str">
        <f ca="1">IF(ISBLANK(INDIRECT("'["&amp;'Báo cáo'!$C$3&amp;".xlsx]Hóa đơn COD'!"&amp;CELL("address",N636))),"",(INDIRECT("'["&amp;'Báo cáo'!$C$3&amp;".xlsx]Hóa đơn COD'!"&amp;CELL("address",N636))))</f>
        <v>trongntm</v>
      </c>
      <c r="O636" t="str">
        <f ca="1">IF(ISBLANK(INDIRECT("'["&amp;'Báo cáo'!$C$3&amp;".xlsx]Hóa đơn COD'!"&amp;CELL("address",O636))),"",(INDIRECT("'["&amp;'Báo cáo'!$C$3&amp;".xlsx]Hóa đơn COD'!"&amp;CELL("address",O636))))</f>
        <v>17:25 04-12-19</v>
      </c>
      <c r="P636" s="10">
        <f t="shared" ca="1" si="9"/>
        <v>0.72569444444444453</v>
      </c>
      <c r="Q636" t="str">
        <f ca="1">IF(B636="","",IF(P636&lt;'Báo cáo'!$C$4,"Sáng","Chiều"))</f>
        <v>Chiều</v>
      </c>
      <c r="R636" s="12" t="str">
        <f ca="1">IF(A636="","",IF(ISNUMBER(MATCH(B636,'Danh sách COD'!$B:$B,0)),J636/I636,""))</f>
        <v/>
      </c>
      <c r="S636" t="str">
        <f ca="1">IF(R636="","",IF(R636&gt;='Báo cáo'!$C$8,"Có","Không"))</f>
        <v/>
      </c>
    </row>
    <row r="637" spans="1:19" x14ac:dyDescent="0.25">
      <c r="A637" t="str">
        <f ca="1">IF(ISBLANK(INDIRECT("'["&amp;'Báo cáo'!$C$3&amp;".xlsx]Hóa đơn COD'!"&amp;CELL("address",A637))),"",(INDIRECT("'["&amp;'Báo cáo'!$C$3&amp;".xlsx]Hóa đơn COD'!"&amp;CELL("address",A637))))</f>
        <v>BTT392053386.T149491.301119</v>
      </c>
      <c r="B637" t="str">
        <f ca="1">IF(ISBLANK(INDIRECT("'["&amp;'Báo cáo'!$C$3&amp;".xlsx]Hóa đơn COD'!"&amp;CELL("address",B637))),"",(INDIRECT("'["&amp;'Báo cáo'!$C$3&amp;".xlsx]Hóa đơn COD'!"&amp;CELL("address",B637))))</f>
        <v>T149491-Bùi Tiến Đạt</v>
      </c>
      <c r="C637">
        <f ca="1">IF(ISBLANK(INDIRECT("'["&amp;'Báo cáo'!$C$3&amp;".xlsx]Hóa đơn COD'!"&amp;CELL("address",C637))),"",(INDIRECT("'["&amp;'Báo cáo'!$C$3&amp;".xlsx]Hóa đơn COD'!"&amp;CELL("address",C637))))</f>
        <v>2383850</v>
      </c>
      <c r="D637">
        <f ca="1">IF(ISBLANK(INDIRECT("'["&amp;'Báo cáo'!$C$3&amp;".xlsx]Hóa đơn COD'!"&amp;CELL("address",D637))),"",(INDIRECT("'["&amp;'Báo cáo'!$C$3&amp;".xlsx]Hóa đơn COD'!"&amp;CELL("address",D637))))</f>
        <v>0</v>
      </c>
      <c r="E637">
        <f ca="1">IF(ISBLANK(INDIRECT("'["&amp;'Báo cáo'!$C$3&amp;".xlsx]Hóa đơn COD'!"&amp;CELL("address",E637))),"",(INDIRECT("'["&amp;'Báo cáo'!$C$3&amp;".xlsx]Hóa đơn COD'!"&amp;CELL("address",E637))))</f>
        <v>379700</v>
      </c>
      <c r="F637">
        <f ca="1">IF(ISBLANK(INDIRECT("'["&amp;'Báo cáo'!$C$3&amp;".xlsx]Hóa đơn COD'!"&amp;CELL("address",F637))),"",(INDIRECT("'["&amp;'Báo cáo'!$C$3&amp;".xlsx]Hóa đơn COD'!"&amp;CELL("address",F637))))</f>
        <v>271700</v>
      </c>
      <c r="G637">
        <f ca="1">IF(ISBLANK(INDIRECT("'["&amp;'Báo cáo'!$C$3&amp;".xlsx]Hóa đơn COD'!"&amp;CELL("address",G637))),"",(INDIRECT("'["&amp;'Báo cáo'!$C$3&amp;".xlsx]Hóa đơn COD'!"&amp;CELL("address",G637))))</f>
        <v>108000</v>
      </c>
      <c r="H637">
        <f ca="1">IF(ISBLANK(INDIRECT("'["&amp;'Báo cáo'!$C$3&amp;".xlsx]Hóa đơn COD'!"&amp;CELL("address",H637))),"",(INDIRECT("'["&amp;'Báo cáo'!$C$3&amp;".xlsx]Hóa đơn COD'!"&amp;CELL("address",H637))))</f>
        <v>0</v>
      </c>
      <c r="I637">
        <f ca="1">IF(ISBLANK(INDIRECT("'["&amp;'Báo cáo'!$C$3&amp;".xlsx]Hóa đơn COD'!"&amp;CELL("address",I637))),"",(INDIRECT("'["&amp;'Báo cáo'!$C$3&amp;".xlsx]Hóa đơn COD'!"&amp;CELL("address",I637))))</f>
        <v>31</v>
      </c>
      <c r="J637">
        <f ca="1">IF(ISBLANK(INDIRECT("'["&amp;'Báo cáo'!$C$3&amp;".xlsx]Hóa đơn COD'!"&amp;CELL("address",J637))),"",(INDIRECT("'["&amp;'Báo cáo'!$C$3&amp;".xlsx]Hóa đơn COD'!"&amp;CELL("address",J637))))</f>
        <v>12</v>
      </c>
      <c r="K637">
        <f ca="1">IF(ISBLANK(INDIRECT("'["&amp;'Báo cáo'!$C$3&amp;".xlsx]Hóa đơn COD'!"&amp;CELL("address",K637))),"",(INDIRECT("'["&amp;'Báo cáo'!$C$3&amp;".xlsx]Hóa đơn COD'!"&amp;CELL("address",K637))))</f>
        <v>2</v>
      </c>
      <c r="L637">
        <f ca="1">IF(ISBLANK(INDIRECT("'["&amp;'Báo cáo'!$C$3&amp;".xlsx]Hóa đơn COD'!"&amp;CELL("address",L637))),"",(INDIRECT("'["&amp;'Báo cáo'!$C$3&amp;".xlsx]Hóa đơn COD'!"&amp;CELL("address",L637))))</f>
        <v>17</v>
      </c>
      <c r="M637">
        <f ca="1">IF(ISBLANK(INDIRECT("'["&amp;'Báo cáo'!$C$3&amp;".xlsx]Hóa đơn COD'!"&amp;CELL("address",M637))),"",(INDIRECT("'["&amp;'Báo cáo'!$C$3&amp;".xlsx]Hóa đơn COD'!"&amp;CELL("address",M637))))</f>
        <v>31</v>
      </c>
      <c r="N637" t="str">
        <f ca="1">IF(ISBLANK(INDIRECT("'["&amp;'Báo cáo'!$C$3&amp;".xlsx]Hóa đơn COD'!"&amp;CELL("address",N637))),"",(INDIRECT("'["&amp;'Báo cáo'!$C$3&amp;".xlsx]Hóa đơn COD'!"&amp;CELL("address",N637))))</f>
        <v>trongntm</v>
      </c>
      <c r="O637" t="str">
        <f ca="1">IF(ISBLANK(INDIRECT("'["&amp;'Báo cáo'!$C$3&amp;".xlsx]Hóa đơn COD'!"&amp;CELL("address",O637))),"",(INDIRECT("'["&amp;'Báo cáo'!$C$3&amp;".xlsx]Hóa đơn COD'!"&amp;CELL("address",O637))))</f>
        <v>17:27 30-11-19</v>
      </c>
      <c r="P637" s="10">
        <f t="shared" ca="1" si="9"/>
        <v>0.7270833333333333</v>
      </c>
      <c r="Q637" t="str">
        <f ca="1">IF(B637="","",IF(P637&lt;'Báo cáo'!$C$4,"Sáng","Chiều"))</f>
        <v>Chiều</v>
      </c>
      <c r="R637" s="12" t="str">
        <f ca="1">IF(A637="","",IF(ISNUMBER(MATCH(B637,'Danh sách COD'!$B:$B,0)),J637/I637,""))</f>
        <v/>
      </c>
      <c r="S637" t="str">
        <f ca="1">IF(R637="","",IF(R637&gt;='Báo cáo'!$C$8,"Có","Không"))</f>
        <v/>
      </c>
    </row>
    <row r="638" spans="1:19" x14ac:dyDescent="0.25">
      <c r="A638" t="str">
        <f ca="1">IF(ISBLANK(INDIRECT("'["&amp;'Báo cáo'!$C$3&amp;".xlsx]Hóa đơn COD'!"&amp;CELL("address",A638))),"",(INDIRECT("'["&amp;'Báo cáo'!$C$3&amp;".xlsx]Hóa đơn COD'!"&amp;CELL("address",A638))))</f>
        <v>BTT398294526.T149491.051219</v>
      </c>
      <c r="B638" t="str">
        <f ca="1">IF(ISBLANK(INDIRECT("'["&amp;'Báo cáo'!$C$3&amp;".xlsx]Hóa đơn COD'!"&amp;CELL("address",B638))),"",(INDIRECT("'["&amp;'Báo cáo'!$C$3&amp;".xlsx]Hóa đơn COD'!"&amp;CELL("address",B638))))</f>
        <v>T149491-Bùi Tiến Đạt</v>
      </c>
      <c r="C638">
        <f ca="1">IF(ISBLANK(INDIRECT("'["&amp;'Báo cáo'!$C$3&amp;".xlsx]Hóa đơn COD'!"&amp;CELL("address",C638))),"",(INDIRECT("'["&amp;'Báo cáo'!$C$3&amp;".xlsx]Hóa đơn COD'!"&amp;CELL("address",C638))))</f>
        <v>8476500</v>
      </c>
      <c r="D638">
        <f ca="1">IF(ISBLANK(INDIRECT("'["&amp;'Báo cáo'!$C$3&amp;".xlsx]Hóa đơn COD'!"&amp;CELL("address",D638))),"",(INDIRECT("'["&amp;'Báo cáo'!$C$3&amp;".xlsx]Hóa đơn COD'!"&amp;CELL("address",D638))))</f>
        <v>0</v>
      </c>
      <c r="E638">
        <f ca="1">IF(ISBLANK(INDIRECT("'["&amp;'Báo cáo'!$C$3&amp;".xlsx]Hóa đơn COD'!"&amp;CELL("address",E638))),"",(INDIRECT("'["&amp;'Báo cáo'!$C$3&amp;".xlsx]Hóa đơn COD'!"&amp;CELL("address",E638))))</f>
        <v>640260</v>
      </c>
      <c r="F638">
        <f ca="1">IF(ISBLANK(INDIRECT("'["&amp;'Báo cáo'!$C$3&amp;".xlsx]Hóa đơn COD'!"&amp;CELL("address",F638))),"",(INDIRECT("'["&amp;'Báo cáo'!$C$3&amp;".xlsx]Hóa đơn COD'!"&amp;CELL("address",F638))))</f>
        <v>465260</v>
      </c>
      <c r="G638">
        <f ca="1">IF(ISBLANK(INDIRECT("'["&amp;'Báo cáo'!$C$3&amp;".xlsx]Hóa đơn COD'!"&amp;CELL("address",G638))),"",(INDIRECT("'["&amp;'Báo cáo'!$C$3&amp;".xlsx]Hóa đơn COD'!"&amp;CELL("address",G638))))</f>
        <v>175000</v>
      </c>
      <c r="H638">
        <f ca="1">IF(ISBLANK(INDIRECT("'["&amp;'Báo cáo'!$C$3&amp;".xlsx]Hóa đơn COD'!"&amp;CELL("address",H638))),"",(INDIRECT("'["&amp;'Báo cáo'!$C$3&amp;".xlsx]Hóa đơn COD'!"&amp;CELL("address",H638))))</f>
        <v>0</v>
      </c>
      <c r="I638">
        <f ca="1">IF(ISBLANK(INDIRECT("'["&amp;'Báo cáo'!$C$3&amp;".xlsx]Hóa đơn COD'!"&amp;CELL("address",I638))),"",(INDIRECT("'["&amp;'Báo cáo'!$C$3&amp;".xlsx]Hóa đơn COD'!"&amp;CELL("address",I638))))</f>
        <v>34</v>
      </c>
      <c r="J638">
        <f ca="1">IF(ISBLANK(INDIRECT("'["&amp;'Báo cáo'!$C$3&amp;".xlsx]Hóa đơn COD'!"&amp;CELL("address",J638))),"",(INDIRECT("'["&amp;'Báo cáo'!$C$3&amp;".xlsx]Hóa đơn COD'!"&amp;CELL("address",J638))))</f>
        <v>15</v>
      </c>
      <c r="K638">
        <f ca="1">IF(ISBLANK(INDIRECT("'["&amp;'Báo cáo'!$C$3&amp;".xlsx]Hóa đơn COD'!"&amp;CELL("address",K638))),"",(INDIRECT("'["&amp;'Báo cáo'!$C$3&amp;".xlsx]Hóa đơn COD'!"&amp;CELL("address",K638))))</f>
        <v>2</v>
      </c>
      <c r="L638">
        <f ca="1">IF(ISBLANK(INDIRECT("'["&amp;'Báo cáo'!$C$3&amp;".xlsx]Hóa đơn COD'!"&amp;CELL("address",L638))),"",(INDIRECT("'["&amp;'Báo cáo'!$C$3&amp;".xlsx]Hóa đơn COD'!"&amp;CELL("address",L638))))</f>
        <v>17</v>
      </c>
      <c r="M638">
        <f ca="1">IF(ISBLANK(INDIRECT("'["&amp;'Báo cáo'!$C$3&amp;".xlsx]Hóa đơn COD'!"&amp;CELL("address",M638))),"",(INDIRECT("'["&amp;'Báo cáo'!$C$3&amp;".xlsx]Hóa đơn COD'!"&amp;CELL("address",M638))))</f>
        <v>34</v>
      </c>
      <c r="N638" t="str">
        <f ca="1">IF(ISBLANK(INDIRECT("'["&amp;'Báo cáo'!$C$3&amp;".xlsx]Hóa đơn COD'!"&amp;CELL("address",N638))),"",(INDIRECT("'["&amp;'Báo cáo'!$C$3&amp;".xlsx]Hóa đơn COD'!"&amp;CELL("address",N638))))</f>
        <v>trongntm</v>
      </c>
      <c r="O638" t="str">
        <f ca="1">IF(ISBLANK(INDIRECT("'["&amp;'Báo cáo'!$C$3&amp;".xlsx]Hóa đơn COD'!"&amp;CELL("address",O638))),"",(INDIRECT("'["&amp;'Báo cáo'!$C$3&amp;".xlsx]Hóa đơn COD'!"&amp;CELL("address",O638))))</f>
        <v>18:07 05-12-19</v>
      </c>
      <c r="P638" s="10">
        <f t="shared" ca="1" si="9"/>
        <v>0.75486111111111109</v>
      </c>
      <c r="Q638" t="str">
        <f ca="1">IF(B638="","",IF(P638&lt;'Báo cáo'!$C$4,"Sáng","Chiều"))</f>
        <v>Chiều</v>
      </c>
      <c r="R638" s="12" t="str">
        <f ca="1">IF(A638="","",IF(ISNUMBER(MATCH(B638,'Danh sách COD'!$B:$B,0)),J638/I638,""))</f>
        <v/>
      </c>
      <c r="S638" t="str">
        <f ca="1">IF(R638="","",IF(R638&gt;='Báo cáo'!$C$8,"Có","Không"))</f>
        <v/>
      </c>
    </row>
    <row r="639" spans="1:19" x14ac:dyDescent="0.25">
      <c r="A639" t="str">
        <f ca="1">IF(ISBLANK(INDIRECT("'["&amp;'Báo cáo'!$C$3&amp;".xlsx]Hóa đơn COD'!"&amp;CELL("address",A639))),"",(INDIRECT("'["&amp;'Báo cáo'!$C$3&amp;".xlsx]Hóa đơn COD'!"&amp;CELL("address",A639))))</f>
        <v>BTT392094537.T149495.301119</v>
      </c>
      <c r="B639" t="str">
        <f ca="1">IF(ISBLANK(INDIRECT("'["&amp;'Báo cáo'!$C$3&amp;".xlsx]Hóa đơn COD'!"&amp;CELL("address",B639))),"",(INDIRECT("'["&amp;'Báo cáo'!$C$3&amp;".xlsx]Hóa đơn COD'!"&amp;CELL("address",B639))))</f>
        <v>T149495- Lê Hoài Tuấn</v>
      </c>
      <c r="C639">
        <f ca="1">IF(ISBLANK(INDIRECT("'["&amp;'Báo cáo'!$C$3&amp;".xlsx]Hóa đơn COD'!"&amp;CELL("address",C639))),"",(INDIRECT("'["&amp;'Báo cáo'!$C$3&amp;".xlsx]Hóa đơn COD'!"&amp;CELL("address",C639))))</f>
        <v>4563144</v>
      </c>
      <c r="D639">
        <f ca="1">IF(ISBLANK(INDIRECT("'["&amp;'Báo cáo'!$C$3&amp;".xlsx]Hóa đơn COD'!"&amp;CELL("address",D639))),"",(INDIRECT("'["&amp;'Báo cáo'!$C$3&amp;".xlsx]Hóa đơn COD'!"&amp;CELL("address",D639))))</f>
        <v>0</v>
      </c>
      <c r="E639">
        <f ca="1">IF(ISBLANK(INDIRECT("'["&amp;'Báo cáo'!$C$3&amp;".xlsx]Hóa đơn COD'!"&amp;CELL("address",E639))),"",(INDIRECT("'["&amp;'Báo cáo'!$C$3&amp;".xlsx]Hóa đơn COD'!"&amp;CELL("address",E639))))</f>
        <v>516150</v>
      </c>
      <c r="F639">
        <f ca="1">IF(ISBLANK(INDIRECT("'["&amp;'Báo cáo'!$C$3&amp;".xlsx]Hóa đơn COD'!"&amp;CELL("address",F639))),"",(INDIRECT("'["&amp;'Báo cáo'!$C$3&amp;".xlsx]Hóa đơn COD'!"&amp;CELL("address",F639))))</f>
        <v>436150</v>
      </c>
      <c r="G639">
        <f ca="1">IF(ISBLANK(INDIRECT("'["&amp;'Báo cáo'!$C$3&amp;".xlsx]Hóa đơn COD'!"&amp;CELL("address",G639))),"",(INDIRECT("'["&amp;'Báo cáo'!$C$3&amp;".xlsx]Hóa đơn COD'!"&amp;CELL("address",G639))))</f>
        <v>80000</v>
      </c>
      <c r="H639">
        <f ca="1">IF(ISBLANK(INDIRECT("'["&amp;'Báo cáo'!$C$3&amp;".xlsx]Hóa đơn COD'!"&amp;CELL("address",H639))),"",(INDIRECT("'["&amp;'Báo cáo'!$C$3&amp;".xlsx]Hóa đơn COD'!"&amp;CELL("address",H639))))</f>
        <v>0</v>
      </c>
      <c r="I639">
        <f ca="1">IF(ISBLANK(INDIRECT("'["&amp;'Báo cáo'!$C$3&amp;".xlsx]Hóa đơn COD'!"&amp;CELL("address",I639))),"",(INDIRECT("'["&amp;'Báo cáo'!$C$3&amp;".xlsx]Hóa đơn COD'!"&amp;CELL("address",I639))))</f>
        <v>48</v>
      </c>
      <c r="J639">
        <f ca="1">IF(ISBLANK(INDIRECT("'["&amp;'Báo cáo'!$C$3&amp;".xlsx]Hóa đơn COD'!"&amp;CELL("address",J639))),"",(INDIRECT("'["&amp;'Báo cáo'!$C$3&amp;".xlsx]Hóa đơn COD'!"&amp;CELL("address",J639))))</f>
        <v>23</v>
      </c>
      <c r="K639">
        <f ca="1">IF(ISBLANK(INDIRECT("'["&amp;'Báo cáo'!$C$3&amp;".xlsx]Hóa đơn COD'!"&amp;CELL("address",K639))),"",(INDIRECT("'["&amp;'Báo cáo'!$C$3&amp;".xlsx]Hóa đơn COD'!"&amp;CELL("address",K639))))</f>
        <v>1</v>
      </c>
      <c r="L639">
        <f ca="1">IF(ISBLANK(INDIRECT("'["&amp;'Báo cáo'!$C$3&amp;".xlsx]Hóa đơn COD'!"&amp;CELL("address",L639))),"",(INDIRECT("'["&amp;'Báo cáo'!$C$3&amp;".xlsx]Hóa đơn COD'!"&amp;CELL("address",L639))))</f>
        <v>24</v>
      </c>
      <c r="M639">
        <f ca="1">IF(ISBLANK(INDIRECT("'["&amp;'Báo cáo'!$C$3&amp;".xlsx]Hóa đơn COD'!"&amp;CELL("address",M639))),"",(INDIRECT("'["&amp;'Báo cáo'!$C$3&amp;".xlsx]Hóa đơn COD'!"&amp;CELL("address",M639))))</f>
        <v>48</v>
      </c>
      <c r="N639" t="str">
        <f ca="1">IF(ISBLANK(INDIRECT("'["&amp;'Báo cáo'!$C$3&amp;".xlsx]Hóa đơn COD'!"&amp;CELL("address",N639))),"",(INDIRECT("'["&amp;'Báo cáo'!$C$3&amp;".xlsx]Hóa đơn COD'!"&amp;CELL("address",N639))))</f>
        <v>nhitpy</v>
      </c>
      <c r="O639" t="str">
        <f ca="1">IF(ISBLANK(INDIRECT("'["&amp;'Báo cáo'!$C$3&amp;".xlsx]Hóa đơn COD'!"&amp;CELL("address",O639))),"",(INDIRECT("'["&amp;'Báo cáo'!$C$3&amp;".xlsx]Hóa đơn COD'!"&amp;CELL("address",O639))))</f>
        <v>17:55 30-11-19</v>
      </c>
      <c r="P639" s="10">
        <f t="shared" ca="1" si="9"/>
        <v>0.74652777777777779</v>
      </c>
      <c r="Q639" t="str">
        <f ca="1">IF(B639="","",IF(P639&lt;'Báo cáo'!$C$4,"Sáng","Chiều"))</f>
        <v>Chiều</v>
      </c>
      <c r="R639" s="12" t="str">
        <f ca="1">IF(A639="","",IF(ISNUMBER(MATCH(B639,'Danh sách COD'!$B:$B,0)),J639/I639,""))</f>
        <v/>
      </c>
      <c r="S639" t="str">
        <f ca="1">IF(R639="","",IF(R639&gt;='Báo cáo'!$C$8,"Có","Không"))</f>
        <v/>
      </c>
    </row>
    <row r="640" spans="1:19" x14ac:dyDescent="0.25">
      <c r="A640" t="str">
        <f ca="1">IF(ISBLANK(INDIRECT("'["&amp;'Báo cáo'!$C$3&amp;".xlsx]Hóa đơn COD'!"&amp;CELL("address",A640))),"",(INDIRECT("'["&amp;'Báo cáo'!$C$3&amp;".xlsx]Hóa đơn COD'!"&amp;CELL("address",A640))))</f>
        <v>BTT399806718.T149495.061219</v>
      </c>
      <c r="B640" t="str">
        <f ca="1">IF(ISBLANK(INDIRECT("'["&amp;'Báo cáo'!$C$3&amp;".xlsx]Hóa đơn COD'!"&amp;CELL("address",B640))),"",(INDIRECT("'["&amp;'Báo cáo'!$C$3&amp;".xlsx]Hóa đơn COD'!"&amp;CELL("address",B640))))</f>
        <v>T149495- Lê Hoài Tuấn</v>
      </c>
      <c r="C640">
        <f ca="1">IF(ISBLANK(INDIRECT("'["&amp;'Báo cáo'!$C$3&amp;".xlsx]Hóa đơn COD'!"&amp;CELL("address",C640))),"",(INDIRECT("'["&amp;'Báo cáo'!$C$3&amp;".xlsx]Hóa đơn COD'!"&amp;CELL("address",C640))))</f>
        <v>7428700</v>
      </c>
      <c r="D640">
        <f ca="1">IF(ISBLANK(INDIRECT("'["&amp;'Báo cáo'!$C$3&amp;".xlsx]Hóa đơn COD'!"&amp;CELL("address",D640))),"",(INDIRECT("'["&amp;'Báo cáo'!$C$3&amp;".xlsx]Hóa đơn COD'!"&amp;CELL("address",D640))))</f>
        <v>0</v>
      </c>
      <c r="E640">
        <f ca="1">IF(ISBLANK(INDIRECT("'["&amp;'Báo cáo'!$C$3&amp;".xlsx]Hóa đơn COD'!"&amp;CELL("address",E640))),"",(INDIRECT("'["&amp;'Báo cáo'!$C$3&amp;".xlsx]Hóa đơn COD'!"&amp;CELL("address",E640))))</f>
        <v>705660</v>
      </c>
      <c r="F640">
        <f ca="1">IF(ISBLANK(INDIRECT("'["&amp;'Báo cáo'!$C$3&amp;".xlsx]Hóa đơn COD'!"&amp;CELL("address",F640))),"",(INDIRECT("'["&amp;'Báo cáo'!$C$3&amp;".xlsx]Hóa đơn COD'!"&amp;CELL("address",F640))))</f>
        <v>564660</v>
      </c>
      <c r="G640">
        <f ca="1">IF(ISBLANK(INDIRECT("'["&amp;'Báo cáo'!$C$3&amp;".xlsx]Hóa đơn COD'!"&amp;CELL("address",G640))),"",(INDIRECT("'["&amp;'Báo cáo'!$C$3&amp;".xlsx]Hóa đơn COD'!"&amp;CELL("address",G640))))</f>
        <v>141000</v>
      </c>
      <c r="H640">
        <f ca="1">IF(ISBLANK(INDIRECT("'["&amp;'Báo cáo'!$C$3&amp;".xlsx]Hóa đơn COD'!"&amp;CELL("address",H640))),"",(INDIRECT("'["&amp;'Báo cáo'!$C$3&amp;".xlsx]Hóa đơn COD'!"&amp;CELL("address",H640))))</f>
        <v>0</v>
      </c>
      <c r="I640">
        <f ca="1">IF(ISBLANK(INDIRECT("'["&amp;'Báo cáo'!$C$3&amp;".xlsx]Hóa đơn COD'!"&amp;CELL("address",I640))),"",(INDIRECT("'["&amp;'Báo cáo'!$C$3&amp;".xlsx]Hóa đơn COD'!"&amp;CELL("address",I640))))</f>
        <v>41</v>
      </c>
      <c r="J640">
        <f ca="1">IF(ISBLANK(INDIRECT("'["&amp;'Báo cáo'!$C$3&amp;".xlsx]Hóa đơn COD'!"&amp;CELL("address",J640))),"",(INDIRECT("'["&amp;'Báo cáo'!$C$3&amp;".xlsx]Hóa đơn COD'!"&amp;CELL("address",J640))))</f>
        <v>27</v>
      </c>
      <c r="K640">
        <f ca="1">IF(ISBLANK(INDIRECT("'["&amp;'Báo cáo'!$C$3&amp;".xlsx]Hóa đơn COD'!"&amp;CELL("address",K640))),"",(INDIRECT("'["&amp;'Báo cáo'!$C$3&amp;".xlsx]Hóa đơn COD'!"&amp;CELL("address",K640))))</f>
        <v>1</v>
      </c>
      <c r="L640">
        <f ca="1">IF(ISBLANK(INDIRECT("'["&amp;'Báo cáo'!$C$3&amp;".xlsx]Hóa đơn COD'!"&amp;CELL("address",L640))),"",(INDIRECT("'["&amp;'Báo cáo'!$C$3&amp;".xlsx]Hóa đơn COD'!"&amp;CELL("address",L640))))</f>
        <v>13</v>
      </c>
      <c r="M640">
        <f ca="1">IF(ISBLANK(INDIRECT("'["&amp;'Báo cáo'!$C$3&amp;".xlsx]Hóa đơn COD'!"&amp;CELL("address",M640))),"",(INDIRECT("'["&amp;'Báo cáo'!$C$3&amp;".xlsx]Hóa đơn COD'!"&amp;CELL("address",M640))))</f>
        <v>44</v>
      </c>
      <c r="N640" t="str">
        <f ca="1">IF(ISBLANK(INDIRECT("'["&amp;'Báo cáo'!$C$3&amp;".xlsx]Hóa đơn COD'!"&amp;CELL("address",N640))),"",(INDIRECT("'["&amp;'Báo cáo'!$C$3&amp;".xlsx]Hóa đơn COD'!"&amp;CELL("address",N640))))</f>
        <v>trongntm</v>
      </c>
      <c r="O640" t="str">
        <f ca="1">IF(ISBLANK(INDIRECT("'["&amp;'Báo cáo'!$C$3&amp;".xlsx]Hóa đơn COD'!"&amp;CELL("address",O640))),"",(INDIRECT("'["&amp;'Báo cáo'!$C$3&amp;".xlsx]Hóa đơn COD'!"&amp;CELL("address",O640))))</f>
        <v>18:36 06-12-19</v>
      </c>
      <c r="P640" s="10">
        <f t="shared" ca="1" si="9"/>
        <v>0.77500000000000002</v>
      </c>
      <c r="Q640" t="str">
        <f ca="1">IF(B640="","",IF(P640&lt;'Báo cáo'!$C$4,"Sáng","Chiều"))</f>
        <v>Chiều</v>
      </c>
      <c r="R640" s="12" t="str">
        <f ca="1">IF(A640="","",IF(ISNUMBER(MATCH(B640,'Danh sách COD'!$B:$B,0)),J640/I640,""))</f>
        <v/>
      </c>
      <c r="S640" t="str">
        <f ca="1">IF(R640="","",IF(R640&gt;='Báo cáo'!$C$8,"Có","Không"))</f>
        <v/>
      </c>
    </row>
    <row r="641" spans="1:19" x14ac:dyDescent="0.25">
      <c r="A641" t="str">
        <f ca="1">IF(ISBLANK(INDIRECT("'["&amp;'Báo cáo'!$C$3&amp;".xlsx]Hóa đơn COD'!"&amp;CELL("address",A641))),"",(INDIRECT("'["&amp;'Báo cáo'!$C$3&amp;".xlsx]Hóa đơn COD'!"&amp;CELL("address",A641))))</f>
        <v>BTT395703333.T149495.031219</v>
      </c>
      <c r="B641" t="str">
        <f ca="1">IF(ISBLANK(INDIRECT("'["&amp;'Báo cáo'!$C$3&amp;".xlsx]Hóa đơn COD'!"&amp;CELL("address",B641))),"",(INDIRECT("'["&amp;'Báo cáo'!$C$3&amp;".xlsx]Hóa đơn COD'!"&amp;CELL("address",B641))))</f>
        <v>T149495- Lê Hoài Tuấn</v>
      </c>
      <c r="C641">
        <f ca="1">IF(ISBLANK(INDIRECT("'["&amp;'Báo cáo'!$C$3&amp;".xlsx]Hóa đơn COD'!"&amp;CELL("address",C641))),"",(INDIRECT("'["&amp;'Báo cáo'!$C$3&amp;".xlsx]Hóa đơn COD'!"&amp;CELL("address",C641))))</f>
        <v>11831830</v>
      </c>
      <c r="D641">
        <f ca="1">IF(ISBLANK(INDIRECT("'["&amp;'Báo cáo'!$C$3&amp;".xlsx]Hóa đơn COD'!"&amp;CELL("address",D641))),"",(INDIRECT("'["&amp;'Báo cáo'!$C$3&amp;".xlsx]Hóa đơn COD'!"&amp;CELL("address",D641))))</f>
        <v>0</v>
      </c>
      <c r="E641">
        <f ca="1">IF(ISBLANK(INDIRECT("'["&amp;'Báo cáo'!$C$3&amp;".xlsx]Hóa đơn COD'!"&amp;CELL("address",E641))),"",(INDIRECT("'["&amp;'Báo cáo'!$C$3&amp;".xlsx]Hóa đơn COD'!"&amp;CELL("address",E641))))</f>
        <v>1055920</v>
      </c>
      <c r="F641">
        <f ca="1">IF(ISBLANK(INDIRECT("'["&amp;'Báo cáo'!$C$3&amp;".xlsx]Hóa đơn COD'!"&amp;CELL("address",F641))),"",(INDIRECT("'["&amp;'Báo cáo'!$C$3&amp;".xlsx]Hóa đơn COD'!"&amp;CELL("address",F641))))</f>
        <v>945920</v>
      </c>
      <c r="G641">
        <f ca="1">IF(ISBLANK(INDIRECT("'["&amp;'Báo cáo'!$C$3&amp;".xlsx]Hóa đơn COD'!"&amp;CELL("address",G641))),"",(INDIRECT("'["&amp;'Báo cáo'!$C$3&amp;".xlsx]Hóa đơn COD'!"&amp;CELL("address",G641))))</f>
        <v>110000</v>
      </c>
      <c r="H641">
        <f ca="1">IF(ISBLANK(INDIRECT("'["&amp;'Báo cáo'!$C$3&amp;".xlsx]Hóa đơn COD'!"&amp;CELL("address",H641))),"",(INDIRECT("'["&amp;'Báo cáo'!$C$3&amp;".xlsx]Hóa đơn COD'!"&amp;CELL("address",H641))))</f>
        <v>0</v>
      </c>
      <c r="I641">
        <f ca="1">IF(ISBLANK(INDIRECT("'["&amp;'Báo cáo'!$C$3&amp;".xlsx]Hóa đơn COD'!"&amp;CELL("address",I641))),"",(INDIRECT("'["&amp;'Báo cáo'!$C$3&amp;".xlsx]Hóa đơn COD'!"&amp;CELL("address",I641))))</f>
        <v>58</v>
      </c>
      <c r="J641">
        <f ca="1">IF(ISBLANK(INDIRECT("'["&amp;'Báo cáo'!$C$3&amp;".xlsx]Hóa đơn COD'!"&amp;CELL("address",J641))),"",(INDIRECT("'["&amp;'Báo cáo'!$C$3&amp;".xlsx]Hóa đơn COD'!"&amp;CELL("address",J641))))</f>
        <v>40</v>
      </c>
      <c r="K641">
        <f ca="1">IF(ISBLANK(INDIRECT("'["&amp;'Báo cáo'!$C$3&amp;".xlsx]Hóa đơn COD'!"&amp;CELL("address",K641))),"",(INDIRECT("'["&amp;'Báo cáo'!$C$3&amp;".xlsx]Hóa đơn COD'!"&amp;CELL("address",K641))))</f>
        <v>2</v>
      </c>
      <c r="L641">
        <f ca="1">IF(ISBLANK(INDIRECT("'["&amp;'Báo cáo'!$C$3&amp;".xlsx]Hóa đơn COD'!"&amp;CELL("address",L641))),"",(INDIRECT("'["&amp;'Báo cáo'!$C$3&amp;".xlsx]Hóa đơn COD'!"&amp;CELL("address",L641))))</f>
        <v>16</v>
      </c>
      <c r="M641">
        <f ca="1">IF(ISBLANK(INDIRECT("'["&amp;'Báo cáo'!$C$3&amp;".xlsx]Hóa đơn COD'!"&amp;CELL("address",M641))),"",(INDIRECT("'["&amp;'Báo cáo'!$C$3&amp;".xlsx]Hóa đơn COD'!"&amp;CELL("address",M641))))</f>
        <v>58</v>
      </c>
      <c r="N641" t="str">
        <f ca="1">IF(ISBLANK(INDIRECT("'["&amp;'Báo cáo'!$C$3&amp;".xlsx]Hóa đơn COD'!"&amp;CELL("address",N641))),"",(INDIRECT("'["&amp;'Báo cáo'!$C$3&amp;".xlsx]Hóa đơn COD'!"&amp;CELL("address",N641))))</f>
        <v>nhitpy</v>
      </c>
      <c r="O641" t="str">
        <f ca="1">IF(ISBLANK(INDIRECT("'["&amp;'Báo cáo'!$C$3&amp;".xlsx]Hóa đơn COD'!"&amp;CELL("address",O641))),"",(INDIRECT("'["&amp;'Báo cáo'!$C$3&amp;".xlsx]Hóa đơn COD'!"&amp;CELL("address",O641))))</f>
        <v>18:38 03-12-19</v>
      </c>
      <c r="P641" s="10">
        <f t="shared" ca="1" si="9"/>
        <v>0.77638888888888891</v>
      </c>
      <c r="Q641" t="str">
        <f ca="1">IF(B641="","",IF(P641&lt;'Báo cáo'!$C$4,"Sáng","Chiều"))</f>
        <v>Chiều</v>
      </c>
      <c r="R641" s="12" t="str">
        <f ca="1">IF(A641="","",IF(ISNUMBER(MATCH(B641,'Danh sách COD'!$B:$B,0)),J641/I641,""))</f>
        <v/>
      </c>
      <c r="S641" t="str">
        <f ca="1">IF(R641="","",IF(R641&gt;='Báo cáo'!$C$8,"Có","Không"))</f>
        <v/>
      </c>
    </row>
    <row r="642" spans="1:19" x14ac:dyDescent="0.25">
      <c r="A642" t="str">
        <f ca="1">IF(ISBLANK(INDIRECT("'["&amp;'Báo cáo'!$C$3&amp;".xlsx]Hóa đơn COD'!"&amp;CELL("address",A642))),"",(INDIRECT("'["&amp;'Báo cáo'!$C$3&amp;".xlsx]Hóa đơn COD'!"&amp;CELL("address",A642))))</f>
        <v>BTT397122531.T149495.041219</v>
      </c>
      <c r="B642" t="str">
        <f ca="1">IF(ISBLANK(INDIRECT("'["&amp;'Báo cáo'!$C$3&amp;".xlsx]Hóa đơn COD'!"&amp;CELL("address",B642))),"",(INDIRECT("'["&amp;'Báo cáo'!$C$3&amp;".xlsx]Hóa đơn COD'!"&amp;CELL("address",B642))))</f>
        <v>T149495- Lê Hoài Tuấn</v>
      </c>
      <c r="C642">
        <f ca="1">IF(ISBLANK(INDIRECT("'["&amp;'Báo cáo'!$C$3&amp;".xlsx]Hóa đơn COD'!"&amp;CELL("address",C642))),"",(INDIRECT("'["&amp;'Báo cáo'!$C$3&amp;".xlsx]Hóa đơn COD'!"&amp;CELL("address",C642))))</f>
        <v>8140676</v>
      </c>
      <c r="D642">
        <f ca="1">IF(ISBLANK(INDIRECT("'["&amp;'Báo cáo'!$C$3&amp;".xlsx]Hóa đơn COD'!"&amp;CELL("address",D642))),"",(INDIRECT("'["&amp;'Báo cáo'!$C$3&amp;".xlsx]Hóa đơn COD'!"&amp;CELL("address",D642))))</f>
        <v>0</v>
      </c>
      <c r="E642">
        <f ca="1">IF(ISBLANK(INDIRECT("'["&amp;'Báo cáo'!$C$3&amp;".xlsx]Hóa đơn COD'!"&amp;CELL("address",E642))),"",(INDIRECT("'["&amp;'Báo cáo'!$C$3&amp;".xlsx]Hóa đơn COD'!"&amp;CELL("address",E642))))</f>
        <v>843170</v>
      </c>
      <c r="F642">
        <f ca="1">IF(ISBLANK(INDIRECT("'["&amp;'Báo cáo'!$C$3&amp;".xlsx]Hóa đơn COD'!"&amp;CELL("address",F642))),"",(INDIRECT("'["&amp;'Báo cáo'!$C$3&amp;".xlsx]Hóa đơn COD'!"&amp;CELL("address",F642))))</f>
        <v>688170</v>
      </c>
      <c r="G642">
        <f ca="1">IF(ISBLANK(INDIRECT("'["&amp;'Báo cáo'!$C$3&amp;".xlsx]Hóa đơn COD'!"&amp;CELL("address",G642))),"",(INDIRECT("'["&amp;'Báo cáo'!$C$3&amp;".xlsx]Hóa đơn COD'!"&amp;CELL("address",G642))))</f>
        <v>155000</v>
      </c>
      <c r="H642">
        <f ca="1">IF(ISBLANK(INDIRECT("'["&amp;'Báo cáo'!$C$3&amp;".xlsx]Hóa đơn COD'!"&amp;CELL("address",H642))),"",(INDIRECT("'["&amp;'Báo cáo'!$C$3&amp;".xlsx]Hóa đơn COD'!"&amp;CELL("address",H642))))</f>
        <v>0</v>
      </c>
      <c r="I642">
        <f ca="1">IF(ISBLANK(INDIRECT("'["&amp;'Báo cáo'!$C$3&amp;".xlsx]Hóa đơn COD'!"&amp;CELL("address",I642))),"",(INDIRECT("'["&amp;'Báo cáo'!$C$3&amp;".xlsx]Hóa đơn COD'!"&amp;CELL("address",I642))))</f>
        <v>41</v>
      </c>
      <c r="J642">
        <f ca="1">IF(ISBLANK(INDIRECT("'["&amp;'Báo cáo'!$C$3&amp;".xlsx]Hóa đơn COD'!"&amp;CELL("address",J642))),"",(INDIRECT("'["&amp;'Báo cáo'!$C$3&amp;".xlsx]Hóa đơn COD'!"&amp;CELL("address",J642))))</f>
        <v>27</v>
      </c>
      <c r="K642">
        <f ca="1">IF(ISBLANK(INDIRECT("'["&amp;'Báo cáo'!$C$3&amp;".xlsx]Hóa đơn COD'!"&amp;CELL("address",K642))),"",(INDIRECT("'["&amp;'Báo cáo'!$C$3&amp;".xlsx]Hóa đơn COD'!"&amp;CELL("address",K642))))</f>
        <v>1</v>
      </c>
      <c r="L642">
        <f ca="1">IF(ISBLANK(INDIRECT("'["&amp;'Báo cáo'!$C$3&amp;".xlsx]Hóa đơn COD'!"&amp;CELL("address",L642))),"",(INDIRECT("'["&amp;'Báo cáo'!$C$3&amp;".xlsx]Hóa đơn COD'!"&amp;CELL("address",L642))))</f>
        <v>13</v>
      </c>
      <c r="M642">
        <f ca="1">IF(ISBLANK(INDIRECT("'["&amp;'Báo cáo'!$C$3&amp;".xlsx]Hóa đơn COD'!"&amp;CELL("address",M642))),"",(INDIRECT("'["&amp;'Báo cáo'!$C$3&amp;".xlsx]Hóa đơn COD'!"&amp;CELL("address",M642))))</f>
        <v>43</v>
      </c>
      <c r="N642" t="str">
        <f ca="1">IF(ISBLANK(INDIRECT("'["&amp;'Báo cáo'!$C$3&amp;".xlsx]Hóa đơn COD'!"&amp;CELL("address",N642))),"",(INDIRECT("'["&amp;'Báo cáo'!$C$3&amp;".xlsx]Hóa đơn COD'!"&amp;CELL("address",N642))))</f>
        <v>trongntm</v>
      </c>
      <c r="O642" t="str">
        <f ca="1">IF(ISBLANK(INDIRECT("'["&amp;'Báo cáo'!$C$3&amp;".xlsx]Hóa đơn COD'!"&amp;CELL("address",O642))),"",(INDIRECT("'["&amp;'Báo cáo'!$C$3&amp;".xlsx]Hóa đơn COD'!"&amp;CELL("address",O642))))</f>
        <v>18:39 04-12-19</v>
      </c>
      <c r="P642" s="10">
        <f t="shared" ca="1" si="9"/>
        <v>0.77708333333333324</v>
      </c>
      <c r="Q642" t="str">
        <f ca="1">IF(B642="","",IF(P642&lt;'Báo cáo'!$C$4,"Sáng","Chiều"))</f>
        <v>Chiều</v>
      </c>
      <c r="R642" s="12" t="str">
        <f ca="1">IF(A642="","",IF(ISNUMBER(MATCH(B642,'Danh sách COD'!$B:$B,0)),J642/I642,""))</f>
        <v/>
      </c>
      <c r="S642" t="str">
        <f ca="1">IF(R642="","",IF(R642&gt;='Báo cáo'!$C$8,"Có","Không"))</f>
        <v/>
      </c>
    </row>
    <row r="643" spans="1:19" x14ac:dyDescent="0.25">
      <c r="A643" t="str">
        <f ca="1">IF(ISBLANK(INDIRECT("'["&amp;'Báo cáo'!$C$3&amp;".xlsx]Hóa đơn COD'!"&amp;CELL("address",A643))),"",(INDIRECT("'["&amp;'Báo cáo'!$C$3&amp;".xlsx]Hóa đơn COD'!"&amp;CELL("address",A643))))</f>
        <v>BTT394405605.T149495.021219</v>
      </c>
      <c r="B643" t="str">
        <f ca="1">IF(ISBLANK(INDIRECT("'["&amp;'Báo cáo'!$C$3&amp;".xlsx]Hóa đơn COD'!"&amp;CELL("address",B643))),"",(INDIRECT("'["&amp;'Báo cáo'!$C$3&amp;".xlsx]Hóa đơn COD'!"&amp;CELL("address",B643))))</f>
        <v>T149495- Lê Hoài Tuấn</v>
      </c>
      <c r="C643">
        <f ca="1">IF(ISBLANK(INDIRECT("'["&amp;'Báo cáo'!$C$3&amp;".xlsx]Hóa đơn COD'!"&amp;CELL("address",C643))),"",(INDIRECT("'["&amp;'Báo cáo'!$C$3&amp;".xlsx]Hóa đơn COD'!"&amp;CELL("address",C643))))</f>
        <v>15877760</v>
      </c>
      <c r="D643">
        <f ca="1">IF(ISBLANK(INDIRECT("'["&amp;'Báo cáo'!$C$3&amp;".xlsx]Hóa đơn COD'!"&amp;CELL("address",D643))),"",(INDIRECT("'["&amp;'Báo cáo'!$C$3&amp;".xlsx]Hóa đơn COD'!"&amp;CELL("address",D643))))</f>
        <v>24245</v>
      </c>
      <c r="E643">
        <f ca="1">IF(ISBLANK(INDIRECT("'["&amp;'Báo cáo'!$C$3&amp;".xlsx]Hóa đơn COD'!"&amp;CELL("address",E643))),"",(INDIRECT("'["&amp;'Báo cáo'!$C$3&amp;".xlsx]Hóa đơn COD'!"&amp;CELL("address",E643))))</f>
        <v>870205</v>
      </c>
      <c r="F643">
        <f ca="1">IF(ISBLANK(INDIRECT("'["&amp;'Báo cáo'!$C$3&amp;".xlsx]Hóa đơn COD'!"&amp;CELL("address",F643))),"",(INDIRECT("'["&amp;'Báo cáo'!$C$3&amp;".xlsx]Hóa đơn COD'!"&amp;CELL("address",F643))))</f>
        <v>769205</v>
      </c>
      <c r="G643">
        <f ca="1">IF(ISBLANK(INDIRECT("'["&amp;'Báo cáo'!$C$3&amp;".xlsx]Hóa đơn COD'!"&amp;CELL("address",G643))),"",(INDIRECT("'["&amp;'Báo cáo'!$C$3&amp;".xlsx]Hóa đơn COD'!"&amp;CELL("address",G643))))</f>
        <v>101000</v>
      </c>
      <c r="H643">
        <f ca="1">IF(ISBLANK(INDIRECT("'["&amp;'Báo cáo'!$C$3&amp;".xlsx]Hóa đơn COD'!"&amp;CELL("address",H643))),"",(INDIRECT("'["&amp;'Báo cáo'!$C$3&amp;".xlsx]Hóa đơn COD'!"&amp;CELL("address",H643))))</f>
        <v>0</v>
      </c>
      <c r="I643">
        <f ca="1">IF(ISBLANK(INDIRECT("'["&amp;'Báo cáo'!$C$3&amp;".xlsx]Hóa đơn COD'!"&amp;CELL("address",I643))),"",(INDIRECT("'["&amp;'Báo cáo'!$C$3&amp;".xlsx]Hóa đơn COD'!"&amp;CELL("address",I643))))</f>
        <v>45</v>
      </c>
      <c r="J643">
        <f ca="1">IF(ISBLANK(INDIRECT("'["&amp;'Báo cáo'!$C$3&amp;".xlsx]Hóa đơn COD'!"&amp;CELL("address",J643))),"",(INDIRECT("'["&amp;'Báo cáo'!$C$3&amp;".xlsx]Hóa đơn COD'!"&amp;CELL("address",J643))))</f>
        <v>36</v>
      </c>
      <c r="K643">
        <f ca="1">IF(ISBLANK(INDIRECT("'["&amp;'Báo cáo'!$C$3&amp;".xlsx]Hóa đơn COD'!"&amp;CELL("address",K643))),"",(INDIRECT("'["&amp;'Báo cáo'!$C$3&amp;".xlsx]Hóa đơn COD'!"&amp;CELL("address",K643))))</f>
        <v>0</v>
      </c>
      <c r="L643">
        <f ca="1">IF(ISBLANK(INDIRECT("'["&amp;'Báo cáo'!$C$3&amp;".xlsx]Hóa đơn COD'!"&amp;CELL("address",L643))),"",(INDIRECT("'["&amp;'Báo cáo'!$C$3&amp;".xlsx]Hóa đơn COD'!"&amp;CELL("address",L643))))</f>
        <v>9</v>
      </c>
      <c r="M643">
        <f ca="1">IF(ISBLANK(INDIRECT("'["&amp;'Báo cáo'!$C$3&amp;".xlsx]Hóa đơn COD'!"&amp;CELL("address",M643))),"",(INDIRECT("'["&amp;'Báo cáo'!$C$3&amp;".xlsx]Hóa đơn COD'!"&amp;CELL("address",M643))))</f>
        <v>44</v>
      </c>
      <c r="N643" t="str">
        <f ca="1">IF(ISBLANK(INDIRECT("'["&amp;'Báo cáo'!$C$3&amp;".xlsx]Hóa đơn COD'!"&amp;CELL("address",N643))),"",(INDIRECT("'["&amp;'Báo cáo'!$C$3&amp;".xlsx]Hóa đơn COD'!"&amp;CELL("address",N643))))</f>
        <v>tuoint</v>
      </c>
      <c r="O643" t="str">
        <f ca="1">IF(ISBLANK(INDIRECT("'["&amp;'Báo cáo'!$C$3&amp;".xlsx]Hóa đơn COD'!"&amp;CELL("address",O643))),"",(INDIRECT("'["&amp;'Báo cáo'!$C$3&amp;".xlsx]Hóa đơn COD'!"&amp;CELL("address",O643))))</f>
        <v>18:47 02-12-19</v>
      </c>
      <c r="P643" s="10">
        <f t="shared" ref="P643:P706" ca="1" si="10">IF(B643="","",TIME(VALUE(LEFT(O643,2)),VALUE(MID(O643,4,2)),0))</f>
        <v>0.78263888888888899</v>
      </c>
      <c r="Q643" t="str">
        <f ca="1">IF(B643="","",IF(P643&lt;'Báo cáo'!$C$4,"Sáng","Chiều"))</f>
        <v>Chiều</v>
      </c>
      <c r="R643" s="12" t="str">
        <f ca="1">IF(A643="","",IF(ISNUMBER(MATCH(B643,'Danh sách COD'!$B:$B,0)),J643/I643,""))</f>
        <v/>
      </c>
      <c r="S643" t="str">
        <f ca="1">IF(R643="","",IF(R643&gt;='Báo cáo'!$C$8,"Có","Không"))</f>
        <v/>
      </c>
    </row>
    <row r="644" spans="1:19" x14ac:dyDescent="0.25">
      <c r="A644" t="str">
        <f ca="1">IF(ISBLANK(INDIRECT("'["&amp;'Báo cáo'!$C$3&amp;".xlsx]Hóa đơn COD'!"&amp;CELL("address",A644))),"",(INDIRECT("'["&amp;'Báo cáo'!$C$3&amp;".xlsx]Hóa đơn COD'!"&amp;CELL("address",A644))))</f>
        <v>BTT398382693.T149495.051219</v>
      </c>
      <c r="B644" t="str">
        <f ca="1">IF(ISBLANK(INDIRECT("'["&amp;'Báo cáo'!$C$3&amp;".xlsx]Hóa đơn COD'!"&amp;CELL("address",B644))),"",(INDIRECT("'["&amp;'Báo cáo'!$C$3&amp;".xlsx]Hóa đơn COD'!"&amp;CELL("address",B644))))</f>
        <v>T149495- Lê Hoài Tuấn</v>
      </c>
      <c r="C644">
        <f ca="1">IF(ISBLANK(INDIRECT("'["&amp;'Báo cáo'!$C$3&amp;".xlsx]Hóa đơn COD'!"&amp;CELL("address",C644))),"",(INDIRECT("'["&amp;'Báo cáo'!$C$3&amp;".xlsx]Hóa đơn COD'!"&amp;CELL("address",C644))))</f>
        <v>8420310</v>
      </c>
      <c r="D644">
        <f ca="1">IF(ISBLANK(INDIRECT("'["&amp;'Báo cáo'!$C$3&amp;".xlsx]Hóa đơn COD'!"&amp;CELL("address",D644))),"",(INDIRECT("'["&amp;'Báo cáo'!$C$3&amp;".xlsx]Hóa đơn COD'!"&amp;CELL("address",D644))))</f>
        <v>0</v>
      </c>
      <c r="E644">
        <f ca="1">IF(ISBLANK(INDIRECT("'["&amp;'Báo cáo'!$C$3&amp;".xlsx]Hóa đơn COD'!"&amp;CELL("address",E644))),"",(INDIRECT("'["&amp;'Báo cáo'!$C$3&amp;".xlsx]Hóa đơn COD'!"&amp;CELL("address",E644))))</f>
        <v>1293390</v>
      </c>
      <c r="F644">
        <f ca="1">IF(ISBLANK(INDIRECT("'["&amp;'Báo cáo'!$C$3&amp;".xlsx]Hóa đơn COD'!"&amp;CELL("address",F644))),"",(INDIRECT("'["&amp;'Báo cáo'!$C$3&amp;".xlsx]Hóa đơn COD'!"&amp;CELL("address",F644))))</f>
        <v>1025390</v>
      </c>
      <c r="G644">
        <f ca="1">IF(ISBLANK(INDIRECT("'["&amp;'Báo cáo'!$C$3&amp;".xlsx]Hóa đơn COD'!"&amp;CELL("address",G644))),"",(INDIRECT("'["&amp;'Báo cáo'!$C$3&amp;".xlsx]Hóa đơn COD'!"&amp;CELL("address",G644))))</f>
        <v>268000</v>
      </c>
      <c r="H644">
        <f ca="1">IF(ISBLANK(INDIRECT("'["&amp;'Báo cáo'!$C$3&amp;".xlsx]Hóa đơn COD'!"&amp;CELL("address",H644))),"",(INDIRECT("'["&amp;'Báo cáo'!$C$3&amp;".xlsx]Hóa đơn COD'!"&amp;CELL("address",H644))))</f>
        <v>0</v>
      </c>
      <c r="I644">
        <f ca="1">IF(ISBLANK(INDIRECT("'["&amp;'Báo cáo'!$C$3&amp;".xlsx]Hóa đơn COD'!"&amp;CELL("address",I644))),"",(INDIRECT("'["&amp;'Báo cáo'!$C$3&amp;".xlsx]Hóa đơn COD'!"&amp;CELL("address",I644))))</f>
        <v>56</v>
      </c>
      <c r="J644">
        <f ca="1">IF(ISBLANK(INDIRECT("'["&amp;'Báo cáo'!$C$3&amp;".xlsx]Hóa đơn COD'!"&amp;CELL("address",J644))),"",(INDIRECT("'["&amp;'Báo cáo'!$C$3&amp;".xlsx]Hóa đơn COD'!"&amp;CELL("address",J644))))</f>
        <v>37</v>
      </c>
      <c r="K644">
        <f ca="1">IF(ISBLANK(INDIRECT("'["&amp;'Báo cáo'!$C$3&amp;".xlsx]Hóa đơn COD'!"&amp;CELL("address",K644))),"",(INDIRECT("'["&amp;'Báo cáo'!$C$3&amp;".xlsx]Hóa đơn COD'!"&amp;CELL("address",K644))))</f>
        <v>6</v>
      </c>
      <c r="L644">
        <f ca="1">IF(ISBLANK(INDIRECT("'["&amp;'Báo cáo'!$C$3&amp;".xlsx]Hóa đơn COD'!"&amp;CELL("address",L644))),"",(INDIRECT("'["&amp;'Báo cáo'!$C$3&amp;".xlsx]Hóa đơn COD'!"&amp;CELL("address",L644))))</f>
        <v>13</v>
      </c>
      <c r="M644">
        <f ca="1">IF(ISBLANK(INDIRECT("'["&amp;'Báo cáo'!$C$3&amp;".xlsx]Hóa đơn COD'!"&amp;CELL("address",M644))),"",(INDIRECT("'["&amp;'Báo cáo'!$C$3&amp;".xlsx]Hóa đơn COD'!"&amp;CELL("address",M644))))</f>
        <v>55</v>
      </c>
      <c r="N644" t="str">
        <f ca="1">IF(ISBLANK(INDIRECT("'["&amp;'Báo cáo'!$C$3&amp;".xlsx]Hóa đơn COD'!"&amp;CELL("address",N644))),"",(INDIRECT("'["&amp;'Báo cáo'!$C$3&amp;".xlsx]Hóa đơn COD'!"&amp;CELL("address",N644))))</f>
        <v>trongntm</v>
      </c>
      <c r="O644" t="str">
        <f ca="1">IF(ISBLANK(INDIRECT("'["&amp;'Báo cáo'!$C$3&amp;".xlsx]Hóa đơn COD'!"&amp;CELL("address",O644))),"",(INDIRECT("'["&amp;'Báo cáo'!$C$3&amp;".xlsx]Hóa đơn COD'!"&amp;CELL("address",O644))))</f>
        <v>19:00 05-12-19</v>
      </c>
      <c r="P644" s="10">
        <f t="shared" ca="1" si="10"/>
        <v>0.79166666666666663</v>
      </c>
      <c r="Q644" t="str">
        <f ca="1">IF(B644="","",IF(P644&lt;'Báo cáo'!$C$4,"Sáng","Chiều"))</f>
        <v>Chiều</v>
      </c>
      <c r="R644" s="12" t="str">
        <f ca="1">IF(A644="","",IF(ISNUMBER(MATCH(B644,'Danh sách COD'!$B:$B,0)),J644/I644,""))</f>
        <v/>
      </c>
      <c r="S644" t="str">
        <f ca="1">IF(R644="","",IF(R644&gt;='Báo cáo'!$C$8,"Có","Không"))</f>
        <v/>
      </c>
    </row>
    <row r="645" spans="1:19" x14ac:dyDescent="0.25">
      <c r="A645" t="str">
        <f ca="1">IF(ISBLANK(INDIRECT("'["&amp;'Báo cáo'!$C$3&amp;".xlsx]Hóa đơn COD'!"&amp;CELL("address",A645))),"",(INDIRECT("'["&amp;'Báo cáo'!$C$3&amp;".xlsx]Hóa đơn COD'!"&amp;CELL("address",A645))))</f>
        <v>BTT398525049.T149715.051219</v>
      </c>
      <c r="B645" t="str">
        <f ca="1">IF(ISBLANK(INDIRECT("'["&amp;'Báo cáo'!$C$3&amp;".xlsx]Hóa đơn COD'!"&amp;CELL("address",B645))),"",(INDIRECT("'["&amp;'Báo cáo'!$C$3&amp;".xlsx]Hóa đơn COD'!"&amp;CELL("address",B645))))</f>
        <v>T149715-Nguyễn Quang Tường</v>
      </c>
      <c r="C645">
        <f ca="1">IF(ISBLANK(INDIRECT("'["&amp;'Báo cáo'!$C$3&amp;".xlsx]Hóa đơn COD'!"&amp;CELL("address",C645))),"",(INDIRECT("'["&amp;'Báo cáo'!$C$3&amp;".xlsx]Hóa đơn COD'!"&amp;CELL("address",C645))))</f>
        <v>3293370</v>
      </c>
      <c r="D645">
        <f ca="1">IF(ISBLANK(INDIRECT("'["&amp;'Báo cáo'!$C$3&amp;".xlsx]Hóa đơn COD'!"&amp;CELL("address",D645))),"",(INDIRECT("'["&amp;'Báo cáo'!$C$3&amp;".xlsx]Hóa đơn COD'!"&amp;CELL("address",D645))))</f>
        <v>0</v>
      </c>
      <c r="E645">
        <f ca="1">IF(ISBLANK(INDIRECT("'["&amp;'Báo cáo'!$C$3&amp;".xlsx]Hóa đơn COD'!"&amp;CELL("address",E645))),"",(INDIRECT("'["&amp;'Báo cáo'!$C$3&amp;".xlsx]Hóa đơn COD'!"&amp;CELL("address",E645))))</f>
        <v>261320</v>
      </c>
      <c r="F645">
        <f ca="1">IF(ISBLANK(INDIRECT("'["&amp;'Báo cáo'!$C$3&amp;".xlsx]Hóa đơn COD'!"&amp;CELL("address",F645))),"",(INDIRECT("'["&amp;'Báo cáo'!$C$3&amp;".xlsx]Hóa đơn COD'!"&amp;CELL("address",F645))))</f>
        <v>227320</v>
      </c>
      <c r="G645">
        <f ca="1">IF(ISBLANK(INDIRECT("'["&amp;'Báo cáo'!$C$3&amp;".xlsx]Hóa đơn COD'!"&amp;CELL("address",G645))),"",(INDIRECT("'["&amp;'Báo cáo'!$C$3&amp;".xlsx]Hóa đơn COD'!"&amp;CELL("address",G645))))</f>
        <v>34000</v>
      </c>
      <c r="H645">
        <f ca="1">IF(ISBLANK(INDIRECT("'["&amp;'Báo cáo'!$C$3&amp;".xlsx]Hóa đơn COD'!"&amp;CELL("address",H645))),"",(INDIRECT("'["&amp;'Báo cáo'!$C$3&amp;".xlsx]Hóa đơn COD'!"&amp;CELL("address",H645))))</f>
        <v>0</v>
      </c>
      <c r="I645">
        <f ca="1">IF(ISBLANK(INDIRECT("'["&amp;'Báo cáo'!$C$3&amp;".xlsx]Hóa đơn COD'!"&amp;CELL("address",I645))),"",(INDIRECT("'["&amp;'Báo cáo'!$C$3&amp;".xlsx]Hóa đơn COD'!"&amp;CELL("address",I645))))</f>
        <v>20</v>
      </c>
      <c r="J645">
        <f ca="1">IF(ISBLANK(INDIRECT("'["&amp;'Báo cáo'!$C$3&amp;".xlsx]Hóa đơn COD'!"&amp;CELL("address",J645))),"",(INDIRECT("'["&amp;'Báo cáo'!$C$3&amp;".xlsx]Hóa đơn COD'!"&amp;CELL("address",J645))))</f>
        <v>10</v>
      </c>
      <c r="K645">
        <f ca="1">IF(ISBLANK(INDIRECT("'["&amp;'Báo cáo'!$C$3&amp;".xlsx]Hóa đơn COD'!"&amp;CELL("address",K645))),"",(INDIRECT("'["&amp;'Báo cáo'!$C$3&amp;".xlsx]Hóa đơn COD'!"&amp;CELL("address",K645))))</f>
        <v>1</v>
      </c>
      <c r="L645">
        <f ca="1">IF(ISBLANK(INDIRECT("'["&amp;'Báo cáo'!$C$3&amp;".xlsx]Hóa đơn COD'!"&amp;CELL("address",L645))),"",(INDIRECT("'["&amp;'Báo cáo'!$C$3&amp;".xlsx]Hóa đơn COD'!"&amp;CELL("address",L645))))</f>
        <v>9</v>
      </c>
      <c r="M645">
        <f ca="1">IF(ISBLANK(INDIRECT("'["&amp;'Báo cáo'!$C$3&amp;".xlsx]Hóa đơn COD'!"&amp;CELL("address",M645))),"",(INDIRECT("'["&amp;'Báo cáo'!$C$3&amp;".xlsx]Hóa đơn COD'!"&amp;CELL("address",M645))))</f>
        <v>20</v>
      </c>
      <c r="N645" t="str">
        <f ca="1">IF(ISBLANK(INDIRECT("'["&amp;'Báo cáo'!$C$3&amp;".xlsx]Hóa đơn COD'!"&amp;CELL("address",N645))),"",(INDIRECT("'["&amp;'Báo cáo'!$C$3&amp;".xlsx]Hóa đơn COD'!"&amp;CELL("address",N645))))</f>
        <v>nhobth</v>
      </c>
      <c r="O645" t="str">
        <f ca="1">IF(ISBLANK(INDIRECT("'["&amp;'Báo cáo'!$C$3&amp;".xlsx]Hóa đơn COD'!"&amp;CELL("address",O645))),"",(INDIRECT("'["&amp;'Báo cáo'!$C$3&amp;".xlsx]Hóa đơn COD'!"&amp;CELL("address",O645))))</f>
        <v>21:24 05-12-19</v>
      </c>
      <c r="P645" s="10">
        <f t="shared" ca="1" si="10"/>
        <v>0.89166666666666661</v>
      </c>
      <c r="Q645" t="str">
        <f ca="1">IF(B645="","",IF(P645&lt;'Báo cáo'!$C$4,"Sáng","Chiều"))</f>
        <v>Chiều</v>
      </c>
      <c r="R645" s="12">
        <f ca="1">IF(A645="","",IF(ISNUMBER(MATCH(B645,'Danh sách COD'!$B:$B,0)),J645/I645,""))</f>
        <v>0.5</v>
      </c>
      <c r="S645" t="str">
        <f ca="1">IF(R645="","",IF(R645&gt;='Báo cáo'!$C$8,"Có","Không"))</f>
        <v>Không</v>
      </c>
    </row>
    <row r="646" spans="1:19" x14ac:dyDescent="0.25">
      <c r="A646" t="str">
        <f ca="1">IF(ISBLANK(INDIRECT("'["&amp;'Báo cáo'!$C$3&amp;".xlsx]Hóa đơn COD'!"&amp;CELL("address",A646))),"",(INDIRECT("'["&amp;'Báo cáo'!$C$3&amp;".xlsx]Hóa đơn COD'!"&amp;CELL("address",A646))))</f>
        <v>BTT395935824.T149715.031219</v>
      </c>
      <c r="B646" t="str">
        <f ca="1">IF(ISBLANK(INDIRECT("'["&amp;'Báo cáo'!$C$3&amp;".xlsx]Hóa đơn COD'!"&amp;CELL("address",B646))),"",(INDIRECT("'["&amp;'Báo cáo'!$C$3&amp;".xlsx]Hóa đơn COD'!"&amp;CELL("address",B646))))</f>
        <v>T149715-Nguyễn Quang Tường</v>
      </c>
      <c r="C646">
        <f ca="1">IF(ISBLANK(INDIRECT("'["&amp;'Báo cáo'!$C$3&amp;".xlsx]Hóa đơn COD'!"&amp;CELL("address",C646))),"",(INDIRECT("'["&amp;'Báo cáo'!$C$3&amp;".xlsx]Hóa đơn COD'!"&amp;CELL("address",C646))))</f>
        <v>4896500</v>
      </c>
      <c r="D646">
        <f ca="1">IF(ISBLANK(INDIRECT("'["&amp;'Báo cáo'!$C$3&amp;".xlsx]Hóa đơn COD'!"&amp;CELL("address",D646))),"",(INDIRECT("'["&amp;'Báo cáo'!$C$3&amp;".xlsx]Hóa đơn COD'!"&amp;CELL("address",D646))))</f>
        <v>0</v>
      </c>
      <c r="E646">
        <f ca="1">IF(ISBLANK(INDIRECT("'["&amp;'Báo cáo'!$C$3&amp;".xlsx]Hóa đơn COD'!"&amp;CELL("address",E646))),"",(INDIRECT("'["&amp;'Báo cáo'!$C$3&amp;".xlsx]Hóa đơn COD'!"&amp;CELL("address",E646))))</f>
        <v>395020</v>
      </c>
      <c r="F646">
        <f ca="1">IF(ISBLANK(INDIRECT("'["&amp;'Báo cáo'!$C$3&amp;".xlsx]Hóa đơn COD'!"&amp;CELL("address",F646))),"",(INDIRECT("'["&amp;'Báo cáo'!$C$3&amp;".xlsx]Hóa đơn COD'!"&amp;CELL("address",F646))))</f>
        <v>319020</v>
      </c>
      <c r="G646">
        <f ca="1">IF(ISBLANK(INDIRECT("'["&amp;'Báo cáo'!$C$3&amp;".xlsx]Hóa đơn COD'!"&amp;CELL("address",G646))),"",(INDIRECT("'["&amp;'Báo cáo'!$C$3&amp;".xlsx]Hóa đơn COD'!"&amp;CELL("address",G646))))</f>
        <v>76000</v>
      </c>
      <c r="H646">
        <f ca="1">IF(ISBLANK(INDIRECT("'["&amp;'Báo cáo'!$C$3&amp;".xlsx]Hóa đơn COD'!"&amp;CELL("address",H646))),"",(INDIRECT("'["&amp;'Báo cáo'!$C$3&amp;".xlsx]Hóa đơn COD'!"&amp;CELL("address",H646))))</f>
        <v>0</v>
      </c>
      <c r="I646">
        <f ca="1">IF(ISBLANK(INDIRECT("'["&amp;'Báo cáo'!$C$3&amp;".xlsx]Hóa đơn COD'!"&amp;CELL("address",I646))),"",(INDIRECT("'["&amp;'Báo cáo'!$C$3&amp;".xlsx]Hóa đơn COD'!"&amp;CELL("address",I646))))</f>
        <v>26</v>
      </c>
      <c r="J646">
        <f ca="1">IF(ISBLANK(INDIRECT("'["&amp;'Báo cáo'!$C$3&amp;".xlsx]Hóa đơn COD'!"&amp;CELL("address",J646))),"",(INDIRECT("'["&amp;'Báo cáo'!$C$3&amp;".xlsx]Hóa đơn COD'!"&amp;CELL("address",J646))))</f>
        <v>13</v>
      </c>
      <c r="K646">
        <f ca="1">IF(ISBLANK(INDIRECT("'["&amp;'Báo cáo'!$C$3&amp;".xlsx]Hóa đơn COD'!"&amp;CELL("address",K646))),"",(INDIRECT("'["&amp;'Báo cáo'!$C$3&amp;".xlsx]Hóa đơn COD'!"&amp;CELL("address",K646))))</f>
        <v>2</v>
      </c>
      <c r="L646">
        <f ca="1">IF(ISBLANK(INDIRECT("'["&amp;'Báo cáo'!$C$3&amp;".xlsx]Hóa đơn COD'!"&amp;CELL("address",L646))),"",(INDIRECT("'["&amp;'Báo cáo'!$C$3&amp;".xlsx]Hóa đơn COD'!"&amp;CELL("address",L646))))</f>
        <v>11</v>
      </c>
      <c r="M646">
        <f ca="1">IF(ISBLANK(INDIRECT("'["&amp;'Báo cáo'!$C$3&amp;".xlsx]Hóa đơn COD'!"&amp;CELL("address",M646))),"",(INDIRECT("'["&amp;'Báo cáo'!$C$3&amp;".xlsx]Hóa đơn COD'!"&amp;CELL("address",M646))))</f>
        <v>26</v>
      </c>
      <c r="N646" t="str">
        <f ca="1">IF(ISBLANK(INDIRECT("'["&amp;'Báo cáo'!$C$3&amp;".xlsx]Hóa đơn COD'!"&amp;CELL("address",N646))),"",(INDIRECT("'["&amp;'Báo cáo'!$C$3&amp;".xlsx]Hóa đơn COD'!"&amp;CELL("address",N646))))</f>
        <v>nhobth</v>
      </c>
      <c r="O646" t="str">
        <f ca="1">IF(ISBLANK(INDIRECT("'["&amp;'Báo cáo'!$C$3&amp;".xlsx]Hóa đơn COD'!"&amp;CELL("address",O646))),"",(INDIRECT("'["&amp;'Báo cáo'!$C$3&amp;".xlsx]Hóa đơn COD'!"&amp;CELL("address",O646))))</f>
        <v>22:22 03-12-19</v>
      </c>
      <c r="P646" s="10">
        <f t="shared" ca="1" si="10"/>
        <v>0.93194444444444446</v>
      </c>
      <c r="Q646" t="str">
        <f ca="1">IF(B646="","",IF(P646&lt;'Báo cáo'!$C$4,"Sáng","Chiều"))</f>
        <v>Chiều</v>
      </c>
      <c r="R646" s="12">
        <f ca="1">IF(A646="","",IF(ISNUMBER(MATCH(B646,'Danh sách COD'!$B:$B,0)),J646/I646,""))</f>
        <v>0.5</v>
      </c>
      <c r="S646" t="str">
        <f ca="1">IF(R646="","",IF(R646&gt;='Báo cáo'!$C$8,"Có","Không"))</f>
        <v>Không</v>
      </c>
    </row>
    <row r="647" spans="1:19" x14ac:dyDescent="0.25">
      <c r="A647" t="str">
        <f ca="1">IF(ISBLANK(INDIRECT("'["&amp;'Báo cáo'!$C$3&amp;".xlsx]Hóa đơn COD'!"&amp;CELL("address",A647))),"",(INDIRECT("'["&amp;'Báo cáo'!$C$3&amp;".xlsx]Hóa đơn COD'!"&amp;CELL("address",A647))))</f>
        <v>BTT400053438.T149715.061219</v>
      </c>
      <c r="B647" t="str">
        <f ca="1">IF(ISBLANK(INDIRECT("'["&amp;'Báo cáo'!$C$3&amp;".xlsx]Hóa đơn COD'!"&amp;CELL("address",B647))),"",(INDIRECT("'["&amp;'Báo cáo'!$C$3&amp;".xlsx]Hóa đơn COD'!"&amp;CELL("address",B647))))</f>
        <v>T149715-Nguyễn Quang Tường</v>
      </c>
      <c r="C647">
        <f ca="1">IF(ISBLANK(INDIRECT("'["&amp;'Báo cáo'!$C$3&amp;".xlsx]Hóa đơn COD'!"&amp;CELL("address",C647))),"",(INDIRECT("'["&amp;'Báo cáo'!$C$3&amp;".xlsx]Hóa đơn COD'!"&amp;CELL("address",C647))))</f>
        <v>2582500</v>
      </c>
      <c r="D647">
        <f ca="1">IF(ISBLANK(INDIRECT("'["&amp;'Báo cáo'!$C$3&amp;".xlsx]Hóa đơn COD'!"&amp;CELL("address",D647))),"",(INDIRECT("'["&amp;'Báo cáo'!$C$3&amp;".xlsx]Hóa đơn COD'!"&amp;CELL("address",D647))))</f>
        <v>0</v>
      </c>
      <c r="E647">
        <f ca="1">IF(ISBLANK(INDIRECT("'["&amp;'Báo cáo'!$C$3&amp;".xlsx]Hóa đơn COD'!"&amp;CELL("address",E647))),"",(INDIRECT("'["&amp;'Báo cáo'!$C$3&amp;".xlsx]Hóa đơn COD'!"&amp;CELL("address",E647))))</f>
        <v>296210</v>
      </c>
      <c r="F647">
        <f ca="1">IF(ISBLANK(INDIRECT("'["&amp;'Báo cáo'!$C$3&amp;".xlsx]Hóa đơn COD'!"&amp;CELL("address",F647))),"",(INDIRECT("'["&amp;'Báo cáo'!$C$3&amp;".xlsx]Hóa đơn COD'!"&amp;CELL("address",F647))))</f>
        <v>278210</v>
      </c>
      <c r="G647">
        <f ca="1">IF(ISBLANK(INDIRECT("'["&amp;'Báo cáo'!$C$3&amp;".xlsx]Hóa đơn COD'!"&amp;CELL("address",G647))),"",(INDIRECT("'["&amp;'Báo cáo'!$C$3&amp;".xlsx]Hóa đơn COD'!"&amp;CELL("address",G647))))</f>
        <v>18000</v>
      </c>
      <c r="H647">
        <f ca="1">IF(ISBLANK(INDIRECT("'["&amp;'Báo cáo'!$C$3&amp;".xlsx]Hóa đơn COD'!"&amp;CELL("address",H647))),"",(INDIRECT("'["&amp;'Báo cáo'!$C$3&amp;".xlsx]Hóa đơn COD'!"&amp;CELL("address",H647))))</f>
        <v>0</v>
      </c>
      <c r="I647">
        <f ca="1">IF(ISBLANK(INDIRECT("'["&amp;'Báo cáo'!$C$3&amp;".xlsx]Hóa đơn COD'!"&amp;CELL("address",I647))),"",(INDIRECT("'["&amp;'Báo cáo'!$C$3&amp;".xlsx]Hóa đơn COD'!"&amp;CELL("address",I647))))</f>
        <v>23</v>
      </c>
      <c r="J647">
        <f ca="1">IF(ISBLANK(INDIRECT("'["&amp;'Báo cáo'!$C$3&amp;".xlsx]Hóa đơn COD'!"&amp;CELL("address",J647))),"",(INDIRECT("'["&amp;'Báo cáo'!$C$3&amp;".xlsx]Hóa đơn COD'!"&amp;CELL("address",J647))))</f>
        <v>11</v>
      </c>
      <c r="K647">
        <f ca="1">IF(ISBLANK(INDIRECT("'["&amp;'Báo cáo'!$C$3&amp;".xlsx]Hóa đơn COD'!"&amp;CELL("address",K647))),"",(INDIRECT("'["&amp;'Báo cáo'!$C$3&amp;".xlsx]Hóa đơn COD'!"&amp;CELL("address",K647))))</f>
        <v>1</v>
      </c>
      <c r="L647">
        <f ca="1">IF(ISBLANK(INDIRECT("'["&amp;'Báo cáo'!$C$3&amp;".xlsx]Hóa đơn COD'!"&amp;CELL("address",L647))),"",(INDIRECT("'["&amp;'Báo cáo'!$C$3&amp;".xlsx]Hóa đơn COD'!"&amp;CELL("address",L647))))</f>
        <v>11</v>
      </c>
      <c r="M647">
        <f ca="1">IF(ISBLANK(INDIRECT("'["&amp;'Báo cáo'!$C$3&amp;".xlsx]Hóa đơn COD'!"&amp;CELL("address",M647))),"",(INDIRECT("'["&amp;'Báo cáo'!$C$3&amp;".xlsx]Hóa đơn COD'!"&amp;CELL("address",M647))))</f>
        <v>23</v>
      </c>
      <c r="N647" t="str">
        <f ca="1">IF(ISBLANK(INDIRECT("'["&amp;'Báo cáo'!$C$3&amp;".xlsx]Hóa đơn COD'!"&amp;CELL("address",N647))),"",(INDIRECT("'["&amp;'Báo cáo'!$C$3&amp;".xlsx]Hóa đơn COD'!"&amp;CELL("address",N647))))</f>
        <v>tuoint</v>
      </c>
      <c r="O647" t="str">
        <f ca="1">IF(ISBLANK(INDIRECT("'["&amp;'Báo cáo'!$C$3&amp;".xlsx]Hóa đơn COD'!"&amp;CELL("address",O647))),"",(INDIRECT("'["&amp;'Báo cáo'!$C$3&amp;".xlsx]Hóa đơn COD'!"&amp;CELL("address",O647))))</f>
        <v>22:22 06-12-19</v>
      </c>
      <c r="P647" s="10">
        <f t="shared" ca="1" si="10"/>
        <v>0.93194444444444446</v>
      </c>
      <c r="Q647" t="str">
        <f ca="1">IF(B647="","",IF(P647&lt;'Báo cáo'!$C$4,"Sáng","Chiều"))</f>
        <v>Chiều</v>
      </c>
      <c r="R647" s="12">
        <f ca="1">IF(A647="","",IF(ISNUMBER(MATCH(B647,'Danh sách COD'!$B:$B,0)),J647/I647,""))</f>
        <v>0.47826086956521741</v>
      </c>
      <c r="S647" t="str">
        <f ca="1">IF(R647="","",IF(R647&gt;='Báo cáo'!$C$8,"Có","Không"))</f>
        <v>Không</v>
      </c>
    </row>
    <row r="648" spans="1:19" x14ac:dyDescent="0.25">
      <c r="A648" t="str">
        <f ca="1">IF(ISBLANK(INDIRECT("'["&amp;'Báo cáo'!$C$3&amp;".xlsx]Hóa đơn COD'!"&amp;CELL("address",A648))),"",(INDIRECT("'["&amp;'Báo cáo'!$C$3&amp;".xlsx]Hóa đơn COD'!"&amp;CELL("address",A648))))</f>
        <v>BTT397359921.T149715.041219</v>
      </c>
      <c r="B648" t="str">
        <f ca="1">IF(ISBLANK(INDIRECT("'["&amp;'Báo cáo'!$C$3&amp;".xlsx]Hóa đơn COD'!"&amp;CELL("address",B648))),"",(INDIRECT("'["&amp;'Báo cáo'!$C$3&amp;".xlsx]Hóa đơn COD'!"&amp;CELL("address",B648))))</f>
        <v>T149715-Nguyễn Quang Tường</v>
      </c>
      <c r="C648">
        <f ca="1">IF(ISBLANK(INDIRECT("'["&amp;'Báo cáo'!$C$3&amp;".xlsx]Hóa đơn COD'!"&amp;CELL("address",C648))),"",(INDIRECT("'["&amp;'Báo cáo'!$C$3&amp;".xlsx]Hóa đơn COD'!"&amp;CELL("address",C648))))</f>
        <v>4609500</v>
      </c>
      <c r="D648">
        <f ca="1">IF(ISBLANK(INDIRECT("'["&amp;'Báo cáo'!$C$3&amp;".xlsx]Hóa đơn COD'!"&amp;CELL("address",D648))),"",(INDIRECT("'["&amp;'Báo cáo'!$C$3&amp;".xlsx]Hóa đơn COD'!"&amp;CELL("address",D648))))</f>
        <v>0</v>
      </c>
      <c r="E648">
        <f ca="1">IF(ISBLANK(INDIRECT("'["&amp;'Báo cáo'!$C$3&amp;".xlsx]Hóa đơn COD'!"&amp;CELL("address",E648))),"",(INDIRECT("'["&amp;'Báo cáo'!$C$3&amp;".xlsx]Hóa đơn COD'!"&amp;CELL("address",E648))))</f>
        <v>259260</v>
      </c>
      <c r="F648">
        <f ca="1">IF(ISBLANK(INDIRECT("'["&amp;'Báo cáo'!$C$3&amp;".xlsx]Hóa đơn COD'!"&amp;CELL("address",F648))),"",(INDIRECT("'["&amp;'Báo cáo'!$C$3&amp;".xlsx]Hóa đơn COD'!"&amp;CELL("address",F648))))</f>
        <v>216260</v>
      </c>
      <c r="G648">
        <f ca="1">IF(ISBLANK(INDIRECT("'["&amp;'Báo cáo'!$C$3&amp;".xlsx]Hóa đơn COD'!"&amp;CELL("address",G648))),"",(INDIRECT("'["&amp;'Báo cáo'!$C$3&amp;".xlsx]Hóa đơn COD'!"&amp;CELL("address",G648))))</f>
        <v>43000</v>
      </c>
      <c r="H648">
        <f ca="1">IF(ISBLANK(INDIRECT("'["&amp;'Báo cáo'!$C$3&amp;".xlsx]Hóa đơn COD'!"&amp;CELL("address",H648))),"",(INDIRECT("'["&amp;'Báo cáo'!$C$3&amp;".xlsx]Hóa đơn COD'!"&amp;CELL("address",H648))))</f>
        <v>0</v>
      </c>
      <c r="I648">
        <f ca="1">IF(ISBLANK(INDIRECT("'["&amp;'Báo cáo'!$C$3&amp;".xlsx]Hóa đơn COD'!"&amp;CELL("address",I648))),"",(INDIRECT("'["&amp;'Báo cáo'!$C$3&amp;".xlsx]Hóa đơn COD'!"&amp;CELL("address",I648))))</f>
        <v>44</v>
      </c>
      <c r="J648">
        <f ca="1">IF(ISBLANK(INDIRECT("'["&amp;'Báo cáo'!$C$3&amp;".xlsx]Hóa đơn COD'!"&amp;CELL("address",J648))),"",(INDIRECT("'["&amp;'Báo cáo'!$C$3&amp;".xlsx]Hóa đơn COD'!"&amp;CELL("address",J648))))</f>
        <v>10</v>
      </c>
      <c r="K648">
        <f ca="1">IF(ISBLANK(INDIRECT("'["&amp;'Báo cáo'!$C$3&amp;".xlsx]Hóa đơn COD'!"&amp;CELL("address",K648))),"",(INDIRECT("'["&amp;'Báo cáo'!$C$3&amp;".xlsx]Hóa đơn COD'!"&amp;CELL("address",K648))))</f>
        <v>0</v>
      </c>
      <c r="L648">
        <f ca="1">IF(ISBLANK(INDIRECT("'["&amp;'Báo cáo'!$C$3&amp;".xlsx]Hóa đơn COD'!"&amp;CELL("address",L648))),"",(INDIRECT("'["&amp;'Báo cáo'!$C$3&amp;".xlsx]Hóa đơn COD'!"&amp;CELL("address",L648))))</f>
        <v>34</v>
      </c>
      <c r="M648">
        <f ca="1">IF(ISBLANK(INDIRECT("'["&amp;'Báo cáo'!$C$3&amp;".xlsx]Hóa đơn COD'!"&amp;CELL("address",M648))),"",(INDIRECT("'["&amp;'Báo cáo'!$C$3&amp;".xlsx]Hóa đơn COD'!"&amp;CELL("address",M648))))</f>
        <v>44</v>
      </c>
      <c r="N648" t="str">
        <f ca="1">IF(ISBLANK(INDIRECT("'["&amp;'Báo cáo'!$C$3&amp;".xlsx]Hóa đơn COD'!"&amp;CELL("address",N648))),"",(INDIRECT("'["&amp;'Báo cáo'!$C$3&amp;".xlsx]Hóa đơn COD'!"&amp;CELL("address",N648))))</f>
        <v>nhobth</v>
      </c>
      <c r="O648" t="str">
        <f ca="1">IF(ISBLANK(INDIRECT("'["&amp;'Báo cáo'!$C$3&amp;".xlsx]Hóa đơn COD'!"&amp;CELL("address",O648))),"",(INDIRECT("'["&amp;'Báo cáo'!$C$3&amp;".xlsx]Hóa đơn COD'!"&amp;CELL("address",O648))))</f>
        <v>22:33 04-12-19</v>
      </c>
      <c r="P648" s="10">
        <f t="shared" ca="1" si="10"/>
        <v>0.93958333333333333</v>
      </c>
      <c r="Q648" t="str">
        <f ca="1">IF(B648="","",IF(P648&lt;'Báo cáo'!$C$4,"Sáng","Chiều"))</f>
        <v>Chiều</v>
      </c>
      <c r="R648" s="12">
        <f ca="1">IF(A648="","",IF(ISNUMBER(MATCH(B648,'Danh sách COD'!$B:$B,0)),J648/I648,""))</f>
        <v>0.22727272727272727</v>
      </c>
      <c r="S648" t="str">
        <f ca="1">IF(R648="","",IF(R648&gt;='Báo cáo'!$C$8,"Có","Không"))</f>
        <v>Không</v>
      </c>
    </row>
    <row r="649" spans="1:19" x14ac:dyDescent="0.25">
      <c r="A649" t="str">
        <f ca="1">IF(ISBLANK(INDIRECT("'["&amp;'Báo cáo'!$C$3&amp;".xlsx]Hóa đơn COD'!"&amp;CELL("address",A649))),"",(INDIRECT("'["&amp;'Báo cáo'!$C$3&amp;".xlsx]Hóa đơn COD'!"&amp;CELL("address",A649))))</f>
        <v>BTT394650714.T149715.021219</v>
      </c>
      <c r="B649" t="str">
        <f ca="1">IF(ISBLANK(INDIRECT("'["&amp;'Báo cáo'!$C$3&amp;".xlsx]Hóa đơn COD'!"&amp;CELL("address",B649))),"",(INDIRECT("'["&amp;'Báo cáo'!$C$3&amp;".xlsx]Hóa đơn COD'!"&amp;CELL("address",B649))))</f>
        <v>T149715-Nguyễn Quang Tường</v>
      </c>
      <c r="C649">
        <f ca="1">IF(ISBLANK(INDIRECT("'["&amp;'Báo cáo'!$C$3&amp;".xlsx]Hóa đơn COD'!"&amp;CELL("address",C649))),"",(INDIRECT("'["&amp;'Báo cáo'!$C$3&amp;".xlsx]Hóa đơn COD'!"&amp;CELL("address",C649))))</f>
        <v>2063100</v>
      </c>
      <c r="D649">
        <f ca="1">IF(ISBLANK(INDIRECT("'["&amp;'Báo cáo'!$C$3&amp;".xlsx]Hóa đơn COD'!"&amp;CELL("address",D649))),"",(INDIRECT("'["&amp;'Báo cáo'!$C$3&amp;".xlsx]Hóa đơn COD'!"&amp;CELL("address",D649))))</f>
        <v>0</v>
      </c>
      <c r="E649">
        <f ca="1">IF(ISBLANK(INDIRECT("'["&amp;'Báo cáo'!$C$3&amp;".xlsx]Hóa đơn COD'!"&amp;CELL("address",E649))),"",(INDIRECT("'["&amp;'Báo cáo'!$C$3&amp;".xlsx]Hóa đơn COD'!"&amp;CELL("address",E649))))</f>
        <v>388600</v>
      </c>
      <c r="F649">
        <f ca="1">IF(ISBLANK(INDIRECT("'["&amp;'Báo cáo'!$C$3&amp;".xlsx]Hóa đơn COD'!"&amp;CELL("address",F649))),"",(INDIRECT("'["&amp;'Báo cáo'!$C$3&amp;".xlsx]Hóa đơn COD'!"&amp;CELL("address",F649))))</f>
        <v>315600</v>
      </c>
      <c r="G649">
        <f ca="1">IF(ISBLANK(INDIRECT("'["&amp;'Báo cáo'!$C$3&amp;".xlsx]Hóa đơn COD'!"&amp;CELL("address",G649))),"",(INDIRECT("'["&amp;'Báo cáo'!$C$3&amp;".xlsx]Hóa đơn COD'!"&amp;CELL("address",G649))))</f>
        <v>73000</v>
      </c>
      <c r="H649">
        <f ca="1">IF(ISBLANK(INDIRECT("'["&amp;'Báo cáo'!$C$3&amp;".xlsx]Hóa đơn COD'!"&amp;CELL("address",H649))),"",(INDIRECT("'["&amp;'Báo cáo'!$C$3&amp;".xlsx]Hóa đơn COD'!"&amp;CELL("address",H649))))</f>
        <v>0</v>
      </c>
      <c r="I649">
        <f ca="1">IF(ISBLANK(INDIRECT("'["&amp;'Báo cáo'!$C$3&amp;".xlsx]Hóa đơn COD'!"&amp;CELL("address",I649))),"",(INDIRECT("'["&amp;'Báo cáo'!$C$3&amp;".xlsx]Hóa đơn COD'!"&amp;CELL("address",I649))))</f>
        <v>33</v>
      </c>
      <c r="J649">
        <f ca="1">IF(ISBLANK(INDIRECT("'["&amp;'Báo cáo'!$C$3&amp;".xlsx]Hóa đơn COD'!"&amp;CELL("address",J649))),"",(INDIRECT("'["&amp;'Báo cáo'!$C$3&amp;".xlsx]Hóa đơn COD'!"&amp;CELL("address",J649))))</f>
        <v>10</v>
      </c>
      <c r="K649">
        <f ca="1">IF(ISBLANK(INDIRECT("'["&amp;'Báo cáo'!$C$3&amp;".xlsx]Hóa đơn COD'!"&amp;CELL("address",K649))),"",(INDIRECT("'["&amp;'Báo cáo'!$C$3&amp;".xlsx]Hóa đơn COD'!"&amp;CELL("address",K649))))</f>
        <v>5</v>
      </c>
      <c r="L649">
        <f ca="1">IF(ISBLANK(INDIRECT("'["&amp;'Báo cáo'!$C$3&amp;".xlsx]Hóa đơn COD'!"&amp;CELL("address",L649))),"",(INDIRECT("'["&amp;'Báo cáo'!$C$3&amp;".xlsx]Hóa đơn COD'!"&amp;CELL("address",L649))))</f>
        <v>18</v>
      </c>
      <c r="M649">
        <f ca="1">IF(ISBLANK(INDIRECT("'["&amp;'Báo cáo'!$C$3&amp;".xlsx]Hóa đơn COD'!"&amp;CELL("address",M649))),"",(INDIRECT("'["&amp;'Báo cáo'!$C$3&amp;".xlsx]Hóa đơn COD'!"&amp;CELL("address",M649))))</f>
        <v>33</v>
      </c>
      <c r="N649" t="str">
        <f ca="1">IF(ISBLANK(INDIRECT("'["&amp;'Báo cáo'!$C$3&amp;".xlsx]Hóa đơn COD'!"&amp;CELL("address",N649))),"",(INDIRECT("'["&amp;'Báo cáo'!$C$3&amp;".xlsx]Hóa đơn COD'!"&amp;CELL("address",N649))))</f>
        <v>huyendtm2</v>
      </c>
      <c r="O649" t="str">
        <f ca="1">IF(ISBLANK(INDIRECT("'["&amp;'Báo cáo'!$C$3&amp;".xlsx]Hóa đơn COD'!"&amp;CELL("address",O649))),"",(INDIRECT("'["&amp;'Báo cáo'!$C$3&amp;".xlsx]Hóa đơn COD'!"&amp;CELL("address",O649))))</f>
        <v>22:36 02-12-19</v>
      </c>
      <c r="P649" s="10">
        <f t="shared" ca="1" si="10"/>
        <v>0.94166666666666676</v>
      </c>
      <c r="Q649" t="str">
        <f ca="1">IF(B649="","",IF(P649&lt;'Báo cáo'!$C$4,"Sáng","Chiều"))</f>
        <v>Chiều</v>
      </c>
      <c r="R649" s="12">
        <f ca="1">IF(A649="","",IF(ISNUMBER(MATCH(B649,'Danh sách COD'!$B:$B,0)),J649/I649,""))</f>
        <v>0.30303030303030304</v>
      </c>
      <c r="S649" t="str">
        <f ca="1">IF(R649="","",IF(R649&gt;='Báo cáo'!$C$8,"Có","Không"))</f>
        <v>Không</v>
      </c>
    </row>
    <row r="650" spans="1:19" x14ac:dyDescent="0.25">
      <c r="A650" t="str">
        <f ca="1">IF(ISBLANK(INDIRECT("'["&amp;'Báo cáo'!$C$3&amp;".xlsx]Hóa đơn COD'!"&amp;CELL("address",A650))),"",(INDIRECT("'["&amp;'Báo cáo'!$C$3&amp;".xlsx]Hóa đơn COD'!"&amp;CELL("address",A650))))</f>
        <v>BTT396652227.T150595.041219</v>
      </c>
      <c r="B650" t="str">
        <f ca="1">IF(ISBLANK(INDIRECT("'["&amp;'Báo cáo'!$C$3&amp;".xlsx]Hóa đơn COD'!"&amp;CELL("address",B650))),"",(INDIRECT("'["&amp;'Báo cáo'!$C$3&amp;".xlsx]Hóa đơn COD'!"&amp;CELL("address",B650))))</f>
        <v>T150595-Lâm Phước Đại</v>
      </c>
      <c r="C650">
        <f ca="1">IF(ISBLANK(INDIRECT("'["&amp;'Báo cáo'!$C$3&amp;".xlsx]Hóa đơn COD'!"&amp;CELL("address",C650))),"",(INDIRECT("'["&amp;'Báo cáo'!$C$3&amp;".xlsx]Hóa đơn COD'!"&amp;CELL("address",C650))))</f>
        <v>16763800</v>
      </c>
      <c r="D650">
        <f ca="1">IF(ISBLANK(INDIRECT("'["&amp;'Báo cáo'!$C$3&amp;".xlsx]Hóa đơn COD'!"&amp;CELL("address",D650))),"",(INDIRECT("'["&amp;'Báo cáo'!$C$3&amp;".xlsx]Hóa đơn COD'!"&amp;CELL("address",D650))))</f>
        <v>0</v>
      </c>
      <c r="E650">
        <f ca="1">IF(ISBLANK(INDIRECT("'["&amp;'Báo cáo'!$C$3&amp;".xlsx]Hóa đơn COD'!"&amp;CELL("address",E650))),"",(INDIRECT("'["&amp;'Báo cáo'!$C$3&amp;".xlsx]Hóa đơn COD'!"&amp;CELL("address",E650))))</f>
        <v>1340590</v>
      </c>
      <c r="F650">
        <f ca="1">IF(ISBLANK(INDIRECT("'["&amp;'Báo cáo'!$C$3&amp;".xlsx]Hóa đơn COD'!"&amp;CELL("address",F650))),"",(INDIRECT("'["&amp;'Báo cáo'!$C$3&amp;".xlsx]Hóa đơn COD'!"&amp;CELL("address",F650))))</f>
        <v>1138090</v>
      </c>
      <c r="G650">
        <f ca="1">IF(ISBLANK(INDIRECT("'["&amp;'Báo cáo'!$C$3&amp;".xlsx]Hóa đơn COD'!"&amp;CELL("address",G650))),"",(INDIRECT("'["&amp;'Báo cáo'!$C$3&amp;".xlsx]Hóa đơn COD'!"&amp;CELL("address",G650))))</f>
        <v>202500</v>
      </c>
      <c r="H650">
        <f ca="1">IF(ISBLANK(INDIRECT("'["&amp;'Báo cáo'!$C$3&amp;".xlsx]Hóa đơn COD'!"&amp;CELL("address",H650))),"",(INDIRECT("'["&amp;'Báo cáo'!$C$3&amp;".xlsx]Hóa đơn COD'!"&amp;CELL("address",H650))))</f>
        <v>0</v>
      </c>
      <c r="I650">
        <f ca="1">IF(ISBLANK(INDIRECT("'["&amp;'Báo cáo'!$C$3&amp;".xlsx]Hóa đơn COD'!"&amp;CELL("address",I650))),"",(INDIRECT("'["&amp;'Báo cáo'!$C$3&amp;".xlsx]Hóa đơn COD'!"&amp;CELL("address",I650))))</f>
        <v>47</v>
      </c>
      <c r="J650">
        <f ca="1">IF(ISBLANK(INDIRECT("'["&amp;'Báo cáo'!$C$3&amp;".xlsx]Hóa đơn COD'!"&amp;CELL("address",J650))),"",(INDIRECT("'["&amp;'Báo cáo'!$C$3&amp;".xlsx]Hóa đơn COD'!"&amp;CELL("address",J650))))</f>
        <v>46</v>
      </c>
      <c r="K650">
        <f ca="1">IF(ISBLANK(INDIRECT("'["&amp;'Báo cáo'!$C$3&amp;".xlsx]Hóa đơn COD'!"&amp;CELL("address",K650))),"",(INDIRECT("'["&amp;'Báo cáo'!$C$3&amp;".xlsx]Hóa đơn COD'!"&amp;CELL("address",K650))))</f>
        <v>1</v>
      </c>
      <c r="L650">
        <f ca="1">IF(ISBLANK(INDIRECT("'["&amp;'Báo cáo'!$C$3&amp;".xlsx]Hóa đơn COD'!"&amp;CELL("address",L650))),"",(INDIRECT("'["&amp;'Báo cáo'!$C$3&amp;".xlsx]Hóa đơn COD'!"&amp;CELL("address",L650))))</f>
        <v>0</v>
      </c>
      <c r="M650">
        <f ca="1">IF(ISBLANK(INDIRECT("'["&amp;'Báo cáo'!$C$3&amp;".xlsx]Hóa đơn COD'!"&amp;CELL("address",M650))),"",(INDIRECT("'["&amp;'Báo cáo'!$C$3&amp;".xlsx]Hóa đơn COD'!"&amp;CELL("address",M650))))</f>
        <v>47</v>
      </c>
      <c r="N650" t="str">
        <f ca="1">IF(ISBLANK(INDIRECT("'["&amp;'Báo cáo'!$C$3&amp;".xlsx]Hóa đơn COD'!"&amp;CELL("address",N650))),"",(INDIRECT("'["&amp;'Báo cáo'!$C$3&amp;".xlsx]Hóa đơn COD'!"&amp;CELL("address",N650))))</f>
        <v>ngannk2</v>
      </c>
      <c r="O650" t="str">
        <f ca="1">IF(ISBLANK(INDIRECT("'["&amp;'Báo cáo'!$C$3&amp;".xlsx]Hóa đơn COD'!"&amp;CELL("address",O650))),"",(INDIRECT("'["&amp;'Báo cáo'!$C$3&amp;".xlsx]Hóa đơn COD'!"&amp;CELL("address",O650))))</f>
        <v>12:36 04-12-19</v>
      </c>
      <c r="P650" s="10">
        <f t="shared" ca="1" si="10"/>
        <v>0.52500000000000002</v>
      </c>
      <c r="Q650" t="str">
        <f ca="1">IF(B650="","",IF(P650&lt;'Báo cáo'!$C$4,"Sáng","Chiều"))</f>
        <v>Sáng</v>
      </c>
      <c r="R650" s="12" t="str">
        <f ca="1">IF(A650="","",IF(ISNUMBER(MATCH(B650,'Danh sách COD'!$B:$B,0)),J650/I650,""))</f>
        <v/>
      </c>
      <c r="S650" t="str">
        <f ca="1">IF(R650="","",IF(R650&gt;='Báo cáo'!$C$8,"Có","Không"))</f>
        <v/>
      </c>
    </row>
    <row r="651" spans="1:19" x14ac:dyDescent="0.25">
      <c r="A651" t="str">
        <f ca="1">IF(ISBLANK(INDIRECT("'["&amp;'Báo cáo'!$C$3&amp;".xlsx]Hóa đơn COD'!"&amp;CELL("address",A651))),"",(INDIRECT("'["&amp;'Báo cáo'!$C$3&amp;".xlsx]Hóa đơn COD'!"&amp;CELL("address",A651))))</f>
        <v>BTT397929309.T150595.051219</v>
      </c>
      <c r="B651" t="str">
        <f ca="1">IF(ISBLANK(INDIRECT("'["&amp;'Báo cáo'!$C$3&amp;".xlsx]Hóa đơn COD'!"&amp;CELL("address",B651))),"",(INDIRECT("'["&amp;'Báo cáo'!$C$3&amp;".xlsx]Hóa đơn COD'!"&amp;CELL("address",B651))))</f>
        <v>T150595-Lâm Phước Đại</v>
      </c>
      <c r="C651">
        <f ca="1">IF(ISBLANK(INDIRECT("'["&amp;'Báo cáo'!$C$3&amp;".xlsx]Hóa đơn COD'!"&amp;CELL("address",C651))),"",(INDIRECT("'["&amp;'Báo cáo'!$C$3&amp;".xlsx]Hóa đơn COD'!"&amp;CELL("address",C651))))</f>
        <v>9979063</v>
      </c>
      <c r="D651">
        <f ca="1">IF(ISBLANK(INDIRECT("'["&amp;'Báo cáo'!$C$3&amp;".xlsx]Hóa đơn COD'!"&amp;CELL("address",D651))),"",(INDIRECT("'["&amp;'Báo cáo'!$C$3&amp;".xlsx]Hóa đơn COD'!"&amp;CELL("address",D651))))</f>
        <v>0</v>
      </c>
      <c r="E651">
        <f ca="1">IF(ISBLANK(INDIRECT("'["&amp;'Báo cáo'!$C$3&amp;".xlsx]Hóa đơn COD'!"&amp;CELL("address",E651))),"",(INDIRECT("'["&amp;'Báo cáo'!$C$3&amp;".xlsx]Hóa đơn COD'!"&amp;CELL("address",E651))))</f>
        <v>1342295</v>
      </c>
      <c r="F651">
        <f ca="1">IF(ISBLANK(INDIRECT("'["&amp;'Báo cáo'!$C$3&amp;".xlsx]Hóa đơn COD'!"&amp;CELL("address",F651))),"",(INDIRECT("'["&amp;'Báo cáo'!$C$3&amp;".xlsx]Hóa đơn COD'!"&amp;CELL("address",F651))))</f>
        <v>1119295</v>
      </c>
      <c r="G651">
        <f ca="1">IF(ISBLANK(INDIRECT("'["&amp;'Báo cáo'!$C$3&amp;".xlsx]Hóa đơn COD'!"&amp;CELL("address",G651))),"",(INDIRECT("'["&amp;'Báo cáo'!$C$3&amp;".xlsx]Hóa đơn COD'!"&amp;CELL("address",G651))))</f>
        <v>223000</v>
      </c>
      <c r="H651">
        <f ca="1">IF(ISBLANK(INDIRECT("'["&amp;'Báo cáo'!$C$3&amp;".xlsx]Hóa đơn COD'!"&amp;CELL("address",H651))),"",(INDIRECT("'["&amp;'Báo cáo'!$C$3&amp;".xlsx]Hóa đơn COD'!"&amp;CELL("address",H651))))</f>
        <v>0</v>
      </c>
      <c r="I651">
        <f ca="1">IF(ISBLANK(INDIRECT("'["&amp;'Báo cáo'!$C$3&amp;".xlsx]Hóa đơn COD'!"&amp;CELL("address",I651))),"",(INDIRECT("'["&amp;'Báo cáo'!$C$3&amp;".xlsx]Hóa đơn COD'!"&amp;CELL("address",I651))))</f>
        <v>54</v>
      </c>
      <c r="J651">
        <f ca="1">IF(ISBLANK(INDIRECT("'["&amp;'Báo cáo'!$C$3&amp;".xlsx]Hóa đơn COD'!"&amp;CELL("address",J651))),"",(INDIRECT("'["&amp;'Báo cáo'!$C$3&amp;".xlsx]Hóa đơn COD'!"&amp;CELL("address",J651))))</f>
        <v>51</v>
      </c>
      <c r="K651">
        <f ca="1">IF(ISBLANK(INDIRECT("'["&amp;'Báo cáo'!$C$3&amp;".xlsx]Hóa đơn COD'!"&amp;CELL("address",K651))),"",(INDIRECT("'["&amp;'Báo cáo'!$C$3&amp;".xlsx]Hóa đơn COD'!"&amp;CELL("address",K651))))</f>
        <v>1</v>
      </c>
      <c r="L651">
        <f ca="1">IF(ISBLANK(INDIRECT("'["&amp;'Báo cáo'!$C$3&amp;".xlsx]Hóa đơn COD'!"&amp;CELL("address",L651))),"",(INDIRECT("'["&amp;'Báo cáo'!$C$3&amp;".xlsx]Hóa đơn COD'!"&amp;CELL("address",L651))))</f>
        <v>2</v>
      </c>
      <c r="M651">
        <f ca="1">IF(ISBLANK(INDIRECT("'["&amp;'Báo cáo'!$C$3&amp;".xlsx]Hóa đơn COD'!"&amp;CELL("address",M651))),"",(INDIRECT("'["&amp;'Báo cáo'!$C$3&amp;".xlsx]Hóa đơn COD'!"&amp;CELL("address",M651))))</f>
        <v>54</v>
      </c>
      <c r="N651" t="str">
        <f ca="1">IF(ISBLANK(INDIRECT("'["&amp;'Báo cáo'!$C$3&amp;".xlsx]Hóa đơn COD'!"&amp;CELL("address",N651))),"",(INDIRECT("'["&amp;'Báo cáo'!$C$3&amp;".xlsx]Hóa đơn COD'!"&amp;CELL("address",N651))))</f>
        <v>ngannk2</v>
      </c>
      <c r="O651" t="str">
        <f ca="1">IF(ISBLANK(INDIRECT("'["&amp;'Báo cáo'!$C$3&amp;".xlsx]Hóa đơn COD'!"&amp;CELL("address",O651))),"",(INDIRECT("'["&amp;'Báo cáo'!$C$3&amp;".xlsx]Hóa đơn COD'!"&amp;CELL("address",O651))))</f>
        <v>12:50 05-12-19</v>
      </c>
      <c r="P651" s="10">
        <f t="shared" ca="1" si="10"/>
        <v>0.53472222222222221</v>
      </c>
      <c r="Q651" t="str">
        <f ca="1">IF(B651="","",IF(P651&lt;'Báo cáo'!$C$4,"Sáng","Chiều"))</f>
        <v>Sáng</v>
      </c>
      <c r="R651" s="12" t="str">
        <f ca="1">IF(A651="","",IF(ISNUMBER(MATCH(B651,'Danh sách COD'!$B:$B,0)),J651/I651,""))</f>
        <v/>
      </c>
      <c r="S651" t="str">
        <f ca="1">IF(R651="","",IF(R651&gt;='Báo cáo'!$C$8,"Có","Không"))</f>
        <v/>
      </c>
    </row>
    <row r="652" spans="1:19" x14ac:dyDescent="0.25">
      <c r="A652" t="str">
        <f ca="1">IF(ISBLANK(INDIRECT("'["&amp;'Báo cáo'!$C$3&amp;".xlsx]Hóa đơn COD'!"&amp;CELL("address",A652))),"",(INDIRECT("'["&amp;'Báo cáo'!$C$3&amp;".xlsx]Hóa đơn COD'!"&amp;CELL("address",A652))))</f>
        <v>BTT399404463.T150595.061219</v>
      </c>
      <c r="B652" t="str">
        <f ca="1">IF(ISBLANK(INDIRECT("'["&amp;'Báo cáo'!$C$3&amp;".xlsx]Hóa đơn COD'!"&amp;CELL("address",B652))),"",(INDIRECT("'["&amp;'Báo cáo'!$C$3&amp;".xlsx]Hóa đơn COD'!"&amp;CELL("address",B652))))</f>
        <v>T150595-Lâm Phước Đại</v>
      </c>
      <c r="C652">
        <f ca="1">IF(ISBLANK(INDIRECT("'["&amp;'Báo cáo'!$C$3&amp;".xlsx]Hóa đơn COD'!"&amp;CELL("address",C652))),"",(INDIRECT("'["&amp;'Báo cáo'!$C$3&amp;".xlsx]Hóa đơn COD'!"&amp;CELL("address",C652))))</f>
        <v>17240555</v>
      </c>
      <c r="D652">
        <f ca="1">IF(ISBLANK(INDIRECT("'["&amp;'Báo cáo'!$C$3&amp;".xlsx]Hóa đơn COD'!"&amp;CELL("address",D652))),"",(INDIRECT("'["&amp;'Báo cáo'!$C$3&amp;".xlsx]Hóa đơn COD'!"&amp;CELL("address",D652))))</f>
        <v>0</v>
      </c>
      <c r="E652">
        <f ca="1">IF(ISBLANK(INDIRECT("'["&amp;'Báo cáo'!$C$3&amp;".xlsx]Hóa đơn COD'!"&amp;CELL("address",E652))),"",(INDIRECT("'["&amp;'Báo cáo'!$C$3&amp;".xlsx]Hóa đơn COD'!"&amp;CELL("address",E652))))</f>
        <v>1498605</v>
      </c>
      <c r="F652">
        <f ca="1">IF(ISBLANK(INDIRECT("'["&amp;'Báo cáo'!$C$3&amp;".xlsx]Hóa đơn COD'!"&amp;CELL("address",F652))),"",(INDIRECT("'["&amp;'Báo cáo'!$C$3&amp;".xlsx]Hóa đơn COD'!"&amp;CELL("address",F652))))</f>
        <v>1498605</v>
      </c>
      <c r="G652">
        <f ca="1">IF(ISBLANK(INDIRECT("'["&amp;'Báo cáo'!$C$3&amp;".xlsx]Hóa đơn COD'!"&amp;CELL("address",G652))),"",(INDIRECT("'["&amp;'Báo cáo'!$C$3&amp;".xlsx]Hóa đơn COD'!"&amp;CELL("address",G652))))</f>
        <v>0</v>
      </c>
      <c r="H652">
        <f ca="1">IF(ISBLANK(INDIRECT("'["&amp;'Báo cáo'!$C$3&amp;".xlsx]Hóa đơn COD'!"&amp;CELL("address",H652))),"",(INDIRECT("'["&amp;'Báo cáo'!$C$3&amp;".xlsx]Hóa đơn COD'!"&amp;CELL("address",H652))))</f>
        <v>0</v>
      </c>
      <c r="I652">
        <f ca="1">IF(ISBLANK(INDIRECT("'["&amp;'Báo cáo'!$C$3&amp;".xlsx]Hóa đơn COD'!"&amp;CELL("address",I652))),"",(INDIRECT("'["&amp;'Báo cáo'!$C$3&amp;".xlsx]Hóa đơn COD'!"&amp;CELL("address",I652))))</f>
        <v>52</v>
      </c>
      <c r="J652">
        <f ca="1">IF(ISBLANK(INDIRECT("'["&amp;'Báo cáo'!$C$3&amp;".xlsx]Hóa đơn COD'!"&amp;CELL("address",J652))),"",(INDIRECT("'["&amp;'Báo cáo'!$C$3&amp;".xlsx]Hóa đơn COD'!"&amp;CELL("address",J652))))</f>
        <v>50</v>
      </c>
      <c r="K652">
        <f ca="1">IF(ISBLANK(INDIRECT("'["&amp;'Báo cáo'!$C$3&amp;".xlsx]Hóa đơn COD'!"&amp;CELL("address",K652))),"",(INDIRECT("'["&amp;'Báo cáo'!$C$3&amp;".xlsx]Hóa đơn COD'!"&amp;CELL("address",K652))))</f>
        <v>0</v>
      </c>
      <c r="L652">
        <f ca="1">IF(ISBLANK(INDIRECT("'["&amp;'Báo cáo'!$C$3&amp;".xlsx]Hóa đơn COD'!"&amp;CELL("address",L652))),"",(INDIRECT("'["&amp;'Báo cáo'!$C$3&amp;".xlsx]Hóa đơn COD'!"&amp;CELL("address",L652))))</f>
        <v>2</v>
      </c>
      <c r="M652">
        <f ca="1">IF(ISBLANK(INDIRECT("'["&amp;'Báo cáo'!$C$3&amp;".xlsx]Hóa đơn COD'!"&amp;CELL("address",M652))),"",(INDIRECT("'["&amp;'Báo cáo'!$C$3&amp;".xlsx]Hóa đơn COD'!"&amp;CELL("address",M652))))</f>
        <v>52</v>
      </c>
      <c r="N652" t="str">
        <f ca="1">IF(ISBLANK(INDIRECT("'["&amp;'Báo cáo'!$C$3&amp;".xlsx]Hóa đơn COD'!"&amp;CELL("address",N652))),"",(INDIRECT("'["&amp;'Báo cáo'!$C$3&amp;".xlsx]Hóa đơn COD'!"&amp;CELL("address",N652))))</f>
        <v>ngannk2</v>
      </c>
      <c r="O652" t="str">
        <f ca="1">IF(ISBLANK(INDIRECT("'["&amp;'Báo cáo'!$C$3&amp;".xlsx]Hóa đơn COD'!"&amp;CELL("address",O652))),"",(INDIRECT("'["&amp;'Báo cáo'!$C$3&amp;".xlsx]Hóa đơn COD'!"&amp;CELL("address",O652))))</f>
        <v>13:07 06-12-19</v>
      </c>
      <c r="P652" s="10">
        <f t="shared" ca="1" si="10"/>
        <v>0.54652777777777783</v>
      </c>
      <c r="Q652" t="str">
        <f ca="1">IF(B652="","",IF(P652&lt;'Báo cáo'!$C$4,"Sáng","Chiều"))</f>
        <v>Sáng</v>
      </c>
      <c r="R652" s="12" t="str">
        <f ca="1">IF(A652="","",IF(ISNUMBER(MATCH(B652,'Danh sách COD'!$B:$B,0)),J652/I652,""))</f>
        <v/>
      </c>
      <c r="S652" t="str">
        <f ca="1">IF(R652="","",IF(R652&gt;='Báo cáo'!$C$8,"Có","Không"))</f>
        <v/>
      </c>
    </row>
    <row r="653" spans="1:19" x14ac:dyDescent="0.25">
      <c r="A653" t="str">
        <f ca="1">IF(ISBLANK(INDIRECT("'["&amp;'Báo cáo'!$C$3&amp;".xlsx]Hóa đơn COD'!"&amp;CELL("address",A653))),"",(INDIRECT("'["&amp;'Báo cáo'!$C$3&amp;".xlsx]Hóa đơn COD'!"&amp;CELL("address",A653))))</f>
        <v>BTT395274954.T150595.031219</v>
      </c>
      <c r="B653" t="str">
        <f ca="1">IF(ISBLANK(INDIRECT("'["&amp;'Báo cáo'!$C$3&amp;".xlsx]Hóa đơn COD'!"&amp;CELL("address",B653))),"",(INDIRECT("'["&amp;'Báo cáo'!$C$3&amp;".xlsx]Hóa đơn COD'!"&amp;CELL("address",B653))))</f>
        <v>T150595-Lâm Phước Đại</v>
      </c>
      <c r="C653">
        <f ca="1">IF(ISBLANK(INDIRECT("'["&amp;'Báo cáo'!$C$3&amp;".xlsx]Hóa đơn COD'!"&amp;CELL("address",C653))),"",(INDIRECT("'["&amp;'Báo cáo'!$C$3&amp;".xlsx]Hóa đơn COD'!"&amp;CELL("address",C653))))</f>
        <v>8372205</v>
      </c>
      <c r="D653">
        <f ca="1">IF(ISBLANK(INDIRECT("'["&amp;'Báo cáo'!$C$3&amp;".xlsx]Hóa đơn COD'!"&amp;CELL("address",D653))),"",(INDIRECT("'["&amp;'Báo cáo'!$C$3&amp;".xlsx]Hóa đơn COD'!"&amp;CELL("address",D653))))</f>
        <v>0</v>
      </c>
      <c r="E653">
        <f ca="1">IF(ISBLANK(INDIRECT("'["&amp;'Báo cáo'!$C$3&amp;".xlsx]Hóa đơn COD'!"&amp;CELL("address",E653))),"",(INDIRECT("'["&amp;'Báo cáo'!$C$3&amp;".xlsx]Hóa đơn COD'!"&amp;CELL("address",E653))))</f>
        <v>1189445</v>
      </c>
      <c r="F653">
        <f ca="1">IF(ISBLANK(INDIRECT("'["&amp;'Báo cáo'!$C$3&amp;".xlsx]Hóa đơn COD'!"&amp;CELL("address",F653))),"",(INDIRECT("'["&amp;'Báo cáo'!$C$3&amp;".xlsx]Hóa đơn COD'!"&amp;CELL("address",F653))))</f>
        <v>984445</v>
      </c>
      <c r="G653">
        <f ca="1">IF(ISBLANK(INDIRECT("'["&amp;'Báo cáo'!$C$3&amp;".xlsx]Hóa đơn COD'!"&amp;CELL("address",G653))),"",(INDIRECT("'["&amp;'Báo cáo'!$C$3&amp;".xlsx]Hóa đơn COD'!"&amp;CELL("address",G653))))</f>
        <v>205000</v>
      </c>
      <c r="H653">
        <f ca="1">IF(ISBLANK(INDIRECT("'["&amp;'Báo cáo'!$C$3&amp;".xlsx]Hóa đơn COD'!"&amp;CELL("address",H653))),"",(INDIRECT("'["&amp;'Báo cáo'!$C$3&amp;".xlsx]Hóa đơn COD'!"&amp;CELL("address",H653))))</f>
        <v>0</v>
      </c>
      <c r="I653">
        <f ca="1">IF(ISBLANK(INDIRECT("'["&amp;'Báo cáo'!$C$3&amp;".xlsx]Hóa đơn COD'!"&amp;CELL("address",I653))),"",(INDIRECT("'["&amp;'Báo cáo'!$C$3&amp;".xlsx]Hóa đơn COD'!"&amp;CELL("address",I653))))</f>
        <v>52</v>
      </c>
      <c r="J653">
        <f ca="1">IF(ISBLANK(INDIRECT("'["&amp;'Báo cáo'!$C$3&amp;".xlsx]Hóa đơn COD'!"&amp;CELL("address",J653))),"",(INDIRECT("'["&amp;'Báo cáo'!$C$3&amp;".xlsx]Hóa đơn COD'!"&amp;CELL("address",J653))))</f>
        <v>48</v>
      </c>
      <c r="K653">
        <f ca="1">IF(ISBLANK(INDIRECT("'["&amp;'Báo cáo'!$C$3&amp;".xlsx]Hóa đơn COD'!"&amp;CELL("address",K653))),"",(INDIRECT("'["&amp;'Báo cáo'!$C$3&amp;".xlsx]Hóa đơn COD'!"&amp;CELL("address",K653))))</f>
        <v>2</v>
      </c>
      <c r="L653">
        <f ca="1">IF(ISBLANK(INDIRECT("'["&amp;'Báo cáo'!$C$3&amp;".xlsx]Hóa đơn COD'!"&amp;CELL("address",L653))),"",(INDIRECT("'["&amp;'Báo cáo'!$C$3&amp;".xlsx]Hóa đơn COD'!"&amp;CELL("address",L653))))</f>
        <v>2</v>
      </c>
      <c r="M653">
        <f ca="1">IF(ISBLANK(INDIRECT("'["&amp;'Báo cáo'!$C$3&amp;".xlsx]Hóa đơn COD'!"&amp;CELL("address",M653))),"",(INDIRECT("'["&amp;'Báo cáo'!$C$3&amp;".xlsx]Hóa đơn COD'!"&amp;CELL("address",M653))))</f>
        <v>52</v>
      </c>
      <c r="N653" t="str">
        <f ca="1">IF(ISBLANK(INDIRECT("'["&amp;'Báo cáo'!$C$3&amp;".xlsx]Hóa đơn COD'!"&amp;CELL("address",N653))),"",(INDIRECT("'["&amp;'Báo cáo'!$C$3&amp;".xlsx]Hóa đơn COD'!"&amp;CELL("address",N653))))</f>
        <v>ngannk2</v>
      </c>
      <c r="O653" t="str">
        <f ca="1">IF(ISBLANK(INDIRECT("'["&amp;'Báo cáo'!$C$3&amp;".xlsx]Hóa đơn COD'!"&amp;CELL("address",O653))),"",(INDIRECT("'["&amp;'Báo cáo'!$C$3&amp;".xlsx]Hóa đơn COD'!"&amp;CELL("address",O653))))</f>
        <v>13:08 03-12-19</v>
      </c>
      <c r="P653" s="10">
        <f t="shared" ca="1" si="10"/>
        <v>0.54722222222222217</v>
      </c>
      <c r="Q653" t="str">
        <f ca="1">IF(B653="","",IF(P653&lt;'Báo cáo'!$C$4,"Sáng","Chiều"))</f>
        <v>Sáng</v>
      </c>
      <c r="R653" s="12" t="str">
        <f ca="1">IF(A653="","",IF(ISNUMBER(MATCH(B653,'Danh sách COD'!$B:$B,0)),J653/I653,""))</f>
        <v/>
      </c>
      <c r="S653" t="str">
        <f ca="1">IF(R653="","",IF(R653&gt;='Báo cáo'!$C$8,"Có","Không"))</f>
        <v/>
      </c>
    </row>
    <row r="654" spans="1:19" x14ac:dyDescent="0.25">
      <c r="A654" t="str">
        <f ca="1">IF(ISBLANK(INDIRECT("'["&amp;'Báo cáo'!$C$3&amp;".xlsx]Hóa đơn COD'!"&amp;CELL("address",A654))),"",(INDIRECT("'["&amp;'Báo cáo'!$C$3&amp;".xlsx]Hóa đơn COD'!"&amp;CELL("address",A654))))</f>
        <v>BTT394021167.T150595.021219</v>
      </c>
      <c r="B654" t="str">
        <f ca="1">IF(ISBLANK(INDIRECT("'["&amp;'Báo cáo'!$C$3&amp;".xlsx]Hóa đơn COD'!"&amp;CELL("address",B654))),"",(INDIRECT("'["&amp;'Báo cáo'!$C$3&amp;".xlsx]Hóa đơn COD'!"&amp;CELL("address",B654))))</f>
        <v>T150595-Lâm Phước Đại</v>
      </c>
      <c r="C654">
        <f ca="1">IF(ISBLANK(INDIRECT("'["&amp;'Báo cáo'!$C$3&amp;".xlsx]Hóa đơn COD'!"&amp;CELL("address",C654))),"",(INDIRECT("'["&amp;'Báo cáo'!$C$3&amp;".xlsx]Hóa đơn COD'!"&amp;CELL("address",C654))))</f>
        <v>20277850</v>
      </c>
      <c r="D654">
        <f ca="1">IF(ISBLANK(INDIRECT("'["&amp;'Báo cáo'!$C$3&amp;".xlsx]Hóa đơn COD'!"&amp;CELL("address",D654))),"",(INDIRECT("'["&amp;'Báo cáo'!$C$3&amp;".xlsx]Hóa đơn COD'!"&amp;CELL("address",D654))))</f>
        <v>0</v>
      </c>
      <c r="E654">
        <f ca="1">IF(ISBLANK(INDIRECT("'["&amp;'Báo cáo'!$C$3&amp;".xlsx]Hóa đơn COD'!"&amp;CELL("address",E654))),"",(INDIRECT("'["&amp;'Báo cáo'!$C$3&amp;".xlsx]Hóa đơn COD'!"&amp;CELL("address",E654))))</f>
        <v>1784800</v>
      </c>
      <c r="F654">
        <f ca="1">IF(ISBLANK(INDIRECT("'["&amp;'Báo cáo'!$C$3&amp;".xlsx]Hóa đơn COD'!"&amp;CELL("address",F654))),"",(INDIRECT("'["&amp;'Báo cáo'!$C$3&amp;".xlsx]Hóa đơn COD'!"&amp;CELL("address",F654))))</f>
        <v>1544800</v>
      </c>
      <c r="G654">
        <f ca="1">IF(ISBLANK(INDIRECT("'["&amp;'Báo cáo'!$C$3&amp;".xlsx]Hóa đơn COD'!"&amp;CELL("address",G654))),"",(INDIRECT("'["&amp;'Báo cáo'!$C$3&amp;".xlsx]Hóa đơn COD'!"&amp;CELL("address",G654))))</f>
        <v>240000</v>
      </c>
      <c r="H654">
        <f ca="1">IF(ISBLANK(INDIRECT("'["&amp;'Báo cáo'!$C$3&amp;".xlsx]Hóa đơn COD'!"&amp;CELL("address",H654))),"",(INDIRECT("'["&amp;'Báo cáo'!$C$3&amp;".xlsx]Hóa đơn COD'!"&amp;CELL("address",H654))))</f>
        <v>0</v>
      </c>
      <c r="I654">
        <f ca="1">IF(ISBLANK(INDIRECT("'["&amp;'Báo cáo'!$C$3&amp;".xlsx]Hóa đơn COD'!"&amp;CELL("address",I654))),"",(INDIRECT("'["&amp;'Báo cáo'!$C$3&amp;".xlsx]Hóa đơn COD'!"&amp;CELL("address",I654))))</f>
        <v>64</v>
      </c>
      <c r="J654">
        <f ca="1">IF(ISBLANK(INDIRECT("'["&amp;'Báo cáo'!$C$3&amp;".xlsx]Hóa đơn COD'!"&amp;CELL("address",J654))),"",(INDIRECT("'["&amp;'Báo cáo'!$C$3&amp;".xlsx]Hóa đơn COD'!"&amp;CELL("address",J654))))</f>
        <v>59</v>
      </c>
      <c r="K654">
        <f ca="1">IF(ISBLANK(INDIRECT("'["&amp;'Báo cáo'!$C$3&amp;".xlsx]Hóa đơn COD'!"&amp;CELL("address",K654))),"",(INDIRECT("'["&amp;'Báo cáo'!$C$3&amp;".xlsx]Hóa đơn COD'!"&amp;CELL("address",K654))))</f>
        <v>1</v>
      </c>
      <c r="L654">
        <f ca="1">IF(ISBLANK(INDIRECT("'["&amp;'Báo cáo'!$C$3&amp;".xlsx]Hóa đơn COD'!"&amp;CELL("address",L654))),"",(INDIRECT("'["&amp;'Báo cáo'!$C$3&amp;".xlsx]Hóa đơn COD'!"&amp;CELL("address",L654))))</f>
        <v>4</v>
      </c>
      <c r="M654">
        <f ca="1">IF(ISBLANK(INDIRECT("'["&amp;'Báo cáo'!$C$3&amp;".xlsx]Hóa đơn COD'!"&amp;CELL("address",M654))),"",(INDIRECT("'["&amp;'Báo cáo'!$C$3&amp;".xlsx]Hóa đơn COD'!"&amp;CELL("address",M654))))</f>
        <v>64</v>
      </c>
      <c r="N654" t="str">
        <f ca="1">IF(ISBLANK(INDIRECT("'["&amp;'Báo cáo'!$C$3&amp;".xlsx]Hóa đơn COD'!"&amp;CELL("address",N654))),"",(INDIRECT("'["&amp;'Báo cáo'!$C$3&amp;".xlsx]Hóa đơn COD'!"&amp;CELL("address",N654))))</f>
        <v>ngannk2</v>
      </c>
      <c r="O654" t="str">
        <f ca="1">IF(ISBLANK(INDIRECT("'["&amp;'Báo cáo'!$C$3&amp;".xlsx]Hóa đơn COD'!"&amp;CELL("address",O654))),"",(INDIRECT("'["&amp;'Báo cáo'!$C$3&amp;".xlsx]Hóa đơn COD'!"&amp;CELL("address",O654))))</f>
        <v>13:49 02-12-19</v>
      </c>
      <c r="P654" s="10">
        <f t="shared" ca="1" si="10"/>
        <v>0.5756944444444444</v>
      </c>
      <c r="Q654" t="str">
        <f ca="1">IF(B654="","",IF(P654&lt;'Báo cáo'!$C$4,"Sáng","Chiều"))</f>
        <v>Chiều</v>
      </c>
      <c r="R654" s="12" t="str">
        <f ca="1">IF(A654="","",IF(ISNUMBER(MATCH(B654,'Danh sách COD'!$B:$B,0)),J654/I654,""))</f>
        <v/>
      </c>
      <c r="S654" t="str">
        <f ca="1">IF(R654="","",IF(R654&gt;='Báo cáo'!$C$8,"Có","Không"))</f>
        <v/>
      </c>
    </row>
    <row r="655" spans="1:19" x14ac:dyDescent="0.25">
      <c r="A655" t="str">
        <f ca="1">IF(ISBLANK(INDIRECT("'["&amp;'Báo cáo'!$C$3&amp;".xlsx]Hóa đơn COD'!"&amp;CELL("address",A655))),"",(INDIRECT("'["&amp;'Báo cáo'!$C$3&amp;".xlsx]Hóa đơn COD'!"&amp;CELL("address",A655))))</f>
        <v>BTT391863123.T150595.301119</v>
      </c>
      <c r="B655" t="str">
        <f ca="1">IF(ISBLANK(INDIRECT("'["&amp;'Báo cáo'!$C$3&amp;".xlsx]Hóa đơn COD'!"&amp;CELL("address",B655))),"",(INDIRECT("'["&amp;'Báo cáo'!$C$3&amp;".xlsx]Hóa đơn COD'!"&amp;CELL("address",B655))))</f>
        <v>T150595-Lâm Phước Đại</v>
      </c>
      <c r="C655">
        <f ca="1">IF(ISBLANK(INDIRECT("'["&amp;'Báo cáo'!$C$3&amp;".xlsx]Hóa đơn COD'!"&amp;CELL("address",C655))),"",(INDIRECT("'["&amp;'Báo cáo'!$C$3&amp;".xlsx]Hóa đơn COD'!"&amp;CELL("address",C655))))</f>
        <v>28847233</v>
      </c>
      <c r="D655">
        <f ca="1">IF(ISBLANK(INDIRECT("'["&amp;'Báo cáo'!$C$3&amp;".xlsx]Hóa đơn COD'!"&amp;CELL("address",D655))),"",(INDIRECT("'["&amp;'Báo cáo'!$C$3&amp;".xlsx]Hóa đơn COD'!"&amp;CELL("address",D655))))</f>
        <v>96015</v>
      </c>
      <c r="E655">
        <f ca="1">IF(ISBLANK(INDIRECT("'["&amp;'Báo cáo'!$C$3&amp;".xlsx]Hóa đơn COD'!"&amp;CELL("address",E655))),"",(INDIRECT("'["&amp;'Báo cáo'!$C$3&amp;".xlsx]Hóa đơn COD'!"&amp;CELL("address",E655))))</f>
        <v>1576401</v>
      </c>
      <c r="F655">
        <f ca="1">IF(ISBLANK(INDIRECT("'["&amp;'Báo cáo'!$C$3&amp;".xlsx]Hóa đơn COD'!"&amp;CELL("address",F655))),"",(INDIRECT("'["&amp;'Báo cáo'!$C$3&amp;".xlsx]Hóa đơn COD'!"&amp;CELL("address",F655))))</f>
        <v>1321386</v>
      </c>
      <c r="G655">
        <f ca="1">IF(ISBLANK(INDIRECT("'["&amp;'Báo cáo'!$C$3&amp;".xlsx]Hóa đơn COD'!"&amp;CELL("address",G655))),"",(INDIRECT("'["&amp;'Báo cáo'!$C$3&amp;".xlsx]Hóa đơn COD'!"&amp;CELL("address",G655))))</f>
        <v>209000</v>
      </c>
      <c r="H655">
        <f ca="1">IF(ISBLANK(INDIRECT("'["&amp;'Báo cáo'!$C$3&amp;".xlsx]Hóa đơn COD'!"&amp;CELL("address",H655))),"",(INDIRECT("'["&amp;'Báo cáo'!$C$3&amp;".xlsx]Hóa đơn COD'!"&amp;CELL("address",H655))))</f>
        <v>0</v>
      </c>
      <c r="I655">
        <f ca="1">IF(ISBLANK(INDIRECT("'["&amp;'Báo cáo'!$C$3&amp;".xlsx]Hóa đơn COD'!"&amp;CELL("address",I655))),"",(INDIRECT("'["&amp;'Báo cáo'!$C$3&amp;".xlsx]Hóa đơn COD'!"&amp;CELL("address",I655))))</f>
        <v>70</v>
      </c>
      <c r="J655">
        <f ca="1">IF(ISBLANK(INDIRECT("'["&amp;'Báo cáo'!$C$3&amp;".xlsx]Hóa đơn COD'!"&amp;CELL("address",J655))),"",(INDIRECT("'["&amp;'Báo cáo'!$C$3&amp;".xlsx]Hóa đơn COD'!"&amp;CELL("address",J655))))</f>
        <v>64</v>
      </c>
      <c r="K655">
        <f ca="1">IF(ISBLANK(INDIRECT("'["&amp;'Báo cáo'!$C$3&amp;".xlsx]Hóa đơn COD'!"&amp;CELL("address",K655))),"",(INDIRECT("'["&amp;'Báo cáo'!$C$3&amp;".xlsx]Hóa đơn COD'!"&amp;CELL("address",K655))))</f>
        <v>0</v>
      </c>
      <c r="L655">
        <f ca="1">IF(ISBLANK(INDIRECT("'["&amp;'Báo cáo'!$C$3&amp;".xlsx]Hóa đơn COD'!"&amp;CELL("address",L655))),"",(INDIRECT("'["&amp;'Báo cáo'!$C$3&amp;".xlsx]Hóa đơn COD'!"&amp;CELL("address",L655))))</f>
        <v>6</v>
      </c>
      <c r="M655">
        <f ca="1">IF(ISBLANK(INDIRECT("'["&amp;'Báo cáo'!$C$3&amp;".xlsx]Hóa đơn COD'!"&amp;CELL("address",M655))),"",(INDIRECT("'["&amp;'Báo cáo'!$C$3&amp;".xlsx]Hóa đơn COD'!"&amp;CELL("address",M655))))</f>
        <v>70</v>
      </c>
      <c r="N655" t="str">
        <f ca="1">IF(ISBLANK(INDIRECT("'["&amp;'Báo cáo'!$C$3&amp;".xlsx]Hóa đơn COD'!"&amp;CELL("address",N655))),"",(INDIRECT("'["&amp;'Báo cáo'!$C$3&amp;".xlsx]Hóa đơn COD'!"&amp;CELL("address",N655))))</f>
        <v>trongntm</v>
      </c>
      <c r="O655" t="str">
        <f ca="1">IF(ISBLANK(INDIRECT("'["&amp;'Báo cáo'!$C$3&amp;".xlsx]Hóa đơn COD'!"&amp;CELL("address",O655))),"",(INDIRECT("'["&amp;'Báo cáo'!$C$3&amp;".xlsx]Hóa đơn COD'!"&amp;CELL("address",O655))))</f>
        <v>14:21 30-11-19</v>
      </c>
      <c r="P655" s="10">
        <f t="shared" ca="1" si="10"/>
        <v>0.59791666666666665</v>
      </c>
      <c r="Q655" t="str">
        <f ca="1">IF(B655="","",IF(P655&lt;'Báo cáo'!$C$4,"Sáng","Chiều"))</f>
        <v>Chiều</v>
      </c>
      <c r="R655" s="12" t="str">
        <f ca="1">IF(A655="","",IF(ISNUMBER(MATCH(B655,'Danh sách COD'!$B:$B,0)),J655/I655,""))</f>
        <v/>
      </c>
      <c r="S655" t="str">
        <f ca="1">IF(R655="","",IF(R655&gt;='Báo cáo'!$C$8,"Có","Không"))</f>
        <v/>
      </c>
    </row>
    <row r="656" spans="1:19" x14ac:dyDescent="0.25">
      <c r="A656" t="str">
        <f ca="1">IF(ISBLANK(INDIRECT("'["&amp;'Báo cáo'!$C$3&amp;".xlsx]Hóa đơn COD'!"&amp;CELL("address",A656))),"",(INDIRECT("'["&amp;'Báo cáo'!$C$3&amp;".xlsx]Hóa đơn COD'!"&amp;CELL("address",A656))))</f>
        <v>BTT394252392.T150595.021219</v>
      </c>
      <c r="B656" t="str">
        <f ca="1">IF(ISBLANK(INDIRECT("'["&amp;'Báo cáo'!$C$3&amp;".xlsx]Hóa đơn COD'!"&amp;CELL("address",B656))),"",(INDIRECT("'["&amp;'Báo cáo'!$C$3&amp;".xlsx]Hóa đơn COD'!"&amp;CELL("address",B656))))</f>
        <v>T150595-Lâm Phước Đại</v>
      </c>
      <c r="C656">
        <f ca="1">IF(ISBLANK(INDIRECT("'["&amp;'Báo cáo'!$C$3&amp;".xlsx]Hóa đơn COD'!"&amp;CELL("address",C656))),"",(INDIRECT("'["&amp;'Báo cáo'!$C$3&amp;".xlsx]Hóa đơn COD'!"&amp;CELL("address",C656))))</f>
        <v>5068903</v>
      </c>
      <c r="D656">
        <f ca="1">IF(ISBLANK(INDIRECT("'["&amp;'Báo cáo'!$C$3&amp;".xlsx]Hóa đơn COD'!"&amp;CELL("address",D656))),"",(INDIRECT("'["&amp;'Báo cáo'!$C$3&amp;".xlsx]Hóa đơn COD'!"&amp;CELL("address",D656))))</f>
        <v>0</v>
      </c>
      <c r="E656">
        <f ca="1">IF(ISBLANK(INDIRECT("'["&amp;'Báo cáo'!$C$3&amp;".xlsx]Hóa đơn COD'!"&amp;CELL("address",E656))),"",(INDIRECT("'["&amp;'Báo cáo'!$C$3&amp;".xlsx]Hóa đơn COD'!"&amp;CELL("address",E656))))</f>
        <v>939240</v>
      </c>
      <c r="F656">
        <f ca="1">IF(ISBLANK(INDIRECT("'["&amp;'Báo cáo'!$C$3&amp;".xlsx]Hóa đơn COD'!"&amp;CELL("address",F656))),"",(INDIRECT("'["&amp;'Báo cáo'!$C$3&amp;".xlsx]Hóa đơn COD'!"&amp;CELL("address",F656))))</f>
        <v>824240</v>
      </c>
      <c r="G656">
        <f ca="1">IF(ISBLANK(INDIRECT("'["&amp;'Báo cáo'!$C$3&amp;".xlsx]Hóa đơn COD'!"&amp;CELL("address",G656))),"",(INDIRECT("'["&amp;'Báo cáo'!$C$3&amp;".xlsx]Hóa đơn COD'!"&amp;CELL("address",G656))))</f>
        <v>115000</v>
      </c>
      <c r="H656">
        <f ca="1">IF(ISBLANK(INDIRECT("'["&amp;'Báo cáo'!$C$3&amp;".xlsx]Hóa đơn COD'!"&amp;CELL("address",H656))),"",(INDIRECT("'["&amp;'Báo cáo'!$C$3&amp;".xlsx]Hóa đơn COD'!"&amp;CELL("address",H656))))</f>
        <v>0</v>
      </c>
      <c r="I656">
        <f ca="1">IF(ISBLANK(INDIRECT("'["&amp;'Báo cáo'!$C$3&amp;".xlsx]Hóa đơn COD'!"&amp;CELL("address",I656))),"",(INDIRECT("'["&amp;'Báo cáo'!$C$3&amp;".xlsx]Hóa đơn COD'!"&amp;CELL("address",I656))))</f>
        <v>28</v>
      </c>
      <c r="J656">
        <f ca="1">IF(ISBLANK(INDIRECT("'["&amp;'Báo cáo'!$C$3&amp;".xlsx]Hóa đơn COD'!"&amp;CELL("address",J656))),"",(INDIRECT("'["&amp;'Báo cáo'!$C$3&amp;".xlsx]Hóa đơn COD'!"&amp;CELL("address",J656))))</f>
        <v>27</v>
      </c>
      <c r="K656">
        <f ca="1">IF(ISBLANK(INDIRECT("'["&amp;'Báo cáo'!$C$3&amp;".xlsx]Hóa đơn COD'!"&amp;CELL("address",K656))),"",(INDIRECT("'["&amp;'Báo cáo'!$C$3&amp;".xlsx]Hóa đơn COD'!"&amp;CELL("address",K656))))</f>
        <v>0</v>
      </c>
      <c r="L656">
        <f ca="1">IF(ISBLANK(INDIRECT("'["&amp;'Báo cáo'!$C$3&amp;".xlsx]Hóa đơn COD'!"&amp;CELL("address",L656))),"",(INDIRECT("'["&amp;'Báo cáo'!$C$3&amp;".xlsx]Hóa đơn COD'!"&amp;CELL("address",L656))))</f>
        <v>1</v>
      </c>
      <c r="M656">
        <f ca="1">IF(ISBLANK(INDIRECT("'["&amp;'Báo cáo'!$C$3&amp;".xlsx]Hóa đơn COD'!"&amp;CELL("address",M656))),"",(INDIRECT("'["&amp;'Báo cáo'!$C$3&amp;".xlsx]Hóa đơn COD'!"&amp;CELL("address",M656))))</f>
        <v>28</v>
      </c>
      <c r="N656" t="str">
        <f ca="1">IF(ISBLANK(INDIRECT("'["&amp;'Báo cáo'!$C$3&amp;".xlsx]Hóa đơn COD'!"&amp;CELL("address",N656))),"",(INDIRECT("'["&amp;'Báo cáo'!$C$3&amp;".xlsx]Hóa đơn COD'!"&amp;CELL("address",N656))))</f>
        <v>ngannk2</v>
      </c>
      <c r="O656" t="str">
        <f ca="1">IF(ISBLANK(INDIRECT("'["&amp;'Báo cáo'!$C$3&amp;".xlsx]Hóa đơn COD'!"&amp;CELL("address",O656))),"",(INDIRECT("'["&amp;'Báo cáo'!$C$3&amp;".xlsx]Hóa đơn COD'!"&amp;CELL("address",O656))))</f>
        <v>17:17 02-12-19</v>
      </c>
      <c r="P656" s="10">
        <f t="shared" ca="1" si="10"/>
        <v>0.72013888888888899</v>
      </c>
      <c r="Q656" t="str">
        <f ca="1">IF(B656="","",IF(P656&lt;'Báo cáo'!$C$4,"Sáng","Chiều"))</f>
        <v>Chiều</v>
      </c>
      <c r="R656" s="12" t="str">
        <f ca="1">IF(A656="","",IF(ISNUMBER(MATCH(B656,'Danh sách COD'!$B:$B,0)),J656/I656,""))</f>
        <v/>
      </c>
      <c r="S656" t="str">
        <f ca="1">IF(R656="","",IF(R656&gt;='Báo cáo'!$C$8,"Có","Không"))</f>
        <v/>
      </c>
    </row>
    <row r="657" spans="1:19" x14ac:dyDescent="0.25">
      <c r="A657" t="str">
        <f ca="1">IF(ISBLANK(INDIRECT("'["&amp;'Báo cáo'!$C$3&amp;".xlsx]Hóa đơn COD'!"&amp;CELL("address",A657))),"",(INDIRECT("'["&amp;'Báo cáo'!$C$3&amp;".xlsx]Hóa đơn COD'!"&amp;CELL("address",A657))))</f>
        <v>BTT397007625.T150595.041219</v>
      </c>
      <c r="B657" t="str">
        <f ca="1">IF(ISBLANK(INDIRECT("'["&amp;'Báo cáo'!$C$3&amp;".xlsx]Hóa đơn COD'!"&amp;CELL("address",B657))),"",(INDIRECT("'["&amp;'Báo cáo'!$C$3&amp;".xlsx]Hóa đơn COD'!"&amp;CELL("address",B657))))</f>
        <v>T150595-Lâm Phước Đại</v>
      </c>
      <c r="C657">
        <f ca="1">IF(ISBLANK(INDIRECT("'["&amp;'Báo cáo'!$C$3&amp;".xlsx]Hóa đơn COD'!"&amp;CELL("address",C657))),"",(INDIRECT("'["&amp;'Báo cáo'!$C$3&amp;".xlsx]Hóa đơn COD'!"&amp;CELL("address",C657))))</f>
        <v>10991525</v>
      </c>
      <c r="D657">
        <f ca="1">IF(ISBLANK(INDIRECT("'["&amp;'Báo cáo'!$C$3&amp;".xlsx]Hóa đơn COD'!"&amp;CELL("address",D657))),"",(INDIRECT("'["&amp;'Báo cáo'!$C$3&amp;".xlsx]Hóa đơn COD'!"&amp;CELL("address",D657))))</f>
        <v>17450</v>
      </c>
      <c r="E657">
        <f ca="1">IF(ISBLANK(INDIRECT("'["&amp;'Báo cáo'!$C$3&amp;".xlsx]Hóa đơn COD'!"&amp;CELL("address",E657))),"",(INDIRECT("'["&amp;'Báo cáo'!$C$3&amp;".xlsx]Hóa đơn COD'!"&amp;CELL("address",E657))))</f>
        <v>639570</v>
      </c>
      <c r="F657">
        <f ca="1">IF(ISBLANK(INDIRECT("'["&amp;'Báo cáo'!$C$3&amp;".xlsx]Hóa đơn COD'!"&amp;CELL("address",F657))),"",(INDIRECT("'["&amp;'Báo cáo'!$C$3&amp;".xlsx]Hóa đơn COD'!"&amp;CELL("address",F657))))</f>
        <v>547570</v>
      </c>
      <c r="G657">
        <f ca="1">IF(ISBLANK(INDIRECT("'["&amp;'Báo cáo'!$C$3&amp;".xlsx]Hóa đơn COD'!"&amp;CELL("address",G657))),"",(INDIRECT("'["&amp;'Báo cáo'!$C$3&amp;".xlsx]Hóa đơn COD'!"&amp;CELL("address",G657))))</f>
        <v>92000</v>
      </c>
      <c r="H657">
        <f ca="1">IF(ISBLANK(INDIRECT("'["&amp;'Báo cáo'!$C$3&amp;".xlsx]Hóa đơn COD'!"&amp;CELL("address",H657))),"",(INDIRECT("'["&amp;'Báo cáo'!$C$3&amp;".xlsx]Hóa đơn COD'!"&amp;CELL("address",H657))))</f>
        <v>0</v>
      </c>
      <c r="I657">
        <f ca="1">IF(ISBLANK(INDIRECT("'["&amp;'Báo cáo'!$C$3&amp;".xlsx]Hóa đơn COD'!"&amp;CELL("address",I657))),"",(INDIRECT("'["&amp;'Báo cáo'!$C$3&amp;".xlsx]Hóa đơn COD'!"&amp;CELL("address",I657))))</f>
        <v>27</v>
      </c>
      <c r="J657">
        <f ca="1">IF(ISBLANK(INDIRECT("'["&amp;'Báo cáo'!$C$3&amp;".xlsx]Hóa đơn COD'!"&amp;CELL("address",J657))),"",(INDIRECT("'["&amp;'Báo cáo'!$C$3&amp;".xlsx]Hóa đơn COD'!"&amp;CELL("address",J657))))</f>
        <v>25</v>
      </c>
      <c r="K657">
        <f ca="1">IF(ISBLANK(INDIRECT("'["&amp;'Báo cáo'!$C$3&amp;".xlsx]Hóa đơn COD'!"&amp;CELL("address",K657))),"",(INDIRECT("'["&amp;'Báo cáo'!$C$3&amp;".xlsx]Hóa đơn COD'!"&amp;CELL("address",K657))))</f>
        <v>0</v>
      </c>
      <c r="L657">
        <f ca="1">IF(ISBLANK(INDIRECT("'["&amp;'Báo cáo'!$C$3&amp;".xlsx]Hóa đơn COD'!"&amp;CELL("address",L657))),"",(INDIRECT("'["&amp;'Báo cáo'!$C$3&amp;".xlsx]Hóa đơn COD'!"&amp;CELL("address",L657))))</f>
        <v>2</v>
      </c>
      <c r="M657">
        <f ca="1">IF(ISBLANK(INDIRECT("'["&amp;'Báo cáo'!$C$3&amp;".xlsx]Hóa đơn COD'!"&amp;CELL("address",M657))),"",(INDIRECT("'["&amp;'Báo cáo'!$C$3&amp;".xlsx]Hóa đơn COD'!"&amp;CELL("address",M657))))</f>
        <v>27</v>
      </c>
      <c r="N657" t="str">
        <f ca="1">IF(ISBLANK(INDIRECT("'["&amp;'Báo cáo'!$C$3&amp;".xlsx]Hóa đơn COD'!"&amp;CELL("address",N657))),"",(INDIRECT("'["&amp;'Báo cáo'!$C$3&amp;".xlsx]Hóa đơn COD'!"&amp;CELL("address",N657))))</f>
        <v>trongntm</v>
      </c>
      <c r="O657" t="str">
        <f ca="1">IF(ISBLANK(INDIRECT("'["&amp;'Báo cáo'!$C$3&amp;".xlsx]Hóa đơn COD'!"&amp;CELL("address",O657))),"",(INDIRECT("'["&amp;'Báo cáo'!$C$3&amp;".xlsx]Hóa đơn COD'!"&amp;CELL("address",O657))))</f>
        <v>17:36 04-12-19</v>
      </c>
      <c r="P657" s="10">
        <f t="shared" ca="1" si="10"/>
        <v>0.73333333333333339</v>
      </c>
      <c r="Q657" t="str">
        <f ca="1">IF(B657="","",IF(P657&lt;'Báo cáo'!$C$4,"Sáng","Chiều"))</f>
        <v>Chiều</v>
      </c>
      <c r="R657" s="12" t="str">
        <f ca="1">IF(A657="","",IF(ISNUMBER(MATCH(B657,'Danh sách COD'!$B:$B,0)),J657/I657,""))</f>
        <v/>
      </c>
      <c r="S657" t="str">
        <f ca="1">IF(R657="","",IF(R657&gt;='Báo cáo'!$C$8,"Có","Không"))</f>
        <v/>
      </c>
    </row>
    <row r="658" spans="1:19" x14ac:dyDescent="0.25">
      <c r="A658" t="str">
        <f ca="1">IF(ISBLANK(INDIRECT("'["&amp;'Báo cáo'!$C$3&amp;".xlsx]Hóa đơn COD'!"&amp;CELL("address",A658))),"",(INDIRECT("'["&amp;'Báo cáo'!$C$3&amp;".xlsx]Hóa đơn COD'!"&amp;CELL("address",A658))))</f>
        <v>BTT399733605.T150595.061219</v>
      </c>
      <c r="B658" t="str">
        <f ca="1">IF(ISBLANK(INDIRECT("'["&amp;'Báo cáo'!$C$3&amp;".xlsx]Hóa đơn COD'!"&amp;CELL("address",B658))),"",(INDIRECT("'["&amp;'Báo cáo'!$C$3&amp;".xlsx]Hóa đơn COD'!"&amp;CELL("address",B658))))</f>
        <v>T150595-Lâm Phước Đại</v>
      </c>
      <c r="C658">
        <f ca="1">IF(ISBLANK(INDIRECT("'["&amp;'Báo cáo'!$C$3&amp;".xlsx]Hóa đơn COD'!"&amp;CELL("address",C658))),"",(INDIRECT("'["&amp;'Báo cáo'!$C$3&amp;".xlsx]Hóa đơn COD'!"&amp;CELL("address",C658))))</f>
        <v>5383016</v>
      </c>
      <c r="D658">
        <f ca="1">IF(ISBLANK(INDIRECT("'["&amp;'Báo cáo'!$C$3&amp;".xlsx]Hóa đơn COD'!"&amp;CELL("address",D658))),"",(INDIRECT("'["&amp;'Báo cáo'!$C$3&amp;".xlsx]Hóa đơn COD'!"&amp;CELL("address",D658))))</f>
        <v>0</v>
      </c>
      <c r="E658">
        <f ca="1">IF(ISBLANK(INDIRECT("'["&amp;'Báo cáo'!$C$3&amp;".xlsx]Hóa đơn COD'!"&amp;CELL("address",E658))),"",(INDIRECT("'["&amp;'Báo cáo'!$C$3&amp;".xlsx]Hóa đơn COD'!"&amp;CELL("address",E658))))</f>
        <v>573865</v>
      </c>
      <c r="F658">
        <f ca="1">IF(ISBLANK(INDIRECT("'["&amp;'Báo cáo'!$C$3&amp;".xlsx]Hóa đơn COD'!"&amp;CELL("address",F658))),"",(INDIRECT("'["&amp;'Báo cáo'!$C$3&amp;".xlsx]Hóa đơn COD'!"&amp;CELL("address",F658))))</f>
        <v>543865</v>
      </c>
      <c r="G658">
        <f ca="1">IF(ISBLANK(INDIRECT("'["&amp;'Báo cáo'!$C$3&amp;".xlsx]Hóa đơn COD'!"&amp;CELL("address",G658))),"",(INDIRECT("'["&amp;'Báo cáo'!$C$3&amp;".xlsx]Hóa đơn COD'!"&amp;CELL("address",G658))))</f>
        <v>30000</v>
      </c>
      <c r="H658">
        <f ca="1">IF(ISBLANK(INDIRECT("'["&amp;'Báo cáo'!$C$3&amp;".xlsx]Hóa đơn COD'!"&amp;CELL("address",H658))),"",(INDIRECT("'["&amp;'Báo cáo'!$C$3&amp;".xlsx]Hóa đơn COD'!"&amp;CELL("address",H658))))</f>
        <v>0</v>
      </c>
      <c r="I658">
        <f ca="1">IF(ISBLANK(INDIRECT("'["&amp;'Báo cáo'!$C$3&amp;".xlsx]Hóa đơn COD'!"&amp;CELL("address",I658))),"",(INDIRECT("'["&amp;'Báo cáo'!$C$3&amp;".xlsx]Hóa đơn COD'!"&amp;CELL("address",I658))))</f>
        <v>24</v>
      </c>
      <c r="J658">
        <f ca="1">IF(ISBLANK(INDIRECT("'["&amp;'Báo cáo'!$C$3&amp;".xlsx]Hóa đơn COD'!"&amp;CELL("address",J658))),"",(INDIRECT("'["&amp;'Báo cáo'!$C$3&amp;".xlsx]Hóa đơn COD'!"&amp;CELL("address",J658))))</f>
        <v>20</v>
      </c>
      <c r="K658">
        <f ca="1">IF(ISBLANK(INDIRECT("'["&amp;'Báo cáo'!$C$3&amp;".xlsx]Hóa đơn COD'!"&amp;CELL("address",K658))),"",(INDIRECT("'["&amp;'Báo cáo'!$C$3&amp;".xlsx]Hóa đơn COD'!"&amp;CELL("address",K658))))</f>
        <v>1</v>
      </c>
      <c r="L658">
        <f ca="1">IF(ISBLANK(INDIRECT("'["&amp;'Báo cáo'!$C$3&amp;".xlsx]Hóa đơn COD'!"&amp;CELL("address",L658))),"",(INDIRECT("'["&amp;'Báo cáo'!$C$3&amp;".xlsx]Hóa đơn COD'!"&amp;CELL("address",L658))))</f>
        <v>3</v>
      </c>
      <c r="M658">
        <f ca="1">IF(ISBLANK(INDIRECT("'["&amp;'Báo cáo'!$C$3&amp;".xlsx]Hóa đơn COD'!"&amp;CELL("address",M658))),"",(INDIRECT("'["&amp;'Báo cáo'!$C$3&amp;".xlsx]Hóa đơn COD'!"&amp;CELL("address",M658))))</f>
        <v>24</v>
      </c>
      <c r="N658" t="str">
        <f ca="1">IF(ISBLANK(INDIRECT("'["&amp;'Báo cáo'!$C$3&amp;".xlsx]Hóa đơn COD'!"&amp;CELL("address",N658))),"",(INDIRECT("'["&amp;'Báo cáo'!$C$3&amp;".xlsx]Hóa đơn COD'!"&amp;CELL("address",N658))))</f>
        <v>ngannk2</v>
      </c>
      <c r="O658" t="str">
        <f ca="1">IF(ISBLANK(INDIRECT("'["&amp;'Báo cáo'!$C$3&amp;".xlsx]Hóa đơn COD'!"&amp;CELL("address",O658))),"",(INDIRECT("'["&amp;'Báo cáo'!$C$3&amp;".xlsx]Hóa đơn COD'!"&amp;CELL("address",O658))))</f>
        <v>17:56 06-12-19</v>
      </c>
      <c r="P658" s="10">
        <f t="shared" ca="1" si="10"/>
        <v>0.74722222222222223</v>
      </c>
      <c r="Q658" t="str">
        <f ca="1">IF(B658="","",IF(P658&lt;'Báo cáo'!$C$4,"Sáng","Chiều"))</f>
        <v>Chiều</v>
      </c>
      <c r="R658" s="12" t="str">
        <f ca="1">IF(A658="","",IF(ISNUMBER(MATCH(B658,'Danh sách COD'!$B:$B,0)),J658/I658,""))</f>
        <v/>
      </c>
      <c r="S658" t="str">
        <f ca="1">IF(R658="","",IF(R658&gt;='Báo cáo'!$C$8,"Có","Không"))</f>
        <v/>
      </c>
    </row>
    <row r="659" spans="1:19" x14ac:dyDescent="0.25">
      <c r="A659" t="str">
        <f ca="1">IF(ISBLANK(INDIRECT("'["&amp;'Báo cáo'!$C$3&amp;".xlsx]Hóa đơn COD'!"&amp;CELL("address",A659))),"",(INDIRECT("'["&amp;'Báo cáo'!$C$3&amp;".xlsx]Hóa đơn COD'!"&amp;CELL("address",A659))))</f>
        <v>BTT398306211.T150595.051219</v>
      </c>
      <c r="B659" t="str">
        <f ca="1">IF(ISBLANK(INDIRECT("'["&amp;'Báo cáo'!$C$3&amp;".xlsx]Hóa đơn COD'!"&amp;CELL("address",B659))),"",(INDIRECT("'["&amp;'Báo cáo'!$C$3&amp;".xlsx]Hóa đơn COD'!"&amp;CELL("address",B659))))</f>
        <v>T150595-Lâm Phước Đại</v>
      </c>
      <c r="C659">
        <f ca="1">IF(ISBLANK(INDIRECT("'["&amp;'Báo cáo'!$C$3&amp;".xlsx]Hóa đơn COD'!"&amp;CELL("address",C659))),"",(INDIRECT("'["&amp;'Báo cáo'!$C$3&amp;".xlsx]Hóa đơn COD'!"&amp;CELL("address",C659))))</f>
        <v>10769050</v>
      </c>
      <c r="D659">
        <f ca="1">IF(ISBLANK(INDIRECT("'["&amp;'Báo cáo'!$C$3&amp;".xlsx]Hóa đơn COD'!"&amp;CELL("address",D659))),"",(INDIRECT("'["&amp;'Báo cáo'!$C$3&amp;".xlsx]Hóa đơn COD'!"&amp;CELL("address",D659))))</f>
        <v>15225</v>
      </c>
      <c r="E659">
        <f ca="1">IF(ISBLANK(INDIRECT("'["&amp;'Báo cáo'!$C$3&amp;".xlsx]Hóa đơn COD'!"&amp;CELL("address",E659))),"",(INDIRECT("'["&amp;'Báo cáo'!$C$3&amp;".xlsx]Hóa đơn COD'!"&amp;CELL("address",E659))))</f>
        <v>959095</v>
      </c>
      <c r="F659">
        <f ca="1">IF(ISBLANK(INDIRECT("'["&amp;'Báo cáo'!$C$3&amp;".xlsx]Hóa đơn COD'!"&amp;CELL("address",F659))),"",(INDIRECT("'["&amp;'Báo cáo'!$C$3&amp;".xlsx]Hóa đơn COD'!"&amp;CELL("address",F659))))</f>
        <v>798095</v>
      </c>
      <c r="G659">
        <f ca="1">IF(ISBLANK(INDIRECT("'["&amp;'Báo cáo'!$C$3&amp;".xlsx]Hóa đơn COD'!"&amp;CELL("address",G659))),"",(INDIRECT("'["&amp;'Báo cáo'!$C$3&amp;".xlsx]Hóa đơn COD'!"&amp;CELL("address",G659))))</f>
        <v>161000</v>
      </c>
      <c r="H659">
        <f ca="1">IF(ISBLANK(INDIRECT("'["&amp;'Báo cáo'!$C$3&amp;".xlsx]Hóa đơn COD'!"&amp;CELL("address",H659))),"",(INDIRECT("'["&amp;'Báo cáo'!$C$3&amp;".xlsx]Hóa đơn COD'!"&amp;CELL("address",H659))))</f>
        <v>0</v>
      </c>
      <c r="I659">
        <f ca="1">IF(ISBLANK(INDIRECT("'["&amp;'Báo cáo'!$C$3&amp;".xlsx]Hóa đơn COD'!"&amp;CELL("address",I659))),"",(INDIRECT("'["&amp;'Báo cáo'!$C$3&amp;".xlsx]Hóa đơn COD'!"&amp;CELL("address",I659))))</f>
        <v>34</v>
      </c>
      <c r="J659">
        <f ca="1">IF(ISBLANK(INDIRECT("'["&amp;'Báo cáo'!$C$3&amp;".xlsx]Hóa đơn COD'!"&amp;CELL("address",J659))),"",(INDIRECT("'["&amp;'Báo cáo'!$C$3&amp;".xlsx]Hóa đơn COD'!"&amp;CELL("address",J659))))</f>
        <v>30</v>
      </c>
      <c r="K659">
        <f ca="1">IF(ISBLANK(INDIRECT("'["&amp;'Báo cáo'!$C$3&amp;".xlsx]Hóa đơn COD'!"&amp;CELL("address",K659))),"",(INDIRECT("'["&amp;'Báo cáo'!$C$3&amp;".xlsx]Hóa đơn COD'!"&amp;CELL("address",K659))))</f>
        <v>1</v>
      </c>
      <c r="L659">
        <f ca="1">IF(ISBLANK(INDIRECT("'["&amp;'Báo cáo'!$C$3&amp;".xlsx]Hóa đơn COD'!"&amp;CELL("address",L659))),"",(INDIRECT("'["&amp;'Báo cáo'!$C$3&amp;".xlsx]Hóa đơn COD'!"&amp;CELL("address",L659))))</f>
        <v>3</v>
      </c>
      <c r="M659">
        <f ca="1">IF(ISBLANK(INDIRECT("'["&amp;'Báo cáo'!$C$3&amp;".xlsx]Hóa đơn COD'!"&amp;CELL("address",M659))),"",(INDIRECT("'["&amp;'Báo cáo'!$C$3&amp;".xlsx]Hóa đơn COD'!"&amp;CELL("address",M659))))</f>
        <v>34</v>
      </c>
      <c r="N659" t="str">
        <f ca="1">IF(ISBLANK(INDIRECT("'["&amp;'Báo cáo'!$C$3&amp;".xlsx]Hóa đơn COD'!"&amp;CELL("address",N659))),"",(INDIRECT("'["&amp;'Báo cáo'!$C$3&amp;".xlsx]Hóa đơn COD'!"&amp;CELL("address",N659))))</f>
        <v>trongntm</v>
      </c>
      <c r="O659" t="str">
        <f ca="1">IF(ISBLANK(INDIRECT("'["&amp;'Báo cáo'!$C$3&amp;".xlsx]Hóa đơn COD'!"&amp;CELL("address",O659))),"",(INDIRECT("'["&amp;'Báo cáo'!$C$3&amp;".xlsx]Hóa đơn COD'!"&amp;CELL("address",O659))))</f>
        <v>18:13 05-12-19</v>
      </c>
      <c r="P659" s="10">
        <f t="shared" ca="1" si="10"/>
        <v>0.75902777777777775</v>
      </c>
      <c r="Q659" t="str">
        <f ca="1">IF(B659="","",IF(P659&lt;'Báo cáo'!$C$4,"Sáng","Chiều"))</f>
        <v>Chiều</v>
      </c>
      <c r="R659" s="12" t="str">
        <f ca="1">IF(A659="","",IF(ISNUMBER(MATCH(B659,'Danh sách COD'!$B:$B,0)),J659/I659,""))</f>
        <v/>
      </c>
      <c r="S659" t="str">
        <f ca="1">IF(R659="","",IF(R659&gt;='Báo cáo'!$C$8,"Có","Không"))</f>
        <v/>
      </c>
    </row>
    <row r="660" spans="1:19" x14ac:dyDescent="0.25">
      <c r="A660" t="str">
        <f ca="1">IF(ISBLANK(INDIRECT("'["&amp;'Báo cáo'!$C$3&amp;".xlsx]Hóa đơn COD'!"&amp;CELL("address",A660))),"",(INDIRECT("'["&amp;'Báo cáo'!$C$3&amp;".xlsx]Hóa đơn COD'!"&amp;CELL("address",A660))))</f>
        <v>BTT395692380.T150595.031219</v>
      </c>
      <c r="B660" t="str">
        <f ca="1">IF(ISBLANK(INDIRECT("'["&amp;'Báo cáo'!$C$3&amp;".xlsx]Hóa đơn COD'!"&amp;CELL("address",B660))),"",(INDIRECT("'["&amp;'Báo cáo'!$C$3&amp;".xlsx]Hóa đơn COD'!"&amp;CELL("address",B660))))</f>
        <v>T150595-Lâm Phước Đại</v>
      </c>
      <c r="C660">
        <f ca="1">IF(ISBLANK(INDIRECT("'["&amp;'Báo cáo'!$C$3&amp;".xlsx]Hóa đơn COD'!"&amp;CELL("address",C660))),"",(INDIRECT("'["&amp;'Báo cáo'!$C$3&amp;".xlsx]Hóa đơn COD'!"&amp;CELL("address",C660))))</f>
        <v>11626600</v>
      </c>
      <c r="D660">
        <f ca="1">IF(ISBLANK(INDIRECT("'["&amp;'Báo cáo'!$C$3&amp;".xlsx]Hóa đơn COD'!"&amp;CELL("address",D660))),"",(INDIRECT("'["&amp;'Báo cáo'!$C$3&amp;".xlsx]Hóa đơn COD'!"&amp;CELL("address",D660))))</f>
        <v>0</v>
      </c>
      <c r="E660">
        <f ca="1">IF(ISBLANK(INDIRECT("'["&amp;'Báo cáo'!$C$3&amp;".xlsx]Hóa đơn COD'!"&amp;CELL("address",E660))),"",(INDIRECT("'["&amp;'Báo cáo'!$C$3&amp;".xlsx]Hóa đơn COD'!"&amp;CELL("address",E660))))</f>
        <v>1101071</v>
      </c>
      <c r="F660">
        <f ca="1">IF(ISBLANK(INDIRECT("'["&amp;'Báo cáo'!$C$3&amp;".xlsx]Hóa đơn COD'!"&amp;CELL("address",F660))),"",(INDIRECT("'["&amp;'Báo cáo'!$C$3&amp;".xlsx]Hóa đơn COD'!"&amp;CELL("address",F660))))</f>
        <v>986071</v>
      </c>
      <c r="G660">
        <f ca="1">IF(ISBLANK(INDIRECT("'["&amp;'Báo cáo'!$C$3&amp;".xlsx]Hóa đơn COD'!"&amp;CELL("address",G660))),"",(INDIRECT("'["&amp;'Báo cáo'!$C$3&amp;".xlsx]Hóa đơn COD'!"&amp;CELL("address",G660))))</f>
        <v>115000</v>
      </c>
      <c r="H660">
        <f ca="1">IF(ISBLANK(INDIRECT("'["&amp;'Báo cáo'!$C$3&amp;".xlsx]Hóa đơn COD'!"&amp;CELL("address",H660))),"",(INDIRECT("'["&amp;'Báo cáo'!$C$3&amp;".xlsx]Hóa đơn COD'!"&amp;CELL("address",H660))))</f>
        <v>0</v>
      </c>
      <c r="I660">
        <f ca="1">IF(ISBLANK(INDIRECT("'["&amp;'Báo cáo'!$C$3&amp;".xlsx]Hóa đơn COD'!"&amp;CELL("address",I660))),"",(INDIRECT("'["&amp;'Báo cáo'!$C$3&amp;".xlsx]Hóa đơn COD'!"&amp;CELL("address",I660))))</f>
        <v>45</v>
      </c>
      <c r="J660">
        <f ca="1">IF(ISBLANK(INDIRECT("'["&amp;'Báo cáo'!$C$3&amp;".xlsx]Hóa đơn COD'!"&amp;CELL("address",J660))),"",(INDIRECT("'["&amp;'Báo cáo'!$C$3&amp;".xlsx]Hóa đơn COD'!"&amp;CELL("address",J660))))</f>
        <v>41</v>
      </c>
      <c r="K660">
        <f ca="1">IF(ISBLANK(INDIRECT("'["&amp;'Báo cáo'!$C$3&amp;".xlsx]Hóa đơn COD'!"&amp;CELL("address",K660))),"",(INDIRECT("'["&amp;'Báo cáo'!$C$3&amp;".xlsx]Hóa đơn COD'!"&amp;CELL("address",K660))))</f>
        <v>1</v>
      </c>
      <c r="L660">
        <f ca="1">IF(ISBLANK(INDIRECT("'["&amp;'Báo cáo'!$C$3&amp;".xlsx]Hóa đơn COD'!"&amp;CELL("address",L660))),"",(INDIRECT("'["&amp;'Báo cáo'!$C$3&amp;".xlsx]Hóa đơn COD'!"&amp;CELL("address",L660))))</f>
        <v>3</v>
      </c>
      <c r="M660">
        <f ca="1">IF(ISBLANK(INDIRECT("'["&amp;'Báo cáo'!$C$3&amp;".xlsx]Hóa đơn COD'!"&amp;CELL("address",M660))),"",(INDIRECT("'["&amp;'Báo cáo'!$C$3&amp;".xlsx]Hóa đơn COD'!"&amp;CELL("address",M660))))</f>
        <v>45</v>
      </c>
      <c r="N660" t="str">
        <f ca="1">IF(ISBLANK(INDIRECT("'["&amp;'Báo cáo'!$C$3&amp;".xlsx]Hóa đơn COD'!"&amp;CELL("address",N660))),"",(INDIRECT("'["&amp;'Báo cáo'!$C$3&amp;".xlsx]Hóa đơn COD'!"&amp;CELL("address",N660))))</f>
        <v>ngannk2</v>
      </c>
      <c r="O660" t="str">
        <f ca="1">IF(ISBLANK(INDIRECT("'["&amp;'Báo cáo'!$C$3&amp;".xlsx]Hóa đơn COD'!"&amp;CELL("address",O660))),"",(INDIRECT("'["&amp;'Báo cáo'!$C$3&amp;".xlsx]Hóa đơn COD'!"&amp;CELL("address",O660))))</f>
        <v>18:31 03-12-19</v>
      </c>
      <c r="P660" s="10">
        <f t="shared" ca="1" si="10"/>
        <v>0.7715277777777777</v>
      </c>
      <c r="Q660" t="str">
        <f ca="1">IF(B660="","",IF(P660&lt;'Báo cáo'!$C$4,"Sáng","Chiều"))</f>
        <v>Chiều</v>
      </c>
      <c r="R660" s="12" t="str">
        <f ca="1">IF(A660="","",IF(ISNUMBER(MATCH(B660,'Danh sách COD'!$B:$B,0)),J660/I660,""))</f>
        <v/>
      </c>
      <c r="S660" t="str">
        <f ca="1">IF(R660="","",IF(R660&gt;='Báo cáo'!$C$8,"Có","Không"))</f>
        <v/>
      </c>
    </row>
    <row r="661" spans="1:19" x14ac:dyDescent="0.25">
      <c r="A661" t="str">
        <f ca="1">IF(ISBLANK(INDIRECT("'["&amp;'Báo cáo'!$C$3&amp;".xlsx]Hóa đơn COD'!"&amp;CELL("address",A661))),"",(INDIRECT("'["&amp;'Báo cáo'!$C$3&amp;".xlsx]Hóa đơn COD'!"&amp;CELL("address",A661))))</f>
        <v>BTT392185353.T150595.301119</v>
      </c>
      <c r="B661" t="str">
        <f ca="1">IF(ISBLANK(INDIRECT("'["&amp;'Báo cáo'!$C$3&amp;".xlsx]Hóa đơn COD'!"&amp;CELL("address",B661))),"",(INDIRECT("'["&amp;'Báo cáo'!$C$3&amp;".xlsx]Hóa đơn COD'!"&amp;CELL("address",B661))))</f>
        <v>T150595-Lâm Phước Đại</v>
      </c>
      <c r="C661">
        <f ca="1">IF(ISBLANK(INDIRECT("'["&amp;'Báo cáo'!$C$3&amp;".xlsx]Hóa đơn COD'!"&amp;CELL("address",C661))),"",(INDIRECT("'["&amp;'Báo cáo'!$C$3&amp;".xlsx]Hóa đơn COD'!"&amp;CELL("address",C661))))</f>
        <v>2514100</v>
      </c>
      <c r="D661">
        <f ca="1">IF(ISBLANK(INDIRECT("'["&amp;'Báo cáo'!$C$3&amp;".xlsx]Hóa đơn COD'!"&amp;CELL("address",D661))),"",(INDIRECT("'["&amp;'Báo cáo'!$C$3&amp;".xlsx]Hóa đơn COD'!"&amp;CELL("address",D661))))</f>
        <v>0</v>
      </c>
      <c r="E661">
        <f ca="1">IF(ISBLANK(INDIRECT("'["&amp;'Báo cáo'!$C$3&amp;".xlsx]Hóa đơn COD'!"&amp;CELL("address",E661))),"",(INDIRECT("'["&amp;'Báo cáo'!$C$3&amp;".xlsx]Hóa đơn COD'!"&amp;CELL("address",E661))))</f>
        <v>383005</v>
      </c>
      <c r="F661">
        <f ca="1">IF(ISBLANK(INDIRECT("'["&amp;'Báo cáo'!$C$3&amp;".xlsx]Hóa đơn COD'!"&amp;CELL("address",F661))),"",(INDIRECT("'["&amp;'Báo cáo'!$C$3&amp;".xlsx]Hóa đơn COD'!"&amp;CELL("address",F661))))</f>
        <v>251005</v>
      </c>
      <c r="G661">
        <f ca="1">IF(ISBLANK(INDIRECT("'["&amp;'Báo cáo'!$C$3&amp;".xlsx]Hóa đơn COD'!"&amp;CELL("address",G661))),"",(INDIRECT("'["&amp;'Báo cáo'!$C$3&amp;".xlsx]Hóa đơn COD'!"&amp;CELL("address",G661))))</f>
        <v>132000</v>
      </c>
      <c r="H661">
        <f ca="1">IF(ISBLANK(INDIRECT("'["&amp;'Báo cáo'!$C$3&amp;".xlsx]Hóa đơn COD'!"&amp;CELL("address",H661))),"",(INDIRECT("'["&amp;'Báo cáo'!$C$3&amp;".xlsx]Hóa đơn COD'!"&amp;CELL("address",H661))))</f>
        <v>0</v>
      </c>
      <c r="I661">
        <f ca="1">IF(ISBLANK(INDIRECT("'["&amp;'Báo cáo'!$C$3&amp;".xlsx]Hóa đơn COD'!"&amp;CELL("address",I661))),"",(INDIRECT("'["&amp;'Báo cáo'!$C$3&amp;".xlsx]Hóa đơn COD'!"&amp;CELL("address",I661))))</f>
        <v>20</v>
      </c>
      <c r="J661">
        <f ca="1">IF(ISBLANK(INDIRECT("'["&amp;'Báo cáo'!$C$3&amp;".xlsx]Hóa đơn COD'!"&amp;CELL("address",J661))),"",(INDIRECT("'["&amp;'Báo cáo'!$C$3&amp;".xlsx]Hóa đơn COD'!"&amp;CELL("address",J661))))</f>
        <v>16</v>
      </c>
      <c r="K661">
        <f ca="1">IF(ISBLANK(INDIRECT("'["&amp;'Báo cáo'!$C$3&amp;".xlsx]Hóa đơn COD'!"&amp;CELL("address",K661))),"",(INDIRECT("'["&amp;'Báo cáo'!$C$3&amp;".xlsx]Hóa đơn COD'!"&amp;CELL("address",K661))))</f>
        <v>1</v>
      </c>
      <c r="L661">
        <f ca="1">IF(ISBLANK(INDIRECT("'["&amp;'Báo cáo'!$C$3&amp;".xlsx]Hóa đơn COD'!"&amp;CELL("address",L661))),"",(INDIRECT("'["&amp;'Báo cáo'!$C$3&amp;".xlsx]Hóa đơn COD'!"&amp;CELL("address",L661))))</f>
        <v>3</v>
      </c>
      <c r="M661">
        <f ca="1">IF(ISBLANK(INDIRECT("'["&amp;'Báo cáo'!$C$3&amp;".xlsx]Hóa đơn COD'!"&amp;CELL("address",M661))),"",(INDIRECT("'["&amp;'Báo cáo'!$C$3&amp;".xlsx]Hóa đơn COD'!"&amp;CELL("address",M661))))</f>
        <v>20</v>
      </c>
      <c r="N661" t="str">
        <f ca="1">IF(ISBLANK(INDIRECT("'["&amp;'Báo cáo'!$C$3&amp;".xlsx]Hóa đơn COD'!"&amp;CELL("address",N661))),"",(INDIRECT("'["&amp;'Báo cáo'!$C$3&amp;".xlsx]Hóa đơn COD'!"&amp;CELL("address",N661))))</f>
        <v>trongntm</v>
      </c>
      <c r="O661" t="str">
        <f ca="1">IF(ISBLANK(INDIRECT("'["&amp;'Báo cáo'!$C$3&amp;".xlsx]Hóa đơn COD'!"&amp;CELL("address",O661))),"",(INDIRECT("'["&amp;'Báo cáo'!$C$3&amp;".xlsx]Hóa đơn COD'!"&amp;CELL("address",O661))))</f>
        <v>19:00 30-11-19</v>
      </c>
      <c r="P661" s="10">
        <f t="shared" ca="1" si="10"/>
        <v>0.79166666666666663</v>
      </c>
      <c r="Q661" t="str">
        <f ca="1">IF(B661="","",IF(P661&lt;'Báo cáo'!$C$4,"Sáng","Chiều"))</f>
        <v>Chiều</v>
      </c>
      <c r="R661" s="12" t="str">
        <f ca="1">IF(A661="","",IF(ISNUMBER(MATCH(B661,'Danh sách COD'!$B:$B,0)),J661/I661,""))</f>
        <v/>
      </c>
      <c r="S661" t="str">
        <f ca="1">IF(R661="","",IF(R661&gt;='Báo cáo'!$C$8,"Có","Không"))</f>
        <v/>
      </c>
    </row>
    <row r="662" spans="1:19" x14ac:dyDescent="0.25">
      <c r="A662" t="str">
        <f ca="1">IF(ISBLANK(INDIRECT("'["&amp;'Báo cáo'!$C$3&amp;".xlsx]Hóa đơn COD'!"&amp;CELL("address",A662))),"",(INDIRECT("'["&amp;'Báo cáo'!$C$3&amp;".xlsx]Hóa đơn COD'!"&amp;CELL("address",A662))))</f>
        <v>BTT399388914.T151279.061219</v>
      </c>
      <c r="B662" t="str">
        <f ca="1">IF(ISBLANK(INDIRECT("'["&amp;'Báo cáo'!$C$3&amp;".xlsx]Hóa đơn COD'!"&amp;CELL("address",B662))),"",(INDIRECT("'["&amp;'Báo cáo'!$C$3&amp;".xlsx]Hóa đơn COD'!"&amp;CELL("address",B662))))</f>
        <v>T151279-Huỳnh Tấn Ty</v>
      </c>
      <c r="C662">
        <f ca="1">IF(ISBLANK(INDIRECT("'["&amp;'Báo cáo'!$C$3&amp;".xlsx]Hóa đơn COD'!"&amp;CELL("address",C662))),"",(INDIRECT("'["&amp;'Báo cáo'!$C$3&amp;".xlsx]Hóa đơn COD'!"&amp;CELL("address",C662))))</f>
        <v>8971620</v>
      </c>
      <c r="D662">
        <f ca="1">IF(ISBLANK(INDIRECT("'["&amp;'Báo cáo'!$C$3&amp;".xlsx]Hóa đơn COD'!"&amp;CELL("address",D662))),"",(INDIRECT("'["&amp;'Báo cáo'!$C$3&amp;".xlsx]Hóa đơn COD'!"&amp;CELL("address",D662))))</f>
        <v>0</v>
      </c>
      <c r="E662">
        <f ca="1">IF(ISBLANK(INDIRECT("'["&amp;'Báo cáo'!$C$3&amp;".xlsx]Hóa đơn COD'!"&amp;CELL("address",E662))),"",(INDIRECT("'["&amp;'Báo cáo'!$C$3&amp;".xlsx]Hóa đơn COD'!"&amp;CELL("address",E662))))</f>
        <v>818080</v>
      </c>
      <c r="F662">
        <f ca="1">IF(ISBLANK(INDIRECT("'["&amp;'Báo cáo'!$C$3&amp;".xlsx]Hóa đơn COD'!"&amp;CELL("address",F662))),"",(INDIRECT("'["&amp;'Báo cáo'!$C$3&amp;".xlsx]Hóa đơn COD'!"&amp;CELL("address",F662))))</f>
        <v>752080</v>
      </c>
      <c r="G662">
        <f ca="1">IF(ISBLANK(INDIRECT("'["&amp;'Báo cáo'!$C$3&amp;".xlsx]Hóa đơn COD'!"&amp;CELL("address",G662))),"",(INDIRECT("'["&amp;'Báo cáo'!$C$3&amp;".xlsx]Hóa đơn COD'!"&amp;CELL("address",G662))))</f>
        <v>66000</v>
      </c>
      <c r="H662">
        <f ca="1">IF(ISBLANK(INDIRECT("'["&amp;'Báo cáo'!$C$3&amp;".xlsx]Hóa đơn COD'!"&amp;CELL("address",H662))),"",(INDIRECT("'["&amp;'Báo cáo'!$C$3&amp;".xlsx]Hóa đơn COD'!"&amp;CELL("address",H662))))</f>
        <v>0</v>
      </c>
      <c r="I662">
        <f ca="1">IF(ISBLANK(INDIRECT("'["&amp;'Báo cáo'!$C$3&amp;".xlsx]Hóa đơn COD'!"&amp;CELL("address",I662))),"",(INDIRECT("'["&amp;'Báo cáo'!$C$3&amp;".xlsx]Hóa đơn COD'!"&amp;CELL("address",I662))))</f>
        <v>45</v>
      </c>
      <c r="J662">
        <f ca="1">IF(ISBLANK(INDIRECT("'["&amp;'Báo cáo'!$C$3&amp;".xlsx]Hóa đơn COD'!"&amp;CELL("address",J662))),"",(INDIRECT("'["&amp;'Báo cáo'!$C$3&amp;".xlsx]Hóa đơn COD'!"&amp;CELL("address",J662))))</f>
        <v>31</v>
      </c>
      <c r="K662">
        <f ca="1">IF(ISBLANK(INDIRECT("'["&amp;'Báo cáo'!$C$3&amp;".xlsx]Hóa đơn COD'!"&amp;CELL("address",K662))),"",(INDIRECT("'["&amp;'Báo cáo'!$C$3&amp;".xlsx]Hóa đơn COD'!"&amp;CELL("address",K662))))</f>
        <v>0</v>
      </c>
      <c r="L662">
        <f ca="1">IF(ISBLANK(INDIRECT("'["&amp;'Báo cáo'!$C$3&amp;".xlsx]Hóa đơn COD'!"&amp;CELL("address",L662))),"",(INDIRECT("'["&amp;'Báo cáo'!$C$3&amp;".xlsx]Hóa đơn COD'!"&amp;CELL("address",L662))))</f>
        <v>14</v>
      </c>
      <c r="M662">
        <f ca="1">IF(ISBLANK(INDIRECT("'["&amp;'Báo cáo'!$C$3&amp;".xlsx]Hóa đơn COD'!"&amp;CELL("address",M662))),"",(INDIRECT("'["&amp;'Báo cáo'!$C$3&amp;".xlsx]Hóa đơn COD'!"&amp;CELL("address",M662))))</f>
        <v>45</v>
      </c>
      <c r="N662" t="str">
        <f ca="1">IF(ISBLANK(INDIRECT("'["&amp;'Báo cáo'!$C$3&amp;".xlsx]Hóa đơn COD'!"&amp;CELL("address",N662))),"",(INDIRECT("'["&amp;'Báo cáo'!$C$3&amp;".xlsx]Hóa đơn COD'!"&amp;CELL("address",N662))))</f>
        <v>ngannk2</v>
      </c>
      <c r="O662" t="str">
        <f ca="1">IF(ISBLANK(INDIRECT("'["&amp;'Báo cáo'!$C$3&amp;".xlsx]Hóa đơn COD'!"&amp;CELL("address",O662))),"",(INDIRECT("'["&amp;'Báo cáo'!$C$3&amp;".xlsx]Hóa đơn COD'!"&amp;CELL("address",O662))))</f>
        <v>12:58 06-12-19</v>
      </c>
      <c r="P662" s="10">
        <f t="shared" ca="1" si="10"/>
        <v>0.54027777777777775</v>
      </c>
      <c r="Q662" t="str">
        <f ca="1">IF(B662="","",IF(P662&lt;'Báo cáo'!$C$4,"Sáng","Chiều"))</f>
        <v>Sáng</v>
      </c>
      <c r="R662" s="12" t="str">
        <f ca="1">IF(A662="","",IF(ISNUMBER(MATCH(B662,'Danh sách COD'!$B:$B,0)),J662/I662,""))</f>
        <v/>
      </c>
      <c r="S662" t="str">
        <f ca="1">IF(R662="","",IF(R662&gt;='Báo cáo'!$C$8,"Có","Không"))</f>
        <v/>
      </c>
    </row>
    <row r="663" spans="1:19" x14ac:dyDescent="0.25">
      <c r="A663" t="str">
        <f ca="1">IF(ISBLANK(INDIRECT("'["&amp;'Báo cáo'!$C$3&amp;".xlsx]Hóa đơn COD'!"&amp;CELL("address",A663))),"",(INDIRECT("'["&amp;'Báo cáo'!$C$3&amp;".xlsx]Hóa đơn COD'!"&amp;CELL("address",A663))))</f>
        <v>BTT392345793.T151911.301119</v>
      </c>
      <c r="B663" t="str">
        <f ca="1">IF(ISBLANK(INDIRECT("'["&amp;'Báo cáo'!$C$3&amp;".xlsx]Hóa đơn COD'!"&amp;CELL("address",B663))),"",(INDIRECT("'["&amp;'Báo cáo'!$C$3&amp;".xlsx]Hóa đơn COD'!"&amp;CELL("address",B663))))</f>
        <v>T151911-Lê Thị Ánh Nhi</v>
      </c>
      <c r="C663">
        <f ca="1">IF(ISBLANK(INDIRECT("'["&amp;'Báo cáo'!$C$3&amp;".xlsx]Hóa đơn COD'!"&amp;CELL("address",C663))),"",(INDIRECT("'["&amp;'Báo cáo'!$C$3&amp;".xlsx]Hóa đơn COD'!"&amp;CELL("address",C663))))</f>
        <v>5333000</v>
      </c>
      <c r="D663">
        <f ca="1">IF(ISBLANK(INDIRECT("'["&amp;'Báo cáo'!$C$3&amp;".xlsx]Hóa đơn COD'!"&amp;CELL("address",D663))),"",(INDIRECT("'["&amp;'Báo cáo'!$C$3&amp;".xlsx]Hóa đơn COD'!"&amp;CELL("address",D663))))</f>
        <v>0</v>
      </c>
      <c r="E663">
        <f ca="1">IF(ISBLANK(INDIRECT("'["&amp;'Báo cáo'!$C$3&amp;".xlsx]Hóa đơn COD'!"&amp;CELL("address",E663))),"",(INDIRECT("'["&amp;'Báo cáo'!$C$3&amp;".xlsx]Hóa đơn COD'!"&amp;CELL("address",E663))))</f>
        <v>471310</v>
      </c>
      <c r="F663">
        <f ca="1">IF(ISBLANK(INDIRECT("'["&amp;'Báo cáo'!$C$3&amp;".xlsx]Hóa đơn COD'!"&amp;CELL("address",F663))),"",(INDIRECT("'["&amp;'Báo cáo'!$C$3&amp;".xlsx]Hóa đơn COD'!"&amp;CELL("address",F663))))</f>
        <v>372310</v>
      </c>
      <c r="G663">
        <f ca="1">IF(ISBLANK(INDIRECT("'["&amp;'Báo cáo'!$C$3&amp;".xlsx]Hóa đơn COD'!"&amp;CELL("address",G663))),"",(INDIRECT("'["&amp;'Báo cáo'!$C$3&amp;".xlsx]Hóa đơn COD'!"&amp;CELL("address",G663))))</f>
        <v>99000</v>
      </c>
      <c r="H663">
        <f ca="1">IF(ISBLANK(INDIRECT("'["&amp;'Báo cáo'!$C$3&amp;".xlsx]Hóa đơn COD'!"&amp;CELL("address",H663))),"",(INDIRECT("'["&amp;'Báo cáo'!$C$3&amp;".xlsx]Hóa đơn COD'!"&amp;CELL("address",H663))))</f>
        <v>0</v>
      </c>
      <c r="I663">
        <f ca="1">IF(ISBLANK(INDIRECT("'["&amp;'Báo cáo'!$C$3&amp;".xlsx]Hóa đơn COD'!"&amp;CELL("address",I663))),"",(INDIRECT("'["&amp;'Báo cáo'!$C$3&amp;".xlsx]Hóa đơn COD'!"&amp;CELL("address",I663))))</f>
        <v>30</v>
      </c>
      <c r="J663">
        <f ca="1">IF(ISBLANK(INDIRECT("'["&amp;'Báo cáo'!$C$3&amp;".xlsx]Hóa đơn COD'!"&amp;CELL("address",J663))),"",(INDIRECT("'["&amp;'Báo cáo'!$C$3&amp;".xlsx]Hóa đơn COD'!"&amp;CELL("address",J663))))</f>
        <v>19</v>
      </c>
      <c r="K663">
        <f ca="1">IF(ISBLANK(INDIRECT("'["&amp;'Báo cáo'!$C$3&amp;".xlsx]Hóa đơn COD'!"&amp;CELL("address",K663))),"",(INDIRECT("'["&amp;'Báo cáo'!$C$3&amp;".xlsx]Hóa đơn COD'!"&amp;CELL("address",K663))))</f>
        <v>1</v>
      </c>
      <c r="L663">
        <f ca="1">IF(ISBLANK(INDIRECT("'["&amp;'Báo cáo'!$C$3&amp;".xlsx]Hóa đơn COD'!"&amp;CELL("address",L663))),"",(INDIRECT("'["&amp;'Báo cáo'!$C$3&amp;".xlsx]Hóa đơn COD'!"&amp;CELL("address",L663))))</f>
        <v>10</v>
      </c>
      <c r="M663">
        <f ca="1">IF(ISBLANK(INDIRECT("'["&amp;'Báo cáo'!$C$3&amp;".xlsx]Hóa đơn COD'!"&amp;CELL("address",M663))),"",(INDIRECT("'["&amp;'Báo cáo'!$C$3&amp;".xlsx]Hóa đơn COD'!"&amp;CELL("address",M663))))</f>
        <v>30</v>
      </c>
      <c r="N663" t="str">
        <f ca="1">IF(ISBLANK(INDIRECT("'["&amp;'Báo cáo'!$C$3&amp;".xlsx]Hóa đơn COD'!"&amp;CELL("address",N663))),"",(INDIRECT("'["&amp;'Báo cáo'!$C$3&amp;".xlsx]Hóa đơn COD'!"&amp;CELL("address",N663))))</f>
        <v>huyendtm2</v>
      </c>
      <c r="O663" t="str">
        <f ca="1">IF(ISBLANK(INDIRECT("'["&amp;'Báo cáo'!$C$3&amp;".xlsx]Hóa đơn COD'!"&amp;CELL("address",O663))),"",(INDIRECT("'["&amp;'Báo cáo'!$C$3&amp;".xlsx]Hóa đơn COD'!"&amp;CELL("address",O663))))</f>
        <v>21:59 30-11-19</v>
      </c>
      <c r="P663" s="10">
        <f t="shared" ca="1" si="10"/>
        <v>0.9159722222222223</v>
      </c>
      <c r="Q663" t="str">
        <f ca="1">IF(B663="","",IF(P663&lt;'Báo cáo'!$C$4,"Sáng","Chiều"))</f>
        <v>Chiều</v>
      </c>
      <c r="R663" s="12" t="str">
        <f ca="1">IF(A663="","",IF(ISNUMBER(MATCH(B663,'Danh sách COD'!$B:$B,0)),J663/I663,""))</f>
        <v/>
      </c>
      <c r="S663" t="str">
        <f ca="1">IF(R663="","",IF(R663&gt;='Báo cáo'!$C$8,"Có","Không"))</f>
        <v/>
      </c>
    </row>
    <row r="664" spans="1:19" x14ac:dyDescent="0.25">
      <c r="A664" t="str">
        <f ca="1">IF(ISBLANK(INDIRECT("'["&amp;'Báo cáo'!$C$3&amp;".xlsx]Hóa đơn COD'!"&amp;CELL("address",A664))),"",(INDIRECT("'["&amp;'Báo cáo'!$C$3&amp;".xlsx]Hóa đơn COD'!"&amp;CELL("address",A664))))</f>
        <v>BTT400025886.T151911.061219</v>
      </c>
      <c r="B664" t="str">
        <f ca="1">IF(ISBLANK(INDIRECT("'["&amp;'Báo cáo'!$C$3&amp;".xlsx]Hóa đơn COD'!"&amp;CELL("address",B664))),"",(INDIRECT("'["&amp;'Báo cáo'!$C$3&amp;".xlsx]Hóa đơn COD'!"&amp;CELL("address",B664))))</f>
        <v>T151911-Lê Thị Ánh Nhi</v>
      </c>
      <c r="C664">
        <f ca="1">IF(ISBLANK(INDIRECT("'["&amp;'Báo cáo'!$C$3&amp;".xlsx]Hóa đơn COD'!"&amp;CELL("address",C664))),"",(INDIRECT("'["&amp;'Báo cáo'!$C$3&amp;".xlsx]Hóa đơn COD'!"&amp;CELL("address",C664))))</f>
        <v>2861398</v>
      </c>
      <c r="D664">
        <f ca="1">IF(ISBLANK(INDIRECT("'["&amp;'Báo cáo'!$C$3&amp;".xlsx]Hóa đơn COD'!"&amp;CELL("address",D664))),"",(INDIRECT("'["&amp;'Báo cáo'!$C$3&amp;".xlsx]Hóa đơn COD'!"&amp;CELL("address",D664))))</f>
        <v>0</v>
      </c>
      <c r="E664">
        <f ca="1">IF(ISBLANK(INDIRECT("'["&amp;'Báo cáo'!$C$3&amp;".xlsx]Hóa đơn COD'!"&amp;CELL("address",E664))),"",(INDIRECT("'["&amp;'Báo cáo'!$C$3&amp;".xlsx]Hóa đơn COD'!"&amp;CELL("address",E664))))</f>
        <v>577660</v>
      </c>
      <c r="F664">
        <f ca="1">IF(ISBLANK(INDIRECT("'["&amp;'Báo cáo'!$C$3&amp;".xlsx]Hóa đơn COD'!"&amp;CELL("address",F664))),"",(INDIRECT("'["&amp;'Báo cáo'!$C$3&amp;".xlsx]Hóa đơn COD'!"&amp;CELL("address",F664))))</f>
        <v>555660</v>
      </c>
      <c r="G664">
        <f ca="1">IF(ISBLANK(INDIRECT("'["&amp;'Báo cáo'!$C$3&amp;".xlsx]Hóa đơn COD'!"&amp;CELL("address",G664))),"",(INDIRECT("'["&amp;'Báo cáo'!$C$3&amp;".xlsx]Hóa đơn COD'!"&amp;CELL("address",G664))))</f>
        <v>22000</v>
      </c>
      <c r="H664">
        <f ca="1">IF(ISBLANK(INDIRECT("'["&amp;'Báo cáo'!$C$3&amp;".xlsx]Hóa đơn COD'!"&amp;CELL("address",H664))),"",(INDIRECT("'["&amp;'Báo cáo'!$C$3&amp;".xlsx]Hóa đơn COD'!"&amp;CELL("address",H664))))</f>
        <v>0</v>
      </c>
      <c r="I664">
        <f ca="1">IF(ISBLANK(INDIRECT("'["&amp;'Báo cáo'!$C$3&amp;".xlsx]Hóa đơn COD'!"&amp;CELL("address",I664))),"",(INDIRECT("'["&amp;'Báo cáo'!$C$3&amp;".xlsx]Hóa đơn COD'!"&amp;CELL("address",I664))))</f>
        <v>42</v>
      </c>
      <c r="J664">
        <f ca="1">IF(ISBLANK(INDIRECT("'["&amp;'Báo cáo'!$C$3&amp;".xlsx]Hóa đơn COD'!"&amp;CELL("address",J664))),"",(INDIRECT("'["&amp;'Báo cáo'!$C$3&amp;".xlsx]Hóa đơn COD'!"&amp;CELL("address",J664))))</f>
        <v>24</v>
      </c>
      <c r="K664">
        <f ca="1">IF(ISBLANK(INDIRECT("'["&amp;'Báo cáo'!$C$3&amp;".xlsx]Hóa đơn COD'!"&amp;CELL("address",K664))),"",(INDIRECT("'["&amp;'Báo cáo'!$C$3&amp;".xlsx]Hóa đơn COD'!"&amp;CELL("address",K664))))</f>
        <v>0</v>
      </c>
      <c r="L664">
        <f ca="1">IF(ISBLANK(INDIRECT("'["&amp;'Báo cáo'!$C$3&amp;".xlsx]Hóa đơn COD'!"&amp;CELL("address",L664))),"",(INDIRECT("'["&amp;'Báo cáo'!$C$3&amp;".xlsx]Hóa đơn COD'!"&amp;CELL("address",L664))))</f>
        <v>18</v>
      </c>
      <c r="M664">
        <f ca="1">IF(ISBLANK(INDIRECT("'["&amp;'Báo cáo'!$C$3&amp;".xlsx]Hóa đơn COD'!"&amp;CELL("address",M664))),"",(INDIRECT("'["&amp;'Báo cáo'!$C$3&amp;".xlsx]Hóa đơn COD'!"&amp;CELL("address",M664))))</f>
        <v>42</v>
      </c>
      <c r="N664" t="str">
        <f ca="1">IF(ISBLANK(INDIRECT("'["&amp;'Báo cáo'!$C$3&amp;".xlsx]Hóa đơn COD'!"&amp;CELL("address",N664))),"",(INDIRECT("'["&amp;'Báo cáo'!$C$3&amp;".xlsx]Hóa đơn COD'!"&amp;CELL("address",N664))))</f>
        <v>tuoint</v>
      </c>
      <c r="O664" t="str">
        <f ca="1">IF(ISBLANK(INDIRECT("'["&amp;'Báo cáo'!$C$3&amp;".xlsx]Hóa đơn COD'!"&amp;CELL("address",O664))),"",(INDIRECT("'["&amp;'Báo cáo'!$C$3&amp;".xlsx]Hóa đơn COD'!"&amp;CELL("address",O664))))</f>
        <v>22:01 06-12-19</v>
      </c>
      <c r="P664" s="10">
        <f t="shared" ca="1" si="10"/>
        <v>0.91736111111111107</v>
      </c>
      <c r="Q664" t="str">
        <f ca="1">IF(B664="","",IF(P664&lt;'Báo cáo'!$C$4,"Sáng","Chiều"))</f>
        <v>Chiều</v>
      </c>
      <c r="R664" s="12" t="str">
        <f ca="1">IF(A664="","",IF(ISNUMBER(MATCH(B664,'Danh sách COD'!$B:$B,0)),J664/I664,""))</f>
        <v/>
      </c>
      <c r="S664" t="str">
        <f ca="1">IF(R664="","",IF(R664&gt;='Báo cáo'!$C$8,"Có","Không"))</f>
        <v/>
      </c>
    </row>
    <row r="665" spans="1:19" x14ac:dyDescent="0.25">
      <c r="A665" t="str">
        <f ca="1">IF(ISBLANK(INDIRECT("'["&amp;'Báo cáo'!$C$3&amp;".xlsx]Hóa đơn COD'!"&amp;CELL("address",A665))),"",(INDIRECT("'["&amp;'Báo cáo'!$C$3&amp;".xlsx]Hóa đơn COD'!"&amp;CELL("address",A665))))</f>
        <v>BTT395929407.T151911.031219</v>
      </c>
      <c r="B665" t="str">
        <f ca="1">IF(ISBLANK(INDIRECT("'["&amp;'Báo cáo'!$C$3&amp;".xlsx]Hóa đơn COD'!"&amp;CELL("address",B665))),"",(INDIRECT("'["&amp;'Báo cáo'!$C$3&amp;".xlsx]Hóa đơn COD'!"&amp;CELL("address",B665))))</f>
        <v>T151911-Lê Thị Ánh Nhi</v>
      </c>
      <c r="C665">
        <f ca="1">IF(ISBLANK(INDIRECT("'["&amp;'Báo cáo'!$C$3&amp;".xlsx]Hóa đơn COD'!"&amp;CELL("address",C665))),"",(INDIRECT("'["&amp;'Báo cáo'!$C$3&amp;".xlsx]Hóa đơn COD'!"&amp;CELL("address",C665))))</f>
        <v>4490416</v>
      </c>
      <c r="D665">
        <f ca="1">IF(ISBLANK(INDIRECT("'["&amp;'Báo cáo'!$C$3&amp;".xlsx]Hóa đơn COD'!"&amp;CELL("address",D665))),"",(INDIRECT("'["&amp;'Báo cáo'!$C$3&amp;".xlsx]Hóa đơn COD'!"&amp;CELL("address",D665))))</f>
        <v>0</v>
      </c>
      <c r="E665">
        <f ca="1">IF(ISBLANK(INDIRECT("'["&amp;'Báo cáo'!$C$3&amp;".xlsx]Hóa đơn COD'!"&amp;CELL("address",E665))),"",(INDIRECT("'["&amp;'Báo cáo'!$C$3&amp;".xlsx]Hóa đơn COD'!"&amp;CELL("address",E665))))</f>
        <v>655400</v>
      </c>
      <c r="F665">
        <f ca="1">IF(ISBLANK(INDIRECT("'["&amp;'Báo cáo'!$C$3&amp;".xlsx]Hóa đơn COD'!"&amp;CELL("address",F665))),"",(INDIRECT("'["&amp;'Báo cáo'!$C$3&amp;".xlsx]Hóa đơn COD'!"&amp;CELL("address",F665))))</f>
        <v>575400</v>
      </c>
      <c r="G665">
        <f ca="1">IF(ISBLANK(INDIRECT("'["&amp;'Báo cáo'!$C$3&amp;".xlsx]Hóa đơn COD'!"&amp;CELL("address",G665))),"",(INDIRECT("'["&amp;'Báo cáo'!$C$3&amp;".xlsx]Hóa đơn COD'!"&amp;CELL("address",G665))))</f>
        <v>80000</v>
      </c>
      <c r="H665">
        <f ca="1">IF(ISBLANK(INDIRECT("'["&amp;'Báo cáo'!$C$3&amp;".xlsx]Hóa đơn COD'!"&amp;CELL("address",H665))),"",(INDIRECT("'["&amp;'Báo cáo'!$C$3&amp;".xlsx]Hóa đơn COD'!"&amp;CELL("address",H665))))</f>
        <v>0</v>
      </c>
      <c r="I665">
        <f ca="1">IF(ISBLANK(INDIRECT("'["&amp;'Báo cáo'!$C$3&amp;".xlsx]Hóa đơn COD'!"&amp;CELL("address",I665))),"",(INDIRECT("'["&amp;'Báo cáo'!$C$3&amp;".xlsx]Hóa đơn COD'!"&amp;CELL("address",I665))))</f>
        <v>43</v>
      </c>
      <c r="J665">
        <f ca="1">IF(ISBLANK(INDIRECT("'["&amp;'Báo cáo'!$C$3&amp;".xlsx]Hóa đơn COD'!"&amp;CELL("address",J665))),"",(INDIRECT("'["&amp;'Báo cáo'!$C$3&amp;".xlsx]Hóa đơn COD'!"&amp;CELL("address",J665))))</f>
        <v>25</v>
      </c>
      <c r="K665">
        <f ca="1">IF(ISBLANK(INDIRECT("'["&amp;'Báo cáo'!$C$3&amp;".xlsx]Hóa đơn COD'!"&amp;CELL("address",K665))),"",(INDIRECT("'["&amp;'Báo cáo'!$C$3&amp;".xlsx]Hóa đơn COD'!"&amp;CELL("address",K665))))</f>
        <v>0</v>
      </c>
      <c r="L665">
        <f ca="1">IF(ISBLANK(INDIRECT("'["&amp;'Báo cáo'!$C$3&amp;".xlsx]Hóa đơn COD'!"&amp;CELL("address",L665))),"",(INDIRECT("'["&amp;'Báo cáo'!$C$3&amp;".xlsx]Hóa đơn COD'!"&amp;CELL("address",L665))))</f>
        <v>18</v>
      </c>
      <c r="M665">
        <f ca="1">IF(ISBLANK(INDIRECT("'["&amp;'Báo cáo'!$C$3&amp;".xlsx]Hóa đơn COD'!"&amp;CELL("address",M665))),"",(INDIRECT("'["&amp;'Báo cáo'!$C$3&amp;".xlsx]Hóa đơn COD'!"&amp;CELL("address",M665))))</f>
        <v>43</v>
      </c>
      <c r="N665" t="str">
        <f ca="1">IF(ISBLANK(INDIRECT("'["&amp;'Báo cáo'!$C$3&amp;".xlsx]Hóa đơn COD'!"&amp;CELL("address",N665))),"",(INDIRECT("'["&amp;'Báo cáo'!$C$3&amp;".xlsx]Hóa đơn COD'!"&amp;CELL("address",N665))))</f>
        <v>nhobth</v>
      </c>
      <c r="O665" t="str">
        <f ca="1">IF(ISBLANK(INDIRECT("'["&amp;'Báo cáo'!$C$3&amp;".xlsx]Hóa đơn COD'!"&amp;CELL("address",O665))),"",(INDIRECT("'["&amp;'Báo cáo'!$C$3&amp;".xlsx]Hóa đơn COD'!"&amp;CELL("address",O665))))</f>
        <v>22:18 03-12-19</v>
      </c>
      <c r="P665" s="10">
        <f t="shared" ca="1" si="10"/>
        <v>0.9291666666666667</v>
      </c>
      <c r="Q665" t="str">
        <f ca="1">IF(B665="","",IF(P665&lt;'Báo cáo'!$C$4,"Sáng","Chiều"))</f>
        <v>Chiều</v>
      </c>
      <c r="R665" s="12" t="str">
        <f ca="1">IF(A665="","",IF(ISNUMBER(MATCH(B665,'Danh sách COD'!$B:$B,0)),J665/I665,""))</f>
        <v/>
      </c>
      <c r="S665" t="str">
        <f ca="1">IF(R665="","",IF(R665&gt;='Báo cáo'!$C$8,"Có","Không"))</f>
        <v/>
      </c>
    </row>
    <row r="666" spans="1:19" x14ac:dyDescent="0.25">
      <c r="A666" t="str">
        <f ca="1">IF(ISBLANK(INDIRECT("'["&amp;'Báo cáo'!$C$3&amp;".xlsx]Hóa đơn COD'!"&amp;CELL("address",A666))),"",(INDIRECT("'["&amp;'Báo cáo'!$C$3&amp;".xlsx]Hóa đơn COD'!"&amp;CELL("address",A666))))</f>
        <v>BTT394631283.T151911.021219</v>
      </c>
      <c r="B666" t="str">
        <f ca="1">IF(ISBLANK(INDIRECT("'["&amp;'Báo cáo'!$C$3&amp;".xlsx]Hóa đơn COD'!"&amp;CELL("address",B666))),"",(INDIRECT("'["&amp;'Báo cáo'!$C$3&amp;".xlsx]Hóa đơn COD'!"&amp;CELL("address",B666))))</f>
        <v>T151911-Lê Thị Ánh Nhi</v>
      </c>
      <c r="C666">
        <f ca="1">IF(ISBLANK(INDIRECT("'["&amp;'Báo cáo'!$C$3&amp;".xlsx]Hóa đơn COD'!"&amp;CELL("address",C666))),"",(INDIRECT("'["&amp;'Báo cáo'!$C$3&amp;".xlsx]Hóa đơn COD'!"&amp;CELL("address",C666))))</f>
        <v>5535524</v>
      </c>
      <c r="D666">
        <f ca="1">IF(ISBLANK(INDIRECT("'["&amp;'Báo cáo'!$C$3&amp;".xlsx]Hóa đơn COD'!"&amp;CELL("address",D666))),"",(INDIRECT("'["&amp;'Báo cáo'!$C$3&amp;".xlsx]Hóa đơn COD'!"&amp;CELL("address",D666))))</f>
        <v>0</v>
      </c>
      <c r="E666">
        <f ca="1">IF(ISBLANK(INDIRECT("'["&amp;'Báo cáo'!$C$3&amp;".xlsx]Hóa đơn COD'!"&amp;CELL("address",E666))),"",(INDIRECT("'["&amp;'Báo cáo'!$C$3&amp;".xlsx]Hóa đơn COD'!"&amp;CELL("address",E666))))</f>
        <v>610830</v>
      </c>
      <c r="F666">
        <f ca="1">IF(ISBLANK(INDIRECT("'["&amp;'Báo cáo'!$C$3&amp;".xlsx]Hóa đơn COD'!"&amp;CELL("address",F666))),"",(INDIRECT("'["&amp;'Báo cáo'!$C$3&amp;".xlsx]Hóa đơn COD'!"&amp;CELL("address",F666))))</f>
        <v>543830</v>
      </c>
      <c r="G666">
        <f ca="1">IF(ISBLANK(INDIRECT("'["&amp;'Báo cáo'!$C$3&amp;".xlsx]Hóa đơn COD'!"&amp;CELL("address",G666))),"",(INDIRECT("'["&amp;'Báo cáo'!$C$3&amp;".xlsx]Hóa đơn COD'!"&amp;CELL("address",G666))))</f>
        <v>67000</v>
      </c>
      <c r="H666">
        <f ca="1">IF(ISBLANK(INDIRECT("'["&amp;'Báo cáo'!$C$3&amp;".xlsx]Hóa đơn COD'!"&amp;CELL("address",H666))),"",(INDIRECT("'["&amp;'Báo cáo'!$C$3&amp;".xlsx]Hóa đơn COD'!"&amp;CELL("address",H666))))</f>
        <v>0</v>
      </c>
      <c r="I666">
        <f ca="1">IF(ISBLANK(INDIRECT("'["&amp;'Báo cáo'!$C$3&amp;".xlsx]Hóa đơn COD'!"&amp;CELL("address",I666))),"",(INDIRECT("'["&amp;'Báo cáo'!$C$3&amp;".xlsx]Hóa đơn COD'!"&amp;CELL("address",I666))))</f>
        <v>39</v>
      </c>
      <c r="J666">
        <f ca="1">IF(ISBLANK(INDIRECT("'["&amp;'Báo cáo'!$C$3&amp;".xlsx]Hóa đơn COD'!"&amp;CELL("address",J666))),"",(INDIRECT("'["&amp;'Báo cáo'!$C$3&amp;".xlsx]Hóa đơn COD'!"&amp;CELL("address",J666))))</f>
        <v>27</v>
      </c>
      <c r="K666">
        <f ca="1">IF(ISBLANK(INDIRECT("'["&amp;'Báo cáo'!$C$3&amp;".xlsx]Hóa đơn COD'!"&amp;CELL("address",K666))),"",(INDIRECT("'["&amp;'Báo cáo'!$C$3&amp;".xlsx]Hóa đơn COD'!"&amp;CELL("address",K666))))</f>
        <v>0</v>
      </c>
      <c r="L666">
        <f ca="1">IF(ISBLANK(INDIRECT("'["&amp;'Báo cáo'!$C$3&amp;".xlsx]Hóa đơn COD'!"&amp;CELL("address",L666))),"",(INDIRECT("'["&amp;'Báo cáo'!$C$3&amp;".xlsx]Hóa đơn COD'!"&amp;CELL("address",L666))))</f>
        <v>12</v>
      </c>
      <c r="M666">
        <f ca="1">IF(ISBLANK(INDIRECT("'["&amp;'Báo cáo'!$C$3&amp;".xlsx]Hóa đơn COD'!"&amp;CELL("address",M666))),"",(INDIRECT("'["&amp;'Báo cáo'!$C$3&amp;".xlsx]Hóa đơn COD'!"&amp;CELL("address",M666))))</f>
        <v>39</v>
      </c>
      <c r="N666" t="str">
        <f ca="1">IF(ISBLANK(INDIRECT("'["&amp;'Báo cáo'!$C$3&amp;".xlsx]Hóa đơn COD'!"&amp;CELL("address",N666))),"",(INDIRECT("'["&amp;'Báo cáo'!$C$3&amp;".xlsx]Hóa đơn COD'!"&amp;CELL("address",N666))))</f>
        <v>huyendtm2</v>
      </c>
      <c r="O666" t="str">
        <f ca="1">IF(ISBLANK(INDIRECT("'["&amp;'Báo cáo'!$C$3&amp;".xlsx]Hóa đơn COD'!"&amp;CELL("address",O666))),"",(INDIRECT("'["&amp;'Báo cáo'!$C$3&amp;".xlsx]Hóa đơn COD'!"&amp;CELL("address",O666))))</f>
        <v>22:19 02-12-19</v>
      </c>
      <c r="P666" s="10">
        <f t="shared" ca="1" si="10"/>
        <v>0.92986111111111114</v>
      </c>
      <c r="Q666" t="str">
        <f ca="1">IF(B666="","",IF(P666&lt;'Báo cáo'!$C$4,"Sáng","Chiều"))</f>
        <v>Chiều</v>
      </c>
      <c r="R666" s="12" t="str">
        <f ca="1">IF(A666="","",IF(ISNUMBER(MATCH(B666,'Danh sách COD'!$B:$B,0)),J666/I666,""))</f>
        <v/>
      </c>
      <c r="S666" t="str">
        <f ca="1">IF(R666="","",IF(R666&gt;='Báo cáo'!$C$8,"Có","Không"))</f>
        <v/>
      </c>
    </row>
    <row r="667" spans="1:19" x14ac:dyDescent="0.25">
      <c r="A667" t="str">
        <f ca="1">IF(ISBLANK(INDIRECT("'["&amp;'Báo cáo'!$C$3&amp;".xlsx]Hóa đơn COD'!"&amp;CELL("address",A667))),"",(INDIRECT("'["&amp;'Báo cáo'!$C$3&amp;".xlsx]Hóa đơn COD'!"&amp;CELL("address",A667))))</f>
        <v>BTT398588094.T151911.051219</v>
      </c>
      <c r="B667" t="str">
        <f ca="1">IF(ISBLANK(INDIRECT("'["&amp;'Báo cáo'!$C$3&amp;".xlsx]Hóa đơn COD'!"&amp;CELL("address",B667))),"",(INDIRECT("'["&amp;'Báo cáo'!$C$3&amp;".xlsx]Hóa đơn COD'!"&amp;CELL("address",B667))))</f>
        <v>T151911-Lê Thị Ánh Nhi</v>
      </c>
      <c r="C667">
        <f ca="1">IF(ISBLANK(INDIRECT("'["&amp;'Báo cáo'!$C$3&amp;".xlsx]Hóa đơn COD'!"&amp;CELL("address",C667))),"",(INDIRECT("'["&amp;'Báo cáo'!$C$3&amp;".xlsx]Hóa đơn COD'!"&amp;CELL("address",C667))))</f>
        <v>9568629</v>
      </c>
      <c r="D667">
        <f ca="1">IF(ISBLANK(INDIRECT("'["&amp;'Báo cáo'!$C$3&amp;".xlsx]Hóa đơn COD'!"&amp;CELL("address",D667))),"",(INDIRECT("'["&amp;'Báo cáo'!$C$3&amp;".xlsx]Hóa đơn COD'!"&amp;CELL("address",D667))))</f>
        <v>20000</v>
      </c>
      <c r="E667">
        <f ca="1">IF(ISBLANK(INDIRECT("'["&amp;'Báo cáo'!$C$3&amp;".xlsx]Hóa đơn COD'!"&amp;CELL("address",E667))),"",(INDIRECT("'["&amp;'Báo cáo'!$C$3&amp;".xlsx]Hóa đơn COD'!"&amp;CELL("address",E667))))</f>
        <v>643500</v>
      </c>
      <c r="F667">
        <f ca="1">IF(ISBLANK(INDIRECT("'["&amp;'Báo cáo'!$C$3&amp;".xlsx]Hóa đơn COD'!"&amp;CELL("address",F667))),"",(INDIRECT("'["&amp;'Báo cáo'!$C$3&amp;".xlsx]Hóa đơn COD'!"&amp;CELL("address",F667))))</f>
        <v>602500</v>
      </c>
      <c r="G667">
        <f ca="1">IF(ISBLANK(INDIRECT("'["&amp;'Báo cáo'!$C$3&amp;".xlsx]Hóa đơn COD'!"&amp;CELL("address",G667))),"",(INDIRECT("'["&amp;'Báo cáo'!$C$3&amp;".xlsx]Hóa đơn COD'!"&amp;CELL("address",G667))))</f>
        <v>41000</v>
      </c>
      <c r="H667">
        <f ca="1">IF(ISBLANK(INDIRECT("'["&amp;'Báo cáo'!$C$3&amp;".xlsx]Hóa đơn COD'!"&amp;CELL("address",H667))),"",(INDIRECT("'["&amp;'Báo cáo'!$C$3&amp;".xlsx]Hóa đơn COD'!"&amp;CELL("address",H667))))</f>
        <v>0</v>
      </c>
      <c r="I667">
        <f ca="1">IF(ISBLANK(INDIRECT("'["&amp;'Báo cáo'!$C$3&amp;".xlsx]Hóa đơn COD'!"&amp;CELL("address",I667))),"",(INDIRECT("'["&amp;'Báo cáo'!$C$3&amp;".xlsx]Hóa đơn COD'!"&amp;CELL("address",I667))))</f>
        <v>45</v>
      </c>
      <c r="J667">
        <f ca="1">IF(ISBLANK(INDIRECT("'["&amp;'Báo cáo'!$C$3&amp;".xlsx]Hóa đơn COD'!"&amp;CELL("address",J667))),"",(INDIRECT("'["&amp;'Báo cáo'!$C$3&amp;".xlsx]Hóa đơn COD'!"&amp;CELL("address",J667))))</f>
        <v>28</v>
      </c>
      <c r="K667">
        <f ca="1">IF(ISBLANK(INDIRECT("'["&amp;'Báo cáo'!$C$3&amp;".xlsx]Hóa đơn COD'!"&amp;CELL("address",K667))),"",(INDIRECT("'["&amp;'Báo cáo'!$C$3&amp;".xlsx]Hóa đơn COD'!"&amp;CELL("address",K667))))</f>
        <v>0</v>
      </c>
      <c r="L667">
        <f ca="1">IF(ISBLANK(INDIRECT("'["&amp;'Báo cáo'!$C$3&amp;".xlsx]Hóa đơn COD'!"&amp;CELL("address",L667))),"",(INDIRECT("'["&amp;'Báo cáo'!$C$3&amp;".xlsx]Hóa đơn COD'!"&amp;CELL("address",L667))))</f>
        <v>17</v>
      </c>
      <c r="M667">
        <f ca="1">IF(ISBLANK(INDIRECT("'["&amp;'Báo cáo'!$C$3&amp;".xlsx]Hóa đơn COD'!"&amp;CELL("address",M667))),"",(INDIRECT("'["&amp;'Báo cáo'!$C$3&amp;".xlsx]Hóa đơn COD'!"&amp;CELL("address",M667))))</f>
        <v>45</v>
      </c>
      <c r="N667" t="str">
        <f ca="1">IF(ISBLANK(INDIRECT("'["&amp;'Báo cáo'!$C$3&amp;".xlsx]Hóa đơn COD'!"&amp;CELL("address",N667))),"",(INDIRECT("'["&amp;'Báo cáo'!$C$3&amp;".xlsx]Hóa đơn COD'!"&amp;CELL("address",N667))))</f>
        <v>nhobth</v>
      </c>
      <c r="O667" t="str">
        <f ca="1">IF(ISBLANK(INDIRECT("'["&amp;'Báo cáo'!$C$3&amp;".xlsx]Hóa đơn COD'!"&amp;CELL("address",O667))),"",(INDIRECT("'["&amp;'Báo cáo'!$C$3&amp;".xlsx]Hóa đơn COD'!"&amp;CELL("address",O667))))</f>
        <v>22:26 05-12-19</v>
      </c>
      <c r="P667" s="10">
        <f t="shared" ca="1" si="10"/>
        <v>0.93472222222222223</v>
      </c>
      <c r="Q667" t="str">
        <f ca="1">IF(B667="","",IF(P667&lt;'Báo cáo'!$C$4,"Sáng","Chiều"))</f>
        <v>Chiều</v>
      </c>
      <c r="R667" s="12" t="str">
        <f ca="1">IF(A667="","",IF(ISNUMBER(MATCH(B667,'Danh sách COD'!$B:$B,0)),J667/I667,""))</f>
        <v/>
      </c>
      <c r="S667" t="str">
        <f ca="1">IF(R667="","",IF(R667&gt;='Báo cáo'!$C$8,"Có","Không"))</f>
        <v/>
      </c>
    </row>
    <row r="668" spans="1:19" x14ac:dyDescent="0.25">
      <c r="A668" t="str">
        <f ca="1">IF(ISBLANK(INDIRECT("'["&amp;'Báo cáo'!$C$3&amp;".xlsx]Hóa đơn COD'!"&amp;CELL("address",A668))),"",(INDIRECT("'["&amp;'Báo cáo'!$C$3&amp;".xlsx]Hóa đơn COD'!"&amp;CELL("address",A668))))</f>
        <v>BTT399863310.T152407.061219</v>
      </c>
      <c r="B668" t="str">
        <f ca="1">IF(ISBLANK(INDIRECT("'["&amp;'Báo cáo'!$C$3&amp;".xlsx]Hóa đơn COD'!"&amp;CELL("address",B668))),"",(INDIRECT("'["&amp;'Báo cáo'!$C$3&amp;".xlsx]Hóa đơn COD'!"&amp;CELL("address",B668))))</f>
        <v>T152407-Lê Quỳnh Anh Thoại</v>
      </c>
      <c r="C668">
        <f ca="1">IF(ISBLANK(INDIRECT("'["&amp;'Báo cáo'!$C$3&amp;".xlsx]Hóa đơn COD'!"&amp;CELL("address",C668))),"",(INDIRECT("'["&amp;'Báo cáo'!$C$3&amp;".xlsx]Hóa đơn COD'!"&amp;CELL("address",C668))))</f>
        <v>238000</v>
      </c>
      <c r="D668">
        <f ca="1">IF(ISBLANK(INDIRECT("'["&amp;'Báo cáo'!$C$3&amp;".xlsx]Hóa đơn COD'!"&amp;CELL("address",D668))),"",(INDIRECT("'["&amp;'Báo cáo'!$C$3&amp;".xlsx]Hóa đơn COD'!"&amp;CELL("address",D668))))</f>
        <v>0</v>
      </c>
      <c r="E668">
        <f ca="1">IF(ISBLANK(INDIRECT("'["&amp;'Báo cáo'!$C$3&amp;".xlsx]Hóa đơn COD'!"&amp;CELL("address",E668))),"",(INDIRECT("'["&amp;'Báo cáo'!$C$3&amp;".xlsx]Hóa đơn COD'!"&amp;CELL("address",E668))))</f>
        <v>18000</v>
      </c>
      <c r="F668">
        <f ca="1">IF(ISBLANK(INDIRECT("'["&amp;'Báo cáo'!$C$3&amp;".xlsx]Hóa đơn COD'!"&amp;CELL("address",F668))),"",(INDIRECT("'["&amp;'Báo cáo'!$C$3&amp;".xlsx]Hóa đơn COD'!"&amp;CELL("address",F668))))</f>
        <v>0</v>
      </c>
      <c r="G668">
        <f ca="1">IF(ISBLANK(INDIRECT("'["&amp;'Báo cáo'!$C$3&amp;".xlsx]Hóa đơn COD'!"&amp;CELL("address",G668))),"",(INDIRECT("'["&amp;'Báo cáo'!$C$3&amp;".xlsx]Hóa đơn COD'!"&amp;CELL("address",G668))))</f>
        <v>18000</v>
      </c>
      <c r="H668">
        <f ca="1">IF(ISBLANK(INDIRECT("'["&amp;'Báo cáo'!$C$3&amp;".xlsx]Hóa đơn COD'!"&amp;CELL("address",H668))),"",(INDIRECT("'["&amp;'Báo cáo'!$C$3&amp;".xlsx]Hóa đơn COD'!"&amp;CELL("address",H668))))</f>
        <v>0</v>
      </c>
      <c r="I668">
        <f ca="1">IF(ISBLANK(INDIRECT("'["&amp;'Báo cáo'!$C$3&amp;".xlsx]Hóa đơn COD'!"&amp;CELL("address",I668))),"",(INDIRECT("'["&amp;'Báo cáo'!$C$3&amp;".xlsx]Hóa đơn COD'!"&amp;CELL("address",I668))))</f>
        <v>1</v>
      </c>
      <c r="J668">
        <f ca="1">IF(ISBLANK(INDIRECT("'["&amp;'Báo cáo'!$C$3&amp;".xlsx]Hóa đơn COD'!"&amp;CELL("address",J668))),"",(INDIRECT("'["&amp;'Báo cáo'!$C$3&amp;".xlsx]Hóa đơn COD'!"&amp;CELL("address",J668))))</f>
        <v>1</v>
      </c>
      <c r="K668">
        <f ca="1">IF(ISBLANK(INDIRECT("'["&amp;'Báo cáo'!$C$3&amp;".xlsx]Hóa đơn COD'!"&amp;CELL("address",K668))),"",(INDIRECT("'["&amp;'Báo cáo'!$C$3&amp;".xlsx]Hóa đơn COD'!"&amp;CELL("address",K668))))</f>
        <v>0</v>
      </c>
      <c r="L668">
        <f ca="1">IF(ISBLANK(INDIRECT("'["&amp;'Báo cáo'!$C$3&amp;".xlsx]Hóa đơn COD'!"&amp;CELL("address",L668))),"",(INDIRECT("'["&amp;'Báo cáo'!$C$3&amp;".xlsx]Hóa đơn COD'!"&amp;CELL("address",L668))))</f>
        <v>0</v>
      </c>
      <c r="M668">
        <f ca="1">IF(ISBLANK(INDIRECT("'["&amp;'Báo cáo'!$C$3&amp;".xlsx]Hóa đơn COD'!"&amp;CELL("address",M668))),"",(INDIRECT("'["&amp;'Báo cáo'!$C$3&amp;".xlsx]Hóa đơn COD'!"&amp;CELL("address",M668))))</f>
        <v>1</v>
      </c>
      <c r="N668" t="str">
        <f ca="1">IF(ISBLANK(INDIRECT("'["&amp;'Báo cáo'!$C$3&amp;".xlsx]Hóa đơn COD'!"&amp;CELL("address",N668))),"",(INDIRECT("'["&amp;'Báo cáo'!$C$3&amp;".xlsx]Hóa đơn COD'!"&amp;CELL("address",N668))))</f>
        <v>tuoint</v>
      </c>
      <c r="O668" t="str">
        <f ca="1">IF(ISBLANK(INDIRECT("'["&amp;'Báo cáo'!$C$3&amp;".xlsx]Hóa đơn COD'!"&amp;CELL("address",O668))),"",(INDIRECT("'["&amp;'Báo cáo'!$C$3&amp;".xlsx]Hóa đơn COD'!"&amp;CELL("address",O668))))</f>
        <v>19:13 06-12-19</v>
      </c>
      <c r="P668" s="10">
        <f t="shared" ca="1" si="10"/>
        <v>0.80069444444444438</v>
      </c>
      <c r="Q668" t="str">
        <f ca="1">IF(B668="","",IF(P668&lt;'Báo cáo'!$C$4,"Sáng","Chiều"))</f>
        <v>Chiều</v>
      </c>
      <c r="R668" s="12" t="str">
        <f ca="1">IF(A668="","",IF(ISNUMBER(MATCH(B668,'Danh sách COD'!$B:$B,0)),J668/I668,""))</f>
        <v/>
      </c>
      <c r="S668" t="str">
        <f ca="1">IF(R668="","",IF(R668&gt;='Báo cáo'!$C$8,"Có","Không"))</f>
        <v/>
      </c>
    </row>
    <row r="669" spans="1:19" x14ac:dyDescent="0.25">
      <c r="A669" t="str">
        <f ca="1">IF(ISBLANK(INDIRECT("'["&amp;'Báo cáo'!$C$3&amp;".xlsx]Hóa đơn COD'!"&amp;CELL("address",A669))),"",(INDIRECT("'["&amp;'Báo cáo'!$C$3&amp;".xlsx]Hóa đơn COD'!"&amp;CELL("address",A669))))</f>
        <v>BTT394394769.T152763.021219</v>
      </c>
      <c r="B669" t="str">
        <f ca="1">IF(ISBLANK(INDIRECT("'["&amp;'Báo cáo'!$C$3&amp;".xlsx]Hóa đơn COD'!"&amp;CELL("address",B669))),"",(INDIRECT("'["&amp;'Báo cáo'!$C$3&amp;".xlsx]Hóa đơn COD'!"&amp;CELL("address",B669))))</f>
        <v>T152763-Nguyễn Công Viên</v>
      </c>
      <c r="C669">
        <f ca="1">IF(ISBLANK(INDIRECT("'["&amp;'Báo cáo'!$C$3&amp;".xlsx]Hóa đơn COD'!"&amp;CELL("address",C669))),"",(INDIRECT("'["&amp;'Báo cáo'!$C$3&amp;".xlsx]Hóa đơn COD'!"&amp;CELL("address",C669))))</f>
        <v>9520030</v>
      </c>
      <c r="D669">
        <f ca="1">IF(ISBLANK(INDIRECT("'["&amp;'Báo cáo'!$C$3&amp;".xlsx]Hóa đơn COD'!"&amp;CELL("address",D669))),"",(INDIRECT("'["&amp;'Báo cáo'!$C$3&amp;".xlsx]Hóa đơn COD'!"&amp;CELL("address",D669))))</f>
        <v>0</v>
      </c>
      <c r="E669">
        <f ca="1">IF(ISBLANK(INDIRECT("'["&amp;'Báo cáo'!$C$3&amp;".xlsx]Hóa đơn COD'!"&amp;CELL("address",E669))),"",(INDIRECT("'["&amp;'Báo cáo'!$C$3&amp;".xlsx]Hóa đơn COD'!"&amp;CELL("address",E669))))</f>
        <v>791265</v>
      </c>
      <c r="F669">
        <f ca="1">IF(ISBLANK(INDIRECT("'["&amp;'Báo cáo'!$C$3&amp;".xlsx]Hóa đơn COD'!"&amp;CELL("address",F669))),"",(INDIRECT("'["&amp;'Báo cáo'!$C$3&amp;".xlsx]Hóa đơn COD'!"&amp;CELL("address",F669))))</f>
        <v>698265</v>
      </c>
      <c r="G669">
        <f ca="1">IF(ISBLANK(INDIRECT("'["&amp;'Báo cáo'!$C$3&amp;".xlsx]Hóa đơn COD'!"&amp;CELL("address",G669))),"",(INDIRECT("'["&amp;'Báo cáo'!$C$3&amp;".xlsx]Hóa đơn COD'!"&amp;CELL("address",G669))))</f>
        <v>93000</v>
      </c>
      <c r="H669">
        <f ca="1">IF(ISBLANK(INDIRECT("'["&amp;'Báo cáo'!$C$3&amp;".xlsx]Hóa đơn COD'!"&amp;CELL("address",H669))),"",(INDIRECT("'["&amp;'Báo cáo'!$C$3&amp;".xlsx]Hóa đơn COD'!"&amp;CELL("address",H669))))</f>
        <v>0</v>
      </c>
      <c r="I669">
        <f ca="1">IF(ISBLANK(INDIRECT("'["&amp;'Báo cáo'!$C$3&amp;".xlsx]Hóa đơn COD'!"&amp;CELL("address",I669))),"",(INDIRECT("'["&amp;'Báo cáo'!$C$3&amp;".xlsx]Hóa đơn COD'!"&amp;CELL("address",I669))))</f>
        <v>64</v>
      </c>
      <c r="J669">
        <f ca="1">IF(ISBLANK(INDIRECT("'["&amp;'Báo cáo'!$C$3&amp;".xlsx]Hóa đơn COD'!"&amp;CELL("address",J669))),"",(INDIRECT("'["&amp;'Báo cáo'!$C$3&amp;".xlsx]Hóa đơn COD'!"&amp;CELL("address",J669))))</f>
        <v>42</v>
      </c>
      <c r="K669">
        <f ca="1">IF(ISBLANK(INDIRECT("'["&amp;'Báo cáo'!$C$3&amp;".xlsx]Hóa đơn COD'!"&amp;CELL("address",K669))),"",(INDIRECT("'["&amp;'Báo cáo'!$C$3&amp;".xlsx]Hóa đơn COD'!"&amp;CELL("address",K669))))</f>
        <v>0</v>
      </c>
      <c r="L669">
        <f ca="1">IF(ISBLANK(INDIRECT("'["&amp;'Báo cáo'!$C$3&amp;".xlsx]Hóa đơn COD'!"&amp;CELL("address",L669))),"",(INDIRECT("'["&amp;'Báo cáo'!$C$3&amp;".xlsx]Hóa đơn COD'!"&amp;CELL("address",L669))))</f>
        <v>22</v>
      </c>
      <c r="M669">
        <f ca="1">IF(ISBLANK(INDIRECT("'["&amp;'Báo cáo'!$C$3&amp;".xlsx]Hóa đơn COD'!"&amp;CELL("address",M669))),"",(INDIRECT("'["&amp;'Báo cáo'!$C$3&amp;".xlsx]Hóa đơn COD'!"&amp;CELL("address",M669))))</f>
        <v>64</v>
      </c>
      <c r="N669" t="str">
        <f ca="1">IF(ISBLANK(INDIRECT("'["&amp;'Báo cáo'!$C$3&amp;".xlsx]Hóa đơn COD'!"&amp;CELL("address",N669))),"",(INDIRECT("'["&amp;'Báo cáo'!$C$3&amp;".xlsx]Hóa đơn COD'!"&amp;CELL("address",N669))))</f>
        <v>nhitpy</v>
      </c>
      <c r="O669" t="str">
        <f ca="1">IF(ISBLANK(INDIRECT("'["&amp;'Báo cáo'!$C$3&amp;".xlsx]Hóa đơn COD'!"&amp;CELL("address",O669))),"",(INDIRECT("'["&amp;'Báo cáo'!$C$3&amp;".xlsx]Hóa đơn COD'!"&amp;CELL("address",O669))))</f>
        <v>18:40 02-12-19</v>
      </c>
      <c r="P669" s="10">
        <f t="shared" ca="1" si="10"/>
        <v>0.77777777777777779</v>
      </c>
      <c r="Q669" t="str">
        <f ca="1">IF(B669="","",IF(P669&lt;'Báo cáo'!$C$4,"Sáng","Chiều"))</f>
        <v>Chiều</v>
      </c>
      <c r="R669" s="12" t="str">
        <f ca="1">IF(A669="","",IF(ISNUMBER(MATCH(B669,'Danh sách COD'!$B:$B,0)),J669/I669,""))</f>
        <v/>
      </c>
      <c r="S669" t="str">
        <f ca="1">IF(R669="","",IF(R669&gt;='Báo cáo'!$C$8,"Có","Không"))</f>
        <v/>
      </c>
    </row>
    <row r="670" spans="1:19" x14ac:dyDescent="0.25">
      <c r="A670" t="str">
        <f ca="1">IF(ISBLANK(INDIRECT("'["&amp;'Báo cáo'!$C$3&amp;".xlsx]Hóa đơn COD'!"&amp;CELL("address",A670))),"",(INDIRECT("'["&amp;'Báo cáo'!$C$3&amp;".xlsx]Hóa đơn COD'!"&amp;CELL("address",A670))))</f>
        <v>BTT397142094.T152763.041219</v>
      </c>
      <c r="B670" t="str">
        <f ca="1">IF(ISBLANK(INDIRECT("'["&amp;'Báo cáo'!$C$3&amp;".xlsx]Hóa đơn COD'!"&amp;CELL("address",B670))),"",(INDIRECT("'["&amp;'Báo cáo'!$C$3&amp;".xlsx]Hóa đơn COD'!"&amp;CELL("address",B670))))</f>
        <v>T152763-Nguyễn Công Viên</v>
      </c>
      <c r="C670">
        <f ca="1">IF(ISBLANK(INDIRECT("'["&amp;'Báo cáo'!$C$3&amp;".xlsx]Hóa đơn COD'!"&amp;CELL("address",C670))),"",(INDIRECT("'["&amp;'Báo cáo'!$C$3&amp;".xlsx]Hóa đơn COD'!"&amp;CELL("address",C670))))</f>
        <v>14074550</v>
      </c>
      <c r="D670">
        <f ca="1">IF(ISBLANK(INDIRECT("'["&amp;'Báo cáo'!$C$3&amp;".xlsx]Hóa đơn COD'!"&amp;CELL("address",D670))),"",(INDIRECT("'["&amp;'Báo cáo'!$C$3&amp;".xlsx]Hóa đơn COD'!"&amp;CELL("address",D670))))</f>
        <v>0</v>
      </c>
      <c r="E670">
        <f ca="1">IF(ISBLANK(INDIRECT("'["&amp;'Báo cáo'!$C$3&amp;".xlsx]Hóa đơn COD'!"&amp;CELL("address",E670))),"",(INDIRECT("'["&amp;'Báo cáo'!$C$3&amp;".xlsx]Hóa đơn COD'!"&amp;CELL("address",E670))))</f>
        <v>1138525</v>
      </c>
      <c r="F670">
        <f ca="1">IF(ISBLANK(INDIRECT("'["&amp;'Báo cáo'!$C$3&amp;".xlsx]Hóa đơn COD'!"&amp;CELL("address",F670))),"",(INDIRECT("'["&amp;'Báo cáo'!$C$3&amp;".xlsx]Hóa đơn COD'!"&amp;CELL("address",F670))))</f>
        <v>1064525</v>
      </c>
      <c r="G670">
        <f ca="1">IF(ISBLANK(INDIRECT("'["&amp;'Báo cáo'!$C$3&amp;".xlsx]Hóa đơn COD'!"&amp;CELL("address",G670))),"",(INDIRECT("'["&amp;'Báo cáo'!$C$3&amp;".xlsx]Hóa đơn COD'!"&amp;CELL("address",G670))))</f>
        <v>74000</v>
      </c>
      <c r="H670">
        <f ca="1">IF(ISBLANK(INDIRECT("'["&amp;'Báo cáo'!$C$3&amp;".xlsx]Hóa đơn COD'!"&amp;CELL("address",H670))),"",(INDIRECT("'["&amp;'Báo cáo'!$C$3&amp;".xlsx]Hóa đơn COD'!"&amp;CELL("address",H670))))</f>
        <v>0</v>
      </c>
      <c r="I670">
        <f ca="1">IF(ISBLANK(INDIRECT("'["&amp;'Báo cáo'!$C$3&amp;".xlsx]Hóa đơn COD'!"&amp;CELL("address",I670))),"",(INDIRECT("'["&amp;'Báo cáo'!$C$3&amp;".xlsx]Hóa đơn COD'!"&amp;CELL("address",I670))))</f>
        <v>87</v>
      </c>
      <c r="J670">
        <f ca="1">IF(ISBLANK(INDIRECT("'["&amp;'Báo cáo'!$C$3&amp;".xlsx]Hóa đơn COD'!"&amp;CELL("address",J670))),"",(INDIRECT("'["&amp;'Báo cáo'!$C$3&amp;".xlsx]Hóa đơn COD'!"&amp;CELL("address",J670))))</f>
        <v>55</v>
      </c>
      <c r="K670">
        <f ca="1">IF(ISBLANK(INDIRECT("'["&amp;'Báo cáo'!$C$3&amp;".xlsx]Hóa đơn COD'!"&amp;CELL("address",K670))),"",(INDIRECT("'["&amp;'Báo cáo'!$C$3&amp;".xlsx]Hóa đơn COD'!"&amp;CELL("address",K670))))</f>
        <v>0</v>
      </c>
      <c r="L670">
        <f ca="1">IF(ISBLANK(INDIRECT("'["&amp;'Báo cáo'!$C$3&amp;".xlsx]Hóa đơn COD'!"&amp;CELL("address",L670))),"",(INDIRECT("'["&amp;'Báo cáo'!$C$3&amp;".xlsx]Hóa đơn COD'!"&amp;CELL("address",L670))))</f>
        <v>32</v>
      </c>
      <c r="M670">
        <f ca="1">IF(ISBLANK(INDIRECT("'["&amp;'Báo cáo'!$C$3&amp;".xlsx]Hóa đơn COD'!"&amp;CELL("address",M670))),"",(INDIRECT("'["&amp;'Báo cáo'!$C$3&amp;".xlsx]Hóa đơn COD'!"&amp;CELL("address",M670))))</f>
        <v>84</v>
      </c>
      <c r="N670" t="str">
        <f ca="1">IF(ISBLANK(INDIRECT("'["&amp;'Báo cáo'!$C$3&amp;".xlsx]Hóa đơn COD'!"&amp;CELL("address",N670))),"",(INDIRECT("'["&amp;'Báo cáo'!$C$3&amp;".xlsx]Hóa đơn COD'!"&amp;CELL("address",N670))))</f>
        <v>ngannk2</v>
      </c>
      <c r="O670" t="str">
        <f ca="1">IF(ISBLANK(INDIRECT("'["&amp;'Báo cáo'!$C$3&amp;".xlsx]Hóa đơn COD'!"&amp;CELL("address",O670))),"",(INDIRECT("'["&amp;'Báo cáo'!$C$3&amp;".xlsx]Hóa đơn COD'!"&amp;CELL("address",O670))))</f>
        <v>18:52 04-12-19</v>
      </c>
      <c r="P670" s="10">
        <f t="shared" ca="1" si="10"/>
        <v>0.78611111111111109</v>
      </c>
      <c r="Q670" t="str">
        <f ca="1">IF(B670="","",IF(P670&lt;'Báo cáo'!$C$4,"Sáng","Chiều"))</f>
        <v>Chiều</v>
      </c>
      <c r="R670" s="12" t="str">
        <f ca="1">IF(A670="","",IF(ISNUMBER(MATCH(B670,'Danh sách COD'!$B:$B,0)),J670/I670,""))</f>
        <v/>
      </c>
      <c r="S670" t="str">
        <f ca="1">IF(R670="","",IF(R670&gt;='Báo cáo'!$C$8,"Có","Không"))</f>
        <v/>
      </c>
    </row>
    <row r="671" spans="1:19" x14ac:dyDescent="0.25">
      <c r="A671" t="str">
        <f ca="1">IF(ISBLANK(INDIRECT("'["&amp;'Báo cáo'!$C$3&amp;".xlsx]Hóa đơn COD'!"&amp;CELL("address",A671))),"",(INDIRECT("'["&amp;'Báo cáo'!$C$3&amp;".xlsx]Hóa đơn COD'!"&amp;CELL("address",A671))))</f>
        <v>BTT392188203.T152763.301119</v>
      </c>
      <c r="B671" t="str">
        <f ca="1">IF(ISBLANK(INDIRECT("'["&amp;'Báo cáo'!$C$3&amp;".xlsx]Hóa đơn COD'!"&amp;CELL("address",B671))),"",(INDIRECT("'["&amp;'Báo cáo'!$C$3&amp;".xlsx]Hóa đơn COD'!"&amp;CELL("address",B671))))</f>
        <v>T152763-Nguyễn Công Viên</v>
      </c>
      <c r="C671">
        <f ca="1">IF(ISBLANK(INDIRECT("'["&amp;'Báo cáo'!$C$3&amp;".xlsx]Hóa đơn COD'!"&amp;CELL("address",C671))),"",(INDIRECT("'["&amp;'Báo cáo'!$C$3&amp;".xlsx]Hóa đơn COD'!"&amp;CELL("address",C671))))</f>
        <v>9144576</v>
      </c>
      <c r="D671">
        <f ca="1">IF(ISBLANK(INDIRECT("'["&amp;'Báo cáo'!$C$3&amp;".xlsx]Hóa đơn COD'!"&amp;CELL("address",D671))),"",(INDIRECT("'["&amp;'Báo cáo'!$C$3&amp;".xlsx]Hóa đơn COD'!"&amp;CELL("address",D671))))</f>
        <v>0</v>
      </c>
      <c r="E671">
        <f ca="1">IF(ISBLANK(INDIRECT("'["&amp;'Báo cáo'!$C$3&amp;".xlsx]Hóa đơn COD'!"&amp;CELL("address",E671))),"",(INDIRECT("'["&amp;'Báo cáo'!$C$3&amp;".xlsx]Hóa đơn COD'!"&amp;CELL("address",E671))))</f>
        <v>858891</v>
      </c>
      <c r="F671">
        <f ca="1">IF(ISBLANK(INDIRECT("'["&amp;'Báo cáo'!$C$3&amp;".xlsx]Hóa đơn COD'!"&amp;CELL("address",F671))),"",(INDIRECT("'["&amp;'Báo cáo'!$C$3&amp;".xlsx]Hóa đơn COD'!"&amp;CELL("address",F671))))</f>
        <v>836891</v>
      </c>
      <c r="G671">
        <f ca="1">IF(ISBLANK(INDIRECT("'["&amp;'Báo cáo'!$C$3&amp;".xlsx]Hóa đơn COD'!"&amp;CELL("address",G671))),"",(INDIRECT("'["&amp;'Báo cáo'!$C$3&amp;".xlsx]Hóa đơn COD'!"&amp;CELL("address",G671))))</f>
        <v>22000</v>
      </c>
      <c r="H671">
        <f ca="1">IF(ISBLANK(INDIRECT("'["&amp;'Báo cáo'!$C$3&amp;".xlsx]Hóa đơn COD'!"&amp;CELL("address",H671))),"",(INDIRECT("'["&amp;'Báo cáo'!$C$3&amp;".xlsx]Hóa đơn COD'!"&amp;CELL("address",H671))))</f>
        <v>0</v>
      </c>
      <c r="I671">
        <f ca="1">IF(ISBLANK(INDIRECT("'["&amp;'Báo cáo'!$C$3&amp;".xlsx]Hóa đơn COD'!"&amp;CELL("address",I671))),"",(INDIRECT("'["&amp;'Báo cáo'!$C$3&amp;".xlsx]Hóa đơn COD'!"&amp;CELL("address",I671))))</f>
        <v>86</v>
      </c>
      <c r="J671">
        <f ca="1">IF(ISBLANK(INDIRECT("'["&amp;'Báo cáo'!$C$3&amp;".xlsx]Hóa đơn COD'!"&amp;CELL("address",J671))),"",(INDIRECT("'["&amp;'Báo cáo'!$C$3&amp;".xlsx]Hóa đơn COD'!"&amp;CELL("address",J671))))</f>
        <v>45</v>
      </c>
      <c r="K671">
        <f ca="1">IF(ISBLANK(INDIRECT("'["&amp;'Báo cáo'!$C$3&amp;".xlsx]Hóa đơn COD'!"&amp;CELL("address",K671))),"",(INDIRECT("'["&amp;'Báo cáo'!$C$3&amp;".xlsx]Hóa đơn COD'!"&amp;CELL("address",K671))))</f>
        <v>0</v>
      </c>
      <c r="L671">
        <f ca="1">IF(ISBLANK(INDIRECT("'["&amp;'Báo cáo'!$C$3&amp;".xlsx]Hóa đơn COD'!"&amp;CELL("address",L671))),"",(INDIRECT("'["&amp;'Báo cáo'!$C$3&amp;".xlsx]Hóa đơn COD'!"&amp;CELL("address",L671))))</f>
        <v>41</v>
      </c>
      <c r="M671">
        <f ca="1">IF(ISBLANK(INDIRECT("'["&amp;'Báo cáo'!$C$3&amp;".xlsx]Hóa đơn COD'!"&amp;CELL("address",M671))),"",(INDIRECT("'["&amp;'Báo cáo'!$C$3&amp;".xlsx]Hóa đơn COD'!"&amp;CELL("address",M671))))</f>
        <v>86</v>
      </c>
      <c r="N671" t="str">
        <f ca="1">IF(ISBLANK(INDIRECT("'["&amp;'Báo cáo'!$C$3&amp;".xlsx]Hóa đơn COD'!"&amp;CELL("address",N671))),"",(INDIRECT("'["&amp;'Báo cáo'!$C$3&amp;".xlsx]Hóa đơn COD'!"&amp;CELL("address",N671))))</f>
        <v>trongntm</v>
      </c>
      <c r="O671" t="str">
        <f ca="1">IF(ISBLANK(INDIRECT("'["&amp;'Báo cáo'!$C$3&amp;".xlsx]Hóa đơn COD'!"&amp;CELL("address",O671))),"",(INDIRECT("'["&amp;'Báo cáo'!$C$3&amp;".xlsx]Hóa đơn COD'!"&amp;CELL("address",O671))))</f>
        <v>19:03 30-11-19</v>
      </c>
      <c r="P671" s="10">
        <f t="shared" ca="1" si="10"/>
        <v>0.79375000000000007</v>
      </c>
      <c r="Q671" t="str">
        <f ca="1">IF(B671="","",IF(P671&lt;'Báo cáo'!$C$4,"Sáng","Chiều"))</f>
        <v>Chiều</v>
      </c>
      <c r="R671" s="12" t="str">
        <f ca="1">IF(A671="","",IF(ISNUMBER(MATCH(B671,'Danh sách COD'!$B:$B,0)),J671/I671,""))</f>
        <v/>
      </c>
      <c r="S671" t="str">
        <f ca="1">IF(R671="","",IF(R671&gt;='Báo cáo'!$C$8,"Có","Không"))</f>
        <v/>
      </c>
    </row>
    <row r="672" spans="1:19" x14ac:dyDescent="0.25">
      <c r="A672" t="str">
        <f ca="1">IF(ISBLANK(INDIRECT("'["&amp;'Báo cáo'!$C$3&amp;".xlsx]Hóa đơn COD'!"&amp;CELL("address",A672))),"",(INDIRECT("'["&amp;'Báo cáo'!$C$3&amp;".xlsx]Hóa đơn COD'!"&amp;CELL("address",A672))))</f>
        <v>BTT395744364.T152763.031219</v>
      </c>
      <c r="B672" t="str">
        <f ca="1">IF(ISBLANK(INDIRECT("'["&amp;'Báo cáo'!$C$3&amp;".xlsx]Hóa đơn COD'!"&amp;CELL("address",B672))),"",(INDIRECT("'["&amp;'Báo cáo'!$C$3&amp;".xlsx]Hóa đơn COD'!"&amp;CELL("address",B672))))</f>
        <v>T152763-Nguyễn Công Viên</v>
      </c>
      <c r="C672">
        <f ca="1">IF(ISBLANK(INDIRECT("'["&amp;'Báo cáo'!$C$3&amp;".xlsx]Hóa đơn COD'!"&amp;CELL("address",C672))),"",(INDIRECT("'["&amp;'Báo cáo'!$C$3&amp;".xlsx]Hóa đơn COD'!"&amp;CELL("address",C672))))</f>
        <v>12245250</v>
      </c>
      <c r="D672">
        <f ca="1">IF(ISBLANK(INDIRECT("'["&amp;'Báo cáo'!$C$3&amp;".xlsx]Hóa đơn COD'!"&amp;CELL("address",D672))),"",(INDIRECT("'["&amp;'Báo cáo'!$C$3&amp;".xlsx]Hóa đơn COD'!"&amp;CELL("address",D672))))</f>
        <v>0</v>
      </c>
      <c r="E672">
        <f ca="1">IF(ISBLANK(INDIRECT("'["&amp;'Báo cáo'!$C$3&amp;".xlsx]Hóa đơn COD'!"&amp;CELL("address",E672))),"",(INDIRECT("'["&amp;'Báo cáo'!$C$3&amp;".xlsx]Hóa đơn COD'!"&amp;CELL("address",E672))))</f>
        <v>1047546</v>
      </c>
      <c r="F672">
        <f ca="1">IF(ISBLANK(INDIRECT("'["&amp;'Báo cáo'!$C$3&amp;".xlsx]Hóa đơn COD'!"&amp;CELL("address",F672))),"",(INDIRECT("'["&amp;'Báo cáo'!$C$3&amp;".xlsx]Hóa đơn COD'!"&amp;CELL("address",F672))))</f>
        <v>861546</v>
      </c>
      <c r="G672">
        <f ca="1">IF(ISBLANK(INDIRECT("'["&amp;'Báo cáo'!$C$3&amp;".xlsx]Hóa đơn COD'!"&amp;CELL("address",G672))),"",(INDIRECT("'["&amp;'Báo cáo'!$C$3&amp;".xlsx]Hóa đơn COD'!"&amp;CELL("address",G672))))</f>
        <v>186000</v>
      </c>
      <c r="H672">
        <f ca="1">IF(ISBLANK(INDIRECT("'["&amp;'Báo cáo'!$C$3&amp;".xlsx]Hóa đơn COD'!"&amp;CELL("address",H672))),"",(INDIRECT("'["&amp;'Báo cáo'!$C$3&amp;".xlsx]Hóa đơn COD'!"&amp;CELL("address",H672))))</f>
        <v>0</v>
      </c>
      <c r="I672">
        <f ca="1">IF(ISBLANK(INDIRECT("'["&amp;'Báo cáo'!$C$3&amp;".xlsx]Hóa đơn COD'!"&amp;CELL("address",I672))),"",(INDIRECT("'["&amp;'Báo cáo'!$C$3&amp;".xlsx]Hóa đơn COD'!"&amp;CELL("address",I672))))</f>
        <v>64</v>
      </c>
      <c r="J672">
        <f ca="1">IF(ISBLANK(INDIRECT("'["&amp;'Báo cáo'!$C$3&amp;".xlsx]Hóa đơn COD'!"&amp;CELL("address",J672))),"",(INDIRECT("'["&amp;'Báo cáo'!$C$3&amp;".xlsx]Hóa đơn COD'!"&amp;CELL("address",J672))))</f>
        <v>49</v>
      </c>
      <c r="K672">
        <f ca="1">IF(ISBLANK(INDIRECT("'["&amp;'Báo cáo'!$C$3&amp;".xlsx]Hóa đơn COD'!"&amp;CELL("address",K672))),"",(INDIRECT("'["&amp;'Báo cáo'!$C$3&amp;".xlsx]Hóa đơn COD'!"&amp;CELL("address",K672))))</f>
        <v>0</v>
      </c>
      <c r="L672">
        <f ca="1">IF(ISBLANK(INDIRECT("'["&amp;'Báo cáo'!$C$3&amp;".xlsx]Hóa đơn COD'!"&amp;CELL("address",L672))),"",(INDIRECT("'["&amp;'Báo cáo'!$C$3&amp;".xlsx]Hóa đơn COD'!"&amp;CELL("address",L672))))</f>
        <v>15</v>
      </c>
      <c r="M672">
        <f ca="1">IF(ISBLANK(INDIRECT("'["&amp;'Báo cáo'!$C$3&amp;".xlsx]Hóa đơn COD'!"&amp;CELL("address",M672))),"",(INDIRECT("'["&amp;'Báo cáo'!$C$3&amp;".xlsx]Hóa đơn COD'!"&amp;CELL("address",M672))))</f>
        <v>64</v>
      </c>
      <c r="N672" t="str">
        <f ca="1">IF(ISBLANK(INDIRECT("'["&amp;'Báo cáo'!$C$3&amp;".xlsx]Hóa đơn COD'!"&amp;CELL("address",N672))),"",(INDIRECT("'["&amp;'Báo cáo'!$C$3&amp;".xlsx]Hóa đơn COD'!"&amp;CELL("address",N672))))</f>
        <v>ngannk2</v>
      </c>
      <c r="O672" t="str">
        <f ca="1">IF(ISBLANK(INDIRECT("'["&amp;'Báo cáo'!$C$3&amp;".xlsx]Hóa đơn COD'!"&amp;CELL("address",O672))),"",(INDIRECT("'["&amp;'Báo cáo'!$C$3&amp;".xlsx]Hóa đơn COD'!"&amp;CELL("address",O672))))</f>
        <v>19:07 03-12-19</v>
      </c>
      <c r="P672" s="10">
        <f t="shared" ca="1" si="10"/>
        <v>0.79652777777777783</v>
      </c>
      <c r="Q672" t="str">
        <f ca="1">IF(B672="","",IF(P672&lt;'Báo cáo'!$C$4,"Sáng","Chiều"))</f>
        <v>Chiều</v>
      </c>
      <c r="R672" s="12" t="str">
        <f ca="1">IF(A672="","",IF(ISNUMBER(MATCH(B672,'Danh sách COD'!$B:$B,0)),J672/I672,""))</f>
        <v/>
      </c>
      <c r="S672" t="str">
        <f ca="1">IF(R672="","",IF(R672&gt;='Báo cáo'!$C$8,"Có","Không"))</f>
        <v/>
      </c>
    </row>
    <row r="673" spans="1:19" x14ac:dyDescent="0.25">
      <c r="A673" t="str">
        <f ca="1">IF(ISBLANK(INDIRECT("'["&amp;'Báo cáo'!$C$3&amp;".xlsx]Hóa đơn COD'!"&amp;CELL("address",A673))),"",(INDIRECT("'["&amp;'Báo cáo'!$C$3&amp;".xlsx]Hóa đơn COD'!"&amp;CELL("address",A673))))</f>
        <v>BTT399859404.T152763.061219</v>
      </c>
      <c r="B673" t="str">
        <f ca="1">IF(ISBLANK(INDIRECT("'["&amp;'Báo cáo'!$C$3&amp;".xlsx]Hóa đơn COD'!"&amp;CELL("address",B673))),"",(INDIRECT("'["&amp;'Báo cáo'!$C$3&amp;".xlsx]Hóa đơn COD'!"&amp;CELL("address",B673))))</f>
        <v>T152763-Nguyễn Công Viên</v>
      </c>
      <c r="C673">
        <f ca="1">IF(ISBLANK(INDIRECT("'["&amp;'Báo cáo'!$C$3&amp;".xlsx]Hóa đơn COD'!"&amp;CELL("address",C673))),"",(INDIRECT("'["&amp;'Báo cáo'!$C$3&amp;".xlsx]Hóa đơn COD'!"&amp;CELL("address",C673))))</f>
        <v>6550100</v>
      </c>
      <c r="D673">
        <f ca="1">IF(ISBLANK(INDIRECT("'["&amp;'Báo cáo'!$C$3&amp;".xlsx]Hóa đơn COD'!"&amp;CELL("address",D673))),"",(INDIRECT("'["&amp;'Báo cáo'!$C$3&amp;".xlsx]Hóa đơn COD'!"&amp;CELL("address",D673))))</f>
        <v>0</v>
      </c>
      <c r="E673">
        <f ca="1">IF(ISBLANK(INDIRECT("'["&amp;'Báo cáo'!$C$3&amp;".xlsx]Hóa đơn COD'!"&amp;CELL("address",E673))),"",(INDIRECT("'["&amp;'Báo cáo'!$C$3&amp;".xlsx]Hóa đơn COD'!"&amp;CELL("address",E673))))</f>
        <v>764300</v>
      </c>
      <c r="F673">
        <f ca="1">IF(ISBLANK(INDIRECT("'["&amp;'Báo cáo'!$C$3&amp;".xlsx]Hóa đơn COD'!"&amp;CELL("address",F673))),"",(INDIRECT("'["&amp;'Báo cáo'!$C$3&amp;".xlsx]Hóa đơn COD'!"&amp;CELL("address",F673))))</f>
        <v>699300</v>
      </c>
      <c r="G673">
        <f ca="1">IF(ISBLANK(INDIRECT("'["&amp;'Báo cáo'!$C$3&amp;".xlsx]Hóa đơn COD'!"&amp;CELL("address",G673))),"",(INDIRECT("'["&amp;'Báo cáo'!$C$3&amp;".xlsx]Hóa đơn COD'!"&amp;CELL("address",G673))))</f>
        <v>65000</v>
      </c>
      <c r="H673">
        <f ca="1">IF(ISBLANK(INDIRECT("'["&amp;'Báo cáo'!$C$3&amp;".xlsx]Hóa đơn COD'!"&amp;CELL("address",H673))),"",(INDIRECT("'["&amp;'Báo cáo'!$C$3&amp;".xlsx]Hóa đơn COD'!"&amp;CELL("address",H673))))</f>
        <v>0</v>
      </c>
      <c r="I673">
        <f ca="1">IF(ISBLANK(INDIRECT("'["&amp;'Báo cáo'!$C$3&amp;".xlsx]Hóa đơn COD'!"&amp;CELL("address",I673))),"",(INDIRECT("'["&amp;'Báo cáo'!$C$3&amp;".xlsx]Hóa đơn COD'!"&amp;CELL("address",I673))))</f>
        <v>62</v>
      </c>
      <c r="J673">
        <f ca="1">IF(ISBLANK(INDIRECT("'["&amp;'Báo cáo'!$C$3&amp;".xlsx]Hóa đơn COD'!"&amp;CELL("address",J673))),"",(INDIRECT("'["&amp;'Báo cáo'!$C$3&amp;".xlsx]Hóa đơn COD'!"&amp;CELL("address",J673))))</f>
        <v>36</v>
      </c>
      <c r="K673">
        <f ca="1">IF(ISBLANK(INDIRECT("'["&amp;'Báo cáo'!$C$3&amp;".xlsx]Hóa đơn COD'!"&amp;CELL("address",K673))),"",(INDIRECT("'["&amp;'Báo cáo'!$C$3&amp;".xlsx]Hóa đơn COD'!"&amp;CELL("address",K673))))</f>
        <v>1</v>
      </c>
      <c r="L673">
        <f ca="1">IF(ISBLANK(INDIRECT("'["&amp;'Báo cáo'!$C$3&amp;".xlsx]Hóa đơn COD'!"&amp;CELL("address",L673))),"",(INDIRECT("'["&amp;'Báo cáo'!$C$3&amp;".xlsx]Hóa đơn COD'!"&amp;CELL("address",L673))))</f>
        <v>25</v>
      </c>
      <c r="M673">
        <f ca="1">IF(ISBLANK(INDIRECT("'["&amp;'Báo cáo'!$C$3&amp;".xlsx]Hóa đơn COD'!"&amp;CELL("address",M673))),"",(INDIRECT("'["&amp;'Báo cáo'!$C$3&amp;".xlsx]Hóa đơn COD'!"&amp;CELL("address",M673))))</f>
        <v>62</v>
      </c>
      <c r="N673" t="str">
        <f ca="1">IF(ISBLANK(INDIRECT("'["&amp;'Báo cáo'!$C$3&amp;".xlsx]Hóa đơn COD'!"&amp;CELL("address",N673))),"",(INDIRECT("'["&amp;'Báo cáo'!$C$3&amp;".xlsx]Hóa đơn COD'!"&amp;CELL("address",N673))))</f>
        <v>ngannk2</v>
      </c>
      <c r="O673" t="str">
        <f ca="1">IF(ISBLANK(INDIRECT("'["&amp;'Báo cáo'!$C$3&amp;".xlsx]Hóa đơn COD'!"&amp;CELL("address",O673))),"",(INDIRECT("'["&amp;'Báo cáo'!$C$3&amp;".xlsx]Hóa đơn COD'!"&amp;CELL("address",O673))))</f>
        <v>19:09 06-12-19</v>
      </c>
      <c r="P673" s="10">
        <f t="shared" ca="1" si="10"/>
        <v>0.79791666666666661</v>
      </c>
      <c r="Q673" t="str">
        <f ca="1">IF(B673="","",IF(P673&lt;'Báo cáo'!$C$4,"Sáng","Chiều"))</f>
        <v>Chiều</v>
      </c>
      <c r="R673" s="12" t="str">
        <f ca="1">IF(A673="","",IF(ISNUMBER(MATCH(B673,'Danh sách COD'!$B:$B,0)),J673/I673,""))</f>
        <v/>
      </c>
      <c r="S673" t="str">
        <f ca="1">IF(R673="","",IF(R673&gt;='Báo cáo'!$C$8,"Có","Không"))</f>
        <v/>
      </c>
    </row>
    <row r="674" spans="1:19" x14ac:dyDescent="0.25">
      <c r="A674" t="str">
        <f ca="1">IF(ISBLANK(INDIRECT("'["&amp;'Báo cáo'!$C$3&amp;".xlsx]Hóa đơn COD'!"&amp;CELL("address",A674))),"",(INDIRECT("'["&amp;'Báo cáo'!$C$3&amp;".xlsx]Hóa đơn COD'!"&amp;CELL("address",A674))))</f>
        <v>BTT398435193.T152763.051219</v>
      </c>
      <c r="B674" t="str">
        <f ca="1">IF(ISBLANK(INDIRECT("'["&amp;'Báo cáo'!$C$3&amp;".xlsx]Hóa đơn COD'!"&amp;CELL("address",B674))),"",(INDIRECT("'["&amp;'Báo cáo'!$C$3&amp;".xlsx]Hóa đơn COD'!"&amp;CELL("address",B674))))</f>
        <v>T152763-Nguyễn Công Viên</v>
      </c>
      <c r="C674">
        <f ca="1">IF(ISBLANK(INDIRECT("'["&amp;'Báo cáo'!$C$3&amp;".xlsx]Hóa đơn COD'!"&amp;CELL("address",C674))),"",(INDIRECT("'["&amp;'Báo cáo'!$C$3&amp;".xlsx]Hóa đơn COD'!"&amp;CELL("address",C674))))</f>
        <v>14409450</v>
      </c>
      <c r="D674">
        <f ca="1">IF(ISBLANK(INDIRECT("'["&amp;'Báo cáo'!$C$3&amp;".xlsx]Hóa đơn COD'!"&amp;CELL("address",D674))),"",(INDIRECT("'["&amp;'Báo cáo'!$C$3&amp;".xlsx]Hóa đơn COD'!"&amp;CELL("address",D674))))</f>
        <v>0</v>
      </c>
      <c r="E674">
        <f ca="1">IF(ISBLANK(INDIRECT("'["&amp;'Báo cáo'!$C$3&amp;".xlsx]Hóa đơn COD'!"&amp;CELL("address",E674))),"",(INDIRECT("'["&amp;'Báo cáo'!$C$3&amp;".xlsx]Hóa đơn COD'!"&amp;CELL("address",E674))))</f>
        <v>1157095</v>
      </c>
      <c r="F674">
        <f ca="1">IF(ISBLANK(INDIRECT("'["&amp;'Báo cáo'!$C$3&amp;".xlsx]Hóa đơn COD'!"&amp;CELL("address",F674))),"",(INDIRECT("'["&amp;'Báo cáo'!$C$3&amp;".xlsx]Hóa đơn COD'!"&amp;CELL("address",F674))))</f>
        <v>1003095</v>
      </c>
      <c r="G674">
        <f ca="1">IF(ISBLANK(INDIRECT("'["&amp;'Báo cáo'!$C$3&amp;".xlsx]Hóa đơn COD'!"&amp;CELL("address",G674))),"",(INDIRECT("'["&amp;'Báo cáo'!$C$3&amp;".xlsx]Hóa đơn COD'!"&amp;CELL("address",G674))))</f>
        <v>154000</v>
      </c>
      <c r="H674">
        <f ca="1">IF(ISBLANK(INDIRECT("'["&amp;'Báo cáo'!$C$3&amp;".xlsx]Hóa đơn COD'!"&amp;CELL("address",H674))),"",(INDIRECT("'["&amp;'Báo cáo'!$C$3&amp;".xlsx]Hóa đơn COD'!"&amp;CELL("address",H674))))</f>
        <v>0</v>
      </c>
      <c r="I674">
        <f ca="1">IF(ISBLANK(INDIRECT("'["&amp;'Báo cáo'!$C$3&amp;".xlsx]Hóa đơn COD'!"&amp;CELL("address",I674))),"",(INDIRECT("'["&amp;'Báo cáo'!$C$3&amp;".xlsx]Hóa đơn COD'!"&amp;CELL("address",I674))))</f>
        <v>88</v>
      </c>
      <c r="J674">
        <f ca="1">IF(ISBLANK(INDIRECT("'["&amp;'Báo cáo'!$C$3&amp;".xlsx]Hóa đơn COD'!"&amp;CELL("address",J674))),"",(INDIRECT("'["&amp;'Báo cáo'!$C$3&amp;".xlsx]Hóa đơn COD'!"&amp;CELL("address",J674))))</f>
        <v>54</v>
      </c>
      <c r="K674">
        <f ca="1">IF(ISBLANK(INDIRECT("'["&amp;'Báo cáo'!$C$3&amp;".xlsx]Hóa đơn COD'!"&amp;CELL("address",K674))),"",(INDIRECT("'["&amp;'Báo cáo'!$C$3&amp;".xlsx]Hóa đơn COD'!"&amp;CELL("address",K674))))</f>
        <v>0</v>
      </c>
      <c r="L674">
        <f ca="1">IF(ISBLANK(INDIRECT("'["&amp;'Báo cáo'!$C$3&amp;".xlsx]Hóa đơn COD'!"&amp;CELL("address",L674))),"",(INDIRECT("'["&amp;'Báo cáo'!$C$3&amp;".xlsx]Hóa đơn COD'!"&amp;CELL("address",L674))))</f>
        <v>34</v>
      </c>
      <c r="M674">
        <f ca="1">IF(ISBLANK(INDIRECT("'["&amp;'Báo cáo'!$C$3&amp;".xlsx]Hóa đơn COD'!"&amp;CELL("address",M674))),"",(INDIRECT("'["&amp;'Báo cáo'!$C$3&amp;".xlsx]Hóa đơn COD'!"&amp;CELL("address",M674))))</f>
        <v>88</v>
      </c>
      <c r="N674" t="str">
        <f ca="1">IF(ISBLANK(INDIRECT("'["&amp;'Báo cáo'!$C$3&amp;".xlsx]Hóa đơn COD'!"&amp;CELL("address",N674))),"",(INDIRECT("'["&amp;'Báo cáo'!$C$3&amp;".xlsx]Hóa đơn COD'!"&amp;CELL("address",N674))))</f>
        <v>nhobth</v>
      </c>
      <c r="O674" t="str">
        <f ca="1">IF(ISBLANK(INDIRECT("'["&amp;'Báo cáo'!$C$3&amp;".xlsx]Hóa đơn COD'!"&amp;CELL("address",O674))),"",(INDIRECT("'["&amp;'Báo cáo'!$C$3&amp;".xlsx]Hóa đơn COD'!"&amp;CELL("address",O674))))</f>
        <v>19:51 05-12-19</v>
      </c>
      <c r="P674" s="10">
        <f t="shared" ca="1" si="10"/>
        <v>0.82708333333333339</v>
      </c>
      <c r="Q674" t="str">
        <f ca="1">IF(B674="","",IF(P674&lt;'Báo cáo'!$C$4,"Sáng","Chiều"))</f>
        <v>Chiều</v>
      </c>
      <c r="R674" s="12" t="str">
        <f ca="1">IF(A674="","",IF(ISNUMBER(MATCH(B674,'Danh sách COD'!$B:$B,0)),J674/I674,""))</f>
        <v/>
      </c>
      <c r="S674" t="str">
        <f ca="1">IF(R674="","",IF(R674&gt;='Báo cáo'!$C$8,"Có","Không"))</f>
        <v/>
      </c>
    </row>
    <row r="675" spans="1:19" x14ac:dyDescent="0.25">
      <c r="A675" t="str">
        <f ca="1">IF(ISBLANK(INDIRECT("'["&amp;'Báo cáo'!$C$3&amp;".xlsx]Hóa đơn COD'!"&amp;CELL("address",A675))),"",(INDIRECT("'["&amp;'Báo cáo'!$C$3&amp;".xlsx]Hóa đơn COD'!"&amp;CELL("address",A675))))</f>
        <v>BTT392834853.T152767.011219</v>
      </c>
      <c r="B675" t="str">
        <f ca="1">IF(ISBLANK(INDIRECT("'["&amp;'Báo cáo'!$C$3&amp;".xlsx]Hóa đơn COD'!"&amp;CELL("address",B675))),"",(INDIRECT("'["&amp;'Báo cáo'!$C$3&amp;".xlsx]Hóa đơn COD'!"&amp;CELL("address",B675))))</f>
        <v>T152767-Nguyễn Trần Trung</v>
      </c>
      <c r="C675">
        <f ca="1">IF(ISBLANK(INDIRECT("'["&amp;'Báo cáo'!$C$3&amp;".xlsx]Hóa đơn COD'!"&amp;CELL("address",C675))),"",(INDIRECT("'["&amp;'Báo cáo'!$C$3&amp;".xlsx]Hóa đơn COD'!"&amp;CELL("address",C675))))</f>
        <v>19793008</v>
      </c>
      <c r="D675">
        <f ca="1">IF(ISBLANK(INDIRECT("'["&amp;'Báo cáo'!$C$3&amp;".xlsx]Hóa đơn COD'!"&amp;CELL("address",D675))),"",(INDIRECT("'["&amp;'Báo cáo'!$C$3&amp;".xlsx]Hóa đơn COD'!"&amp;CELL("address",D675))))</f>
        <v>0</v>
      </c>
      <c r="E675">
        <f ca="1">IF(ISBLANK(INDIRECT("'["&amp;'Báo cáo'!$C$3&amp;".xlsx]Hóa đơn COD'!"&amp;CELL("address",E675))),"",(INDIRECT("'["&amp;'Báo cáo'!$C$3&amp;".xlsx]Hóa đơn COD'!"&amp;CELL("address",E675))))</f>
        <v>1550580</v>
      </c>
      <c r="F675">
        <f ca="1">IF(ISBLANK(INDIRECT("'["&amp;'Báo cáo'!$C$3&amp;".xlsx]Hóa đơn COD'!"&amp;CELL("address",F675))),"",(INDIRECT("'["&amp;'Báo cáo'!$C$3&amp;".xlsx]Hóa đơn COD'!"&amp;CELL("address",F675))))</f>
        <v>1354580</v>
      </c>
      <c r="G675">
        <f ca="1">IF(ISBLANK(INDIRECT("'["&amp;'Báo cáo'!$C$3&amp;".xlsx]Hóa đơn COD'!"&amp;CELL("address",G675))),"",(INDIRECT("'["&amp;'Báo cáo'!$C$3&amp;".xlsx]Hóa đơn COD'!"&amp;CELL("address",G675))))</f>
        <v>196000</v>
      </c>
      <c r="H675">
        <f ca="1">IF(ISBLANK(INDIRECT("'["&amp;'Báo cáo'!$C$3&amp;".xlsx]Hóa đơn COD'!"&amp;CELL("address",H675))),"",(INDIRECT("'["&amp;'Báo cáo'!$C$3&amp;".xlsx]Hóa đơn COD'!"&amp;CELL("address",H675))))</f>
        <v>0</v>
      </c>
      <c r="I675">
        <f ca="1">IF(ISBLANK(INDIRECT("'["&amp;'Báo cáo'!$C$3&amp;".xlsx]Hóa đơn COD'!"&amp;CELL("address",I675))),"",(INDIRECT("'["&amp;'Báo cáo'!$C$3&amp;".xlsx]Hóa đơn COD'!"&amp;CELL("address",I675))))</f>
        <v>65</v>
      </c>
      <c r="J675">
        <f ca="1">IF(ISBLANK(INDIRECT("'["&amp;'Báo cáo'!$C$3&amp;".xlsx]Hóa đơn COD'!"&amp;CELL("address",J675))),"",(INDIRECT("'["&amp;'Báo cáo'!$C$3&amp;".xlsx]Hóa đơn COD'!"&amp;CELL("address",J675))))</f>
        <v>62</v>
      </c>
      <c r="K675">
        <f ca="1">IF(ISBLANK(INDIRECT("'["&amp;'Báo cáo'!$C$3&amp;".xlsx]Hóa đơn COD'!"&amp;CELL("address",K675))),"",(INDIRECT("'["&amp;'Báo cáo'!$C$3&amp;".xlsx]Hóa đơn COD'!"&amp;CELL("address",K675))))</f>
        <v>0</v>
      </c>
      <c r="L675">
        <f ca="1">IF(ISBLANK(INDIRECT("'["&amp;'Báo cáo'!$C$3&amp;".xlsx]Hóa đơn COD'!"&amp;CELL("address",L675))),"",(INDIRECT("'["&amp;'Báo cáo'!$C$3&amp;".xlsx]Hóa đơn COD'!"&amp;CELL("address",L675))))</f>
        <v>3</v>
      </c>
      <c r="M675">
        <f ca="1">IF(ISBLANK(INDIRECT("'["&amp;'Báo cáo'!$C$3&amp;".xlsx]Hóa đơn COD'!"&amp;CELL("address",M675))),"",(INDIRECT("'["&amp;'Báo cáo'!$C$3&amp;".xlsx]Hóa đơn COD'!"&amp;CELL("address",M675))))</f>
        <v>64</v>
      </c>
      <c r="N675" t="str">
        <f ca="1">IF(ISBLANK(INDIRECT("'["&amp;'Báo cáo'!$C$3&amp;".xlsx]Hóa đơn COD'!"&amp;CELL("address",N675))),"",(INDIRECT("'["&amp;'Báo cáo'!$C$3&amp;".xlsx]Hóa đơn COD'!"&amp;CELL("address",N675))))</f>
        <v>huyendtm2</v>
      </c>
      <c r="O675" t="str">
        <f ca="1">IF(ISBLANK(INDIRECT("'["&amp;'Báo cáo'!$C$3&amp;".xlsx]Hóa đơn COD'!"&amp;CELL("address",O675))),"",(INDIRECT("'["&amp;'Báo cáo'!$C$3&amp;".xlsx]Hóa đơn COD'!"&amp;CELL("address",O675))))</f>
        <v>13:07 01-12-19</v>
      </c>
      <c r="P675" s="10">
        <f t="shared" ca="1" si="10"/>
        <v>0.54652777777777783</v>
      </c>
      <c r="Q675" t="str">
        <f ca="1">IF(B675="","",IF(P675&lt;'Báo cáo'!$C$4,"Sáng","Chiều"))</f>
        <v>Sáng</v>
      </c>
      <c r="R675" s="12" t="str">
        <f ca="1">IF(A675="","",IF(ISNUMBER(MATCH(B675,'Danh sách COD'!$B:$B,0)),J675/I675,""))</f>
        <v/>
      </c>
      <c r="S675" t="str">
        <f ca="1">IF(R675="","",IF(R675&gt;='Báo cáo'!$C$8,"Có","Không"))</f>
        <v/>
      </c>
    </row>
    <row r="676" spans="1:19" x14ac:dyDescent="0.25">
      <c r="A676" t="str">
        <f ca="1">IF(ISBLANK(INDIRECT("'["&amp;'Báo cáo'!$C$3&amp;".xlsx]Hóa đơn COD'!"&amp;CELL("address",A676))),"",(INDIRECT("'["&amp;'Báo cáo'!$C$3&amp;".xlsx]Hóa đơn COD'!"&amp;CELL("address",A676))))</f>
        <v>BTT392987739.T152767.011219</v>
      </c>
      <c r="B676" t="str">
        <f ca="1">IF(ISBLANK(INDIRECT("'["&amp;'Báo cáo'!$C$3&amp;".xlsx]Hóa đơn COD'!"&amp;CELL("address",B676))),"",(INDIRECT("'["&amp;'Báo cáo'!$C$3&amp;".xlsx]Hóa đơn COD'!"&amp;CELL("address",B676))))</f>
        <v>T152767-Nguyễn Trần Trung</v>
      </c>
      <c r="C676">
        <f ca="1">IF(ISBLANK(INDIRECT("'["&amp;'Báo cáo'!$C$3&amp;".xlsx]Hóa đơn COD'!"&amp;CELL("address",C676))),"",(INDIRECT("'["&amp;'Báo cáo'!$C$3&amp;".xlsx]Hóa đơn COD'!"&amp;CELL("address",C676))))</f>
        <v>4988100</v>
      </c>
      <c r="D676">
        <f ca="1">IF(ISBLANK(INDIRECT("'["&amp;'Báo cáo'!$C$3&amp;".xlsx]Hóa đơn COD'!"&amp;CELL("address",D676))),"",(INDIRECT("'["&amp;'Báo cáo'!$C$3&amp;".xlsx]Hóa đơn COD'!"&amp;CELL("address",D676))))</f>
        <v>0</v>
      </c>
      <c r="E676">
        <f ca="1">IF(ISBLANK(INDIRECT("'["&amp;'Báo cáo'!$C$3&amp;".xlsx]Hóa đơn COD'!"&amp;CELL("address",E676))),"",(INDIRECT("'["&amp;'Báo cáo'!$C$3&amp;".xlsx]Hóa đơn COD'!"&amp;CELL("address",E676))))</f>
        <v>578910</v>
      </c>
      <c r="F676">
        <f ca="1">IF(ISBLANK(INDIRECT("'["&amp;'Báo cáo'!$C$3&amp;".xlsx]Hóa đơn COD'!"&amp;CELL("address",F676))),"",(INDIRECT("'["&amp;'Báo cáo'!$C$3&amp;".xlsx]Hóa đơn COD'!"&amp;CELL("address",F676))))</f>
        <v>214410</v>
      </c>
      <c r="G676">
        <f ca="1">IF(ISBLANK(INDIRECT("'["&amp;'Báo cáo'!$C$3&amp;".xlsx]Hóa đơn COD'!"&amp;CELL("address",G676))),"",(INDIRECT("'["&amp;'Báo cáo'!$C$3&amp;".xlsx]Hóa đơn COD'!"&amp;CELL("address",G676))))</f>
        <v>364500</v>
      </c>
      <c r="H676">
        <f ca="1">IF(ISBLANK(INDIRECT("'["&amp;'Báo cáo'!$C$3&amp;".xlsx]Hóa đơn COD'!"&amp;CELL("address",H676))),"",(INDIRECT("'["&amp;'Báo cáo'!$C$3&amp;".xlsx]Hóa đơn COD'!"&amp;CELL("address",H676))))</f>
        <v>0</v>
      </c>
      <c r="I676">
        <f ca="1">IF(ISBLANK(INDIRECT("'["&amp;'Báo cáo'!$C$3&amp;".xlsx]Hóa đơn COD'!"&amp;CELL("address",I676))),"",(INDIRECT("'["&amp;'Báo cáo'!$C$3&amp;".xlsx]Hóa đơn COD'!"&amp;CELL("address",I676))))</f>
        <v>13</v>
      </c>
      <c r="J676">
        <f ca="1">IF(ISBLANK(INDIRECT("'["&amp;'Báo cáo'!$C$3&amp;".xlsx]Hóa đơn COD'!"&amp;CELL("address",J676))),"",(INDIRECT("'["&amp;'Báo cáo'!$C$3&amp;".xlsx]Hóa đơn COD'!"&amp;CELL("address",J676))))</f>
        <v>9</v>
      </c>
      <c r="K676">
        <f ca="1">IF(ISBLANK(INDIRECT("'["&amp;'Báo cáo'!$C$3&amp;".xlsx]Hóa đơn COD'!"&amp;CELL("address",K676))),"",(INDIRECT("'["&amp;'Báo cáo'!$C$3&amp;".xlsx]Hóa đơn COD'!"&amp;CELL("address",K676))))</f>
        <v>0</v>
      </c>
      <c r="L676">
        <f ca="1">IF(ISBLANK(INDIRECT("'["&amp;'Báo cáo'!$C$3&amp;".xlsx]Hóa đơn COD'!"&amp;CELL("address",L676))),"",(INDIRECT("'["&amp;'Báo cáo'!$C$3&amp;".xlsx]Hóa đơn COD'!"&amp;CELL("address",L676))))</f>
        <v>4</v>
      </c>
      <c r="M676">
        <f ca="1">IF(ISBLANK(INDIRECT("'["&amp;'Báo cáo'!$C$3&amp;".xlsx]Hóa đơn COD'!"&amp;CELL("address",M676))),"",(INDIRECT("'["&amp;'Báo cáo'!$C$3&amp;".xlsx]Hóa đơn COD'!"&amp;CELL("address",M676))))</f>
        <v>13</v>
      </c>
      <c r="N676" t="str">
        <f ca="1">IF(ISBLANK(INDIRECT("'["&amp;'Báo cáo'!$C$3&amp;".xlsx]Hóa đơn COD'!"&amp;CELL("address",N676))),"",(INDIRECT("'["&amp;'Báo cáo'!$C$3&amp;".xlsx]Hóa đơn COD'!"&amp;CELL("address",N676))))</f>
        <v>huyendtm2</v>
      </c>
      <c r="O676" t="str">
        <f ca="1">IF(ISBLANK(INDIRECT("'["&amp;'Báo cáo'!$C$3&amp;".xlsx]Hóa đơn COD'!"&amp;CELL("address",O676))),"",(INDIRECT("'["&amp;'Báo cáo'!$C$3&amp;".xlsx]Hóa đơn COD'!"&amp;CELL("address",O676))))</f>
        <v>16:18 01-12-19</v>
      </c>
      <c r="P676" s="10">
        <f t="shared" ca="1" si="10"/>
        <v>0.6791666666666667</v>
      </c>
      <c r="Q676" t="str">
        <f ca="1">IF(B676="","",IF(P676&lt;'Báo cáo'!$C$4,"Sáng","Chiều"))</f>
        <v>Chiều</v>
      </c>
      <c r="R676" s="12" t="str">
        <f ca="1">IF(A676="","",IF(ISNUMBER(MATCH(B676,'Danh sách COD'!$B:$B,0)),J676/I676,""))</f>
        <v/>
      </c>
      <c r="S676" t="str">
        <f ca="1">IF(R676="","",IF(R676&gt;='Báo cáo'!$C$8,"Có","Không"))</f>
        <v/>
      </c>
    </row>
    <row r="677" spans="1:19" x14ac:dyDescent="0.25">
      <c r="A677" t="str">
        <f ca="1">IF(ISBLANK(INDIRECT("'["&amp;'Báo cáo'!$C$3&amp;".xlsx]Hóa đơn COD'!"&amp;CELL("address",A677))),"",(INDIRECT("'["&amp;'Báo cáo'!$C$3&amp;".xlsx]Hóa đơn COD'!"&amp;CELL("address",A677))))</f>
        <v>BTT395124606.T152995.031219</v>
      </c>
      <c r="B677" t="str">
        <f ca="1">IF(ISBLANK(INDIRECT("'["&amp;'Báo cáo'!$C$3&amp;".xlsx]Hóa đơn COD'!"&amp;CELL("address",B677))),"",(INDIRECT("'["&amp;'Báo cáo'!$C$3&amp;".xlsx]Hóa đơn COD'!"&amp;CELL("address",B677))))</f>
        <v>T152995-Huỳnh Trọng Nhân</v>
      </c>
      <c r="C677">
        <f ca="1">IF(ISBLANK(INDIRECT("'["&amp;'Báo cáo'!$C$3&amp;".xlsx]Hóa đơn COD'!"&amp;CELL("address",C677))),"",(INDIRECT("'["&amp;'Báo cáo'!$C$3&amp;".xlsx]Hóa đơn COD'!"&amp;CELL("address",C677))))</f>
        <v>1842857</v>
      </c>
      <c r="D677">
        <f ca="1">IF(ISBLANK(INDIRECT("'["&amp;'Báo cáo'!$C$3&amp;".xlsx]Hóa đơn COD'!"&amp;CELL("address",D677))),"",(INDIRECT("'["&amp;'Báo cáo'!$C$3&amp;".xlsx]Hóa đơn COD'!"&amp;CELL("address",D677))))</f>
        <v>0</v>
      </c>
      <c r="E677">
        <f ca="1">IF(ISBLANK(INDIRECT("'["&amp;'Báo cáo'!$C$3&amp;".xlsx]Hóa đơn COD'!"&amp;CELL("address",E677))),"",(INDIRECT("'["&amp;'Báo cáo'!$C$3&amp;".xlsx]Hóa đơn COD'!"&amp;CELL("address",E677))))</f>
        <v>154550</v>
      </c>
      <c r="F677">
        <f ca="1">IF(ISBLANK(INDIRECT("'["&amp;'Báo cáo'!$C$3&amp;".xlsx]Hóa đơn COD'!"&amp;CELL("address",F677))),"",(INDIRECT("'["&amp;'Báo cáo'!$C$3&amp;".xlsx]Hóa đơn COD'!"&amp;CELL("address",F677))))</f>
        <v>154550</v>
      </c>
      <c r="G677">
        <f ca="1">IF(ISBLANK(INDIRECT("'["&amp;'Báo cáo'!$C$3&amp;".xlsx]Hóa đơn COD'!"&amp;CELL("address",G677))),"",(INDIRECT("'["&amp;'Báo cáo'!$C$3&amp;".xlsx]Hóa đơn COD'!"&amp;CELL("address",G677))))</f>
        <v>0</v>
      </c>
      <c r="H677">
        <f ca="1">IF(ISBLANK(INDIRECT("'["&amp;'Báo cáo'!$C$3&amp;".xlsx]Hóa đơn COD'!"&amp;CELL("address",H677))),"",(INDIRECT("'["&amp;'Báo cáo'!$C$3&amp;".xlsx]Hóa đơn COD'!"&amp;CELL("address",H677))))</f>
        <v>0</v>
      </c>
      <c r="I677">
        <f ca="1">IF(ISBLANK(INDIRECT("'["&amp;'Báo cáo'!$C$3&amp;".xlsx]Hóa đơn COD'!"&amp;CELL("address",I677))),"",(INDIRECT("'["&amp;'Báo cáo'!$C$3&amp;".xlsx]Hóa đơn COD'!"&amp;CELL("address",I677))))</f>
        <v>11</v>
      </c>
      <c r="J677">
        <f ca="1">IF(ISBLANK(INDIRECT("'["&amp;'Báo cáo'!$C$3&amp;".xlsx]Hóa đơn COD'!"&amp;CELL("address",J677))),"",(INDIRECT("'["&amp;'Báo cáo'!$C$3&amp;".xlsx]Hóa đơn COD'!"&amp;CELL("address",J677))))</f>
        <v>7</v>
      </c>
      <c r="K677">
        <f ca="1">IF(ISBLANK(INDIRECT("'["&amp;'Báo cáo'!$C$3&amp;".xlsx]Hóa đơn COD'!"&amp;CELL("address",K677))),"",(INDIRECT("'["&amp;'Báo cáo'!$C$3&amp;".xlsx]Hóa đơn COD'!"&amp;CELL("address",K677))))</f>
        <v>1</v>
      </c>
      <c r="L677">
        <f ca="1">IF(ISBLANK(INDIRECT("'["&amp;'Báo cáo'!$C$3&amp;".xlsx]Hóa đơn COD'!"&amp;CELL("address",L677))),"",(INDIRECT("'["&amp;'Báo cáo'!$C$3&amp;".xlsx]Hóa đơn COD'!"&amp;CELL("address",L677))))</f>
        <v>3</v>
      </c>
      <c r="M677">
        <f ca="1">IF(ISBLANK(INDIRECT("'["&amp;'Báo cáo'!$C$3&amp;".xlsx]Hóa đơn COD'!"&amp;CELL("address",M677))),"",(INDIRECT("'["&amp;'Báo cáo'!$C$3&amp;".xlsx]Hóa đơn COD'!"&amp;CELL("address",M677))))</f>
        <v>0</v>
      </c>
      <c r="N677" t="str">
        <f ca="1">IF(ISBLANK(INDIRECT("'["&amp;'Báo cáo'!$C$3&amp;".xlsx]Hóa đơn COD'!"&amp;CELL("address",N677))),"",(INDIRECT("'["&amp;'Báo cáo'!$C$3&amp;".xlsx]Hóa đơn COD'!"&amp;CELL("address",N677))))</f>
        <v>tuoint</v>
      </c>
      <c r="O677" t="str">
        <f ca="1">IF(ISBLANK(INDIRECT("'["&amp;'Báo cáo'!$C$3&amp;".xlsx]Hóa đơn COD'!"&amp;CELL("address",O677))),"",(INDIRECT("'["&amp;'Báo cáo'!$C$3&amp;".xlsx]Hóa đơn COD'!"&amp;CELL("address",O677))))</f>
        <v>11:21 03-12-19</v>
      </c>
      <c r="P677" s="10">
        <f t="shared" ca="1" si="10"/>
        <v>0.47291666666666665</v>
      </c>
      <c r="Q677" t="str">
        <f ca="1">IF(B677="","",IF(P677&lt;'Báo cáo'!$C$4,"Sáng","Chiều"))</f>
        <v>Sáng</v>
      </c>
      <c r="R677" s="12" t="str">
        <f ca="1">IF(A677="","",IF(ISNUMBER(MATCH(B677,'Danh sách COD'!$B:$B,0)),J677/I677,""))</f>
        <v/>
      </c>
      <c r="S677" t="str">
        <f ca="1">IF(R677="","",IF(R677&gt;='Báo cáo'!$C$8,"Có","Không"))</f>
        <v/>
      </c>
    </row>
    <row r="678" spans="1:19" x14ac:dyDescent="0.25">
      <c r="A678" t="str">
        <f ca="1">IF(ISBLANK(INDIRECT("'["&amp;'Báo cáo'!$C$3&amp;".xlsx]Hóa đơn COD'!"&amp;CELL("address",A678))),"",(INDIRECT("'["&amp;'Báo cáo'!$C$3&amp;".xlsx]Hóa đơn COD'!"&amp;CELL("address",A678))))</f>
        <v>BTT393813294.T152995.021219</v>
      </c>
      <c r="B678" t="str">
        <f ca="1">IF(ISBLANK(INDIRECT("'["&amp;'Báo cáo'!$C$3&amp;".xlsx]Hóa đơn COD'!"&amp;CELL("address",B678))),"",(INDIRECT("'["&amp;'Báo cáo'!$C$3&amp;".xlsx]Hóa đơn COD'!"&amp;CELL("address",B678))))</f>
        <v>T152995-Huỳnh Trọng Nhân</v>
      </c>
      <c r="C678">
        <f ca="1">IF(ISBLANK(INDIRECT("'["&amp;'Báo cáo'!$C$3&amp;".xlsx]Hóa đơn COD'!"&amp;CELL("address",C678))),"",(INDIRECT("'["&amp;'Báo cáo'!$C$3&amp;".xlsx]Hóa đơn COD'!"&amp;CELL("address",C678))))</f>
        <v>1140091</v>
      </c>
      <c r="D678">
        <f ca="1">IF(ISBLANK(INDIRECT("'["&amp;'Báo cáo'!$C$3&amp;".xlsx]Hóa đơn COD'!"&amp;CELL("address",D678))),"",(INDIRECT("'["&amp;'Báo cáo'!$C$3&amp;".xlsx]Hóa đơn COD'!"&amp;CELL("address",D678))))</f>
        <v>0</v>
      </c>
      <c r="E678">
        <f ca="1">IF(ISBLANK(INDIRECT("'["&amp;'Báo cáo'!$C$3&amp;".xlsx]Hóa đơn COD'!"&amp;CELL("address",E678))),"",(INDIRECT("'["&amp;'Báo cáo'!$C$3&amp;".xlsx]Hóa đơn COD'!"&amp;CELL("address",E678))))</f>
        <v>110550</v>
      </c>
      <c r="F678">
        <f ca="1">IF(ISBLANK(INDIRECT("'["&amp;'Báo cáo'!$C$3&amp;".xlsx]Hóa đơn COD'!"&amp;CELL("address",F678))),"",(INDIRECT("'["&amp;'Báo cáo'!$C$3&amp;".xlsx]Hóa đơn COD'!"&amp;CELL("address",F678))))</f>
        <v>110550</v>
      </c>
      <c r="G678">
        <f ca="1">IF(ISBLANK(INDIRECT("'["&amp;'Báo cáo'!$C$3&amp;".xlsx]Hóa đơn COD'!"&amp;CELL("address",G678))),"",(INDIRECT("'["&amp;'Báo cáo'!$C$3&amp;".xlsx]Hóa đơn COD'!"&amp;CELL("address",G678))))</f>
        <v>0</v>
      </c>
      <c r="H678">
        <f ca="1">IF(ISBLANK(INDIRECT("'["&amp;'Báo cáo'!$C$3&amp;".xlsx]Hóa đơn COD'!"&amp;CELL("address",H678))),"",(INDIRECT("'["&amp;'Báo cáo'!$C$3&amp;".xlsx]Hóa đơn COD'!"&amp;CELL("address",H678))))</f>
        <v>0</v>
      </c>
      <c r="I678">
        <f ca="1">IF(ISBLANK(INDIRECT("'["&amp;'Báo cáo'!$C$3&amp;".xlsx]Hóa đơn COD'!"&amp;CELL("address",I678))),"",(INDIRECT("'["&amp;'Báo cáo'!$C$3&amp;".xlsx]Hóa đơn COD'!"&amp;CELL("address",I678))))</f>
        <v>9</v>
      </c>
      <c r="J678">
        <f ca="1">IF(ISBLANK(INDIRECT("'["&amp;'Báo cáo'!$C$3&amp;".xlsx]Hóa đơn COD'!"&amp;CELL("address",J678))),"",(INDIRECT("'["&amp;'Báo cáo'!$C$3&amp;".xlsx]Hóa đơn COD'!"&amp;CELL("address",J678))))</f>
        <v>7</v>
      </c>
      <c r="K678">
        <f ca="1">IF(ISBLANK(INDIRECT("'["&amp;'Báo cáo'!$C$3&amp;".xlsx]Hóa đơn COD'!"&amp;CELL("address",K678))),"",(INDIRECT("'["&amp;'Báo cáo'!$C$3&amp;".xlsx]Hóa đơn COD'!"&amp;CELL("address",K678))))</f>
        <v>0</v>
      </c>
      <c r="L678">
        <f ca="1">IF(ISBLANK(INDIRECT("'["&amp;'Báo cáo'!$C$3&amp;".xlsx]Hóa đơn COD'!"&amp;CELL("address",L678))),"",(INDIRECT("'["&amp;'Báo cáo'!$C$3&amp;".xlsx]Hóa đơn COD'!"&amp;CELL("address",L678))))</f>
        <v>2</v>
      </c>
      <c r="M678">
        <f ca="1">IF(ISBLANK(INDIRECT("'["&amp;'Báo cáo'!$C$3&amp;".xlsx]Hóa đơn COD'!"&amp;CELL("address",M678))),"",(INDIRECT("'["&amp;'Báo cáo'!$C$3&amp;".xlsx]Hóa đơn COD'!"&amp;CELL("address",M678))))</f>
        <v>0</v>
      </c>
      <c r="N678" t="str">
        <f ca="1">IF(ISBLANK(INDIRECT("'["&amp;'Báo cáo'!$C$3&amp;".xlsx]Hóa đơn COD'!"&amp;CELL("address",N678))),"",(INDIRECT("'["&amp;'Báo cáo'!$C$3&amp;".xlsx]Hóa đơn COD'!"&amp;CELL("address",N678))))</f>
        <v>tuoint</v>
      </c>
      <c r="O678" t="str">
        <f ca="1">IF(ISBLANK(INDIRECT("'["&amp;'Báo cáo'!$C$3&amp;".xlsx]Hóa đơn COD'!"&amp;CELL("address",O678))),"",(INDIRECT("'["&amp;'Báo cáo'!$C$3&amp;".xlsx]Hóa đơn COD'!"&amp;CELL("address",O678))))</f>
        <v>11:30 02-12-19</v>
      </c>
      <c r="P678" s="10">
        <f t="shared" ca="1" si="10"/>
        <v>0.47916666666666669</v>
      </c>
      <c r="Q678" t="str">
        <f ca="1">IF(B678="","",IF(P678&lt;'Báo cáo'!$C$4,"Sáng","Chiều"))</f>
        <v>Sáng</v>
      </c>
      <c r="R678" s="12" t="str">
        <f ca="1">IF(A678="","",IF(ISNUMBER(MATCH(B678,'Danh sách COD'!$B:$B,0)),J678/I678,""))</f>
        <v/>
      </c>
      <c r="S678" t="str">
        <f ca="1">IF(R678="","",IF(R678&gt;='Báo cáo'!$C$8,"Có","Không"))</f>
        <v/>
      </c>
    </row>
    <row r="679" spans="1:19" x14ac:dyDescent="0.25">
      <c r="A679" t="str">
        <f ca="1">IF(ISBLANK(INDIRECT("'["&amp;'Báo cáo'!$C$3&amp;".xlsx]Hóa đơn COD'!"&amp;CELL("address",A679))),"",(INDIRECT("'["&amp;'Báo cáo'!$C$3&amp;".xlsx]Hóa đơn COD'!"&amp;CELL("address",A679))))</f>
        <v>BTT396572259.T152995.041219</v>
      </c>
      <c r="B679" t="str">
        <f ca="1">IF(ISBLANK(INDIRECT("'["&amp;'Báo cáo'!$C$3&amp;".xlsx]Hóa đơn COD'!"&amp;CELL("address",B679))),"",(INDIRECT("'["&amp;'Báo cáo'!$C$3&amp;".xlsx]Hóa đơn COD'!"&amp;CELL("address",B679))))</f>
        <v>T152995-Huỳnh Trọng Nhân</v>
      </c>
      <c r="C679">
        <f ca="1">IF(ISBLANK(INDIRECT("'["&amp;'Báo cáo'!$C$3&amp;".xlsx]Hóa đơn COD'!"&amp;CELL("address",C679))),"",(INDIRECT("'["&amp;'Báo cáo'!$C$3&amp;".xlsx]Hóa đơn COD'!"&amp;CELL("address",C679))))</f>
        <v>2555400</v>
      </c>
      <c r="D679">
        <f ca="1">IF(ISBLANK(INDIRECT("'["&amp;'Báo cáo'!$C$3&amp;".xlsx]Hóa đơn COD'!"&amp;CELL("address",D679))),"",(INDIRECT("'["&amp;'Báo cáo'!$C$3&amp;".xlsx]Hóa đơn COD'!"&amp;CELL("address",D679))))</f>
        <v>0</v>
      </c>
      <c r="E679">
        <f ca="1">IF(ISBLANK(INDIRECT("'["&amp;'Báo cáo'!$C$3&amp;".xlsx]Hóa đơn COD'!"&amp;CELL("address",E679))),"",(INDIRECT("'["&amp;'Báo cáo'!$C$3&amp;".xlsx]Hóa đơn COD'!"&amp;CELL("address",E679))))</f>
        <v>252850</v>
      </c>
      <c r="F679">
        <f ca="1">IF(ISBLANK(INDIRECT("'["&amp;'Báo cáo'!$C$3&amp;".xlsx]Hóa đơn COD'!"&amp;CELL("address",F679))),"",(INDIRECT("'["&amp;'Báo cáo'!$C$3&amp;".xlsx]Hóa đơn COD'!"&amp;CELL("address",F679))))</f>
        <v>202850</v>
      </c>
      <c r="G679">
        <f ca="1">IF(ISBLANK(INDIRECT("'["&amp;'Báo cáo'!$C$3&amp;".xlsx]Hóa đơn COD'!"&amp;CELL("address",G679))),"",(INDIRECT("'["&amp;'Báo cáo'!$C$3&amp;".xlsx]Hóa đơn COD'!"&amp;CELL("address",G679))))</f>
        <v>50000</v>
      </c>
      <c r="H679">
        <f ca="1">IF(ISBLANK(INDIRECT("'["&amp;'Báo cáo'!$C$3&amp;".xlsx]Hóa đơn COD'!"&amp;CELL("address",H679))),"",(INDIRECT("'["&amp;'Báo cáo'!$C$3&amp;".xlsx]Hóa đơn COD'!"&amp;CELL("address",H679))))</f>
        <v>0</v>
      </c>
      <c r="I679">
        <f ca="1">IF(ISBLANK(INDIRECT("'["&amp;'Báo cáo'!$C$3&amp;".xlsx]Hóa đơn COD'!"&amp;CELL("address",I679))),"",(INDIRECT("'["&amp;'Báo cáo'!$C$3&amp;".xlsx]Hóa đơn COD'!"&amp;CELL("address",I679))))</f>
        <v>16</v>
      </c>
      <c r="J679">
        <f ca="1">IF(ISBLANK(INDIRECT("'["&amp;'Báo cáo'!$C$3&amp;".xlsx]Hóa đơn COD'!"&amp;CELL("address",J679))),"",(INDIRECT("'["&amp;'Báo cáo'!$C$3&amp;".xlsx]Hóa đơn COD'!"&amp;CELL("address",J679))))</f>
        <v>11</v>
      </c>
      <c r="K679">
        <f ca="1">IF(ISBLANK(INDIRECT("'["&amp;'Báo cáo'!$C$3&amp;".xlsx]Hóa đơn COD'!"&amp;CELL("address",K679))),"",(INDIRECT("'["&amp;'Báo cáo'!$C$3&amp;".xlsx]Hóa đơn COD'!"&amp;CELL("address",K679))))</f>
        <v>0</v>
      </c>
      <c r="L679">
        <f ca="1">IF(ISBLANK(INDIRECT("'["&amp;'Báo cáo'!$C$3&amp;".xlsx]Hóa đơn COD'!"&amp;CELL("address",L679))),"",(INDIRECT("'["&amp;'Báo cáo'!$C$3&amp;".xlsx]Hóa đơn COD'!"&amp;CELL("address",L679))))</f>
        <v>5</v>
      </c>
      <c r="M679">
        <f ca="1">IF(ISBLANK(INDIRECT("'["&amp;'Báo cáo'!$C$3&amp;".xlsx]Hóa đơn COD'!"&amp;CELL("address",M679))),"",(INDIRECT("'["&amp;'Báo cáo'!$C$3&amp;".xlsx]Hóa đơn COD'!"&amp;CELL("address",M679))))</f>
        <v>0</v>
      </c>
      <c r="N679" t="str">
        <f ca="1">IF(ISBLANK(INDIRECT("'["&amp;'Báo cáo'!$C$3&amp;".xlsx]Hóa đơn COD'!"&amp;CELL("address",N679))),"",(INDIRECT("'["&amp;'Báo cáo'!$C$3&amp;".xlsx]Hóa đơn COD'!"&amp;CELL("address",N679))))</f>
        <v>tuoint</v>
      </c>
      <c r="O679" t="str">
        <f ca="1">IF(ISBLANK(INDIRECT("'["&amp;'Báo cáo'!$C$3&amp;".xlsx]Hóa đơn COD'!"&amp;CELL("address",O679))),"",(INDIRECT("'["&amp;'Báo cáo'!$C$3&amp;".xlsx]Hóa đơn COD'!"&amp;CELL("address",O679))))</f>
        <v>11:37 04-12-19</v>
      </c>
      <c r="P679" s="10">
        <f t="shared" ca="1" si="10"/>
        <v>0.48402777777777778</v>
      </c>
      <c r="Q679" t="str">
        <f ca="1">IF(B679="","",IF(P679&lt;'Báo cáo'!$C$4,"Sáng","Chiều"))</f>
        <v>Sáng</v>
      </c>
      <c r="R679" s="12" t="str">
        <f ca="1">IF(A679="","",IF(ISNUMBER(MATCH(B679,'Danh sách COD'!$B:$B,0)),J679/I679,""))</f>
        <v/>
      </c>
      <c r="S679" t="str">
        <f ca="1">IF(R679="","",IF(R679&gt;='Báo cáo'!$C$8,"Có","Không"))</f>
        <v/>
      </c>
    </row>
    <row r="680" spans="1:19" x14ac:dyDescent="0.25">
      <c r="A680" t="str">
        <f ca="1">IF(ISBLANK(INDIRECT("'["&amp;'Báo cáo'!$C$3&amp;".xlsx]Hóa đơn COD'!"&amp;CELL("address",A680))),"",(INDIRECT("'["&amp;'Báo cáo'!$C$3&amp;".xlsx]Hóa đơn COD'!"&amp;CELL("address",A680))))</f>
        <v>BTT396660573.T152995.041219</v>
      </c>
      <c r="B680" t="str">
        <f ca="1">IF(ISBLANK(INDIRECT("'["&amp;'Báo cáo'!$C$3&amp;".xlsx]Hóa đơn COD'!"&amp;CELL("address",B680))),"",(INDIRECT("'["&amp;'Báo cáo'!$C$3&amp;".xlsx]Hóa đơn COD'!"&amp;CELL("address",B680))))</f>
        <v>T152995-Huỳnh Trọng Nhân</v>
      </c>
      <c r="C680">
        <f ca="1">IF(ISBLANK(INDIRECT("'["&amp;'Báo cáo'!$C$3&amp;".xlsx]Hóa đơn COD'!"&amp;CELL("address",C680))),"",(INDIRECT("'["&amp;'Báo cáo'!$C$3&amp;".xlsx]Hóa đơn COD'!"&amp;CELL("address",C680))))</f>
        <v>1103500</v>
      </c>
      <c r="D680">
        <f ca="1">IF(ISBLANK(INDIRECT("'["&amp;'Báo cáo'!$C$3&amp;".xlsx]Hóa đơn COD'!"&amp;CELL("address",D680))),"",(INDIRECT("'["&amp;'Báo cáo'!$C$3&amp;".xlsx]Hóa đơn COD'!"&amp;CELL("address",D680))))</f>
        <v>0</v>
      </c>
      <c r="E680">
        <f ca="1">IF(ISBLANK(INDIRECT("'["&amp;'Báo cáo'!$C$3&amp;".xlsx]Hóa đơn COD'!"&amp;CELL("address",E680))),"",(INDIRECT("'["&amp;'Báo cáo'!$C$3&amp;".xlsx]Hóa đơn COD'!"&amp;CELL("address",E680))))</f>
        <v>142550</v>
      </c>
      <c r="F680">
        <f ca="1">IF(ISBLANK(INDIRECT("'["&amp;'Báo cáo'!$C$3&amp;".xlsx]Hóa đơn COD'!"&amp;CELL("address",F680))),"",(INDIRECT("'["&amp;'Báo cáo'!$C$3&amp;".xlsx]Hóa đơn COD'!"&amp;CELL("address",F680))))</f>
        <v>142550</v>
      </c>
      <c r="G680">
        <f ca="1">IF(ISBLANK(INDIRECT("'["&amp;'Báo cáo'!$C$3&amp;".xlsx]Hóa đơn COD'!"&amp;CELL("address",G680))),"",(INDIRECT("'["&amp;'Báo cáo'!$C$3&amp;".xlsx]Hóa đơn COD'!"&amp;CELL("address",G680))))</f>
        <v>0</v>
      </c>
      <c r="H680">
        <f ca="1">IF(ISBLANK(INDIRECT("'["&amp;'Báo cáo'!$C$3&amp;".xlsx]Hóa đơn COD'!"&amp;CELL("address",H680))),"",(INDIRECT("'["&amp;'Báo cáo'!$C$3&amp;".xlsx]Hóa đơn COD'!"&amp;CELL("address",H680))))</f>
        <v>0</v>
      </c>
      <c r="I680">
        <f ca="1">IF(ISBLANK(INDIRECT("'["&amp;'Báo cáo'!$C$3&amp;".xlsx]Hóa đơn COD'!"&amp;CELL("address",I680))),"",(INDIRECT("'["&amp;'Báo cáo'!$C$3&amp;".xlsx]Hóa đơn COD'!"&amp;CELL("address",I680))))</f>
        <v>13</v>
      </c>
      <c r="J680">
        <f ca="1">IF(ISBLANK(INDIRECT("'["&amp;'Báo cáo'!$C$3&amp;".xlsx]Hóa đơn COD'!"&amp;CELL("address",J680))),"",(INDIRECT("'["&amp;'Báo cáo'!$C$3&amp;".xlsx]Hóa đơn COD'!"&amp;CELL("address",J680))))</f>
        <v>5</v>
      </c>
      <c r="K680">
        <f ca="1">IF(ISBLANK(INDIRECT("'["&amp;'Báo cáo'!$C$3&amp;".xlsx]Hóa đơn COD'!"&amp;CELL("address",K680))),"",(INDIRECT("'["&amp;'Báo cáo'!$C$3&amp;".xlsx]Hóa đơn COD'!"&amp;CELL("address",K680))))</f>
        <v>0</v>
      </c>
      <c r="L680">
        <f ca="1">IF(ISBLANK(INDIRECT("'["&amp;'Báo cáo'!$C$3&amp;".xlsx]Hóa đơn COD'!"&amp;CELL("address",L680))),"",(INDIRECT("'["&amp;'Báo cáo'!$C$3&amp;".xlsx]Hóa đơn COD'!"&amp;CELL("address",L680))))</f>
        <v>8</v>
      </c>
      <c r="M680">
        <f ca="1">IF(ISBLANK(INDIRECT("'["&amp;'Báo cáo'!$C$3&amp;".xlsx]Hóa đơn COD'!"&amp;CELL("address",M680))),"",(INDIRECT("'["&amp;'Báo cáo'!$C$3&amp;".xlsx]Hóa đơn COD'!"&amp;CELL("address",M680))))</f>
        <v>0</v>
      </c>
      <c r="N680" t="str">
        <f ca="1">IF(ISBLANK(INDIRECT("'["&amp;'Báo cáo'!$C$3&amp;".xlsx]Hóa đơn COD'!"&amp;CELL("address",N680))),"",(INDIRECT("'["&amp;'Báo cáo'!$C$3&amp;".xlsx]Hóa đơn COD'!"&amp;CELL("address",N680))))</f>
        <v>tuoint</v>
      </c>
      <c r="O680" t="str">
        <f ca="1">IF(ISBLANK(INDIRECT("'["&amp;'Báo cáo'!$C$3&amp;".xlsx]Hóa đơn COD'!"&amp;CELL("address",O680))),"",(INDIRECT("'["&amp;'Báo cáo'!$C$3&amp;".xlsx]Hóa đơn COD'!"&amp;CELL("address",O680))))</f>
        <v>12:42 04-12-19</v>
      </c>
      <c r="P680" s="10">
        <f t="shared" ca="1" si="10"/>
        <v>0.52916666666666667</v>
      </c>
      <c r="Q680" t="str">
        <f ca="1">IF(B680="","",IF(P680&lt;'Báo cáo'!$C$4,"Sáng","Chiều"))</f>
        <v>Sáng</v>
      </c>
      <c r="R680" s="12" t="str">
        <f ca="1">IF(A680="","",IF(ISNUMBER(MATCH(B680,'Danh sách COD'!$B:$B,0)),J680/I680,""))</f>
        <v/>
      </c>
      <c r="S680" t="str">
        <f ca="1">IF(R680="","",IF(R680&gt;='Báo cáo'!$C$8,"Có","Không"))</f>
        <v/>
      </c>
    </row>
    <row r="681" spans="1:19" x14ac:dyDescent="0.25">
      <c r="A681" t="str">
        <f ca="1">IF(ISBLANK(INDIRECT("'["&amp;'Báo cáo'!$C$3&amp;".xlsx]Hóa đơn COD'!"&amp;CELL("address",A681))),"",(INDIRECT("'["&amp;'Báo cáo'!$C$3&amp;".xlsx]Hóa đơn COD'!"&amp;CELL("address",A681))))</f>
        <v>BTT399381510.T152995.061219</v>
      </c>
      <c r="B681" t="str">
        <f ca="1">IF(ISBLANK(INDIRECT("'["&amp;'Báo cáo'!$C$3&amp;".xlsx]Hóa đơn COD'!"&amp;CELL("address",B681))),"",(INDIRECT("'["&amp;'Báo cáo'!$C$3&amp;".xlsx]Hóa đơn COD'!"&amp;CELL("address",B681))))</f>
        <v>T152995-Huỳnh Trọng Nhân</v>
      </c>
      <c r="C681">
        <f ca="1">IF(ISBLANK(INDIRECT("'["&amp;'Báo cáo'!$C$3&amp;".xlsx]Hóa đơn COD'!"&amp;CELL("address",C681))),"",(INDIRECT("'["&amp;'Báo cáo'!$C$3&amp;".xlsx]Hóa đơn COD'!"&amp;CELL("address",C681))))</f>
        <v>6360800</v>
      </c>
      <c r="D681">
        <f ca="1">IF(ISBLANK(INDIRECT("'["&amp;'Báo cáo'!$C$3&amp;".xlsx]Hóa đơn COD'!"&amp;CELL("address",D681))),"",(INDIRECT("'["&amp;'Báo cáo'!$C$3&amp;".xlsx]Hóa đơn COD'!"&amp;CELL("address",D681))))</f>
        <v>0</v>
      </c>
      <c r="E681">
        <f ca="1">IF(ISBLANK(INDIRECT("'["&amp;'Báo cáo'!$C$3&amp;".xlsx]Hóa đơn COD'!"&amp;CELL("address",E681))),"",(INDIRECT("'["&amp;'Báo cáo'!$C$3&amp;".xlsx]Hóa đơn COD'!"&amp;CELL("address",E681))))</f>
        <v>454320</v>
      </c>
      <c r="F681">
        <f ca="1">IF(ISBLANK(INDIRECT("'["&amp;'Báo cáo'!$C$3&amp;".xlsx]Hóa đơn COD'!"&amp;CELL("address",F681))),"",(INDIRECT("'["&amp;'Báo cáo'!$C$3&amp;".xlsx]Hóa đơn COD'!"&amp;CELL("address",F681))))</f>
        <v>406320</v>
      </c>
      <c r="G681">
        <f ca="1">IF(ISBLANK(INDIRECT("'["&amp;'Báo cáo'!$C$3&amp;".xlsx]Hóa đơn COD'!"&amp;CELL("address",G681))),"",(INDIRECT("'["&amp;'Báo cáo'!$C$3&amp;".xlsx]Hóa đơn COD'!"&amp;CELL("address",G681))))</f>
        <v>48000</v>
      </c>
      <c r="H681">
        <f ca="1">IF(ISBLANK(INDIRECT("'["&amp;'Báo cáo'!$C$3&amp;".xlsx]Hóa đơn COD'!"&amp;CELL("address",H681))),"",(INDIRECT("'["&amp;'Báo cáo'!$C$3&amp;".xlsx]Hóa đơn COD'!"&amp;CELL("address",H681))))</f>
        <v>0</v>
      </c>
      <c r="I681">
        <f ca="1">IF(ISBLANK(INDIRECT("'["&amp;'Báo cáo'!$C$3&amp;".xlsx]Hóa đơn COD'!"&amp;CELL("address",I681))),"",(INDIRECT("'["&amp;'Báo cáo'!$C$3&amp;".xlsx]Hóa đơn COD'!"&amp;CELL("address",I681))))</f>
        <v>26</v>
      </c>
      <c r="J681">
        <f ca="1">IF(ISBLANK(INDIRECT("'["&amp;'Báo cáo'!$C$3&amp;".xlsx]Hóa đơn COD'!"&amp;CELL("address",J681))),"",(INDIRECT("'["&amp;'Báo cáo'!$C$3&amp;".xlsx]Hóa đơn COD'!"&amp;CELL("address",J681))))</f>
        <v>15</v>
      </c>
      <c r="K681">
        <f ca="1">IF(ISBLANK(INDIRECT("'["&amp;'Báo cáo'!$C$3&amp;".xlsx]Hóa đơn COD'!"&amp;CELL("address",K681))),"",(INDIRECT("'["&amp;'Báo cáo'!$C$3&amp;".xlsx]Hóa đơn COD'!"&amp;CELL("address",K681))))</f>
        <v>1</v>
      </c>
      <c r="L681">
        <f ca="1">IF(ISBLANK(INDIRECT("'["&amp;'Báo cáo'!$C$3&amp;".xlsx]Hóa đơn COD'!"&amp;CELL("address",L681))),"",(INDIRECT("'["&amp;'Báo cáo'!$C$3&amp;".xlsx]Hóa đơn COD'!"&amp;CELL("address",L681))))</f>
        <v>10</v>
      </c>
      <c r="M681">
        <f ca="1">IF(ISBLANK(INDIRECT("'["&amp;'Báo cáo'!$C$3&amp;".xlsx]Hóa đơn COD'!"&amp;CELL("address",M681))),"",(INDIRECT("'["&amp;'Báo cáo'!$C$3&amp;".xlsx]Hóa đơn COD'!"&amp;CELL("address",M681))))</f>
        <v>0</v>
      </c>
      <c r="N681" t="str">
        <f ca="1">IF(ISBLANK(INDIRECT("'["&amp;'Báo cáo'!$C$3&amp;".xlsx]Hóa đơn COD'!"&amp;CELL("address",N681))),"",(INDIRECT("'["&amp;'Báo cáo'!$C$3&amp;".xlsx]Hóa đơn COD'!"&amp;CELL("address",N681))))</f>
        <v>ngannk2</v>
      </c>
      <c r="O681" t="str">
        <f ca="1">IF(ISBLANK(INDIRECT("'["&amp;'Báo cáo'!$C$3&amp;".xlsx]Hóa đơn COD'!"&amp;CELL("address",O681))),"",(INDIRECT("'["&amp;'Báo cáo'!$C$3&amp;".xlsx]Hóa đơn COD'!"&amp;CELL("address",O681))))</f>
        <v>12:54 06-12-19</v>
      </c>
      <c r="P681" s="10">
        <f t="shared" ca="1" si="10"/>
        <v>0.53749999999999998</v>
      </c>
      <c r="Q681" t="str">
        <f ca="1">IF(B681="","",IF(P681&lt;'Báo cáo'!$C$4,"Sáng","Chiều"))</f>
        <v>Sáng</v>
      </c>
      <c r="R681" s="12" t="str">
        <f ca="1">IF(A681="","",IF(ISNUMBER(MATCH(B681,'Danh sách COD'!$B:$B,0)),J681/I681,""))</f>
        <v/>
      </c>
      <c r="S681" t="str">
        <f ca="1">IF(R681="","",IF(R681&gt;='Báo cáo'!$C$8,"Có","Không"))</f>
        <v/>
      </c>
    </row>
    <row r="682" spans="1:19" x14ac:dyDescent="0.25">
      <c r="A682" t="str">
        <f ca="1">IF(ISBLANK(INDIRECT("'["&amp;'Báo cáo'!$C$3&amp;".xlsx]Hóa đơn COD'!"&amp;CELL("address",A682))),"",(INDIRECT("'["&amp;'Báo cáo'!$C$3&amp;".xlsx]Hóa đơn COD'!"&amp;CELL("address",A682))))</f>
        <v>BTT395258331.T152995.031219</v>
      </c>
      <c r="B682" t="str">
        <f ca="1">IF(ISBLANK(INDIRECT("'["&amp;'Báo cáo'!$C$3&amp;".xlsx]Hóa đơn COD'!"&amp;CELL("address",B682))),"",(INDIRECT("'["&amp;'Báo cáo'!$C$3&amp;".xlsx]Hóa đơn COD'!"&amp;CELL("address",B682))))</f>
        <v>T152995-Huỳnh Trọng Nhân</v>
      </c>
      <c r="C682">
        <f ca="1">IF(ISBLANK(INDIRECT("'["&amp;'Báo cáo'!$C$3&amp;".xlsx]Hóa đơn COD'!"&amp;CELL("address",C682))),"",(INDIRECT("'["&amp;'Báo cáo'!$C$3&amp;".xlsx]Hóa đơn COD'!"&amp;CELL("address",C682))))</f>
        <v>1923500</v>
      </c>
      <c r="D682">
        <f ca="1">IF(ISBLANK(INDIRECT("'["&amp;'Báo cáo'!$C$3&amp;".xlsx]Hóa đơn COD'!"&amp;CELL("address",D682))),"",(INDIRECT("'["&amp;'Báo cáo'!$C$3&amp;".xlsx]Hóa đơn COD'!"&amp;CELL("address",D682))))</f>
        <v>0</v>
      </c>
      <c r="E682">
        <f ca="1">IF(ISBLANK(INDIRECT("'["&amp;'Báo cáo'!$C$3&amp;".xlsx]Hóa đơn COD'!"&amp;CELL("address",E682))),"",(INDIRECT("'["&amp;'Báo cáo'!$C$3&amp;".xlsx]Hóa đơn COD'!"&amp;CELL("address",E682))))</f>
        <v>129000</v>
      </c>
      <c r="F682">
        <f ca="1">IF(ISBLANK(INDIRECT("'["&amp;'Báo cáo'!$C$3&amp;".xlsx]Hóa đơn COD'!"&amp;CELL("address",F682))),"",(INDIRECT("'["&amp;'Báo cáo'!$C$3&amp;".xlsx]Hóa đơn COD'!"&amp;CELL("address",F682))))</f>
        <v>129000</v>
      </c>
      <c r="G682">
        <f ca="1">IF(ISBLANK(INDIRECT("'["&amp;'Báo cáo'!$C$3&amp;".xlsx]Hóa đơn COD'!"&amp;CELL("address",G682))),"",(INDIRECT("'["&amp;'Báo cáo'!$C$3&amp;".xlsx]Hóa đơn COD'!"&amp;CELL("address",G682))))</f>
        <v>0</v>
      </c>
      <c r="H682">
        <f ca="1">IF(ISBLANK(INDIRECT("'["&amp;'Báo cáo'!$C$3&amp;".xlsx]Hóa đơn COD'!"&amp;CELL("address",H682))),"",(INDIRECT("'["&amp;'Báo cáo'!$C$3&amp;".xlsx]Hóa đơn COD'!"&amp;CELL("address",H682))))</f>
        <v>0</v>
      </c>
      <c r="I682">
        <f ca="1">IF(ISBLANK(INDIRECT("'["&amp;'Báo cáo'!$C$3&amp;".xlsx]Hóa đơn COD'!"&amp;CELL("address",I682))),"",(INDIRECT("'["&amp;'Báo cáo'!$C$3&amp;".xlsx]Hóa đơn COD'!"&amp;CELL("address",I682))))</f>
        <v>8</v>
      </c>
      <c r="J682">
        <f ca="1">IF(ISBLANK(INDIRECT("'["&amp;'Báo cáo'!$C$3&amp;".xlsx]Hóa đơn COD'!"&amp;CELL("address",J682))),"",(INDIRECT("'["&amp;'Báo cáo'!$C$3&amp;".xlsx]Hóa đơn COD'!"&amp;CELL("address",J682))))</f>
        <v>6</v>
      </c>
      <c r="K682">
        <f ca="1">IF(ISBLANK(INDIRECT("'["&amp;'Báo cáo'!$C$3&amp;".xlsx]Hóa đơn COD'!"&amp;CELL("address",K682))),"",(INDIRECT("'["&amp;'Báo cáo'!$C$3&amp;".xlsx]Hóa đơn COD'!"&amp;CELL("address",K682))))</f>
        <v>0</v>
      </c>
      <c r="L682">
        <f ca="1">IF(ISBLANK(INDIRECT("'["&amp;'Báo cáo'!$C$3&amp;".xlsx]Hóa đơn COD'!"&amp;CELL("address",L682))),"",(INDIRECT("'["&amp;'Báo cáo'!$C$3&amp;".xlsx]Hóa đơn COD'!"&amp;CELL("address",L682))))</f>
        <v>2</v>
      </c>
      <c r="M682">
        <f ca="1">IF(ISBLANK(INDIRECT("'["&amp;'Báo cáo'!$C$3&amp;".xlsx]Hóa đơn COD'!"&amp;CELL("address",M682))),"",(INDIRECT("'["&amp;'Báo cáo'!$C$3&amp;".xlsx]Hóa đơn COD'!"&amp;CELL("address",M682))))</f>
        <v>0</v>
      </c>
      <c r="N682" t="str">
        <f ca="1">IF(ISBLANK(INDIRECT("'["&amp;'Báo cáo'!$C$3&amp;".xlsx]Hóa đơn COD'!"&amp;CELL("address",N682))),"",(INDIRECT("'["&amp;'Báo cáo'!$C$3&amp;".xlsx]Hóa đơn COD'!"&amp;CELL("address",N682))))</f>
        <v>nhitpy</v>
      </c>
      <c r="O682" t="str">
        <f ca="1">IF(ISBLANK(INDIRECT("'["&amp;'Báo cáo'!$C$3&amp;".xlsx]Hóa đơn COD'!"&amp;CELL("address",O682))),"",(INDIRECT("'["&amp;'Báo cáo'!$C$3&amp;".xlsx]Hóa đơn COD'!"&amp;CELL("address",O682))))</f>
        <v>12:58 03-12-19</v>
      </c>
      <c r="P682" s="10">
        <f t="shared" ca="1" si="10"/>
        <v>0.54027777777777775</v>
      </c>
      <c r="Q682" t="str">
        <f ca="1">IF(B682="","",IF(P682&lt;'Báo cáo'!$C$4,"Sáng","Chiều"))</f>
        <v>Sáng</v>
      </c>
      <c r="R682" s="12" t="str">
        <f ca="1">IF(A682="","",IF(ISNUMBER(MATCH(B682,'Danh sách COD'!$B:$B,0)),J682/I682,""))</f>
        <v/>
      </c>
      <c r="S682" t="str">
        <f ca="1">IF(R682="","",IF(R682&gt;='Báo cáo'!$C$8,"Có","Không"))</f>
        <v/>
      </c>
    </row>
    <row r="683" spans="1:19" x14ac:dyDescent="0.25">
      <c r="A683" t="str">
        <f ca="1">IF(ISBLANK(INDIRECT("'["&amp;'Báo cáo'!$C$3&amp;".xlsx]Hóa đơn COD'!"&amp;CELL("address",A683))),"",(INDIRECT("'["&amp;'Báo cáo'!$C$3&amp;".xlsx]Hóa đơn COD'!"&amp;CELL("address",A683))))</f>
        <v>BTT391767627.T152995.301119</v>
      </c>
      <c r="B683" t="str">
        <f ca="1">IF(ISBLANK(INDIRECT("'["&amp;'Báo cáo'!$C$3&amp;".xlsx]Hóa đơn COD'!"&amp;CELL("address",B683))),"",(INDIRECT("'["&amp;'Báo cáo'!$C$3&amp;".xlsx]Hóa đơn COD'!"&amp;CELL("address",B683))))</f>
        <v>T152995-Huỳnh Trọng Nhân</v>
      </c>
      <c r="C683">
        <f ca="1">IF(ISBLANK(INDIRECT("'["&amp;'Báo cáo'!$C$3&amp;".xlsx]Hóa đơn COD'!"&amp;CELL("address",C683))),"",(INDIRECT("'["&amp;'Báo cáo'!$C$3&amp;".xlsx]Hóa đơn COD'!"&amp;CELL("address",C683))))</f>
        <v>1782634</v>
      </c>
      <c r="D683">
        <f ca="1">IF(ISBLANK(INDIRECT("'["&amp;'Báo cáo'!$C$3&amp;".xlsx]Hóa đơn COD'!"&amp;CELL("address",D683))),"",(INDIRECT("'["&amp;'Báo cáo'!$C$3&amp;".xlsx]Hóa đơn COD'!"&amp;CELL("address",D683))))</f>
        <v>0</v>
      </c>
      <c r="E683">
        <f ca="1">IF(ISBLANK(INDIRECT("'["&amp;'Báo cáo'!$C$3&amp;".xlsx]Hóa đơn COD'!"&amp;CELL("address",E683))),"",(INDIRECT("'["&amp;'Báo cáo'!$C$3&amp;".xlsx]Hóa đơn COD'!"&amp;CELL("address",E683))))</f>
        <v>305210</v>
      </c>
      <c r="F683">
        <f ca="1">IF(ISBLANK(INDIRECT("'["&amp;'Báo cáo'!$C$3&amp;".xlsx]Hóa đơn COD'!"&amp;CELL("address",F683))),"",(INDIRECT("'["&amp;'Báo cáo'!$C$3&amp;".xlsx]Hóa đơn COD'!"&amp;CELL("address",F683))))</f>
        <v>305210</v>
      </c>
      <c r="G683">
        <f ca="1">IF(ISBLANK(INDIRECT("'["&amp;'Báo cáo'!$C$3&amp;".xlsx]Hóa đơn COD'!"&amp;CELL("address",G683))),"",(INDIRECT("'["&amp;'Báo cáo'!$C$3&amp;".xlsx]Hóa đơn COD'!"&amp;CELL("address",G683))))</f>
        <v>0</v>
      </c>
      <c r="H683">
        <f ca="1">IF(ISBLANK(INDIRECT("'["&amp;'Báo cáo'!$C$3&amp;".xlsx]Hóa đơn COD'!"&amp;CELL("address",H683))),"",(INDIRECT("'["&amp;'Báo cáo'!$C$3&amp;".xlsx]Hóa đơn COD'!"&amp;CELL("address",H683))))</f>
        <v>0</v>
      </c>
      <c r="I683">
        <f ca="1">IF(ISBLANK(INDIRECT("'["&amp;'Báo cáo'!$C$3&amp;".xlsx]Hóa đơn COD'!"&amp;CELL("address",I683))),"",(INDIRECT("'["&amp;'Báo cáo'!$C$3&amp;".xlsx]Hóa đơn COD'!"&amp;CELL("address",I683))))</f>
        <v>25</v>
      </c>
      <c r="J683">
        <f ca="1">IF(ISBLANK(INDIRECT("'["&amp;'Báo cáo'!$C$3&amp;".xlsx]Hóa đơn COD'!"&amp;CELL("address",J683))),"",(INDIRECT("'["&amp;'Báo cáo'!$C$3&amp;".xlsx]Hóa đơn COD'!"&amp;CELL("address",J683))))</f>
        <v>16</v>
      </c>
      <c r="K683">
        <f ca="1">IF(ISBLANK(INDIRECT("'["&amp;'Báo cáo'!$C$3&amp;".xlsx]Hóa đơn COD'!"&amp;CELL("address",K683))),"",(INDIRECT("'["&amp;'Báo cáo'!$C$3&amp;".xlsx]Hóa đơn COD'!"&amp;CELL("address",K683))))</f>
        <v>1</v>
      </c>
      <c r="L683">
        <f ca="1">IF(ISBLANK(INDIRECT("'["&amp;'Báo cáo'!$C$3&amp;".xlsx]Hóa đơn COD'!"&amp;CELL("address",L683))),"",(INDIRECT("'["&amp;'Báo cáo'!$C$3&amp;".xlsx]Hóa đơn COD'!"&amp;CELL("address",L683))))</f>
        <v>8</v>
      </c>
      <c r="M683">
        <f ca="1">IF(ISBLANK(INDIRECT("'["&amp;'Báo cáo'!$C$3&amp;".xlsx]Hóa đơn COD'!"&amp;CELL("address",M683))),"",(INDIRECT("'["&amp;'Báo cáo'!$C$3&amp;".xlsx]Hóa đơn COD'!"&amp;CELL("address",M683))))</f>
        <v>0</v>
      </c>
      <c r="N683" t="str">
        <f ca="1">IF(ISBLANK(INDIRECT("'["&amp;'Báo cáo'!$C$3&amp;".xlsx]Hóa đơn COD'!"&amp;CELL("address",N683))),"",(INDIRECT("'["&amp;'Báo cáo'!$C$3&amp;".xlsx]Hóa đơn COD'!"&amp;CELL("address",N683))))</f>
        <v>tuoint</v>
      </c>
      <c r="O683" t="str">
        <f ca="1">IF(ISBLANK(INDIRECT("'["&amp;'Báo cáo'!$C$3&amp;".xlsx]Hóa đơn COD'!"&amp;CELL("address",O683))),"",(INDIRECT("'["&amp;'Báo cáo'!$C$3&amp;".xlsx]Hóa đơn COD'!"&amp;CELL("address",O683))))</f>
        <v>13:08 30-11-19</v>
      </c>
      <c r="P683" s="10">
        <f t="shared" ca="1" si="10"/>
        <v>0.54722222222222217</v>
      </c>
      <c r="Q683" t="str">
        <f ca="1">IF(B683="","",IF(P683&lt;'Báo cáo'!$C$4,"Sáng","Chiều"))</f>
        <v>Sáng</v>
      </c>
      <c r="R683" s="12" t="str">
        <f ca="1">IF(A683="","",IF(ISNUMBER(MATCH(B683,'Danh sách COD'!$B:$B,0)),J683/I683,""))</f>
        <v/>
      </c>
      <c r="S683" t="str">
        <f ca="1">IF(R683="","",IF(R683&gt;='Báo cáo'!$C$8,"Có","Không"))</f>
        <v/>
      </c>
    </row>
    <row r="684" spans="1:19" x14ac:dyDescent="0.25">
      <c r="A684" t="str">
        <f ca="1">IF(ISBLANK(INDIRECT("'["&amp;'Báo cáo'!$C$3&amp;".xlsx]Hóa đơn COD'!"&amp;CELL("address",A684))),"",(INDIRECT("'["&amp;'Báo cáo'!$C$3&amp;".xlsx]Hóa đơn COD'!"&amp;CELL("address",A684))))</f>
        <v>BTT394068159.T152995.021219</v>
      </c>
      <c r="B684" t="str">
        <f ca="1">IF(ISBLANK(INDIRECT("'["&amp;'Báo cáo'!$C$3&amp;".xlsx]Hóa đơn COD'!"&amp;CELL("address",B684))),"",(INDIRECT("'["&amp;'Báo cáo'!$C$3&amp;".xlsx]Hóa đơn COD'!"&amp;CELL("address",B684))))</f>
        <v>T152995-Huỳnh Trọng Nhân</v>
      </c>
      <c r="C684">
        <f ca="1">IF(ISBLANK(INDIRECT("'["&amp;'Báo cáo'!$C$3&amp;".xlsx]Hóa đơn COD'!"&amp;CELL("address",C684))),"",(INDIRECT("'["&amp;'Báo cáo'!$C$3&amp;".xlsx]Hóa đơn COD'!"&amp;CELL("address",C684))))</f>
        <v>5522664</v>
      </c>
      <c r="D684">
        <f ca="1">IF(ISBLANK(INDIRECT("'["&amp;'Báo cáo'!$C$3&amp;".xlsx]Hóa đơn COD'!"&amp;CELL("address",D684))),"",(INDIRECT("'["&amp;'Báo cáo'!$C$3&amp;".xlsx]Hóa đơn COD'!"&amp;CELL("address",D684))))</f>
        <v>0</v>
      </c>
      <c r="E684">
        <f ca="1">IF(ISBLANK(INDIRECT("'["&amp;'Báo cáo'!$C$3&amp;".xlsx]Hóa đơn COD'!"&amp;CELL("address",E684))),"",(INDIRECT("'["&amp;'Báo cáo'!$C$3&amp;".xlsx]Hóa đơn COD'!"&amp;CELL("address",E684))))</f>
        <v>457700</v>
      </c>
      <c r="F684">
        <f ca="1">IF(ISBLANK(INDIRECT("'["&amp;'Báo cáo'!$C$3&amp;".xlsx]Hóa đơn COD'!"&amp;CELL("address",F684))),"",(INDIRECT("'["&amp;'Báo cáo'!$C$3&amp;".xlsx]Hóa đơn COD'!"&amp;CELL("address",F684))))</f>
        <v>419700</v>
      </c>
      <c r="G684">
        <f ca="1">IF(ISBLANK(INDIRECT("'["&amp;'Báo cáo'!$C$3&amp;".xlsx]Hóa đơn COD'!"&amp;CELL("address",G684))),"",(INDIRECT("'["&amp;'Báo cáo'!$C$3&amp;".xlsx]Hóa đơn COD'!"&amp;CELL("address",G684))))</f>
        <v>38000</v>
      </c>
      <c r="H684">
        <f ca="1">IF(ISBLANK(INDIRECT("'["&amp;'Báo cáo'!$C$3&amp;".xlsx]Hóa đơn COD'!"&amp;CELL("address",H684))),"",(INDIRECT("'["&amp;'Báo cáo'!$C$3&amp;".xlsx]Hóa đơn COD'!"&amp;CELL("address",H684))))</f>
        <v>0</v>
      </c>
      <c r="I684">
        <f ca="1">IF(ISBLANK(INDIRECT("'["&amp;'Báo cáo'!$C$3&amp;".xlsx]Hóa đơn COD'!"&amp;CELL("address",I684))),"",(INDIRECT("'["&amp;'Báo cáo'!$C$3&amp;".xlsx]Hóa đơn COD'!"&amp;CELL("address",I684))))</f>
        <v>31</v>
      </c>
      <c r="J684">
        <f ca="1">IF(ISBLANK(INDIRECT("'["&amp;'Báo cáo'!$C$3&amp;".xlsx]Hóa đơn COD'!"&amp;CELL("address",J684))),"",(INDIRECT("'["&amp;'Báo cáo'!$C$3&amp;".xlsx]Hóa đơn COD'!"&amp;CELL("address",J684))))</f>
        <v>24</v>
      </c>
      <c r="K684">
        <f ca="1">IF(ISBLANK(INDIRECT("'["&amp;'Báo cáo'!$C$3&amp;".xlsx]Hóa đơn COD'!"&amp;CELL("address",K684))),"",(INDIRECT("'["&amp;'Báo cáo'!$C$3&amp;".xlsx]Hóa đơn COD'!"&amp;CELL("address",K684))))</f>
        <v>1</v>
      </c>
      <c r="L684">
        <f ca="1">IF(ISBLANK(INDIRECT("'["&amp;'Báo cáo'!$C$3&amp;".xlsx]Hóa đơn COD'!"&amp;CELL("address",L684))),"",(INDIRECT("'["&amp;'Báo cáo'!$C$3&amp;".xlsx]Hóa đơn COD'!"&amp;CELL("address",L684))))</f>
        <v>6</v>
      </c>
      <c r="M684">
        <f ca="1">IF(ISBLANK(INDIRECT("'["&amp;'Báo cáo'!$C$3&amp;".xlsx]Hóa đơn COD'!"&amp;CELL("address",M684))),"",(INDIRECT("'["&amp;'Báo cáo'!$C$3&amp;".xlsx]Hóa đơn COD'!"&amp;CELL("address",M684))))</f>
        <v>0</v>
      </c>
      <c r="N684" t="str">
        <f ca="1">IF(ISBLANK(INDIRECT("'["&amp;'Báo cáo'!$C$3&amp;".xlsx]Hóa đơn COD'!"&amp;CELL("address",N684))),"",(INDIRECT("'["&amp;'Báo cáo'!$C$3&amp;".xlsx]Hóa đơn COD'!"&amp;CELL("address",N684))))</f>
        <v>nhitpy</v>
      </c>
      <c r="O684" t="str">
        <f ca="1">IF(ISBLANK(INDIRECT("'["&amp;'Báo cáo'!$C$3&amp;".xlsx]Hóa đơn COD'!"&amp;CELL("address",O684))),"",(INDIRECT("'["&amp;'Báo cáo'!$C$3&amp;".xlsx]Hóa đơn COD'!"&amp;CELL("address",O684))))</f>
        <v>14:22 02-12-19</v>
      </c>
      <c r="P684" s="10">
        <f t="shared" ca="1" si="10"/>
        <v>0.59861111111111109</v>
      </c>
      <c r="Q684" t="str">
        <f ca="1">IF(B684="","",IF(P684&lt;'Báo cáo'!$C$4,"Sáng","Chiều"))</f>
        <v>Chiều</v>
      </c>
      <c r="R684" s="12" t="str">
        <f ca="1">IF(A684="","",IF(ISNUMBER(MATCH(B684,'Danh sách COD'!$B:$B,0)),J684/I684,""))</f>
        <v/>
      </c>
      <c r="S684" t="str">
        <f ca="1">IF(R684="","",IF(R684&gt;='Báo cáo'!$C$8,"Có","Không"))</f>
        <v/>
      </c>
    </row>
    <row r="685" spans="1:19" x14ac:dyDescent="0.25">
      <c r="A685" t="str">
        <f ca="1">IF(ISBLANK(INDIRECT("'["&amp;'Báo cáo'!$C$3&amp;".xlsx]Hóa đơn COD'!"&amp;CELL("address",A685))),"",(INDIRECT("'["&amp;'Báo cáo'!$C$3&amp;".xlsx]Hóa đơn COD'!"&amp;CELL("address",A685))))</f>
        <v>BTT398061099.T152995.051219</v>
      </c>
      <c r="B685" t="str">
        <f ca="1">IF(ISBLANK(INDIRECT("'["&amp;'Báo cáo'!$C$3&amp;".xlsx]Hóa đơn COD'!"&amp;CELL("address",B685))),"",(INDIRECT("'["&amp;'Báo cáo'!$C$3&amp;".xlsx]Hóa đơn COD'!"&amp;CELL("address",B685))))</f>
        <v>T152995-Huỳnh Trọng Nhân</v>
      </c>
      <c r="C685">
        <f ca="1">IF(ISBLANK(INDIRECT("'["&amp;'Báo cáo'!$C$3&amp;".xlsx]Hóa đơn COD'!"&amp;CELL("address",C685))),"",(INDIRECT("'["&amp;'Báo cáo'!$C$3&amp;".xlsx]Hóa đơn COD'!"&amp;CELL("address",C685))))</f>
        <v>6524850</v>
      </c>
      <c r="D685">
        <f ca="1">IF(ISBLANK(INDIRECT("'["&amp;'Báo cáo'!$C$3&amp;".xlsx]Hóa đơn COD'!"&amp;CELL("address",D685))),"",(INDIRECT("'["&amp;'Báo cáo'!$C$3&amp;".xlsx]Hóa đơn COD'!"&amp;CELL("address",D685))))</f>
        <v>15500</v>
      </c>
      <c r="E685">
        <f ca="1">IF(ISBLANK(INDIRECT("'["&amp;'Báo cáo'!$C$3&amp;".xlsx]Hóa đơn COD'!"&amp;CELL("address",E685))),"",(INDIRECT("'["&amp;'Báo cáo'!$C$3&amp;".xlsx]Hóa đơn COD'!"&amp;CELL("address",E685))))</f>
        <v>723710</v>
      </c>
      <c r="F685">
        <f ca="1">IF(ISBLANK(INDIRECT("'["&amp;'Báo cáo'!$C$3&amp;".xlsx]Hóa đơn COD'!"&amp;CELL("address",F685))),"",(INDIRECT("'["&amp;'Báo cáo'!$C$3&amp;".xlsx]Hóa đơn COD'!"&amp;CELL("address",F685))))</f>
        <v>679710</v>
      </c>
      <c r="G685">
        <f ca="1">IF(ISBLANK(INDIRECT("'["&amp;'Báo cáo'!$C$3&amp;".xlsx]Hóa đơn COD'!"&amp;CELL("address",G685))),"",(INDIRECT("'["&amp;'Báo cáo'!$C$3&amp;".xlsx]Hóa đơn COD'!"&amp;CELL("address",G685))))</f>
        <v>44000</v>
      </c>
      <c r="H685">
        <f ca="1">IF(ISBLANK(INDIRECT("'["&amp;'Báo cáo'!$C$3&amp;".xlsx]Hóa đơn COD'!"&amp;CELL("address",H685))),"",(INDIRECT("'["&amp;'Báo cáo'!$C$3&amp;".xlsx]Hóa đơn COD'!"&amp;CELL("address",H685))))</f>
        <v>0</v>
      </c>
      <c r="I685">
        <f ca="1">IF(ISBLANK(INDIRECT("'["&amp;'Báo cáo'!$C$3&amp;".xlsx]Hóa đơn COD'!"&amp;CELL("address",I685))),"",(INDIRECT("'["&amp;'Báo cáo'!$C$3&amp;".xlsx]Hóa đơn COD'!"&amp;CELL("address",I685))))</f>
        <v>37</v>
      </c>
      <c r="J685">
        <f ca="1">IF(ISBLANK(INDIRECT("'["&amp;'Báo cáo'!$C$3&amp;".xlsx]Hóa đơn COD'!"&amp;CELL("address",J685))),"",(INDIRECT("'["&amp;'Báo cáo'!$C$3&amp;".xlsx]Hóa đơn COD'!"&amp;CELL("address",J685))))</f>
        <v>25</v>
      </c>
      <c r="K685">
        <f ca="1">IF(ISBLANK(INDIRECT("'["&amp;'Báo cáo'!$C$3&amp;".xlsx]Hóa đơn COD'!"&amp;CELL("address",K685))),"",(INDIRECT("'["&amp;'Báo cáo'!$C$3&amp;".xlsx]Hóa đơn COD'!"&amp;CELL("address",K685))))</f>
        <v>3</v>
      </c>
      <c r="L685">
        <f ca="1">IF(ISBLANK(INDIRECT("'["&amp;'Báo cáo'!$C$3&amp;".xlsx]Hóa đơn COD'!"&amp;CELL("address",L685))),"",(INDIRECT("'["&amp;'Báo cáo'!$C$3&amp;".xlsx]Hóa đơn COD'!"&amp;CELL("address",L685))))</f>
        <v>9</v>
      </c>
      <c r="M685">
        <f ca="1">IF(ISBLANK(INDIRECT("'["&amp;'Báo cáo'!$C$3&amp;".xlsx]Hóa đơn COD'!"&amp;CELL("address",M685))),"",(INDIRECT("'["&amp;'Báo cáo'!$C$3&amp;".xlsx]Hóa đơn COD'!"&amp;CELL("address",M685))))</f>
        <v>0</v>
      </c>
      <c r="N685" t="str">
        <f ca="1">IF(ISBLANK(INDIRECT("'["&amp;'Báo cáo'!$C$3&amp;".xlsx]Hóa đơn COD'!"&amp;CELL("address",N685))),"",(INDIRECT("'["&amp;'Báo cáo'!$C$3&amp;".xlsx]Hóa đơn COD'!"&amp;CELL("address",N685))))</f>
        <v>anhtnt3</v>
      </c>
      <c r="O685" t="str">
        <f ca="1">IF(ISBLANK(INDIRECT("'["&amp;'Báo cáo'!$C$3&amp;".xlsx]Hóa đơn COD'!"&amp;CELL("address",O685))),"",(INDIRECT("'["&amp;'Báo cáo'!$C$3&amp;".xlsx]Hóa đơn COD'!"&amp;CELL("address",O685))))</f>
        <v>14:35 05-12-19</v>
      </c>
      <c r="P685" s="10">
        <f t="shared" ca="1" si="10"/>
        <v>0.60763888888888895</v>
      </c>
      <c r="Q685" t="str">
        <f ca="1">IF(B685="","",IF(P685&lt;'Báo cáo'!$C$4,"Sáng","Chiều"))</f>
        <v>Chiều</v>
      </c>
      <c r="R685" s="12" t="str">
        <f ca="1">IF(A685="","",IF(ISNUMBER(MATCH(B685,'Danh sách COD'!$B:$B,0)),J685/I685,""))</f>
        <v/>
      </c>
      <c r="S685" t="str">
        <f ca="1">IF(R685="","",IF(R685&gt;='Báo cáo'!$C$8,"Có","Không"))</f>
        <v/>
      </c>
    </row>
    <row r="686" spans="1:19" x14ac:dyDescent="0.25">
      <c r="A686" t="str">
        <f ca="1">IF(ISBLANK(INDIRECT("'["&amp;'Báo cáo'!$C$3&amp;".xlsx]Hóa đơn COD'!"&amp;CELL("address",A686))),"",(INDIRECT("'["&amp;'Báo cáo'!$C$3&amp;".xlsx]Hóa đơn COD'!"&amp;CELL("address",A686))))</f>
        <v>BTT394136892.T152995.021219</v>
      </c>
      <c r="B686" t="str">
        <f ca="1">IF(ISBLANK(INDIRECT("'["&amp;'Báo cáo'!$C$3&amp;".xlsx]Hóa đơn COD'!"&amp;CELL("address",B686))),"",(INDIRECT("'["&amp;'Báo cáo'!$C$3&amp;".xlsx]Hóa đơn COD'!"&amp;CELL("address",B686))))</f>
        <v>T152995-Huỳnh Trọng Nhân</v>
      </c>
      <c r="C686">
        <f ca="1">IF(ISBLANK(INDIRECT("'["&amp;'Báo cáo'!$C$3&amp;".xlsx]Hóa đơn COD'!"&amp;CELL("address",C686))),"",(INDIRECT("'["&amp;'Báo cáo'!$C$3&amp;".xlsx]Hóa đơn COD'!"&amp;CELL("address",C686))))</f>
        <v>2091500</v>
      </c>
      <c r="D686">
        <f ca="1">IF(ISBLANK(INDIRECT("'["&amp;'Báo cáo'!$C$3&amp;".xlsx]Hóa đơn COD'!"&amp;CELL("address",D686))),"",(INDIRECT("'["&amp;'Báo cáo'!$C$3&amp;".xlsx]Hóa đơn COD'!"&amp;CELL("address",D686))))</f>
        <v>0</v>
      </c>
      <c r="E686">
        <f ca="1">IF(ISBLANK(INDIRECT("'["&amp;'Báo cáo'!$C$3&amp;".xlsx]Hóa đơn COD'!"&amp;CELL("address",E686))),"",(INDIRECT("'["&amp;'Báo cáo'!$C$3&amp;".xlsx]Hóa đơn COD'!"&amp;CELL("address",E686))))</f>
        <v>129050</v>
      </c>
      <c r="F686">
        <f ca="1">IF(ISBLANK(INDIRECT("'["&amp;'Báo cáo'!$C$3&amp;".xlsx]Hóa đơn COD'!"&amp;CELL("address",F686))),"",(INDIRECT("'["&amp;'Báo cáo'!$C$3&amp;".xlsx]Hóa đơn COD'!"&amp;CELL("address",F686))))</f>
        <v>129050</v>
      </c>
      <c r="G686">
        <f ca="1">IF(ISBLANK(INDIRECT("'["&amp;'Báo cáo'!$C$3&amp;".xlsx]Hóa đơn COD'!"&amp;CELL("address",G686))),"",(INDIRECT("'["&amp;'Báo cáo'!$C$3&amp;".xlsx]Hóa đơn COD'!"&amp;CELL("address",G686))))</f>
        <v>0</v>
      </c>
      <c r="H686">
        <f ca="1">IF(ISBLANK(INDIRECT("'["&amp;'Báo cáo'!$C$3&amp;".xlsx]Hóa đơn COD'!"&amp;CELL("address",H686))),"",(INDIRECT("'["&amp;'Báo cáo'!$C$3&amp;".xlsx]Hóa đơn COD'!"&amp;CELL("address",H686))))</f>
        <v>0</v>
      </c>
      <c r="I686">
        <f ca="1">IF(ISBLANK(INDIRECT("'["&amp;'Báo cáo'!$C$3&amp;".xlsx]Hóa đơn COD'!"&amp;CELL("address",I686))),"",(INDIRECT("'["&amp;'Báo cáo'!$C$3&amp;".xlsx]Hóa đơn COD'!"&amp;CELL("address",I686))))</f>
        <v>9</v>
      </c>
      <c r="J686">
        <f ca="1">IF(ISBLANK(INDIRECT("'["&amp;'Báo cáo'!$C$3&amp;".xlsx]Hóa đơn COD'!"&amp;CELL("address",J686))),"",(INDIRECT("'["&amp;'Báo cáo'!$C$3&amp;".xlsx]Hóa đơn COD'!"&amp;CELL("address",J686))))</f>
        <v>6</v>
      </c>
      <c r="K686">
        <f ca="1">IF(ISBLANK(INDIRECT("'["&amp;'Báo cáo'!$C$3&amp;".xlsx]Hóa đơn COD'!"&amp;CELL("address",K686))),"",(INDIRECT("'["&amp;'Báo cáo'!$C$3&amp;".xlsx]Hóa đơn COD'!"&amp;CELL("address",K686))))</f>
        <v>0</v>
      </c>
      <c r="L686">
        <f ca="1">IF(ISBLANK(INDIRECT("'["&amp;'Báo cáo'!$C$3&amp;".xlsx]Hóa đơn COD'!"&amp;CELL("address",L686))),"",(INDIRECT("'["&amp;'Báo cáo'!$C$3&amp;".xlsx]Hóa đơn COD'!"&amp;CELL("address",L686))))</f>
        <v>3</v>
      </c>
      <c r="M686">
        <f ca="1">IF(ISBLANK(INDIRECT("'["&amp;'Báo cáo'!$C$3&amp;".xlsx]Hóa đơn COD'!"&amp;CELL("address",M686))),"",(INDIRECT("'["&amp;'Báo cáo'!$C$3&amp;".xlsx]Hóa đơn COD'!"&amp;CELL("address",M686))))</f>
        <v>0</v>
      </c>
      <c r="N686" t="str">
        <f ca="1">IF(ISBLANK(INDIRECT("'["&amp;'Báo cáo'!$C$3&amp;".xlsx]Hóa đơn COD'!"&amp;CELL("address",N686))),"",(INDIRECT("'["&amp;'Báo cáo'!$C$3&amp;".xlsx]Hóa đơn COD'!"&amp;CELL("address",N686))))</f>
        <v>tuoint</v>
      </c>
      <c r="O686" t="str">
        <f ca="1">IF(ISBLANK(INDIRECT("'["&amp;'Báo cáo'!$C$3&amp;".xlsx]Hóa đơn COD'!"&amp;CELL("address",O686))),"",(INDIRECT("'["&amp;'Báo cáo'!$C$3&amp;".xlsx]Hóa đơn COD'!"&amp;CELL("address",O686))))</f>
        <v>15:40 02-12-19</v>
      </c>
      <c r="P686" s="10">
        <f t="shared" ca="1" si="10"/>
        <v>0.65277777777777779</v>
      </c>
      <c r="Q686" t="str">
        <f ca="1">IF(B686="","",IF(P686&lt;'Báo cáo'!$C$4,"Sáng","Chiều"))</f>
        <v>Chiều</v>
      </c>
      <c r="R686" s="12" t="str">
        <f ca="1">IF(A686="","",IF(ISNUMBER(MATCH(B686,'Danh sách COD'!$B:$B,0)),J686/I686,""))</f>
        <v/>
      </c>
      <c r="S686" t="str">
        <f ca="1">IF(R686="","",IF(R686&gt;='Báo cáo'!$C$8,"Có","Không"))</f>
        <v/>
      </c>
    </row>
    <row r="687" spans="1:19" x14ac:dyDescent="0.25">
      <c r="A687" t="str">
        <f ca="1">IF(ISBLANK(INDIRECT("'["&amp;'Báo cáo'!$C$3&amp;".xlsx]Hóa đơn COD'!"&amp;CELL("address",A687))),"",(INDIRECT("'["&amp;'Báo cáo'!$C$3&amp;".xlsx]Hóa đơn COD'!"&amp;CELL("address",A687))))</f>
        <v>BTT399575505.T152995.061219</v>
      </c>
      <c r="B687" t="str">
        <f ca="1">IF(ISBLANK(INDIRECT("'["&amp;'Báo cáo'!$C$3&amp;".xlsx]Hóa đơn COD'!"&amp;CELL("address",B687))),"",(INDIRECT("'["&amp;'Báo cáo'!$C$3&amp;".xlsx]Hóa đơn COD'!"&amp;CELL("address",B687))))</f>
        <v>T152995-Huỳnh Trọng Nhân</v>
      </c>
      <c r="C687">
        <f ca="1">IF(ISBLANK(INDIRECT("'["&amp;'Báo cáo'!$C$3&amp;".xlsx]Hóa đơn COD'!"&amp;CELL("address",C687))),"",(INDIRECT("'["&amp;'Báo cáo'!$C$3&amp;".xlsx]Hóa đơn COD'!"&amp;CELL("address",C687))))</f>
        <v>2716000</v>
      </c>
      <c r="D687">
        <f ca="1">IF(ISBLANK(INDIRECT("'["&amp;'Báo cáo'!$C$3&amp;".xlsx]Hóa đơn COD'!"&amp;CELL("address",D687))),"",(INDIRECT("'["&amp;'Báo cáo'!$C$3&amp;".xlsx]Hóa đơn COD'!"&amp;CELL("address",D687))))</f>
        <v>0</v>
      </c>
      <c r="E687">
        <f ca="1">IF(ISBLANK(INDIRECT("'["&amp;'Báo cáo'!$C$3&amp;".xlsx]Hóa đơn COD'!"&amp;CELL("address",E687))),"",(INDIRECT("'["&amp;'Báo cáo'!$C$3&amp;".xlsx]Hóa đơn COD'!"&amp;CELL("address",E687))))</f>
        <v>224400</v>
      </c>
      <c r="F687">
        <f ca="1">IF(ISBLANK(INDIRECT("'["&amp;'Báo cáo'!$C$3&amp;".xlsx]Hóa đơn COD'!"&amp;CELL("address",F687))),"",(INDIRECT("'["&amp;'Báo cáo'!$C$3&amp;".xlsx]Hóa đơn COD'!"&amp;CELL("address",F687))))</f>
        <v>206400</v>
      </c>
      <c r="G687">
        <f ca="1">IF(ISBLANK(INDIRECT("'["&amp;'Báo cáo'!$C$3&amp;".xlsx]Hóa đơn COD'!"&amp;CELL("address",G687))),"",(INDIRECT("'["&amp;'Báo cáo'!$C$3&amp;".xlsx]Hóa đơn COD'!"&amp;CELL("address",G687))))</f>
        <v>18000</v>
      </c>
      <c r="H687">
        <f ca="1">IF(ISBLANK(INDIRECT("'["&amp;'Báo cáo'!$C$3&amp;".xlsx]Hóa đơn COD'!"&amp;CELL("address",H687))),"",(INDIRECT("'["&amp;'Báo cáo'!$C$3&amp;".xlsx]Hóa đơn COD'!"&amp;CELL("address",H687))))</f>
        <v>0</v>
      </c>
      <c r="I687">
        <f ca="1">IF(ISBLANK(INDIRECT("'["&amp;'Báo cáo'!$C$3&amp;".xlsx]Hóa đơn COD'!"&amp;CELL("address",I687))),"",(INDIRECT("'["&amp;'Báo cáo'!$C$3&amp;".xlsx]Hóa đơn COD'!"&amp;CELL("address",I687))))</f>
        <v>17</v>
      </c>
      <c r="J687">
        <f ca="1">IF(ISBLANK(INDIRECT("'["&amp;'Báo cáo'!$C$3&amp;".xlsx]Hóa đơn COD'!"&amp;CELL("address",J687))),"",(INDIRECT("'["&amp;'Báo cáo'!$C$3&amp;".xlsx]Hóa đơn COD'!"&amp;CELL("address",J687))))</f>
        <v>13</v>
      </c>
      <c r="K687">
        <f ca="1">IF(ISBLANK(INDIRECT("'["&amp;'Báo cáo'!$C$3&amp;".xlsx]Hóa đơn COD'!"&amp;CELL("address",K687))),"",(INDIRECT("'["&amp;'Báo cáo'!$C$3&amp;".xlsx]Hóa đơn COD'!"&amp;CELL("address",K687))))</f>
        <v>0</v>
      </c>
      <c r="L687">
        <f ca="1">IF(ISBLANK(INDIRECT("'["&amp;'Báo cáo'!$C$3&amp;".xlsx]Hóa đơn COD'!"&amp;CELL("address",L687))),"",(INDIRECT("'["&amp;'Báo cáo'!$C$3&amp;".xlsx]Hóa đơn COD'!"&amp;CELL("address",L687))))</f>
        <v>4</v>
      </c>
      <c r="M687">
        <f ca="1">IF(ISBLANK(INDIRECT("'["&amp;'Báo cáo'!$C$3&amp;".xlsx]Hóa đơn COD'!"&amp;CELL("address",M687))),"",(INDIRECT("'["&amp;'Báo cáo'!$C$3&amp;".xlsx]Hóa đơn COD'!"&amp;CELL("address",M687))))</f>
        <v>0</v>
      </c>
      <c r="N687" t="str">
        <f ca="1">IF(ISBLANK(INDIRECT("'["&amp;'Báo cáo'!$C$3&amp;".xlsx]Hóa đơn COD'!"&amp;CELL("address",N687))),"",(INDIRECT("'["&amp;'Báo cáo'!$C$3&amp;".xlsx]Hóa đơn COD'!"&amp;CELL("address",N687))))</f>
        <v>tuoint</v>
      </c>
      <c r="O687" t="str">
        <f ca="1">IF(ISBLANK(INDIRECT("'["&amp;'Báo cáo'!$C$3&amp;".xlsx]Hóa đơn COD'!"&amp;CELL("address",O687))),"",(INDIRECT("'["&amp;'Báo cáo'!$C$3&amp;".xlsx]Hóa đơn COD'!"&amp;CELL("address",O687))))</f>
        <v>15:40 06-12-19</v>
      </c>
      <c r="P687" s="10">
        <f t="shared" ca="1" si="10"/>
        <v>0.65277777777777779</v>
      </c>
      <c r="Q687" t="str">
        <f ca="1">IF(B687="","",IF(P687&lt;'Báo cáo'!$C$4,"Sáng","Chiều"))</f>
        <v>Chiều</v>
      </c>
      <c r="R687" s="12" t="str">
        <f ca="1">IF(A687="","",IF(ISNUMBER(MATCH(B687,'Danh sách COD'!$B:$B,0)),J687/I687,""))</f>
        <v/>
      </c>
      <c r="S687" t="str">
        <f ca="1">IF(R687="","",IF(R687&gt;='Báo cáo'!$C$8,"Có","Không"))</f>
        <v/>
      </c>
    </row>
    <row r="688" spans="1:19" x14ac:dyDescent="0.25">
      <c r="A688" t="str">
        <f ca="1">IF(ISBLANK(INDIRECT("'["&amp;'Báo cáo'!$C$3&amp;".xlsx]Hóa đơn COD'!"&amp;CELL("address",A688))),"",(INDIRECT("'["&amp;'Báo cáo'!$C$3&amp;".xlsx]Hóa đơn COD'!"&amp;CELL("address",A688))))</f>
        <v>BTT395463843.T152995.031219</v>
      </c>
      <c r="B688" t="str">
        <f ca="1">IF(ISBLANK(INDIRECT("'["&amp;'Báo cáo'!$C$3&amp;".xlsx]Hóa đơn COD'!"&amp;CELL("address",B688))),"",(INDIRECT("'["&amp;'Báo cáo'!$C$3&amp;".xlsx]Hóa đơn COD'!"&amp;CELL("address",B688))))</f>
        <v>T152995-Huỳnh Trọng Nhân</v>
      </c>
      <c r="C688">
        <f ca="1">IF(ISBLANK(INDIRECT("'["&amp;'Báo cáo'!$C$3&amp;".xlsx]Hóa đơn COD'!"&amp;CELL("address",C688))),"",(INDIRECT("'["&amp;'Báo cáo'!$C$3&amp;".xlsx]Hóa đơn COD'!"&amp;CELL("address",C688))))</f>
        <v>1062500</v>
      </c>
      <c r="D688">
        <f ca="1">IF(ISBLANK(INDIRECT("'["&amp;'Báo cáo'!$C$3&amp;".xlsx]Hóa đơn COD'!"&amp;CELL("address",D688))),"",(INDIRECT("'["&amp;'Báo cáo'!$C$3&amp;".xlsx]Hóa đơn COD'!"&amp;CELL("address",D688))))</f>
        <v>0</v>
      </c>
      <c r="E688">
        <f ca="1">IF(ISBLANK(INDIRECT("'["&amp;'Báo cáo'!$C$3&amp;".xlsx]Hóa đơn COD'!"&amp;CELL("address",E688))),"",(INDIRECT("'["&amp;'Báo cáo'!$C$3&amp;".xlsx]Hóa đơn COD'!"&amp;CELL("address",E688))))</f>
        <v>131015</v>
      </c>
      <c r="F688">
        <f ca="1">IF(ISBLANK(INDIRECT("'["&amp;'Báo cáo'!$C$3&amp;".xlsx]Hóa đơn COD'!"&amp;CELL("address",F688))),"",(INDIRECT("'["&amp;'Báo cáo'!$C$3&amp;".xlsx]Hóa đơn COD'!"&amp;CELL("address",F688))))</f>
        <v>99015</v>
      </c>
      <c r="G688">
        <f ca="1">IF(ISBLANK(INDIRECT("'["&amp;'Báo cáo'!$C$3&amp;".xlsx]Hóa đơn COD'!"&amp;CELL("address",G688))),"",(INDIRECT("'["&amp;'Báo cáo'!$C$3&amp;".xlsx]Hóa đơn COD'!"&amp;CELL("address",G688))))</f>
        <v>32000</v>
      </c>
      <c r="H688">
        <f ca="1">IF(ISBLANK(INDIRECT("'["&amp;'Báo cáo'!$C$3&amp;".xlsx]Hóa đơn COD'!"&amp;CELL("address",H688))),"",(INDIRECT("'["&amp;'Báo cáo'!$C$3&amp;".xlsx]Hóa đơn COD'!"&amp;CELL("address",H688))))</f>
        <v>0</v>
      </c>
      <c r="I688">
        <f ca="1">IF(ISBLANK(INDIRECT("'["&amp;'Báo cáo'!$C$3&amp;".xlsx]Hóa đơn COD'!"&amp;CELL("address",I688))),"",(INDIRECT("'["&amp;'Báo cáo'!$C$3&amp;".xlsx]Hóa đơn COD'!"&amp;CELL("address",I688))))</f>
        <v>7</v>
      </c>
      <c r="J688">
        <f ca="1">IF(ISBLANK(INDIRECT("'["&amp;'Báo cáo'!$C$3&amp;".xlsx]Hóa đơn COD'!"&amp;CELL("address",J688))),"",(INDIRECT("'["&amp;'Báo cáo'!$C$3&amp;".xlsx]Hóa đơn COD'!"&amp;CELL("address",J688))))</f>
        <v>5</v>
      </c>
      <c r="K688">
        <f ca="1">IF(ISBLANK(INDIRECT("'["&amp;'Báo cáo'!$C$3&amp;".xlsx]Hóa đơn COD'!"&amp;CELL("address",K688))),"",(INDIRECT("'["&amp;'Báo cáo'!$C$3&amp;".xlsx]Hóa đơn COD'!"&amp;CELL("address",K688))))</f>
        <v>0</v>
      </c>
      <c r="L688">
        <f ca="1">IF(ISBLANK(INDIRECT("'["&amp;'Báo cáo'!$C$3&amp;".xlsx]Hóa đơn COD'!"&amp;CELL("address",L688))),"",(INDIRECT("'["&amp;'Báo cáo'!$C$3&amp;".xlsx]Hóa đơn COD'!"&amp;CELL("address",L688))))</f>
        <v>2</v>
      </c>
      <c r="M688">
        <f ca="1">IF(ISBLANK(INDIRECT("'["&amp;'Báo cáo'!$C$3&amp;".xlsx]Hóa đơn COD'!"&amp;CELL("address",M688))),"",(INDIRECT("'["&amp;'Báo cáo'!$C$3&amp;".xlsx]Hóa đơn COD'!"&amp;CELL("address",M688))))</f>
        <v>0</v>
      </c>
      <c r="N688" t="str">
        <f ca="1">IF(ISBLANK(INDIRECT("'["&amp;'Báo cáo'!$C$3&amp;".xlsx]Hóa đơn COD'!"&amp;CELL("address",N688))),"",(INDIRECT("'["&amp;'Báo cáo'!$C$3&amp;".xlsx]Hóa đơn COD'!"&amp;CELL("address",N688))))</f>
        <v>nhitpy</v>
      </c>
      <c r="O688" t="str">
        <f ca="1">IF(ISBLANK(INDIRECT("'["&amp;'Báo cáo'!$C$3&amp;".xlsx]Hóa đơn COD'!"&amp;CELL("address",O688))),"",(INDIRECT("'["&amp;'Báo cáo'!$C$3&amp;".xlsx]Hóa đơn COD'!"&amp;CELL("address",O688))))</f>
        <v>15:51 03-12-19</v>
      </c>
      <c r="P688" s="10">
        <f t="shared" ca="1" si="10"/>
        <v>0.66041666666666665</v>
      </c>
      <c r="Q688" t="str">
        <f ca="1">IF(B688="","",IF(P688&lt;'Báo cáo'!$C$4,"Sáng","Chiều"))</f>
        <v>Chiều</v>
      </c>
      <c r="R688" s="12" t="str">
        <f ca="1">IF(A688="","",IF(ISNUMBER(MATCH(B688,'Danh sách COD'!$B:$B,0)),J688/I688,""))</f>
        <v/>
      </c>
      <c r="S688" t="str">
        <f ca="1">IF(R688="","",IF(R688&gt;='Báo cáo'!$C$8,"Có","Không"))</f>
        <v/>
      </c>
    </row>
    <row r="689" spans="1:19" x14ac:dyDescent="0.25">
      <c r="A689" t="str">
        <f ca="1">IF(ISBLANK(INDIRECT("'["&amp;'Báo cáo'!$C$3&amp;".xlsx]Hóa đơn COD'!"&amp;CELL("address",A689))),"",(INDIRECT("'["&amp;'Báo cáo'!$C$3&amp;".xlsx]Hóa đơn COD'!"&amp;CELL("address",A689))))</f>
        <v>BTT398120124.T152995.051219</v>
      </c>
      <c r="B689" t="str">
        <f ca="1">IF(ISBLANK(INDIRECT("'["&amp;'Báo cáo'!$C$3&amp;".xlsx]Hóa đơn COD'!"&amp;CELL("address",B689))),"",(INDIRECT("'["&amp;'Báo cáo'!$C$3&amp;".xlsx]Hóa đơn COD'!"&amp;CELL("address",B689))))</f>
        <v>T152995-Huỳnh Trọng Nhân</v>
      </c>
      <c r="C689">
        <f ca="1">IF(ISBLANK(INDIRECT("'["&amp;'Báo cáo'!$C$3&amp;".xlsx]Hóa đơn COD'!"&amp;CELL("address",C689))),"",(INDIRECT("'["&amp;'Báo cáo'!$C$3&amp;".xlsx]Hóa đơn COD'!"&amp;CELL("address",C689))))</f>
        <v>1693000</v>
      </c>
      <c r="D689">
        <f ca="1">IF(ISBLANK(INDIRECT("'["&amp;'Báo cáo'!$C$3&amp;".xlsx]Hóa đơn COD'!"&amp;CELL("address",D689))),"",(INDIRECT("'["&amp;'Báo cáo'!$C$3&amp;".xlsx]Hóa đơn COD'!"&amp;CELL("address",D689))))</f>
        <v>0</v>
      </c>
      <c r="E689">
        <f ca="1">IF(ISBLANK(INDIRECT("'["&amp;'Báo cáo'!$C$3&amp;".xlsx]Hóa đơn COD'!"&amp;CELL("address",E689))),"",(INDIRECT("'["&amp;'Báo cáo'!$C$3&amp;".xlsx]Hóa đơn COD'!"&amp;CELL("address",E689))))</f>
        <v>93705</v>
      </c>
      <c r="F689">
        <f ca="1">IF(ISBLANK(INDIRECT("'["&amp;'Báo cáo'!$C$3&amp;".xlsx]Hóa đơn COD'!"&amp;CELL("address",F689))),"",(INDIRECT("'["&amp;'Báo cáo'!$C$3&amp;".xlsx]Hóa đơn COD'!"&amp;CELL("address",F689))))</f>
        <v>93705</v>
      </c>
      <c r="G689">
        <f ca="1">IF(ISBLANK(INDIRECT("'["&amp;'Báo cáo'!$C$3&amp;".xlsx]Hóa đơn COD'!"&amp;CELL("address",G689))),"",(INDIRECT("'["&amp;'Báo cáo'!$C$3&amp;".xlsx]Hóa đơn COD'!"&amp;CELL("address",G689))))</f>
        <v>0</v>
      </c>
      <c r="H689">
        <f ca="1">IF(ISBLANK(INDIRECT("'["&amp;'Báo cáo'!$C$3&amp;".xlsx]Hóa đơn COD'!"&amp;CELL("address",H689))),"",(INDIRECT("'["&amp;'Báo cáo'!$C$3&amp;".xlsx]Hóa đơn COD'!"&amp;CELL("address",H689))))</f>
        <v>0</v>
      </c>
      <c r="I689">
        <f ca="1">IF(ISBLANK(INDIRECT("'["&amp;'Báo cáo'!$C$3&amp;".xlsx]Hóa đơn COD'!"&amp;CELL("address",I689))),"",(INDIRECT("'["&amp;'Báo cáo'!$C$3&amp;".xlsx]Hóa đơn COD'!"&amp;CELL("address",I689))))</f>
        <v>6</v>
      </c>
      <c r="J689">
        <f ca="1">IF(ISBLANK(INDIRECT("'["&amp;'Báo cáo'!$C$3&amp;".xlsx]Hóa đơn COD'!"&amp;CELL("address",J689))),"",(INDIRECT("'["&amp;'Báo cáo'!$C$3&amp;".xlsx]Hóa đơn COD'!"&amp;CELL("address",J689))))</f>
        <v>5</v>
      </c>
      <c r="K689">
        <f ca="1">IF(ISBLANK(INDIRECT("'["&amp;'Báo cáo'!$C$3&amp;".xlsx]Hóa đơn COD'!"&amp;CELL("address",K689))),"",(INDIRECT("'["&amp;'Báo cáo'!$C$3&amp;".xlsx]Hóa đơn COD'!"&amp;CELL("address",K689))))</f>
        <v>0</v>
      </c>
      <c r="L689">
        <f ca="1">IF(ISBLANK(INDIRECT("'["&amp;'Báo cáo'!$C$3&amp;".xlsx]Hóa đơn COD'!"&amp;CELL("address",L689))),"",(INDIRECT("'["&amp;'Báo cáo'!$C$3&amp;".xlsx]Hóa đơn COD'!"&amp;CELL("address",L689))))</f>
        <v>1</v>
      </c>
      <c r="M689">
        <f ca="1">IF(ISBLANK(INDIRECT("'["&amp;'Báo cáo'!$C$3&amp;".xlsx]Hóa đơn COD'!"&amp;CELL("address",M689))),"",(INDIRECT("'["&amp;'Báo cáo'!$C$3&amp;".xlsx]Hóa đơn COD'!"&amp;CELL("address",M689))))</f>
        <v>0</v>
      </c>
      <c r="N689" t="str">
        <f ca="1">IF(ISBLANK(INDIRECT("'["&amp;'Báo cáo'!$C$3&amp;".xlsx]Hóa đơn COD'!"&amp;CELL("address",N689))),"",(INDIRECT("'["&amp;'Báo cáo'!$C$3&amp;".xlsx]Hóa đơn COD'!"&amp;CELL("address",N689))))</f>
        <v>trongntm</v>
      </c>
      <c r="O689" t="str">
        <f ca="1">IF(ISBLANK(INDIRECT("'["&amp;'Báo cáo'!$C$3&amp;".xlsx]Hóa đơn COD'!"&amp;CELL("address",O689))),"",(INDIRECT("'["&amp;'Báo cáo'!$C$3&amp;".xlsx]Hóa đơn COD'!"&amp;CELL("address",O689))))</f>
        <v>15:53 05-12-19</v>
      </c>
      <c r="P689" s="10">
        <f t="shared" ca="1" si="10"/>
        <v>0.66180555555555554</v>
      </c>
      <c r="Q689" t="str">
        <f ca="1">IF(B689="","",IF(P689&lt;'Báo cáo'!$C$4,"Sáng","Chiều"))</f>
        <v>Chiều</v>
      </c>
      <c r="R689" s="12" t="str">
        <f ca="1">IF(A689="","",IF(ISNUMBER(MATCH(B689,'Danh sách COD'!$B:$B,0)),J689/I689,""))</f>
        <v/>
      </c>
      <c r="S689" t="str">
        <f ca="1">IF(R689="","",IF(R689&gt;='Báo cáo'!$C$8,"Có","Không"))</f>
        <v/>
      </c>
    </row>
    <row r="690" spans="1:19" x14ac:dyDescent="0.25">
      <c r="A690" t="str">
        <f ca="1">IF(ISBLANK(INDIRECT("'["&amp;'Báo cáo'!$C$3&amp;".xlsx]Hóa đơn COD'!"&amp;CELL("address",A690))),"",(INDIRECT("'["&amp;'Báo cáo'!$C$3&amp;".xlsx]Hóa đơn COD'!"&amp;CELL("address",A690))))</f>
        <v>BTT399654000.T152995.061219</v>
      </c>
      <c r="B690" t="str">
        <f ca="1">IF(ISBLANK(INDIRECT("'["&amp;'Báo cáo'!$C$3&amp;".xlsx]Hóa đơn COD'!"&amp;CELL("address",B690))),"",(INDIRECT("'["&amp;'Báo cáo'!$C$3&amp;".xlsx]Hóa đơn COD'!"&amp;CELL("address",B690))))</f>
        <v>T152995-Huỳnh Trọng Nhân</v>
      </c>
      <c r="C690">
        <f ca="1">IF(ISBLANK(INDIRECT("'["&amp;'Báo cáo'!$C$3&amp;".xlsx]Hóa đơn COD'!"&amp;CELL("address",C690))),"",(INDIRECT("'["&amp;'Báo cáo'!$C$3&amp;".xlsx]Hóa đơn COD'!"&amp;CELL("address",C690))))</f>
        <v>966800</v>
      </c>
      <c r="D690">
        <f ca="1">IF(ISBLANK(INDIRECT("'["&amp;'Báo cáo'!$C$3&amp;".xlsx]Hóa đơn COD'!"&amp;CELL("address",D690))),"",(INDIRECT("'["&amp;'Báo cáo'!$C$3&amp;".xlsx]Hóa đơn COD'!"&amp;CELL("address",D690))))</f>
        <v>0</v>
      </c>
      <c r="E690">
        <f ca="1">IF(ISBLANK(INDIRECT("'["&amp;'Báo cáo'!$C$3&amp;".xlsx]Hóa đơn COD'!"&amp;CELL("address",E690))),"",(INDIRECT("'["&amp;'Báo cáo'!$C$3&amp;".xlsx]Hóa đơn COD'!"&amp;CELL("address",E690))))</f>
        <v>132150</v>
      </c>
      <c r="F690">
        <f ca="1">IF(ISBLANK(INDIRECT("'["&amp;'Báo cáo'!$C$3&amp;".xlsx]Hóa đơn COD'!"&amp;CELL("address",F690))),"",(INDIRECT("'["&amp;'Báo cáo'!$C$3&amp;".xlsx]Hóa đơn COD'!"&amp;CELL("address",F690))))</f>
        <v>132150</v>
      </c>
      <c r="G690">
        <f ca="1">IF(ISBLANK(INDIRECT("'["&amp;'Báo cáo'!$C$3&amp;".xlsx]Hóa đơn COD'!"&amp;CELL("address",G690))),"",(INDIRECT("'["&amp;'Báo cáo'!$C$3&amp;".xlsx]Hóa đơn COD'!"&amp;CELL("address",G690))))</f>
        <v>0</v>
      </c>
      <c r="H690">
        <f ca="1">IF(ISBLANK(INDIRECT("'["&amp;'Báo cáo'!$C$3&amp;".xlsx]Hóa đơn COD'!"&amp;CELL("address",H690))),"",(INDIRECT("'["&amp;'Báo cáo'!$C$3&amp;".xlsx]Hóa đơn COD'!"&amp;CELL("address",H690))))</f>
        <v>0</v>
      </c>
      <c r="I690">
        <f ca="1">IF(ISBLANK(INDIRECT("'["&amp;'Báo cáo'!$C$3&amp;".xlsx]Hóa đơn COD'!"&amp;CELL("address",I690))),"",(INDIRECT("'["&amp;'Báo cáo'!$C$3&amp;".xlsx]Hóa đơn COD'!"&amp;CELL("address",I690))))</f>
        <v>11</v>
      </c>
      <c r="J690">
        <f ca="1">IF(ISBLANK(INDIRECT("'["&amp;'Báo cáo'!$C$3&amp;".xlsx]Hóa đơn COD'!"&amp;CELL("address",J690))),"",(INDIRECT("'["&amp;'Báo cáo'!$C$3&amp;".xlsx]Hóa đơn COD'!"&amp;CELL("address",J690))))</f>
        <v>7</v>
      </c>
      <c r="K690">
        <f ca="1">IF(ISBLANK(INDIRECT("'["&amp;'Báo cáo'!$C$3&amp;".xlsx]Hóa đơn COD'!"&amp;CELL("address",K690))),"",(INDIRECT("'["&amp;'Báo cáo'!$C$3&amp;".xlsx]Hóa đơn COD'!"&amp;CELL("address",K690))))</f>
        <v>0</v>
      </c>
      <c r="L690">
        <f ca="1">IF(ISBLANK(INDIRECT("'["&amp;'Báo cáo'!$C$3&amp;".xlsx]Hóa đơn COD'!"&amp;CELL("address",L690))),"",(INDIRECT("'["&amp;'Báo cáo'!$C$3&amp;".xlsx]Hóa đơn COD'!"&amp;CELL("address",L690))))</f>
        <v>4</v>
      </c>
      <c r="M690">
        <f ca="1">IF(ISBLANK(INDIRECT("'["&amp;'Báo cáo'!$C$3&amp;".xlsx]Hóa đơn COD'!"&amp;CELL("address",M690))),"",(INDIRECT("'["&amp;'Báo cáo'!$C$3&amp;".xlsx]Hóa đơn COD'!"&amp;CELL("address",M690))))</f>
        <v>0</v>
      </c>
      <c r="N690" t="str">
        <f ca="1">IF(ISBLANK(INDIRECT("'["&amp;'Báo cáo'!$C$3&amp;".xlsx]Hóa đơn COD'!"&amp;CELL("address",N690))),"",(INDIRECT("'["&amp;'Báo cáo'!$C$3&amp;".xlsx]Hóa đơn COD'!"&amp;CELL("address",N690))))</f>
        <v>trongntm</v>
      </c>
      <c r="O690" t="str">
        <f ca="1">IF(ISBLANK(INDIRECT("'["&amp;'Báo cáo'!$C$3&amp;".xlsx]Hóa đơn COD'!"&amp;CELL("address",O690))),"",(INDIRECT("'["&amp;'Báo cáo'!$C$3&amp;".xlsx]Hóa đơn COD'!"&amp;CELL("address",O690))))</f>
        <v>17:12 06-12-19</v>
      </c>
      <c r="P690" s="10">
        <f t="shared" ca="1" si="10"/>
        <v>0.71666666666666667</v>
      </c>
      <c r="Q690" t="str">
        <f ca="1">IF(B690="","",IF(P690&lt;'Báo cáo'!$C$4,"Sáng","Chiều"))</f>
        <v>Chiều</v>
      </c>
      <c r="R690" s="12" t="str">
        <f ca="1">IF(A690="","",IF(ISNUMBER(MATCH(B690,'Danh sách COD'!$B:$B,0)),J690/I690,""))</f>
        <v/>
      </c>
      <c r="S690" t="str">
        <f ca="1">IF(R690="","",IF(R690&gt;='Báo cáo'!$C$8,"Có","Không"))</f>
        <v/>
      </c>
    </row>
    <row r="691" spans="1:19" x14ac:dyDescent="0.25">
      <c r="A691" t="str">
        <f ca="1">IF(ISBLANK(INDIRECT("'["&amp;'Báo cáo'!$C$3&amp;".xlsx]Hóa đơn COD'!"&amp;CELL("address",A691))),"",(INDIRECT("'["&amp;'Báo cáo'!$C$3&amp;".xlsx]Hóa đơn COD'!"&amp;CELL("address",A691))))</f>
        <v>BTT394269315.T152995.021219</v>
      </c>
      <c r="B691" t="str">
        <f ca="1">IF(ISBLANK(INDIRECT("'["&amp;'Báo cáo'!$C$3&amp;".xlsx]Hóa đơn COD'!"&amp;CELL("address",B691))),"",(INDIRECT("'["&amp;'Báo cáo'!$C$3&amp;".xlsx]Hóa đơn COD'!"&amp;CELL("address",B691))))</f>
        <v>T152995-Huỳnh Trọng Nhân</v>
      </c>
      <c r="C691">
        <f ca="1">IF(ISBLANK(INDIRECT("'["&amp;'Báo cáo'!$C$3&amp;".xlsx]Hóa đơn COD'!"&amp;CELL("address",C691))),"",(INDIRECT("'["&amp;'Báo cáo'!$C$3&amp;".xlsx]Hóa đơn COD'!"&amp;CELL("address",C691))))</f>
        <v>2712050</v>
      </c>
      <c r="D691">
        <f ca="1">IF(ISBLANK(INDIRECT("'["&amp;'Báo cáo'!$C$3&amp;".xlsx]Hóa đơn COD'!"&amp;CELL("address",D691))),"",(INDIRECT("'["&amp;'Báo cáo'!$C$3&amp;".xlsx]Hóa đơn COD'!"&amp;CELL("address",D691))))</f>
        <v>0</v>
      </c>
      <c r="E691">
        <f ca="1">IF(ISBLANK(INDIRECT("'["&amp;'Báo cáo'!$C$3&amp;".xlsx]Hóa đơn COD'!"&amp;CELL("address",E691))),"",(INDIRECT("'["&amp;'Báo cáo'!$C$3&amp;".xlsx]Hóa đơn COD'!"&amp;CELL("address",E691))))</f>
        <v>170850</v>
      </c>
      <c r="F691">
        <f ca="1">IF(ISBLANK(INDIRECT("'["&amp;'Báo cáo'!$C$3&amp;".xlsx]Hóa đơn COD'!"&amp;CELL("address",F691))),"",(INDIRECT("'["&amp;'Báo cáo'!$C$3&amp;".xlsx]Hóa đơn COD'!"&amp;CELL("address",F691))))</f>
        <v>148850</v>
      </c>
      <c r="G691">
        <f ca="1">IF(ISBLANK(INDIRECT("'["&amp;'Báo cáo'!$C$3&amp;".xlsx]Hóa đơn COD'!"&amp;CELL("address",G691))),"",(INDIRECT("'["&amp;'Báo cáo'!$C$3&amp;".xlsx]Hóa đơn COD'!"&amp;CELL("address",G691))))</f>
        <v>22000</v>
      </c>
      <c r="H691">
        <f ca="1">IF(ISBLANK(INDIRECT("'["&amp;'Báo cáo'!$C$3&amp;".xlsx]Hóa đơn COD'!"&amp;CELL("address",H691))),"",(INDIRECT("'["&amp;'Báo cáo'!$C$3&amp;".xlsx]Hóa đơn COD'!"&amp;CELL("address",H691))))</f>
        <v>0</v>
      </c>
      <c r="I691">
        <f ca="1">IF(ISBLANK(INDIRECT("'["&amp;'Báo cáo'!$C$3&amp;".xlsx]Hóa đơn COD'!"&amp;CELL("address",I691))),"",(INDIRECT("'["&amp;'Báo cáo'!$C$3&amp;".xlsx]Hóa đơn COD'!"&amp;CELL("address",I691))))</f>
        <v>15</v>
      </c>
      <c r="J691">
        <f ca="1">IF(ISBLANK(INDIRECT("'["&amp;'Báo cáo'!$C$3&amp;".xlsx]Hóa đơn COD'!"&amp;CELL("address",J691))),"",(INDIRECT("'["&amp;'Báo cáo'!$C$3&amp;".xlsx]Hóa đơn COD'!"&amp;CELL("address",J691))))</f>
        <v>8</v>
      </c>
      <c r="K691">
        <f ca="1">IF(ISBLANK(INDIRECT("'["&amp;'Báo cáo'!$C$3&amp;".xlsx]Hóa đơn COD'!"&amp;CELL("address",K691))),"",(INDIRECT("'["&amp;'Báo cáo'!$C$3&amp;".xlsx]Hóa đơn COD'!"&amp;CELL("address",K691))))</f>
        <v>0</v>
      </c>
      <c r="L691">
        <f ca="1">IF(ISBLANK(INDIRECT("'["&amp;'Báo cáo'!$C$3&amp;".xlsx]Hóa đơn COD'!"&amp;CELL("address",L691))),"",(INDIRECT("'["&amp;'Báo cáo'!$C$3&amp;".xlsx]Hóa đơn COD'!"&amp;CELL("address",L691))))</f>
        <v>7</v>
      </c>
      <c r="M691">
        <f ca="1">IF(ISBLANK(INDIRECT("'["&amp;'Báo cáo'!$C$3&amp;".xlsx]Hóa đơn COD'!"&amp;CELL("address",M691))),"",(INDIRECT("'["&amp;'Báo cáo'!$C$3&amp;".xlsx]Hóa đơn COD'!"&amp;CELL("address",M691))))</f>
        <v>0</v>
      </c>
      <c r="N691" t="str">
        <f ca="1">IF(ISBLANK(INDIRECT("'["&amp;'Báo cáo'!$C$3&amp;".xlsx]Hóa đơn COD'!"&amp;CELL("address",N691))),"",(INDIRECT("'["&amp;'Báo cáo'!$C$3&amp;".xlsx]Hóa đơn COD'!"&amp;CELL("address",N691))))</f>
        <v>ngannk2</v>
      </c>
      <c r="O691" t="str">
        <f ca="1">IF(ISBLANK(INDIRECT("'["&amp;'Báo cáo'!$C$3&amp;".xlsx]Hóa đơn COD'!"&amp;CELL("address",O691))),"",(INDIRECT("'["&amp;'Báo cáo'!$C$3&amp;".xlsx]Hóa đơn COD'!"&amp;CELL("address",O691))))</f>
        <v>17:28 02-12-19</v>
      </c>
      <c r="P691" s="10">
        <f t="shared" ca="1" si="10"/>
        <v>0.72777777777777775</v>
      </c>
      <c r="Q691" t="str">
        <f ca="1">IF(B691="","",IF(P691&lt;'Báo cáo'!$C$4,"Sáng","Chiều"))</f>
        <v>Chiều</v>
      </c>
      <c r="R691" s="12" t="str">
        <f ca="1">IF(A691="","",IF(ISNUMBER(MATCH(B691,'Danh sách COD'!$B:$B,0)),J691/I691,""))</f>
        <v/>
      </c>
      <c r="S691" t="str">
        <f ca="1">IF(R691="","",IF(R691&gt;='Báo cáo'!$C$8,"Có","Không"))</f>
        <v/>
      </c>
    </row>
    <row r="692" spans="1:19" x14ac:dyDescent="0.25">
      <c r="A692" t="str">
        <f ca="1">IF(ISBLANK(INDIRECT("'["&amp;'Báo cáo'!$C$3&amp;".xlsx]Hóa đơn COD'!"&amp;CELL("address",A692))),"",(INDIRECT("'["&amp;'Báo cáo'!$C$3&amp;".xlsx]Hóa đơn COD'!"&amp;CELL("address",A692))))</f>
        <v>BTT397016676.T152995.041219</v>
      </c>
      <c r="B692" t="str">
        <f ca="1">IF(ISBLANK(INDIRECT("'["&amp;'Báo cáo'!$C$3&amp;".xlsx]Hóa đơn COD'!"&amp;CELL("address",B692))),"",(INDIRECT("'["&amp;'Báo cáo'!$C$3&amp;".xlsx]Hóa đơn COD'!"&amp;CELL("address",B692))))</f>
        <v>T152995-Huỳnh Trọng Nhân</v>
      </c>
      <c r="C692">
        <f ca="1">IF(ISBLANK(INDIRECT("'["&amp;'Báo cáo'!$C$3&amp;".xlsx]Hóa đơn COD'!"&amp;CELL("address",C692))),"",(INDIRECT("'["&amp;'Báo cáo'!$C$3&amp;".xlsx]Hóa đơn COD'!"&amp;CELL("address",C692))))</f>
        <v>4299750</v>
      </c>
      <c r="D692">
        <f ca="1">IF(ISBLANK(INDIRECT("'["&amp;'Báo cáo'!$C$3&amp;".xlsx]Hóa đơn COD'!"&amp;CELL("address",D692))),"",(INDIRECT("'["&amp;'Báo cáo'!$C$3&amp;".xlsx]Hóa đơn COD'!"&amp;CELL("address",D692))))</f>
        <v>0</v>
      </c>
      <c r="E692">
        <f ca="1">IF(ISBLANK(INDIRECT("'["&amp;'Báo cáo'!$C$3&amp;".xlsx]Hóa đơn COD'!"&amp;CELL("address",E692))),"",(INDIRECT("'["&amp;'Báo cáo'!$C$3&amp;".xlsx]Hóa đơn COD'!"&amp;CELL("address",E692))))</f>
        <v>459500</v>
      </c>
      <c r="F692">
        <f ca="1">IF(ISBLANK(INDIRECT("'["&amp;'Báo cáo'!$C$3&amp;".xlsx]Hóa đơn COD'!"&amp;CELL("address",F692))),"",(INDIRECT("'["&amp;'Báo cáo'!$C$3&amp;".xlsx]Hóa đơn COD'!"&amp;CELL("address",F692))))</f>
        <v>419500</v>
      </c>
      <c r="G692">
        <f ca="1">IF(ISBLANK(INDIRECT("'["&amp;'Báo cáo'!$C$3&amp;".xlsx]Hóa đơn COD'!"&amp;CELL("address",G692))),"",(INDIRECT("'["&amp;'Báo cáo'!$C$3&amp;".xlsx]Hóa đơn COD'!"&amp;CELL("address",G692))))</f>
        <v>40000</v>
      </c>
      <c r="H692">
        <f ca="1">IF(ISBLANK(INDIRECT("'["&amp;'Báo cáo'!$C$3&amp;".xlsx]Hóa đơn COD'!"&amp;CELL("address",H692))),"",(INDIRECT("'["&amp;'Báo cáo'!$C$3&amp;".xlsx]Hóa đơn COD'!"&amp;CELL("address",H692))))</f>
        <v>0</v>
      </c>
      <c r="I692">
        <f ca="1">IF(ISBLANK(INDIRECT("'["&amp;'Báo cáo'!$C$3&amp;".xlsx]Hóa đơn COD'!"&amp;CELL("address",I692))),"",(INDIRECT("'["&amp;'Báo cáo'!$C$3&amp;".xlsx]Hóa đơn COD'!"&amp;CELL("address",I692))))</f>
        <v>29</v>
      </c>
      <c r="J692">
        <f ca="1">IF(ISBLANK(INDIRECT("'["&amp;'Báo cáo'!$C$3&amp;".xlsx]Hóa đơn COD'!"&amp;CELL("address",J692))),"",(INDIRECT("'["&amp;'Báo cáo'!$C$3&amp;".xlsx]Hóa đơn COD'!"&amp;CELL("address",J692))))</f>
        <v>21</v>
      </c>
      <c r="K692">
        <f ca="1">IF(ISBLANK(INDIRECT("'["&amp;'Báo cáo'!$C$3&amp;".xlsx]Hóa đơn COD'!"&amp;CELL("address",K692))),"",(INDIRECT("'["&amp;'Báo cáo'!$C$3&amp;".xlsx]Hóa đơn COD'!"&amp;CELL("address",K692))))</f>
        <v>2</v>
      </c>
      <c r="L692">
        <f ca="1">IF(ISBLANK(INDIRECT("'["&amp;'Báo cáo'!$C$3&amp;".xlsx]Hóa đơn COD'!"&amp;CELL("address",L692))),"",(INDIRECT("'["&amp;'Báo cáo'!$C$3&amp;".xlsx]Hóa đơn COD'!"&amp;CELL("address",L692))))</f>
        <v>6</v>
      </c>
      <c r="M692">
        <f ca="1">IF(ISBLANK(INDIRECT("'["&amp;'Báo cáo'!$C$3&amp;".xlsx]Hóa đơn COD'!"&amp;CELL("address",M692))),"",(INDIRECT("'["&amp;'Báo cáo'!$C$3&amp;".xlsx]Hóa đơn COD'!"&amp;CELL("address",M692))))</f>
        <v>0</v>
      </c>
      <c r="N692" t="str">
        <f ca="1">IF(ISBLANK(INDIRECT("'["&amp;'Báo cáo'!$C$3&amp;".xlsx]Hóa đơn COD'!"&amp;CELL("address",N692))),"",(INDIRECT("'["&amp;'Báo cáo'!$C$3&amp;".xlsx]Hóa đơn COD'!"&amp;CELL("address",N692))))</f>
        <v>trongntm</v>
      </c>
      <c r="O692" t="str">
        <f ca="1">IF(ISBLANK(INDIRECT("'["&amp;'Báo cáo'!$C$3&amp;".xlsx]Hóa đơn COD'!"&amp;CELL("address",O692))),"",(INDIRECT("'["&amp;'Báo cáo'!$C$3&amp;".xlsx]Hóa đơn COD'!"&amp;CELL("address",O692))))</f>
        <v>17:40 04-12-19</v>
      </c>
      <c r="P692" s="10">
        <f t="shared" ca="1" si="10"/>
        <v>0.73611111111111116</v>
      </c>
      <c r="Q692" t="str">
        <f ca="1">IF(B692="","",IF(P692&lt;'Báo cáo'!$C$4,"Sáng","Chiều"))</f>
        <v>Chiều</v>
      </c>
      <c r="R692" s="12" t="str">
        <f ca="1">IF(A692="","",IF(ISNUMBER(MATCH(B692,'Danh sách COD'!$B:$B,0)),J692/I692,""))</f>
        <v/>
      </c>
      <c r="S692" t="str">
        <f ca="1">IF(R692="","",IF(R692&gt;='Báo cáo'!$C$8,"Có","Không"))</f>
        <v/>
      </c>
    </row>
    <row r="693" spans="1:19" x14ac:dyDescent="0.25">
      <c r="A693" t="str">
        <f ca="1">IF(ISBLANK(INDIRECT("'["&amp;'Báo cáo'!$C$3&amp;".xlsx]Hóa đơn COD'!"&amp;CELL("address",A693))),"",(INDIRECT("'["&amp;'Báo cáo'!$C$3&amp;".xlsx]Hóa đơn COD'!"&amp;CELL("address",A693))))</f>
        <v>BTT392087280.T152995.301119</v>
      </c>
      <c r="B693" t="str">
        <f ca="1">IF(ISBLANK(INDIRECT("'["&amp;'Báo cáo'!$C$3&amp;".xlsx]Hóa đơn COD'!"&amp;CELL("address",B693))),"",(INDIRECT("'["&amp;'Báo cáo'!$C$3&amp;".xlsx]Hóa đơn COD'!"&amp;CELL("address",B693))))</f>
        <v>T152995-Huỳnh Trọng Nhân</v>
      </c>
      <c r="C693">
        <f ca="1">IF(ISBLANK(INDIRECT("'["&amp;'Báo cáo'!$C$3&amp;".xlsx]Hóa đơn COD'!"&amp;CELL("address",C693))),"",(INDIRECT("'["&amp;'Báo cáo'!$C$3&amp;".xlsx]Hóa đơn COD'!"&amp;CELL("address",C693))))</f>
        <v>4866610</v>
      </c>
      <c r="D693">
        <f ca="1">IF(ISBLANK(INDIRECT("'["&amp;'Báo cáo'!$C$3&amp;".xlsx]Hóa đơn COD'!"&amp;CELL("address",D693))),"",(INDIRECT("'["&amp;'Báo cáo'!$C$3&amp;".xlsx]Hóa đơn COD'!"&amp;CELL("address",D693))))</f>
        <v>0</v>
      </c>
      <c r="E693">
        <f ca="1">IF(ISBLANK(INDIRECT("'["&amp;'Báo cáo'!$C$3&amp;".xlsx]Hóa đơn COD'!"&amp;CELL("address",E693))),"",(INDIRECT("'["&amp;'Báo cáo'!$C$3&amp;".xlsx]Hóa đơn COD'!"&amp;CELL("address",E693))))</f>
        <v>433660</v>
      </c>
      <c r="F693">
        <f ca="1">IF(ISBLANK(INDIRECT("'["&amp;'Báo cáo'!$C$3&amp;".xlsx]Hóa đơn COD'!"&amp;CELL("address",F693))),"",(INDIRECT("'["&amp;'Báo cáo'!$C$3&amp;".xlsx]Hóa đơn COD'!"&amp;CELL("address",F693))))</f>
        <v>415660</v>
      </c>
      <c r="G693">
        <f ca="1">IF(ISBLANK(INDIRECT("'["&amp;'Báo cáo'!$C$3&amp;".xlsx]Hóa đơn COD'!"&amp;CELL("address",G693))),"",(INDIRECT("'["&amp;'Báo cáo'!$C$3&amp;".xlsx]Hóa đơn COD'!"&amp;CELL("address",G693))))</f>
        <v>18000</v>
      </c>
      <c r="H693">
        <f ca="1">IF(ISBLANK(INDIRECT("'["&amp;'Báo cáo'!$C$3&amp;".xlsx]Hóa đơn COD'!"&amp;CELL("address",H693))),"",(INDIRECT("'["&amp;'Báo cáo'!$C$3&amp;".xlsx]Hóa đơn COD'!"&amp;CELL("address",H693))))</f>
        <v>0</v>
      </c>
      <c r="I693">
        <f ca="1">IF(ISBLANK(INDIRECT("'["&amp;'Báo cáo'!$C$3&amp;".xlsx]Hóa đơn COD'!"&amp;CELL("address",I693))),"",(INDIRECT("'["&amp;'Báo cáo'!$C$3&amp;".xlsx]Hóa đơn COD'!"&amp;CELL("address",I693))))</f>
        <v>32</v>
      </c>
      <c r="J693">
        <f ca="1">IF(ISBLANK(INDIRECT("'["&amp;'Báo cáo'!$C$3&amp;".xlsx]Hóa đơn COD'!"&amp;CELL("address",J693))),"",(INDIRECT("'["&amp;'Báo cáo'!$C$3&amp;".xlsx]Hóa đơn COD'!"&amp;CELL("address",J693))))</f>
        <v>22</v>
      </c>
      <c r="K693">
        <f ca="1">IF(ISBLANK(INDIRECT("'["&amp;'Báo cáo'!$C$3&amp;".xlsx]Hóa đơn COD'!"&amp;CELL("address",K693))),"",(INDIRECT("'["&amp;'Báo cáo'!$C$3&amp;".xlsx]Hóa đơn COD'!"&amp;CELL("address",K693))))</f>
        <v>0</v>
      </c>
      <c r="L693">
        <f ca="1">IF(ISBLANK(INDIRECT("'["&amp;'Báo cáo'!$C$3&amp;".xlsx]Hóa đơn COD'!"&amp;CELL("address",L693))),"",(INDIRECT("'["&amp;'Báo cáo'!$C$3&amp;".xlsx]Hóa đơn COD'!"&amp;CELL("address",L693))))</f>
        <v>10</v>
      </c>
      <c r="M693">
        <f ca="1">IF(ISBLANK(INDIRECT("'["&amp;'Báo cáo'!$C$3&amp;".xlsx]Hóa đơn COD'!"&amp;CELL("address",M693))),"",(INDIRECT("'["&amp;'Báo cáo'!$C$3&amp;".xlsx]Hóa đơn COD'!"&amp;CELL("address",M693))))</f>
        <v>0</v>
      </c>
      <c r="N693" t="str">
        <f ca="1">IF(ISBLANK(INDIRECT("'["&amp;'Báo cáo'!$C$3&amp;".xlsx]Hóa đơn COD'!"&amp;CELL("address",N693))),"",(INDIRECT("'["&amp;'Báo cáo'!$C$3&amp;".xlsx]Hóa đơn COD'!"&amp;CELL("address",N693))))</f>
        <v>nhitpy</v>
      </c>
      <c r="O693" t="str">
        <f ca="1">IF(ISBLANK(INDIRECT("'["&amp;'Báo cáo'!$C$3&amp;".xlsx]Hóa đơn COD'!"&amp;CELL("address",O693))),"",(INDIRECT("'["&amp;'Báo cáo'!$C$3&amp;".xlsx]Hóa đơn COD'!"&amp;CELL("address",O693))))</f>
        <v>17:51 30-11-19</v>
      </c>
      <c r="P693" s="10">
        <f t="shared" ca="1" si="10"/>
        <v>0.74375000000000002</v>
      </c>
      <c r="Q693" t="str">
        <f ca="1">IF(B693="","",IF(P693&lt;'Báo cáo'!$C$4,"Sáng","Chiều"))</f>
        <v>Chiều</v>
      </c>
      <c r="R693" s="12" t="str">
        <f ca="1">IF(A693="","",IF(ISNUMBER(MATCH(B693,'Danh sách COD'!$B:$B,0)),J693/I693,""))</f>
        <v/>
      </c>
      <c r="S693" t="str">
        <f ca="1">IF(R693="","",IF(R693&gt;='Báo cáo'!$C$8,"Có","Không"))</f>
        <v/>
      </c>
    </row>
    <row r="694" spans="1:19" x14ac:dyDescent="0.25">
      <c r="A694" t="str">
        <f ca="1">IF(ISBLANK(INDIRECT("'["&amp;'Báo cáo'!$C$3&amp;".xlsx]Hóa đơn COD'!"&amp;CELL("address",A694))),"",(INDIRECT("'["&amp;'Báo cáo'!$C$3&amp;".xlsx]Hóa đơn COD'!"&amp;CELL("address",A694))))</f>
        <v>BTT398267655.T152995.051219</v>
      </c>
      <c r="B694" t="str">
        <f ca="1">IF(ISBLANK(INDIRECT("'["&amp;'Báo cáo'!$C$3&amp;".xlsx]Hóa đơn COD'!"&amp;CELL("address",B694))),"",(INDIRECT("'["&amp;'Báo cáo'!$C$3&amp;".xlsx]Hóa đơn COD'!"&amp;CELL("address",B694))))</f>
        <v>T152995-Huỳnh Trọng Nhân</v>
      </c>
      <c r="C694">
        <f ca="1">IF(ISBLANK(INDIRECT("'["&amp;'Báo cáo'!$C$3&amp;".xlsx]Hóa đơn COD'!"&amp;CELL("address",C694))),"",(INDIRECT("'["&amp;'Báo cáo'!$C$3&amp;".xlsx]Hóa đơn COD'!"&amp;CELL("address",C694))))</f>
        <v>4357000</v>
      </c>
      <c r="D694">
        <f ca="1">IF(ISBLANK(INDIRECT("'["&amp;'Báo cáo'!$C$3&amp;".xlsx]Hóa đơn COD'!"&amp;CELL("address",D694))),"",(INDIRECT("'["&amp;'Báo cáo'!$C$3&amp;".xlsx]Hóa đơn COD'!"&amp;CELL("address",D694))))</f>
        <v>0</v>
      </c>
      <c r="E694">
        <f ca="1">IF(ISBLANK(INDIRECT("'["&amp;'Báo cáo'!$C$3&amp;".xlsx]Hóa đơn COD'!"&amp;CELL("address",E694))),"",(INDIRECT("'["&amp;'Báo cáo'!$C$3&amp;".xlsx]Hóa đơn COD'!"&amp;CELL("address",E694))))</f>
        <v>353905</v>
      </c>
      <c r="F694">
        <f ca="1">IF(ISBLANK(INDIRECT("'["&amp;'Báo cáo'!$C$3&amp;".xlsx]Hóa đơn COD'!"&amp;CELL("address",F694))),"",(INDIRECT("'["&amp;'Báo cáo'!$C$3&amp;".xlsx]Hóa đơn COD'!"&amp;CELL("address",F694))))</f>
        <v>318905</v>
      </c>
      <c r="G694">
        <f ca="1">IF(ISBLANK(INDIRECT("'["&amp;'Báo cáo'!$C$3&amp;".xlsx]Hóa đơn COD'!"&amp;CELL("address",G694))),"",(INDIRECT("'["&amp;'Báo cáo'!$C$3&amp;".xlsx]Hóa đơn COD'!"&amp;CELL("address",G694))))</f>
        <v>35000</v>
      </c>
      <c r="H694">
        <f ca="1">IF(ISBLANK(INDIRECT("'["&amp;'Báo cáo'!$C$3&amp;".xlsx]Hóa đơn COD'!"&amp;CELL("address",H694))),"",(INDIRECT("'["&amp;'Báo cáo'!$C$3&amp;".xlsx]Hóa đơn COD'!"&amp;CELL("address",H694))))</f>
        <v>0</v>
      </c>
      <c r="I694">
        <f ca="1">IF(ISBLANK(INDIRECT("'["&amp;'Báo cáo'!$C$3&amp;".xlsx]Hóa đơn COD'!"&amp;CELL("address",I694))),"",(INDIRECT("'["&amp;'Báo cáo'!$C$3&amp;".xlsx]Hóa đơn COD'!"&amp;CELL("address",I694))))</f>
        <v>19</v>
      </c>
      <c r="J694">
        <f ca="1">IF(ISBLANK(INDIRECT("'["&amp;'Báo cáo'!$C$3&amp;".xlsx]Hóa đơn COD'!"&amp;CELL("address",J694))),"",(INDIRECT("'["&amp;'Báo cáo'!$C$3&amp;".xlsx]Hóa đơn COD'!"&amp;CELL("address",J694))))</f>
        <v>16</v>
      </c>
      <c r="K694">
        <f ca="1">IF(ISBLANK(INDIRECT("'["&amp;'Báo cáo'!$C$3&amp;".xlsx]Hóa đơn COD'!"&amp;CELL("address",K694))),"",(INDIRECT("'["&amp;'Báo cáo'!$C$3&amp;".xlsx]Hóa đơn COD'!"&amp;CELL("address",K694))))</f>
        <v>1</v>
      </c>
      <c r="L694">
        <f ca="1">IF(ISBLANK(INDIRECT("'["&amp;'Báo cáo'!$C$3&amp;".xlsx]Hóa đơn COD'!"&amp;CELL("address",L694))),"",(INDIRECT("'["&amp;'Báo cáo'!$C$3&amp;".xlsx]Hóa đơn COD'!"&amp;CELL("address",L694))))</f>
        <v>2</v>
      </c>
      <c r="M694">
        <f ca="1">IF(ISBLANK(INDIRECT("'["&amp;'Báo cáo'!$C$3&amp;".xlsx]Hóa đơn COD'!"&amp;CELL("address",M694))),"",(INDIRECT("'["&amp;'Báo cáo'!$C$3&amp;".xlsx]Hóa đơn COD'!"&amp;CELL("address",M694))))</f>
        <v>0</v>
      </c>
      <c r="N694" t="str">
        <f ca="1">IF(ISBLANK(INDIRECT("'["&amp;'Báo cáo'!$C$3&amp;".xlsx]Hóa đơn COD'!"&amp;CELL("address",N694))),"",(INDIRECT("'["&amp;'Báo cáo'!$C$3&amp;".xlsx]Hóa đơn COD'!"&amp;CELL("address",N694))))</f>
        <v>trongntm</v>
      </c>
      <c r="O694" t="str">
        <f ca="1">IF(ISBLANK(INDIRECT("'["&amp;'Báo cáo'!$C$3&amp;".xlsx]Hóa đơn COD'!"&amp;CELL("address",O694))),"",(INDIRECT("'["&amp;'Báo cáo'!$C$3&amp;".xlsx]Hóa đơn COD'!"&amp;CELL("address",O694))))</f>
        <v>17:53 05-12-19</v>
      </c>
      <c r="P694" s="10">
        <f t="shared" ca="1" si="10"/>
        <v>0.74513888888888891</v>
      </c>
      <c r="Q694" t="str">
        <f ca="1">IF(B694="","",IF(P694&lt;'Báo cáo'!$C$4,"Sáng","Chiều"))</f>
        <v>Chiều</v>
      </c>
      <c r="R694" s="12" t="str">
        <f ca="1">IF(A694="","",IF(ISNUMBER(MATCH(B694,'Danh sách COD'!$B:$B,0)),J694/I694,""))</f>
        <v/>
      </c>
      <c r="S694" t="str">
        <f ca="1">IF(R694="","",IF(R694&gt;='Báo cáo'!$C$8,"Có","Không"))</f>
        <v/>
      </c>
    </row>
    <row r="695" spans="1:19" x14ac:dyDescent="0.25">
      <c r="A695" t="str">
        <f ca="1">IF(ISBLANK(INDIRECT("'["&amp;'Báo cáo'!$C$3&amp;".xlsx]Hóa đơn COD'!"&amp;CELL("address",A695))),"",(INDIRECT("'["&amp;'Báo cáo'!$C$3&amp;".xlsx]Hóa đơn COD'!"&amp;CELL("address",A695))))</f>
        <v>BTT395712954.T152995.031219</v>
      </c>
      <c r="B695" t="str">
        <f ca="1">IF(ISBLANK(INDIRECT("'["&amp;'Báo cáo'!$C$3&amp;".xlsx]Hóa đơn COD'!"&amp;CELL("address",B695))),"",(INDIRECT("'["&amp;'Báo cáo'!$C$3&amp;".xlsx]Hóa đơn COD'!"&amp;CELL("address",B695))))</f>
        <v>T152995-Huỳnh Trọng Nhân</v>
      </c>
      <c r="C695">
        <f ca="1">IF(ISBLANK(INDIRECT("'["&amp;'Báo cáo'!$C$3&amp;".xlsx]Hóa đơn COD'!"&amp;CELL("address",C695))),"",(INDIRECT("'["&amp;'Báo cáo'!$C$3&amp;".xlsx]Hóa đơn COD'!"&amp;CELL("address",C695))))</f>
        <v>6368550</v>
      </c>
      <c r="D695">
        <f ca="1">IF(ISBLANK(INDIRECT("'["&amp;'Báo cáo'!$C$3&amp;".xlsx]Hóa đơn COD'!"&amp;CELL("address",D695))),"",(INDIRECT("'["&amp;'Báo cáo'!$C$3&amp;".xlsx]Hóa đơn COD'!"&amp;CELL("address",D695))))</f>
        <v>0</v>
      </c>
      <c r="E695">
        <f ca="1">IF(ISBLANK(INDIRECT("'["&amp;'Báo cáo'!$C$3&amp;".xlsx]Hóa đơn COD'!"&amp;CELL("address",E695))),"",(INDIRECT("'["&amp;'Báo cáo'!$C$3&amp;".xlsx]Hóa đơn COD'!"&amp;CELL("address",E695))))</f>
        <v>506250</v>
      </c>
      <c r="F695">
        <f ca="1">IF(ISBLANK(INDIRECT("'["&amp;'Báo cáo'!$C$3&amp;".xlsx]Hóa đơn COD'!"&amp;CELL("address",F695))),"",(INDIRECT("'["&amp;'Báo cáo'!$C$3&amp;".xlsx]Hóa đơn COD'!"&amp;CELL("address",F695))))</f>
        <v>396250</v>
      </c>
      <c r="G695">
        <f ca="1">IF(ISBLANK(INDIRECT("'["&amp;'Báo cáo'!$C$3&amp;".xlsx]Hóa đơn COD'!"&amp;CELL("address",G695))),"",(INDIRECT("'["&amp;'Báo cáo'!$C$3&amp;".xlsx]Hóa đơn COD'!"&amp;CELL("address",G695))))</f>
        <v>110000</v>
      </c>
      <c r="H695">
        <f ca="1">IF(ISBLANK(INDIRECT("'["&amp;'Báo cáo'!$C$3&amp;".xlsx]Hóa đơn COD'!"&amp;CELL("address",H695))),"",(INDIRECT("'["&amp;'Báo cáo'!$C$3&amp;".xlsx]Hóa đơn COD'!"&amp;CELL("address",H695))))</f>
        <v>0</v>
      </c>
      <c r="I695">
        <f ca="1">IF(ISBLANK(INDIRECT("'["&amp;'Báo cáo'!$C$3&amp;".xlsx]Hóa đơn COD'!"&amp;CELL("address",I695))),"",(INDIRECT("'["&amp;'Báo cáo'!$C$3&amp;".xlsx]Hóa đơn COD'!"&amp;CELL("address",I695))))</f>
        <v>30</v>
      </c>
      <c r="J695">
        <f ca="1">IF(ISBLANK(INDIRECT("'["&amp;'Báo cáo'!$C$3&amp;".xlsx]Hóa đơn COD'!"&amp;CELL("address",J695))),"",(INDIRECT("'["&amp;'Báo cáo'!$C$3&amp;".xlsx]Hóa đơn COD'!"&amp;CELL("address",J695))))</f>
        <v>22</v>
      </c>
      <c r="K695">
        <f ca="1">IF(ISBLANK(INDIRECT("'["&amp;'Báo cáo'!$C$3&amp;".xlsx]Hóa đơn COD'!"&amp;CELL("address",K695))),"",(INDIRECT("'["&amp;'Báo cáo'!$C$3&amp;".xlsx]Hóa đơn COD'!"&amp;CELL("address",K695))))</f>
        <v>1</v>
      </c>
      <c r="L695">
        <f ca="1">IF(ISBLANK(INDIRECT("'["&amp;'Báo cáo'!$C$3&amp;".xlsx]Hóa đơn COD'!"&amp;CELL("address",L695))),"",(INDIRECT("'["&amp;'Báo cáo'!$C$3&amp;".xlsx]Hóa đơn COD'!"&amp;CELL("address",L695))))</f>
        <v>7</v>
      </c>
      <c r="M695">
        <f ca="1">IF(ISBLANK(INDIRECT("'["&amp;'Báo cáo'!$C$3&amp;".xlsx]Hóa đơn COD'!"&amp;CELL("address",M695))),"",(INDIRECT("'["&amp;'Báo cáo'!$C$3&amp;".xlsx]Hóa đơn COD'!"&amp;CELL("address",M695))))</f>
        <v>0</v>
      </c>
      <c r="N695" t="str">
        <f ca="1">IF(ISBLANK(INDIRECT("'["&amp;'Báo cáo'!$C$3&amp;".xlsx]Hóa đơn COD'!"&amp;CELL("address",N695))),"",(INDIRECT("'["&amp;'Báo cáo'!$C$3&amp;".xlsx]Hóa đơn COD'!"&amp;CELL("address",N695))))</f>
        <v>ngannk2</v>
      </c>
      <c r="O695" t="str">
        <f ca="1">IF(ISBLANK(INDIRECT("'["&amp;'Báo cáo'!$C$3&amp;".xlsx]Hóa đơn COD'!"&amp;CELL("address",O695))),"",(INDIRECT("'["&amp;'Báo cáo'!$C$3&amp;".xlsx]Hóa đơn COD'!"&amp;CELL("address",O695))))</f>
        <v>18:43 03-12-19</v>
      </c>
      <c r="P695" s="10">
        <f t="shared" ca="1" si="10"/>
        <v>0.77986111111111101</v>
      </c>
      <c r="Q695" t="str">
        <f ca="1">IF(B695="","",IF(P695&lt;'Báo cáo'!$C$4,"Sáng","Chiều"))</f>
        <v>Chiều</v>
      </c>
      <c r="R695" s="12" t="str">
        <f ca="1">IF(A695="","",IF(ISNUMBER(MATCH(B695,'Danh sách COD'!$B:$B,0)),J695/I695,""))</f>
        <v/>
      </c>
      <c r="S695" t="str">
        <f ca="1">IF(R695="","",IF(R695&gt;='Báo cáo'!$C$8,"Có","Không"))</f>
        <v/>
      </c>
    </row>
    <row r="696" spans="1:19" x14ac:dyDescent="0.25">
      <c r="A696" t="str">
        <f ca="1">IF(ISBLANK(INDIRECT("'["&amp;'Báo cáo'!$C$3&amp;".xlsx]Hóa đơn COD'!"&amp;CELL("address",A696))),"",(INDIRECT("'["&amp;'Báo cáo'!$C$3&amp;".xlsx]Hóa đơn COD'!"&amp;CELL("address",A696))))</f>
        <v>BTT397264926.T153655.041219</v>
      </c>
      <c r="B696" t="str">
        <f ca="1">IF(ISBLANK(INDIRECT("'["&amp;'Báo cáo'!$C$3&amp;".xlsx]Hóa đơn COD'!"&amp;CELL("address",B696))),"",(INDIRECT("'["&amp;'Báo cáo'!$C$3&amp;".xlsx]Hóa đơn COD'!"&amp;CELL("address",B696))))</f>
        <v>T153655-Lê Trọng Đề</v>
      </c>
      <c r="C696">
        <f ca="1">IF(ISBLANK(INDIRECT("'["&amp;'Báo cáo'!$C$3&amp;".xlsx]Hóa đơn COD'!"&amp;CELL("address",C696))),"",(INDIRECT("'["&amp;'Báo cáo'!$C$3&amp;".xlsx]Hóa đơn COD'!"&amp;CELL("address",C696))))</f>
        <v>1214000</v>
      </c>
      <c r="D696">
        <f ca="1">IF(ISBLANK(INDIRECT("'["&amp;'Báo cáo'!$C$3&amp;".xlsx]Hóa đơn COD'!"&amp;CELL("address",D696))),"",(INDIRECT("'["&amp;'Báo cáo'!$C$3&amp;".xlsx]Hóa đơn COD'!"&amp;CELL("address",D696))))</f>
        <v>0</v>
      </c>
      <c r="E696">
        <f ca="1">IF(ISBLANK(INDIRECT("'["&amp;'Báo cáo'!$C$3&amp;".xlsx]Hóa đơn COD'!"&amp;CELL("address",E696))),"",(INDIRECT("'["&amp;'Báo cáo'!$C$3&amp;".xlsx]Hóa đơn COD'!"&amp;CELL("address",E696))))</f>
        <v>198750</v>
      </c>
      <c r="F696">
        <f ca="1">IF(ISBLANK(INDIRECT("'["&amp;'Báo cáo'!$C$3&amp;".xlsx]Hóa đơn COD'!"&amp;CELL("address",F696))),"",(INDIRECT("'["&amp;'Báo cáo'!$C$3&amp;".xlsx]Hóa đơn COD'!"&amp;CELL("address",F696))))</f>
        <v>115750</v>
      </c>
      <c r="G696">
        <f ca="1">IF(ISBLANK(INDIRECT("'["&amp;'Báo cáo'!$C$3&amp;".xlsx]Hóa đơn COD'!"&amp;CELL("address",G696))),"",(INDIRECT("'["&amp;'Báo cáo'!$C$3&amp;".xlsx]Hóa đơn COD'!"&amp;CELL("address",G696))))</f>
        <v>83000</v>
      </c>
      <c r="H696">
        <f ca="1">IF(ISBLANK(INDIRECT("'["&amp;'Báo cáo'!$C$3&amp;".xlsx]Hóa đơn COD'!"&amp;CELL("address",H696))),"",(INDIRECT("'["&amp;'Báo cáo'!$C$3&amp;".xlsx]Hóa đơn COD'!"&amp;CELL("address",H696))))</f>
        <v>0</v>
      </c>
      <c r="I696">
        <f ca="1">IF(ISBLANK(INDIRECT("'["&amp;'Báo cáo'!$C$3&amp;".xlsx]Hóa đơn COD'!"&amp;CELL("address",I696))),"",(INDIRECT("'["&amp;'Báo cáo'!$C$3&amp;".xlsx]Hóa đơn COD'!"&amp;CELL("address",I696))))</f>
        <v>8</v>
      </c>
      <c r="J696">
        <f ca="1">IF(ISBLANK(INDIRECT("'["&amp;'Báo cáo'!$C$3&amp;".xlsx]Hóa đơn COD'!"&amp;CELL("address",J696))),"",(INDIRECT("'["&amp;'Báo cáo'!$C$3&amp;".xlsx]Hóa đơn COD'!"&amp;CELL("address",J696))))</f>
        <v>6</v>
      </c>
      <c r="K696">
        <f ca="1">IF(ISBLANK(INDIRECT("'["&amp;'Báo cáo'!$C$3&amp;".xlsx]Hóa đơn COD'!"&amp;CELL("address",K696))),"",(INDIRECT("'["&amp;'Báo cáo'!$C$3&amp;".xlsx]Hóa đơn COD'!"&amp;CELL("address",K696))))</f>
        <v>1</v>
      </c>
      <c r="L696">
        <f ca="1">IF(ISBLANK(INDIRECT("'["&amp;'Báo cáo'!$C$3&amp;".xlsx]Hóa đơn COD'!"&amp;CELL("address",L696))),"",(INDIRECT("'["&amp;'Báo cáo'!$C$3&amp;".xlsx]Hóa đơn COD'!"&amp;CELL("address",L696))))</f>
        <v>1</v>
      </c>
      <c r="M696">
        <f ca="1">IF(ISBLANK(INDIRECT("'["&amp;'Báo cáo'!$C$3&amp;".xlsx]Hóa đơn COD'!"&amp;CELL("address",M696))),"",(INDIRECT("'["&amp;'Báo cáo'!$C$3&amp;".xlsx]Hóa đơn COD'!"&amp;CELL("address",M696))))</f>
        <v>8</v>
      </c>
      <c r="N696" t="str">
        <f ca="1">IF(ISBLANK(INDIRECT("'["&amp;'Báo cáo'!$C$3&amp;".xlsx]Hóa đơn COD'!"&amp;CELL("address",N696))),"",(INDIRECT("'["&amp;'Báo cáo'!$C$3&amp;".xlsx]Hóa đơn COD'!"&amp;CELL("address",N696))))</f>
        <v>nhobth</v>
      </c>
      <c r="O696" t="str">
        <f ca="1">IF(ISBLANK(INDIRECT("'["&amp;'Báo cáo'!$C$3&amp;".xlsx]Hóa đơn COD'!"&amp;CELL("address",O696))),"",(INDIRECT("'["&amp;'Báo cáo'!$C$3&amp;".xlsx]Hóa đơn COD'!"&amp;CELL("address",O696))))</f>
        <v>20:57 04-12-19</v>
      </c>
      <c r="P696" s="10">
        <f t="shared" ca="1" si="10"/>
        <v>0.87291666666666667</v>
      </c>
      <c r="Q696" t="str">
        <f ca="1">IF(B696="","",IF(P696&lt;'Báo cáo'!$C$4,"Sáng","Chiều"))</f>
        <v>Chiều</v>
      </c>
      <c r="R696" s="12" t="str">
        <f ca="1">IF(A696="","",IF(ISNUMBER(MATCH(B696,'Danh sách COD'!$B:$B,0)),J696/I696,""))</f>
        <v/>
      </c>
      <c r="S696" t="str">
        <f ca="1">IF(R696="","",IF(R696&gt;='Báo cáo'!$C$8,"Có","Không"))</f>
        <v/>
      </c>
    </row>
    <row r="697" spans="1:19" x14ac:dyDescent="0.25">
      <c r="A697" t="str">
        <f ca="1">IF(ISBLANK(INDIRECT("'["&amp;'Báo cáo'!$C$3&amp;".xlsx]Hóa đơn COD'!"&amp;CELL("address",A697))),"",(INDIRECT("'["&amp;'Báo cáo'!$C$3&amp;".xlsx]Hóa đơn COD'!"&amp;CELL("address",A697))))</f>
        <v>BTT395890497.T153655.031219</v>
      </c>
      <c r="B697" t="str">
        <f ca="1">IF(ISBLANK(INDIRECT("'["&amp;'Báo cáo'!$C$3&amp;".xlsx]Hóa đơn COD'!"&amp;CELL("address",B697))),"",(INDIRECT("'["&amp;'Báo cáo'!$C$3&amp;".xlsx]Hóa đơn COD'!"&amp;CELL("address",B697))))</f>
        <v>T153655-Lê Trọng Đề</v>
      </c>
      <c r="C697">
        <f ca="1">IF(ISBLANK(INDIRECT("'["&amp;'Báo cáo'!$C$3&amp;".xlsx]Hóa đơn COD'!"&amp;CELL("address",C697))),"",(INDIRECT("'["&amp;'Báo cáo'!$C$3&amp;".xlsx]Hóa đơn COD'!"&amp;CELL("address",C697))))</f>
        <v>1622000</v>
      </c>
      <c r="D697">
        <f ca="1">IF(ISBLANK(INDIRECT("'["&amp;'Báo cáo'!$C$3&amp;".xlsx]Hóa đơn COD'!"&amp;CELL("address",D697))),"",(INDIRECT("'["&amp;'Báo cáo'!$C$3&amp;".xlsx]Hóa đơn COD'!"&amp;CELL("address",D697))))</f>
        <v>0</v>
      </c>
      <c r="E697">
        <f ca="1">IF(ISBLANK(INDIRECT("'["&amp;'Báo cáo'!$C$3&amp;".xlsx]Hóa đơn COD'!"&amp;CELL("address",E697))),"",(INDIRECT("'["&amp;'Báo cáo'!$C$3&amp;".xlsx]Hóa đơn COD'!"&amp;CELL("address",E697))))</f>
        <v>106750</v>
      </c>
      <c r="F697">
        <f ca="1">IF(ISBLANK(INDIRECT("'["&amp;'Báo cáo'!$C$3&amp;".xlsx]Hóa đơn COD'!"&amp;CELL("address",F697))),"",(INDIRECT("'["&amp;'Báo cáo'!$C$3&amp;".xlsx]Hóa đơn COD'!"&amp;CELL("address",F697))))</f>
        <v>106750</v>
      </c>
      <c r="G697">
        <f ca="1">IF(ISBLANK(INDIRECT("'["&amp;'Báo cáo'!$C$3&amp;".xlsx]Hóa đơn COD'!"&amp;CELL("address",G697))),"",(INDIRECT("'["&amp;'Báo cáo'!$C$3&amp;".xlsx]Hóa đơn COD'!"&amp;CELL("address",G697))))</f>
        <v>0</v>
      </c>
      <c r="H697">
        <f ca="1">IF(ISBLANK(INDIRECT("'["&amp;'Báo cáo'!$C$3&amp;".xlsx]Hóa đơn COD'!"&amp;CELL("address",H697))),"",(INDIRECT("'["&amp;'Báo cáo'!$C$3&amp;".xlsx]Hóa đơn COD'!"&amp;CELL("address",H697))))</f>
        <v>0</v>
      </c>
      <c r="I697">
        <f ca="1">IF(ISBLANK(INDIRECT("'["&amp;'Báo cáo'!$C$3&amp;".xlsx]Hóa đơn COD'!"&amp;CELL("address",I697))),"",(INDIRECT("'["&amp;'Báo cáo'!$C$3&amp;".xlsx]Hóa đơn COD'!"&amp;CELL("address",I697))))</f>
        <v>6</v>
      </c>
      <c r="J697">
        <f ca="1">IF(ISBLANK(INDIRECT("'["&amp;'Báo cáo'!$C$3&amp;".xlsx]Hóa đơn COD'!"&amp;CELL("address",J697))),"",(INDIRECT("'["&amp;'Báo cáo'!$C$3&amp;".xlsx]Hóa đơn COD'!"&amp;CELL("address",J697))))</f>
        <v>5</v>
      </c>
      <c r="K697">
        <f ca="1">IF(ISBLANK(INDIRECT("'["&amp;'Báo cáo'!$C$3&amp;".xlsx]Hóa đơn COD'!"&amp;CELL("address",K697))),"",(INDIRECT("'["&amp;'Báo cáo'!$C$3&amp;".xlsx]Hóa đơn COD'!"&amp;CELL("address",K697))))</f>
        <v>0</v>
      </c>
      <c r="L697">
        <f ca="1">IF(ISBLANK(INDIRECT("'["&amp;'Báo cáo'!$C$3&amp;".xlsx]Hóa đơn COD'!"&amp;CELL("address",L697))),"",(INDIRECT("'["&amp;'Báo cáo'!$C$3&amp;".xlsx]Hóa đơn COD'!"&amp;CELL("address",L697))))</f>
        <v>1</v>
      </c>
      <c r="M697">
        <f ca="1">IF(ISBLANK(INDIRECT("'["&amp;'Báo cáo'!$C$3&amp;".xlsx]Hóa đơn COD'!"&amp;CELL("address",M697))),"",(INDIRECT("'["&amp;'Báo cáo'!$C$3&amp;".xlsx]Hóa đơn COD'!"&amp;CELL("address",M697))))</f>
        <v>6</v>
      </c>
      <c r="N697" t="str">
        <f ca="1">IF(ISBLANK(INDIRECT("'["&amp;'Báo cáo'!$C$3&amp;".xlsx]Hóa đơn COD'!"&amp;CELL("address",N697))),"",(INDIRECT("'["&amp;'Báo cáo'!$C$3&amp;".xlsx]Hóa đơn COD'!"&amp;CELL("address",N697))))</f>
        <v>nhobth</v>
      </c>
      <c r="O697" t="str">
        <f ca="1">IF(ISBLANK(INDIRECT("'["&amp;'Báo cáo'!$C$3&amp;".xlsx]Hóa đơn COD'!"&amp;CELL("address",O697))),"",(INDIRECT("'["&amp;'Báo cáo'!$C$3&amp;".xlsx]Hóa đơn COD'!"&amp;CELL("address",O697))))</f>
        <v>21:43 03-12-19</v>
      </c>
      <c r="P697" s="10">
        <f t="shared" ca="1" si="10"/>
        <v>0.90486111111111101</v>
      </c>
      <c r="Q697" t="str">
        <f ca="1">IF(B697="","",IF(P697&lt;'Báo cáo'!$C$4,"Sáng","Chiều"))</f>
        <v>Chiều</v>
      </c>
      <c r="R697" s="12" t="str">
        <f ca="1">IF(A697="","",IF(ISNUMBER(MATCH(B697,'Danh sách COD'!$B:$B,0)),J697/I697,""))</f>
        <v/>
      </c>
      <c r="S697" t="str">
        <f ca="1">IF(R697="","",IF(R697&gt;='Báo cáo'!$C$8,"Có","Không"))</f>
        <v/>
      </c>
    </row>
    <row r="698" spans="1:19" x14ac:dyDescent="0.25">
      <c r="A698" t="str">
        <f ca="1">IF(ISBLANK(INDIRECT("'["&amp;'Báo cáo'!$C$3&amp;".xlsx]Hóa đơn COD'!"&amp;CELL("address",A698))),"",(INDIRECT("'["&amp;'Báo cáo'!$C$3&amp;".xlsx]Hóa đơn COD'!"&amp;CELL("address",A698))))</f>
        <v>BTT392817807.T15411.011219</v>
      </c>
      <c r="B698" t="str">
        <f ca="1">IF(ISBLANK(INDIRECT("'["&amp;'Báo cáo'!$C$3&amp;".xlsx]Hóa đơn COD'!"&amp;CELL("address",B698))),"",(INDIRECT("'["&amp;'Báo cáo'!$C$3&amp;".xlsx]Hóa đơn COD'!"&amp;CELL("address",B698))))</f>
        <v>T15411-Võ Ngọc Tâm</v>
      </c>
      <c r="C698">
        <f ca="1">IF(ISBLANK(INDIRECT("'["&amp;'Báo cáo'!$C$3&amp;".xlsx]Hóa đơn COD'!"&amp;CELL("address",C698))),"",(INDIRECT("'["&amp;'Báo cáo'!$C$3&amp;".xlsx]Hóa đơn COD'!"&amp;CELL("address",C698))))</f>
        <v>16085840</v>
      </c>
      <c r="D698">
        <f ca="1">IF(ISBLANK(INDIRECT("'["&amp;'Báo cáo'!$C$3&amp;".xlsx]Hóa đơn COD'!"&amp;CELL("address",D698))),"",(INDIRECT("'["&amp;'Báo cáo'!$C$3&amp;".xlsx]Hóa đơn COD'!"&amp;CELL("address",D698))))</f>
        <v>0</v>
      </c>
      <c r="E698">
        <f ca="1">IF(ISBLANK(INDIRECT("'["&amp;'Báo cáo'!$C$3&amp;".xlsx]Hóa đơn COD'!"&amp;CELL("address",E698))),"",(INDIRECT("'["&amp;'Báo cáo'!$C$3&amp;".xlsx]Hóa đơn COD'!"&amp;CELL("address",E698))))</f>
        <v>1794290</v>
      </c>
      <c r="F698">
        <f ca="1">IF(ISBLANK(INDIRECT("'["&amp;'Báo cáo'!$C$3&amp;".xlsx]Hóa đơn COD'!"&amp;CELL("address",F698))),"",(INDIRECT("'["&amp;'Báo cáo'!$C$3&amp;".xlsx]Hóa đơn COD'!"&amp;CELL("address",F698))))</f>
        <v>1612290</v>
      </c>
      <c r="G698">
        <f ca="1">IF(ISBLANK(INDIRECT("'["&amp;'Báo cáo'!$C$3&amp;".xlsx]Hóa đơn COD'!"&amp;CELL("address",G698))),"",(INDIRECT("'["&amp;'Báo cáo'!$C$3&amp;".xlsx]Hóa đơn COD'!"&amp;CELL("address",G698))))</f>
        <v>182000</v>
      </c>
      <c r="H698">
        <f ca="1">IF(ISBLANK(INDIRECT("'["&amp;'Báo cáo'!$C$3&amp;".xlsx]Hóa đơn COD'!"&amp;CELL("address",H698))),"",(INDIRECT("'["&amp;'Báo cáo'!$C$3&amp;".xlsx]Hóa đơn COD'!"&amp;CELL("address",H698))))</f>
        <v>0</v>
      </c>
      <c r="I698">
        <f ca="1">IF(ISBLANK(INDIRECT("'["&amp;'Báo cáo'!$C$3&amp;".xlsx]Hóa đơn COD'!"&amp;CELL("address",I698))),"",(INDIRECT("'["&amp;'Báo cáo'!$C$3&amp;".xlsx]Hóa đơn COD'!"&amp;CELL("address",I698))))</f>
        <v>71</v>
      </c>
      <c r="J698">
        <f ca="1">IF(ISBLANK(INDIRECT("'["&amp;'Báo cáo'!$C$3&amp;".xlsx]Hóa đơn COD'!"&amp;CELL("address",J698))),"",(INDIRECT("'["&amp;'Báo cáo'!$C$3&amp;".xlsx]Hóa đơn COD'!"&amp;CELL("address",J698))))</f>
        <v>64</v>
      </c>
      <c r="K698">
        <f ca="1">IF(ISBLANK(INDIRECT("'["&amp;'Báo cáo'!$C$3&amp;".xlsx]Hóa đơn COD'!"&amp;CELL("address",K698))),"",(INDIRECT("'["&amp;'Báo cáo'!$C$3&amp;".xlsx]Hóa đơn COD'!"&amp;CELL("address",K698))))</f>
        <v>0</v>
      </c>
      <c r="L698">
        <f ca="1">IF(ISBLANK(INDIRECT("'["&amp;'Báo cáo'!$C$3&amp;".xlsx]Hóa đơn COD'!"&amp;CELL("address",L698))),"",(INDIRECT("'["&amp;'Báo cáo'!$C$3&amp;".xlsx]Hóa đơn COD'!"&amp;CELL("address",L698))))</f>
        <v>7</v>
      </c>
      <c r="M698">
        <f ca="1">IF(ISBLANK(INDIRECT("'["&amp;'Báo cáo'!$C$3&amp;".xlsx]Hóa đơn COD'!"&amp;CELL("address",M698))),"",(INDIRECT("'["&amp;'Báo cáo'!$C$3&amp;".xlsx]Hóa đơn COD'!"&amp;CELL("address",M698))))</f>
        <v>71</v>
      </c>
      <c r="N698" t="str">
        <f ca="1">IF(ISBLANK(INDIRECT("'["&amp;'Báo cáo'!$C$3&amp;".xlsx]Hóa đơn COD'!"&amp;CELL("address",N698))),"",(INDIRECT("'["&amp;'Báo cáo'!$C$3&amp;".xlsx]Hóa đơn COD'!"&amp;CELL("address",N698))))</f>
        <v>huyendtm2</v>
      </c>
      <c r="O698" t="str">
        <f ca="1">IF(ISBLANK(INDIRECT("'["&amp;'Báo cáo'!$C$3&amp;".xlsx]Hóa đơn COD'!"&amp;CELL("address",O698))),"",(INDIRECT("'["&amp;'Báo cáo'!$C$3&amp;".xlsx]Hóa đơn COD'!"&amp;CELL("address",O698))))</f>
        <v>12:53 01-12-19</v>
      </c>
      <c r="P698" s="10">
        <f t="shared" ca="1" si="10"/>
        <v>0.53680555555555554</v>
      </c>
      <c r="Q698" t="str">
        <f ca="1">IF(B698="","",IF(P698&lt;'Báo cáo'!$C$4,"Sáng","Chiều"))</f>
        <v>Sáng</v>
      </c>
      <c r="R698" s="12" t="str">
        <f ca="1">IF(A698="","",IF(ISNUMBER(MATCH(B698,'Danh sách COD'!$B:$B,0)),J698/I698,""))</f>
        <v/>
      </c>
      <c r="S698" t="str">
        <f ca="1">IF(R698="","",IF(R698&gt;='Báo cáo'!$C$8,"Có","Không"))</f>
        <v/>
      </c>
    </row>
    <row r="699" spans="1:19" x14ac:dyDescent="0.25">
      <c r="A699" t="str">
        <f ca="1">IF(ISBLANK(INDIRECT("'["&amp;'Báo cáo'!$C$3&amp;".xlsx]Hóa đơn COD'!"&amp;CELL("address",A699))),"",(INDIRECT("'["&amp;'Báo cáo'!$C$3&amp;".xlsx]Hóa đơn COD'!"&amp;CELL("address",A699))))</f>
        <v>BTT392995623.T15411.011219</v>
      </c>
      <c r="B699" t="str">
        <f ca="1">IF(ISBLANK(INDIRECT("'["&amp;'Báo cáo'!$C$3&amp;".xlsx]Hóa đơn COD'!"&amp;CELL("address",B699))),"",(INDIRECT("'["&amp;'Báo cáo'!$C$3&amp;".xlsx]Hóa đơn COD'!"&amp;CELL("address",B699))))</f>
        <v>T15411-Võ Ngọc Tâm</v>
      </c>
      <c r="C699">
        <f ca="1">IF(ISBLANK(INDIRECT("'["&amp;'Báo cáo'!$C$3&amp;".xlsx]Hóa đơn COD'!"&amp;CELL("address",C699))),"",(INDIRECT("'["&amp;'Báo cáo'!$C$3&amp;".xlsx]Hóa đơn COD'!"&amp;CELL("address",C699))))</f>
        <v>10683200</v>
      </c>
      <c r="D699">
        <f ca="1">IF(ISBLANK(INDIRECT("'["&amp;'Báo cáo'!$C$3&amp;".xlsx]Hóa đơn COD'!"&amp;CELL("address",D699))),"",(INDIRECT("'["&amp;'Báo cáo'!$C$3&amp;".xlsx]Hóa đơn COD'!"&amp;CELL("address",D699))))</f>
        <v>0</v>
      </c>
      <c r="E699">
        <f ca="1">IF(ISBLANK(INDIRECT("'["&amp;'Báo cáo'!$C$3&amp;".xlsx]Hóa đơn COD'!"&amp;CELL("address",E699))),"",(INDIRECT("'["&amp;'Báo cáo'!$C$3&amp;".xlsx]Hóa đơn COD'!"&amp;CELL("address",E699))))</f>
        <v>1052124</v>
      </c>
      <c r="F699">
        <f ca="1">IF(ISBLANK(INDIRECT("'["&amp;'Báo cáo'!$C$3&amp;".xlsx]Hóa đơn COD'!"&amp;CELL("address",F699))),"",(INDIRECT("'["&amp;'Báo cáo'!$C$3&amp;".xlsx]Hóa đơn COD'!"&amp;CELL("address",F699))))</f>
        <v>900124</v>
      </c>
      <c r="G699">
        <f ca="1">IF(ISBLANK(INDIRECT("'["&amp;'Báo cáo'!$C$3&amp;".xlsx]Hóa đơn COD'!"&amp;CELL("address",G699))),"",(INDIRECT("'["&amp;'Báo cáo'!$C$3&amp;".xlsx]Hóa đơn COD'!"&amp;CELL("address",G699))))</f>
        <v>152000</v>
      </c>
      <c r="H699">
        <f ca="1">IF(ISBLANK(INDIRECT("'["&amp;'Báo cáo'!$C$3&amp;".xlsx]Hóa đơn COD'!"&amp;CELL("address",H699))),"",(INDIRECT("'["&amp;'Báo cáo'!$C$3&amp;".xlsx]Hóa đơn COD'!"&amp;CELL("address",H699))))</f>
        <v>0</v>
      </c>
      <c r="I699">
        <f ca="1">IF(ISBLANK(INDIRECT("'["&amp;'Báo cáo'!$C$3&amp;".xlsx]Hóa đơn COD'!"&amp;CELL("address",I699))),"",(INDIRECT("'["&amp;'Báo cáo'!$C$3&amp;".xlsx]Hóa đơn COD'!"&amp;CELL("address",I699))))</f>
        <v>41</v>
      </c>
      <c r="J699">
        <f ca="1">IF(ISBLANK(INDIRECT("'["&amp;'Báo cáo'!$C$3&amp;".xlsx]Hóa đơn COD'!"&amp;CELL("address",J699))),"",(INDIRECT("'["&amp;'Báo cáo'!$C$3&amp;".xlsx]Hóa đơn COD'!"&amp;CELL("address",J699))))</f>
        <v>40</v>
      </c>
      <c r="K699">
        <f ca="1">IF(ISBLANK(INDIRECT("'["&amp;'Báo cáo'!$C$3&amp;".xlsx]Hóa đơn COD'!"&amp;CELL("address",K699))),"",(INDIRECT("'["&amp;'Báo cáo'!$C$3&amp;".xlsx]Hóa đơn COD'!"&amp;CELL("address",K699))))</f>
        <v>0</v>
      </c>
      <c r="L699">
        <f ca="1">IF(ISBLANK(INDIRECT("'["&amp;'Báo cáo'!$C$3&amp;".xlsx]Hóa đơn COD'!"&amp;CELL("address",L699))),"",(INDIRECT("'["&amp;'Báo cáo'!$C$3&amp;".xlsx]Hóa đơn COD'!"&amp;CELL("address",L699))))</f>
        <v>1</v>
      </c>
      <c r="M699">
        <f ca="1">IF(ISBLANK(INDIRECT("'["&amp;'Báo cáo'!$C$3&amp;".xlsx]Hóa đơn COD'!"&amp;CELL("address",M699))),"",(INDIRECT("'["&amp;'Báo cáo'!$C$3&amp;".xlsx]Hóa đơn COD'!"&amp;CELL("address",M699))))</f>
        <v>41</v>
      </c>
      <c r="N699" t="str">
        <f ca="1">IF(ISBLANK(INDIRECT("'["&amp;'Báo cáo'!$C$3&amp;".xlsx]Hóa đơn COD'!"&amp;CELL("address",N699))),"",(INDIRECT("'["&amp;'Báo cáo'!$C$3&amp;".xlsx]Hóa đơn COD'!"&amp;CELL("address",N699))))</f>
        <v>huyendtm2</v>
      </c>
      <c r="O699" t="str">
        <f ca="1">IF(ISBLANK(INDIRECT("'["&amp;'Báo cáo'!$C$3&amp;".xlsx]Hóa đơn COD'!"&amp;CELL("address",O699))),"",(INDIRECT("'["&amp;'Báo cáo'!$C$3&amp;".xlsx]Hóa đơn COD'!"&amp;CELL("address",O699))))</f>
        <v>16:27 01-12-19</v>
      </c>
      <c r="P699" s="10">
        <f t="shared" ca="1" si="10"/>
        <v>0.68541666666666667</v>
      </c>
      <c r="Q699" t="str">
        <f ca="1">IF(B699="","",IF(P699&lt;'Báo cáo'!$C$4,"Sáng","Chiều"))</f>
        <v>Chiều</v>
      </c>
      <c r="R699" s="12" t="str">
        <f ca="1">IF(A699="","",IF(ISNUMBER(MATCH(B699,'Danh sách COD'!$B:$B,0)),J699/I699,""))</f>
        <v/>
      </c>
      <c r="S699" t="str">
        <f ca="1">IF(R699="","",IF(R699&gt;='Báo cáo'!$C$8,"Có","Không"))</f>
        <v/>
      </c>
    </row>
    <row r="700" spans="1:19" x14ac:dyDescent="0.25">
      <c r="A700" t="str">
        <f ca="1">IF(ISBLANK(INDIRECT("'["&amp;'Báo cáo'!$C$3&amp;".xlsx]Hóa đơn COD'!"&amp;CELL("address",A700))),"",(INDIRECT("'["&amp;'Báo cáo'!$C$3&amp;".xlsx]Hóa đơn COD'!"&amp;CELL("address",A700))))</f>
        <v>BTT391687476.T154563.301119</v>
      </c>
      <c r="B700" t="str">
        <f ca="1">IF(ISBLANK(INDIRECT("'["&amp;'Báo cáo'!$C$3&amp;".xlsx]Hóa đơn COD'!"&amp;CELL("address",B700))),"",(INDIRECT("'["&amp;'Báo cáo'!$C$3&amp;".xlsx]Hóa đơn COD'!"&amp;CELL("address",B700))))</f>
        <v>T154563-Huỳnh Văn Truyền</v>
      </c>
      <c r="C700">
        <f ca="1">IF(ISBLANK(INDIRECT("'["&amp;'Báo cáo'!$C$3&amp;".xlsx]Hóa đơn COD'!"&amp;CELL("address",C700))),"",(INDIRECT("'["&amp;'Báo cáo'!$C$3&amp;".xlsx]Hóa đơn COD'!"&amp;CELL("address",C700))))</f>
        <v>2681500</v>
      </c>
      <c r="D700">
        <f ca="1">IF(ISBLANK(INDIRECT("'["&amp;'Báo cáo'!$C$3&amp;".xlsx]Hóa đơn COD'!"&amp;CELL("address",D700))),"",(INDIRECT("'["&amp;'Báo cáo'!$C$3&amp;".xlsx]Hóa đơn COD'!"&amp;CELL("address",D700))))</f>
        <v>0</v>
      </c>
      <c r="E700">
        <f ca="1">IF(ISBLANK(INDIRECT("'["&amp;'Báo cáo'!$C$3&amp;".xlsx]Hóa đơn COD'!"&amp;CELL("address",E700))),"",(INDIRECT("'["&amp;'Báo cáo'!$C$3&amp;".xlsx]Hóa đơn COD'!"&amp;CELL("address",E700))))</f>
        <v>444160</v>
      </c>
      <c r="F700">
        <f ca="1">IF(ISBLANK(INDIRECT("'["&amp;'Báo cáo'!$C$3&amp;".xlsx]Hóa đơn COD'!"&amp;CELL("address",F700))),"",(INDIRECT("'["&amp;'Báo cáo'!$C$3&amp;".xlsx]Hóa đơn COD'!"&amp;CELL("address",F700))))</f>
        <v>367160</v>
      </c>
      <c r="G700">
        <f ca="1">IF(ISBLANK(INDIRECT("'["&amp;'Báo cáo'!$C$3&amp;".xlsx]Hóa đơn COD'!"&amp;CELL("address",G700))),"",(INDIRECT("'["&amp;'Báo cáo'!$C$3&amp;".xlsx]Hóa đơn COD'!"&amp;CELL("address",G700))))</f>
        <v>77000</v>
      </c>
      <c r="H700">
        <f ca="1">IF(ISBLANK(INDIRECT("'["&amp;'Báo cáo'!$C$3&amp;".xlsx]Hóa đơn COD'!"&amp;CELL("address",H700))),"",(INDIRECT("'["&amp;'Báo cáo'!$C$3&amp;".xlsx]Hóa đơn COD'!"&amp;CELL("address",H700))))</f>
        <v>0</v>
      </c>
      <c r="I700">
        <f ca="1">IF(ISBLANK(INDIRECT("'["&amp;'Báo cáo'!$C$3&amp;".xlsx]Hóa đơn COD'!"&amp;CELL("address",I700))),"",(INDIRECT("'["&amp;'Báo cáo'!$C$3&amp;".xlsx]Hóa đơn COD'!"&amp;CELL("address",I700))))</f>
        <v>48</v>
      </c>
      <c r="J700">
        <f ca="1">IF(ISBLANK(INDIRECT("'["&amp;'Báo cáo'!$C$3&amp;".xlsx]Hóa đơn COD'!"&amp;CELL("address",J700))),"",(INDIRECT("'["&amp;'Báo cáo'!$C$3&amp;".xlsx]Hóa đơn COD'!"&amp;CELL("address",J700))))</f>
        <v>17</v>
      </c>
      <c r="K700">
        <f ca="1">IF(ISBLANK(INDIRECT("'["&amp;'Báo cáo'!$C$3&amp;".xlsx]Hóa đơn COD'!"&amp;CELL("address",K700))),"",(INDIRECT("'["&amp;'Báo cáo'!$C$3&amp;".xlsx]Hóa đơn COD'!"&amp;CELL("address",K700))))</f>
        <v>0</v>
      </c>
      <c r="L700">
        <f ca="1">IF(ISBLANK(INDIRECT("'["&amp;'Báo cáo'!$C$3&amp;".xlsx]Hóa đơn COD'!"&amp;CELL("address",L700))),"",(INDIRECT("'["&amp;'Báo cáo'!$C$3&amp;".xlsx]Hóa đơn COD'!"&amp;CELL("address",L700))))</f>
        <v>31</v>
      </c>
      <c r="M700">
        <f ca="1">IF(ISBLANK(INDIRECT("'["&amp;'Báo cáo'!$C$3&amp;".xlsx]Hóa đơn COD'!"&amp;CELL("address",M700))),"",(INDIRECT("'["&amp;'Báo cáo'!$C$3&amp;".xlsx]Hóa đơn COD'!"&amp;CELL("address",M700))))</f>
        <v>48</v>
      </c>
      <c r="N700" t="str">
        <f ca="1">IF(ISBLANK(INDIRECT("'["&amp;'Báo cáo'!$C$3&amp;".xlsx]Hóa đơn COD'!"&amp;CELL("address",N700))),"",(INDIRECT("'["&amp;'Báo cáo'!$C$3&amp;".xlsx]Hóa đơn COD'!"&amp;CELL("address",N700))))</f>
        <v>trongntm</v>
      </c>
      <c r="O700" t="str">
        <f ca="1">IF(ISBLANK(INDIRECT("'["&amp;'Báo cáo'!$C$3&amp;".xlsx]Hóa đơn COD'!"&amp;CELL("address",O700))),"",(INDIRECT("'["&amp;'Báo cáo'!$C$3&amp;".xlsx]Hóa đơn COD'!"&amp;CELL("address",O700))))</f>
        <v>12:09 30-11-19</v>
      </c>
      <c r="P700" s="10">
        <f t="shared" ca="1" si="10"/>
        <v>0.50624999999999998</v>
      </c>
      <c r="Q700" t="str">
        <f ca="1">IF(B700="","",IF(P700&lt;'Báo cáo'!$C$4,"Sáng","Chiều"))</f>
        <v>Sáng</v>
      </c>
      <c r="R700" s="12">
        <f ca="1">IF(A700="","",IF(ISNUMBER(MATCH(B700,'Danh sách COD'!$B:$B,0)),J700/I700,""))</f>
        <v>0.35416666666666669</v>
      </c>
      <c r="S700" t="str">
        <f ca="1">IF(R700="","",IF(R700&gt;='Báo cáo'!$C$8,"Có","Không"))</f>
        <v>Không</v>
      </c>
    </row>
    <row r="701" spans="1:19" x14ac:dyDescent="0.25">
      <c r="A701" t="str">
        <f ca="1">IF(ISBLANK(INDIRECT("'["&amp;'Báo cáo'!$C$3&amp;".xlsx]Hóa đơn COD'!"&amp;CELL("address",A701))),"",(INDIRECT("'["&amp;'Báo cáo'!$C$3&amp;".xlsx]Hóa đơn COD'!"&amp;CELL("address",A701))))</f>
        <v>BTT399340065.T154563.061219</v>
      </c>
      <c r="B701" t="str">
        <f ca="1">IF(ISBLANK(INDIRECT("'["&amp;'Báo cáo'!$C$3&amp;".xlsx]Hóa đơn COD'!"&amp;CELL("address",B701))),"",(INDIRECT("'["&amp;'Báo cáo'!$C$3&amp;".xlsx]Hóa đơn COD'!"&amp;CELL("address",B701))))</f>
        <v>T154563-Huỳnh Văn Truyền</v>
      </c>
      <c r="C701">
        <f ca="1">IF(ISBLANK(INDIRECT("'["&amp;'Báo cáo'!$C$3&amp;".xlsx]Hóa đơn COD'!"&amp;CELL("address",C701))),"",(INDIRECT("'["&amp;'Báo cáo'!$C$3&amp;".xlsx]Hóa đơn COD'!"&amp;CELL("address",C701))))</f>
        <v>7690148</v>
      </c>
      <c r="D701">
        <f ca="1">IF(ISBLANK(INDIRECT("'["&amp;'Báo cáo'!$C$3&amp;".xlsx]Hóa đơn COD'!"&amp;CELL("address",D701))),"",(INDIRECT("'["&amp;'Báo cáo'!$C$3&amp;".xlsx]Hóa đơn COD'!"&amp;CELL("address",D701))))</f>
        <v>0</v>
      </c>
      <c r="E701">
        <f ca="1">IF(ISBLANK(INDIRECT("'["&amp;'Báo cáo'!$C$3&amp;".xlsx]Hóa đơn COD'!"&amp;CELL("address",E701))),"",(INDIRECT("'["&amp;'Báo cáo'!$C$3&amp;".xlsx]Hóa đơn COD'!"&amp;CELL("address",E701))))</f>
        <v>1194180</v>
      </c>
      <c r="F701">
        <f ca="1">IF(ISBLANK(INDIRECT("'["&amp;'Báo cáo'!$C$3&amp;".xlsx]Hóa đơn COD'!"&amp;CELL("address",F701))),"",(INDIRECT("'["&amp;'Báo cáo'!$C$3&amp;".xlsx]Hóa đơn COD'!"&amp;CELL("address",F701))))</f>
        <v>975180</v>
      </c>
      <c r="G701">
        <f ca="1">IF(ISBLANK(INDIRECT("'["&amp;'Báo cáo'!$C$3&amp;".xlsx]Hóa đơn COD'!"&amp;CELL("address",G701))),"",(INDIRECT("'["&amp;'Báo cáo'!$C$3&amp;".xlsx]Hóa đơn COD'!"&amp;CELL("address",G701))))</f>
        <v>219000</v>
      </c>
      <c r="H701">
        <f ca="1">IF(ISBLANK(INDIRECT("'["&amp;'Báo cáo'!$C$3&amp;".xlsx]Hóa đơn COD'!"&amp;CELL("address",H701))),"",(INDIRECT("'["&amp;'Báo cáo'!$C$3&amp;".xlsx]Hóa đơn COD'!"&amp;CELL("address",H701))))</f>
        <v>0</v>
      </c>
      <c r="I701">
        <f ca="1">IF(ISBLANK(INDIRECT("'["&amp;'Báo cáo'!$C$3&amp;".xlsx]Hóa đơn COD'!"&amp;CELL("address",I701))),"",(INDIRECT("'["&amp;'Báo cáo'!$C$3&amp;".xlsx]Hóa đơn COD'!"&amp;CELL("address",I701))))</f>
        <v>42</v>
      </c>
      <c r="J701">
        <f ca="1">IF(ISBLANK(INDIRECT("'["&amp;'Báo cáo'!$C$3&amp;".xlsx]Hóa đơn COD'!"&amp;CELL("address",J701))),"",(INDIRECT("'["&amp;'Báo cáo'!$C$3&amp;".xlsx]Hóa đơn COD'!"&amp;CELL("address",J701))))</f>
        <v>34</v>
      </c>
      <c r="K701">
        <f ca="1">IF(ISBLANK(INDIRECT("'["&amp;'Báo cáo'!$C$3&amp;".xlsx]Hóa đơn COD'!"&amp;CELL("address",K701))),"",(INDIRECT("'["&amp;'Báo cáo'!$C$3&amp;".xlsx]Hóa đơn COD'!"&amp;CELL("address",K701))))</f>
        <v>2</v>
      </c>
      <c r="L701">
        <f ca="1">IF(ISBLANK(INDIRECT("'["&amp;'Báo cáo'!$C$3&amp;".xlsx]Hóa đơn COD'!"&amp;CELL("address",L701))),"",(INDIRECT("'["&amp;'Báo cáo'!$C$3&amp;".xlsx]Hóa đơn COD'!"&amp;CELL("address",L701))))</f>
        <v>6</v>
      </c>
      <c r="M701">
        <f ca="1">IF(ISBLANK(INDIRECT("'["&amp;'Báo cáo'!$C$3&amp;".xlsx]Hóa đơn COD'!"&amp;CELL("address",M701))),"",(INDIRECT("'["&amp;'Báo cáo'!$C$3&amp;".xlsx]Hóa đơn COD'!"&amp;CELL("address",M701))))</f>
        <v>42</v>
      </c>
      <c r="N701" t="str">
        <f ca="1">IF(ISBLANK(INDIRECT("'["&amp;'Báo cáo'!$C$3&amp;".xlsx]Hóa đơn COD'!"&amp;CELL("address",N701))),"",(INDIRECT("'["&amp;'Báo cáo'!$C$3&amp;".xlsx]Hóa đơn COD'!"&amp;CELL("address",N701))))</f>
        <v>trongntm</v>
      </c>
      <c r="O701" t="str">
        <f ca="1">IF(ISBLANK(INDIRECT("'["&amp;'Báo cáo'!$C$3&amp;".xlsx]Hóa đơn COD'!"&amp;CELL("address",O701))),"",(INDIRECT("'["&amp;'Báo cáo'!$C$3&amp;".xlsx]Hóa đơn COD'!"&amp;CELL("address",O701))))</f>
        <v>12:28 06-12-19</v>
      </c>
      <c r="P701" s="10">
        <f t="shared" ca="1" si="10"/>
        <v>0.51944444444444449</v>
      </c>
      <c r="Q701" t="str">
        <f ca="1">IF(B701="","",IF(P701&lt;'Báo cáo'!$C$4,"Sáng","Chiều"))</f>
        <v>Sáng</v>
      </c>
      <c r="R701" s="12">
        <f ca="1">IF(A701="","",IF(ISNUMBER(MATCH(B701,'Danh sách COD'!$B:$B,0)),J701/I701,""))</f>
        <v>0.80952380952380953</v>
      </c>
      <c r="S701" t="str">
        <f ca="1">IF(R701="","",IF(R701&gt;='Báo cáo'!$C$8,"Có","Không"))</f>
        <v>Không</v>
      </c>
    </row>
    <row r="702" spans="1:19" x14ac:dyDescent="0.25">
      <c r="A702" t="str">
        <f ca="1">IF(ISBLANK(INDIRECT("'["&amp;'Báo cáo'!$C$3&amp;".xlsx]Hóa đơn COD'!"&amp;CELL("address",A702))),"",(INDIRECT("'["&amp;'Báo cáo'!$C$3&amp;".xlsx]Hóa đơn COD'!"&amp;CELL("address",A702))))</f>
        <v>BTT397953126.T154563.051219</v>
      </c>
      <c r="B702" t="str">
        <f ca="1">IF(ISBLANK(INDIRECT("'["&amp;'Báo cáo'!$C$3&amp;".xlsx]Hóa đơn COD'!"&amp;CELL("address",B702))),"",(INDIRECT("'["&amp;'Báo cáo'!$C$3&amp;".xlsx]Hóa đơn COD'!"&amp;CELL("address",B702))))</f>
        <v>T154563-Huỳnh Văn Truyền</v>
      </c>
      <c r="C702">
        <f ca="1">IF(ISBLANK(INDIRECT("'["&amp;'Báo cáo'!$C$3&amp;".xlsx]Hóa đơn COD'!"&amp;CELL("address",C702))),"",(INDIRECT("'["&amp;'Báo cáo'!$C$3&amp;".xlsx]Hóa đơn COD'!"&amp;CELL("address",C702))))</f>
        <v>18194050</v>
      </c>
      <c r="D702">
        <f ca="1">IF(ISBLANK(INDIRECT("'["&amp;'Báo cáo'!$C$3&amp;".xlsx]Hóa đơn COD'!"&amp;CELL("address",D702))),"",(INDIRECT("'["&amp;'Báo cáo'!$C$3&amp;".xlsx]Hóa đơn COD'!"&amp;CELL("address",D702))))</f>
        <v>0</v>
      </c>
      <c r="E702">
        <f ca="1">IF(ISBLANK(INDIRECT("'["&amp;'Báo cáo'!$C$3&amp;".xlsx]Hóa đơn COD'!"&amp;CELL("address",E702))),"",(INDIRECT("'["&amp;'Báo cáo'!$C$3&amp;".xlsx]Hóa đơn COD'!"&amp;CELL("address",E702))))</f>
        <v>1825435</v>
      </c>
      <c r="F702">
        <f ca="1">IF(ISBLANK(INDIRECT("'["&amp;'Báo cáo'!$C$3&amp;".xlsx]Hóa đơn COD'!"&amp;CELL("address",F702))),"",(INDIRECT("'["&amp;'Báo cáo'!$C$3&amp;".xlsx]Hóa đơn COD'!"&amp;CELL("address",F702))))</f>
        <v>1460935</v>
      </c>
      <c r="G702">
        <f ca="1">IF(ISBLANK(INDIRECT("'["&amp;'Báo cáo'!$C$3&amp;".xlsx]Hóa đơn COD'!"&amp;CELL("address",G702))),"",(INDIRECT("'["&amp;'Báo cáo'!$C$3&amp;".xlsx]Hóa đơn COD'!"&amp;CELL("address",G702))))</f>
        <v>364500</v>
      </c>
      <c r="H702">
        <f ca="1">IF(ISBLANK(INDIRECT("'["&amp;'Báo cáo'!$C$3&amp;".xlsx]Hóa đơn COD'!"&amp;CELL("address",H702))),"",(INDIRECT("'["&amp;'Báo cáo'!$C$3&amp;".xlsx]Hóa đơn COD'!"&amp;CELL("address",H702))))</f>
        <v>0</v>
      </c>
      <c r="I702">
        <f ca="1">IF(ISBLANK(INDIRECT("'["&amp;'Báo cáo'!$C$3&amp;".xlsx]Hóa đơn COD'!"&amp;CELL("address",I702))),"",(INDIRECT("'["&amp;'Báo cáo'!$C$3&amp;".xlsx]Hóa đơn COD'!"&amp;CELL("address",I702))))</f>
        <v>75</v>
      </c>
      <c r="J702">
        <f ca="1">IF(ISBLANK(INDIRECT("'["&amp;'Báo cáo'!$C$3&amp;".xlsx]Hóa đơn COD'!"&amp;CELL("address",J702))),"",(INDIRECT("'["&amp;'Báo cáo'!$C$3&amp;".xlsx]Hóa đơn COD'!"&amp;CELL("address",J702))))</f>
        <v>71</v>
      </c>
      <c r="K702">
        <f ca="1">IF(ISBLANK(INDIRECT("'["&amp;'Báo cáo'!$C$3&amp;".xlsx]Hóa đơn COD'!"&amp;CELL("address",K702))),"",(INDIRECT("'["&amp;'Báo cáo'!$C$3&amp;".xlsx]Hóa đơn COD'!"&amp;CELL("address",K702))))</f>
        <v>0</v>
      </c>
      <c r="L702">
        <f ca="1">IF(ISBLANK(INDIRECT("'["&amp;'Báo cáo'!$C$3&amp;".xlsx]Hóa đơn COD'!"&amp;CELL("address",L702))),"",(INDIRECT("'["&amp;'Báo cáo'!$C$3&amp;".xlsx]Hóa đơn COD'!"&amp;CELL("address",L702))))</f>
        <v>4</v>
      </c>
      <c r="M702">
        <f ca="1">IF(ISBLANK(INDIRECT("'["&amp;'Báo cáo'!$C$3&amp;".xlsx]Hóa đơn COD'!"&amp;CELL("address",M702))),"",(INDIRECT("'["&amp;'Báo cáo'!$C$3&amp;".xlsx]Hóa đơn COD'!"&amp;CELL("address",M702))))</f>
        <v>75</v>
      </c>
      <c r="N702" t="str">
        <f ca="1">IF(ISBLANK(INDIRECT("'["&amp;'Báo cáo'!$C$3&amp;".xlsx]Hóa đơn COD'!"&amp;CELL("address",N702))),"",(INDIRECT("'["&amp;'Báo cáo'!$C$3&amp;".xlsx]Hóa đơn COD'!"&amp;CELL("address",N702))))</f>
        <v>tuoint</v>
      </c>
      <c r="O702" t="str">
        <f ca="1">IF(ISBLANK(INDIRECT("'["&amp;'Báo cáo'!$C$3&amp;".xlsx]Hóa đơn COD'!"&amp;CELL("address",O702))),"",(INDIRECT("'["&amp;'Báo cáo'!$C$3&amp;".xlsx]Hóa đơn COD'!"&amp;CELL("address",O702))))</f>
        <v>13:06 05-12-19</v>
      </c>
      <c r="P702" s="10">
        <f t="shared" ca="1" si="10"/>
        <v>0.54583333333333328</v>
      </c>
      <c r="Q702" t="str">
        <f ca="1">IF(B702="","",IF(P702&lt;'Báo cáo'!$C$4,"Sáng","Chiều"))</f>
        <v>Sáng</v>
      </c>
      <c r="R702" s="12">
        <f ca="1">IF(A702="","",IF(ISNUMBER(MATCH(B702,'Danh sách COD'!$B:$B,0)),J702/I702,""))</f>
        <v>0.94666666666666666</v>
      </c>
      <c r="S702" t="str">
        <f ca="1">IF(R702="","",IF(R702&gt;='Báo cáo'!$C$8,"Có","Không"))</f>
        <v>Không</v>
      </c>
    </row>
    <row r="703" spans="1:19" x14ac:dyDescent="0.25">
      <c r="A703" t="str">
        <f ca="1">IF(ISBLANK(INDIRECT("'["&amp;'Báo cáo'!$C$3&amp;".xlsx]Hóa đơn COD'!"&amp;CELL("address",A703))),"",(INDIRECT("'["&amp;'Báo cáo'!$C$3&amp;".xlsx]Hóa đơn COD'!"&amp;CELL("address",A703))))</f>
        <v>BTT396706728.T154563.041219</v>
      </c>
      <c r="B703" t="str">
        <f ca="1">IF(ISBLANK(INDIRECT("'["&amp;'Báo cáo'!$C$3&amp;".xlsx]Hóa đơn COD'!"&amp;CELL("address",B703))),"",(INDIRECT("'["&amp;'Báo cáo'!$C$3&amp;".xlsx]Hóa đơn COD'!"&amp;CELL("address",B703))))</f>
        <v>T154563-Huỳnh Văn Truyền</v>
      </c>
      <c r="C703">
        <f ca="1">IF(ISBLANK(INDIRECT("'["&amp;'Báo cáo'!$C$3&amp;".xlsx]Hóa đơn COD'!"&amp;CELL("address",C703))),"",(INDIRECT("'["&amp;'Báo cáo'!$C$3&amp;".xlsx]Hóa đơn COD'!"&amp;CELL("address",C703))))</f>
        <v>13813615</v>
      </c>
      <c r="D703">
        <f ca="1">IF(ISBLANK(INDIRECT("'["&amp;'Báo cáo'!$C$3&amp;".xlsx]Hóa đơn COD'!"&amp;CELL("address",D703))),"",(INDIRECT("'["&amp;'Báo cáo'!$C$3&amp;".xlsx]Hóa đơn COD'!"&amp;CELL("address",D703))))</f>
        <v>0</v>
      </c>
      <c r="E703">
        <f ca="1">IF(ISBLANK(INDIRECT("'["&amp;'Báo cáo'!$C$3&amp;".xlsx]Hóa đơn COD'!"&amp;CELL("address",E703))),"",(INDIRECT("'["&amp;'Báo cáo'!$C$3&amp;".xlsx]Hóa đơn COD'!"&amp;CELL("address",E703))))</f>
        <v>1317025</v>
      </c>
      <c r="F703">
        <f ca="1">IF(ISBLANK(INDIRECT("'["&amp;'Báo cáo'!$C$3&amp;".xlsx]Hóa đơn COD'!"&amp;CELL("address",F703))),"",(INDIRECT("'["&amp;'Báo cáo'!$C$3&amp;".xlsx]Hóa đơn COD'!"&amp;CELL("address",F703))))</f>
        <v>1232025</v>
      </c>
      <c r="G703">
        <f ca="1">IF(ISBLANK(INDIRECT("'["&amp;'Báo cáo'!$C$3&amp;".xlsx]Hóa đơn COD'!"&amp;CELL("address",G703))),"",(INDIRECT("'["&amp;'Báo cáo'!$C$3&amp;".xlsx]Hóa đơn COD'!"&amp;CELL("address",G703))))</f>
        <v>85000</v>
      </c>
      <c r="H703">
        <f ca="1">IF(ISBLANK(INDIRECT("'["&amp;'Báo cáo'!$C$3&amp;".xlsx]Hóa đơn COD'!"&amp;CELL("address",H703))),"",(INDIRECT("'["&amp;'Báo cáo'!$C$3&amp;".xlsx]Hóa đơn COD'!"&amp;CELL("address",H703))))</f>
        <v>0</v>
      </c>
      <c r="I703">
        <f ca="1">IF(ISBLANK(INDIRECT("'["&amp;'Báo cáo'!$C$3&amp;".xlsx]Hóa đơn COD'!"&amp;CELL("address",I703))),"",(INDIRECT("'["&amp;'Báo cáo'!$C$3&amp;".xlsx]Hóa đơn COD'!"&amp;CELL("address",I703))))</f>
        <v>50</v>
      </c>
      <c r="J703">
        <f ca="1">IF(ISBLANK(INDIRECT("'["&amp;'Báo cáo'!$C$3&amp;".xlsx]Hóa đơn COD'!"&amp;CELL("address",J703))),"",(INDIRECT("'["&amp;'Báo cáo'!$C$3&amp;".xlsx]Hóa đơn COD'!"&amp;CELL("address",J703))))</f>
        <v>47</v>
      </c>
      <c r="K703">
        <f ca="1">IF(ISBLANK(INDIRECT("'["&amp;'Báo cáo'!$C$3&amp;".xlsx]Hóa đơn COD'!"&amp;CELL("address",K703))),"",(INDIRECT("'["&amp;'Báo cáo'!$C$3&amp;".xlsx]Hóa đơn COD'!"&amp;CELL("address",K703))))</f>
        <v>1</v>
      </c>
      <c r="L703">
        <f ca="1">IF(ISBLANK(INDIRECT("'["&amp;'Báo cáo'!$C$3&amp;".xlsx]Hóa đơn COD'!"&amp;CELL("address",L703))),"",(INDIRECT("'["&amp;'Báo cáo'!$C$3&amp;".xlsx]Hóa đơn COD'!"&amp;CELL("address",L703))))</f>
        <v>2</v>
      </c>
      <c r="M703">
        <f ca="1">IF(ISBLANK(INDIRECT("'["&amp;'Báo cáo'!$C$3&amp;".xlsx]Hóa đơn COD'!"&amp;CELL("address",M703))),"",(INDIRECT("'["&amp;'Báo cáo'!$C$3&amp;".xlsx]Hóa đơn COD'!"&amp;CELL("address",M703))))</f>
        <v>44</v>
      </c>
      <c r="N703" t="str">
        <f ca="1">IF(ISBLANK(INDIRECT("'["&amp;'Báo cáo'!$C$3&amp;".xlsx]Hóa đơn COD'!"&amp;CELL("address",N703))),"",(INDIRECT("'["&amp;'Báo cáo'!$C$3&amp;".xlsx]Hóa đơn COD'!"&amp;CELL("address",N703))))</f>
        <v>tuoint</v>
      </c>
      <c r="O703" t="str">
        <f ca="1">IF(ISBLANK(INDIRECT("'["&amp;'Báo cáo'!$C$3&amp;".xlsx]Hóa đơn COD'!"&amp;CELL("address",O703))),"",(INDIRECT("'["&amp;'Báo cáo'!$C$3&amp;".xlsx]Hóa đơn COD'!"&amp;CELL("address",O703))))</f>
        <v>13:12 04-12-19</v>
      </c>
      <c r="P703" s="10">
        <f t="shared" ca="1" si="10"/>
        <v>0.54999999999999993</v>
      </c>
      <c r="Q703" t="str">
        <f ca="1">IF(B703="","",IF(P703&lt;'Báo cáo'!$C$4,"Sáng","Chiều"))</f>
        <v>Sáng</v>
      </c>
      <c r="R703" s="12">
        <f ca="1">IF(A703="","",IF(ISNUMBER(MATCH(B703,'Danh sách COD'!$B:$B,0)),J703/I703,""))</f>
        <v>0.94</v>
      </c>
      <c r="S703" t="str">
        <f ca="1">IF(R703="","",IF(R703&gt;='Báo cáo'!$C$8,"Có","Không"))</f>
        <v>Không</v>
      </c>
    </row>
    <row r="704" spans="1:19" x14ac:dyDescent="0.25">
      <c r="A704" t="str">
        <f ca="1">IF(ISBLANK(INDIRECT("'["&amp;'Báo cáo'!$C$3&amp;".xlsx]Hóa đơn COD'!"&amp;CELL("address",A704))),"",(INDIRECT("'["&amp;'Báo cáo'!$C$3&amp;".xlsx]Hóa đơn COD'!"&amp;CELL("address",A704))))</f>
        <v>BTT395350812.T154563.031219</v>
      </c>
      <c r="B704" t="str">
        <f ca="1">IF(ISBLANK(INDIRECT("'["&amp;'Báo cáo'!$C$3&amp;".xlsx]Hóa đơn COD'!"&amp;CELL("address",B704))),"",(INDIRECT("'["&amp;'Báo cáo'!$C$3&amp;".xlsx]Hóa đơn COD'!"&amp;CELL("address",B704))))</f>
        <v>T154563-Huỳnh Văn Truyền</v>
      </c>
      <c r="C704">
        <f ca="1">IF(ISBLANK(INDIRECT("'["&amp;'Báo cáo'!$C$3&amp;".xlsx]Hóa đơn COD'!"&amp;CELL("address",C704))),"",(INDIRECT("'["&amp;'Báo cáo'!$C$3&amp;".xlsx]Hóa đơn COD'!"&amp;CELL("address",C704))))</f>
        <v>29849556</v>
      </c>
      <c r="D704">
        <f ca="1">IF(ISBLANK(INDIRECT("'["&amp;'Báo cáo'!$C$3&amp;".xlsx]Hóa đơn COD'!"&amp;CELL("address",D704))),"",(INDIRECT("'["&amp;'Báo cáo'!$C$3&amp;".xlsx]Hóa đơn COD'!"&amp;CELL("address",D704))))</f>
        <v>15500</v>
      </c>
      <c r="E704">
        <f ca="1">IF(ISBLANK(INDIRECT("'["&amp;'Báo cáo'!$C$3&amp;".xlsx]Hóa đơn COD'!"&amp;CELL("address",E704))),"",(INDIRECT("'["&amp;'Báo cáo'!$C$3&amp;".xlsx]Hóa đơn COD'!"&amp;CELL("address",E704))))</f>
        <v>2596184</v>
      </c>
      <c r="F704">
        <f ca="1">IF(ISBLANK(INDIRECT("'["&amp;'Báo cáo'!$C$3&amp;".xlsx]Hóa đơn COD'!"&amp;CELL("address",F704))),"",(INDIRECT("'["&amp;'Báo cáo'!$C$3&amp;".xlsx]Hóa đơn COD'!"&amp;CELL("address",F704))))</f>
        <v>2323184</v>
      </c>
      <c r="G704">
        <f ca="1">IF(ISBLANK(INDIRECT("'["&amp;'Báo cáo'!$C$3&amp;".xlsx]Hóa đơn COD'!"&amp;CELL("address",G704))),"",(INDIRECT("'["&amp;'Báo cáo'!$C$3&amp;".xlsx]Hóa đơn COD'!"&amp;CELL("address",G704))))</f>
        <v>273000</v>
      </c>
      <c r="H704">
        <f ca="1">IF(ISBLANK(INDIRECT("'["&amp;'Báo cáo'!$C$3&amp;".xlsx]Hóa đơn COD'!"&amp;CELL("address",H704))),"",(INDIRECT("'["&amp;'Báo cáo'!$C$3&amp;".xlsx]Hóa đơn COD'!"&amp;CELL("address",H704))))</f>
        <v>0</v>
      </c>
      <c r="I704">
        <f ca="1">IF(ISBLANK(INDIRECT("'["&amp;'Báo cáo'!$C$3&amp;".xlsx]Hóa đơn COD'!"&amp;CELL("address",I704))),"",(INDIRECT("'["&amp;'Báo cáo'!$C$3&amp;".xlsx]Hóa đơn COD'!"&amp;CELL("address",I704))))</f>
        <v>113</v>
      </c>
      <c r="J704">
        <f ca="1">IF(ISBLANK(INDIRECT("'["&amp;'Báo cáo'!$C$3&amp;".xlsx]Hóa đơn COD'!"&amp;CELL("address",J704))),"",(INDIRECT("'["&amp;'Báo cáo'!$C$3&amp;".xlsx]Hóa đơn COD'!"&amp;CELL("address",J704))))</f>
        <v>106</v>
      </c>
      <c r="K704">
        <f ca="1">IF(ISBLANK(INDIRECT("'["&amp;'Báo cáo'!$C$3&amp;".xlsx]Hóa đơn COD'!"&amp;CELL("address",K704))),"",(INDIRECT("'["&amp;'Báo cáo'!$C$3&amp;".xlsx]Hóa đơn COD'!"&amp;CELL("address",K704))))</f>
        <v>0</v>
      </c>
      <c r="L704">
        <f ca="1">IF(ISBLANK(INDIRECT("'["&amp;'Báo cáo'!$C$3&amp;".xlsx]Hóa đơn COD'!"&amp;CELL("address",L704))),"",(INDIRECT("'["&amp;'Báo cáo'!$C$3&amp;".xlsx]Hóa đơn COD'!"&amp;CELL("address",L704))))</f>
        <v>7</v>
      </c>
      <c r="M704">
        <f ca="1">IF(ISBLANK(INDIRECT("'["&amp;'Báo cáo'!$C$3&amp;".xlsx]Hóa đơn COD'!"&amp;CELL("address",M704))),"",(INDIRECT("'["&amp;'Báo cáo'!$C$3&amp;".xlsx]Hóa đơn COD'!"&amp;CELL("address",M704))))</f>
        <v>113</v>
      </c>
      <c r="N704" t="str">
        <f ca="1">IF(ISBLANK(INDIRECT("'["&amp;'Báo cáo'!$C$3&amp;".xlsx]Hóa đơn COD'!"&amp;CELL("address",N704))),"",(INDIRECT("'["&amp;'Báo cáo'!$C$3&amp;".xlsx]Hóa đơn COD'!"&amp;CELL("address",N704))))</f>
        <v>ngannk2</v>
      </c>
      <c r="O704" t="str">
        <f ca="1">IF(ISBLANK(INDIRECT("'["&amp;'Báo cáo'!$C$3&amp;".xlsx]Hóa đơn COD'!"&amp;CELL("address",O704))),"",(INDIRECT("'["&amp;'Báo cáo'!$C$3&amp;".xlsx]Hóa đơn COD'!"&amp;CELL("address",O704))))</f>
        <v>13:55 03-12-19</v>
      </c>
      <c r="P704" s="10">
        <f t="shared" ca="1" si="10"/>
        <v>0.57986111111111105</v>
      </c>
      <c r="Q704" t="str">
        <f ca="1">IF(B704="","",IF(P704&lt;'Báo cáo'!$C$4,"Sáng","Chiều"))</f>
        <v>Chiều</v>
      </c>
      <c r="R704" s="12">
        <f ca="1">IF(A704="","",IF(ISNUMBER(MATCH(B704,'Danh sách COD'!$B:$B,0)),J704/I704,""))</f>
        <v>0.93805309734513276</v>
      </c>
      <c r="S704" t="str">
        <f ca="1">IF(R704="","",IF(R704&gt;='Báo cáo'!$C$8,"Có","Không"))</f>
        <v>Không</v>
      </c>
    </row>
    <row r="705" spans="1:19" x14ac:dyDescent="0.25">
      <c r="A705" t="str">
        <f ca="1">IF(ISBLANK(INDIRECT("'["&amp;'Báo cáo'!$C$3&amp;".xlsx]Hóa đơn COD'!"&amp;CELL("address",A705))),"",(INDIRECT("'["&amp;'Báo cáo'!$C$3&amp;".xlsx]Hóa đơn COD'!"&amp;CELL("address",A705))))</f>
        <v>BTT394049349.T154563.021219</v>
      </c>
      <c r="B705" t="str">
        <f ca="1">IF(ISBLANK(INDIRECT("'["&amp;'Báo cáo'!$C$3&amp;".xlsx]Hóa đơn COD'!"&amp;CELL("address",B705))),"",(INDIRECT("'["&amp;'Báo cáo'!$C$3&amp;".xlsx]Hóa đơn COD'!"&amp;CELL("address",B705))))</f>
        <v>T154563-Huỳnh Văn Truyền</v>
      </c>
      <c r="C705">
        <f ca="1">IF(ISBLANK(INDIRECT("'["&amp;'Báo cáo'!$C$3&amp;".xlsx]Hóa đơn COD'!"&amp;CELL("address",C705))),"",(INDIRECT("'["&amp;'Báo cáo'!$C$3&amp;".xlsx]Hóa đơn COD'!"&amp;CELL("address",C705))))</f>
        <v>24192980</v>
      </c>
      <c r="D705">
        <f ca="1">IF(ISBLANK(INDIRECT("'["&amp;'Báo cáo'!$C$3&amp;".xlsx]Hóa đơn COD'!"&amp;CELL("address",D705))),"",(INDIRECT("'["&amp;'Báo cáo'!$C$3&amp;".xlsx]Hóa đơn COD'!"&amp;CELL("address",D705))))</f>
        <v>0</v>
      </c>
      <c r="E705">
        <f ca="1">IF(ISBLANK(INDIRECT("'["&amp;'Báo cáo'!$C$3&amp;".xlsx]Hóa đơn COD'!"&amp;CELL("address",E705))),"",(INDIRECT("'["&amp;'Báo cáo'!$C$3&amp;".xlsx]Hóa đơn COD'!"&amp;CELL("address",E705))))</f>
        <v>2277551</v>
      </c>
      <c r="F705">
        <f ca="1">IF(ISBLANK(INDIRECT("'["&amp;'Báo cáo'!$C$3&amp;".xlsx]Hóa đơn COD'!"&amp;CELL("address",F705))),"",(INDIRECT("'["&amp;'Báo cáo'!$C$3&amp;".xlsx]Hóa đơn COD'!"&amp;CELL("address",F705))))</f>
        <v>1992551</v>
      </c>
      <c r="G705">
        <f ca="1">IF(ISBLANK(INDIRECT("'["&amp;'Báo cáo'!$C$3&amp;".xlsx]Hóa đơn COD'!"&amp;CELL("address",G705))),"",(INDIRECT("'["&amp;'Báo cáo'!$C$3&amp;".xlsx]Hóa đơn COD'!"&amp;CELL("address",G705))))</f>
        <v>285000</v>
      </c>
      <c r="H705">
        <f ca="1">IF(ISBLANK(INDIRECT("'["&amp;'Báo cáo'!$C$3&amp;".xlsx]Hóa đơn COD'!"&amp;CELL("address",H705))),"",(INDIRECT("'["&amp;'Báo cáo'!$C$3&amp;".xlsx]Hóa đơn COD'!"&amp;CELL("address",H705))))</f>
        <v>0</v>
      </c>
      <c r="I705">
        <f ca="1">IF(ISBLANK(INDIRECT("'["&amp;'Báo cáo'!$C$3&amp;".xlsx]Hóa đơn COD'!"&amp;CELL("address",I705))),"",(INDIRECT("'["&amp;'Báo cáo'!$C$3&amp;".xlsx]Hóa đơn COD'!"&amp;CELL("address",I705))))</f>
        <v>97</v>
      </c>
      <c r="J705">
        <f ca="1">IF(ISBLANK(INDIRECT("'["&amp;'Báo cáo'!$C$3&amp;".xlsx]Hóa đơn COD'!"&amp;CELL("address",J705))),"",(INDIRECT("'["&amp;'Báo cáo'!$C$3&amp;".xlsx]Hóa đơn COD'!"&amp;CELL("address",J705))))</f>
        <v>93</v>
      </c>
      <c r="K705">
        <f ca="1">IF(ISBLANK(INDIRECT("'["&amp;'Báo cáo'!$C$3&amp;".xlsx]Hóa đơn COD'!"&amp;CELL("address",K705))),"",(INDIRECT("'["&amp;'Báo cáo'!$C$3&amp;".xlsx]Hóa đơn COD'!"&amp;CELL("address",K705))))</f>
        <v>0</v>
      </c>
      <c r="L705">
        <f ca="1">IF(ISBLANK(INDIRECT("'["&amp;'Báo cáo'!$C$3&amp;".xlsx]Hóa đơn COD'!"&amp;CELL("address",L705))),"",(INDIRECT("'["&amp;'Báo cáo'!$C$3&amp;".xlsx]Hóa đơn COD'!"&amp;CELL("address",L705))))</f>
        <v>4</v>
      </c>
      <c r="M705">
        <f ca="1">IF(ISBLANK(INDIRECT("'["&amp;'Báo cáo'!$C$3&amp;".xlsx]Hóa đơn COD'!"&amp;CELL("address",M705))),"",(INDIRECT("'["&amp;'Báo cáo'!$C$3&amp;".xlsx]Hóa đơn COD'!"&amp;CELL("address",M705))))</f>
        <v>97</v>
      </c>
      <c r="N705" t="str">
        <f ca="1">IF(ISBLANK(INDIRECT("'["&amp;'Báo cáo'!$C$3&amp;".xlsx]Hóa đơn COD'!"&amp;CELL("address",N705))),"",(INDIRECT("'["&amp;'Báo cáo'!$C$3&amp;".xlsx]Hóa đơn COD'!"&amp;CELL("address",N705))))</f>
        <v>ngannk2</v>
      </c>
      <c r="O705" t="str">
        <f ca="1">IF(ISBLANK(INDIRECT("'["&amp;'Báo cáo'!$C$3&amp;".xlsx]Hóa đơn COD'!"&amp;CELL("address",O705))),"",(INDIRECT("'["&amp;'Báo cáo'!$C$3&amp;".xlsx]Hóa đơn COD'!"&amp;CELL("address",O705))))</f>
        <v>14:09 02-12-19</v>
      </c>
      <c r="P705" s="10">
        <f t="shared" ca="1" si="10"/>
        <v>0.58958333333333335</v>
      </c>
      <c r="Q705" t="str">
        <f ca="1">IF(B705="","",IF(P705&lt;'Báo cáo'!$C$4,"Sáng","Chiều"))</f>
        <v>Chiều</v>
      </c>
      <c r="R705" s="12">
        <f ca="1">IF(A705="","",IF(ISNUMBER(MATCH(B705,'Danh sách COD'!$B:$B,0)),J705/I705,""))</f>
        <v>0.95876288659793818</v>
      </c>
      <c r="S705" t="str">
        <f ca="1">IF(R705="","",IF(R705&gt;='Báo cáo'!$C$8,"Có","Không"))</f>
        <v>Không</v>
      </c>
    </row>
    <row r="706" spans="1:19" x14ac:dyDescent="0.25">
      <c r="A706" t="str">
        <f ca="1">IF(ISBLANK(INDIRECT("'["&amp;'Báo cáo'!$C$3&amp;".xlsx]Hóa đơn COD'!"&amp;CELL("address",A706))),"",(INDIRECT("'["&amp;'Báo cáo'!$C$3&amp;".xlsx]Hóa đơn COD'!"&amp;CELL("address",A706))))</f>
        <v>BTT396982929.T154563.041219</v>
      </c>
      <c r="B706" t="str">
        <f ca="1">IF(ISBLANK(INDIRECT("'["&amp;'Báo cáo'!$C$3&amp;".xlsx]Hóa đơn COD'!"&amp;CELL("address",B706))),"",(INDIRECT("'["&amp;'Báo cáo'!$C$3&amp;".xlsx]Hóa đơn COD'!"&amp;CELL("address",B706))))</f>
        <v>T154563-Huỳnh Văn Truyền</v>
      </c>
      <c r="C706">
        <f ca="1">IF(ISBLANK(INDIRECT("'["&amp;'Báo cáo'!$C$3&amp;".xlsx]Hóa đơn COD'!"&amp;CELL("address",C706))),"",(INDIRECT("'["&amp;'Báo cáo'!$C$3&amp;".xlsx]Hóa đơn COD'!"&amp;CELL("address",C706))))</f>
        <v>2134000</v>
      </c>
      <c r="D706">
        <f ca="1">IF(ISBLANK(INDIRECT("'["&amp;'Báo cáo'!$C$3&amp;".xlsx]Hóa đơn COD'!"&amp;CELL("address",D706))),"",(INDIRECT("'["&amp;'Báo cáo'!$C$3&amp;".xlsx]Hóa đơn COD'!"&amp;CELL("address",D706))))</f>
        <v>0</v>
      </c>
      <c r="E706">
        <f ca="1">IF(ISBLANK(INDIRECT("'["&amp;'Báo cáo'!$C$3&amp;".xlsx]Hóa đơn COD'!"&amp;CELL("address",E706))),"",(INDIRECT("'["&amp;'Báo cáo'!$C$3&amp;".xlsx]Hóa đơn COD'!"&amp;CELL("address",E706))))</f>
        <v>151250</v>
      </c>
      <c r="F706">
        <f ca="1">IF(ISBLANK(INDIRECT("'["&amp;'Báo cáo'!$C$3&amp;".xlsx]Hóa đơn COD'!"&amp;CELL("address",F706))),"",(INDIRECT("'["&amp;'Báo cáo'!$C$3&amp;".xlsx]Hóa đơn COD'!"&amp;CELL("address",F706))))</f>
        <v>151250</v>
      </c>
      <c r="G706">
        <f ca="1">IF(ISBLANK(INDIRECT("'["&amp;'Báo cáo'!$C$3&amp;".xlsx]Hóa đơn COD'!"&amp;CELL("address",G706))),"",(INDIRECT("'["&amp;'Báo cáo'!$C$3&amp;".xlsx]Hóa đơn COD'!"&amp;CELL("address",G706))))</f>
        <v>0</v>
      </c>
      <c r="H706">
        <f ca="1">IF(ISBLANK(INDIRECT("'["&amp;'Báo cáo'!$C$3&amp;".xlsx]Hóa đơn COD'!"&amp;CELL("address",H706))),"",(INDIRECT("'["&amp;'Báo cáo'!$C$3&amp;".xlsx]Hóa đơn COD'!"&amp;CELL("address",H706))))</f>
        <v>0</v>
      </c>
      <c r="I706">
        <f ca="1">IF(ISBLANK(INDIRECT("'["&amp;'Báo cáo'!$C$3&amp;".xlsx]Hóa đơn COD'!"&amp;CELL("address",I706))),"",(INDIRECT("'["&amp;'Báo cáo'!$C$3&amp;".xlsx]Hóa đơn COD'!"&amp;CELL("address",I706))))</f>
        <v>8</v>
      </c>
      <c r="J706">
        <f ca="1">IF(ISBLANK(INDIRECT("'["&amp;'Báo cáo'!$C$3&amp;".xlsx]Hóa đơn COD'!"&amp;CELL("address",J706))),"",(INDIRECT("'["&amp;'Báo cáo'!$C$3&amp;".xlsx]Hóa đơn COD'!"&amp;CELL("address",J706))))</f>
        <v>8</v>
      </c>
      <c r="K706">
        <f ca="1">IF(ISBLANK(INDIRECT("'["&amp;'Báo cáo'!$C$3&amp;".xlsx]Hóa đơn COD'!"&amp;CELL("address",K706))),"",(INDIRECT("'["&amp;'Báo cáo'!$C$3&amp;".xlsx]Hóa đơn COD'!"&amp;CELL("address",K706))))</f>
        <v>0</v>
      </c>
      <c r="L706">
        <f ca="1">IF(ISBLANK(INDIRECT("'["&amp;'Báo cáo'!$C$3&amp;".xlsx]Hóa đơn COD'!"&amp;CELL("address",L706))),"",(INDIRECT("'["&amp;'Báo cáo'!$C$3&amp;".xlsx]Hóa đơn COD'!"&amp;CELL("address",L706))))</f>
        <v>0</v>
      </c>
      <c r="M706">
        <f ca="1">IF(ISBLANK(INDIRECT("'["&amp;'Báo cáo'!$C$3&amp;".xlsx]Hóa đơn COD'!"&amp;CELL("address",M706))),"",(INDIRECT("'["&amp;'Báo cáo'!$C$3&amp;".xlsx]Hóa đơn COD'!"&amp;CELL("address",M706))))</f>
        <v>8</v>
      </c>
      <c r="N706" t="str">
        <f ca="1">IF(ISBLANK(INDIRECT("'["&amp;'Báo cáo'!$C$3&amp;".xlsx]Hóa đơn COD'!"&amp;CELL("address",N706))),"",(INDIRECT("'["&amp;'Báo cáo'!$C$3&amp;".xlsx]Hóa đơn COD'!"&amp;CELL("address",N706))))</f>
        <v>ngannk2</v>
      </c>
      <c r="O706" t="str">
        <f ca="1">IF(ISBLANK(INDIRECT("'["&amp;'Báo cáo'!$C$3&amp;".xlsx]Hóa đơn COD'!"&amp;CELL("address",O706))),"",(INDIRECT("'["&amp;'Báo cáo'!$C$3&amp;".xlsx]Hóa đơn COD'!"&amp;CELL("address",O706))))</f>
        <v>17:21 04-12-19</v>
      </c>
      <c r="P706" s="10">
        <f t="shared" ca="1" si="10"/>
        <v>0.72291666666666676</v>
      </c>
      <c r="Q706" t="str">
        <f ca="1">IF(B706="","",IF(P706&lt;'Báo cáo'!$C$4,"Sáng","Chiều"))</f>
        <v>Chiều</v>
      </c>
      <c r="R706" s="12">
        <f ca="1">IF(A706="","",IF(ISNUMBER(MATCH(B706,'Danh sách COD'!$B:$B,0)),J706/I706,""))</f>
        <v>1</v>
      </c>
      <c r="S706" t="str">
        <f ca="1">IF(R706="","",IF(R706&gt;='Báo cáo'!$C$8,"Có","Không"))</f>
        <v>Có</v>
      </c>
    </row>
    <row r="707" spans="1:19" x14ac:dyDescent="0.25">
      <c r="A707" t="str">
        <f ca="1">IF(ISBLANK(INDIRECT("'["&amp;'Báo cáo'!$C$3&amp;".xlsx]Hóa đơn COD'!"&amp;CELL("address",A707))),"",(INDIRECT("'["&amp;'Báo cáo'!$C$3&amp;".xlsx]Hóa đơn COD'!"&amp;CELL("address",A707))))</f>
        <v>BTT392044284.T154563.301119</v>
      </c>
      <c r="B707" t="str">
        <f ca="1">IF(ISBLANK(INDIRECT("'["&amp;'Báo cáo'!$C$3&amp;".xlsx]Hóa đơn COD'!"&amp;CELL("address",B707))),"",(INDIRECT("'["&amp;'Báo cáo'!$C$3&amp;".xlsx]Hóa đơn COD'!"&amp;CELL("address",B707))))</f>
        <v>T154563-Huỳnh Văn Truyền</v>
      </c>
      <c r="C707">
        <f ca="1">IF(ISBLANK(INDIRECT("'["&amp;'Báo cáo'!$C$3&amp;".xlsx]Hóa đơn COD'!"&amp;CELL("address",C707))),"",(INDIRECT("'["&amp;'Báo cáo'!$C$3&amp;".xlsx]Hóa đơn COD'!"&amp;CELL("address",C707))))</f>
        <v>1637001</v>
      </c>
      <c r="D707">
        <f ca="1">IF(ISBLANK(INDIRECT("'["&amp;'Báo cáo'!$C$3&amp;".xlsx]Hóa đơn COD'!"&amp;CELL("address",D707))),"",(INDIRECT("'["&amp;'Báo cáo'!$C$3&amp;".xlsx]Hóa đơn COD'!"&amp;CELL("address",D707))))</f>
        <v>0</v>
      </c>
      <c r="E707">
        <f ca="1">IF(ISBLANK(INDIRECT("'["&amp;'Báo cáo'!$C$3&amp;".xlsx]Hóa đơn COD'!"&amp;CELL("address",E707))),"",(INDIRECT("'["&amp;'Báo cáo'!$C$3&amp;".xlsx]Hóa đơn COD'!"&amp;CELL("address",E707))))</f>
        <v>190550</v>
      </c>
      <c r="F707">
        <f ca="1">IF(ISBLANK(INDIRECT("'["&amp;'Báo cáo'!$C$3&amp;".xlsx]Hóa đơn COD'!"&amp;CELL("address",F707))),"",(INDIRECT("'["&amp;'Báo cáo'!$C$3&amp;".xlsx]Hóa đơn COD'!"&amp;CELL("address",F707))))</f>
        <v>190550</v>
      </c>
      <c r="G707">
        <f ca="1">IF(ISBLANK(INDIRECT("'["&amp;'Báo cáo'!$C$3&amp;".xlsx]Hóa đơn COD'!"&amp;CELL("address",G707))),"",(INDIRECT("'["&amp;'Báo cáo'!$C$3&amp;".xlsx]Hóa đơn COD'!"&amp;CELL("address",G707))))</f>
        <v>0</v>
      </c>
      <c r="H707">
        <f ca="1">IF(ISBLANK(INDIRECT("'["&amp;'Báo cáo'!$C$3&amp;".xlsx]Hóa đơn COD'!"&amp;CELL("address",H707))),"",(INDIRECT("'["&amp;'Báo cáo'!$C$3&amp;".xlsx]Hóa đơn COD'!"&amp;CELL("address",H707))))</f>
        <v>0</v>
      </c>
      <c r="I707">
        <f ca="1">IF(ISBLANK(INDIRECT("'["&amp;'Báo cáo'!$C$3&amp;".xlsx]Hóa đơn COD'!"&amp;CELL("address",I707))),"",(INDIRECT("'["&amp;'Báo cáo'!$C$3&amp;".xlsx]Hóa đơn COD'!"&amp;CELL("address",I707))))</f>
        <v>10</v>
      </c>
      <c r="J707">
        <f ca="1">IF(ISBLANK(INDIRECT("'["&amp;'Báo cáo'!$C$3&amp;".xlsx]Hóa đơn COD'!"&amp;CELL("address",J707))),"",(INDIRECT("'["&amp;'Báo cáo'!$C$3&amp;".xlsx]Hóa đơn COD'!"&amp;CELL("address",J707))))</f>
        <v>5</v>
      </c>
      <c r="K707">
        <f ca="1">IF(ISBLANK(INDIRECT("'["&amp;'Báo cáo'!$C$3&amp;".xlsx]Hóa đơn COD'!"&amp;CELL("address",K707))),"",(INDIRECT("'["&amp;'Báo cáo'!$C$3&amp;".xlsx]Hóa đơn COD'!"&amp;CELL("address",K707))))</f>
        <v>3</v>
      </c>
      <c r="L707">
        <f ca="1">IF(ISBLANK(INDIRECT("'["&amp;'Báo cáo'!$C$3&amp;".xlsx]Hóa đơn COD'!"&amp;CELL("address",L707))),"",(INDIRECT("'["&amp;'Báo cáo'!$C$3&amp;".xlsx]Hóa đơn COD'!"&amp;CELL("address",L707))))</f>
        <v>2</v>
      </c>
      <c r="M707">
        <f ca="1">IF(ISBLANK(INDIRECT("'["&amp;'Báo cáo'!$C$3&amp;".xlsx]Hóa đơn COD'!"&amp;CELL("address",M707))),"",(INDIRECT("'["&amp;'Báo cáo'!$C$3&amp;".xlsx]Hóa đơn COD'!"&amp;CELL("address",M707))))</f>
        <v>9</v>
      </c>
      <c r="N707" t="str">
        <f ca="1">IF(ISBLANK(INDIRECT("'["&amp;'Báo cáo'!$C$3&amp;".xlsx]Hóa đơn COD'!"&amp;CELL("address",N707))),"",(INDIRECT("'["&amp;'Báo cáo'!$C$3&amp;".xlsx]Hóa đơn COD'!"&amp;CELL("address",N707))))</f>
        <v>trongntm</v>
      </c>
      <c r="O707" t="str">
        <f ca="1">IF(ISBLANK(INDIRECT("'["&amp;'Báo cáo'!$C$3&amp;".xlsx]Hóa đơn COD'!"&amp;CELL("address",O707))),"",(INDIRECT("'["&amp;'Báo cáo'!$C$3&amp;".xlsx]Hóa đơn COD'!"&amp;CELL("address",O707))))</f>
        <v>17:22 30-11-19</v>
      </c>
      <c r="P707" s="10">
        <f t="shared" ref="P707:P770" ca="1" si="11">IF(B707="","",TIME(VALUE(LEFT(O707,2)),VALUE(MID(O707,4,2)),0))</f>
        <v>0.72361111111111109</v>
      </c>
      <c r="Q707" t="str">
        <f ca="1">IF(B707="","",IF(P707&lt;'Báo cáo'!$C$4,"Sáng","Chiều"))</f>
        <v>Chiều</v>
      </c>
      <c r="R707" s="12">
        <f ca="1">IF(A707="","",IF(ISNUMBER(MATCH(B707,'Danh sách COD'!$B:$B,0)),J707/I707,""))</f>
        <v>0.5</v>
      </c>
      <c r="S707" t="str">
        <f ca="1">IF(R707="","",IF(R707&gt;='Báo cáo'!$C$8,"Có","Không"))</f>
        <v>Không</v>
      </c>
    </row>
    <row r="708" spans="1:19" x14ac:dyDescent="0.25">
      <c r="A708" t="str">
        <f ca="1">IF(ISBLANK(INDIRECT("'["&amp;'Báo cáo'!$C$3&amp;".xlsx]Hóa đơn COD'!"&amp;CELL("address",A708))),"",(INDIRECT("'["&amp;'Báo cáo'!$C$3&amp;".xlsx]Hóa đơn COD'!"&amp;CELL("address",A708))))</f>
        <v>BTT395574996.T154563.031219</v>
      </c>
      <c r="B708" t="str">
        <f ca="1">IF(ISBLANK(INDIRECT("'["&amp;'Báo cáo'!$C$3&amp;".xlsx]Hóa đơn COD'!"&amp;CELL("address",B708))),"",(INDIRECT("'["&amp;'Báo cáo'!$C$3&amp;".xlsx]Hóa đơn COD'!"&amp;CELL("address",B708))))</f>
        <v>T154563-Huỳnh Văn Truyền</v>
      </c>
      <c r="C708">
        <f ca="1">IF(ISBLANK(INDIRECT("'["&amp;'Báo cáo'!$C$3&amp;".xlsx]Hóa đơn COD'!"&amp;CELL("address",C708))),"",(INDIRECT("'["&amp;'Báo cáo'!$C$3&amp;".xlsx]Hóa đơn COD'!"&amp;CELL("address",C708))))</f>
        <v>9835895</v>
      </c>
      <c r="D708">
        <f ca="1">IF(ISBLANK(INDIRECT("'["&amp;'Báo cáo'!$C$3&amp;".xlsx]Hóa đơn COD'!"&amp;CELL("address",D708))),"",(INDIRECT("'["&amp;'Báo cáo'!$C$3&amp;".xlsx]Hóa đơn COD'!"&amp;CELL("address",D708))))</f>
        <v>0</v>
      </c>
      <c r="E708">
        <f ca="1">IF(ISBLANK(INDIRECT("'["&amp;'Báo cáo'!$C$3&amp;".xlsx]Hóa đơn COD'!"&amp;CELL("address",E708))),"",(INDIRECT("'["&amp;'Báo cáo'!$C$3&amp;".xlsx]Hóa đơn COD'!"&amp;CELL("address",E708))))</f>
        <v>841870</v>
      </c>
      <c r="F708">
        <f ca="1">IF(ISBLANK(INDIRECT("'["&amp;'Báo cáo'!$C$3&amp;".xlsx]Hóa đơn COD'!"&amp;CELL("address",F708))),"",(INDIRECT("'["&amp;'Báo cáo'!$C$3&amp;".xlsx]Hóa đơn COD'!"&amp;CELL("address",F708))))</f>
        <v>741870</v>
      </c>
      <c r="G708">
        <f ca="1">IF(ISBLANK(INDIRECT("'["&amp;'Báo cáo'!$C$3&amp;".xlsx]Hóa đơn COD'!"&amp;CELL("address",G708))),"",(INDIRECT("'["&amp;'Báo cáo'!$C$3&amp;".xlsx]Hóa đơn COD'!"&amp;CELL("address",G708))))</f>
        <v>100000</v>
      </c>
      <c r="H708">
        <f ca="1">IF(ISBLANK(INDIRECT("'["&amp;'Báo cáo'!$C$3&amp;".xlsx]Hóa đơn COD'!"&amp;CELL("address",H708))),"",(INDIRECT("'["&amp;'Báo cáo'!$C$3&amp;".xlsx]Hóa đơn COD'!"&amp;CELL("address",H708))))</f>
        <v>0</v>
      </c>
      <c r="I708">
        <f ca="1">IF(ISBLANK(INDIRECT("'["&amp;'Báo cáo'!$C$3&amp;".xlsx]Hóa đơn COD'!"&amp;CELL("address",I708))),"",(INDIRECT("'["&amp;'Báo cáo'!$C$3&amp;".xlsx]Hóa đơn COD'!"&amp;CELL("address",I708))))</f>
        <v>37</v>
      </c>
      <c r="J708">
        <f ca="1">IF(ISBLANK(INDIRECT("'["&amp;'Báo cáo'!$C$3&amp;".xlsx]Hóa đơn COD'!"&amp;CELL("address",J708))),"",(INDIRECT("'["&amp;'Báo cáo'!$C$3&amp;".xlsx]Hóa đơn COD'!"&amp;CELL("address",J708))))</f>
        <v>27</v>
      </c>
      <c r="K708">
        <f ca="1">IF(ISBLANK(INDIRECT("'["&amp;'Báo cáo'!$C$3&amp;".xlsx]Hóa đơn COD'!"&amp;CELL("address",K708))),"",(INDIRECT("'["&amp;'Báo cáo'!$C$3&amp;".xlsx]Hóa đơn COD'!"&amp;CELL("address",K708))))</f>
        <v>2</v>
      </c>
      <c r="L708">
        <f ca="1">IF(ISBLANK(INDIRECT("'["&amp;'Báo cáo'!$C$3&amp;".xlsx]Hóa đơn COD'!"&amp;CELL("address",L708))),"",(INDIRECT("'["&amp;'Báo cáo'!$C$3&amp;".xlsx]Hóa đơn COD'!"&amp;CELL("address",L708))))</f>
        <v>8</v>
      </c>
      <c r="M708">
        <f ca="1">IF(ISBLANK(INDIRECT("'["&amp;'Báo cáo'!$C$3&amp;".xlsx]Hóa đơn COD'!"&amp;CELL("address",M708))),"",(INDIRECT("'["&amp;'Báo cáo'!$C$3&amp;".xlsx]Hóa đơn COD'!"&amp;CELL("address",M708))))</f>
        <v>42</v>
      </c>
      <c r="N708" t="str">
        <f ca="1">IF(ISBLANK(INDIRECT("'["&amp;'Báo cáo'!$C$3&amp;".xlsx]Hóa đơn COD'!"&amp;CELL("address",N708))),"",(INDIRECT("'["&amp;'Báo cáo'!$C$3&amp;".xlsx]Hóa đơn COD'!"&amp;CELL("address",N708))))</f>
        <v>tuoint</v>
      </c>
      <c r="O708" t="str">
        <f ca="1">IF(ISBLANK(INDIRECT("'["&amp;'Báo cáo'!$C$3&amp;".xlsx]Hóa đơn COD'!"&amp;CELL("address",O708))),"",(INDIRECT("'["&amp;'Báo cáo'!$C$3&amp;".xlsx]Hóa đơn COD'!"&amp;CELL("address",O708))))</f>
        <v>17:24 03-12-19</v>
      </c>
      <c r="P708" s="10">
        <f t="shared" ca="1" si="11"/>
        <v>0.72499999999999998</v>
      </c>
      <c r="Q708" t="str">
        <f ca="1">IF(B708="","",IF(P708&lt;'Báo cáo'!$C$4,"Sáng","Chiều"))</f>
        <v>Chiều</v>
      </c>
      <c r="R708" s="12">
        <f ca="1">IF(A708="","",IF(ISNUMBER(MATCH(B708,'Danh sách COD'!$B:$B,0)),J708/I708,""))</f>
        <v>0.72972972972972971</v>
      </c>
      <c r="S708" t="str">
        <f ca="1">IF(R708="","",IF(R708&gt;='Báo cáo'!$C$8,"Có","Không"))</f>
        <v>Không</v>
      </c>
    </row>
    <row r="709" spans="1:19" x14ac:dyDescent="0.25">
      <c r="A709" t="str">
        <f ca="1">IF(ISBLANK(INDIRECT("'["&amp;'Báo cáo'!$C$3&amp;".xlsx]Hóa đơn COD'!"&amp;CELL("address",A709))),"",(INDIRECT("'["&amp;'Báo cáo'!$C$3&amp;".xlsx]Hóa đơn COD'!"&amp;CELL("address",A709))))</f>
        <v>BTT399717696.T154563.061219</v>
      </c>
      <c r="B709" t="str">
        <f ca="1">IF(ISBLANK(INDIRECT("'["&amp;'Báo cáo'!$C$3&amp;".xlsx]Hóa đơn COD'!"&amp;CELL("address",B709))),"",(INDIRECT("'["&amp;'Báo cáo'!$C$3&amp;".xlsx]Hóa đơn COD'!"&amp;CELL("address",B709))))</f>
        <v>T154563-Huỳnh Văn Truyền</v>
      </c>
      <c r="C709">
        <f ca="1">IF(ISBLANK(INDIRECT("'["&amp;'Báo cáo'!$C$3&amp;".xlsx]Hóa đơn COD'!"&amp;CELL("address",C709))),"",(INDIRECT("'["&amp;'Báo cáo'!$C$3&amp;".xlsx]Hóa đơn COD'!"&amp;CELL("address",C709))))</f>
        <v>2725050</v>
      </c>
      <c r="D709">
        <f ca="1">IF(ISBLANK(INDIRECT("'["&amp;'Báo cáo'!$C$3&amp;".xlsx]Hóa đơn COD'!"&amp;CELL("address",D709))),"",(INDIRECT("'["&amp;'Báo cáo'!$C$3&amp;".xlsx]Hóa đơn COD'!"&amp;CELL("address",D709))))</f>
        <v>0</v>
      </c>
      <c r="E709">
        <f ca="1">IF(ISBLANK(INDIRECT("'["&amp;'Báo cáo'!$C$3&amp;".xlsx]Hóa đơn COD'!"&amp;CELL("address",E709))),"",(INDIRECT("'["&amp;'Báo cáo'!$C$3&amp;".xlsx]Hóa đơn COD'!"&amp;CELL("address",E709))))</f>
        <v>228550</v>
      </c>
      <c r="F709">
        <f ca="1">IF(ISBLANK(INDIRECT("'["&amp;'Báo cáo'!$C$3&amp;".xlsx]Hóa đơn COD'!"&amp;CELL("address",F709))),"",(INDIRECT("'["&amp;'Báo cáo'!$C$3&amp;".xlsx]Hóa đơn COD'!"&amp;CELL("address",F709))))</f>
        <v>195550</v>
      </c>
      <c r="G709">
        <f ca="1">IF(ISBLANK(INDIRECT("'["&amp;'Báo cáo'!$C$3&amp;".xlsx]Hóa đơn COD'!"&amp;CELL("address",G709))),"",(INDIRECT("'["&amp;'Báo cáo'!$C$3&amp;".xlsx]Hóa đơn COD'!"&amp;CELL("address",G709))))</f>
        <v>33000</v>
      </c>
      <c r="H709">
        <f ca="1">IF(ISBLANK(INDIRECT("'["&amp;'Báo cáo'!$C$3&amp;".xlsx]Hóa đơn COD'!"&amp;CELL("address",H709))),"",(INDIRECT("'["&amp;'Báo cáo'!$C$3&amp;".xlsx]Hóa đơn COD'!"&amp;CELL("address",H709))))</f>
        <v>0</v>
      </c>
      <c r="I709">
        <f ca="1">IF(ISBLANK(INDIRECT("'["&amp;'Báo cáo'!$C$3&amp;".xlsx]Hóa đơn COD'!"&amp;CELL("address",I709))),"",(INDIRECT("'["&amp;'Báo cáo'!$C$3&amp;".xlsx]Hóa đơn COD'!"&amp;CELL("address",I709))))</f>
        <v>21</v>
      </c>
      <c r="J709">
        <f ca="1">IF(ISBLANK(INDIRECT("'["&amp;'Báo cáo'!$C$3&amp;".xlsx]Hóa đơn COD'!"&amp;CELL("address",J709))),"",(INDIRECT("'["&amp;'Báo cáo'!$C$3&amp;".xlsx]Hóa đơn COD'!"&amp;CELL("address",J709))))</f>
        <v>8</v>
      </c>
      <c r="K709">
        <f ca="1">IF(ISBLANK(INDIRECT("'["&amp;'Báo cáo'!$C$3&amp;".xlsx]Hóa đơn COD'!"&amp;CELL("address",K709))),"",(INDIRECT("'["&amp;'Báo cáo'!$C$3&amp;".xlsx]Hóa đơn COD'!"&amp;CELL("address",K709))))</f>
        <v>2</v>
      </c>
      <c r="L709">
        <f ca="1">IF(ISBLANK(INDIRECT("'["&amp;'Báo cáo'!$C$3&amp;".xlsx]Hóa đơn COD'!"&amp;CELL("address",L709))),"",(INDIRECT("'["&amp;'Báo cáo'!$C$3&amp;".xlsx]Hóa đơn COD'!"&amp;CELL("address",L709))))</f>
        <v>11</v>
      </c>
      <c r="M709">
        <f ca="1">IF(ISBLANK(INDIRECT("'["&amp;'Báo cáo'!$C$3&amp;".xlsx]Hóa đơn COD'!"&amp;CELL("address",M709))),"",(INDIRECT("'["&amp;'Báo cáo'!$C$3&amp;".xlsx]Hóa đơn COD'!"&amp;CELL("address",M709))))</f>
        <v>21</v>
      </c>
      <c r="N709" t="str">
        <f ca="1">IF(ISBLANK(INDIRECT("'["&amp;'Báo cáo'!$C$3&amp;".xlsx]Hóa đơn COD'!"&amp;CELL("address",N709))),"",(INDIRECT("'["&amp;'Báo cáo'!$C$3&amp;".xlsx]Hóa đơn COD'!"&amp;CELL("address",N709))))</f>
        <v>ngannk2</v>
      </c>
      <c r="O709" t="str">
        <f ca="1">IF(ISBLANK(INDIRECT("'["&amp;'Báo cáo'!$C$3&amp;".xlsx]Hóa đơn COD'!"&amp;CELL("address",O709))),"",(INDIRECT("'["&amp;'Báo cáo'!$C$3&amp;".xlsx]Hóa đơn COD'!"&amp;CELL("address",O709))))</f>
        <v>17:47 06-12-19</v>
      </c>
      <c r="P709" s="10">
        <f t="shared" ca="1" si="11"/>
        <v>0.74097222222222225</v>
      </c>
      <c r="Q709" t="str">
        <f ca="1">IF(B709="","",IF(P709&lt;'Báo cáo'!$C$4,"Sáng","Chiều"))</f>
        <v>Chiều</v>
      </c>
      <c r="R709" s="12">
        <f ca="1">IF(A709="","",IF(ISNUMBER(MATCH(B709,'Danh sách COD'!$B:$B,0)),J709/I709,""))</f>
        <v>0.38095238095238093</v>
      </c>
      <c r="S709" t="str">
        <f ca="1">IF(R709="","",IF(R709&gt;='Báo cáo'!$C$8,"Có","Không"))</f>
        <v>Không</v>
      </c>
    </row>
    <row r="710" spans="1:19" x14ac:dyDescent="0.25">
      <c r="A710" t="str">
        <f ca="1">IF(ISBLANK(INDIRECT("'["&amp;'Báo cáo'!$C$3&amp;".xlsx]Hóa đơn COD'!"&amp;CELL("address",A710))),"",(INDIRECT("'["&amp;'Báo cáo'!$C$3&amp;".xlsx]Hóa đơn COD'!"&amp;CELL("address",A710))))</f>
        <v>BTT398291757.T154563.051219</v>
      </c>
      <c r="B710" t="str">
        <f ca="1">IF(ISBLANK(INDIRECT("'["&amp;'Báo cáo'!$C$3&amp;".xlsx]Hóa đơn COD'!"&amp;CELL("address",B710))),"",(INDIRECT("'["&amp;'Báo cáo'!$C$3&amp;".xlsx]Hóa đơn COD'!"&amp;CELL("address",B710))))</f>
        <v>T154563-Huỳnh Văn Truyền</v>
      </c>
      <c r="C710">
        <f ca="1">IF(ISBLANK(INDIRECT("'["&amp;'Báo cáo'!$C$3&amp;".xlsx]Hóa đơn COD'!"&amp;CELL("address",C710))),"",(INDIRECT("'["&amp;'Báo cáo'!$C$3&amp;".xlsx]Hóa đơn COD'!"&amp;CELL("address",C710))))</f>
        <v>2069500</v>
      </c>
      <c r="D710">
        <f ca="1">IF(ISBLANK(INDIRECT("'["&amp;'Báo cáo'!$C$3&amp;".xlsx]Hóa đơn COD'!"&amp;CELL("address",D710))),"",(INDIRECT("'["&amp;'Báo cáo'!$C$3&amp;".xlsx]Hóa đơn COD'!"&amp;CELL("address",D710))))</f>
        <v>0</v>
      </c>
      <c r="E710">
        <f ca="1">IF(ISBLANK(INDIRECT("'["&amp;'Báo cáo'!$C$3&amp;".xlsx]Hóa đơn COD'!"&amp;CELL("address",E710))),"",(INDIRECT("'["&amp;'Báo cáo'!$C$3&amp;".xlsx]Hóa đơn COD'!"&amp;CELL("address",E710))))</f>
        <v>178500</v>
      </c>
      <c r="F710">
        <f ca="1">IF(ISBLANK(INDIRECT("'["&amp;'Báo cáo'!$C$3&amp;".xlsx]Hóa đơn COD'!"&amp;CELL("address",F710))),"",(INDIRECT("'["&amp;'Báo cáo'!$C$3&amp;".xlsx]Hóa đơn COD'!"&amp;CELL("address",F710))))</f>
        <v>49000</v>
      </c>
      <c r="G710">
        <f ca="1">IF(ISBLANK(INDIRECT("'["&amp;'Báo cáo'!$C$3&amp;".xlsx]Hóa đơn COD'!"&amp;CELL("address",G710))),"",(INDIRECT("'["&amp;'Báo cáo'!$C$3&amp;".xlsx]Hóa đơn COD'!"&amp;CELL("address",G710))))</f>
        <v>129500</v>
      </c>
      <c r="H710">
        <f ca="1">IF(ISBLANK(INDIRECT("'["&amp;'Báo cáo'!$C$3&amp;".xlsx]Hóa đơn COD'!"&amp;CELL("address",H710))),"",(INDIRECT("'["&amp;'Báo cáo'!$C$3&amp;".xlsx]Hóa đơn COD'!"&amp;CELL("address",H710))))</f>
        <v>0</v>
      </c>
      <c r="I710">
        <f ca="1">IF(ISBLANK(INDIRECT("'["&amp;'Báo cáo'!$C$3&amp;".xlsx]Hóa đơn COD'!"&amp;CELL("address",I710))),"",(INDIRECT("'["&amp;'Báo cáo'!$C$3&amp;".xlsx]Hóa đơn COD'!"&amp;CELL("address",I710))))</f>
        <v>21</v>
      </c>
      <c r="J710">
        <f ca="1">IF(ISBLANK(INDIRECT("'["&amp;'Báo cáo'!$C$3&amp;".xlsx]Hóa đơn COD'!"&amp;CELL("address",J710))),"",(INDIRECT("'["&amp;'Báo cáo'!$C$3&amp;".xlsx]Hóa đơn COD'!"&amp;CELL("address",J710))))</f>
        <v>5</v>
      </c>
      <c r="K710">
        <f ca="1">IF(ISBLANK(INDIRECT("'["&amp;'Báo cáo'!$C$3&amp;".xlsx]Hóa đơn COD'!"&amp;CELL("address",K710))),"",(INDIRECT("'["&amp;'Báo cáo'!$C$3&amp;".xlsx]Hóa đơn COD'!"&amp;CELL("address",K710))))</f>
        <v>0</v>
      </c>
      <c r="L710">
        <f ca="1">IF(ISBLANK(INDIRECT("'["&amp;'Báo cáo'!$C$3&amp;".xlsx]Hóa đơn COD'!"&amp;CELL("address",L710))),"",(INDIRECT("'["&amp;'Báo cáo'!$C$3&amp;".xlsx]Hóa đơn COD'!"&amp;CELL("address",L710))))</f>
        <v>16</v>
      </c>
      <c r="M710">
        <f ca="1">IF(ISBLANK(INDIRECT("'["&amp;'Báo cáo'!$C$3&amp;".xlsx]Hóa đơn COD'!"&amp;CELL("address",M710))),"",(INDIRECT("'["&amp;'Báo cáo'!$C$3&amp;".xlsx]Hóa đơn COD'!"&amp;CELL("address",M710))))</f>
        <v>21</v>
      </c>
      <c r="N710" t="str">
        <f ca="1">IF(ISBLANK(INDIRECT("'["&amp;'Báo cáo'!$C$3&amp;".xlsx]Hóa đơn COD'!"&amp;CELL("address",N710))),"",(INDIRECT("'["&amp;'Báo cáo'!$C$3&amp;".xlsx]Hóa đơn COD'!"&amp;CELL("address",N710))))</f>
        <v>tuoint</v>
      </c>
      <c r="O710" t="str">
        <f ca="1">IF(ISBLANK(INDIRECT("'["&amp;'Báo cáo'!$C$3&amp;".xlsx]Hóa đơn COD'!"&amp;CELL("address",O710))),"",(INDIRECT("'["&amp;'Báo cáo'!$C$3&amp;".xlsx]Hóa đơn COD'!"&amp;CELL("address",O710))))</f>
        <v>18:05 05-12-19</v>
      </c>
      <c r="P710" s="10">
        <f t="shared" ca="1" si="11"/>
        <v>0.75347222222222221</v>
      </c>
      <c r="Q710" t="str">
        <f ca="1">IF(B710="","",IF(P710&lt;'Báo cáo'!$C$4,"Sáng","Chiều"))</f>
        <v>Chiều</v>
      </c>
      <c r="R710" s="12">
        <f ca="1">IF(A710="","",IF(ISNUMBER(MATCH(B710,'Danh sách COD'!$B:$B,0)),J710/I710,""))</f>
        <v>0.23809523809523808</v>
      </c>
      <c r="S710" t="str">
        <f ca="1">IF(R710="","",IF(R710&gt;='Báo cáo'!$C$8,"Có","Không"))</f>
        <v>Không</v>
      </c>
    </row>
    <row r="711" spans="1:19" x14ac:dyDescent="0.25">
      <c r="A711" t="str">
        <f ca="1">IF(ISBLANK(INDIRECT("'["&amp;'Báo cáo'!$C$3&amp;".xlsx]Hóa đơn COD'!"&amp;CELL("address",A711))),"",(INDIRECT("'["&amp;'Báo cáo'!$C$3&amp;".xlsx]Hóa đơn COD'!"&amp;CELL("address",A711))))</f>
        <v>BTT394429953.T154563.021219</v>
      </c>
      <c r="B711" t="str">
        <f ca="1">IF(ISBLANK(INDIRECT("'["&amp;'Báo cáo'!$C$3&amp;".xlsx]Hóa đơn COD'!"&amp;CELL("address",B711))),"",(INDIRECT("'["&amp;'Báo cáo'!$C$3&amp;".xlsx]Hóa đơn COD'!"&amp;CELL("address",B711))))</f>
        <v>T154563-Huỳnh Văn Truyền</v>
      </c>
      <c r="C711">
        <f ca="1">IF(ISBLANK(INDIRECT("'["&amp;'Báo cáo'!$C$3&amp;".xlsx]Hóa đơn COD'!"&amp;CELL("address",C711))),"",(INDIRECT("'["&amp;'Báo cáo'!$C$3&amp;".xlsx]Hóa đơn COD'!"&amp;CELL("address",C711))))</f>
        <v>6926600</v>
      </c>
      <c r="D711">
        <f ca="1">IF(ISBLANK(INDIRECT("'["&amp;'Báo cáo'!$C$3&amp;".xlsx]Hóa đơn COD'!"&amp;CELL("address",D711))),"",(INDIRECT("'["&amp;'Báo cáo'!$C$3&amp;".xlsx]Hóa đơn COD'!"&amp;CELL("address",D711))))</f>
        <v>22900</v>
      </c>
      <c r="E711">
        <f ca="1">IF(ISBLANK(INDIRECT("'["&amp;'Báo cáo'!$C$3&amp;".xlsx]Hóa đơn COD'!"&amp;CELL("address",E711))),"",(INDIRECT("'["&amp;'Báo cáo'!$C$3&amp;".xlsx]Hóa đơn COD'!"&amp;CELL("address",E711))))</f>
        <v>827800</v>
      </c>
      <c r="F711">
        <f ca="1">IF(ISBLANK(INDIRECT("'["&amp;'Báo cáo'!$C$3&amp;".xlsx]Hóa đơn COD'!"&amp;CELL("address",F711))),"",(INDIRECT("'["&amp;'Báo cáo'!$C$3&amp;".xlsx]Hóa đơn COD'!"&amp;CELL("address",F711))))</f>
        <v>668300</v>
      </c>
      <c r="G711">
        <f ca="1">IF(ISBLANK(INDIRECT("'["&amp;'Báo cáo'!$C$3&amp;".xlsx]Hóa đơn COD'!"&amp;CELL("address",G711))),"",(INDIRECT("'["&amp;'Báo cáo'!$C$3&amp;".xlsx]Hóa đơn COD'!"&amp;CELL("address",G711))))</f>
        <v>159500</v>
      </c>
      <c r="H711">
        <f ca="1">IF(ISBLANK(INDIRECT("'["&amp;'Báo cáo'!$C$3&amp;".xlsx]Hóa đơn COD'!"&amp;CELL("address",H711))),"",(INDIRECT("'["&amp;'Báo cáo'!$C$3&amp;".xlsx]Hóa đơn COD'!"&amp;CELL("address",H711))))</f>
        <v>0</v>
      </c>
      <c r="I711">
        <f ca="1">IF(ISBLANK(INDIRECT("'["&amp;'Báo cáo'!$C$3&amp;".xlsx]Hóa đơn COD'!"&amp;CELL("address",I711))),"",(INDIRECT("'["&amp;'Báo cáo'!$C$3&amp;".xlsx]Hóa đơn COD'!"&amp;CELL("address",I711))))</f>
        <v>43</v>
      </c>
      <c r="J711">
        <f ca="1">IF(ISBLANK(INDIRECT("'["&amp;'Báo cáo'!$C$3&amp;".xlsx]Hóa đơn COD'!"&amp;CELL("address",J711))),"",(INDIRECT("'["&amp;'Báo cáo'!$C$3&amp;".xlsx]Hóa đơn COD'!"&amp;CELL("address",J711))))</f>
        <v>27</v>
      </c>
      <c r="K711">
        <f ca="1">IF(ISBLANK(INDIRECT("'["&amp;'Báo cáo'!$C$3&amp;".xlsx]Hóa đơn COD'!"&amp;CELL("address",K711))),"",(INDIRECT("'["&amp;'Báo cáo'!$C$3&amp;".xlsx]Hóa đơn COD'!"&amp;CELL("address",K711))))</f>
        <v>1</v>
      </c>
      <c r="L711">
        <f ca="1">IF(ISBLANK(INDIRECT("'["&amp;'Báo cáo'!$C$3&amp;".xlsx]Hóa đơn COD'!"&amp;CELL("address",L711))),"",(INDIRECT("'["&amp;'Báo cáo'!$C$3&amp;".xlsx]Hóa đơn COD'!"&amp;CELL("address",L711))))</f>
        <v>15</v>
      </c>
      <c r="M711">
        <f ca="1">IF(ISBLANK(INDIRECT("'["&amp;'Báo cáo'!$C$3&amp;".xlsx]Hóa đơn COD'!"&amp;CELL("address",M711))),"",(INDIRECT("'["&amp;'Báo cáo'!$C$3&amp;".xlsx]Hóa đơn COD'!"&amp;CELL("address",M711))))</f>
        <v>42</v>
      </c>
      <c r="N711" t="str">
        <f ca="1">IF(ISBLANK(INDIRECT("'["&amp;'Báo cáo'!$C$3&amp;".xlsx]Hóa đơn COD'!"&amp;CELL("address",N711))),"",(INDIRECT("'["&amp;'Báo cáo'!$C$3&amp;".xlsx]Hóa đơn COD'!"&amp;CELL("address",N711))))</f>
        <v>ngannk2</v>
      </c>
      <c r="O711" t="str">
        <f ca="1">IF(ISBLANK(INDIRECT("'["&amp;'Báo cáo'!$C$3&amp;".xlsx]Hóa đơn COD'!"&amp;CELL("address",O711))),"",(INDIRECT("'["&amp;'Báo cáo'!$C$3&amp;".xlsx]Hóa đơn COD'!"&amp;CELL("address",O711))))</f>
        <v>19:02 02-12-19</v>
      </c>
      <c r="P711" s="10">
        <f t="shared" ca="1" si="11"/>
        <v>0.79305555555555562</v>
      </c>
      <c r="Q711" t="str">
        <f ca="1">IF(B711="","",IF(P711&lt;'Báo cáo'!$C$4,"Sáng","Chiều"))</f>
        <v>Chiều</v>
      </c>
      <c r="R711" s="12">
        <f ca="1">IF(A711="","",IF(ISNUMBER(MATCH(B711,'Danh sách COD'!$B:$B,0)),J711/I711,""))</f>
        <v>0.62790697674418605</v>
      </c>
      <c r="S711" t="str">
        <f ca="1">IF(R711="","",IF(R711&gt;='Báo cáo'!$C$8,"Có","Không"))</f>
        <v>Không</v>
      </c>
    </row>
    <row r="712" spans="1:19" x14ac:dyDescent="0.25">
      <c r="A712" t="str">
        <f ca="1">IF(ISBLANK(INDIRECT("'["&amp;'Báo cáo'!$C$3&amp;".xlsx]Hóa đơn COD'!"&amp;CELL("address",A712))),"",(INDIRECT("'["&amp;'Báo cáo'!$C$3&amp;".xlsx]Hóa đơn COD'!"&amp;CELL("address",A712))))</f>
        <v>BTT399256785.T156038.061219</v>
      </c>
      <c r="B712" t="str">
        <f ca="1">IF(ISBLANK(INDIRECT("'["&amp;'Báo cáo'!$C$3&amp;".xlsx]Hóa đơn COD'!"&amp;CELL("address",B712))),"",(INDIRECT("'["&amp;'Báo cáo'!$C$3&amp;".xlsx]Hóa đơn COD'!"&amp;CELL("address",B712))))</f>
        <v>T156038-Nhang Thị Bích Châu</v>
      </c>
      <c r="C712">
        <f ca="1">IF(ISBLANK(INDIRECT("'["&amp;'Báo cáo'!$C$3&amp;".xlsx]Hóa đơn COD'!"&amp;CELL("address",C712))),"",(INDIRECT("'["&amp;'Báo cáo'!$C$3&amp;".xlsx]Hóa đơn COD'!"&amp;CELL("address",C712))))</f>
        <v>12670815</v>
      </c>
      <c r="D712">
        <f ca="1">IF(ISBLANK(INDIRECT("'["&amp;'Báo cáo'!$C$3&amp;".xlsx]Hóa đơn COD'!"&amp;CELL("address",D712))),"",(INDIRECT("'["&amp;'Báo cáo'!$C$3&amp;".xlsx]Hóa đơn COD'!"&amp;CELL("address",D712))))</f>
        <v>0</v>
      </c>
      <c r="E712">
        <f ca="1">IF(ISBLANK(INDIRECT("'["&amp;'Báo cáo'!$C$3&amp;".xlsx]Hóa đơn COD'!"&amp;CELL("address",E712))),"",(INDIRECT("'["&amp;'Báo cáo'!$C$3&amp;".xlsx]Hóa đơn COD'!"&amp;CELL("address",E712))))</f>
        <v>1170000</v>
      </c>
      <c r="F712">
        <f ca="1">IF(ISBLANK(INDIRECT("'["&amp;'Báo cáo'!$C$3&amp;".xlsx]Hóa đơn COD'!"&amp;CELL("address",F712))),"",(INDIRECT("'["&amp;'Báo cáo'!$C$3&amp;".xlsx]Hóa đơn COD'!"&amp;CELL("address",F712))))</f>
        <v>1101000</v>
      </c>
      <c r="G712">
        <f ca="1">IF(ISBLANK(INDIRECT("'["&amp;'Báo cáo'!$C$3&amp;".xlsx]Hóa đơn COD'!"&amp;CELL("address",G712))),"",(INDIRECT("'["&amp;'Báo cáo'!$C$3&amp;".xlsx]Hóa đơn COD'!"&amp;CELL("address",G712))))</f>
        <v>69000</v>
      </c>
      <c r="H712">
        <f ca="1">IF(ISBLANK(INDIRECT("'["&amp;'Báo cáo'!$C$3&amp;".xlsx]Hóa đơn COD'!"&amp;CELL("address",H712))),"",(INDIRECT("'["&amp;'Báo cáo'!$C$3&amp;".xlsx]Hóa đơn COD'!"&amp;CELL("address",H712))))</f>
        <v>0</v>
      </c>
      <c r="I712">
        <f ca="1">IF(ISBLANK(INDIRECT("'["&amp;'Báo cáo'!$C$3&amp;".xlsx]Hóa đơn COD'!"&amp;CELL("address",I712))),"",(INDIRECT("'["&amp;'Báo cáo'!$C$3&amp;".xlsx]Hóa đơn COD'!"&amp;CELL("address",I712))))</f>
        <v>49</v>
      </c>
      <c r="J712">
        <f ca="1">IF(ISBLANK(INDIRECT("'["&amp;'Báo cáo'!$C$3&amp;".xlsx]Hóa đơn COD'!"&amp;CELL("address",J712))),"",(INDIRECT("'["&amp;'Báo cáo'!$C$3&amp;".xlsx]Hóa đơn COD'!"&amp;CELL("address",J712))))</f>
        <v>45</v>
      </c>
      <c r="K712">
        <f ca="1">IF(ISBLANK(INDIRECT("'["&amp;'Báo cáo'!$C$3&amp;".xlsx]Hóa đơn COD'!"&amp;CELL("address",K712))),"",(INDIRECT("'["&amp;'Báo cáo'!$C$3&amp;".xlsx]Hóa đơn COD'!"&amp;CELL("address",K712))))</f>
        <v>0</v>
      </c>
      <c r="L712">
        <f ca="1">IF(ISBLANK(INDIRECT("'["&amp;'Báo cáo'!$C$3&amp;".xlsx]Hóa đơn COD'!"&amp;CELL("address",L712))),"",(INDIRECT("'["&amp;'Báo cáo'!$C$3&amp;".xlsx]Hóa đơn COD'!"&amp;CELL("address",L712))))</f>
        <v>4</v>
      </c>
      <c r="M712">
        <f ca="1">IF(ISBLANK(INDIRECT("'["&amp;'Báo cáo'!$C$3&amp;".xlsx]Hóa đơn COD'!"&amp;CELL("address",M712))),"",(INDIRECT("'["&amp;'Báo cáo'!$C$3&amp;".xlsx]Hóa đơn COD'!"&amp;CELL("address",M712))))</f>
        <v>49</v>
      </c>
      <c r="N712" t="str">
        <f ca="1">IF(ISBLANK(INDIRECT("'["&amp;'Báo cáo'!$C$3&amp;".xlsx]Hóa đơn COD'!"&amp;CELL("address",N712))),"",(INDIRECT("'["&amp;'Báo cáo'!$C$3&amp;".xlsx]Hóa đơn COD'!"&amp;CELL("address",N712))))</f>
        <v>ngannk2</v>
      </c>
      <c r="O712" t="str">
        <f ca="1">IF(ISBLANK(INDIRECT("'["&amp;'Báo cáo'!$C$3&amp;".xlsx]Hóa đơn COD'!"&amp;CELL("address",O712))),"",(INDIRECT("'["&amp;'Báo cáo'!$C$3&amp;".xlsx]Hóa đơn COD'!"&amp;CELL("address",O712))))</f>
        <v>11:24 06-12-19</v>
      </c>
      <c r="P712" s="10">
        <f t="shared" ca="1" si="11"/>
        <v>0.47500000000000003</v>
      </c>
      <c r="Q712" t="str">
        <f ca="1">IF(B712="","",IF(P712&lt;'Báo cáo'!$C$4,"Sáng","Chiều"))</f>
        <v>Sáng</v>
      </c>
      <c r="R712" s="12">
        <f ca="1">IF(A712="","",IF(ISNUMBER(MATCH(B712,'Danh sách COD'!$B:$B,0)),J712/I712,""))</f>
        <v>0.91836734693877553</v>
      </c>
      <c r="S712" t="str">
        <f ca="1">IF(R712="","",IF(R712&gt;='Báo cáo'!$C$8,"Có","Không"))</f>
        <v>Không</v>
      </c>
    </row>
    <row r="713" spans="1:19" x14ac:dyDescent="0.25">
      <c r="A713" t="str">
        <f ca="1">IF(ISBLANK(INDIRECT("'["&amp;'Báo cáo'!$C$3&amp;".xlsx]Hóa đơn COD'!"&amp;CELL("address",A713))),"",(INDIRECT("'["&amp;'Báo cáo'!$C$3&amp;".xlsx]Hóa đơn COD'!"&amp;CELL("address",A713))))</f>
        <v>BTT396603309.T156038.041219</v>
      </c>
      <c r="B713" t="str">
        <f ca="1">IF(ISBLANK(INDIRECT("'["&amp;'Báo cáo'!$C$3&amp;".xlsx]Hóa đơn COD'!"&amp;CELL("address",B713))),"",(INDIRECT("'["&amp;'Báo cáo'!$C$3&amp;".xlsx]Hóa đơn COD'!"&amp;CELL("address",B713))))</f>
        <v>T156038-Nhang Thị Bích Châu</v>
      </c>
      <c r="C713">
        <f ca="1">IF(ISBLANK(INDIRECT("'["&amp;'Báo cáo'!$C$3&amp;".xlsx]Hóa đơn COD'!"&amp;CELL("address",C713))),"",(INDIRECT("'["&amp;'Báo cáo'!$C$3&amp;".xlsx]Hóa đơn COD'!"&amp;CELL("address",C713))))</f>
        <v>13533980</v>
      </c>
      <c r="D713">
        <f ca="1">IF(ISBLANK(INDIRECT("'["&amp;'Báo cáo'!$C$3&amp;".xlsx]Hóa đơn COD'!"&amp;CELL("address",D713))),"",(INDIRECT("'["&amp;'Báo cáo'!$C$3&amp;".xlsx]Hóa đơn COD'!"&amp;CELL("address",D713))))</f>
        <v>0</v>
      </c>
      <c r="E713">
        <f ca="1">IF(ISBLANK(INDIRECT("'["&amp;'Báo cáo'!$C$3&amp;".xlsx]Hóa đơn COD'!"&amp;CELL("address",E713))),"",(INDIRECT("'["&amp;'Báo cáo'!$C$3&amp;".xlsx]Hóa đơn COD'!"&amp;CELL("address",E713))))</f>
        <v>1404760</v>
      </c>
      <c r="F713">
        <f ca="1">IF(ISBLANK(INDIRECT("'["&amp;'Báo cáo'!$C$3&amp;".xlsx]Hóa đơn COD'!"&amp;CELL("address",F713))),"",(INDIRECT("'["&amp;'Báo cáo'!$C$3&amp;".xlsx]Hóa đơn COD'!"&amp;CELL("address",F713))))</f>
        <v>1256760</v>
      </c>
      <c r="G713">
        <f ca="1">IF(ISBLANK(INDIRECT("'["&amp;'Báo cáo'!$C$3&amp;".xlsx]Hóa đơn COD'!"&amp;CELL("address",G713))),"",(INDIRECT("'["&amp;'Báo cáo'!$C$3&amp;".xlsx]Hóa đơn COD'!"&amp;CELL("address",G713))))</f>
        <v>148000</v>
      </c>
      <c r="H713">
        <f ca="1">IF(ISBLANK(INDIRECT("'["&amp;'Báo cáo'!$C$3&amp;".xlsx]Hóa đơn COD'!"&amp;CELL("address",H713))),"",(INDIRECT("'["&amp;'Báo cáo'!$C$3&amp;".xlsx]Hóa đơn COD'!"&amp;CELL("address",H713))))</f>
        <v>0</v>
      </c>
      <c r="I713">
        <f ca="1">IF(ISBLANK(INDIRECT("'["&amp;'Báo cáo'!$C$3&amp;".xlsx]Hóa đơn COD'!"&amp;CELL("address",I713))),"",(INDIRECT("'["&amp;'Báo cáo'!$C$3&amp;".xlsx]Hóa đơn COD'!"&amp;CELL("address",I713))))</f>
        <v>60</v>
      </c>
      <c r="J713">
        <f ca="1">IF(ISBLANK(INDIRECT("'["&amp;'Báo cáo'!$C$3&amp;".xlsx]Hóa đơn COD'!"&amp;CELL("address",J713))),"",(INDIRECT("'["&amp;'Báo cáo'!$C$3&amp;".xlsx]Hóa đơn COD'!"&amp;CELL("address",J713))))</f>
        <v>57</v>
      </c>
      <c r="K713">
        <f ca="1">IF(ISBLANK(INDIRECT("'["&amp;'Báo cáo'!$C$3&amp;".xlsx]Hóa đơn COD'!"&amp;CELL("address",K713))),"",(INDIRECT("'["&amp;'Báo cáo'!$C$3&amp;".xlsx]Hóa đơn COD'!"&amp;CELL("address",K713))))</f>
        <v>0</v>
      </c>
      <c r="L713">
        <f ca="1">IF(ISBLANK(INDIRECT("'["&amp;'Báo cáo'!$C$3&amp;".xlsx]Hóa đơn COD'!"&amp;CELL("address",L713))),"",(INDIRECT("'["&amp;'Báo cáo'!$C$3&amp;".xlsx]Hóa đơn COD'!"&amp;CELL("address",L713))))</f>
        <v>3</v>
      </c>
      <c r="M713">
        <f ca="1">IF(ISBLANK(INDIRECT("'["&amp;'Báo cáo'!$C$3&amp;".xlsx]Hóa đơn COD'!"&amp;CELL("address",M713))),"",(INDIRECT("'["&amp;'Báo cáo'!$C$3&amp;".xlsx]Hóa đơn COD'!"&amp;CELL("address",M713))))</f>
        <v>60</v>
      </c>
      <c r="N713" t="str">
        <f ca="1">IF(ISBLANK(INDIRECT("'["&amp;'Báo cáo'!$C$3&amp;".xlsx]Hóa đơn COD'!"&amp;CELL("address",N713))),"",(INDIRECT("'["&amp;'Báo cáo'!$C$3&amp;".xlsx]Hóa đơn COD'!"&amp;CELL("address",N713))))</f>
        <v>anhtnt3</v>
      </c>
      <c r="O713" t="str">
        <f ca="1">IF(ISBLANK(INDIRECT("'["&amp;'Báo cáo'!$C$3&amp;".xlsx]Hóa đơn COD'!"&amp;CELL("address",O713))),"",(INDIRECT("'["&amp;'Báo cáo'!$C$3&amp;".xlsx]Hóa đơn COD'!"&amp;CELL("address",O713))))</f>
        <v>12:02 04-12-19</v>
      </c>
      <c r="P713" s="10">
        <f t="shared" ca="1" si="11"/>
        <v>0.50138888888888888</v>
      </c>
      <c r="Q713" t="str">
        <f ca="1">IF(B713="","",IF(P713&lt;'Báo cáo'!$C$4,"Sáng","Chiều"))</f>
        <v>Sáng</v>
      </c>
      <c r="R713" s="12">
        <f ca="1">IF(A713="","",IF(ISNUMBER(MATCH(B713,'Danh sách COD'!$B:$B,0)),J713/I713,""))</f>
        <v>0.95</v>
      </c>
      <c r="S713" t="str">
        <f ca="1">IF(R713="","",IF(R713&gt;='Báo cáo'!$C$8,"Có","Không"))</f>
        <v>Không</v>
      </c>
    </row>
    <row r="714" spans="1:19" x14ac:dyDescent="0.25">
      <c r="A714" t="str">
        <f ca="1">IF(ISBLANK(INDIRECT("'["&amp;'Báo cáo'!$C$3&amp;".xlsx]Hóa đơn COD'!"&amp;CELL("address",A714))),"",(INDIRECT("'["&amp;'Báo cáo'!$C$3&amp;".xlsx]Hóa đơn COD'!"&amp;CELL("address",A714))))</f>
        <v>BTT395206140.T156038.031219</v>
      </c>
      <c r="B714" t="str">
        <f ca="1">IF(ISBLANK(INDIRECT("'["&amp;'Báo cáo'!$C$3&amp;".xlsx]Hóa đơn COD'!"&amp;CELL("address",B714))),"",(INDIRECT("'["&amp;'Báo cáo'!$C$3&amp;".xlsx]Hóa đơn COD'!"&amp;CELL("address",B714))))</f>
        <v>T156038-Nhang Thị Bích Châu</v>
      </c>
      <c r="C714">
        <f ca="1">IF(ISBLANK(INDIRECT("'["&amp;'Báo cáo'!$C$3&amp;".xlsx]Hóa đơn COD'!"&amp;CELL("address",C714))),"",(INDIRECT("'["&amp;'Báo cáo'!$C$3&amp;".xlsx]Hóa đơn COD'!"&amp;CELL("address",C714))))</f>
        <v>25723514</v>
      </c>
      <c r="D714">
        <f ca="1">IF(ISBLANK(INDIRECT("'["&amp;'Báo cáo'!$C$3&amp;".xlsx]Hóa đơn COD'!"&amp;CELL("address",D714))),"",(INDIRECT("'["&amp;'Báo cáo'!$C$3&amp;".xlsx]Hóa đơn COD'!"&amp;CELL("address",D714))))</f>
        <v>19000</v>
      </c>
      <c r="E714">
        <f ca="1">IF(ISBLANK(INDIRECT("'["&amp;'Báo cáo'!$C$3&amp;".xlsx]Hóa đơn COD'!"&amp;CELL("address",E714))),"",(INDIRECT("'["&amp;'Báo cáo'!$C$3&amp;".xlsx]Hóa đơn COD'!"&amp;CELL("address",E714))))</f>
        <v>1787810</v>
      </c>
      <c r="F714">
        <f ca="1">IF(ISBLANK(INDIRECT("'["&amp;'Báo cáo'!$C$3&amp;".xlsx]Hóa đơn COD'!"&amp;CELL("address",F714))),"",(INDIRECT("'["&amp;'Báo cáo'!$C$3&amp;".xlsx]Hóa đơn COD'!"&amp;CELL("address",F714))))</f>
        <v>1641810</v>
      </c>
      <c r="G714">
        <f ca="1">IF(ISBLANK(INDIRECT("'["&amp;'Báo cáo'!$C$3&amp;".xlsx]Hóa đơn COD'!"&amp;CELL("address",G714))),"",(INDIRECT("'["&amp;'Báo cáo'!$C$3&amp;".xlsx]Hóa đơn COD'!"&amp;CELL("address",G714))))</f>
        <v>146000</v>
      </c>
      <c r="H714">
        <f ca="1">IF(ISBLANK(INDIRECT("'["&amp;'Báo cáo'!$C$3&amp;".xlsx]Hóa đơn COD'!"&amp;CELL("address",H714))),"",(INDIRECT("'["&amp;'Báo cáo'!$C$3&amp;".xlsx]Hóa đơn COD'!"&amp;CELL("address",H714))))</f>
        <v>0</v>
      </c>
      <c r="I714">
        <f ca="1">IF(ISBLANK(INDIRECT("'["&amp;'Báo cáo'!$C$3&amp;".xlsx]Hóa đơn COD'!"&amp;CELL("address",I714))),"",(INDIRECT("'["&amp;'Báo cáo'!$C$3&amp;".xlsx]Hóa đơn COD'!"&amp;CELL("address",I714))))</f>
        <v>78</v>
      </c>
      <c r="J714">
        <f ca="1">IF(ISBLANK(INDIRECT("'["&amp;'Báo cáo'!$C$3&amp;".xlsx]Hóa đơn COD'!"&amp;CELL("address",J714))),"",(INDIRECT("'["&amp;'Báo cáo'!$C$3&amp;".xlsx]Hóa đơn COD'!"&amp;CELL("address",J714))))</f>
        <v>75</v>
      </c>
      <c r="K714">
        <f ca="1">IF(ISBLANK(INDIRECT("'["&amp;'Báo cáo'!$C$3&amp;".xlsx]Hóa đơn COD'!"&amp;CELL("address",K714))),"",(INDIRECT("'["&amp;'Báo cáo'!$C$3&amp;".xlsx]Hóa đơn COD'!"&amp;CELL("address",K714))))</f>
        <v>1</v>
      </c>
      <c r="L714">
        <f ca="1">IF(ISBLANK(INDIRECT("'["&amp;'Báo cáo'!$C$3&amp;".xlsx]Hóa đơn COD'!"&amp;CELL("address",L714))),"",(INDIRECT("'["&amp;'Báo cáo'!$C$3&amp;".xlsx]Hóa đơn COD'!"&amp;CELL("address",L714))))</f>
        <v>2</v>
      </c>
      <c r="M714">
        <f ca="1">IF(ISBLANK(INDIRECT("'["&amp;'Báo cáo'!$C$3&amp;".xlsx]Hóa đơn COD'!"&amp;CELL("address",M714))),"",(INDIRECT("'["&amp;'Báo cáo'!$C$3&amp;".xlsx]Hóa đơn COD'!"&amp;CELL("address",M714))))</f>
        <v>78</v>
      </c>
      <c r="N714" t="str">
        <f ca="1">IF(ISBLANK(INDIRECT("'["&amp;'Báo cáo'!$C$3&amp;".xlsx]Hóa đơn COD'!"&amp;CELL("address",N714))),"",(INDIRECT("'["&amp;'Báo cáo'!$C$3&amp;".xlsx]Hóa đơn COD'!"&amp;CELL("address",N714))))</f>
        <v>tuoint</v>
      </c>
      <c r="O714" t="str">
        <f ca="1">IF(ISBLANK(INDIRECT("'["&amp;'Báo cáo'!$C$3&amp;".xlsx]Hóa đơn COD'!"&amp;CELL("address",O714))),"",(INDIRECT("'["&amp;'Báo cáo'!$C$3&amp;".xlsx]Hóa đơn COD'!"&amp;CELL("address",O714))))</f>
        <v>12:23 03-12-19</v>
      </c>
      <c r="P714" s="10">
        <f t="shared" ca="1" si="11"/>
        <v>0.51597222222222217</v>
      </c>
      <c r="Q714" t="str">
        <f ca="1">IF(B714="","",IF(P714&lt;'Báo cáo'!$C$4,"Sáng","Chiều"))</f>
        <v>Sáng</v>
      </c>
      <c r="R714" s="12">
        <f ca="1">IF(A714="","",IF(ISNUMBER(MATCH(B714,'Danh sách COD'!$B:$B,0)),J714/I714,""))</f>
        <v>0.96153846153846156</v>
      </c>
      <c r="S714" t="str">
        <f ca="1">IF(R714="","",IF(R714&gt;='Báo cáo'!$C$8,"Có","Không"))</f>
        <v>Không</v>
      </c>
    </row>
    <row r="715" spans="1:19" x14ac:dyDescent="0.25">
      <c r="A715" t="str">
        <f ca="1">IF(ISBLANK(INDIRECT("'["&amp;'Báo cáo'!$C$3&amp;".xlsx]Hóa đơn COD'!"&amp;CELL("address",A715))),"",(INDIRECT("'["&amp;'Báo cáo'!$C$3&amp;".xlsx]Hóa đơn COD'!"&amp;CELL("address",A715))))</f>
        <v>BTT391738818.T156038.301119</v>
      </c>
      <c r="B715" t="str">
        <f ca="1">IF(ISBLANK(INDIRECT("'["&amp;'Báo cáo'!$C$3&amp;".xlsx]Hóa đơn COD'!"&amp;CELL("address",B715))),"",(INDIRECT("'["&amp;'Báo cáo'!$C$3&amp;".xlsx]Hóa đơn COD'!"&amp;CELL("address",B715))))</f>
        <v>T156038-Nhang Thị Bích Châu</v>
      </c>
      <c r="C715">
        <f ca="1">IF(ISBLANK(INDIRECT("'["&amp;'Báo cáo'!$C$3&amp;".xlsx]Hóa đơn COD'!"&amp;CELL("address",C715))),"",(INDIRECT("'["&amp;'Báo cáo'!$C$3&amp;".xlsx]Hóa đơn COD'!"&amp;CELL("address",C715))))</f>
        <v>10592105</v>
      </c>
      <c r="D715">
        <f ca="1">IF(ISBLANK(INDIRECT("'["&amp;'Báo cáo'!$C$3&amp;".xlsx]Hóa đơn COD'!"&amp;CELL("address",D715))),"",(INDIRECT("'["&amp;'Báo cáo'!$C$3&amp;".xlsx]Hóa đơn COD'!"&amp;CELL("address",D715))))</f>
        <v>0</v>
      </c>
      <c r="E715">
        <f ca="1">IF(ISBLANK(INDIRECT("'["&amp;'Báo cáo'!$C$3&amp;".xlsx]Hóa đơn COD'!"&amp;CELL("address",E715))),"",(INDIRECT("'["&amp;'Báo cáo'!$C$3&amp;".xlsx]Hóa đơn COD'!"&amp;CELL("address",E715))))</f>
        <v>1120330</v>
      </c>
      <c r="F715">
        <f ca="1">IF(ISBLANK(INDIRECT("'["&amp;'Báo cáo'!$C$3&amp;".xlsx]Hóa đơn COD'!"&amp;CELL("address",F715))),"",(INDIRECT("'["&amp;'Báo cáo'!$C$3&amp;".xlsx]Hóa đơn COD'!"&amp;CELL("address",F715))))</f>
        <v>1033330</v>
      </c>
      <c r="G715">
        <f ca="1">IF(ISBLANK(INDIRECT("'["&amp;'Báo cáo'!$C$3&amp;".xlsx]Hóa đơn COD'!"&amp;CELL("address",G715))),"",(INDIRECT("'["&amp;'Báo cáo'!$C$3&amp;".xlsx]Hóa đơn COD'!"&amp;CELL("address",G715))))</f>
        <v>87000</v>
      </c>
      <c r="H715">
        <f ca="1">IF(ISBLANK(INDIRECT("'["&amp;'Báo cáo'!$C$3&amp;".xlsx]Hóa đơn COD'!"&amp;CELL("address",H715))),"",(INDIRECT("'["&amp;'Báo cáo'!$C$3&amp;".xlsx]Hóa đơn COD'!"&amp;CELL("address",H715))))</f>
        <v>0</v>
      </c>
      <c r="I715">
        <f ca="1">IF(ISBLANK(INDIRECT("'["&amp;'Báo cáo'!$C$3&amp;".xlsx]Hóa đơn COD'!"&amp;CELL("address",I715))),"",(INDIRECT("'["&amp;'Báo cáo'!$C$3&amp;".xlsx]Hóa đơn COD'!"&amp;CELL("address",I715))))</f>
        <v>64</v>
      </c>
      <c r="J715">
        <f ca="1">IF(ISBLANK(INDIRECT("'["&amp;'Báo cáo'!$C$3&amp;".xlsx]Hóa đơn COD'!"&amp;CELL("address",J715))),"",(INDIRECT("'["&amp;'Báo cáo'!$C$3&amp;".xlsx]Hóa đơn COD'!"&amp;CELL("address",J715))))</f>
        <v>48</v>
      </c>
      <c r="K715">
        <f ca="1">IF(ISBLANK(INDIRECT("'["&amp;'Báo cáo'!$C$3&amp;".xlsx]Hóa đơn COD'!"&amp;CELL("address",K715))),"",(INDIRECT("'["&amp;'Báo cáo'!$C$3&amp;".xlsx]Hóa đơn COD'!"&amp;CELL("address",K715))))</f>
        <v>0</v>
      </c>
      <c r="L715">
        <f ca="1">IF(ISBLANK(INDIRECT("'["&amp;'Báo cáo'!$C$3&amp;".xlsx]Hóa đơn COD'!"&amp;CELL("address",L715))),"",(INDIRECT("'["&amp;'Báo cáo'!$C$3&amp;".xlsx]Hóa đơn COD'!"&amp;CELL("address",L715))))</f>
        <v>16</v>
      </c>
      <c r="M715">
        <f ca="1">IF(ISBLANK(INDIRECT("'["&amp;'Báo cáo'!$C$3&amp;".xlsx]Hóa đơn COD'!"&amp;CELL("address",M715))),"",(INDIRECT("'["&amp;'Báo cáo'!$C$3&amp;".xlsx]Hóa đơn COD'!"&amp;CELL("address",M715))))</f>
        <v>64</v>
      </c>
      <c r="N715" t="str">
        <f ca="1">IF(ISBLANK(INDIRECT("'["&amp;'Báo cáo'!$C$3&amp;".xlsx]Hóa đơn COD'!"&amp;CELL("address",N715))),"",(INDIRECT("'["&amp;'Báo cáo'!$C$3&amp;".xlsx]Hóa đơn COD'!"&amp;CELL("address",N715))))</f>
        <v>nhitpy</v>
      </c>
      <c r="O715" t="str">
        <f ca="1">IF(ISBLANK(INDIRECT("'["&amp;'Báo cáo'!$C$3&amp;".xlsx]Hóa đơn COD'!"&amp;CELL("address",O715))),"",(INDIRECT("'["&amp;'Báo cáo'!$C$3&amp;".xlsx]Hóa đơn COD'!"&amp;CELL("address",O715))))</f>
        <v>12:48 30-11-19</v>
      </c>
      <c r="P715" s="10">
        <f t="shared" ca="1" si="11"/>
        <v>0.53333333333333333</v>
      </c>
      <c r="Q715" t="str">
        <f ca="1">IF(B715="","",IF(P715&lt;'Báo cáo'!$C$4,"Sáng","Chiều"))</f>
        <v>Sáng</v>
      </c>
      <c r="R715" s="12">
        <f ca="1">IF(A715="","",IF(ISNUMBER(MATCH(B715,'Danh sách COD'!$B:$B,0)),J715/I715,""))</f>
        <v>0.75</v>
      </c>
      <c r="S715" t="str">
        <f ca="1">IF(R715="","",IF(R715&gt;='Báo cáo'!$C$8,"Có","Không"))</f>
        <v>Không</v>
      </c>
    </row>
    <row r="716" spans="1:19" x14ac:dyDescent="0.25">
      <c r="A716" t="str">
        <f ca="1">IF(ISBLANK(INDIRECT("'["&amp;'Báo cáo'!$C$3&amp;".xlsx]Hóa đơn COD'!"&amp;CELL("address",A716))),"",(INDIRECT("'["&amp;'Báo cáo'!$C$3&amp;".xlsx]Hóa đơn COD'!"&amp;CELL("address",A716))))</f>
        <v>BTT397942932.T156038.051219</v>
      </c>
      <c r="B716" t="str">
        <f ca="1">IF(ISBLANK(INDIRECT("'["&amp;'Báo cáo'!$C$3&amp;".xlsx]Hóa đơn COD'!"&amp;CELL("address",B716))),"",(INDIRECT("'["&amp;'Báo cáo'!$C$3&amp;".xlsx]Hóa đơn COD'!"&amp;CELL("address",B716))))</f>
        <v>T156038-Nhang Thị Bích Châu</v>
      </c>
      <c r="C716">
        <f ca="1">IF(ISBLANK(INDIRECT("'["&amp;'Báo cáo'!$C$3&amp;".xlsx]Hóa đơn COD'!"&amp;CELL("address",C716))),"",(INDIRECT("'["&amp;'Báo cáo'!$C$3&amp;".xlsx]Hóa đơn COD'!"&amp;CELL("address",C716))))</f>
        <v>17104550</v>
      </c>
      <c r="D716">
        <f ca="1">IF(ISBLANK(INDIRECT("'["&amp;'Báo cáo'!$C$3&amp;".xlsx]Hóa đơn COD'!"&amp;CELL("address",D716))),"",(INDIRECT("'["&amp;'Báo cáo'!$C$3&amp;".xlsx]Hóa đơn COD'!"&amp;CELL("address",D716))))</f>
        <v>0</v>
      </c>
      <c r="E716">
        <f ca="1">IF(ISBLANK(INDIRECT("'["&amp;'Báo cáo'!$C$3&amp;".xlsx]Hóa đơn COD'!"&amp;CELL("address",E716))),"",(INDIRECT("'["&amp;'Báo cáo'!$C$3&amp;".xlsx]Hóa đơn COD'!"&amp;CELL("address",E716))))</f>
        <v>1866460</v>
      </c>
      <c r="F716">
        <f ca="1">IF(ISBLANK(INDIRECT("'["&amp;'Báo cáo'!$C$3&amp;".xlsx]Hóa đơn COD'!"&amp;CELL("address",F716))),"",(INDIRECT("'["&amp;'Báo cáo'!$C$3&amp;".xlsx]Hóa đơn COD'!"&amp;CELL("address",F716))))</f>
        <v>1581460</v>
      </c>
      <c r="G716">
        <f ca="1">IF(ISBLANK(INDIRECT("'["&amp;'Báo cáo'!$C$3&amp;".xlsx]Hóa đơn COD'!"&amp;CELL("address",G716))),"",(INDIRECT("'["&amp;'Báo cáo'!$C$3&amp;".xlsx]Hóa đơn COD'!"&amp;CELL("address",G716))))</f>
        <v>285000</v>
      </c>
      <c r="H716">
        <f ca="1">IF(ISBLANK(INDIRECT("'["&amp;'Báo cáo'!$C$3&amp;".xlsx]Hóa đơn COD'!"&amp;CELL("address",H716))),"",(INDIRECT("'["&amp;'Báo cáo'!$C$3&amp;".xlsx]Hóa đơn COD'!"&amp;CELL("address",H716))))</f>
        <v>0</v>
      </c>
      <c r="I716">
        <f ca="1">IF(ISBLANK(INDIRECT("'["&amp;'Báo cáo'!$C$3&amp;".xlsx]Hóa đơn COD'!"&amp;CELL("address",I716))),"",(INDIRECT("'["&amp;'Báo cáo'!$C$3&amp;".xlsx]Hóa đơn COD'!"&amp;CELL("address",I716))))</f>
        <v>70</v>
      </c>
      <c r="J716">
        <f ca="1">IF(ISBLANK(INDIRECT("'["&amp;'Báo cáo'!$C$3&amp;".xlsx]Hóa đơn COD'!"&amp;CELL("address",J716))),"",(INDIRECT("'["&amp;'Báo cáo'!$C$3&amp;".xlsx]Hóa đơn COD'!"&amp;CELL("address",J716))))</f>
        <v>63</v>
      </c>
      <c r="K716">
        <f ca="1">IF(ISBLANK(INDIRECT("'["&amp;'Báo cáo'!$C$3&amp;".xlsx]Hóa đơn COD'!"&amp;CELL("address",K716))),"",(INDIRECT("'["&amp;'Báo cáo'!$C$3&amp;".xlsx]Hóa đơn COD'!"&amp;CELL("address",K716))))</f>
        <v>1</v>
      </c>
      <c r="L716">
        <f ca="1">IF(ISBLANK(INDIRECT("'["&amp;'Báo cáo'!$C$3&amp;".xlsx]Hóa đơn COD'!"&amp;CELL("address",L716))),"",(INDIRECT("'["&amp;'Báo cáo'!$C$3&amp;".xlsx]Hóa đơn COD'!"&amp;CELL("address",L716))))</f>
        <v>6</v>
      </c>
      <c r="M716">
        <f ca="1">IF(ISBLANK(INDIRECT("'["&amp;'Báo cáo'!$C$3&amp;".xlsx]Hóa đơn COD'!"&amp;CELL("address",M716))),"",(INDIRECT("'["&amp;'Báo cáo'!$C$3&amp;".xlsx]Hóa đơn COD'!"&amp;CELL("address",M716))))</f>
        <v>70</v>
      </c>
      <c r="N716" t="str">
        <f ca="1">IF(ISBLANK(INDIRECT("'["&amp;'Báo cáo'!$C$3&amp;".xlsx]Hóa đơn COD'!"&amp;CELL("address",N716))),"",(INDIRECT("'["&amp;'Báo cáo'!$C$3&amp;".xlsx]Hóa đơn COD'!"&amp;CELL("address",N716))))</f>
        <v>anhtnt3</v>
      </c>
      <c r="O716" t="str">
        <f ca="1">IF(ISBLANK(INDIRECT("'["&amp;'Báo cáo'!$C$3&amp;".xlsx]Hóa đơn COD'!"&amp;CELL("address",O716))),"",(INDIRECT("'["&amp;'Báo cáo'!$C$3&amp;".xlsx]Hóa đơn COD'!"&amp;CELL("address",O716))))</f>
        <v>13:00 05-12-19</v>
      </c>
      <c r="P716" s="10">
        <f t="shared" ca="1" si="11"/>
        <v>0.54166666666666663</v>
      </c>
      <c r="Q716" t="str">
        <f ca="1">IF(B716="","",IF(P716&lt;'Báo cáo'!$C$4,"Sáng","Chiều"))</f>
        <v>Sáng</v>
      </c>
      <c r="R716" s="12">
        <f ca="1">IF(A716="","",IF(ISNUMBER(MATCH(B716,'Danh sách COD'!$B:$B,0)),J716/I716,""))</f>
        <v>0.9</v>
      </c>
      <c r="S716" t="str">
        <f ca="1">IF(R716="","",IF(R716&gt;='Báo cáo'!$C$8,"Có","Không"))</f>
        <v>Không</v>
      </c>
    </row>
    <row r="717" spans="1:19" x14ac:dyDescent="0.25">
      <c r="A717" t="str">
        <f ca="1">IF(ISBLANK(INDIRECT("'["&amp;'Báo cáo'!$C$3&amp;".xlsx]Hóa đơn COD'!"&amp;CELL("address",A717))),"",(INDIRECT("'["&amp;'Báo cáo'!$C$3&amp;".xlsx]Hóa đơn COD'!"&amp;CELL("address",A717))))</f>
        <v>BTT394027491.T156038.021219</v>
      </c>
      <c r="B717" t="str">
        <f ca="1">IF(ISBLANK(INDIRECT("'["&amp;'Báo cáo'!$C$3&amp;".xlsx]Hóa đơn COD'!"&amp;CELL("address",B717))),"",(INDIRECT("'["&amp;'Báo cáo'!$C$3&amp;".xlsx]Hóa đơn COD'!"&amp;CELL("address",B717))))</f>
        <v>T156038-Nhang Thị Bích Châu</v>
      </c>
      <c r="C717">
        <f ca="1">IF(ISBLANK(INDIRECT("'["&amp;'Báo cáo'!$C$3&amp;".xlsx]Hóa đơn COD'!"&amp;CELL("address",C717))),"",(INDIRECT("'["&amp;'Báo cáo'!$C$3&amp;".xlsx]Hóa đơn COD'!"&amp;CELL("address",C717))))</f>
        <v>33420981</v>
      </c>
      <c r="D717">
        <f ca="1">IF(ISBLANK(INDIRECT("'["&amp;'Báo cáo'!$C$3&amp;".xlsx]Hóa đơn COD'!"&amp;CELL("address",D717))),"",(INDIRECT("'["&amp;'Báo cáo'!$C$3&amp;".xlsx]Hóa đơn COD'!"&amp;CELL("address",D717))))</f>
        <v>0</v>
      </c>
      <c r="E717">
        <f ca="1">IF(ISBLANK(INDIRECT("'["&amp;'Báo cáo'!$C$3&amp;".xlsx]Hóa đơn COD'!"&amp;CELL("address",E717))),"",(INDIRECT("'["&amp;'Báo cáo'!$C$3&amp;".xlsx]Hóa đơn COD'!"&amp;CELL("address",E717))))</f>
        <v>2731860</v>
      </c>
      <c r="F717">
        <f ca="1">IF(ISBLANK(INDIRECT("'["&amp;'Báo cáo'!$C$3&amp;".xlsx]Hóa đơn COD'!"&amp;CELL("address",F717))),"",(INDIRECT("'["&amp;'Báo cáo'!$C$3&amp;".xlsx]Hóa đơn COD'!"&amp;CELL("address",F717))))</f>
        <v>2522360</v>
      </c>
      <c r="G717">
        <f ca="1">IF(ISBLANK(INDIRECT("'["&amp;'Báo cáo'!$C$3&amp;".xlsx]Hóa đơn COD'!"&amp;CELL("address",G717))),"",(INDIRECT("'["&amp;'Báo cáo'!$C$3&amp;".xlsx]Hóa đơn COD'!"&amp;CELL("address",G717))))</f>
        <v>209500</v>
      </c>
      <c r="H717">
        <f ca="1">IF(ISBLANK(INDIRECT("'["&amp;'Báo cáo'!$C$3&amp;".xlsx]Hóa đơn COD'!"&amp;CELL("address",H717))),"",(INDIRECT("'["&amp;'Báo cáo'!$C$3&amp;".xlsx]Hóa đơn COD'!"&amp;CELL("address",H717))))</f>
        <v>0</v>
      </c>
      <c r="I717">
        <f ca="1">IF(ISBLANK(INDIRECT("'["&amp;'Báo cáo'!$C$3&amp;".xlsx]Hóa đơn COD'!"&amp;CELL("address",I717))),"",(INDIRECT("'["&amp;'Báo cáo'!$C$3&amp;".xlsx]Hóa đơn COD'!"&amp;CELL("address",I717))))</f>
        <v>113</v>
      </c>
      <c r="J717">
        <f ca="1">IF(ISBLANK(INDIRECT("'["&amp;'Báo cáo'!$C$3&amp;".xlsx]Hóa đơn COD'!"&amp;CELL("address",J717))),"",(INDIRECT("'["&amp;'Báo cáo'!$C$3&amp;".xlsx]Hóa đơn COD'!"&amp;CELL("address",J717))))</f>
        <v>103</v>
      </c>
      <c r="K717">
        <f ca="1">IF(ISBLANK(INDIRECT("'["&amp;'Báo cáo'!$C$3&amp;".xlsx]Hóa đơn COD'!"&amp;CELL("address",K717))),"",(INDIRECT("'["&amp;'Báo cáo'!$C$3&amp;".xlsx]Hóa đơn COD'!"&amp;CELL("address",K717))))</f>
        <v>0</v>
      </c>
      <c r="L717">
        <f ca="1">IF(ISBLANK(INDIRECT("'["&amp;'Báo cáo'!$C$3&amp;".xlsx]Hóa đơn COD'!"&amp;CELL("address",L717))),"",(INDIRECT("'["&amp;'Báo cáo'!$C$3&amp;".xlsx]Hóa đơn COD'!"&amp;CELL("address",L717))))</f>
        <v>10</v>
      </c>
      <c r="M717">
        <f ca="1">IF(ISBLANK(INDIRECT("'["&amp;'Báo cáo'!$C$3&amp;".xlsx]Hóa đơn COD'!"&amp;CELL("address",M717))),"",(INDIRECT("'["&amp;'Báo cáo'!$C$3&amp;".xlsx]Hóa đơn COD'!"&amp;CELL("address",M717))))</f>
        <v>113</v>
      </c>
      <c r="N717" t="str">
        <f ca="1">IF(ISBLANK(INDIRECT("'["&amp;'Báo cáo'!$C$3&amp;".xlsx]Hóa đơn COD'!"&amp;CELL("address",N717))),"",(INDIRECT("'["&amp;'Báo cáo'!$C$3&amp;".xlsx]Hóa đơn COD'!"&amp;CELL("address",N717))))</f>
        <v>nhitpy</v>
      </c>
      <c r="O717" t="str">
        <f ca="1">IF(ISBLANK(INDIRECT("'["&amp;'Báo cáo'!$C$3&amp;".xlsx]Hóa đơn COD'!"&amp;CELL("address",O717))),"",(INDIRECT("'["&amp;'Báo cáo'!$C$3&amp;".xlsx]Hóa đơn COD'!"&amp;CELL("address",O717))))</f>
        <v>13:54 02-12-19</v>
      </c>
      <c r="P717" s="10">
        <f t="shared" ca="1" si="11"/>
        <v>0.57916666666666672</v>
      </c>
      <c r="Q717" t="str">
        <f ca="1">IF(B717="","",IF(P717&lt;'Báo cáo'!$C$4,"Sáng","Chiều"))</f>
        <v>Chiều</v>
      </c>
      <c r="R717" s="12">
        <f ca="1">IF(A717="","",IF(ISNUMBER(MATCH(B717,'Danh sách COD'!$B:$B,0)),J717/I717,""))</f>
        <v>0.91150442477876104</v>
      </c>
      <c r="S717" t="str">
        <f ca="1">IF(R717="","",IF(R717&gt;='Báo cáo'!$C$8,"Có","Không"))</f>
        <v>Không</v>
      </c>
    </row>
    <row r="718" spans="1:19" x14ac:dyDescent="0.25">
      <c r="A718" t="str">
        <f ca="1">IF(ISBLANK(INDIRECT("'["&amp;'Báo cáo'!$C$3&amp;".xlsx]Hóa đơn COD'!"&amp;CELL("address",A718))),"",(INDIRECT("'["&amp;'Báo cáo'!$C$3&amp;".xlsx]Hóa đơn COD'!"&amp;CELL("address",A718))))</f>
        <v>BTT391943505.T156038.301119</v>
      </c>
      <c r="B718" t="str">
        <f ca="1">IF(ISBLANK(INDIRECT("'["&amp;'Báo cáo'!$C$3&amp;".xlsx]Hóa đơn COD'!"&amp;CELL("address",B718))),"",(INDIRECT("'["&amp;'Báo cáo'!$C$3&amp;".xlsx]Hóa đơn COD'!"&amp;CELL("address",B718))))</f>
        <v>T156038-Nhang Thị Bích Châu</v>
      </c>
      <c r="C718">
        <f ca="1">IF(ISBLANK(INDIRECT("'["&amp;'Báo cáo'!$C$3&amp;".xlsx]Hóa đơn COD'!"&amp;CELL("address",C718))),"",(INDIRECT("'["&amp;'Báo cáo'!$C$3&amp;".xlsx]Hóa đơn COD'!"&amp;CELL("address",C718))))</f>
        <v>2829585</v>
      </c>
      <c r="D718">
        <f ca="1">IF(ISBLANK(INDIRECT("'["&amp;'Báo cáo'!$C$3&amp;".xlsx]Hóa đơn COD'!"&amp;CELL("address",D718))),"",(INDIRECT("'["&amp;'Báo cáo'!$C$3&amp;".xlsx]Hóa đơn COD'!"&amp;CELL("address",D718))))</f>
        <v>0</v>
      </c>
      <c r="E718">
        <f ca="1">IF(ISBLANK(INDIRECT("'["&amp;'Báo cáo'!$C$3&amp;".xlsx]Hóa đơn COD'!"&amp;CELL("address",E718))),"",(INDIRECT("'["&amp;'Báo cáo'!$C$3&amp;".xlsx]Hóa đơn COD'!"&amp;CELL("address",E718))))</f>
        <v>230555</v>
      </c>
      <c r="F718">
        <f ca="1">IF(ISBLANK(INDIRECT("'["&amp;'Báo cáo'!$C$3&amp;".xlsx]Hóa đơn COD'!"&amp;CELL("address",F718))),"",(INDIRECT("'["&amp;'Báo cáo'!$C$3&amp;".xlsx]Hóa đơn COD'!"&amp;CELL("address",F718))))</f>
        <v>230555</v>
      </c>
      <c r="G718">
        <f ca="1">IF(ISBLANK(INDIRECT("'["&amp;'Báo cáo'!$C$3&amp;".xlsx]Hóa đơn COD'!"&amp;CELL("address",G718))),"",(INDIRECT("'["&amp;'Báo cáo'!$C$3&amp;".xlsx]Hóa đơn COD'!"&amp;CELL("address",G718))))</f>
        <v>0</v>
      </c>
      <c r="H718">
        <f ca="1">IF(ISBLANK(INDIRECT("'["&amp;'Báo cáo'!$C$3&amp;".xlsx]Hóa đơn COD'!"&amp;CELL("address",H718))),"",(INDIRECT("'["&amp;'Báo cáo'!$C$3&amp;".xlsx]Hóa đơn COD'!"&amp;CELL("address",H718))))</f>
        <v>0</v>
      </c>
      <c r="I718">
        <f ca="1">IF(ISBLANK(INDIRECT("'["&amp;'Báo cáo'!$C$3&amp;".xlsx]Hóa đơn COD'!"&amp;CELL("address",I718))),"",(INDIRECT("'["&amp;'Báo cáo'!$C$3&amp;".xlsx]Hóa đơn COD'!"&amp;CELL("address",I718))))</f>
        <v>22</v>
      </c>
      <c r="J718">
        <f ca="1">IF(ISBLANK(INDIRECT("'["&amp;'Báo cáo'!$C$3&amp;".xlsx]Hóa đơn COD'!"&amp;CELL("address",J718))),"",(INDIRECT("'["&amp;'Báo cáo'!$C$3&amp;".xlsx]Hóa đơn COD'!"&amp;CELL("address",J718))))</f>
        <v>12</v>
      </c>
      <c r="K718">
        <f ca="1">IF(ISBLANK(INDIRECT("'["&amp;'Báo cáo'!$C$3&amp;".xlsx]Hóa đơn COD'!"&amp;CELL("address",K718))),"",(INDIRECT("'["&amp;'Báo cáo'!$C$3&amp;".xlsx]Hóa đơn COD'!"&amp;CELL("address",K718))))</f>
        <v>0</v>
      </c>
      <c r="L718">
        <f ca="1">IF(ISBLANK(INDIRECT("'["&amp;'Báo cáo'!$C$3&amp;".xlsx]Hóa đơn COD'!"&amp;CELL("address",L718))),"",(INDIRECT("'["&amp;'Báo cáo'!$C$3&amp;".xlsx]Hóa đơn COD'!"&amp;CELL("address",L718))))</f>
        <v>10</v>
      </c>
      <c r="M718">
        <f ca="1">IF(ISBLANK(INDIRECT("'["&amp;'Báo cáo'!$C$3&amp;".xlsx]Hóa đơn COD'!"&amp;CELL("address",M718))),"",(INDIRECT("'["&amp;'Báo cáo'!$C$3&amp;".xlsx]Hóa đơn COD'!"&amp;CELL("address",M718))))</f>
        <v>22</v>
      </c>
      <c r="N718" t="str">
        <f ca="1">IF(ISBLANK(INDIRECT("'["&amp;'Báo cáo'!$C$3&amp;".xlsx]Hóa đơn COD'!"&amp;CELL("address",N718))),"",(INDIRECT("'["&amp;'Báo cáo'!$C$3&amp;".xlsx]Hóa đơn COD'!"&amp;CELL("address",N718))))</f>
        <v>nhitpy</v>
      </c>
      <c r="O718" t="str">
        <f ca="1">IF(ISBLANK(INDIRECT("'["&amp;'Báo cáo'!$C$3&amp;".xlsx]Hóa đơn COD'!"&amp;CELL("address",O718))),"",(INDIRECT("'["&amp;'Báo cáo'!$C$3&amp;".xlsx]Hóa đơn COD'!"&amp;CELL("address",O718))))</f>
        <v>15:59 30-11-19</v>
      </c>
      <c r="P718" s="10">
        <f t="shared" ca="1" si="11"/>
        <v>0.66597222222222219</v>
      </c>
      <c r="Q718" t="str">
        <f ca="1">IF(B718="","",IF(P718&lt;'Báo cáo'!$C$4,"Sáng","Chiều"))</f>
        <v>Chiều</v>
      </c>
      <c r="R718" s="12">
        <f ca="1">IF(A718="","",IF(ISNUMBER(MATCH(B718,'Danh sách COD'!$B:$B,0)),J718/I718,""))</f>
        <v>0.54545454545454541</v>
      </c>
      <c r="S718" t="str">
        <f ca="1">IF(R718="","",IF(R718&gt;='Báo cáo'!$C$8,"Có","Không"))</f>
        <v>Không</v>
      </c>
    </row>
    <row r="719" spans="1:19" x14ac:dyDescent="0.25">
      <c r="A719" t="str">
        <f ca="1">IF(ISBLANK(INDIRECT("'["&amp;'Báo cáo'!$C$3&amp;".xlsx]Hóa đơn COD'!"&amp;CELL("address",A719))),"",(INDIRECT("'["&amp;'Báo cáo'!$C$3&amp;".xlsx]Hóa đơn COD'!"&amp;CELL("address",A719))))</f>
        <v>BTT395483892.T156038.031219</v>
      </c>
      <c r="B719" t="str">
        <f ca="1">IF(ISBLANK(INDIRECT("'["&amp;'Báo cáo'!$C$3&amp;".xlsx]Hóa đơn COD'!"&amp;CELL("address",B719))),"",(INDIRECT("'["&amp;'Báo cáo'!$C$3&amp;".xlsx]Hóa đơn COD'!"&amp;CELL("address",B719))))</f>
        <v>T156038-Nhang Thị Bích Châu</v>
      </c>
      <c r="C719">
        <f ca="1">IF(ISBLANK(INDIRECT("'["&amp;'Báo cáo'!$C$3&amp;".xlsx]Hóa đơn COD'!"&amp;CELL("address",C719))),"",(INDIRECT("'["&amp;'Báo cáo'!$C$3&amp;".xlsx]Hóa đơn COD'!"&amp;CELL("address",C719))))</f>
        <v>11236250</v>
      </c>
      <c r="D719">
        <f ca="1">IF(ISBLANK(INDIRECT("'["&amp;'Báo cáo'!$C$3&amp;".xlsx]Hóa đơn COD'!"&amp;CELL("address",D719))),"",(INDIRECT("'["&amp;'Báo cáo'!$C$3&amp;".xlsx]Hóa đơn COD'!"&amp;CELL("address",D719))))</f>
        <v>0</v>
      </c>
      <c r="E719">
        <f ca="1">IF(ISBLANK(INDIRECT("'["&amp;'Báo cáo'!$C$3&amp;".xlsx]Hóa đơn COD'!"&amp;CELL("address",E719))),"",(INDIRECT("'["&amp;'Báo cáo'!$C$3&amp;".xlsx]Hóa đơn COD'!"&amp;CELL("address",E719))))</f>
        <v>819460</v>
      </c>
      <c r="F719">
        <f ca="1">IF(ISBLANK(INDIRECT("'["&amp;'Báo cáo'!$C$3&amp;".xlsx]Hóa đơn COD'!"&amp;CELL("address",F719))),"",(INDIRECT("'["&amp;'Báo cáo'!$C$3&amp;".xlsx]Hóa đơn COD'!"&amp;CELL("address",F719))))</f>
        <v>714460</v>
      </c>
      <c r="G719">
        <f ca="1">IF(ISBLANK(INDIRECT("'["&amp;'Báo cáo'!$C$3&amp;".xlsx]Hóa đơn COD'!"&amp;CELL("address",G719))),"",(INDIRECT("'["&amp;'Báo cáo'!$C$3&amp;".xlsx]Hóa đơn COD'!"&amp;CELL("address",G719))))</f>
        <v>105000</v>
      </c>
      <c r="H719">
        <f ca="1">IF(ISBLANK(INDIRECT("'["&amp;'Báo cáo'!$C$3&amp;".xlsx]Hóa đơn COD'!"&amp;CELL("address",H719))),"",(INDIRECT("'["&amp;'Báo cáo'!$C$3&amp;".xlsx]Hóa đơn COD'!"&amp;CELL("address",H719))))</f>
        <v>0</v>
      </c>
      <c r="I719">
        <f ca="1">IF(ISBLANK(INDIRECT("'["&amp;'Báo cáo'!$C$3&amp;".xlsx]Hóa đơn COD'!"&amp;CELL("address",I719))),"",(INDIRECT("'["&amp;'Báo cáo'!$C$3&amp;".xlsx]Hóa đơn COD'!"&amp;CELL("address",I719))))</f>
        <v>32</v>
      </c>
      <c r="J719">
        <f ca="1">IF(ISBLANK(INDIRECT("'["&amp;'Báo cáo'!$C$3&amp;".xlsx]Hóa đơn COD'!"&amp;CELL("address",J719))),"",(INDIRECT("'["&amp;'Báo cáo'!$C$3&amp;".xlsx]Hóa đơn COD'!"&amp;CELL("address",J719))))</f>
        <v>29</v>
      </c>
      <c r="K719">
        <f ca="1">IF(ISBLANK(INDIRECT("'["&amp;'Báo cáo'!$C$3&amp;".xlsx]Hóa đơn COD'!"&amp;CELL("address",K719))),"",(INDIRECT("'["&amp;'Báo cáo'!$C$3&amp;".xlsx]Hóa đơn COD'!"&amp;CELL("address",K719))))</f>
        <v>0</v>
      </c>
      <c r="L719">
        <f ca="1">IF(ISBLANK(INDIRECT("'["&amp;'Báo cáo'!$C$3&amp;".xlsx]Hóa đơn COD'!"&amp;CELL("address",L719))),"",(INDIRECT("'["&amp;'Báo cáo'!$C$3&amp;".xlsx]Hóa đơn COD'!"&amp;CELL("address",L719))))</f>
        <v>3</v>
      </c>
      <c r="M719">
        <f ca="1">IF(ISBLANK(INDIRECT("'["&amp;'Báo cáo'!$C$3&amp;".xlsx]Hóa đơn COD'!"&amp;CELL("address",M719))),"",(INDIRECT("'["&amp;'Báo cáo'!$C$3&amp;".xlsx]Hóa đơn COD'!"&amp;CELL("address",M719))))</f>
        <v>32</v>
      </c>
      <c r="N719" t="str">
        <f ca="1">IF(ISBLANK(INDIRECT("'["&amp;'Báo cáo'!$C$3&amp;".xlsx]Hóa đơn COD'!"&amp;CELL("address",N719))),"",(INDIRECT("'["&amp;'Báo cáo'!$C$3&amp;".xlsx]Hóa đơn COD'!"&amp;CELL("address",N719))))</f>
        <v>nhitpy</v>
      </c>
      <c r="O719" t="str">
        <f ca="1">IF(ISBLANK(INDIRECT("'["&amp;'Báo cáo'!$C$3&amp;".xlsx]Hóa đơn COD'!"&amp;CELL("address",O719))),"",(INDIRECT("'["&amp;'Báo cáo'!$C$3&amp;".xlsx]Hóa đơn COD'!"&amp;CELL("address",O719))))</f>
        <v>16:10 03-12-19</v>
      </c>
      <c r="P719" s="10">
        <f t="shared" ca="1" si="11"/>
        <v>0.67361111111111116</v>
      </c>
      <c r="Q719" t="str">
        <f ca="1">IF(B719="","",IF(P719&lt;'Báo cáo'!$C$4,"Sáng","Chiều"))</f>
        <v>Chiều</v>
      </c>
      <c r="R719" s="12">
        <f ca="1">IF(A719="","",IF(ISNUMBER(MATCH(B719,'Danh sách COD'!$B:$B,0)),J719/I719,""))</f>
        <v>0.90625</v>
      </c>
      <c r="S719" t="str">
        <f ca="1">IF(R719="","",IF(R719&gt;='Báo cáo'!$C$8,"Có","Không"))</f>
        <v>Không</v>
      </c>
    </row>
    <row r="720" spans="1:19" x14ac:dyDescent="0.25">
      <c r="A720" t="str">
        <f ca="1">IF(ISBLANK(INDIRECT("'["&amp;'Báo cáo'!$C$3&amp;".xlsx]Hóa đơn COD'!"&amp;CELL("address",A720))),"",(INDIRECT("'["&amp;'Báo cáo'!$C$3&amp;".xlsx]Hóa đơn COD'!"&amp;CELL("address",A720))))</f>
        <v>BTT396914985.T156038.041219</v>
      </c>
      <c r="B720" t="str">
        <f ca="1">IF(ISBLANK(INDIRECT("'["&amp;'Báo cáo'!$C$3&amp;".xlsx]Hóa đơn COD'!"&amp;CELL("address",B720))),"",(INDIRECT("'["&amp;'Báo cáo'!$C$3&amp;".xlsx]Hóa đơn COD'!"&amp;CELL("address",B720))))</f>
        <v>T156038-Nhang Thị Bích Châu</v>
      </c>
      <c r="C720">
        <f ca="1">IF(ISBLANK(INDIRECT("'["&amp;'Báo cáo'!$C$3&amp;".xlsx]Hóa đơn COD'!"&amp;CELL("address",C720))),"",(INDIRECT("'["&amp;'Báo cáo'!$C$3&amp;".xlsx]Hóa đơn COD'!"&amp;CELL("address",C720))))</f>
        <v>10984750</v>
      </c>
      <c r="D720">
        <f ca="1">IF(ISBLANK(INDIRECT("'["&amp;'Báo cáo'!$C$3&amp;".xlsx]Hóa đơn COD'!"&amp;CELL("address",D720))),"",(INDIRECT("'["&amp;'Báo cáo'!$C$3&amp;".xlsx]Hóa đơn COD'!"&amp;CELL("address",D720))))</f>
        <v>0</v>
      </c>
      <c r="E720">
        <f ca="1">IF(ISBLANK(INDIRECT("'["&amp;'Báo cáo'!$C$3&amp;".xlsx]Hóa đơn COD'!"&amp;CELL("address",E720))),"",(INDIRECT("'["&amp;'Báo cáo'!$C$3&amp;".xlsx]Hóa đơn COD'!"&amp;CELL("address",E720))))</f>
        <v>773830</v>
      </c>
      <c r="F720">
        <f ca="1">IF(ISBLANK(INDIRECT("'["&amp;'Báo cáo'!$C$3&amp;".xlsx]Hóa đơn COD'!"&amp;CELL("address",F720))),"",(INDIRECT("'["&amp;'Báo cáo'!$C$3&amp;".xlsx]Hóa đơn COD'!"&amp;CELL("address",F720))))</f>
        <v>740830</v>
      </c>
      <c r="G720">
        <f ca="1">IF(ISBLANK(INDIRECT("'["&amp;'Báo cáo'!$C$3&amp;".xlsx]Hóa đơn COD'!"&amp;CELL("address",G720))),"",(INDIRECT("'["&amp;'Báo cáo'!$C$3&amp;".xlsx]Hóa đơn COD'!"&amp;CELL("address",G720))))</f>
        <v>33000</v>
      </c>
      <c r="H720">
        <f ca="1">IF(ISBLANK(INDIRECT("'["&amp;'Báo cáo'!$C$3&amp;".xlsx]Hóa đơn COD'!"&amp;CELL("address",H720))),"",(INDIRECT("'["&amp;'Báo cáo'!$C$3&amp;".xlsx]Hóa đơn COD'!"&amp;CELL("address",H720))))</f>
        <v>0</v>
      </c>
      <c r="I720">
        <f ca="1">IF(ISBLANK(INDIRECT("'["&amp;'Báo cáo'!$C$3&amp;".xlsx]Hóa đơn COD'!"&amp;CELL("address",I720))),"",(INDIRECT("'["&amp;'Báo cáo'!$C$3&amp;".xlsx]Hóa đơn COD'!"&amp;CELL("address",I720))))</f>
        <v>37</v>
      </c>
      <c r="J720">
        <f ca="1">IF(ISBLANK(INDIRECT("'["&amp;'Báo cáo'!$C$3&amp;".xlsx]Hóa đơn COD'!"&amp;CELL("address",J720))),"",(INDIRECT("'["&amp;'Báo cáo'!$C$3&amp;".xlsx]Hóa đơn COD'!"&amp;CELL("address",J720))))</f>
        <v>32</v>
      </c>
      <c r="K720">
        <f ca="1">IF(ISBLANK(INDIRECT("'["&amp;'Báo cáo'!$C$3&amp;".xlsx]Hóa đơn COD'!"&amp;CELL("address",K720))),"",(INDIRECT("'["&amp;'Báo cáo'!$C$3&amp;".xlsx]Hóa đơn COD'!"&amp;CELL("address",K720))))</f>
        <v>1</v>
      </c>
      <c r="L720">
        <f ca="1">IF(ISBLANK(INDIRECT("'["&amp;'Báo cáo'!$C$3&amp;".xlsx]Hóa đơn COD'!"&amp;CELL("address",L720))),"",(INDIRECT("'["&amp;'Báo cáo'!$C$3&amp;".xlsx]Hóa đơn COD'!"&amp;CELL("address",L720))))</f>
        <v>4</v>
      </c>
      <c r="M720">
        <f ca="1">IF(ISBLANK(INDIRECT("'["&amp;'Báo cáo'!$C$3&amp;".xlsx]Hóa đơn COD'!"&amp;CELL("address",M720))),"",(INDIRECT("'["&amp;'Báo cáo'!$C$3&amp;".xlsx]Hóa đơn COD'!"&amp;CELL("address",M720))))</f>
        <v>37</v>
      </c>
      <c r="N720" t="str">
        <f ca="1">IF(ISBLANK(INDIRECT("'["&amp;'Báo cáo'!$C$3&amp;".xlsx]Hóa đơn COD'!"&amp;CELL("address",N720))),"",(INDIRECT("'["&amp;'Báo cáo'!$C$3&amp;".xlsx]Hóa đơn COD'!"&amp;CELL("address",N720))))</f>
        <v>ngannk2</v>
      </c>
      <c r="O720" t="str">
        <f ca="1">IF(ISBLANK(INDIRECT("'["&amp;'Báo cáo'!$C$3&amp;".xlsx]Hóa đơn COD'!"&amp;CELL("address",O720))),"",(INDIRECT("'["&amp;'Báo cáo'!$C$3&amp;".xlsx]Hóa đơn COD'!"&amp;CELL("address",O720))))</f>
        <v>16:29 04-12-19</v>
      </c>
      <c r="P720" s="10">
        <f t="shared" ca="1" si="11"/>
        <v>0.68680555555555556</v>
      </c>
      <c r="Q720" t="str">
        <f ca="1">IF(B720="","",IF(P720&lt;'Báo cáo'!$C$4,"Sáng","Chiều"))</f>
        <v>Chiều</v>
      </c>
      <c r="R720" s="12">
        <f ca="1">IF(A720="","",IF(ISNUMBER(MATCH(B720,'Danh sách COD'!$B:$B,0)),J720/I720,""))</f>
        <v>0.86486486486486491</v>
      </c>
      <c r="S720" t="str">
        <f ca="1">IF(R720="","",IF(R720&gt;='Báo cáo'!$C$8,"Có","Không"))</f>
        <v>Không</v>
      </c>
    </row>
    <row r="721" spans="1:19" x14ac:dyDescent="0.25">
      <c r="A721" t="str">
        <f ca="1">IF(ISBLANK(INDIRECT("'["&amp;'Báo cáo'!$C$3&amp;".xlsx]Hóa đơn COD'!"&amp;CELL("address",A721))),"",(INDIRECT("'["&amp;'Báo cáo'!$C$3&amp;".xlsx]Hóa đơn COD'!"&amp;CELL("address",A721))))</f>
        <v>BTT394203525.T156038.021219</v>
      </c>
      <c r="B721" t="str">
        <f ca="1">IF(ISBLANK(INDIRECT("'["&amp;'Báo cáo'!$C$3&amp;".xlsx]Hóa đơn COD'!"&amp;CELL("address",B721))),"",(INDIRECT("'["&amp;'Báo cáo'!$C$3&amp;".xlsx]Hóa đơn COD'!"&amp;CELL("address",B721))))</f>
        <v>T156038-Nhang Thị Bích Châu</v>
      </c>
      <c r="C721">
        <f ca="1">IF(ISBLANK(INDIRECT("'["&amp;'Báo cáo'!$C$3&amp;".xlsx]Hóa đơn COD'!"&amp;CELL("address",C721))),"",(INDIRECT("'["&amp;'Báo cáo'!$C$3&amp;".xlsx]Hóa đơn COD'!"&amp;CELL("address",C721))))</f>
        <v>8605420</v>
      </c>
      <c r="D721">
        <f ca="1">IF(ISBLANK(INDIRECT("'["&amp;'Báo cáo'!$C$3&amp;".xlsx]Hóa đơn COD'!"&amp;CELL("address",D721))),"",(INDIRECT("'["&amp;'Báo cáo'!$C$3&amp;".xlsx]Hóa đơn COD'!"&amp;CELL("address",D721))))</f>
        <v>0</v>
      </c>
      <c r="E721">
        <f ca="1">IF(ISBLANK(INDIRECT("'["&amp;'Báo cáo'!$C$3&amp;".xlsx]Hóa đơn COD'!"&amp;CELL("address",E721))),"",(INDIRECT("'["&amp;'Báo cáo'!$C$3&amp;".xlsx]Hóa đơn COD'!"&amp;CELL("address",E721))))</f>
        <v>674345</v>
      </c>
      <c r="F721">
        <f ca="1">IF(ISBLANK(INDIRECT("'["&amp;'Báo cáo'!$C$3&amp;".xlsx]Hóa đơn COD'!"&amp;CELL("address",F721))),"",(INDIRECT("'["&amp;'Báo cáo'!$C$3&amp;".xlsx]Hóa đơn COD'!"&amp;CELL("address",F721))))</f>
        <v>532845</v>
      </c>
      <c r="G721">
        <f ca="1">IF(ISBLANK(INDIRECT("'["&amp;'Báo cáo'!$C$3&amp;".xlsx]Hóa đơn COD'!"&amp;CELL("address",G721))),"",(INDIRECT("'["&amp;'Báo cáo'!$C$3&amp;".xlsx]Hóa đơn COD'!"&amp;CELL("address",G721))))</f>
        <v>141500</v>
      </c>
      <c r="H721">
        <f ca="1">IF(ISBLANK(INDIRECT("'["&amp;'Báo cáo'!$C$3&amp;".xlsx]Hóa đơn COD'!"&amp;CELL("address",H721))),"",(INDIRECT("'["&amp;'Báo cáo'!$C$3&amp;".xlsx]Hóa đơn COD'!"&amp;CELL("address",H721))))</f>
        <v>0</v>
      </c>
      <c r="I721">
        <f ca="1">IF(ISBLANK(INDIRECT("'["&amp;'Báo cáo'!$C$3&amp;".xlsx]Hóa đơn COD'!"&amp;CELL("address",I721))),"",(INDIRECT("'["&amp;'Báo cáo'!$C$3&amp;".xlsx]Hóa đơn COD'!"&amp;CELL("address",I721))))</f>
        <v>34</v>
      </c>
      <c r="J721">
        <f ca="1">IF(ISBLANK(INDIRECT("'["&amp;'Báo cáo'!$C$3&amp;".xlsx]Hóa đơn COD'!"&amp;CELL("address",J721))),"",(INDIRECT("'["&amp;'Báo cáo'!$C$3&amp;".xlsx]Hóa đơn COD'!"&amp;CELL("address",J721))))</f>
        <v>26</v>
      </c>
      <c r="K721">
        <f ca="1">IF(ISBLANK(INDIRECT("'["&amp;'Báo cáo'!$C$3&amp;".xlsx]Hóa đơn COD'!"&amp;CELL("address",K721))),"",(INDIRECT("'["&amp;'Báo cáo'!$C$3&amp;".xlsx]Hóa đơn COD'!"&amp;CELL("address",K721))))</f>
        <v>2</v>
      </c>
      <c r="L721">
        <f ca="1">IF(ISBLANK(INDIRECT("'["&amp;'Báo cáo'!$C$3&amp;".xlsx]Hóa đơn COD'!"&amp;CELL("address",L721))),"",(INDIRECT("'["&amp;'Báo cáo'!$C$3&amp;".xlsx]Hóa đơn COD'!"&amp;CELL("address",L721))))</f>
        <v>6</v>
      </c>
      <c r="M721">
        <f ca="1">IF(ISBLANK(INDIRECT("'["&amp;'Báo cáo'!$C$3&amp;".xlsx]Hóa đơn COD'!"&amp;CELL("address",M721))),"",(INDIRECT("'["&amp;'Báo cáo'!$C$3&amp;".xlsx]Hóa đơn COD'!"&amp;CELL("address",M721))))</f>
        <v>34</v>
      </c>
      <c r="N721" t="str">
        <f ca="1">IF(ISBLANK(INDIRECT("'["&amp;'Báo cáo'!$C$3&amp;".xlsx]Hóa đơn COD'!"&amp;CELL("address",N721))),"",(INDIRECT("'["&amp;'Báo cáo'!$C$3&amp;".xlsx]Hóa đơn COD'!"&amp;CELL("address",N721))))</f>
        <v>tuoint</v>
      </c>
      <c r="O721" t="str">
        <f ca="1">IF(ISBLANK(INDIRECT("'["&amp;'Báo cáo'!$C$3&amp;".xlsx]Hóa đơn COD'!"&amp;CELL("address",O721))),"",(INDIRECT("'["&amp;'Báo cáo'!$C$3&amp;".xlsx]Hóa đơn COD'!"&amp;CELL("address",O721))))</f>
        <v>16:44 02-12-19</v>
      </c>
      <c r="P721" s="10">
        <f t="shared" ca="1" si="11"/>
        <v>0.6972222222222223</v>
      </c>
      <c r="Q721" t="str">
        <f ca="1">IF(B721="","",IF(P721&lt;'Báo cáo'!$C$4,"Sáng","Chiều"))</f>
        <v>Chiều</v>
      </c>
      <c r="R721" s="12">
        <f ca="1">IF(A721="","",IF(ISNUMBER(MATCH(B721,'Danh sách COD'!$B:$B,0)),J721/I721,""))</f>
        <v>0.76470588235294112</v>
      </c>
      <c r="S721" t="str">
        <f ca="1">IF(R721="","",IF(R721&gt;='Báo cáo'!$C$8,"Có","Không"))</f>
        <v>Không</v>
      </c>
    </row>
    <row r="722" spans="1:19" x14ac:dyDescent="0.25">
      <c r="A722" t="str">
        <f ca="1">IF(ISBLANK(INDIRECT("'["&amp;'Báo cáo'!$C$3&amp;".xlsx]Hóa đơn COD'!"&amp;CELL("address",A722))),"",(INDIRECT("'["&amp;'Báo cáo'!$C$3&amp;".xlsx]Hóa đơn COD'!"&amp;CELL("address",A722))))</f>
        <v>BTT398167182.T156038.051219</v>
      </c>
      <c r="B722" t="str">
        <f ca="1">IF(ISBLANK(INDIRECT("'["&amp;'Báo cáo'!$C$3&amp;".xlsx]Hóa đơn COD'!"&amp;CELL("address",B722))),"",(INDIRECT("'["&amp;'Báo cáo'!$C$3&amp;".xlsx]Hóa đơn COD'!"&amp;CELL("address",B722))))</f>
        <v>T156038-Nhang Thị Bích Châu</v>
      </c>
      <c r="C722">
        <f ca="1">IF(ISBLANK(INDIRECT("'["&amp;'Báo cáo'!$C$3&amp;".xlsx]Hóa đơn COD'!"&amp;CELL("address",C722))),"",(INDIRECT("'["&amp;'Báo cáo'!$C$3&amp;".xlsx]Hóa đơn COD'!"&amp;CELL("address",C722))))</f>
        <v>14284500</v>
      </c>
      <c r="D722">
        <f ca="1">IF(ISBLANK(INDIRECT("'["&amp;'Báo cáo'!$C$3&amp;".xlsx]Hóa đơn COD'!"&amp;CELL("address",D722))),"",(INDIRECT("'["&amp;'Báo cáo'!$C$3&amp;".xlsx]Hóa đơn COD'!"&amp;CELL("address",D722))))</f>
        <v>37500</v>
      </c>
      <c r="E722">
        <f ca="1">IF(ISBLANK(INDIRECT("'["&amp;'Báo cáo'!$C$3&amp;".xlsx]Hóa đơn COD'!"&amp;CELL("address",E722))),"",(INDIRECT("'["&amp;'Báo cáo'!$C$3&amp;".xlsx]Hóa đơn COD'!"&amp;CELL("address",E722))))</f>
        <v>1026865</v>
      </c>
      <c r="F722">
        <f ca="1">IF(ISBLANK(INDIRECT("'["&amp;'Báo cáo'!$C$3&amp;".xlsx]Hóa đơn COD'!"&amp;CELL("address",F722))),"",(INDIRECT("'["&amp;'Báo cáo'!$C$3&amp;".xlsx]Hóa đơn COD'!"&amp;CELL("address",F722))))</f>
        <v>945865</v>
      </c>
      <c r="G722">
        <f ca="1">IF(ISBLANK(INDIRECT("'["&amp;'Báo cáo'!$C$3&amp;".xlsx]Hóa đơn COD'!"&amp;CELL("address",G722))),"",(INDIRECT("'["&amp;'Báo cáo'!$C$3&amp;".xlsx]Hóa đơn COD'!"&amp;CELL("address",G722))))</f>
        <v>81000</v>
      </c>
      <c r="H722">
        <f ca="1">IF(ISBLANK(INDIRECT("'["&amp;'Báo cáo'!$C$3&amp;".xlsx]Hóa đơn COD'!"&amp;CELL("address",H722))),"",(INDIRECT("'["&amp;'Báo cáo'!$C$3&amp;".xlsx]Hóa đơn COD'!"&amp;CELL("address",H722))))</f>
        <v>0</v>
      </c>
      <c r="I722">
        <f ca="1">IF(ISBLANK(INDIRECT("'["&amp;'Báo cáo'!$C$3&amp;".xlsx]Hóa đơn COD'!"&amp;CELL("address",I722))),"",(INDIRECT("'["&amp;'Báo cáo'!$C$3&amp;".xlsx]Hóa đơn COD'!"&amp;CELL("address",I722))))</f>
        <v>30</v>
      </c>
      <c r="J722">
        <f ca="1">IF(ISBLANK(INDIRECT("'["&amp;'Báo cáo'!$C$3&amp;".xlsx]Hóa đơn COD'!"&amp;CELL("address",J722))),"",(INDIRECT("'["&amp;'Báo cáo'!$C$3&amp;".xlsx]Hóa đơn COD'!"&amp;CELL("address",J722))))</f>
        <v>29</v>
      </c>
      <c r="K722">
        <f ca="1">IF(ISBLANK(INDIRECT("'["&amp;'Báo cáo'!$C$3&amp;".xlsx]Hóa đơn COD'!"&amp;CELL("address",K722))),"",(INDIRECT("'["&amp;'Báo cáo'!$C$3&amp;".xlsx]Hóa đơn COD'!"&amp;CELL("address",K722))))</f>
        <v>1</v>
      </c>
      <c r="L722">
        <f ca="1">IF(ISBLANK(INDIRECT("'["&amp;'Báo cáo'!$C$3&amp;".xlsx]Hóa đơn COD'!"&amp;CELL("address",L722))),"",(INDIRECT("'["&amp;'Báo cáo'!$C$3&amp;".xlsx]Hóa đơn COD'!"&amp;CELL("address",L722))))</f>
        <v>0</v>
      </c>
      <c r="M722">
        <f ca="1">IF(ISBLANK(INDIRECT("'["&amp;'Báo cáo'!$C$3&amp;".xlsx]Hóa đơn COD'!"&amp;CELL("address",M722))),"",(INDIRECT("'["&amp;'Báo cáo'!$C$3&amp;".xlsx]Hóa đơn COD'!"&amp;CELL("address",M722))))</f>
        <v>30</v>
      </c>
      <c r="N722" t="str">
        <f ca="1">IF(ISBLANK(INDIRECT("'["&amp;'Báo cáo'!$C$3&amp;".xlsx]Hóa đơn COD'!"&amp;CELL("address",N722))),"",(INDIRECT("'["&amp;'Báo cáo'!$C$3&amp;".xlsx]Hóa đơn COD'!"&amp;CELL("address",N722))))</f>
        <v>tuoint</v>
      </c>
      <c r="O722" t="str">
        <f ca="1">IF(ISBLANK(INDIRECT("'["&amp;'Báo cáo'!$C$3&amp;".xlsx]Hóa đơn COD'!"&amp;CELL("address",O722))),"",(INDIRECT("'["&amp;'Báo cáo'!$C$3&amp;".xlsx]Hóa đơn COD'!"&amp;CELL("address",O722))))</f>
        <v>16:54 05-12-19</v>
      </c>
      <c r="P722" s="10">
        <f t="shared" ca="1" si="11"/>
        <v>0.70416666666666661</v>
      </c>
      <c r="Q722" t="str">
        <f ca="1">IF(B722="","",IF(P722&lt;'Báo cáo'!$C$4,"Sáng","Chiều"))</f>
        <v>Chiều</v>
      </c>
      <c r="R722" s="12">
        <f ca="1">IF(A722="","",IF(ISNUMBER(MATCH(B722,'Danh sách COD'!$B:$B,0)),J722/I722,""))</f>
        <v>0.96666666666666667</v>
      </c>
      <c r="S722" t="str">
        <f ca="1">IF(R722="","",IF(R722&gt;='Báo cáo'!$C$8,"Có","Không"))</f>
        <v>Không</v>
      </c>
    </row>
    <row r="723" spans="1:19" x14ac:dyDescent="0.25">
      <c r="A723" t="str">
        <f ca="1">IF(ISBLANK(INDIRECT("'["&amp;'Báo cáo'!$C$3&amp;".xlsx]Hóa đơn COD'!"&amp;CELL("address",A723))),"",(INDIRECT("'["&amp;'Báo cáo'!$C$3&amp;".xlsx]Hóa đơn COD'!"&amp;CELL("address",A723))))</f>
        <v>BTT399637059.T156038.061219</v>
      </c>
      <c r="B723" t="str">
        <f ca="1">IF(ISBLANK(INDIRECT("'["&amp;'Báo cáo'!$C$3&amp;".xlsx]Hóa đơn COD'!"&amp;CELL("address",B723))),"",(INDIRECT("'["&amp;'Báo cáo'!$C$3&amp;".xlsx]Hóa đơn COD'!"&amp;CELL("address",B723))))</f>
        <v>T156038-Nhang Thị Bích Châu</v>
      </c>
      <c r="C723">
        <f ca="1">IF(ISBLANK(INDIRECT("'["&amp;'Báo cáo'!$C$3&amp;".xlsx]Hóa đơn COD'!"&amp;CELL("address",C723))),"",(INDIRECT("'["&amp;'Báo cáo'!$C$3&amp;".xlsx]Hóa đơn COD'!"&amp;CELL("address",C723))))</f>
        <v>22217434</v>
      </c>
      <c r="D723">
        <f ca="1">IF(ISBLANK(INDIRECT("'["&amp;'Báo cáo'!$C$3&amp;".xlsx]Hóa đơn COD'!"&amp;CELL("address",D723))),"",(INDIRECT("'["&amp;'Báo cáo'!$C$3&amp;".xlsx]Hóa đơn COD'!"&amp;CELL("address",D723))))</f>
        <v>38900</v>
      </c>
      <c r="E723">
        <f ca="1">IF(ISBLANK(INDIRECT("'["&amp;'Báo cáo'!$C$3&amp;".xlsx]Hóa đơn COD'!"&amp;CELL("address",E723))),"",(INDIRECT("'["&amp;'Báo cáo'!$C$3&amp;".xlsx]Hóa đơn COD'!"&amp;CELL("address",E723))))</f>
        <v>1243870</v>
      </c>
      <c r="F723">
        <f ca="1">IF(ISBLANK(INDIRECT("'["&amp;'Báo cáo'!$C$3&amp;".xlsx]Hóa đơn COD'!"&amp;CELL("address",F723))),"",(INDIRECT("'["&amp;'Báo cáo'!$C$3&amp;".xlsx]Hóa đơn COD'!"&amp;CELL("address",F723))))</f>
        <v>1152870</v>
      </c>
      <c r="G723">
        <f ca="1">IF(ISBLANK(INDIRECT("'["&amp;'Báo cáo'!$C$3&amp;".xlsx]Hóa đơn COD'!"&amp;CELL("address",G723))),"",(INDIRECT("'["&amp;'Báo cáo'!$C$3&amp;".xlsx]Hóa đơn COD'!"&amp;CELL("address",G723))))</f>
        <v>91000</v>
      </c>
      <c r="H723">
        <f ca="1">IF(ISBLANK(INDIRECT("'["&amp;'Báo cáo'!$C$3&amp;".xlsx]Hóa đơn COD'!"&amp;CELL("address",H723))),"",(INDIRECT("'["&amp;'Báo cáo'!$C$3&amp;".xlsx]Hóa đơn COD'!"&amp;CELL("address",H723))))</f>
        <v>0</v>
      </c>
      <c r="I723">
        <f ca="1">IF(ISBLANK(INDIRECT("'["&amp;'Báo cáo'!$C$3&amp;".xlsx]Hóa đơn COD'!"&amp;CELL("address",I723))),"",(INDIRECT("'["&amp;'Báo cáo'!$C$3&amp;".xlsx]Hóa đơn COD'!"&amp;CELL("address",I723))))</f>
        <v>44</v>
      </c>
      <c r="J723">
        <f ca="1">IF(ISBLANK(INDIRECT("'["&amp;'Báo cáo'!$C$3&amp;".xlsx]Hóa đơn COD'!"&amp;CELL("address",J723))),"",(INDIRECT("'["&amp;'Báo cáo'!$C$3&amp;".xlsx]Hóa đơn COD'!"&amp;CELL("address",J723))))</f>
        <v>40</v>
      </c>
      <c r="K723">
        <f ca="1">IF(ISBLANK(INDIRECT("'["&amp;'Báo cáo'!$C$3&amp;".xlsx]Hóa đơn COD'!"&amp;CELL("address",K723))),"",(INDIRECT("'["&amp;'Báo cáo'!$C$3&amp;".xlsx]Hóa đơn COD'!"&amp;CELL("address",K723))))</f>
        <v>0</v>
      </c>
      <c r="L723">
        <f ca="1">IF(ISBLANK(INDIRECT("'["&amp;'Báo cáo'!$C$3&amp;".xlsx]Hóa đơn COD'!"&amp;CELL("address",L723))),"",(INDIRECT("'["&amp;'Báo cáo'!$C$3&amp;".xlsx]Hóa đơn COD'!"&amp;CELL("address",L723))))</f>
        <v>4</v>
      </c>
      <c r="M723">
        <f ca="1">IF(ISBLANK(INDIRECT("'["&amp;'Báo cáo'!$C$3&amp;".xlsx]Hóa đơn COD'!"&amp;CELL("address",M723))),"",(INDIRECT("'["&amp;'Báo cáo'!$C$3&amp;".xlsx]Hóa đơn COD'!"&amp;CELL("address",M723))))</f>
        <v>44</v>
      </c>
      <c r="N723" t="str">
        <f ca="1">IF(ISBLANK(INDIRECT("'["&amp;'Báo cáo'!$C$3&amp;".xlsx]Hóa đơn COD'!"&amp;CELL("address",N723))),"",(INDIRECT("'["&amp;'Báo cáo'!$C$3&amp;".xlsx]Hóa đơn COD'!"&amp;CELL("address",N723))))</f>
        <v>trongntm</v>
      </c>
      <c r="O723" t="str">
        <f ca="1">IF(ISBLANK(INDIRECT("'["&amp;'Báo cáo'!$C$3&amp;".xlsx]Hóa đơn COD'!"&amp;CELL("address",O723))),"",(INDIRECT("'["&amp;'Báo cáo'!$C$3&amp;".xlsx]Hóa đơn COD'!"&amp;CELL("address",O723))))</f>
        <v>17:01 06-12-19</v>
      </c>
      <c r="P723" s="10">
        <f t="shared" ca="1" si="11"/>
        <v>0.7090277777777777</v>
      </c>
      <c r="Q723" t="str">
        <f ca="1">IF(B723="","",IF(P723&lt;'Báo cáo'!$C$4,"Sáng","Chiều"))</f>
        <v>Chiều</v>
      </c>
      <c r="R723" s="12">
        <f ca="1">IF(A723="","",IF(ISNUMBER(MATCH(B723,'Danh sách COD'!$B:$B,0)),J723/I723,""))</f>
        <v>0.90909090909090906</v>
      </c>
      <c r="S723" t="str">
        <f ca="1">IF(R723="","",IF(R723&gt;='Báo cáo'!$C$8,"Có","Không"))</f>
        <v>Không</v>
      </c>
    </row>
    <row r="724" spans="1:19" x14ac:dyDescent="0.25">
      <c r="A724" t="str">
        <f ca="1">IF(ISBLANK(INDIRECT("'["&amp;'Báo cáo'!$C$3&amp;".xlsx]Hóa đơn COD'!"&amp;CELL("address",A724))),"",(INDIRECT("'["&amp;'Báo cáo'!$C$3&amp;".xlsx]Hóa đơn COD'!"&amp;CELL("address",A724))))</f>
        <v>BTT392333409.T156574.301119</v>
      </c>
      <c r="B724" t="str">
        <f ca="1">IF(ISBLANK(INDIRECT("'["&amp;'Báo cáo'!$C$3&amp;".xlsx]Hóa đơn COD'!"&amp;CELL("address",B724))),"",(INDIRECT("'["&amp;'Báo cáo'!$C$3&amp;".xlsx]Hóa đơn COD'!"&amp;CELL("address",B724))))</f>
        <v>T156574-Nguyễn Hiệp Tài</v>
      </c>
      <c r="C724">
        <f ca="1">IF(ISBLANK(INDIRECT("'["&amp;'Báo cáo'!$C$3&amp;".xlsx]Hóa đơn COD'!"&amp;CELL("address",C724))),"",(INDIRECT("'["&amp;'Báo cáo'!$C$3&amp;".xlsx]Hóa đơn COD'!"&amp;CELL("address",C724))))</f>
        <v>10879940</v>
      </c>
      <c r="D724">
        <f ca="1">IF(ISBLANK(INDIRECT("'["&amp;'Báo cáo'!$C$3&amp;".xlsx]Hóa đơn COD'!"&amp;CELL("address",D724))),"",(INDIRECT("'["&amp;'Báo cáo'!$C$3&amp;".xlsx]Hóa đơn COD'!"&amp;CELL("address",D724))))</f>
        <v>16760</v>
      </c>
      <c r="E724">
        <f ca="1">IF(ISBLANK(INDIRECT("'["&amp;'Báo cáo'!$C$3&amp;".xlsx]Hóa đơn COD'!"&amp;CELL("address",E724))),"",(INDIRECT("'["&amp;'Báo cáo'!$C$3&amp;".xlsx]Hóa đơn COD'!"&amp;CELL("address",E724))))</f>
        <v>380291</v>
      </c>
      <c r="F724">
        <f ca="1">IF(ISBLANK(INDIRECT("'["&amp;'Báo cáo'!$C$3&amp;".xlsx]Hóa đơn COD'!"&amp;CELL("address",F724))),"",(INDIRECT("'["&amp;'Báo cáo'!$C$3&amp;".xlsx]Hóa đơn COD'!"&amp;CELL("address",F724))))</f>
        <v>224031</v>
      </c>
      <c r="G724">
        <f ca="1">IF(ISBLANK(INDIRECT("'["&amp;'Báo cáo'!$C$3&amp;".xlsx]Hóa đơn COD'!"&amp;CELL("address",G724))),"",(INDIRECT("'["&amp;'Báo cáo'!$C$3&amp;".xlsx]Hóa đơn COD'!"&amp;CELL("address",G724))))</f>
        <v>139500</v>
      </c>
      <c r="H724">
        <f ca="1">IF(ISBLANK(INDIRECT("'["&amp;'Báo cáo'!$C$3&amp;".xlsx]Hóa đơn COD'!"&amp;CELL("address",H724))),"",(INDIRECT("'["&amp;'Báo cáo'!$C$3&amp;".xlsx]Hóa đơn COD'!"&amp;CELL("address",H724))))</f>
        <v>0</v>
      </c>
      <c r="I724">
        <f ca="1">IF(ISBLANK(INDIRECT("'["&amp;'Báo cáo'!$C$3&amp;".xlsx]Hóa đơn COD'!"&amp;CELL("address",I724))),"",(INDIRECT("'["&amp;'Báo cáo'!$C$3&amp;".xlsx]Hóa đơn COD'!"&amp;CELL("address",I724))))</f>
        <v>35</v>
      </c>
      <c r="J724">
        <f ca="1">IF(ISBLANK(INDIRECT("'["&amp;'Báo cáo'!$C$3&amp;".xlsx]Hóa đơn COD'!"&amp;CELL("address",J724))),"",(INDIRECT("'["&amp;'Báo cáo'!$C$3&amp;".xlsx]Hóa đơn COD'!"&amp;CELL("address",J724))))</f>
        <v>16</v>
      </c>
      <c r="K724">
        <f ca="1">IF(ISBLANK(INDIRECT("'["&amp;'Báo cáo'!$C$3&amp;".xlsx]Hóa đơn COD'!"&amp;CELL("address",K724))),"",(INDIRECT("'["&amp;'Báo cáo'!$C$3&amp;".xlsx]Hóa đơn COD'!"&amp;CELL("address",K724))))</f>
        <v>2</v>
      </c>
      <c r="L724">
        <f ca="1">IF(ISBLANK(INDIRECT("'["&amp;'Báo cáo'!$C$3&amp;".xlsx]Hóa đơn COD'!"&amp;CELL("address",L724))),"",(INDIRECT("'["&amp;'Báo cáo'!$C$3&amp;".xlsx]Hóa đơn COD'!"&amp;CELL("address",L724))))</f>
        <v>17</v>
      </c>
      <c r="M724">
        <f ca="1">IF(ISBLANK(INDIRECT("'["&amp;'Báo cáo'!$C$3&amp;".xlsx]Hóa đơn COD'!"&amp;CELL("address",M724))),"",(INDIRECT("'["&amp;'Báo cáo'!$C$3&amp;".xlsx]Hóa đơn COD'!"&amp;CELL("address",M724))))</f>
        <v>35</v>
      </c>
      <c r="N724" t="str">
        <f ca="1">IF(ISBLANK(INDIRECT("'["&amp;'Báo cáo'!$C$3&amp;".xlsx]Hóa đơn COD'!"&amp;CELL("address",N724))),"",(INDIRECT("'["&amp;'Báo cáo'!$C$3&amp;".xlsx]Hóa đơn COD'!"&amp;CELL("address",N724))))</f>
        <v>huyendtm2</v>
      </c>
      <c r="O724" t="str">
        <f ca="1">IF(ISBLANK(INDIRECT("'["&amp;'Báo cáo'!$C$3&amp;".xlsx]Hóa đơn COD'!"&amp;CELL("address",O724))),"",(INDIRECT("'["&amp;'Báo cáo'!$C$3&amp;".xlsx]Hóa đơn COD'!"&amp;CELL("address",O724))))</f>
        <v>21:47 30-11-19</v>
      </c>
      <c r="P724" s="10">
        <f t="shared" ca="1" si="11"/>
        <v>0.90763888888888899</v>
      </c>
      <c r="Q724" t="str">
        <f ca="1">IF(B724="","",IF(P724&lt;'Báo cáo'!$C$4,"Sáng","Chiều"))</f>
        <v>Chiều</v>
      </c>
      <c r="R724" s="12" t="str">
        <f ca="1">IF(A724="","",IF(ISNUMBER(MATCH(B724,'Danh sách COD'!$B:$B,0)),J724/I724,""))</f>
        <v/>
      </c>
      <c r="S724" t="str">
        <f ca="1">IF(R724="","",IF(R724&gt;='Báo cáo'!$C$8,"Có","Không"))</f>
        <v/>
      </c>
    </row>
    <row r="725" spans="1:19" x14ac:dyDescent="0.25">
      <c r="A725" t="str">
        <f ca="1">IF(ISBLANK(INDIRECT("'["&amp;'Báo cáo'!$C$3&amp;".xlsx]Hóa đơn COD'!"&amp;CELL("address",A725))),"",(INDIRECT("'["&amp;'Báo cáo'!$C$3&amp;".xlsx]Hóa đơn COD'!"&amp;CELL("address",A725))))</f>
        <v>BTT395906964.T156574.031219</v>
      </c>
      <c r="B725" t="str">
        <f ca="1">IF(ISBLANK(INDIRECT("'["&amp;'Báo cáo'!$C$3&amp;".xlsx]Hóa đơn COD'!"&amp;CELL("address",B725))),"",(INDIRECT("'["&amp;'Báo cáo'!$C$3&amp;".xlsx]Hóa đơn COD'!"&amp;CELL("address",B725))))</f>
        <v>T156574-Nguyễn Hiệp Tài</v>
      </c>
      <c r="C725">
        <f ca="1">IF(ISBLANK(INDIRECT("'["&amp;'Báo cáo'!$C$3&amp;".xlsx]Hóa đơn COD'!"&amp;CELL("address",C725))),"",(INDIRECT("'["&amp;'Báo cáo'!$C$3&amp;".xlsx]Hóa đơn COD'!"&amp;CELL("address",C725))))</f>
        <v>14505350</v>
      </c>
      <c r="D725">
        <f ca="1">IF(ISBLANK(INDIRECT("'["&amp;'Báo cáo'!$C$3&amp;".xlsx]Hóa đơn COD'!"&amp;CELL("address",D725))),"",(INDIRECT("'["&amp;'Báo cáo'!$C$3&amp;".xlsx]Hóa đơn COD'!"&amp;CELL("address",D725))))</f>
        <v>82650</v>
      </c>
      <c r="E725">
        <f ca="1">IF(ISBLANK(INDIRECT("'["&amp;'Báo cáo'!$C$3&amp;".xlsx]Hóa đơn COD'!"&amp;CELL("address",E725))),"",(INDIRECT("'["&amp;'Báo cáo'!$C$3&amp;".xlsx]Hóa đơn COD'!"&amp;CELL("address",E725))))</f>
        <v>847430</v>
      </c>
      <c r="F725">
        <f ca="1">IF(ISBLANK(INDIRECT("'["&amp;'Báo cáo'!$C$3&amp;".xlsx]Hóa đơn COD'!"&amp;CELL("address",F725))),"",(INDIRECT("'["&amp;'Báo cáo'!$C$3&amp;".xlsx]Hóa đơn COD'!"&amp;CELL("address",F725))))</f>
        <v>735280</v>
      </c>
      <c r="G725">
        <f ca="1">IF(ISBLANK(INDIRECT("'["&amp;'Báo cáo'!$C$3&amp;".xlsx]Hóa đơn COD'!"&amp;CELL("address",G725))),"",(INDIRECT("'["&amp;'Báo cáo'!$C$3&amp;".xlsx]Hóa đơn COD'!"&amp;CELL("address",G725))))</f>
        <v>89500</v>
      </c>
      <c r="H725">
        <f ca="1">IF(ISBLANK(INDIRECT("'["&amp;'Báo cáo'!$C$3&amp;".xlsx]Hóa đơn COD'!"&amp;CELL("address",H725))),"",(INDIRECT("'["&amp;'Báo cáo'!$C$3&amp;".xlsx]Hóa đơn COD'!"&amp;CELL("address",H725))))</f>
        <v>0</v>
      </c>
      <c r="I725">
        <f ca="1">IF(ISBLANK(INDIRECT("'["&amp;'Báo cáo'!$C$3&amp;".xlsx]Hóa đơn COD'!"&amp;CELL("address",I725))),"",(INDIRECT("'["&amp;'Báo cáo'!$C$3&amp;".xlsx]Hóa đơn COD'!"&amp;CELL("address",I725))))</f>
        <v>48</v>
      </c>
      <c r="J725">
        <f ca="1">IF(ISBLANK(INDIRECT("'["&amp;'Báo cáo'!$C$3&amp;".xlsx]Hóa đơn COD'!"&amp;CELL("address",J725))),"",(INDIRECT("'["&amp;'Báo cáo'!$C$3&amp;".xlsx]Hóa đơn COD'!"&amp;CELL("address",J725))))</f>
        <v>30</v>
      </c>
      <c r="K725">
        <f ca="1">IF(ISBLANK(INDIRECT("'["&amp;'Báo cáo'!$C$3&amp;".xlsx]Hóa đơn COD'!"&amp;CELL("address",K725))),"",(INDIRECT("'["&amp;'Báo cáo'!$C$3&amp;".xlsx]Hóa đơn COD'!"&amp;CELL("address",K725))))</f>
        <v>1</v>
      </c>
      <c r="L725">
        <f ca="1">IF(ISBLANK(INDIRECT("'["&amp;'Báo cáo'!$C$3&amp;".xlsx]Hóa đơn COD'!"&amp;CELL("address",L725))),"",(INDIRECT("'["&amp;'Báo cáo'!$C$3&amp;".xlsx]Hóa đơn COD'!"&amp;CELL("address",L725))))</f>
        <v>17</v>
      </c>
      <c r="M725">
        <f ca="1">IF(ISBLANK(INDIRECT("'["&amp;'Báo cáo'!$C$3&amp;".xlsx]Hóa đơn COD'!"&amp;CELL("address",M725))),"",(INDIRECT("'["&amp;'Báo cáo'!$C$3&amp;".xlsx]Hóa đơn COD'!"&amp;CELL("address",M725))))</f>
        <v>48</v>
      </c>
      <c r="N725" t="str">
        <f ca="1">IF(ISBLANK(INDIRECT("'["&amp;'Báo cáo'!$C$3&amp;".xlsx]Hóa đơn COD'!"&amp;CELL("address",N725))),"",(INDIRECT("'["&amp;'Báo cáo'!$C$3&amp;".xlsx]Hóa đơn COD'!"&amp;CELL("address",N725))))</f>
        <v>nhobth</v>
      </c>
      <c r="O725" t="str">
        <f ca="1">IF(ISBLANK(INDIRECT("'["&amp;'Báo cáo'!$C$3&amp;".xlsx]Hóa đơn COD'!"&amp;CELL("address",O725))),"",(INDIRECT("'["&amp;'Báo cáo'!$C$3&amp;".xlsx]Hóa đơn COD'!"&amp;CELL("address",O725))))</f>
        <v>21:57 03-12-19</v>
      </c>
      <c r="P725" s="10">
        <f t="shared" ca="1" si="11"/>
        <v>0.9145833333333333</v>
      </c>
      <c r="Q725" t="str">
        <f ca="1">IF(B725="","",IF(P725&lt;'Báo cáo'!$C$4,"Sáng","Chiều"))</f>
        <v>Chiều</v>
      </c>
      <c r="R725" s="12" t="str">
        <f ca="1">IF(A725="","",IF(ISNUMBER(MATCH(B725,'Danh sách COD'!$B:$B,0)),J725/I725,""))</f>
        <v/>
      </c>
      <c r="S725" t="str">
        <f ca="1">IF(R725="","",IF(R725&gt;='Báo cáo'!$C$8,"Có","Không"))</f>
        <v/>
      </c>
    </row>
    <row r="726" spans="1:19" x14ac:dyDescent="0.25">
      <c r="A726" t="str">
        <f ca="1">IF(ISBLANK(INDIRECT("'["&amp;'Báo cáo'!$C$3&amp;".xlsx]Hóa đơn COD'!"&amp;CELL("address",A726))),"",(INDIRECT("'["&amp;'Báo cáo'!$C$3&amp;".xlsx]Hóa đơn COD'!"&amp;CELL("address",A726))))</f>
        <v>BTT394620669.T156574.021219</v>
      </c>
      <c r="B726" t="str">
        <f ca="1">IF(ISBLANK(INDIRECT("'["&amp;'Báo cáo'!$C$3&amp;".xlsx]Hóa đơn COD'!"&amp;CELL("address",B726))),"",(INDIRECT("'["&amp;'Báo cáo'!$C$3&amp;".xlsx]Hóa đơn COD'!"&amp;CELL("address",B726))))</f>
        <v>T156574-Nguyễn Hiệp Tài</v>
      </c>
      <c r="C726">
        <f ca="1">IF(ISBLANK(INDIRECT("'["&amp;'Báo cáo'!$C$3&amp;".xlsx]Hóa đơn COD'!"&amp;CELL("address",C726))),"",(INDIRECT("'["&amp;'Báo cáo'!$C$3&amp;".xlsx]Hóa đơn COD'!"&amp;CELL("address",C726))))</f>
        <v>15318360</v>
      </c>
      <c r="D726">
        <f ca="1">IF(ISBLANK(INDIRECT("'["&amp;'Báo cáo'!$C$3&amp;".xlsx]Hóa đơn COD'!"&amp;CELL("address",D726))),"",(INDIRECT("'["&amp;'Báo cáo'!$C$3&amp;".xlsx]Hóa đơn COD'!"&amp;CELL("address",D726))))</f>
        <v>17500</v>
      </c>
      <c r="E726">
        <f ca="1">IF(ISBLANK(INDIRECT("'["&amp;'Báo cáo'!$C$3&amp;".xlsx]Hóa đơn COD'!"&amp;CELL("address",E726))),"",(INDIRECT("'["&amp;'Báo cáo'!$C$3&amp;".xlsx]Hóa đơn COD'!"&amp;CELL("address",E726))))</f>
        <v>637310</v>
      </c>
      <c r="F726">
        <f ca="1">IF(ISBLANK(INDIRECT("'["&amp;'Báo cáo'!$C$3&amp;".xlsx]Hóa đơn COD'!"&amp;CELL("address",F726))),"",(INDIRECT("'["&amp;'Báo cáo'!$C$3&amp;".xlsx]Hóa đơn COD'!"&amp;CELL("address",F726))))</f>
        <v>440310</v>
      </c>
      <c r="G726">
        <f ca="1">IF(ISBLANK(INDIRECT("'["&amp;'Báo cáo'!$C$3&amp;".xlsx]Hóa đơn COD'!"&amp;CELL("address",G726))),"",(INDIRECT("'["&amp;'Báo cáo'!$C$3&amp;".xlsx]Hóa đơn COD'!"&amp;CELL("address",G726))))</f>
        <v>197000</v>
      </c>
      <c r="H726">
        <f ca="1">IF(ISBLANK(INDIRECT("'["&amp;'Báo cáo'!$C$3&amp;".xlsx]Hóa đơn COD'!"&amp;CELL("address",H726))),"",(INDIRECT("'["&amp;'Báo cáo'!$C$3&amp;".xlsx]Hóa đơn COD'!"&amp;CELL("address",H726))))</f>
        <v>0</v>
      </c>
      <c r="I726">
        <f ca="1">IF(ISBLANK(INDIRECT("'["&amp;'Báo cáo'!$C$3&amp;".xlsx]Hóa đơn COD'!"&amp;CELL("address",I726))),"",(INDIRECT("'["&amp;'Báo cáo'!$C$3&amp;".xlsx]Hóa đơn COD'!"&amp;CELL("address",I726))))</f>
        <v>37</v>
      </c>
      <c r="J726">
        <f ca="1">IF(ISBLANK(INDIRECT("'["&amp;'Báo cáo'!$C$3&amp;".xlsx]Hóa đơn COD'!"&amp;CELL("address",J726))),"",(INDIRECT("'["&amp;'Báo cáo'!$C$3&amp;".xlsx]Hóa đơn COD'!"&amp;CELL("address",J726))))</f>
        <v>22</v>
      </c>
      <c r="K726">
        <f ca="1">IF(ISBLANK(INDIRECT("'["&amp;'Báo cáo'!$C$3&amp;".xlsx]Hóa đơn COD'!"&amp;CELL("address",K726))),"",(INDIRECT("'["&amp;'Báo cáo'!$C$3&amp;".xlsx]Hóa đơn COD'!"&amp;CELL("address",K726))))</f>
        <v>0</v>
      </c>
      <c r="L726">
        <f ca="1">IF(ISBLANK(INDIRECT("'["&amp;'Báo cáo'!$C$3&amp;".xlsx]Hóa đơn COD'!"&amp;CELL("address",L726))),"",(INDIRECT("'["&amp;'Báo cáo'!$C$3&amp;".xlsx]Hóa đơn COD'!"&amp;CELL("address",L726))))</f>
        <v>15</v>
      </c>
      <c r="M726">
        <f ca="1">IF(ISBLANK(INDIRECT("'["&amp;'Báo cáo'!$C$3&amp;".xlsx]Hóa đơn COD'!"&amp;CELL("address",M726))),"",(INDIRECT("'["&amp;'Báo cáo'!$C$3&amp;".xlsx]Hóa đơn COD'!"&amp;CELL("address",M726))))</f>
        <v>37</v>
      </c>
      <c r="N726" t="str">
        <f ca="1">IF(ISBLANK(INDIRECT("'["&amp;'Báo cáo'!$C$3&amp;".xlsx]Hóa đơn COD'!"&amp;CELL("address",N726))),"",(INDIRECT("'["&amp;'Báo cáo'!$C$3&amp;".xlsx]Hóa đơn COD'!"&amp;CELL("address",N726))))</f>
        <v>huyendtm2</v>
      </c>
      <c r="O726" t="str">
        <f ca="1">IF(ISBLANK(INDIRECT("'["&amp;'Báo cáo'!$C$3&amp;".xlsx]Hóa đơn COD'!"&amp;CELL("address",O726))),"",(INDIRECT("'["&amp;'Báo cáo'!$C$3&amp;".xlsx]Hóa đơn COD'!"&amp;CELL("address",O726))))</f>
        <v>22:09 02-12-19</v>
      </c>
      <c r="P726" s="10">
        <f t="shared" ca="1" si="11"/>
        <v>0.92291666666666661</v>
      </c>
      <c r="Q726" t="str">
        <f ca="1">IF(B726="","",IF(P726&lt;'Báo cáo'!$C$4,"Sáng","Chiều"))</f>
        <v>Chiều</v>
      </c>
      <c r="R726" s="12" t="str">
        <f ca="1">IF(A726="","",IF(ISNUMBER(MATCH(B726,'Danh sách COD'!$B:$B,0)),J726/I726,""))</f>
        <v/>
      </c>
      <c r="S726" t="str">
        <f ca="1">IF(R726="","",IF(R726&gt;='Báo cáo'!$C$8,"Có","Không"))</f>
        <v/>
      </c>
    </row>
    <row r="727" spans="1:19" x14ac:dyDescent="0.25">
      <c r="A727" t="str">
        <f ca="1">IF(ISBLANK(INDIRECT("'["&amp;'Báo cáo'!$C$3&amp;".xlsx]Hóa đơn COD'!"&amp;CELL("address",A727))),"",(INDIRECT("'["&amp;'Báo cáo'!$C$3&amp;".xlsx]Hóa đơn COD'!"&amp;CELL("address",A727))))</f>
        <v>BTT400058799.T156574.061219</v>
      </c>
      <c r="B727" t="str">
        <f ca="1">IF(ISBLANK(INDIRECT("'["&amp;'Báo cáo'!$C$3&amp;".xlsx]Hóa đơn COD'!"&amp;CELL("address",B727))),"",(INDIRECT("'["&amp;'Báo cáo'!$C$3&amp;".xlsx]Hóa đơn COD'!"&amp;CELL("address",B727))))</f>
        <v>T156574-Nguyễn Hiệp Tài</v>
      </c>
      <c r="C727">
        <f ca="1">IF(ISBLANK(INDIRECT("'["&amp;'Báo cáo'!$C$3&amp;".xlsx]Hóa đơn COD'!"&amp;CELL("address",C727))),"",(INDIRECT("'["&amp;'Báo cáo'!$C$3&amp;".xlsx]Hóa đơn COD'!"&amp;CELL("address",C727))))</f>
        <v>15062950</v>
      </c>
      <c r="D727">
        <f ca="1">IF(ISBLANK(INDIRECT("'["&amp;'Báo cáo'!$C$3&amp;".xlsx]Hóa đơn COD'!"&amp;CELL("address",D727))),"",(INDIRECT("'["&amp;'Báo cáo'!$C$3&amp;".xlsx]Hóa đơn COD'!"&amp;CELL("address",D727))))</f>
        <v>26250</v>
      </c>
      <c r="E727">
        <f ca="1">IF(ISBLANK(INDIRECT("'["&amp;'Báo cáo'!$C$3&amp;".xlsx]Hóa đơn COD'!"&amp;CELL("address",E727))),"",(INDIRECT("'["&amp;'Báo cáo'!$C$3&amp;".xlsx]Hóa đơn COD'!"&amp;CELL("address",E727))))</f>
        <v>757400</v>
      </c>
      <c r="F727">
        <f ca="1">IF(ISBLANK(INDIRECT("'["&amp;'Báo cáo'!$C$3&amp;".xlsx]Hóa đơn COD'!"&amp;CELL("address",F727))),"",(INDIRECT("'["&amp;'Báo cáo'!$C$3&amp;".xlsx]Hóa đơn COD'!"&amp;CELL("address",F727))))</f>
        <v>482150</v>
      </c>
      <c r="G727">
        <f ca="1">IF(ISBLANK(INDIRECT("'["&amp;'Báo cáo'!$C$3&amp;".xlsx]Hóa đơn COD'!"&amp;CELL("address",G727))),"",(INDIRECT("'["&amp;'Báo cáo'!$C$3&amp;".xlsx]Hóa đơn COD'!"&amp;CELL("address",G727))))</f>
        <v>249000</v>
      </c>
      <c r="H727">
        <f ca="1">IF(ISBLANK(INDIRECT("'["&amp;'Báo cáo'!$C$3&amp;".xlsx]Hóa đơn COD'!"&amp;CELL("address",H727))),"",(INDIRECT("'["&amp;'Báo cáo'!$C$3&amp;".xlsx]Hóa đơn COD'!"&amp;CELL("address",H727))))</f>
        <v>0</v>
      </c>
      <c r="I727">
        <f ca="1">IF(ISBLANK(INDIRECT("'["&amp;'Báo cáo'!$C$3&amp;".xlsx]Hóa đơn COD'!"&amp;CELL("address",I727))),"",(INDIRECT("'["&amp;'Báo cáo'!$C$3&amp;".xlsx]Hóa đơn COD'!"&amp;CELL("address",I727))))</f>
        <v>43</v>
      </c>
      <c r="J727">
        <f ca="1">IF(ISBLANK(INDIRECT("'["&amp;'Báo cáo'!$C$3&amp;".xlsx]Hóa đơn COD'!"&amp;CELL("address",J727))),"",(INDIRECT("'["&amp;'Báo cáo'!$C$3&amp;".xlsx]Hóa đơn COD'!"&amp;CELL("address",J727))))</f>
        <v>25</v>
      </c>
      <c r="K727">
        <f ca="1">IF(ISBLANK(INDIRECT("'["&amp;'Báo cáo'!$C$3&amp;".xlsx]Hóa đơn COD'!"&amp;CELL("address",K727))),"",(INDIRECT("'["&amp;'Báo cáo'!$C$3&amp;".xlsx]Hóa đơn COD'!"&amp;CELL("address",K727))))</f>
        <v>3</v>
      </c>
      <c r="L727">
        <f ca="1">IF(ISBLANK(INDIRECT("'["&amp;'Báo cáo'!$C$3&amp;".xlsx]Hóa đơn COD'!"&amp;CELL("address",L727))),"",(INDIRECT("'["&amp;'Báo cáo'!$C$3&amp;".xlsx]Hóa đơn COD'!"&amp;CELL("address",L727))))</f>
        <v>15</v>
      </c>
      <c r="M727">
        <f ca="1">IF(ISBLANK(INDIRECT("'["&amp;'Báo cáo'!$C$3&amp;".xlsx]Hóa đơn COD'!"&amp;CELL("address",M727))),"",(INDIRECT("'["&amp;'Báo cáo'!$C$3&amp;".xlsx]Hóa đơn COD'!"&amp;CELL("address",M727))))</f>
        <v>43</v>
      </c>
      <c r="N727" t="str">
        <f ca="1">IF(ISBLANK(INDIRECT("'["&amp;'Báo cáo'!$C$3&amp;".xlsx]Hóa đơn COD'!"&amp;CELL("address",N727))),"",(INDIRECT("'["&amp;'Báo cáo'!$C$3&amp;".xlsx]Hóa đơn COD'!"&amp;CELL("address",N727))))</f>
        <v>tuoint</v>
      </c>
      <c r="O727" t="str">
        <f ca="1">IF(ISBLANK(INDIRECT("'["&amp;'Báo cáo'!$C$3&amp;".xlsx]Hóa đơn COD'!"&amp;CELL("address",O727))),"",(INDIRECT("'["&amp;'Báo cáo'!$C$3&amp;".xlsx]Hóa đơn COD'!"&amp;CELL("address",O727))))</f>
        <v>22:27 06-12-19</v>
      </c>
      <c r="P727" s="10">
        <f t="shared" ca="1" si="11"/>
        <v>0.93541666666666667</v>
      </c>
      <c r="Q727" t="str">
        <f ca="1">IF(B727="","",IF(P727&lt;'Báo cáo'!$C$4,"Sáng","Chiều"))</f>
        <v>Chiều</v>
      </c>
      <c r="R727" s="12" t="str">
        <f ca="1">IF(A727="","",IF(ISNUMBER(MATCH(B727,'Danh sách COD'!$B:$B,0)),J727/I727,""))</f>
        <v/>
      </c>
      <c r="S727" t="str">
        <f ca="1">IF(R727="","",IF(R727&gt;='Báo cáo'!$C$8,"Có","Không"))</f>
        <v/>
      </c>
    </row>
    <row r="728" spans="1:19" x14ac:dyDescent="0.25">
      <c r="A728" t="str">
        <f ca="1">IF(ISBLANK(INDIRECT("'["&amp;'Báo cáo'!$C$3&amp;".xlsx]Hóa đơn COD'!"&amp;CELL("address",A728))),"",(INDIRECT("'["&amp;'Báo cáo'!$C$3&amp;".xlsx]Hóa đơn COD'!"&amp;CELL("address",A728))))</f>
        <v>BTT397383654.T156574.041219</v>
      </c>
      <c r="B728" t="str">
        <f ca="1">IF(ISBLANK(INDIRECT("'["&amp;'Báo cáo'!$C$3&amp;".xlsx]Hóa đơn COD'!"&amp;CELL("address",B728))),"",(INDIRECT("'["&amp;'Báo cáo'!$C$3&amp;".xlsx]Hóa đơn COD'!"&amp;CELL("address",B728))))</f>
        <v>T156574-Nguyễn Hiệp Tài</v>
      </c>
      <c r="C728">
        <f ca="1">IF(ISBLANK(INDIRECT("'["&amp;'Báo cáo'!$C$3&amp;".xlsx]Hóa đơn COD'!"&amp;CELL("address",C728))),"",(INDIRECT("'["&amp;'Báo cáo'!$C$3&amp;".xlsx]Hóa đơn COD'!"&amp;CELL("address",C728))))</f>
        <v>3178299</v>
      </c>
      <c r="D728">
        <f ca="1">IF(ISBLANK(INDIRECT("'["&amp;'Báo cáo'!$C$3&amp;".xlsx]Hóa đơn COD'!"&amp;CELL("address",D728))),"",(INDIRECT("'["&amp;'Báo cáo'!$C$3&amp;".xlsx]Hóa đơn COD'!"&amp;CELL("address",D728))))</f>
        <v>30000</v>
      </c>
      <c r="E728">
        <f ca="1">IF(ISBLANK(INDIRECT("'["&amp;'Báo cáo'!$C$3&amp;".xlsx]Hóa đơn COD'!"&amp;CELL("address",E728))),"",(INDIRECT("'["&amp;'Báo cáo'!$C$3&amp;".xlsx]Hóa đơn COD'!"&amp;CELL("address",E728))))</f>
        <v>636810</v>
      </c>
      <c r="F728">
        <f ca="1">IF(ISBLANK(INDIRECT("'["&amp;'Báo cáo'!$C$3&amp;".xlsx]Hóa đơn COD'!"&amp;CELL("address",F728))),"",(INDIRECT("'["&amp;'Báo cáo'!$C$3&amp;".xlsx]Hóa đơn COD'!"&amp;CELL("address",F728))))</f>
        <v>493810</v>
      </c>
      <c r="G728">
        <f ca="1">IF(ISBLANK(INDIRECT("'["&amp;'Báo cáo'!$C$3&amp;".xlsx]Hóa đơn COD'!"&amp;CELL("address",G728))),"",(INDIRECT("'["&amp;'Báo cáo'!$C$3&amp;".xlsx]Hóa đơn COD'!"&amp;CELL("address",G728))))</f>
        <v>143000</v>
      </c>
      <c r="H728">
        <f ca="1">IF(ISBLANK(INDIRECT("'["&amp;'Báo cáo'!$C$3&amp;".xlsx]Hóa đơn COD'!"&amp;CELL("address",H728))),"",(INDIRECT("'["&amp;'Báo cáo'!$C$3&amp;".xlsx]Hóa đơn COD'!"&amp;CELL("address",H728))))</f>
        <v>0</v>
      </c>
      <c r="I728">
        <f ca="1">IF(ISBLANK(INDIRECT("'["&amp;'Báo cáo'!$C$3&amp;".xlsx]Hóa đơn COD'!"&amp;CELL("address",I728))),"",(INDIRECT("'["&amp;'Báo cáo'!$C$3&amp;".xlsx]Hóa đơn COD'!"&amp;CELL("address",I728))))</f>
        <v>78</v>
      </c>
      <c r="J728">
        <f ca="1">IF(ISBLANK(INDIRECT("'["&amp;'Báo cáo'!$C$3&amp;".xlsx]Hóa đơn COD'!"&amp;CELL("address",J728))),"",(INDIRECT("'["&amp;'Báo cáo'!$C$3&amp;".xlsx]Hóa đơn COD'!"&amp;CELL("address",J728))))</f>
        <v>19</v>
      </c>
      <c r="K728">
        <f ca="1">IF(ISBLANK(INDIRECT("'["&amp;'Báo cáo'!$C$3&amp;".xlsx]Hóa đơn COD'!"&amp;CELL("address",K728))),"",(INDIRECT("'["&amp;'Báo cáo'!$C$3&amp;".xlsx]Hóa đơn COD'!"&amp;CELL("address",K728))))</f>
        <v>5</v>
      </c>
      <c r="L728">
        <f ca="1">IF(ISBLANK(INDIRECT("'["&amp;'Báo cáo'!$C$3&amp;".xlsx]Hóa đơn COD'!"&amp;CELL("address",L728))),"",(INDIRECT("'["&amp;'Báo cáo'!$C$3&amp;".xlsx]Hóa đơn COD'!"&amp;CELL("address",L728))))</f>
        <v>54</v>
      </c>
      <c r="M728">
        <f ca="1">IF(ISBLANK(INDIRECT("'["&amp;'Báo cáo'!$C$3&amp;".xlsx]Hóa đơn COD'!"&amp;CELL("address",M728))),"",(INDIRECT("'["&amp;'Báo cáo'!$C$3&amp;".xlsx]Hóa đơn COD'!"&amp;CELL("address",M728))))</f>
        <v>78</v>
      </c>
      <c r="N728" t="str">
        <f ca="1">IF(ISBLANK(INDIRECT("'["&amp;'Báo cáo'!$C$3&amp;".xlsx]Hóa đơn COD'!"&amp;CELL("address",N728))),"",(INDIRECT("'["&amp;'Báo cáo'!$C$3&amp;".xlsx]Hóa đơn COD'!"&amp;CELL("address",N728))))</f>
        <v>nhobth</v>
      </c>
      <c r="O728" t="str">
        <f ca="1">IF(ISBLANK(INDIRECT("'["&amp;'Báo cáo'!$C$3&amp;".xlsx]Hóa đơn COD'!"&amp;CELL("address",O728))),"",(INDIRECT("'["&amp;'Báo cáo'!$C$3&amp;".xlsx]Hóa đơn COD'!"&amp;CELL("address",O728))))</f>
        <v>23:00 04-12-19</v>
      </c>
      <c r="P728" s="10">
        <f t="shared" ca="1" si="11"/>
        <v>0.95833333333333337</v>
      </c>
      <c r="Q728" t="str">
        <f ca="1">IF(B728="","",IF(P728&lt;'Báo cáo'!$C$4,"Sáng","Chiều"))</f>
        <v>Chiều</v>
      </c>
      <c r="R728" s="12" t="str">
        <f ca="1">IF(A728="","",IF(ISNUMBER(MATCH(B728,'Danh sách COD'!$B:$B,0)),J728/I728,""))</f>
        <v/>
      </c>
      <c r="S728" t="str">
        <f ca="1">IF(R728="","",IF(R728&gt;='Báo cáo'!$C$8,"Có","Không"))</f>
        <v/>
      </c>
    </row>
    <row r="729" spans="1:19" x14ac:dyDescent="0.25">
      <c r="A729" t="str">
        <f ca="1">IF(ISBLANK(INDIRECT("'["&amp;'Báo cáo'!$C$3&amp;".xlsx]Hóa đơn COD'!"&amp;CELL("address",A729))),"",(INDIRECT("'["&amp;'Báo cáo'!$C$3&amp;".xlsx]Hóa đơn COD'!"&amp;CELL("address",A729))))</f>
        <v>BTT398622297.T156574.051219</v>
      </c>
      <c r="B729" t="str">
        <f ca="1">IF(ISBLANK(INDIRECT("'["&amp;'Báo cáo'!$C$3&amp;".xlsx]Hóa đơn COD'!"&amp;CELL("address",B729))),"",(INDIRECT("'["&amp;'Báo cáo'!$C$3&amp;".xlsx]Hóa đơn COD'!"&amp;CELL("address",B729))))</f>
        <v>T156574-Nguyễn Hiệp Tài</v>
      </c>
      <c r="C729">
        <f ca="1">IF(ISBLANK(INDIRECT("'["&amp;'Báo cáo'!$C$3&amp;".xlsx]Hóa đơn COD'!"&amp;CELL("address",C729))),"",(INDIRECT("'["&amp;'Báo cáo'!$C$3&amp;".xlsx]Hóa đơn COD'!"&amp;CELL("address",C729))))</f>
        <v>8094900</v>
      </c>
      <c r="D729">
        <f ca="1">IF(ISBLANK(INDIRECT("'["&amp;'Báo cáo'!$C$3&amp;".xlsx]Hóa đơn COD'!"&amp;CELL("address",D729))),"",(INDIRECT("'["&amp;'Báo cáo'!$C$3&amp;".xlsx]Hóa đơn COD'!"&amp;CELL("address",D729))))</f>
        <v>0</v>
      </c>
      <c r="E729">
        <f ca="1">IF(ISBLANK(INDIRECT("'["&amp;'Báo cáo'!$C$3&amp;".xlsx]Hóa đơn COD'!"&amp;CELL("address",E729))),"",(INDIRECT("'["&amp;'Báo cáo'!$C$3&amp;".xlsx]Hóa đơn COD'!"&amp;CELL("address",E729))))</f>
        <v>728011</v>
      </c>
      <c r="F729">
        <f ca="1">IF(ISBLANK(INDIRECT("'["&amp;'Báo cáo'!$C$3&amp;".xlsx]Hóa đơn COD'!"&amp;CELL("address",F729))),"",(INDIRECT("'["&amp;'Báo cáo'!$C$3&amp;".xlsx]Hóa đơn COD'!"&amp;CELL("address",F729))))</f>
        <v>574011</v>
      </c>
      <c r="G729">
        <f ca="1">IF(ISBLANK(INDIRECT("'["&amp;'Báo cáo'!$C$3&amp;".xlsx]Hóa đơn COD'!"&amp;CELL("address",G729))),"",(INDIRECT("'["&amp;'Báo cáo'!$C$3&amp;".xlsx]Hóa đơn COD'!"&amp;CELL("address",G729))))</f>
        <v>154000</v>
      </c>
      <c r="H729">
        <f ca="1">IF(ISBLANK(INDIRECT("'["&amp;'Báo cáo'!$C$3&amp;".xlsx]Hóa đơn COD'!"&amp;CELL("address",H729))),"",(INDIRECT("'["&amp;'Báo cáo'!$C$3&amp;".xlsx]Hóa đơn COD'!"&amp;CELL("address",H729))))</f>
        <v>0</v>
      </c>
      <c r="I729">
        <f ca="1">IF(ISBLANK(INDIRECT("'["&amp;'Báo cáo'!$C$3&amp;".xlsx]Hóa đơn COD'!"&amp;CELL("address",I729))),"",(INDIRECT("'["&amp;'Báo cáo'!$C$3&amp;".xlsx]Hóa đơn COD'!"&amp;CELL("address",I729))))</f>
        <v>66</v>
      </c>
      <c r="J729">
        <f ca="1">IF(ISBLANK(INDIRECT("'["&amp;'Báo cáo'!$C$3&amp;".xlsx]Hóa đơn COD'!"&amp;CELL("address",J729))),"",(INDIRECT("'["&amp;'Báo cáo'!$C$3&amp;".xlsx]Hóa đơn COD'!"&amp;CELL("address",J729))))</f>
        <v>26</v>
      </c>
      <c r="K729">
        <f ca="1">IF(ISBLANK(INDIRECT("'["&amp;'Báo cáo'!$C$3&amp;".xlsx]Hóa đơn COD'!"&amp;CELL("address",K729))),"",(INDIRECT("'["&amp;'Báo cáo'!$C$3&amp;".xlsx]Hóa đơn COD'!"&amp;CELL("address",K729))))</f>
        <v>3</v>
      </c>
      <c r="L729">
        <f ca="1">IF(ISBLANK(INDIRECT("'["&amp;'Báo cáo'!$C$3&amp;".xlsx]Hóa đơn COD'!"&amp;CELL("address",L729))),"",(INDIRECT("'["&amp;'Báo cáo'!$C$3&amp;".xlsx]Hóa đơn COD'!"&amp;CELL("address",L729))))</f>
        <v>37</v>
      </c>
      <c r="M729">
        <f ca="1">IF(ISBLANK(INDIRECT("'["&amp;'Báo cáo'!$C$3&amp;".xlsx]Hóa đơn COD'!"&amp;CELL("address",M729))),"",(INDIRECT("'["&amp;'Báo cáo'!$C$3&amp;".xlsx]Hóa đơn COD'!"&amp;CELL("address",M729))))</f>
        <v>66</v>
      </c>
      <c r="N729" t="str">
        <f ca="1">IF(ISBLANK(INDIRECT("'["&amp;'Báo cáo'!$C$3&amp;".xlsx]Hóa đơn COD'!"&amp;CELL("address",N729))),"",(INDIRECT("'["&amp;'Báo cáo'!$C$3&amp;".xlsx]Hóa đơn COD'!"&amp;CELL("address",N729))))</f>
        <v>nhobth</v>
      </c>
      <c r="O729" t="str">
        <f ca="1">IF(ISBLANK(INDIRECT("'["&amp;'Báo cáo'!$C$3&amp;".xlsx]Hóa đơn COD'!"&amp;CELL("address",O729))),"",(INDIRECT("'["&amp;'Báo cáo'!$C$3&amp;".xlsx]Hóa đơn COD'!"&amp;CELL("address",O729))))</f>
        <v>23:10 05-12-19</v>
      </c>
      <c r="P729" s="10">
        <f t="shared" ca="1" si="11"/>
        <v>0.96527777777777779</v>
      </c>
      <c r="Q729" t="str">
        <f ca="1">IF(B729="","",IF(P729&lt;'Báo cáo'!$C$4,"Sáng","Chiều"))</f>
        <v>Chiều</v>
      </c>
      <c r="R729" s="12" t="str">
        <f ca="1">IF(A729="","",IF(ISNUMBER(MATCH(B729,'Danh sách COD'!$B:$B,0)),J729/I729,""))</f>
        <v/>
      </c>
      <c r="S729" t="str">
        <f ca="1">IF(R729="","",IF(R729&gt;='Báo cáo'!$C$8,"Có","Không"))</f>
        <v/>
      </c>
    </row>
    <row r="730" spans="1:19" x14ac:dyDescent="0.25">
      <c r="A730" t="str">
        <f ca="1">IF(ISBLANK(INDIRECT("'["&amp;'Báo cáo'!$C$3&amp;".xlsx]Hóa đơn COD'!"&amp;CELL("address",A730))),"",(INDIRECT("'["&amp;'Báo cáo'!$C$3&amp;".xlsx]Hóa đơn COD'!"&amp;CELL("address",A730))))</f>
        <v>BTT399280308.T157318.061219</v>
      </c>
      <c r="B730" t="str">
        <f ca="1">IF(ISBLANK(INDIRECT("'["&amp;'Báo cáo'!$C$3&amp;".xlsx]Hóa đơn COD'!"&amp;CELL("address",B730))),"",(INDIRECT("'["&amp;'Báo cáo'!$C$3&amp;".xlsx]Hóa đơn COD'!"&amp;CELL("address",B730))))</f>
        <v>T157318-LÊ TUẤN ANH</v>
      </c>
      <c r="C730">
        <f ca="1">IF(ISBLANK(INDIRECT("'["&amp;'Báo cáo'!$C$3&amp;".xlsx]Hóa đơn COD'!"&amp;CELL("address",C730))),"",(INDIRECT("'["&amp;'Báo cáo'!$C$3&amp;".xlsx]Hóa đơn COD'!"&amp;CELL("address",C730))))</f>
        <v>5670360</v>
      </c>
      <c r="D730">
        <f ca="1">IF(ISBLANK(INDIRECT("'["&amp;'Báo cáo'!$C$3&amp;".xlsx]Hóa đơn COD'!"&amp;CELL("address",D730))),"",(INDIRECT("'["&amp;'Báo cáo'!$C$3&amp;".xlsx]Hóa đơn COD'!"&amp;CELL("address",D730))))</f>
        <v>0</v>
      </c>
      <c r="E730">
        <f ca="1">IF(ISBLANK(INDIRECT("'["&amp;'Báo cáo'!$C$3&amp;".xlsx]Hóa đơn COD'!"&amp;CELL("address",E730))),"",(INDIRECT("'["&amp;'Báo cáo'!$C$3&amp;".xlsx]Hóa đơn COD'!"&amp;CELL("address",E730))))</f>
        <v>829870</v>
      </c>
      <c r="F730">
        <f ca="1">IF(ISBLANK(INDIRECT("'["&amp;'Báo cáo'!$C$3&amp;".xlsx]Hóa đơn COD'!"&amp;CELL("address",F730))),"",(INDIRECT("'["&amp;'Báo cáo'!$C$3&amp;".xlsx]Hóa đơn COD'!"&amp;CELL("address",F730))))</f>
        <v>701870</v>
      </c>
      <c r="G730">
        <f ca="1">IF(ISBLANK(INDIRECT("'["&amp;'Báo cáo'!$C$3&amp;".xlsx]Hóa đơn COD'!"&amp;CELL("address",G730))),"",(INDIRECT("'["&amp;'Báo cáo'!$C$3&amp;".xlsx]Hóa đơn COD'!"&amp;CELL("address",G730))))</f>
        <v>128000</v>
      </c>
      <c r="H730">
        <f ca="1">IF(ISBLANK(INDIRECT("'["&amp;'Báo cáo'!$C$3&amp;".xlsx]Hóa đơn COD'!"&amp;CELL("address",H730))),"",(INDIRECT("'["&amp;'Báo cáo'!$C$3&amp;".xlsx]Hóa đơn COD'!"&amp;CELL("address",H730))))</f>
        <v>0</v>
      </c>
      <c r="I730">
        <f ca="1">IF(ISBLANK(INDIRECT("'["&amp;'Báo cáo'!$C$3&amp;".xlsx]Hóa đơn COD'!"&amp;CELL("address",I730))),"",(INDIRECT("'["&amp;'Báo cáo'!$C$3&amp;".xlsx]Hóa đơn COD'!"&amp;CELL("address",I730))))</f>
        <v>36</v>
      </c>
      <c r="J730">
        <f ca="1">IF(ISBLANK(INDIRECT("'["&amp;'Báo cáo'!$C$3&amp;".xlsx]Hóa đơn COD'!"&amp;CELL("address",J730))),"",(INDIRECT("'["&amp;'Báo cáo'!$C$3&amp;".xlsx]Hóa đơn COD'!"&amp;CELL("address",J730))))</f>
        <v>29</v>
      </c>
      <c r="K730">
        <f ca="1">IF(ISBLANK(INDIRECT("'["&amp;'Báo cáo'!$C$3&amp;".xlsx]Hóa đơn COD'!"&amp;CELL("address",K730))),"",(INDIRECT("'["&amp;'Báo cáo'!$C$3&amp;".xlsx]Hóa đơn COD'!"&amp;CELL("address",K730))))</f>
        <v>2</v>
      </c>
      <c r="L730">
        <f ca="1">IF(ISBLANK(INDIRECT("'["&amp;'Báo cáo'!$C$3&amp;".xlsx]Hóa đơn COD'!"&amp;CELL("address",L730))),"",(INDIRECT("'["&amp;'Báo cáo'!$C$3&amp;".xlsx]Hóa đơn COD'!"&amp;CELL("address",L730))))</f>
        <v>5</v>
      </c>
      <c r="M730">
        <f ca="1">IF(ISBLANK(INDIRECT("'["&amp;'Báo cáo'!$C$3&amp;".xlsx]Hóa đơn COD'!"&amp;CELL("address",M730))),"",(INDIRECT("'["&amp;'Báo cáo'!$C$3&amp;".xlsx]Hóa đơn COD'!"&amp;CELL("address",M730))))</f>
        <v>36</v>
      </c>
      <c r="N730" t="str">
        <f ca="1">IF(ISBLANK(INDIRECT("'["&amp;'Báo cáo'!$C$3&amp;".xlsx]Hóa đơn COD'!"&amp;CELL("address",N730))),"",(INDIRECT("'["&amp;'Báo cáo'!$C$3&amp;".xlsx]Hóa đơn COD'!"&amp;CELL("address",N730))))</f>
        <v>ngannk2</v>
      </c>
      <c r="O730" t="str">
        <f ca="1">IF(ISBLANK(INDIRECT("'["&amp;'Báo cáo'!$C$3&amp;".xlsx]Hóa đơn COD'!"&amp;CELL("address",O730))),"",(INDIRECT("'["&amp;'Báo cáo'!$C$3&amp;".xlsx]Hóa đơn COD'!"&amp;CELL("address",O730))))</f>
        <v>11:41 06-12-19</v>
      </c>
      <c r="P730" s="10">
        <f t="shared" ca="1" si="11"/>
        <v>0.48680555555555555</v>
      </c>
      <c r="Q730" t="str">
        <f ca="1">IF(B730="","",IF(P730&lt;'Báo cáo'!$C$4,"Sáng","Chiều"))</f>
        <v>Sáng</v>
      </c>
      <c r="R730" s="12" t="str">
        <f ca="1">IF(A730="","",IF(ISNUMBER(MATCH(B730,'Danh sách COD'!$B:$B,0)),J730/I730,""))</f>
        <v/>
      </c>
      <c r="S730" t="str">
        <f ca="1">IF(R730="","",IF(R730&gt;='Báo cáo'!$C$8,"Có","Không"))</f>
        <v/>
      </c>
    </row>
    <row r="731" spans="1:19" x14ac:dyDescent="0.25">
      <c r="A731" t="str">
        <f ca="1">IF(ISBLANK(INDIRECT("'["&amp;'Báo cáo'!$C$3&amp;".xlsx]Hóa đơn COD'!"&amp;CELL("address",A731))),"",(INDIRECT("'["&amp;'Báo cáo'!$C$3&amp;".xlsx]Hóa đơn COD'!"&amp;CELL("address",A731))))</f>
        <v>BTT397946937.T157318.051219</v>
      </c>
      <c r="B731" t="str">
        <f ca="1">IF(ISBLANK(INDIRECT("'["&amp;'Báo cáo'!$C$3&amp;".xlsx]Hóa đơn COD'!"&amp;CELL("address",B731))),"",(INDIRECT("'["&amp;'Báo cáo'!$C$3&amp;".xlsx]Hóa đơn COD'!"&amp;CELL("address",B731))))</f>
        <v>T157318-LÊ TUẤN ANH</v>
      </c>
      <c r="C731">
        <f ca="1">IF(ISBLANK(INDIRECT("'["&amp;'Báo cáo'!$C$3&amp;".xlsx]Hóa đơn COD'!"&amp;CELL("address",C731))),"",(INDIRECT("'["&amp;'Báo cáo'!$C$3&amp;".xlsx]Hóa đơn COD'!"&amp;CELL("address",C731))))</f>
        <v>10095497</v>
      </c>
      <c r="D731">
        <f ca="1">IF(ISBLANK(INDIRECT("'["&amp;'Báo cáo'!$C$3&amp;".xlsx]Hóa đơn COD'!"&amp;CELL("address",D731))),"",(INDIRECT("'["&amp;'Báo cáo'!$C$3&amp;".xlsx]Hóa đơn COD'!"&amp;CELL("address",D731))))</f>
        <v>17000</v>
      </c>
      <c r="E731">
        <f ca="1">IF(ISBLANK(INDIRECT("'["&amp;'Báo cáo'!$C$3&amp;".xlsx]Hóa đơn COD'!"&amp;CELL("address",E731))),"",(INDIRECT("'["&amp;'Báo cáo'!$C$3&amp;".xlsx]Hóa đơn COD'!"&amp;CELL("address",E731))))</f>
        <v>1091060</v>
      </c>
      <c r="F731">
        <f ca="1">IF(ISBLANK(INDIRECT("'["&amp;'Báo cáo'!$C$3&amp;".xlsx]Hóa đơn COD'!"&amp;CELL("address",F731))),"",(INDIRECT("'["&amp;'Báo cáo'!$C$3&amp;".xlsx]Hóa đơn COD'!"&amp;CELL("address",F731))))</f>
        <v>940060</v>
      </c>
      <c r="G731">
        <f ca="1">IF(ISBLANK(INDIRECT("'["&amp;'Báo cáo'!$C$3&amp;".xlsx]Hóa đơn COD'!"&amp;CELL("address",G731))),"",(INDIRECT("'["&amp;'Báo cáo'!$C$3&amp;".xlsx]Hóa đơn COD'!"&amp;CELL("address",G731))))</f>
        <v>151000</v>
      </c>
      <c r="H731">
        <f ca="1">IF(ISBLANK(INDIRECT("'["&amp;'Báo cáo'!$C$3&amp;".xlsx]Hóa đơn COD'!"&amp;CELL("address",H731))),"",(INDIRECT("'["&amp;'Báo cáo'!$C$3&amp;".xlsx]Hóa đơn COD'!"&amp;CELL("address",H731))))</f>
        <v>0</v>
      </c>
      <c r="I731">
        <f ca="1">IF(ISBLANK(INDIRECT("'["&amp;'Báo cáo'!$C$3&amp;".xlsx]Hóa đơn COD'!"&amp;CELL("address",I731))),"",(INDIRECT("'["&amp;'Báo cáo'!$C$3&amp;".xlsx]Hóa đơn COD'!"&amp;CELL("address",I731))))</f>
        <v>52</v>
      </c>
      <c r="J731">
        <f ca="1">IF(ISBLANK(INDIRECT("'["&amp;'Báo cáo'!$C$3&amp;".xlsx]Hóa đơn COD'!"&amp;CELL("address",J731))),"",(INDIRECT("'["&amp;'Báo cáo'!$C$3&amp;".xlsx]Hóa đơn COD'!"&amp;CELL("address",J731))))</f>
        <v>37</v>
      </c>
      <c r="K731">
        <f ca="1">IF(ISBLANK(INDIRECT("'["&amp;'Báo cáo'!$C$3&amp;".xlsx]Hóa đơn COD'!"&amp;CELL("address",K731))),"",(INDIRECT("'["&amp;'Báo cáo'!$C$3&amp;".xlsx]Hóa đơn COD'!"&amp;CELL("address",K731))))</f>
        <v>3</v>
      </c>
      <c r="L731">
        <f ca="1">IF(ISBLANK(INDIRECT("'["&amp;'Báo cáo'!$C$3&amp;".xlsx]Hóa đơn COD'!"&amp;CELL("address",L731))),"",(INDIRECT("'["&amp;'Báo cáo'!$C$3&amp;".xlsx]Hóa đơn COD'!"&amp;CELL("address",L731))))</f>
        <v>12</v>
      </c>
      <c r="M731">
        <f ca="1">IF(ISBLANK(INDIRECT("'["&amp;'Báo cáo'!$C$3&amp;".xlsx]Hóa đơn COD'!"&amp;CELL("address",M731))),"",(INDIRECT("'["&amp;'Báo cáo'!$C$3&amp;".xlsx]Hóa đơn COD'!"&amp;CELL("address",M731))))</f>
        <v>52</v>
      </c>
      <c r="N731" t="str">
        <f ca="1">IF(ISBLANK(INDIRECT("'["&amp;'Báo cáo'!$C$3&amp;".xlsx]Hóa đơn COD'!"&amp;CELL("address",N731))),"",(INDIRECT("'["&amp;'Báo cáo'!$C$3&amp;".xlsx]Hóa đơn COD'!"&amp;CELL("address",N731))))</f>
        <v>tuoint</v>
      </c>
      <c r="O731" t="str">
        <f ca="1">IF(ISBLANK(INDIRECT("'["&amp;'Báo cáo'!$C$3&amp;".xlsx]Hóa đơn COD'!"&amp;CELL("address",O731))),"",(INDIRECT("'["&amp;'Báo cáo'!$C$3&amp;".xlsx]Hóa đơn COD'!"&amp;CELL("address",O731))))</f>
        <v>13:02 05-12-19</v>
      </c>
      <c r="P731" s="10">
        <f t="shared" ca="1" si="11"/>
        <v>0.54305555555555551</v>
      </c>
      <c r="Q731" t="str">
        <f ca="1">IF(B731="","",IF(P731&lt;'Báo cáo'!$C$4,"Sáng","Chiều"))</f>
        <v>Sáng</v>
      </c>
      <c r="R731" s="12" t="str">
        <f ca="1">IF(A731="","",IF(ISNUMBER(MATCH(B731,'Danh sách COD'!$B:$B,0)),J731/I731,""))</f>
        <v/>
      </c>
      <c r="S731" t="str">
        <f ca="1">IF(R731="","",IF(R731&gt;='Báo cáo'!$C$8,"Có","Không"))</f>
        <v/>
      </c>
    </row>
    <row r="732" spans="1:19" x14ac:dyDescent="0.25">
      <c r="A732" t="str">
        <f ca="1">IF(ISBLANK(INDIRECT("'["&amp;'Báo cáo'!$C$3&amp;".xlsx]Hóa đơn COD'!"&amp;CELL("address",A732))),"",(INDIRECT("'["&amp;'Báo cáo'!$C$3&amp;".xlsx]Hóa đơn COD'!"&amp;CELL("address",A732))))</f>
        <v>BTT396716919.T157318.041219</v>
      </c>
      <c r="B732" t="str">
        <f ca="1">IF(ISBLANK(INDIRECT("'["&amp;'Báo cáo'!$C$3&amp;".xlsx]Hóa đơn COD'!"&amp;CELL("address",B732))),"",(INDIRECT("'["&amp;'Báo cáo'!$C$3&amp;".xlsx]Hóa đơn COD'!"&amp;CELL("address",B732))))</f>
        <v>T157318-LÊ TUẤN ANH</v>
      </c>
      <c r="C732">
        <f ca="1">IF(ISBLANK(INDIRECT("'["&amp;'Báo cáo'!$C$3&amp;".xlsx]Hóa đơn COD'!"&amp;CELL("address",C732))),"",(INDIRECT("'["&amp;'Báo cáo'!$C$3&amp;".xlsx]Hóa đơn COD'!"&amp;CELL("address",C732))))</f>
        <v>14713414</v>
      </c>
      <c r="D732">
        <f ca="1">IF(ISBLANK(INDIRECT("'["&amp;'Báo cáo'!$C$3&amp;".xlsx]Hóa đơn COD'!"&amp;CELL("address",D732))),"",(INDIRECT("'["&amp;'Báo cáo'!$C$3&amp;".xlsx]Hóa đơn COD'!"&amp;CELL("address",D732))))</f>
        <v>0</v>
      </c>
      <c r="E732">
        <f ca="1">IF(ISBLANK(INDIRECT("'["&amp;'Báo cáo'!$C$3&amp;".xlsx]Hóa đơn COD'!"&amp;CELL("address",E732))),"",(INDIRECT("'["&amp;'Báo cáo'!$C$3&amp;".xlsx]Hóa đơn COD'!"&amp;CELL("address",E732))))</f>
        <v>1143360</v>
      </c>
      <c r="F732">
        <f ca="1">IF(ISBLANK(INDIRECT("'["&amp;'Báo cáo'!$C$3&amp;".xlsx]Hóa đơn COD'!"&amp;CELL("address",F732))),"",(INDIRECT("'["&amp;'Báo cáo'!$C$3&amp;".xlsx]Hóa đơn COD'!"&amp;CELL("address",F732))))</f>
        <v>1008360</v>
      </c>
      <c r="G732">
        <f ca="1">IF(ISBLANK(INDIRECT("'["&amp;'Báo cáo'!$C$3&amp;".xlsx]Hóa đơn COD'!"&amp;CELL("address",G732))),"",(INDIRECT("'["&amp;'Báo cáo'!$C$3&amp;".xlsx]Hóa đơn COD'!"&amp;CELL("address",G732))))</f>
        <v>135000</v>
      </c>
      <c r="H732">
        <f ca="1">IF(ISBLANK(INDIRECT("'["&amp;'Báo cáo'!$C$3&amp;".xlsx]Hóa đơn COD'!"&amp;CELL("address",H732))),"",(INDIRECT("'["&amp;'Báo cáo'!$C$3&amp;".xlsx]Hóa đơn COD'!"&amp;CELL("address",H732))))</f>
        <v>0</v>
      </c>
      <c r="I732">
        <f ca="1">IF(ISBLANK(INDIRECT("'["&amp;'Báo cáo'!$C$3&amp;".xlsx]Hóa đơn COD'!"&amp;CELL("address",I732))),"",(INDIRECT("'["&amp;'Báo cáo'!$C$3&amp;".xlsx]Hóa đơn COD'!"&amp;CELL("address",I732))))</f>
        <v>52</v>
      </c>
      <c r="J732">
        <f ca="1">IF(ISBLANK(INDIRECT("'["&amp;'Báo cáo'!$C$3&amp;".xlsx]Hóa đơn COD'!"&amp;CELL("address",J732))),"",(INDIRECT("'["&amp;'Báo cáo'!$C$3&amp;".xlsx]Hóa đơn COD'!"&amp;CELL("address",J732))))</f>
        <v>44</v>
      </c>
      <c r="K732">
        <f ca="1">IF(ISBLANK(INDIRECT("'["&amp;'Báo cáo'!$C$3&amp;".xlsx]Hóa đơn COD'!"&amp;CELL("address",K732))),"",(INDIRECT("'["&amp;'Báo cáo'!$C$3&amp;".xlsx]Hóa đơn COD'!"&amp;CELL("address",K732))))</f>
        <v>2</v>
      </c>
      <c r="L732">
        <f ca="1">IF(ISBLANK(INDIRECT("'["&amp;'Báo cáo'!$C$3&amp;".xlsx]Hóa đơn COD'!"&amp;CELL("address",L732))),"",(INDIRECT("'["&amp;'Báo cáo'!$C$3&amp;".xlsx]Hóa đơn COD'!"&amp;CELL("address",L732))))</f>
        <v>6</v>
      </c>
      <c r="M732">
        <f ca="1">IF(ISBLANK(INDIRECT("'["&amp;'Báo cáo'!$C$3&amp;".xlsx]Hóa đơn COD'!"&amp;CELL("address",M732))),"",(INDIRECT("'["&amp;'Báo cáo'!$C$3&amp;".xlsx]Hóa đơn COD'!"&amp;CELL("address",M732))))</f>
        <v>52</v>
      </c>
      <c r="N732" t="str">
        <f ca="1">IF(ISBLANK(INDIRECT("'["&amp;'Báo cáo'!$C$3&amp;".xlsx]Hóa đơn COD'!"&amp;CELL("address",N732))),"",(INDIRECT("'["&amp;'Báo cáo'!$C$3&amp;".xlsx]Hóa đơn COD'!"&amp;CELL("address",N732))))</f>
        <v>ngannk2</v>
      </c>
      <c r="O732" t="str">
        <f ca="1">IF(ISBLANK(INDIRECT("'["&amp;'Báo cáo'!$C$3&amp;".xlsx]Hóa đơn COD'!"&amp;CELL("address",O732))),"",(INDIRECT("'["&amp;'Báo cáo'!$C$3&amp;".xlsx]Hóa đơn COD'!"&amp;CELL("address",O732))))</f>
        <v>13:18 04-12-19</v>
      </c>
      <c r="P732" s="10">
        <f t="shared" ca="1" si="11"/>
        <v>0.5541666666666667</v>
      </c>
      <c r="Q732" t="str">
        <f ca="1">IF(B732="","",IF(P732&lt;'Báo cáo'!$C$4,"Sáng","Chiều"))</f>
        <v>Chiều</v>
      </c>
      <c r="R732" s="12" t="str">
        <f ca="1">IF(A732="","",IF(ISNUMBER(MATCH(B732,'Danh sách COD'!$B:$B,0)),J732/I732,""))</f>
        <v/>
      </c>
      <c r="S732" t="str">
        <f ca="1">IF(R732="","",IF(R732&gt;='Báo cáo'!$C$8,"Có","Không"))</f>
        <v/>
      </c>
    </row>
    <row r="733" spans="1:19" x14ac:dyDescent="0.25">
      <c r="A733" t="str">
        <f ca="1">IF(ISBLANK(INDIRECT("'["&amp;'Báo cáo'!$C$3&amp;".xlsx]Hóa đơn COD'!"&amp;CELL("address",A733))),"",(INDIRECT("'["&amp;'Báo cáo'!$C$3&amp;".xlsx]Hóa đơn COD'!"&amp;CELL("address",A733))))</f>
        <v>BTT391828011.T157318.301119</v>
      </c>
      <c r="B733" t="str">
        <f ca="1">IF(ISBLANK(INDIRECT("'["&amp;'Báo cáo'!$C$3&amp;".xlsx]Hóa đơn COD'!"&amp;CELL("address",B733))),"",(INDIRECT("'["&amp;'Báo cáo'!$C$3&amp;".xlsx]Hóa đơn COD'!"&amp;CELL("address",B733))))</f>
        <v>T157318-LÊ TUẤN ANH</v>
      </c>
      <c r="C733">
        <f ca="1">IF(ISBLANK(INDIRECT("'["&amp;'Báo cáo'!$C$3&amp;".xlsx]Hóa đơn COD'!"&amp;CELL("address",C733))),"",(INDIRECT("'["&amp;'Báo cáo'!$C$3&amp;".xlsx]Hóa đơn COD'!"&amp;CELL("address",C733))))</f>
        <v>15952310</v>
      </c>
      <c r="D733">
        <f ca="1">IF(ISBLANK(INDIRECT("'["&amp;'Báo cáo'!$C$3&amp;".xlsx]Hóa đơn COD'!"&amp;CELL("address",D733))),"",(INDIRECT("'["&amp;'Báo cáo'!$C$3&amp;".xlsx]Hóa đơn COD'!"&amp;CELL("address",D733))))</f>
        <v>0</v>
      </c>
      <c r="E733">
        <f ca="1">IF(ISBLANK(INDIRECT("'["&amp;'Báo cáo'!$C$3&amp;".xlsx]Hóa đơn COD'!"&amp;CELL("address",E733))),"",(INDIRECT("'["&amp;'Báo cáo'!$C$3&amp;".xlsx]Hóa đơn COD'!"&amp;CELL("address",E733))))</f>
        <v>1138690</v>
      </c>
      <c r="F733">
        <f ca="1">IF(ISBLANK(INDIRECT("'["&amp;'Báo cáo'!$C$3&amp;".xlsx]Hóa đơn COD'!"&amp;CELL("address",F733))),"",(INDIRECT("'["&amp;'Báo cáo'!$C$3&amp;".xlsx]Hóa đơn COD'!"&amp;CELL("address",F733))))</f>
        <v>1098690</v>
      </c>
      <c r="G733">
        <f ca="1">IF(ISBLANK(INDIRECT("'["&amp;'Báo cáo'!$C$3&amp;".xlsx]Hóa đơn COD'!"&amp;CELL("address",G733))),"",(INDIRECT("'["&amp;'Báo cáo'!$C$3&amp;".xlsx]Hóa đơn COD'!"&amp;CELL("address",G733))))</f>
        <v>40000</v>
      </c>
      <c r="H733">
        <f ca="1">IF(ISBLANK(INDIRECT("'["&amp;'Báo cáo'!$C$3&amp;".xlsx]Hóa đơn COD'!"&amp;CELL("address",H733))),"",(INDIRECT("'["&amp;'Báo cáo'!$C$3&amp;".xlsx]Hóa đơn COD'!"&amp;CELL("address",H733))))</f>
        <v>0</v>
      </c>
      <c r="I733">
        <f ca="1">IF(ISBLANK(INDIRECT("'["&amp;'Báo cáo'!$C$3&amp;".xlsx]Hóa đơn COD'!"&amp;CELL("address",I733))),"",(INDIRECT("'["&amp;'Báo cáo'!$C$3&amp;".xlsx]Hóa đơn COD'!"&amp;CELL("address",I733))))</f>
        <v>54</v>
      </c>
      <c r="J733">
        <f ca="1">IF(ISBLANK(INDIRECT("'["&amp;'Báo cáo'!$C$3&amp;".xlsx]Hóa đơn COD'!"&amp;CELL("address",J733))),"",(INDIRECT("'["&amp;'Báo cáo'!$C$3&amp;".xlsx]Hóa đơn COD'!"&amp;CELL("address",J733))))</f>
        <v>42</v>
      </c>
      <c r="K733">
        <f ca="1">IF(ISBLANK(INDIRECT("'["&amp;'Báo cáo'!$C$3&amp;".xlsx]Hóa đơn COD'!"&amp;CELL("address",K733))),"",(INDIRECT("'["&amp;'Báo cáo'!$C$3&amp;".xlsx]Hóa đơn COD'!"&amp;CELL("address",K733))))</f>
        <v>2</v>
      </c>
      <c r="L733">
        <f ca="1">IF(ISBLANK(INDIRECT("'["&amp;'Báo cáo'!$C$3&amp;".xlsx]Hóa đơn COD'!"&amp;CELL("address",L733))),"",(INDIRECT("'["&amp;'Báo cáo'!$C$3&amp;".xlsx]Hóa đơn COD'!"&amp;CELL("address",L733))))</f>
        <v>10</v>
      </c>
      <c r="M733">
        <f ca="1">IF(ISBLANK(INDIRECT("'["&amp;'Báo cáo'!$C$3&amp;".xlsx]Hóa đơn COD'!"&amp;CELL("address",M733))),"",(INDIRECT("'["&amp;'Báo cáo'!$C$3&amp;".xlsx]Hóa đơn COD'!"&amp;CELL("address",M733))))</f>
        <v>54</v>
      </c>
      <c r="N733" t="str">
        <f ca="1">IF(ISBLANK(INDIRECT("'["&amp;'Báo cáo'!$C$3&amp;".xlsx]Hóa đơn COD'!"&amp;CELL("address",N733))),"",(INDIRECT("'["&amp;'Báo cáo'!$C$3&amp;".xlsx]Hóa đơn COD'!"&amp;CELL("address",N733))))</f>
        <v>tuoint</v>
      </c>
      <c r="O733" t="str">
        <f ca="1">IF(ISBLANK(INDIRECT("'["&amp;'Báo cáo'!$C$3&amp;".xlsx]Hóa đơn COD'!"&amp;CELL("address",O733))),"",(INDIRECT("'["&amp;'Báo cáo'!$C$3&amp;".xlsx]Hóa đơn COD'!"&amp;CELL("address",O733))))</f>
        <v>13:51 30-11-19</v>
      </c>
      <c r="P733" s="10">
        <f t="shared" ca="1" si="11"/>
        <v>0.57708333333333328</v>
      </c>
      <c r="Q733" t="str">
        <f ca="1">IF(B733="","",IF(P733&lt;'Báo cáo'!$C$4,"Sáng","Chiều"))</f>
        <v>Chiều</v>
      </c>
      <c r="R733" s="12" t="str">
        <f ca="1">IF(A733="","",IF(ISNUMBER(MATCH(B733,'Danh sách COD'!$B:$B,0)),J733/I733,""))</f>
        <v/>
      </c>
      <c r="S733" t="str">
        <f ca="1">IF(R733="","",IF(R733&gt;='Báo cáo'!$C$8,"Có","Không"))</f>
        <v/>
      </c>
    </row>
    <row r="734" spans="1:19" x14ac:dyDescent="0.25">
      <c r="A734" t="str">
        <f ca="1">IF(ISBLANK(INDIRECT("'["&amp;'Báo cáo'!$C$3&amp;".xlsx]Hóa đơn COD'!"&amp;CELL("address",A734))),"",(INDIRECT("'["&amp;'Báo cáo'!$C$3&amp;".xlsx]Hóa đơn COD'!"&amp;CELL("address",A734))))</f>
        <v>BTT394024128.T157318.021219</v>
      </c>
      <c r="B734" t="str">
        <f ca="1">IF(ISBLANK(INDIRECT("'["&amp;'Báo cáo'!$C$3&amp;".xlsx]Hóa đơn COD'!"&amp;CELL("address",B734))),"",(INDIRECT("'["&amp;'Báo cáo'!$C$3&amp;".xlsx]Hóa đơn COD'!"&amp;CELL("address",B734))))</f>
        <v>T157318-LÊ TUẤN ANH</v>
      </c>
      <c r="C734">
        <f ca="1">IF(ISBLANK(INDIRECT("'["&amp;'Báo cáo'!$C$3&amp;".xlsx]Hóa đơn COD'!"&amp;CELL("address",C734))),"",(INDIRECT("'["&amp;'Báo cáo'!$C$3&amp;".xlsx]Hóa đơn COD'!"&amp;CELL("address",C734))))</f>
        <v>16115467</v>
      </c>
      <c r="D734">
        <f ca="1">IF(ISBLANK(INDIRECT("'["&amp;'Báo cáo'!$C$3&amp;".xlsx]Hóa đơn COD'!"&amp;CELL("address",D734))),"",(INDIRECT("'["&amp;'Báo cáo'!$C$3&amp;".xlsx]Hóa đơn COD'!"&amp;CELL("address",D734))))</f>
        <v>19725</v>
      </c>
      <c r="E734">
        <f ca="1">IF(ISBLANK(INDIRECT("'["&amp;'Báo cáo'!$C$3&amp;".xlsx]Hóa đơn COD'!"&amp;CELL("address",E734))),"",(INDIRECT("'["&amp;'Báo cáo'!$C$3&amp;".xlsx]Hóa đơn COD'!"&amp;CELL("address",E734))))</f>
        <v>1324840</v>
      </c>
      <c r="F734">
        <f ca="1">IF(ISBLANK(INDIRECT("'["&amp;'Báo cáo'!$C$3&amp;".xlsx]Hóa đơn COD'!"&amp;CELL("address",F734))),"",(INDIRECT("'["&amp;'Báo cáo'!$C$3&amp;".xlsx]Hóa đơn COD'!"&amp;CELL("address",F734))))</f>
        <v>1063115</v>
      </c>
      <c r="G734">
        <f ca="1">IF(ISBLANK(INDIRECT("'["&amp;'Báo cáo'!$C$3&amp;".xlsx]Hóa đơn COD'!"&amp;CELL("address",G734))),"",(INDIRECT("'["&amp;'Báo cáo'!$C$3&amp;".xlsx]Hóa đơn COD'!"&amp;CELL("address",G734))))</f>
        <v>242000</v>
      </c>
      <c r="H734">
        <f ca="1">IF(ISBLANK(INDIRECT("'["&amp;'Báo cáo'!$C$3&amp;".xlsx]Hóa đơn COD'!"&amp;CELL("address",H734))),"",(INDIRECT("'["&amp;'Báo cáo'!$C$3&amp;".xlsx]Hóa đơn COD'!"&amp;CELL("address",H734))))</f>
        <v>0</v>
      </c>
      <c r="I734">
        <f ca="1">IF(ISBLANK(INDIRECT("'["&amp;'Báo cáo'!$C$3&amp;".xlsx]Hóa đơn COD'!"&amp;CELL("address",I734))),"",(INDIRECT("'["&amp;'Báo cáo'!$C$3&amp;".xlsx]Hóa đơn COD'!"&amp;CELL("address",I734))))</f>
        <v>60</v>
      </c>
      <c r="J734">
        <f ca="1">IF(ISBLANK(INDIRECT("'["&amp;'Báo cáo'!$C$3&amp;".xlsx]Hóa đơn COD'!"&amp;CELL("address",J734))),"",(INDIRECT("'["&amp;'Báo cáo'!$C$3&amp;".xlsx]Hóa đơn COD'!"&amp;CELL("address",J734))))</f>
        <v>50</v>
      </c>
      <c r="K734">
        <f ca="1">IF(ISBLANK(INDIRECT("'["&amp;'Báo cáo'!$C$3&amp;".xlsx]Hóa đơn COD'!"&amp;CELL("address",K734))),"",(INDIRECT("'["&amp;'Báo cáo'!$C$3&amp;".xlsx]Hóa đơn COD'!"&amp;CELL("address",K734))))</f>
        <v>1</v>
      </c>
      <c r="L734">
        <f ca="1">IF(ISBLANK(INDIRECT("'["&amp;'Báo cáo'!$C$3&amp;".xlsx]Hóa đơn COD'!"&amp;CELL("address",L734))),"",(INDIRECT("'["&amp;'Báo cáo'!$C$3&amp;".xlsx]Hóa đơn COD'!"&amp;CELL("address",L734))))</f>
        <v>9</v>
      </c>
      <c r="M734">
        <f ca="1">IF(ISBLANK(INDIRECT("'["&amp;'Báo cáo'!$C$3&amp;".xlsx]Hóa đơn COD'!"&amp;CELL("address",M734))),"",(INDIRECT("'["&amp;'Báo cáo'!$C$3&amp;".xlsx]Hóa đơn COD'!"&amp;CELL("address",M734))))</f>
        <v>60</v>
      </c>
      <c r="N734" t="str">
        <f ca="1">IF(ISBLANK(INDIRECT("'["&amp;'Báo cáo'!$C$3&amp;".xlsx]Hóa đơn COD'!"&amp;CELL("address",N734))),"",(INDIRECT("'["&amp;'Báo cáo'!$C$3&amp;".xlsx]Hóa đơn COD'!"&amp;CELL("address",N734))))</f>
        <v>ngannk2</v>
      </c>
      <c r="O734" t="str">
        <f ca="1">IF(ISBLANK(INDIRECT("'["&amp;'Báo cáo'!$C$3&amp;".xlsx]Hóa đơn COD'!"&amp;CELL("address",O734))),"",(INDIRECT("'["&amp;'Báo cáo'!$C$3&amp;".xlsx]Hóa đơn COD'!"&amp;CELL("address",O734))))</f>
        <v>13:52 02-12-19</v>
      </c>
      <c r="P734" s="10">
        <f t="shared" ca="1" si="11"/>
        <v>0.57777777777777783</v>
      </c>
      <c r="Q734" t="str">
        <f ca="1">IF(B734="","",IF(P734&lt;'Báo cáo'!$C$4,"Sáng","Chiều"))</f>
        <v>Chiều</v>
      </c>
      <c r="R734" s="12" t="str">
        <f ca="1">IF(A734="","",IF(ISNUMBER(MATCH(B734,'Danh sách COD'!$B:$B,0)),J734/I734,""))</f>
        <v/>
      </c>
      <c r="S734" t="str">
        <f ca="1">IF(R734="","",IF(R734&gt;='Báo cáo'!$C$8,"Có","Không"))</f>
        <v/>
      </c>
    </row>
    <row r="735" spans="1:19" x14ac:dyDescent="0.25">
      <c r="A735" t="str">
        <f ca="1">IF(ISBLANK(INDIRECT("'["&amp;'Báo cáo'!$C$3&amp;".xlsx]Hóa đơn COD'!"&amp;CELL("address",A735))),"",(INDIRECT("'["&amp;'Báo cáo'!$C$3&amp;".xlsx]Hóa đơn COD'!"&amp;CELL("address",A735))))</f>
        <v>BTT395390922.T157318.031219</v>
      </c>
      <c r="B735" t="str">
        <f ca="1">IF(ISBLANK(INDIRECT("'["&amp;'Báo cáo'!$C$3&amp;".xlsx]Hóa đơn COD'!"&amp;CELL("address",B735))),"",(INDIRECT("'["&amp;'Báo cáo'!$C$3&amp;".xlsx]Hóa đơn COD'!"&amp;CELL("address",B735))))</f>
        <v>T157318-LÊ TUẤN ANH</v>
      </c>
      <c r="C735">
        <f ca="1">IF(ISBLANK(INDIRECT("'["&amp;'Báo cáo'!$C$3&amp;".xlsx]Hóa đơn COD'!"&amp;CELL("address",C735))),"",(INDIRECT("'["&amp;'Báo cáo'!$C$3&amp;".xlsx]Hóa đơn COD'!"&amp;CELL("address",C735))))</f>
        <v>15049497</v>
      </c>
      <c r="D735">
        <f ca="1">IF(ISBLANK(INDIRECT("'["&amp;'Báo cáo'!$C$3&amp;".xlsx]Hóa đơn COD'!"&amp;CELL("address",D735))),"",(INDIRECT("'["&amp;'Báo cáo'!$C$3&amp;".xlsx]Hóa đơn COD'!"&amp;CELL("address",D735))))</f>
        <v>17000</v>
      </c>
      <c r="E735">
        <f ca="1">IF(ISBLANK(INDIRECT("'["&amp;'Báo cáo'!$C$3&amp;".xlsx]Hóa đơn COD'!"&amp;CELL("address",E735))),"",(INDIRECT("'["&amp;'Báo cáo'!$C$3&amp;".xlsx]Hóa đơn COD'!"&amp;CELL("address",E735))))</f>
        <v>1367065</v>
      </c>
      <c r="F735">
        <f ca="1">IF(ISBLANK(INDIRECT("'["&amp;'Báo cáo'!$C$3&amp;".xlsx]Hóa đơn COD'!"&amp;CELL("address",F735))),"",(INDIRECT("'["&amp;'Báo cáo'!$C$3&amp;".xlsx]Hóa đơn COD'!"&amp;CELL("address",F735))))</f>
        <v>1082065</v>
      </c>
      <c r="G735">
        <f ca="1">IF(ISBLANK(INDIRECT("'["&amp;'Báo cáo'!$C$3&amp;".xlsx]Hóa đơn COD'!"&amp;CELL("address",G735))),"",(INDIRECT("'["&amp;'Báo cáo'!$C$3&amp;".xlsx]Hóa đơn COD'!"&amp;CELL("address",G735))))</f>
        <v>285000</v>
      </c>
      <c r="H735">
        <f ca="1">IF(ISBLANK(INDIRECT("'["&amp;'Báo cáo'!$C$3&amp;".xlsx]Hóa đơn COD'!"&amp;CELL("address",H735))),"",(INDIRECT("'["&amp;'Báo cáo'!$C$3&amp;".xlsx]Hóa đơn COD'!"&amp;CELL("address",H735))))</f>
        <v>0</v>
      </c>
      <c r="I735">
        <f ca="1">IF(ISBLANK(INDIRECT("'["&amp;'Báo cáo'!$C$3&amp;".xlsx]Hóa đơn COD'!"&amp;CELL("address",I735))),"",(INDIRECT("'["&amp;'Báo cáo'!$C$3&amp;".xlsx]Hóa đơn COD'!"&amp;CELL("address",I735))))</f>
        <v>72</v>
      </c>
      <c r="J735">
        <f ca="1">IF(ISBLANK(INDIRECT("'["&amp;'Báo cáo'!$C$3&amp;".xlsx]Hóa đơn COD'!"&amp;CELL("address",J735))),"",(INDIRECT("'["&amp;'Báo cáo'!$C$3&amp;".xlsx]Hóa đơn COD'!"&amp;CELL("address",J735))))</f>
        <v>48</v>
      </c>
      <c r="K735">
        <f ca="1">IF(ISBLANK(INDIRECT("'["&amp;'Báo cáo'!$C$3&amp;".xlsx]Hóa đơn COD'!"&amp;CELL("address",K735))),"",(INDIRECT("'["&amp;'Báo cáo'!$C$3&amp;".xlsx]Hóa đơn COD'!"&amp;CELL("address",K735))))</f>
        <v>6</v>
      </c>
      <c r="L735">
        <f ca="1">IF(ISBLANK(INDIRECT("'["&amp;'Báo cáo'!$C$3&amp;".xlsx]Hóa đơn COD'!"&amp;CELL("address",L735))),"",(INDIRECT("'["&amp;'Báo cáo'!$C$3&amp;".xlsx]Hóa đơn COD'!"&amp;CELL("address",L735))))</f>
        <v>18</v>
      </c>
      <c r="M735">
        <f ca="1">IF(ISBLANK(INDIRECT("'["&amp;'Báo cáo'!$C$3&amp;".xlsx]Hóa đơn COD'!"&amp;CELL("address",M735))),"",(INDIRECT("'["&amp;'Báo cáo'!$C$3&amp;".xlsx]Hóa đơn COD'!"&amp;CELL("address",M735))))</f>
        <v>72</v>
      </c>
      <c r="N735" t="str">
        <f ca="1">IF(ISBLANK(INDIRECT("'["&amp;'Báo cáo'!$C$3&amp;".xlsx]Hóa đơn COD'!"&amp;CELL("address",N735))),"",(INDIRECT("'["&amp;'Báo cáo'!$C$3&amp;".xlsx]Hóa đơn COD'!"&amp;CELL("address",N735))))</f>
        <v>nhitpy</v>
      </c>
      <c r="O735" t="str">
        <f ca="1">IF(ISBLANK(INDIRECT("'["&amp;'Báo cáo'!$C$3&amp;".xlsx]Hóa đơn COD'!"&amp;CELL("address",O735))),"",(INDIRECT("'["&amp;'Báo cáo'!$C$3&amp;".xlsx]Hóa đơn COD'!"&amp;CELL("address",O735))))</f>
        <v>14:25 03-12-19</v>
      </c>
      <c r="P735" s="10">
        <f t="shared" ca="1" si="11"/>
        <v>0.60069444444444442</v>
      </c>
      <c r="Q735" t="str">
        <f ca="1">IF(B735="","",IF(P735&lt;'Báo cáo'!$C$4,"Sáng","Chiều"))</f>
        <v>Chiều</v>
      </c>
      <c r="R735" s="12" t="str">
        <f ca="1">IF(A735="","",IF(ISNUMBER(MATCH(B735,'Danh sách COD'!$B:$B,0)),J735/I735,""))</f>
        <v/>
      </c>
      <c r="S735" t="str">
        <f ca="1">IF(R735="","",IF(R735&gt;='Báo cáo'!$C$8,"Có","Không"))</f>
        <v/>
      </c>
    </row>
    <row r="736" spans="1:19" x14ac:dyDescent="0.25">
      <c r="A736" t="str">
        <f ca="1">IF(ISBLANK(INDIRECT("'["&amp;'Báo cáo'!$C$3&amp;".xlsx]Hóa đơn COD'!"&amp;CELL("address",A736))),"",(INDIRECT("'["&amp;'Báo cáo'!$C$3&amp;".xlsx]Hóa đơn COD'!"&amp;CELL("address",A736))))</f>
        <v>BTT392037207.T157318.301119</v>
      </c>
      <c r="B736" t="str">
        <f ca="1">IF(ISBLANK(INDIRECT("'["&amp;'Báo cáo'!$C$3&amp;".xlsx]Hóa đơn COD'!"&amp;CELL("address",B736))),"",(INDIRECT("'["&amp;'Báo cáo'!$C$3&amp;".xlsx]Hóa đơn COD'!"&amp;CELL("address",B736))))</f>
        <v>T157318-LÊ TUẤN ANH</v>
      </c>
      <c r="C736">
        <f ca="1">IF(ISBLANK(INDIRECT("'["&amp;'Báo cáo'!$C$3&amp;".xlsx]Hóa đơn COD'!"&amp;CELL("address",C736))),"",(INDIRECT("'["&amp;'Báo cáo'!$C$3&amp;".xlsx]Hóa đơn COD'!"&amp;CELL("address",C736))))</f>
        <v>5534525</v>
      </c>
      <c r="D736">
        <f ca="1">IF(ISBLANK(INDIRECT("'["&amp;'Báo cáo'!$C$3&amp;".xlsx]Hóa đơn COD'!"&amp;CELL("address",D736))),"",(INDIRECT("'["&amp;'Báo cáo'!$C$3&amp;".xlsx]Hóa đơn COD'!"&amp;CELL("address",D736))))</f>
        <v>0</v>
      </c>
      <c r="E736">
        <f ca="1">IF(ISBLANK(INDIRECT("'["&amp;'Báo cáo'!$C$3&amp;".xlsx]Hóa đơn COD'!"&amp;CELL("address",E736))),"",(INDIRECT("'["&amp;'Báo cáo'!$C$3&amp;".xlsx]Hóa đơn COD'!"&amp;CELL("address",E736))))</f>
        <v>347200</v>
      </c>
      <c r="F736">
        <f ca="1">IF(ISBLANK(INDIRECT("'["&amp;'Báo cáo'!$C$3&amp;".xlsx]Hóa đơn COD'!"&amp;CELL("address",F736))),"",(INDIRECT("'["&amp;'Báo cáo'!$C$3&amp;".xlsx]Hóa đơn COD'!"&amp;CELL("address",F736))))</f>
        <v>260200</v>
      </c>
      <c r="G736">
        <f ca="1">IF(ISBLANK(INDIRECT("'["&amp;'Báo cáo'!$C$3&amp;".xlsx]Hóa đơn COD'!"&amp;CELL("address",G736))),"",(INDIRECT("'["&amp;'Báo cáo'!$C$3&amp;".xlsx]Hóa đơn COD'!"&amp;CELL("address",G736))))</f>
        <v>87000</v>
      </c>
      <c r="H736">
        <f ca="1">IF(ISBLANK(INDIRECT("'["&amp;'Báo cáo'!$C$3&amp;".xlsx]Hóa đơn COD'!"&amp;CELL("address",H736))),"",(INDIRECT("'["&amp;'Báo cáo'!$C$3&amp;".xlsx]Hóa đơn COD'!"&amp;CELL("address",H736))))</f>
        <v>0</v>
      </c>
      <c r="I736">
        <f ca="1">IF(ISBLANK(INDIRECT("'["&amp;'Báo cáo'!$C$3&amp;".xlsx]Hóa đơn COD'!"&amp;CELL("address",I736))),"",(INDIRECT("'["&amp;'Báo cáo'!$C$3&amp;".xlsx]Hóa đơn COD'!"&amp;CELL("address",I736))))</f>
        <v>19</v>
      </c>
      <c r="J736">
        <f ca="1">IF(ISBLANK(INDIRECT("'["&amp;'Báo cáo'!$C$3&amp;".xlsx]Hóa đơn COD'!"&amp;CELL("address",J736))),"",(INDIRECT("'["&amp;'Báo cáo'!$C$3&amp;".xlsx]Hóa đơn COD'!"&amp;CELL("address",J736))))</f>
        <v>16</v>
      </c>
      <c r="K736">
        <f ca="1">IF(ISBLANK(INDIRECT("'["&amp;'Báo cáo'!$C$3&amp;".xlsx]Hóa đơn COD'!"&amp;CELL("address",K736))),"",(INDIRECT("'["&amp;'Báo cáo'!$C$3&amp;".xlsx]Hóa đơn COD'!"&amp;CELL("address",K736))))</f>
        <v>1</v>
      </c>
      <c r="L736">
        <f ca="1">IF(ISBLANK(INDIRECT("'["&amp;'Báo cáo'!$C$3&amp;".xlsx]Hóa đơn COD'!"&amp;CELL("address",L736))),"",(INDIRECT("'["&amp;'Báo cáo'!$C$3&amp;".xlsx]Hóa đơn COD'!"&amp;CELL("address",L736))))</f>
        <v>2</v>
      </c>
      <c r="M736">
        <f ca="1">IF(ISBLANK(INDIRECT("'["&amp;'Báo cáo'!$C$3&amp;".xlsx]Hóa đơn COD'!"&amp;CELL("address",M736))),"",(INDIRECT("'["&amp;'Báo cáo'!$C$3&amp;".xlsx]Hóa đơn COD'!"&amp;CELL("address",M736))))</f>
        <v>18</v>
      </c>
      <c r="N736" t="str">
        <f ca="1">IF(ISBLANK(INDIRECT("'["&amp;'Báo cáo'!$C$3&amp;".xlsx]Hóa đơn COD'!"&amp;CELL("address",N736))),"",(INDIRECT("'["&amp;'Báo cáo'!$C$3&amp;".xlsx]Hóa đơn COD'!"&amp;CELL("address",N736))))</f>
        <v>trongntm</v>
      </c>
      <c r="O736" t="str">
        <f ca="1">IF(ISBLANK(INDIRECT("'["&amp;'Báo cáo'!$C$3&amp;".xlsx]Hóa đơn COD'!"&amp;CELL("address",O736))),"",(INDIRECT("'["&amp;'Báo cáo'!$C$3&amp;".xlsx]Hóa đơn COD'!"&amp;CELL("address",O736))))</f>
        <v>17:17 30-11-19</v>
      </c>
      <c r="P736" s="10">
        <f t="shared" ca="1" si="11"/>
        <v>0.72013888888888899</v>
      </c>
      <c r="Q736" t="str">
        <f ca="1">IF(B736="","",IF(P736&lt;'Báo cáo'!$C$4,"Sáng","Chiều"))</f>
        <v>Chiều</v>
      </c>
      <c r="R736" s="12" t="str">
        <f ca="1">IF(A736="","",IF(ISNUMBER(MATCH(B736,'Danh sách COD'!$B:$B,0)),J736/I736,""))</f>
        <v/>
      </c>
      <c r="S736" t="str">
        <f ca="1">IF(R736="","",IF(R736&gt;='Báo cáo'!$C$8,"Có","Không"))</f>
        <v/>
      </c>
    </row>
    <row r="737" spans="1:19" x14ac:dyDescent="0.25">
      <c r="A737" t="str">
        <f ca="1">IF(ISBLANK(INDIRECT("'["&amp;'Báo cáo'!$C$3&amp;".xlsx]Hóa đơn COD'!"&amp;CELL("address",A737))),"",(INDIRECT("'["&amp;'Báo cáo'!$C$3&amp;".xlsx]Hóa đơn COD'!"&amp;CELL("address",A737))))</f>
        <v>BTT399781044.T157318.061219</v>
      </c>
      <c r="B737" t="str">
        <f ca="1">IF(ISBLANK(INDIRECT("'["&amp;'Báo cáo'!$C$3&amp;".xlsx]Hóa đơn COD'!"&amp;CELL("address",B737))),"",(INDIRECT("'["&amp;'Báo cáo'!$C$3&amp;".xlsx]Hóa đơn COD'!"&amp;CELL("address",B737))))</f>
        <v>T157318-LÊ TUẤN ANH</v>
      </c>
      <c r="C737">
        <f ca="1">IF(ISBLANK(INDIRECT("'["&amp;'Báo cáo'!$C$3&amp;".xlsx]Hóa đơn COD'!"&amp;CELL("address",C737))),"",(INDIRECT("'["&amp;'Báo cáo'!$C$3&amp;".xlsx]Hóa đơn COD'!"&amp;CELL("address",C737))))</f>
        <v>8954820</v>
      </c>
      <c r="D737">
        <f ca="1">IF(ISBLANK(INDIRECT("'["&amp;'Báo cáo'!$C$3&amp;".xlsx]Hóa đơn COD'!"&amp;CELL("address",D737))),"",(INDIRECT("'["&amp;'Báo cáo'!$C$3&amp;".xlsx]Hóa đơn COD'!"&amp;CELL("address",D737))))</f>
        <v>17000</v>
      </c>
      <c r="E737">
        <f ca="1">IF(ISBLANK(INDIRECT("'["&amp;'Báo cáo'!$C$3&amp;".xlsx]Hóa đơn COD'!"&amp;CELL("address",E737))),"",(INDIRECT("'["&amp;'Báo cáo'!$C$3&amp;".xlsx]Hóa đơn COD'!"&amp;CELL("address",E737))))</f>
        <v>622000</v>
      </c>
      <c r="F737">
        <f ca="1">IF(ISBLANK(INDIRECT("'["&amp;'Báo cáo'!$C$3&amp;".xlsx]Hóa đơn COD'!"&amp;CELL("address",F737))),"",(INDIRECT("'["&amp;'Báo cáo'!$C$3&amp;".xlsx]Hóa đơn COD'!"&amp;CELL("address",F737))))</f>
        <v>471500</v>
      </c>
      <c r="G737">
        <f ca="1">IF(ISBLANK(INDIRECT("'["&amp;'Báo cáo'!$C$3&amp;".xlsx]Hóa đơn COD'!"&amp;CELL("address",G737))),"",(INDIRECT("'["&amp;'Báo cáo'!$C$3&amp;".xlsx]Hóa đơn COD'!"&amp;CELL("address",G737))))</f>
        <v>150500</v>
      </c>
      <c r="H737">
        <f ca="1">IF(ISBLANK(INDIRECT("'["&amp;'Báo cáo'!$C$3&amp;".xlsx]Hóa đơn COD'!"&amp;CELL("address",H737))),"",(INDIRECT("'["&amp;'Báo cáo'!$C$3&amp;".xlsx]Hóa đơn COD'!"&amp;CELL("address",H737))))</f>
        <v>0</v>
      </c>
      <c r="I737">
        <f ca="1">IF(ISBLANK(INDIRECT("'["&amp;'Báo cáo'!$C$3&amp;".xlsx]Hóa đơn COD'!"&amp;CELL("address",I737))),"",(INDIRECT("'["&amp;'Báo cáo'!$C$3&amp;".xlsx]Hóa đơn COD'!"&amp;CELL("address",I737))))</f>
        <v>37</v>
      </c>
      <c r="J737">
        <f ca="1">IF(ISBLANK(INDIRECT("'["&amp;'Báo cáo'!$C$3&amp;".xlsx]Hóa đơn COD'!"&amp;CELL("address",J737))),"",(INDIRECT("'["&amp;'Báo cáo'!$C$3&amp;".xlsx]Hóa đơn COD'!"&amp;CELL("address",J737))))</f>
        <v>22</v>
      </c>
      <c r="K737">
        <f ca="1">IF(ISBLANK(INDIRECT("'["&amp;'Báo cáo'!$C$3&amp;".xlsx]Hóa đơn COD'!"&amp;CELL("address",K737))),"",(INDIRECT("'["&amp;'Báo cáo'!$C$3&amp;".xlsx]Hóa đơn COD'!"&amp;CELL("address",K737))))</f>
        <v>2</v>
      </c>
      <c r="L737">
        <f ca="1">IF(ISBLANK(INDIRECT("'["&amp;'Báo cáo'!$C$3&amp;".xlsx]Hóa đơn COD'!"&amp;CELL("address",L737))),"",(INDIRECT("'["&amp;'Báo cáo'!$C$3&amp;".xlsx]Hóa đơn COD'!"&amp;CELL("address",L737))))</f>
        <v>13</v>
      </c>
      <c r="M737">
        <f ca="1">IF(ISBLANK(INDIRECT("'["&amp;'Báo cáo'!$C$3&amp;".xlsx]Hóa đơn COD'!"&amp;CELL("address",M737))),"",(INDIRECT("'["&amp;'Báo cáo'!$C$3&amp;".xlsx]Hóa đơn COD'!"&amp;CELL("address",M737))))</f>
        <v>37</v>
      </c>
      <c r="N737" t="str">
        <f ca="1">IF(ISBLANK(INDIRECT("'["&amp;'Báo cáo'!$C$3&amp;".xlsx]Hóa đơn COD'!"&amp;CELL("address",N737))),"",(INDIRECT("'["&amp;'Báo cáo'!$C$3&amp;".xlsx]Hóa đơn COD'!"&amp;CELL("address",N737))))</f>
        <v>trongntm</v>
      </c>
      <c r="O737" t="str">
        <f ca="1">IF(ISBLANK(INDIRECT("'["&amp;'Báo cáo'!$C$3&amp;".xlsx]Hóa đơn COD'!"&amp;CELL("address",O737))),"",(INDIRECT("'["&amp;'Báo cáo'!$C$3&amp;".xlsx]Hóa đơn COD'!"&amp;CELL("address",O737))))</f>
        <v>18:21 06-12-19</v>
      </c>
      <c r="P737" s="10">
        <f t="shared" ca="1" si="11"/>
        <v>0.76458333333333339</v>
      </c>
      <c r="Q737" t="str">
        <f ca="1">IF(B737="","",IF(P737&lt;'Báo cáo'!$C$4,"Sáng","Chiều"))</f>
        <v>Chiều</v>
      </c>
      <c r="R737" s="12" t="str">
        <f ca="1">IF(A737="","",IF(ISNUMBER(MATCH(B737,'Danh sách COD'!$B:$B,0)),J737/I737,""))</f>
        <v/>
      </c>
      <c r="S737" t="str">
        <f ca="1">IF(R737="","",IF(R737&gt;='Báo cáo'!$C$8,"Có","Không"))</f>
        <v/>
      </c>
    </row>
    <row r="738" spans="1:19" x14ac:dyDescent="0.25">
      <c r="A738" t="str">
        <f ca="1">IF(ISBLANK(INDIRECT("'["&amp;'Báo cáo'!$C$3&amp;".xlsx]Hóa đơn COD'!"&amp;CELL("address",A738))),"",(INDIRECT("'["&amp;'Báo cáo'!$C$3&amp;".xlsx]Hóa đơn COD'!"&amp;CELL("address",A738))))</f>
        <v>BTT398380350.T157318.051219</v>
      </c>
      <c r="B738" t="str">
        <f ca="1">IF(ISBLANK(INDIRECT("'["&amp;'Báo cáo'!$C$3&amp;".xlsx]Hóa đơn COD'!"&amp;CELL("address",B738))),"",(INDIRECT("'["&amp;'Báo cáo'!$C$3&amp;".xlsx]Hóa đơn COD'!"&amp;CELL("address",B738))))</f>
        <v>T157318-LÊ TUẤN ANH</v>
      </c>
      <c r="C738">
        <f ca="1">IF(ISBLANK(INDIRECT("'["&amp;'Báo cáo'!$C$3&amp;".xlsx]Hóa đơn COD'!"&amp;CELL("address",C738))),"",(INDIRECT("'["&amp;'Báo cáo'!$C$3&amp;".xlsx]Hóa đơn COD'!"&amp;CELL("address",C738))))</f>
        <v>7620340</v>
      </c>
      <c r="D738">
        <f ca="1">IF(ISBLANK(INDIRECT("'["&amp;'Báo cáo'!$C$3&amp;".xlsx]Hóa đơn COD'!"&amp;CELL("address",D738))),"",(INDIRECT("'["&amp;'Báo cáo'!$C$3&amp;".xlsx]Hóa đơn COD'!"&amp;CELL("address",D738))))</f>
        <v>0</v>
      </c>
      <c r="E738">
        <f ca="1">IF(ISBLANK(INDIRECT("'["&amp;'Báo cáo'!$C$3&amp;".xlsx]Hóa đơn COD'!"&amp;CELL("address",E738))),"",(INDIRECT("'["&amp;'Báo cáo'!$C$3&amp;".xlsx]Hóa đơn COD'!"&amp;CELL("address",E738))))</f>
        <v>849050</v>
      </c>
      <c r="F738">
        <f ca="1">IF(ISBLANK(INDIRECT("'["&amp;'Báo cáo'!$C$3&amp;".xlsx]Hóa đơn COD'!"&amp;CELL("address",F738))),"",(INDIRECT("'["&amp;'Báo cáo'!$C$3&amp;".xlsx]Hóa đơn COD'!"&amp;CELL("address",F738))))</f>
        <v>651550</v>
      </c>
      <c r="G738">
        <f ca="1">IF(ISBLANK(INDIRECT("'["&amp;'Báo cáo'!$C$3&amp;".xlsx]Hóa đơn COD'!"&amp;CELL("address",G738))),"",(INDIRECT("'["&amp;'Báo cáo'!$C$3&amp;".xlsx]Hóa đơn COD'!"&amp;CELL("address",G738))))</f>
        <v>197500</v>
      </c>
      <c r="H738">
        <f ca="1">IF(ISBLANK(INDIRECT("'["&amp;'Báo cáo'!$C$3&amp;".xlsx]Hóa đơn COD'!"&amp;CELL("address",H738))),"",(INDIRECT("'["&amp;'Báo cáo'!$C$3&amp;".xlsx]Hóa đơn COD'!"&amp;CELL("address",H738))))</f>
        <v>0</v>
      </c>
      <c r="I738">
        <f ca="1">IF(ISBLANK(INDIRECT("'["&amp;'Báo cáo'!$C$3&amp;".xlsx]Hóa đơn COD'!"&amp;CELL("address",I738))),"",(INDIRECT("'["&amp;'Báo cáo'!$C$3&amp;".xlsx]Hóa đơn COD'!"&amp;CELL("address",I738))))</f>
        <v>33</v>
      </c>
      <c r="J738">
        <f ca="1">IF(ISBLANK(INDIRECT("'["&amp;'Báo cáo'!$C$3&amp;".xlsx]Hóa đơn COD'!"&amp;CELL("address",J738))),"",(INDIRECT("'["&amp;'Báo cáo'!$C$3&amp;".xlsx]Hóa đơn COD'!"&amp;CELL("address",J738))))</f>
        <v>27</v>
      </c>
      <c r="K738">
        <f ca="1">IF(ISBLANK(INDIRECT("'["&amp;'Báo cáo'!$C$3&amp;".xlsx]Hóa đơn COD'!"&amp;CELL("address",K738))),"",(INDIRECT("'["&amp;'Báo cáo'!$C$3&amp;".xlsx]Hóa đơn COD'!"&amp;CELL("address",K738))))</f>
        <v>3</v>
      </c>
      <c r="L738">
        <f ca="1">IF(ISBLANK(INDIRECT("'["&amp;'Báo cáo'!$C$3&amp;".xlsx]Hóa đơn COD'!"&amp;CELL("address",L738))),"",(INDIRECT("'["&amp;'Báo cáo'!$C$3&amp;".xlsx]Hóa đơn COD'!"&amp;CELL("address",L738))))</f>
        <v>3</v>
      </c>
      <c r="M738">
        <f ca="1">IF(ISBLANK(INDIRECT("'["&amp;'Báo cáo'!$C$3&amp;".xlsx]Hóa đơn COD'!"&amp;CELL("address",M738))),"",(INDIRECT("'["&amp;'Báo cáo'!$C$3&amp;".xlsx]Hóa đơn COD'!"&amp;CELL("address",M738))))</f>
        <v>33</v>
      </c>
      <c r="N738" t="str">
        <f ca="1">IF(ISBLANK(INDIRECT("'["&amp;'Báo cáo'!$C$3&amp;".xlsx]Hóa đơn COD'!"&amp;CELL("address",N738))),"",(INDIRECT("'["&amp;'Báo cáo'!$C$3&amp;".xlsx]Hóa đơn COD'!"&amp;CELL("address",N738))))</f>
        <v>trongntm</v>
      </c>
      <c r="O738" t="str">
        <f ca="1">IF(ISBLANK(INDIRECT("'["&amp;'Báo cáo'!$C$3&amp;".xlsx]Hóa đơn COD'!"&amp;CELL("address",O738))),"",(INDIRECT("'["&amp;'Báo cáo'!$C$3&amp;".xlsx]Hóa đơn COD'!"&amp;CELL("address",O738))))</f>
        <v>18:58 05-12-19</v>
      </c>
      <c r="P738" s="10">
        <f t="shared" ca="1" si="11"/>
        <v>0.79027777777777775</v>
      </c>
      <c r="Q738" t="str">
        <f ca="1">IF(B738="","",IF(P738&lt;'Báo cáo'!$C$4,"Sáng","Chiều"))</f>
        <v>Chiều</v>
      </c>
      <c r="R738" s="12" t="str">
        <f ca="1">IF(A738="","",IF(ISNUMBER(MATCH(B738,'Danh sách COD'!$B:$B,0)),J738/I738,""))</f>
        <v/>
      </c>
      <c r="S738" t="str">
        <f ca="1">IF(R738="","",IF(R738&gt;='Báo cáo'!$C$8,"Có","Không"))</f>
        <v/>
      </c>
    </row>
    <row r="739" spans="1:19" x14ac:dyDescent="0.25">
      <c r="A739" t="str">
        <f ca="1">IF(ISBLANK(INDIRECT("'["&amp;'Báo cáo'!$C$3&amp;".xlsx]Hóa đơn COD'!"&amp;CELL("address",A739))),"",(INDIRECT("'["&amp;'Báo cáo'!$C$3&amp;".xlsx]Hóa đơn COD'!"&amp;CELL("address",A739))))</f>
        <v>BTT397160088.T157318.041219</v>
      </c>
      <c r="B739" t="str">
        <f ca="1">IF(ISBLANK(INDIRECT("'["&amp;'Báo cáo'!$C$3&amp;".xlsx]Hóa đơn COD'!"&amp;CELL("address",B739))),"",(INDIRECT("'["&amp;'Báo cáo'!$C$3&amp;".xlsx]Hóa đơn COD'!"&amp;CELL("address",B739))))</f>
        <v>T157318-LÊ TUẤN ANH</v>
      </c>
      <c r="C739">
        <f ca="1">IF(ISBLANK(INDIRECT("'["&amp;'Báo cáo'!$C$3&amp;".xlsx]Hóa đơn COD'!"&amp;CELL("address",C739))),"",(INDIRECT("'["&amp;'Báo cáo'!$C$3&amp;".xlsx]Hóa đơn COD'!"&amp;CELL("address",C739))))</f>
        <v>8530100</v>
      </c>
      <c r="D739">
        <f ca="1">IF(ISBLANK(INDIRECT("'["&amp;'Báo cáo'!$C$3&amp;".xlsx]Hóa đơn COD'!"&amp;CELL("address",D739))),"",(INDIRECT("'["&amp;'Báo cáo'!$C$3&amp;".xlsx]Hóa đơn COD'!"&amp;CELL("address",D739))))</f>
        <v>0</v>
      </c>
      <c r="E739">
        <f ca="1">IF(ISBLANK(INDIRECT("'["&amp;'Báo cáo'!$C$3&amp;".xlsx]Hóa đơn COD'!"&amp;CELL("address",E739))),"",(INDIRECT("'["&amp;'Báo cáo'!$C$3&amp;".xlsx]Hóa đơn COD'!"&amp;CELL("address",E739))))</f>
        <v>876185</v>
      </c>
      <c r="F739">
        <f ca="1">IF(ISBLANK(INDIRECT("'["&amp;'Báo cáo'!$C$3&amp;".xlsx]Hóa đơn COD'!"&amp;CELL("address",F739))),"",(INDIRECT("'["&amp;'Báo cáo'!$C$3&amp;".xlsx]Hóa đơn COD'!"&amp;CELL("address",F739))))</f>
        <v>842185</v>
      </c>
      <c r="G739">
        <f ca="1">IF(ISBLANK(INDIRECT("'["&amp;'Báo cáo'!$C$3&amp;".xlsx]Hóa đơn COD'!"&amp;CELL("address",G739))),"",(INDIRECT("'["&amp;'Báo cáo'!$C$3&amp;".xlsx]Hóa đơn COD'!"&amp;CELL("address",G739))))</f>
        <v>34000</v>
      </c>
      <c r="H739">
        <f ca="1">IF(ISBLANK(INDIRECT("'["&amp;'Báo cáo'!$C$3&amp;".xlsx]Hóa đơn COD'!"&amp;CELL("address",H739))),"",(INDIRECT("'["&amp;'Báo cáo'!$C$3&amp;".xlsx]Hóa đơn COD'!"&amp;CELL("address",H739))))</f>
        <v>0</v>
      </c>
      <c r="I739">
        <f ca="1">IF(ISBLANK(INDIRECT("'["&amp;'Báo cáo'!$C$3&amp;".xlsx]Hóa đơn COD'!"&amp;CELL("address",I739))),"",(INDIRECT("'["&amp;'Báo cáo'!$C$3&amp;".xlsx]Hóa đơn COD'!"&amp;CELL("address",I739))))</f>
        <v>42</v>
      </c>
      <c r="J739">
        <f ca="1">IF(ISBLANK(INDIRECT("'["&amp;'Báo cáo'!$C$3&amp;".xlsx]Hóa đơn COD'!"&amp;CELL("address",J739))),"",(INDIRECT("'["&amp;'Báo cáo'!$C$3&amp;".xlsx]Hóa đơn COD'!"&amp;CELL("address",J739))))</f>
        <v>34</v>
      </c>
      <c r="K739">
        <f ca="1">IF(ISBLANK(INDIRECT("'["&amp;'Báo cáo'!$C$3&amp;".xlsx]Hóa đơn COD'!"&amp;CELL("address",K739))),"",(INDIRECT("'["&amp;'Báo cáo'!$C$3&amp;".xlsx]Hóa đơn COD'!"&amp;CELL("address",K739))))</f>
        <v>2</v>
      </c>
      <c r="L739">
        <f ca="1">IF(ISBLANK(INDIRECT("'["&amp;'Báo cáo'!$C$3&amp;".xlsx]Hóa đơn COD'!"&amp;CELL("address",L739))),"",(INDIRECT("'["&amp;'Báo cáo'!$C$3&amp;".xlsx]Hóa đơn COD'!"&amp;CELL("address",L739))))</f>
        <v>6</v>
      </c>
      <c r="M739">
        <f ca="1">IF(ISBLANK(INDIRECT("'["&amp;'Báo cáo'!$C$3&amp;".xlsx]Hóa đơn COD'!"&amp;CELL("address",M739))),"",(INDIRECT("'["&amp;'Báo cáo'!$C$3&amp;".xlsx]Hóa đơn COD'!"&amp;CELL("address",M739))))</f>
        <v>42</v>
      </c>
      <c r="N739" t="str">
        <f ca="1">IF(ISBLANK(INDIRECT("'["&amp;'Báo cáo'!$C$3&amp;".xlsx]Hóa đơn COD'!"&amp;CELL("address",N739))),"",(INDIRECT("'["&amp;'Báo cáo'!$C$3&amp;".xlsx]Hóa đơn COD'!"&amp;CELL("address",N739))))</f>
        <v>ngannk2</v>
      </c>
      <c r="O739" t="str">
        <f ca="1">IF(ISBLANK(INDIRECT("'["&amp;'Báo cáo'!$C$3&amp;".xlsx]Hóa đơn COD'!"&amp;CELL("address",O739))),"",(INDIRECT("'["&amp;'Báo cáo'!$C$3&amp;".xlsx]Hóa đơn COD'!"&amp;CELL("address",O739))))</f>
        <v>19:06 04-12-19</v>
      </c>
      <c r="P739" s="10">
        <f t="shared" ca="1" si="11"/>
        <v>0.79583333333333339</v>
      </c>
      <c r="Q739" t="str">
        <f ca="1">IF(B739="","",IF(P739&lt;'Báo cáo'!$C$4,"Sáng","Chiều"))</f>
        <v>Chiều</v>
      </c>
      <c r="R739" s="12" t="str">
        <f ca="1">IF(A739="","",IF(ISNUMBER(MATCH(B739,'Danh sách COD'!$B:$B,0)),J739/I739,""))</f>
        <v/>
      </c>
      <c r="S739" t="str">
        <f ca="1">IF(R739="","",IF(R739&gt;='Báo cáo'!$C$8,"Có","Không"))</f>
        <v/>
      </c>
    </row>
    <row r="740" spans="1:19" x14ac:dyDescent="0.25">
      <c r="A740" t="str">
        <f ca="1">IF(ISBLANK(INDIRECT("'["&amp;'Báo cáo'!$C$3&amp;".xlsx]Hóa đơn COD'!"&amp;CELL("address",A740))),"",(INDIRECT("'["&amp;'Báo cáo'!$C$3&amp;".xlsx]Hóa đơn COD'!"&amp;CELL("address",A740))))</f>
        <v>BTT394482765.T157318.021219</v>
      </c>
      <c r="B740" t="str">
        <f ca="1">IF(ISBLANK(INDIRECT("'["&amp;'Báo cáo'!$C$3&amp;".xlsx]Hóa đơn COD'!"&amp;CELL("address",B740))),"",(INDIRECT("'["&amp;'Báo cáo'!$C$3&amp;".xlsx]Hóa đơn COD'!"&amp;CELL("address",B740))))</f>
        <v>T157318-LÊ TUẤN ANH</v>
      </c>
      <c r="C740">
        <f ca="1">IF(ISBLANK(INDIRECT("'["&amp;'Báo cáo'!$C$3&amp;".xlsx]Hóa đơn COD'!"&amp;CELL("address",C740))),"",(INDIRECT("'["&amp;'Báo cáo'!$C$3&amp;".xlsx]Hóa đơn COD'!"&amp;CELL("address",C740))))</f>
        <v>8190466</v>
      </c>
      <c r="D740">
        <f ca="1">IF(ISBLANK(INDIRECT("'["&amp;'Báo cáo'!$C$3&amp;".xlsx]Hóa đơn COD'!"&amp;CELL("address",D740))),"",(INDIRECT("'["&amp;'Báo cáo'!$C$3&amp;".xlsx]Hóa đơn COD'!"&amp;CELL("address",D740))))</f>
        <v>17000</v>
      </c>
      <c r="E740">
        <f ca="1">IF(ISBLANK(INDIRECT("'["&amp;'Báo cáo'!$C$3&amp;".xlsx]Hóa đơn COD'!"&amp;CELL("address",E740))),"",(INDIRECT("'["&amp;'Báo cáo'!$C$3&amp;".xlsx]Hóa đơn COD'!"&amp;CELL("address",E740))))</f>
        <v>730965</v>
      </c>
      <c r="F740">
        <f ca="1">IF(ISBLANK(INDIRECT("'["&amp;'Báo cáo'!$C$3&amp;".xlsx]Hóa đơn COD'!"&amp;CELL("address",F740))),"",(INDIRECT("'["&amp;'Báo cáo'!$C$3&amp;".xlsx]Hóa đơn COD'!"&amp;CELL("address",F740))))</f>
        <v>635965</v>
      </c>
      <c r="G740">
        <f ca="1">IF(ISBLANK(INDIRECT("'["&amp;'Báo cáo'!$C$3&amp;".xlsx]Hóa đơn COD'!"&amp;CELL("address",G740))),"",(INDIRECT("'["&amp;'Báo cáo'!$C$3&amp;".xlsx]Hóa đơn COD'!"&amp;CELL("address",G740))))</f>
        <v>95000</v>
      </c>
      <c r="H740">
        <f ca="1">IF(ISBLANK(INDIRECT("'["&amp;'Báo cáo'!$C$3&amp;".xlsx]Hóa đơn COD'!"&amp;CELL("address",H740))),"",(INDIRECT("'["&amp;'Báo cáo'!$C$3&amp;".xlsx]Hóa đơn COD'!"&amp;CELL("address",H740))))</f>
        <v>0</v>
      </c>
      <c r="I740">
        <f ca="1">IF(ISBLANK(INDIRECT("'["&amp;'Báo cáo'!$C$3&amp;".xlsx]Hóa đơn COD'!"&amp;CELL("address",I740))),"",(INDIRECT("'["&amp;'Báo cáo'!$C$3&amp;".xlsx]Hóa đơn COD'!"&amp;CELL("address",I740))))</f>
        <v>54</v>
      </c>
      <c r="J740">
        <f ca="1">IF(ISBLANK(INDIRECT("'["&amp;'Báo cáo'!$C$3&amp;".xlsx]Hóa đơn COD'!"&amp;CELL("address",J740))),"",(INDIRECT("'["&amp;'Báo cáo'!$C$3&amp;".xlsx]Hóa đơn COD'!"&amp;CELL("address",J740))))</f>
        <v>25</v>
      </c>
      <c r="K740">
        <f ca="1">IF(ISBLANK(INDIRECT("'["&amp;'Báo cáo'!$C$3&amp;".xlsx]Hóa đơn COD'!"&amp;CELL("address",K740))),"",(INDIRECT("'["&amp;'Báo cáo'!$C$3&amp;".xlsx]Hóa đơn COD'!"&amp;CELL("address",K740))))</f>
        <v>2</v>
      </c>
      <c r="L740">
        <f ca="1">IF(ISBLANK(INDIRECT("'["&amp;'Báo cáo'!$C$3&amp;".xlsx]Hóa đơn COD'!"&amp;CELL("address",L740))),"",(INDIRECT("'["&amp;'Báo cáo'!$C$3&amp;".xlsx]Hóa đơn COD'!"&amp;CELL("address",L740))))</f>
        <v>27</v>
      </c>
      <c r="M740">
        <f ca="1">IF(ISBLANK(INDIRECT("'["&amp;'Báo cáo'!$C$3&amp;".xlsx]Hóa đơn COD'!"&amp;CELL("address",M740))),"",(INDIRECT("'["&amp;'Báo cáo'!$C$3&amp;".xlsx]Hóa đơn COD'!"&amp;CELL("address",M740))))</f>
        <v>54</v>
      </c>
      <c r="N740" t="str">
        <f ca="1">IF(ISBLANK(INDIRECT("'["&amp;'Báo cáo'!$C$3&amp;".xlsx]Hóa đơn COD'!"&amp;CELL("address",N740))),"",(INDIRECT("'["&amp;'Báo cáo'!$C$3&amp;".xlsx]Hóa đơn COD'!"&amp;CELL("address",N740))))</f>
        <v>huyendtm2</v>
      </c>
      <c r="O740" t="str">
        <f ca="1">IF(ISBLANK(INDIRECT("'["&amp;'Báo cáo'!$C$3&amp;".xlsx]Hóa đơn COD'!"&amp;CELL("address",O740))),"",(INDIRECT("'["&amp;'Báo cáo'!$C$3&amp;".xlsx]Hóa đơn COD'!"&amp;CELL("address",O740))))</f>
        <v>19:56 02-12-19</v>
      </c>
      <c r="P740" s="10">
        <f t="shared" ca="1" si="11"/>
        <v>0.8305555555555556</v>
      </c>
      <c r="Q740" t="str">
        <f ca="1">IF(B740="","",IF(P740&lt;'Báo cáo'!$C$4,"Sáng","Chiều"))</f>
        <v>Chiều</v>
      </c>
      <c r="R740" s="12" t="str">
        <f ca="1">IF(A740="","",IF(ISNUMBER(MATCH(B740,'Danh sách COD'!$B:$B,0)),J740/I740,""))</f>
        <v/>
      </c>
      <c r="S740" t="str">
        <f ca="1">IF(R740="","",IF(R740&gt;='Báo cáo'!$C$8,"Có","Không"))</f>
        <v/>
      </c>
    </row>
    <row r="741" spans="1:19" x14ac:dyDescent="0.25">
      <c r="A741" t="str">
        <f ca="1">IF(ISBLANK(INDIRECT("'["&amp;'Báo cáo'!$C$3&amp;".xlsx]Hóa đơn COD'!"&amp;CELL("address",A741))),"",(INDIRECT("'["&amp;'Báo cáo'!$C$3&amp;".xlsx]Hóa đơn COD'!"&amp;CELL("address",A741))))</f>
        <v>BTT395804415.T157318.031219</v>
      </c>
      <c r="B741" t="str">
        <f ca="1">IF(ISBLANK(INDIRECT("'["&amp;'Báo cáo'!$C$3&amp;".xlsx]Hóa đơn COD'!"&amp;CELL("address",B741))),"",(INDIRECT("'["&amp;'Báo cáo'!$C$3&amp;".xlsx]Hóa đơn COD'!"&amp;CELL("address",B741))))</f>
        <v>T157318-LÊ TUẤN ANH</v>
      </c>
      <c r="C741">
        <f ca="1">IF(ISBLANK(INDIRECT("'["&amp;'Báo cáo'!$C$3&amp;".xlsx]Hóa đơn COD'!"&amp;CELL("address",C741))),"",(INDIRECT("'["&amp;'Báo cáo'!$C$3&amp;".xlsx]Hóa đơn COD'!"&amp;CELL("address",C741))))</f>
        <v>8861460</v>
      </c>
      <c r="D741">
        <f ca="1">IF(ISBLANK(INDIRECT("'["&amp;'Báo cáo'!$C$3&amp;".xlsx]Hóa đơn COD'!"&amp;CELL("address",D741))),"",(INDIRECT("'["&amp;'Báo cáo'!$C$3&amp;".xlsx]Hóa đơn COD'!"&amp;CELL("address",D741))))</f>
        <v>0</v>
      </c>
      <c r="E741">
        <f ca="1">IF(ISBLANK(INDIRECT("'["&amp;'Báo cáo'!$C$3&amp;".xlsx]Hóa đơn COD'!"&amp;CELL("address",E741))),"",(INDIRECT("'["&amp;'Báo cáo'!$C$3&amp;".xlsx]Hóa đơn COD'!"&amp;CELL("address",E741))))</f>
        <v>894580</v>
      </c>
      <c r="F741">
        <f ca="1">IF(ISBLANK(INDIRECT("'["&amp;'Báo cáo'!$C$3&amp;".xlsx]Hóa đơn COD'!"&amp;CELL("address",F741))),"",(INDIRECT("'["&amp;'Báo cáo'!$C$3&amp;".xlsx]Hóa đơn COD'!"&amp;CELL("address",F741))))</f>
        <v>835580</v>
      </c>
      <c r="G741">
        <f ca="1">IF(ISBLANK(INDIRECT("'["&amp;'Báo cáo'!$C$3&amp;".xlsx]Hóa đơn COD'!"&amp;CELL("address",G741))),"",(INDIRECT("'["&amp;'Báo cáo'!$C$3&amp;".xlsx]Hóa đơn COD'!"&amp;CELL("address",G741))))</f>
        <v>59000</v>
      </c>
      <c r="H741">
        <f ca="1">IF(ISBLANK(INDIRECT("'["&amp;'Báo cáo'!$C$3&amp;".xlsx]Hóa đơn COD'!"&amp;CELL("address",H741))),"",(INDIRECT("'["&amp;'Báo cáo'!$C$3&amp;".xlsx]Hóa đơn COD'!"&amp;CELL("address",H741))))</f>
        <v>0</v>
      </c>
      <c r="I741">
        <f ca="1">IF(ISBLANK(INDIRECT("'["&amp;'Báo cáo'!$C$3&amp;".xlsx]Hóa đơn COD'!"&amp;CELL("address",I741))),"",(INDIRECT("'["&amp;'Báo cáo'!$C$3&amp;".xlsx]Hóa đơn COD'!"&amp;CELL("address",I741))))</f>
        <v>48</v>
      </c>
      <c r="J741">
        <f ca="1">IF(ISBLANK(INDIRECT("'["&amp;'Báo cáo'!$C$3&amp;".xlsx]Hóa đơn COD'!"&amp;CELL("address",J741))),"",(INDIRECT("'["&amp;'Báo cáo'!$C$3&amp;".xlsx]Hóa đơn COD'!"&amp;CELL("address",J741))))</f>
        <v>33</v>
      </c>
      <c r="K741">
        <f ca="1">IF(ISBLANK(INDIRECT("'["&amp;'Báo cáo'!$C$3&amp;".xlsx]Hóa đơn COD'!"&amp;CELL("address",K741))),"",(INDIRECT("'["&amp;'Báo cáo'!$C$3&amp;".xlsx]Hóa đơn COD'!"&amp;CELL("address",K741))))</f>
        <v>1</v>
      </c>
      <c r="L741">
        <f ca="1">IF(ISBLANK(INDIRECT("'["&amp;'Báo cáo'!$C$3&amp;".xlsx]Hóa đơn COD'!"&amp;CELL("address",L741))),"",(INDIRECT("'["&amp;'Báo cáo'!$C$3&amp;".xlsx]Hóa đơn COD'!"&amp;CELL("address",L741))))</f>
        <v>14</v>
      </c>
      <c r="M741">
        <f ca="1">IF(ISBLANK(INDIRECT("'["&amp;'Báo cáo'!$C$3&amp;".xlsx]Hóa đơn COD'!"&amp;CELL("address",M741))),"",(INDIRECT("'["&amp;'Báo cáo'!$C$3&amp;".xlsx]Hóa đơn COD'!"&amp;CELL("address",M741))))</f>
        <v>48</v>
      </c>
      <c r="N741" t="str">
        <f ca="1">IF(ISBLANK(INDIRECT("'["&amp;'Báo cáo'!$C$3&amp;".xlsx]Hóa đơn COD'!"&amp;CELL("address",N741))),"",(INDIRECT("'["&amp;'Báo cáo'!$C$3&amp;".xlsx]Hóa đơn COD'!"&amp;CELL("address",N741))))</f>
        <v>nhobth</v>
      </c>
      <c r="O741" t="str">
        <f ca="1">IF(ISBLANK(INDIRECT("'["&amp;'Báo cáo'!$C$3&amp;".xlsx]Hóa đơn COD'!"&amp;CELL("address",O741))),"",(INDIRECT("'["&amp;'Báo cáo'!$C$3&amp;".xlsx]Hóa đơn COD'!"&amp;CELL("address",O741))))</f>
        <v>20:13 03-12-19</v>
      </c>
      <c r="P741" s="10">
        <f t="shared" ca="1" si="11"/>
        <v>0.84236111111111101</v>
      </c>
      <c r="Q741" t="str">
        <f ca="1">IF(B741="","",IF(P741&lt;'Báo cáo'!$C$4,"Sáng","Chiều"))</f>
        <v>Chiều</v>
      </c>
      <c r="R741" s="12" t="str">
        <f ca="1">IF(A741="","",IF(ISNUMBER(MATCH(B741,'Danh sách COD'!$B:$B,0)),J741/I741,""))</f>
        <v/>
      </c>
      <c r="S741" t="str">
        <f ca="1">IF(R741="","",IF(R741&gt;='Báo cáo'!$C$8,"Có","Không"))</f>
        <v/>
      </c>
    </row>
    <row r="742" spans="1:19" x14ac:dyDescent="0.25">
      <c r="A742" t="str">
        <f ca="1">IF(ISBLANK(INDIRECT("'["&amp;'Báo cáo'!$C$3&amp;".xlsx]Hóa đơn COD'!"&amp;CELL("address",A742))),"",(INDIRECT("'["&amp;'Báo cáo'!$C$3&amp;".xlsx]Hóa đơn COD'!"&amp;CELL("address",A742))))</f>
        <v>BTT391815405.T157418.301119</v>
      </c>
      <c r="B742" t="str">
        <f ca="1">IF(ISBLANK(INDIRECT("'["&amp;'Báo cáo'!$C$3&amp;".xlsx]Hóa đơn COD'!"&amp;CELL("address",B742))),"",(INDIRECT("'["&amp;'Báo cáo'!$C$3&amp;".xlsx]Hóa đơn COD'!"&amp;CELL("address",B742))))</f>
        <v>T157418-Nguyễn Phan Anh</v>
      </c>
      <c r="C742">
        <f ca="1">IF(ISBLANK(INDIRECT("'["&amp;'Báo cáo'!$C$3&amp;".xlsx]Hóa đơn COD'!"&amp;CELL("address",C742))),"",(INDIRECT("'["&amp;'Báo cáo'!$C$3&amp;".xlsx]Hóa đơn COD'!"&amp;CELL("address",C742))))</f>
        <v>15652801</v>
      </c>
      <c r="D742">
        <f ca="1">IF(ISBLANK(INDIRECT("'["&amp;'Báo cáo'!$C$3&amp;".xlsx]Hóa đơn COD'!"&amp;CELL("address",D742))),"",(INDIRECT("'["&amp;'Báo cáo'!$C$3&amp;".xlsx]Hóa đơn COD'!"&amp;CELL("address",D742))))</f>
        <v>17500</v>
      </c>
      <c r="E742">
        <f ca="1">IF(ISBLANK(INDIRECT("'["&amp;'Báo cáo'!$C$3&amp;".xlsx]Hóa đơn COD'!"&amp;CELL("address",E742))),"",(INDIRECT("'["&amp;'Báo cáo'!$C$3&amp;".xlsx]Hóa đơn COD'!"&amp;CELL("address",E742))))</f>
        <v>1337170</v>
      </c>
      <c r="F742">
        <f ca="1">IF(ISBLANK(INDIRECT("'["&amp;'Báo cáo'!$C$3&amp;".xlsx]Hóa đơn COD'!"&amp;CELL("address",F742))),"",(INDIRECT("'["&amp;'Báo cáo'!$C$3&amp;".xlsx]Hóa đơn COD'!"&amp;CELL("address",F742))))</f>
        <v>1051170</v>
      </c>
      <c r="G742">
        <f ca="1">IF(ISBLANK(INDIRECT("'["&amp;'Báo cáo'!$C$3&amp;".xlsx]Hóa đơn COD'!"&amp;CELL("address",G742))),"",(INDIRECT("'["&amp;'Báo cáo'!$C$3&amp;".xlsx]Hóa đơn COD'!"&amp;CELL("address",G742))))</f>
        <v>286000</v>
      </c>
      <c r="H742">
        <f ca="1">IF(ISBLANK(INDIRECT("'["&amp;'Báo cáo'!$C$3&amp;".xlsx]Hóa đơn COD'!"&amp;CELL("address",H742))),"",(INDIRECT("'["&amp;'Báo cáo'!$C$3&amp;".xlsx]Hóa đơn COD'!"&amp;CELL("address",H742))))</f>
        <v>0</v>
      </c>
      <c r="I742">
        <f ca="1">IF(ISBLANK(INDIRECT("'["&amp;'Báo cáo'!$C$3&amp;".xlsx]Hóa đơn COD'!"&amp;CELL("address",I742))),"",(INDIRECT("'["&amp;'Báo cáo'!$C$3&amp;".xlsx]Hóa đơn COD'!"&amp;CELL("address",I742))))</f>
        <v>71</v>
      </c>
      <c r="J742">
        <f ca="1">IF(ISBLANK(INDIRECT("'["&amp;'Báo cáo'!$C$3&amp;".xlsx]Hóa đơn COD'!"&amp;CELL("address",J742))),"",(INDIRECT("'["&amp;'Báo cáo'!$C$3&amp;".xlsx]Hóa đơn COD'!"&amp;CELL("address",J742))))</f>
        <v>57</v>
      </c>
      <c r="K742">
        <f ca="1">IF(ISBLANK(INDIRECT("'["&amp;'Báo cáo'!$C$3&amp;".xlsx]Hóa đơn COD'!"&amp;CELL("address",K742))),"",(INDIRECT("'["&amp;'Báo cáo'!$C$3&amp;".xlsx]Hóa đơn COD'!"&amp;CELL("address",K742))))</f>
        <v>3</v>
      </c>
      <c r="L742">
        <f ca="1">IF(ISBLANK(INDIRECT("'["&amp;'Báo cáo'!$C$3&amp;".xlsx]Hóa đơn COD'!"&amp;CELL("address",L742))),"",(INDIRECT("'["&amp;'Báo cáo'!$C$3&amp;".xlsx]Hóa đơn COD'!"&amp;CELL("address",L742))))</f>
        <v>11</v>
      </c>
      <c r="M742">
        <f ca="1">IF(ISBLANK(INDIRECT("'["&amp;'Báo cáo'!$C$3&amp;".xlsx]Hóa đơn COD'!"&amp;CELL("address",M742))),"",(INDIRECT("'["&amp;'Báo cáo'!$C$3&amp;".xlsx]Hóa đơn COD'!"&amp;CELL("address",M742))))</f>
        <v>71</v>
      </c>
      <c r="N742" t="str">
        <f ca="1">IF(ISBLANK(INDIRECT("'["&amp;'Báo cáo'!$C$3&amp;".xlsx]Hóa đơn COD'!"&amp;CELL("address",N742))),"",(INDIRECT("'["&amp;'Báo cáo'!$C$3&amp;".xlsx]Hóa đơn COD'!"&amp;CELL("address",N742))))</f>
        <v>nhitpy</v>
      </c>
      <c r="O742" t="str">
        <f ca="1">IF(ISBLANK(INDIRECT("'["&amp;'Báo cáo'!$C$3&amp;".xlsx]Hóa đơn COD'!"&amp;CELL("address",O742))),"",(INDIRECT("'["&amp;'Báo cáo'!$C$3&amp;".xlsx]Hóa đơn COD'!"&amp;CELL("address",O742))))</f>
        <v>13:42 30-11-19</v>
      </c>
      <c r="P742" s="10">
        <f t="shared" ca="1" si="11"/>
        <v>0.5708333333333333</v>
      </c>
      <c r="Q742" t="str">
        <f ca="1">IF(B742="","",IF(P742&lt;'Báo cáo'!$C$4,"Sáng","Chiều"))</f>
        <v>Chiều</v>
      </c>
      <c r="R742" s="12" t="str">
        <f ca="1">IF(A742="","",IF(ISNUMBER(MATCH(B742,'Danh sách COD'!$B:$B,0)),J742/I742,""))</f>
        <v/>
      </c>
      <c r="S742" t="str">
        <f ca="1">IF(R742="","",IF(R742&gt;='Báo cáo'!$C$8,"Có","Không"))</f>
        <v/>
      </c>
    </row>
    <row r="743" spans="1:19" x14ac:dyDescent="0.25">
      <c r="A743" t="str">
        <f ca="1">IF(ISBLANK(INDIRECT("'["&amp;'Báo cáo'!$C$3&amp;".xlsx]Hóa đơn COD'!"&amp;CELL("address",A743))),"",(INDIRECT("'["&amp;'Báo cáo'!$C$3&amp;".xlsx]Hóa đơn COD'!"&amp;CELL("address",A743))))</f>
        <v>BTT396770136.T157418.041219</v>
      </c>
      <c r="B743" t="str">
        <f ca="1">IF(ISBLANK(INDIRECT("'["&amp;'Báo cáo'!$C$3&amp;".xlsx]Hóa đơn COD'!"&amp;CELL("address",B743))),"",(INDIRECT("'["&amp;'Báo cáo'!$C$3&amp;".xlsx]Hóa đơn COD'!"&amp;CELL("address",B743))))</f>
        <v>T157418-Nguyễn Phan Anh</v>
      </c>
      <c r="C743">
        <f ca="1">IF(ISBLANK(INDIRECT("'["&amp;'Báo cáo'!$C$3&amp;".xlsx]Hóa đơn COD'!"&amp;CELL("address",C743))),"",(INDIRECT("'["&amp;'Báo cáo'!$C$3&amp;".xlsx]Hóa đơn COD'!"&amp;CELL("address",C743))))</f>
        <v>31084576</v>
      </c>
      <c r="D743">
        <f ca="1">IF(ISBLANK(INDIRECT("'["&amp;'Báo cáo'!$C$3&amp;".xlsx]Hóa đơn COD'!"&amp;CELL("address",D743))),"",(INDIRECT("'["&amp;'Báo cáo'!$C$3&amp;".xlsx]Hóa đơn COD'!"&amp;CELL("address",D743))))</f>
        <v>16000</v>
      </c>
      <c r="E743">
        <f ca="1">IF(ISBLANK(INDIRECT("'["&amp;'Báo cáo'!$C$3&amp;".xlsx]Hóa đơn COD'!"&amp;CELL("address",E743))),"",(INDIRECT("'["&amp;'Báo cáo'!$C$3&amp;".xlsx]Hóa đơn COD'!"&amp;CELL("address",E743))))</f>
        <v>1974611</v>
      </c>
      <c r="F743">
        <f ca="1">IF(ISBLANK(INDIRECT("'["&amp;'Báo cáo'!$C$3&amp;".xlsx]Hóa đơn COD'!"&amp;CELL("address",F743))),"",(INDIRECT("'["&amp;'Báo cáo'!$C$3&amp;".xlsx]Hóa đơn COD'!"&amp;CELL("address",F743))))</f>
        <v>1745611</v>
      </c>
      <c r="G743">
        <f ca="1">IF(ISBLANK(INDIRECT("'["&amp;'Báo cáo'!$C$3&amp;".xlsx]Hóa đơn COD'!"&amp;CELL("address",G743))),"",(INDIRECT("'["&amp;'Báo cáo'!$C$3&amp;".xlsx]Hóa đơn COD'!"&amp;CELL("address",G743))))</f>
        <v>229000</v>
      </c>
      <c r="H743">
        <f ca="1">IF(ISBLANK(INDIRECT("'["&amp;'Báo cáo'!$C$3&amp;".xlsx]Hóa đơn COD'!"&amp;CELL("address",H743))),"",(INDIRECT("'["&amp;'Báo cáo'!$C$3&amp;".xlsx]Hóa đơn COD'!"&amp;CELL("address",H743))))</f>
        <v>0</v>
      </c>
      <c r="I743">
        <f ca="1">IF(ISBLANK(INDIRECT("'["&amp;'Báo cáo'!$C$3&amp;".xlsx]Hóa đơn COD'!"&amp;CELL("address",I743))),"",(INDIRECT("'["&amp;'Báo cáo'!$C$3&amp;".xlsx]Hóa đơn COD'!"&amp;CELL("address",I743))))</f>
        <v>94</v>
      </c>
      <c r="J743">
        <f ca="1">IF(ISBLANK(INDIRECT("'["&amp;'Báo cáo'!$C$3&amp;".xlsx]Hóa đơn COD'!"&amp;CELL("address",J743))),"",(INDIRECT("'["&amp;'Báo cáo'!$C$3&amp;".xlsx]Hóa đơn COD'!"&amp;CELL("address",J743))))</f>
        <v>85</v>
      </c>
      <c r="K743">
        <f ca="1">IF(ISBLANK(INDIRECT("'["&amp;'Báo cáo'!$C$3&amp;".xlsx]Hóa đơn COD'!"&amp;CELL("address",K743))),"",(INDIRECT("'["&amp;'Báo cáo'!$C$3&amp;".xlsx]Hóa đơn COD'!"&amp;CELL("address",K743))))</f>
        <v>2</v>
      </c>
      <c r="L743">
        <f ca="1">IF(ISBLANK(INDIRECT("'["&amp;'Báo cáo'!$C$3&amp;".xlsx]Hóa đơn COD'!"&amp;CELL("address",L743))),"",(INDIRECT("'["&amp;'Báo cáo'!$C$3&amp;".xlsx]Hóa đơn COD'!"&amp;CELL("address",L743))))</f>
        <v>7</v>
      </c>
      <c r="M743">
        <f ca="1">IF(ISBLANK(INDIRECT("'["&amp;'Báo cáo'!$C$3&amp;".xlsx]Hóa đơn COD'!"&amp;CELL("address",M743))),"",(INDIRECT("'["&amp;'Báo cáo'!$C$3&amp;".xlsx]Hóa đơn COD'!"&amp;CELL("address",M743))))</f>
        <v>94</v>
      </c>
      <c r="N743" t="str">
        <f ca="1">IF(ISBLANK(INDIRECT("'["&amp;'Báo cáo'!$C$3&amp;".xlsx]Hóa đơn COD'!"&amp;CELL("address",N743))),"",(INDIRECT("'["&amp;'Báo cáo'!$C$3&amp;".xlsx]Hóa đơn COD'!"&amp;CELL("address",N743))))</f>
        <v>trongntm</v>
      </c>
      <c r="O743" t="str">
        <f ca="1">IF(ISBLANK(INDIRECT("'["&amp;'Báo cáo'!$C$3&amp;".xlsx]Hóa đơn COD'!"&amp;CELL("address",O743))),"",(INDIRECT("'["&amp;'Báo cáo'!$C$3&amp;".xlsx]Hóa đơn COD'!"&amp;CELL("address",O743))))</f>
        <v>13:54 04-12-19</v>
      </c>
      <c r="P743" s="10">
        <f t="shared" ca="1" si="11"/>
        <v>0.57916666666666672</v>
      </c>
      <c r="Q743" t="str">
        <f ca="1">IF(B743="","",IF(P743&lt;'Báo cáo'!$C$4,"Sáng","Chiều"))</f>
        <v>Chiều</v>
      </c>
      <c r="R743" s="12" t="str">
        <f ca="1">IF(A743="","",IF(ISNUMBER(MATCH(B743,'Danh sách COD'!$B:$B,0)),J743/I743,""))</f>
        <v/>
      </c>
      <c r="S743" t="str">
        <f ca="1">IF(R743="","",IF(R743&gt;='Báo cáo'!$C$8,"Có","Không"))</f>
        <v/>
      </c>
    </row>
    <row r="744" spans="1:19" x14ac:dyDescent="0.25">
      <c r="A744" t="str">
        <f ca="1">IF(ISBLANK(INDIRECT("'["&amp;'Báo cáo'!$C$3&amp;".xlsx]Hóa đơn COD'!"&amp;CELL("address",A744))),"",(INDIRECT("'["&amp;'Báo cáo'!$C$3&amp;".xlsx]Hóa đơn COD'!"&amp;CELL("address",A744))))</f>
        <v>BTT399489240.T157418.061219</v>
      </c>
      <c r="B744" t="str">
        <f ca="1">IF(ISBLANK(INDIRECT("'["&amp;'Báo cáo'!$C$3&amp;".xlsx]Hóa đơn COD'!"&amp;CELL("address",B744))),"",(INDIRECT("'["&amp;'Báo cáo'!$C$3&amp;".xlsx]Hóa đơn COD'!"&amp;CELL("address",B744))))</f>
        <v>T157418-Nguyễn Phan Anh</v>
      </c>
      <c r="C744">
        <f ca="1">IF(ISBLANK(INDIRECT("'["&amp;'Báo cáo'!$C$3&amp;".xlsx]Hóa đơn COD'!"&amp;CELL("address",C744))),"",(INDIRECT("'["&amp;'Báo cáo'!$C$3&amp;".xlsx]Hóa đơn COD'!"&amp;CELL("address",C744))))</f>
        <v>41393367</v>
      </c>
      <c r="D744">
        <f ca="1">IF(ISBLANK(INDIRECT("'["&amp;'Báo cáo'!$C$3&amp;".xlsx]Hóa đơn COD'!"&amp;CELL("address",D744))),"",(INDIRECT("'["&amp;'Báo cáo'!$C$3&amp;".xlsx]Hóa đơn COD'!"&amp;CELL("address",D744))))</f>
        <v>17500</v>
      </c>
      <c r="E744">
        <f ca="1">IF(ISBLANK(INDIRECT("'["&amp;'Báo cáo'!$C$3&amp;".xlsx]Hóa đơn COD'!"&amp;CELL("address",E744))),"",(INDIRECT("'["&amp;'Báo cáo'!$C$3&amp;".xlsx]Hóa đơn COD'!"&amp;CELL("address",E744))))</f>
        <v>2008100</v>
      </c>
      <c r="F744">
        <f ca="1">IF(ISBLANK(INDIRECT("'["&amp;'Báo cáo'!$C$3&amp;".xlsx]Hóa đơn COD'!"&amp;CELL("address",F744))),"",(INDIRECT("'["&amp;'Báo cáo'!$C$3&amp;".xlsx]Hóa đơn COD'!"&amp;CELL("address",F744))))</f>
        <v>1622600</v>
      </c>
      <c r="G744">
        <f ca="1">IF(ISBLANK(INDIRECT("'["&amp;'Báo cáo'!$C$3&amp;".xlsx]Hóa đơn COD'!"&amp;CELL("address",G744))),"",(INDIRECT("'["&amp;'Báo cáo'!$C$3&amp;".xlsx]Hóa đơn COD'!"&amp;CELL("address",G744))))</f>
        <v>368000</v>
      </c>
      <c r="H744">
        <f ca="1">IF(ISBLANK(INDIRECT("'["&amp;'Báo cáo'!$C$3&amp;".xlsx]Hóa đơn COD'!"&amp;CELL("address",H744))),"",(INDIRECT("'["&amp;'Báo cáo'!$C$3&amp;".xlsx]Hóa đơn COD'!"&amp;CELL("address",H744))))</f>
        <v>0</v>
      </c>
      <c r="I744">
        <f ca="1">IF(ISBLANK(INDIRECT("'["&amp;'Báo cáo'!$C$3&amp;".xlsx]Hóa đơn COD'!"&amp;CELL("address",I744))),"",(INDIRECT("'["&amp;'Báo cáo'!$C$3&amp;".xlsx]Hóa đơn COD'!"&amp;CELL("address",I744))))</f>
        <v>87</v>
      </c>
      <c r="J744">
        <f ca="1">IF(ISBLANK(INDIRECT("'["&amp;'Báo cáo'!$C$3&amp;".xlsx]Hóa đơn COD'!"&amp;CELL("address",J744))),"",(INDIRECT("'["&amp;'Báo cáo'!$C$3&amp;".xlsx]Hóa đơn COD'!"&amp;CELL("address",J744))))</f>
        <v>79</v>
      </c>
      <c r="K744">
        <f ca="1">IF(ISBLANK(INDIRECT("'["&amp;'Báo cáo'!$C$3&amp;".xlsx]Hóa đơn COD'!"&amp;CELL("address",K744))),"",(INDIRECT("'["&amp;'Báo cáo'!$C$3&amp;".xlsx]Hóa đơn COD'!"&amp;CELL("address",K744))))</f>
        <v>1</v>
      </c>
      <c r="L744">
        <f ca="1">IF(ISBLANK(INDIRECT("'["&amp;'Báo cáo'!$C$3&amp;".xlsx]Hóa đơn COD'!"&amp;CELL("address",L744))),"",(INDIRECT("'["&amp;'Báo cáo'!$C$3&amp;".xlsx]Hóa đơn COD'!"&amp;CELL("address",L744))))</f>
        <v>7</v>
      </c>
      <c r="M744">
        <f ca="1">IF(ISBLANK(INDIRECT("'["&amp;'Báo cáo'!$C$3&amp;".xlsx]Hóa đơn COD'!"&amp;CELL("address",M744))),"",(INDIRECT("'["&amp;'Báo cáo'!$C$3&amp;".xlsx]Hóa đơn COD'!"&amp;CELL("address",M744))))</f>
        <v>87</v>
      </c>
      <c r="N744" t="str">
        <f ca="1">IF(ISBLANK(INDIRECT("'["&amp;'Báo cáo'!$C$3&amp;".xlsx]Hóa đơn COD'!"&amp;CELL("address",N744))),"",(INDIRECT("'["&amp;'Báo cáo'!$C$3&amp;".xlsx]Hóa đơn COD'!"&amp;CELL("address",N744))))</f>
        <v>trongntm</v>
      </c>
      <c r="O744" t="str">
        <f ca="1">IF(ISBLANK(INDIRECT("'["&amp;'Báo cáo'!$C$3&amp;".xlsx]Hóa đơn COD'!"&amp;CELL("address",O744))),"",(INDIRECT("'["&amp;'Báo cáo'!$C$3&amp;".xlsx]Hóa đơn COD'!"&amp;CELL("address",O744))))</f>
        <v>14:03 06-12-19</v>
      </c>
      <c r="P744" s="10">
        <f t="shared" ca="1" si="11"/>
        <v>0.5854166666666667</v>
      </c>
      <c r="Q744" t="str">
        <f ca="1">IF(B744="","",IF(P744&lt;'Báo cáo'!$C$4,"Sáng","Chiều"))</f>
        <v>Chiều</v>
      </c>
      <c r="R744" s="12" t="str">
        <f ca="1">IF(A744="","",IF(ISNUMBER(MATCH(B744,'Danh sách COD'!$B:$B,0)),J744/I744,""))</f>
        <v/>
      </c>
      <c r="S744" t="str">
        <f ca="1">IF(R744="","",IF(R744&gt;='Báo cáo'!$C$8,"Có","Không"))</f>
        <v/>
      </c>
    </row>
    <row r="745" spans="1:19" x14ac:dyDescent="0.25">
      <c r="A745" t="str">
        <f ca="1">IF(ISBLANK(INDIRECT("'["&amp;'Báo cáo'!$C$3&amp;".xlsx]Hóa đơn COD'!"&amp;CELL("address",A745))),"",(INDIRECT("'["&amp;'Báo cáo'!$C$3&amp;".xlsx]Hóa đơn COD'!"&amp;CELL("address",A745))))</f>
        <v>BTT398048136.T157418.051219</v>
      </c>
      <c r="B745" t="str">
        <f ca="1">IF(ISBLANK(INDIRECT("'["&amp;'Báo cáo'!$C$3&amp;".xlsx]Hóa đơn COD'!"&amp;CELL("address",B745))),"",(INDIRECT("'["&amp;'Báo cáo'!$C$3&amp;".xlsx]Hóa đơn COD'!"&amp;CELL("address",B745))))</f>
        <v>T157418-Nguyễn Phan Anh</v>
      </c>
      <c r="C745">
        <f ca="1">IF(ISBLANK(INDIRECT("'["&amp;'Báo cáo'!$C$3&amp;".xlsx]Hóa đơn COD'!"&amp;CELL("address",C745))),"",(INDIRECT("'["&amp;'Báo cáo'!$C$3&amp;".xlsx]Hóa đơn COD'!"&amp;CELL("address",C745))))</f>
        <v>31411479</v>
      </c>
      <c r="D745">
        <f ca="1">IF(ISBLANK(INDIRECT("'["&amp;'Báo cáo'!$C$3&amp;".xlsx]Hóa đơn COD'!"&amp;CELL("address",D745))),"",(INDIRECT("'["&amp;'Báo cáo'!$C$3&amp;".xlsx]Hóa đơn COD'!"&amp;CELL("address",D745))))</f>
        <v>66250</v>
      </c>
      <c r="E745">
        <f ca="1">IF(ISBLANK(INDIRECT("'["&amp;'Báo cáo'!$C$3&amp;".xlsx]Hóa đơn COD'!"&amp;CELL("address",E745))),"",(INDIRECT("'["&amp;'Báo cáo'!$C$3&amp;".xlsx]Hóa đơn COD'!"&amp;CELL("address",E745))))</f>
        <v>2428063</v>
      </c>
      <c r="F745">
        <f ca="1">IF(ISBLANK(INDIRECT("'["&amp;'Báo cáo'!$C$3&amp;".xlsx]Hóa đơn COD'!"&amp;CELL("address",F745))),"",(INDIRECT("'["&amp;'Báo cáo'!$C$3&amp;".xlsx]Hóa đơn COD'!"&amp;CELL("address",F745))))</f>
        <v>1935813</v>
      </c>
      <c r="G745">
        <f ca="1">IF(ISBLANK(INDIRECT("'["&amp;'Báo cáo'!$C$3&amp;".xlsx]Hóa đơn COD'!"&amp;CELL("address",G745))),"",(INDIRECT("'["&amp;'Báo cáo'!$C$3&amp;".xlsx]Hóa đơn COD'!"&amp;CELL("address",G745))))</f>
        <v>426000</v>
      </c>
      <c r="H745">
        <f ca="1">IF(ISBLANK(INDIRECT("'["&amp;'Báo cáo'!$C$3&amp;".xlsx]Hóa đơn COD'!"&amp;CELL("address",H745))),"",(INDIRECT("'["&amp;'Báo cáo'!$C$3&amp;".xlsx]Hóa đơn COD'!"&amp;CELL("address",H745))))</f>
        <v>0</v>
      </c>
      <c r="I745">
        <f ca="1">IF(ISBLANK(INDIRECT("'["&amp;'Báo cáo'!$C$3&amp;".xlsx]Hóa đơn COD'!"&amp;CELL("address",I745))),"",(INDIRECT("'["&amp;'Báo cáo'!$C$3&amp;".xlsx]Hóa đơn COD'!"&amp;CELL("address",I745))))</f>
        <v>96</v>
      </c>
      <c r="J745">
        <f ca="1">IF(ISBLANK(INDIRECT("'["&amp;'Báo cáo'!$C$3&amp;".xlsx]Hóa đơn COD'!"&amp;CELL("address",J745))),"",(INDIRECT("'["&amp;'Báo cáo'!$C$3&amp;".xlsx]Hóa đơn COD'!"&amp;CELL("address",J745))))</f>
        <v>87</v>
      </c>
      <c r="K745">
        <f ca="1">IF(ISBLANK(INDIRECT("'["&amp;'Báo cáo'!$C$3&amp;".xlsx]Hóa đơn COD'!"&amp;CELL("address",K745))),"",(INDIRECT("'["&amp;'Báo cáo'!$C$3&amp;".xlsx]Hóa đơn COD'!"&amp;CELL("address",K745))))</f>
        <v>2</v>
      </c>
      <c r="L745">
        <f ca="1">IF(ISBLANK(INDIRECT("'["&amp;'Báo cáo'!$C$3&amp;".xlsx]Hóa đơn COD'!"&amp;CELL("address",L745))),"",(INDIRECT("'["&amp;'Báo cáo'!$C$3&amp;".xlsx]Hóa đơn COD'!"&amp;CELL("address",L745))))</f>
        <v>7</v>
      </c>
      <c r="M745">
        <f ca="1">IF(ISBLANK(INDIRECT("'["&amp;'Báo cáo'!$C$3&amp;".xlsx]Hóa đơn COD'!"&amp;CELL("address",M745))),"",(INDIRECT("'["&amp;'Báo cáo'!$C$3&amp;".xlsx]Hóa đơn COD'!"&amp;CELL("address",M745))))</f>
        <v>96</v>
      </c>
      <c r="N745" t="str">
        <f ca="1">IF(ISBLANK(INDIRECT("'["&amp;'Báo cáo'!$C$3&amp;".xlsx]Hóa đơn COD'!"&amp;CELL("address",N745))),"",(INDIRECT("'["&amp;'Báo cáo'!$C$3&amp;".xlsx]Hóa đơn COD'!"&amp;CELL("address",N745))))</f>
        <v>trongntm</v>
      </c>
      <c r="O745" t="str">
        <f ca="1">IF(ISBLANK(INDIRECT("'["&amp;'Báo cáo'!$C$3&amp;".xlsx]Hóa đơn COD'!"&amp;CELL("address",O745))),"",(INDIRECT("'["&amp;'Báo cáo'!$C$3&amp;".xlsx]Hóa đơn COD'!"&amp;CELL("address",O745))))</f>
        <v>14:10 05-12-19</v>
      </c>
      <c r="P745" s="10">
        <f t="shared" ca="1" si="11"/>
        <v>0.59027777777777779</v>
      </c>
      <c r="Q745" t="str">
        <f ca="1">IF(B745="","",IF(P745&lt;'Báo cáo'!$C$4,"Sáng","Chiều"))</f>
        <v>Chiều</v>
      </c>
      <c r="R745" s="12" t="str">
        <f ca="1">IF(A745="","",IF(ISNUMBER(MATCH(B745,'Danh sách COD'!$B:$B,0)),J745/I745,""))</f>
        <v/>
      </c>
      <c r="S745" t="str">
        <f ca="1">IF(R745="","",IF(R745&gt;='Báo cáo'!$C$8,"Có","Không"))</f>
        <v/>
      </c>
    </row>
    <row r="746" spans="1:19" x14ac:dyDescent="0.25">
      <c r="A746" t="str">
        <f ca="1">IF(ISBLANK(INDIRECT("'["&amp;'Báo cáo'!$C$3&amp;".xlsx]Hóa đơn COD'!"&amp;CELL("address",A746))),"",(INDIRECT("'["&amp;'Báo cáo'!$C$3&amp;".xlsx]Hóa đơn COD'!"&amp;CELL("address",A746))))</f>
        <v>BTT395381565.T157418.031219</v>
      </c>
      <c r="B746" t="str">
        <f ca="1">IF(ISBLANK(INDIRECT("'["&amp;'Báo cáo'!$C$3&amp;".xlsx]Hóa đơn COD'!"&amp;CELL("address",B746))),"",(INDIRECT("'["&amp;'Báo cáo'!$C$3&amp;".xlsx]Hóa đơn COD'!"&amp;CELL("address",B746))))</f>
        <v>T157418-Nguyễn Phan Anh</v>
      </c>
      <c r="C746">
        <f ca="1">IF(ISBLANK(INDIRECT("'["&amp;'Báo cáo'!$C$3&amp;".xlsx]Hóa đơn COD'!"&amp;CELL("address",C746))),"",(INDIRECT("'["&amp;'Báo cáo'!$C$3&amp;".xlsx]Hóa đơn COD'!"&amp;CELL("address",C746))))</f>
        <v>23832825</v>
      </c>
      <c r="D746">
        <f ca="1">IF(ISBLANK(INDIRECT("'["&amp;'Báo cáo'!$C$3&amp;".xlsx]Hóa đơn COD'!"&amp;CELL("address",D746))),"",(INDIRECT("'["&amp;'Báo cáo'!$C$3&amp;".xlsx]Hóa đơn COD'!"&amp;CELL("address",D746))))</f>
        <v>0</v>
      </c>
      <c r="E746">
        <f ca="1">IF(ISBLANK(INDIRECT("'["&amp;'Báo cáo'!$C$3&amp;".xlsx]Hóa đơn COD'!"&amp;CELL("address",E746))),"",(INDIRECT("'["&amp;'Báo cáo'!$C$3&amp;".xlsx]Hóa đơn COD'!"&amp;CELL("address",E746))))</f>
        <v>2383595</v>
      </c>
      <c r="F746">
        <f ca="1">IF(ISBLANK(INDIRECT("'["&amp;'Báo cáo'!$C$3&amp;".xlsx]Hóa đơn COD'!"&amp;CELL("address",F746))),"",(INDIRECT("'["&amp;'Báo cáo'!$C$3&amp;".xlsx]Hóa đơn COD'!"&amp;CELL("address",F746))))</f>
        <v>2062595</v>
      </c>
      <c r="G746">
        <f ca="1">IF(ISBLANK(INDIRECT("'["&amp;'Báo cáo'!$C$3&amp;".xlsx]Hóa đơn COD'!"&amp;CELL("address",G746))),"",(INDIRECT("'["&amp;'Báo cáo'!$C$3&amp;".xlsx]Hóa đơn COD'!"&amp;CELL("address",G746))))</f>
        <v>321000</v>
      </c>
      <c r="H746">
        <f ca="1">IF(ISBLANK(INDIRECT("'["&amp;'Báo cáo'!$C$3&amp;".xlsx]Hóa đơn COD'!"&amp;CELL("address",H746))),"",(INDIRECT("'["&amp;'Báo cáo'!$C$3&amp;".xlsx]Hóa đơn COD'!"&amp;CELL("address",H746))))</f>
        <v>0</v>
      </c>
      <c r="I746">
        <f ca="1">IF(ISBLANK(INDIRECT("'["&amp;'Báo cáo'!$C$3&amp;".xlsx]Hóa đơn COD'!"&amp;CELL("address",I746))),"",(INDIRECT("'["&amp;'Báo cáo'!$C$3&amp;".xlsx]Hóa đơn COD'!"&amp;CELL("address",I746))))</f>
        <v>110</v>
      </c>
      <c r="J746">
        <f ca="1">IF(ISBLANK(INDIRECT("'["&amp;'Báo cáo'!$C$3&amp;".xlsx]Hóa đơn COD'!"&amp;CELL("address",J746))),"",(INDIRECT("'["&amp;'Báo cáo'!$C$3&amp;".xlsx]Hóa đơn COD'!"&amp;CELL("address",J746))))</f>
        <v>99</v>
      </c>
      <c r="K746">
        <f ca="1">IF(ISBLANK(INDIRECT("'["&amp;'Báo cáo'!$C$3&amp;".xlsx]Hóa đơn COD'!"&amp;CELL("address",K746))),"",(INDIRECT("'["&amp;'Báo cáo'!$C$3&amp;".xlsx]Hóa đơn COD'!"&amp;CELL("address",K746))))</f>
        <v>1</v>
      </c>
      <c r="L746">
        <f ca="1">IF(ISBLANK(INDIRECT("'["&amp;'Báo cáo'!$C$3&amp;".xlsx]Hóa đơn COD'!"&amp;CELL("address",L746))),"",(INDIRECT("'["&amp;'Báo cáo'!$C$3&amp;".xlsx]Hóa đơn COD'!"&amp;CELL("address",L746))))</f>
        <v>10</v>
      </c>
      <c r="M746">
        <f ca="1">IF(ISBLANK(INDIRECT("'["&amp;'Báo cáo'!$C$3&amp;".xlsx]Hóa đơn COD'!"&amp;CELL("address",M746))),"",(INDIRECT("'["&amp;'Báo cáo'!$C$3&amp;".xlsx]Hóa đơn COD'!"&amp;CELL("address",M746))))</f>
        <v>110</v>
      </c>
      <c r="N746" t="str">
        <f ca="1">IF(ISBLANK(INDIRECT("'["&amp;'Báo cáo'!$C$3&amp;".xlsx]Hóa đơn COD'!"&amp;CELL("address",N746))),"",(INDIRECT("'["&amp;'Báo cáo'!$C$3&amp;".xlsx]Hóa đơn COD'!"&amp;CELL("address",N746))))</f>
        <v>nhitpy</v>
      </c>
      <c r="O746" t="str">
        <f ca="1">IF(ISBLANK(INDIRECT("'["&amp;'Báo cáo'!$C$3&amp;".xlsx]Hóa đơn COD'!"&amp;CELL("address",O746))),"",(INDIRECT("'["&amp;'Báo cáo'!$C$3&amp;".xlsx]Hóa đơn COD'!"&amp;CELL("address",O746))))</f>
        <v>14:18 03-12-19</v>
      </c>
      <c r="P746" s="10">
        <f t="shared" ca="1" si="11"/>
        <v>0.59583333333333333</v>
      </c>
      <c r="Q746" t="str">
        <f ca="1">IF(B746="","",IF(P746&lt;'Báo cáo'!$C$4,"Sáng","Chiều"))</f>
        <v>Chiều</v>
      </c>
      <c r="R746" s="12" t="str">
        <f ca="1">IF(A746="","",IF(ISNUMBER(MATCH(B746,'Danh sách COD'!$B:$B,0)),J746/I746,""))</f>
        <v/>
      </c>
      <c r="S746" t="str">
        <f ca="1">IF(R746="","",IF(R746&gt;='Báo cáo'!$C$8,"Có","Không"))</f>
        <v/>
      </c>
    </row>
    <row r="747" spans="1:19" x14ac:dyDescent="0.25">
      <c r="A747" t="str">
        <f ca="1">IF(ISBLANK(INDIRECT("'["&amp;'Báo cáo'!$C$3&amp;".xlsx]Hóa đơn COD'!"&amp;CELL("address",A747))),"",(INDIRECT("'["&amp;'Báo cáo'!$C$3&amp;".xlsx]Hóa đơn COD'!"&amp;CELL("address",A747))))</f>
        <v>BTT394093080.T157418.021219</v>
      </c>
      <c r="B747" t="str">
        <f ca="1">IF(ISBLANK(INDIRECT("'["&amp;'Báo cáo'!$C$3&amp;".xlsx]Hóa đơn COD'!"&amp;CELL("address",B747))),"",(INDIRECT("'["&amp;'Báo cáo'!$C$3&amp;".xlsx]Hóa đơn COD'!"&amp;CELL("address",B747))))</f>
        <v>T157418-Nguyễn Phan Anh</v>
      </c>
      <c r="C747">
        <f ca="1">IF(ISBLANK(INDIRECT("'["&amp;'Báo cáo'!$C$3&amp;".xlsx]Hóa đơn COD'!"&amp;CELL("address",C747))),"",(INDIRECT("'["&amp;'Báo cáo'!$C$3&amp;".xlsx]Hóa đơn COD'!"&amp;CELL("address",C747))))</f>
        <v>31124132</v>
      </c>
      <c r="D747">
        <f ca="1">IF(ISBLANK(INDIRECT("'["&amp;'Báo cáo'!$C$3&amp;".xlsx]Hóa đơn COD'!"&amp;CELL("address",D747))),"",(INDIRECT("'["&amp;'Báo cáo'!$C$3&amp;".xlsx]Hóa đơn COD'!"&amp;CELL("address",D747))))</f>
        <v>26000</v>
      </c>
      <c r="E747">
        <f ca="1">IF(ISBLANK(INDIRECT("'["&amp;'Báo cáo'!$C$3&amp;".xlsx]Hóa đơn COD'!"&amp;CELL("address",E747))),"",(INDIRECT("'["&amp;'Báo cáo'!$C$3&amp;".xlsx]Hóa đơn COD'!"&amp;CELL("address",E747))))</f>
        <v>2827155</v>
      </c>
      <c r="F747">
        <f ca="1">IF(ISBLANK(INDIRECT("'["&amp;'Báo cáo'!$C$3&amp;".xlsx]Hóa đơn COD'!"&amp;CELL("address",F747))),"",(INDIRECT("'["&amp;'Báo cáo'!$C$3&amp;".xlsx]Hóa đơn COD'!"&amp;CELL("address",F747))))</f>
        <v>2139155</v>
      </c>
      <c r="G747">
        <f ca="1">IF(ISBLANK(INDIRECT("'["&amp;'Báo cáo'!$C$3&amp;".xlsx]Hóa đơn COD'!"&amp;CELL("address",G747))),"",(INDIRECT("'["&amp;'Báo cáo'!$C$3&amp;".xlsx]Hóa đơn COD'!"&amp;CELL("address",G747))))</f>
        <v>662000</v>
      </c>
      <c r="H747">
        <f ca="1">IF(ISBLANK(INDIRECT("'["&amp;'Báo cáo'!$C$3&amp;".xlsx]Hóa đơn COD'!"&amp;CELL("address",H747))),"",(INDIRECT("'["&amp;'Báo cáo'!$C$3&amp;".xlsx]Hóa đơn COD'!"&amp;CELL("address",H747))))</f>
        <v>0</v>
      </c>
      <c r="I747">
        <f ca="1">IF(ISBLANK(INDIRECT("'["&amp;'Báo cáo'!$C$3&amp;".xlsx]Hóa đơn COD'!"&amp;CELL("address",I747))),"",(INDIRECT("'["&amp;'Báo cáo'!$C$3&amp;".xlsx]Hóa đơn COD'!"&amp;CELL("address",I747))))</f>
        <v>110</v>
      </c>
      <c r="J747">
        <f ca="1">IF(ISBLANK(INDIRECT("'["&amp;'Báo cáo'!$C$3&amp;".xlsx]Hóa đơn COD'!"&amp;CELL("address",J747))),"",(INDIRECT("'["&amp;'Báo cáo'!$C$3&amp;".xlsx]Hóa đơn COD'!"&amp;CELL("address",J747))))</f>
        <v>99</v>
      </c>
      <c r="K747">
        <f ca="1">IF(ISBLANK(INDIRECT("'["&amp;'Báo cáo'!$C$3&amp;".xlsx]Hóa đơn COD'!"&amp;CELL("address",K747))),"",(INDIRECT("'["&amp;'Báo cáo'!$C$3&amp;".xlsx]Hóa đơn COD'!"&amp;CELL("address",K747))))</f>
        <v>1</v>
      </c>
      <c r="L747">
        <f ca="1">IF(ISBLANK(INDIRECT("'["&amp;'Báo cáo'!$C$3&amp;".xlsx]Hóa đơn COD'!"&amp;CELL("address",L747))),"",(INDIRECT("'["&amp;'Báo cáo'!$C$3&amp;".xlsx]Hóa đơn COD'!"&amp;CELL("address",L747))))</f>
        <v>10</v>
      </c>
      <c r="M747">
        <f ca="1">IF(ISBLANK(INDIRECT("'["&amp;'Báo cáo'!$C$3&amp;".xlsx]Hóa đơn COD'!"&amp;CELL("address",M747))),"",(INDIRECT("'["&amp;'Báo cáo'!$C$3&amp;".xlsx]Hóa đơn COD'!"&amp;CELL("address",M747))))</f>
        <v>110</v>
      </c>
      <c r="N747" t="str">
        <f ca="1">IF(ISBLANK(INDIRECT("'["&amp;'Báo cáo'!$C$3&amp;".xlsx]Hóa đơn COD'!"&amp;CELL("address",N747))),"",(INDIRECT("'["&amp;'Báo cáo'!$C$3&amp;".xlsx]Hóa đơn COD'!"&amp;CELL("address",N747))))</f>
        <v>nhitpy</v>
      </c>
      <c r="O747" t="str">
        <f ca="1">IF(ISBLANK(INDIRECT("'["&amp;'Báo cáo'!$C$3&amp;".xlsx]Hóa đơn COD'!"&amp;CELL("address",O747))),"",(INDIRECT("'["&amp;'Báo cáo'!$C$3&amp;".xlsx]Hóa đơn COD'!"&amp;CELL("address",O747))))</f>
        <v>14:48 02-12-19</v>
      </c>
      <c r="P747" s="10">
        <f t="shared" ca="1" si="11"/>
        <v>0.6166666666666667</v>
      </c>
      <c r="Q747" t="str">
        <f ca="1">IF(B747="","",IF(P747&lt;'Báo cáo'!$C$4,"Sáng","Chiều"))</f>
        <v>Chiều</v>
      </c>
      <c r="R747" s="12" t="str">
        <f ca="1">IF(A747="","",IF(ISNUMBER(MATCH(B747,'Danh sách COD'!$B:$B,0)),J747/I747,""))</f>
        <v/>
      </c>
      <c r="S747" t="str">
        <f ca="1">IF(R747="","",IF(R747&gt;='Báo cáo'!$C$8,"Có","Không"))</f>
        <v/>
      </c>
    </row>
    <row r="748" spans="1:19" x14ac:dyDescent="0.25">
      <c r="A748" t="str">
        <f ca="1">IF(ISBLANK(INDIRECT("'["&amp;'Báo cáo'!$C$3&amp;".xlsx]Hóa đơn COD'!"&amp;CELL("address",A748))),"",(INDIRECT("'["&amp;'Báo cáo'!$C$3&amp;".xlsx]Hóa đơn COD'!"&amp;CELL("address",A748))))</f>
        <v>BTT398196444.T157418.051219</v>
      </c>
      <c r="B748" t="str">
        <f ca="1">IF(ISBLANK(INDIRECT("'["&amp;'Báo cáo'!$C$3&amp;".xlsx]Hóa đơn COD'!"&amp;CELL("address",B748))),"",(INDIRECT("'["&amp;'Báo cáo'!$C$3&amp;".xlsx]Hóa đơn COD'!"&amp;CELL("address",B748))))</f>
        <v>T157418-Nguyễn Phan Anh</v>
      </c>
      <c r="C748">
        <f ca="1">IF(ISBLANK(INDIRECT("'["&amp;'Báo cáo'!$C$3&amp;".xlsx]Hóa đơn COD'!"&amp;CELL("address",C748))),"",(INDIRECT("'["&amp;'Báo cáo'!$C$3&amp;".xlsx]Hóa đơn COD'!"&amp;CELL("address",C748))))</f>
        <v>7284560</v>
      </c>
      <c r="D748">
        <f ca="1">IF(ISBLANK(INDIRECT("'["&amp;'Báo cáo'!$C$3&amp;".xlsx]Hóa đơn COD'!"&amp;CELL("address",D748))),"",(INDIRECT("'["&amp;'Báo cáo'!$C$3&amp;".xlsx]Hóa đơn COD'!"&amp;CELL("address",D748))))</f>
        <v>0</v>
      </c>
      <c r="E748">
        <f ca="1">IF(ISBLANK(INDIRECT("'["&amp;'Báo cáo'!$C$3&amp;".xlsx]Hóa đơn COD'!"&amp;CELL("address",E748))),"",(INDIRECT("'["&amp;'Báo cáo'!$C$3&amp;".xlsx]Hóa đơn COD'!"&amp;CELL("address",E748))))</f>
        <v>609280</v>
      </c>
      <c r="F748">
        <f ca="1">IF(ISBLANK(INDIRECT("'["&amp;'Báo cáo'!$C$3&amp;".xlsx]Hóa đơn COD'!"&amp;CELL("address",F748))),"",(INDIRECT("'["&amp;'Báo cáo'!$C$3&amp;".xlsx]Hóa đơn COD'!"&amp;CELL("address",F748))))</f>
        <v>563280</v>
      </c>
      <c r="G748">
        <f ca="1">IF(ISBLANK(INDIRECT("'["&amp;'Báo cáo'!$C$3&amp;".xlsx]Hóa đơn COD'!"&amp;CELL("address",G748))),"",(INDIRECT("'["&amp;'Báo cáo'!$C$3&amp;".xlsx]Hóa đơn COD'!"&amp;CELL("address",G748))))</f>
        <v>46000</v>
      </c>
      <c r="H748">
        <f ca="1">IF(ISBLANK(INDIRECT("'["&amp;'Báo cáo'!$C$3&amp;".xlsx]Hóa đơn COD'!"&amp;CELL("address",H748))),"",(INDIRECT("'["&amp;'Báo cáo'!$C$3&amp;".xlsx]Hóa đơn COD'!"&amp;CELL("address",H748))))</f>
        <v>0</v>
      </c>
      <c r="I748">
        <f ca="1">IF(ISBLANK(INDIRECT("'["&amp;'Báo cáo'!$C$3&amp;".xlsx]Hóa đơn COD'!"&amp;CELL("address",I748))),"",(INDIRECT("'["&amp;'Báo cáo'!$C$3&amp;".xlsx]Hóa đơn COD'!"&amp;CELL("address",I748))))</f>
        <v>30</v>
      </c>
      <c r="J748">
        <f ca="1">IF(ISBLANK(INDIRECT("'["&amp;'Báo cáo'!$C$3&amp;".xlsx]Hóa đơn COD'!"&amp;CELL("address",J748))),"",(INDIRECT("'["&amp;'Báo cáo'!$C$3&amp;".xlsx]Hóa đơn COD'!"&amp;CELL("address",J748))))</f>
        <v>23</v>
      </c>
      <c r="K748">
        <f ca="1">IF(ISBLANK(INDIRECT("'["&amp;'Báo cáo'!$C$3&amp;".xlsx]Hóa đơn COD'!"&amp;CELL("address",K748))),"",(INDIRECT("'["&amp;'Báo cáo'!$C$3&amp;".xlsx]Hóa đơn COD'!"&amp;CELL("address",K748))))</f>
        <v>2</v>
      </c>
      <c r="L748">
        <f ca="1">IF(ISBLANK(INDIRECT("'["&amp;'Báo cáo'!$C$3&amp;".xlsx]Hóa đơn COD'!"&amp;CELL("address",L748))),"",(INDIRECT("'["&amp;'Báo cáo'!$C$3&amp;".xlsx]Hóa đơn COD'!"&amp;CELL("address",L748))))</f>
        <v>5</v>
      </c>
      <c r="M748">
        <f ca="1">IF(ISBLANK(INDIRECT("'["&amp;'Báo cáo'!$C$3&amp;".xlsx]Hóa đơn COD'!"&amp;CELL("address",M748))),"",(INDIRECT("'["&amp;'Báo cáo'!$C$3&amp;".xlsx]Hóa đơn COD'!"&amp;CELL("address",M748))))</f>
        <v>30</v>
      </c>
      <c r="N748" t="str">
        <f ca="1">IF(ISBLANK(INDIRECT("'["&amp;'Báo cáo'!$C$3&amp;".xlsx]Hóa đơn COD'!"&amp;CELL("address",N748))),"",(INDIRECT("'["&amp;'Báo cáo'!$C$3&amp;".xlsx]Hóa đơn COD'!"&amp;CELL("address",N748))))</f>
        <v>tuoint</v>
      </c>
      <c r="O748" t="str">
        <f ca="1">IF(ISBLANK(INDIRECT("'["&amp;'Báo cáo'!$C$3&amp;".xlsx]Hóa đơn COD'!"&amp;CELL("address",O748))),"",(INDIRECT("'["&amp;'Báo cáo'!$C$3&amp;".xlsx]Hóa đơn COD'!"&amp;CELL("address",O748))))</f>
        <v>17:13 05-12-19</v>
      </c>
      <c r="P748" s="10">
        <f t="shared" ca="1" si="11"/>
        <v>0.71736111111111101</v>
      </c>
      <c r="Q748" t="str">
        <f ca="1">IF(B748="","",IF(P748&lt;'Báo cáo'!$C$4,"Sáng","Chiều"))</f>
        <v>Chiều</v>
      </c>
      <c r="R748" s="12" t="str">
        <f ca="1">IF(A748="","",IF(ISNUMBER(MATCH(B748,'Danh sách COD'!$B:$B,0)),J748/I748,""))</f>
        <v/>
      </c>
      <c r="S748" t="str">
        <f ca="1">IF(R748="","",IF(R748&gt;='Báo cáo'!$C$8,"Có","Không"))</f>
        <v/>
      </c>
    </row>
    <row r="749" spans="1:19" x14ac:dyDescent="0.25">
      <c r="A749" t="str">
        <f ca="1">IF(ISBLANK(INDIRECT("'["&amp;'Báo cáo'!$C$3&amp;".xlsx]Hóa đơn COD'!"&amp;CELL("address",A749))),"",(INDIRECT("'["&amp;'Báo cáo'!$C$3&amp;".xlsx]Hóa đơn COD'!"&amp;CELL("address",A749))))</f>
        <v>BTT397081392.T157418.041219</v>
      </c>
      <c r="B749" t="str">
        <f ca="1">IF(ISBLANK(INDIRECT("'["&amp;'Báo cáo'!$C$3&amp;".xlsx]Hóa đơn COD'!"&amp;CELL("address",B749))),"",(INDIRECT("'["&amp;'Báo cáo'!$C$3&amp;".xlsx]Hóa đơn COD'!"&amp;CELL("address",B749))))</f>
        <v>T157418-Nguyễn Phan Anh</v>
      </c>
      <c r="C749">
        <f ca="1">IF(ISBLANK(INDIRECT("'["&amp;'Báo cáo'!$C$3&amp;".xlsx]Hóa đơn COD'!"&amp;CELL("address",C749))),"",(INDIRECT("'["&amp;'Báo cáo'!$C$3&amp;".xlsx]Hóa đơn COD'!"&amp;CELL("address",C749))))</f>
        <v>11399455</v>
      </c>
      <c r="D749">
        <f ca="1">IF(ISBLANK(INDIRECT("'["&amp;'Báo cáo'!$C$3&amp;".xlsx]Hóa đơn COD'!"&amp;CELL("address",D749))),"",(INDIRECT("'["&amp;'Báo cáo'!$C$3&amp;".xlsx]Hóa đơn COD'!"&amp;CELL("address",D749))))</f>
        <v>17150</v>
      </c>
      <c r="E749">
        <f ca="1">IF(ISBLANK(INDIRECT("'["&amp;'Báo cáo'!$C$3&amp;".xlsx]Hóa đơn COD'!"&amp;CELL("address",E749))),"",(INDIRECT("'["&amp;'Báo cáo'!$C$3&amp;".xlsx]Hóa đơn COD'!"&amp;CELL("address",E749))))</f>
        <v>1139570</v>
      </c>
      <c r="F749">
        <f ca="1">IF(ISBLANK(INDIRECT("'["&amp;'Báo cáo'!$C$3&amp;".xlsx]Hóa đơn COD'!"&amp;CELL("address",F749))),"",(INDIRECT("'["&amp;'Báo cáo'!$C$3&amp;".xlsx]Hóa đơn COD'!"&amp;CELL("address",F749))))</f>
        <v>905570</v>
      </c>
      <c r="G749">
        <f ca="1">IF(ISBLANK(INDIRECT("'["&amp;'Báo cáo'!$C$3&amp;".xlsx]Hóa đơn COD'!"&amp;CELL("address",G749))),"",(INDIRECT("'["&amp;'Báo cáo'!$C$3&amp;".xlsx]Hóa đơn COD'!"&amp;CELL("address",G749))))</f>
        <v>234000</v>
      </c>
      <c r="H749">
        <f ca="1">IF(ISBLANK(INDIRECT("'["&amp;'Báo cáo'!$C$3&amp;".xlsx]Hóa đơn COD'!"&amp;CELL("address",H749))),"",(INDIRECT("'["&amp;'Báo cáo'!$C$3&amp;".xlsx]Hóa đơn COD'!"&amp;CELL("address",H749))))</f>
        <v>0</v>
      </c>
      <c r="I749">
        <f ca="1">IF(ISBLANK(INDIRECT("'["&amp;'Báo cáo'!$C$3&amp;".xlsx]Hóa đơn COD'!"&amp;CELL("address",I749))),"",(INDIRECT("'["&amp;'Báo cáo'!$C$3&amp;".xlsx]Hóa đơn COD'!"&amp;CELL("address",I749))))</f>
        <v>54</v>
      </c>
      <c r="J749">
        <f ca="1">IF(ISBLANK(INDIRECT("'["&amp;'Báo cáo'!$C$3&amp;".xlsx]Hóa đơn COD'!"&amp;CELL("address",J749))),"",(INDIRECT("'["&amp;'Báo cáo'!$C$3&amp;".xlsx]Hóa đơn COD'!"&amp;CELL("address",J749))))</f>
        <v>41</v>
      </c>
      <c r="K749">
        <f ca="1">IF(ISBLANK(INDIRECT("'["&amp;'Báo cáo'!$C$3&amp;".xlsx]Hóa đơn COD'!"&amp;CELL("address",K749))),"",(INDIRECT("'["&amp;'Báo cáo'!$C$3&amp;".xlsx]Hóa đơn COD'!"&amp;CELL("address",K749))))</f>
        <v>4</v>
      </c>
      <c r="L749">
        <f ca="1">IF(ISBLANK(INDIRECT("'["&amp;'Báo cáo'!$C$3&amp;".xlsx]Hóa đơn COD'!"&amp;CELL("address",L749))),"",(INDIRECT("'["&amp;'Báo cáo'!$C$3&amp;".xlsx]Hóa đơn COD'!"&amp;CELL("address",L749))))</f>
        <v>9</v>
      </c>
      <c r="M749">
        <f ca="1">IF(ISBLANK(INDIRECT("'["&amp;'Báo cáo'!$C$3&amp;".xlsx]Hóa đơn COD'!"&amp;CELL("address",M749))),"",(INDIRECT("'["&amp;'Báo cáo'!$C$3&amp;".xlsx]Hóa đơn COD'!"&amp;CELL("address",M749))))</f>
        <v>54</v>
      </c>
      <c r="N749" t="str">
        <f ca="1">IF(ISBLANK(INDIRECT("'["&amp;'Báo cáo'!$C$3&amp;".xlsx]Hóa đơn COD'!"&amp;CELL("address",N749))),"",(INDIRECT("'["&amp;'Báo cáo'!$C$3&amp;".xlsx]Hóa đơn COD'!"&amp;CELL("address",N749))))</f>
        <v>ngannk2</v>
      </c>
      <c r="O749" t="str">
        <f ca="1">IF(ISBLANK(INDIRECT("'["&amp;'Báo cáo'!$C$3&amp;".xlsx]Hóa đơn COD'!"&amp;CELL("address",O749))),"",(INDIRECT("'["&amp;'Báo cáo'!$C$3&amp;".xlsx]Hóa đơn COD'!"&amp;CELL("address",O749))))</f>
        <v>18:14 04-12-19</v>
      </c>
      <c r="P749" s="10">
        <f t="shared" ca="1" si="11"/>
        <v>0.7597222222222223</v>
      </c>
      <c r="Q749" t="str">
        <f ca="1">IF(B749="","",IF(P749&lt;'Báo cáo'!$C$4,"Sáng","Chiều"))</f>
        <v>Chiều</v>
      </c>
      <c r="R749" s="12" t="str">
        <f ca="1">IF(A749="","",IF(ISNUMBER(MATCH(B749,'Danh sách COD'!$B:$B,0)),J749/I749,""))</f>
        <v/>
      </c>
      <c r="S749" t="str">
        <f ca="1">IF(R749="","",IF(R749&gt;='Báo cáo'!$C$8,"Có","Không"))</f>
        <v/>
      </c>
    </row>
    <row r="750" spans="1:19" x14ac:dyDescent="0.25">
      <c r="A750" t="str">
        <f ca="1">IF(ISBLANK(INDIRECT("'["&amp;'Báo cáo'!$C$3&amp;".xlsx]Hóa đơn COD'!"&amp;CELL("address",A750))),"",(INDIRECT("'["&amp;'Báo cáo'!$C$3&amp;".xlsx]Hóa đơn COD'!"&amp;CELL("address",A750))))</f>
        <v>BTT395680854.T157418.031219</v>
      </c>
      <c r="B750" t="str">
        <f ca="1">IF(ISBLANK(INDIRECT("'["&amp;'Báo cáo'!$C$3&amp;".xlsx]Hóa đơn COD'!"&amp;CELL("address",B750))),"",(INDIRECT("'["&amp;'Báo cáo'!$C$3&amp;".xlsx]Hóa đơn COD'!"&amp;CELL("address",B750))))</f>
        <v>T157418-Nguyễn Phan Anh</v>
      </c>
      <c r="C750">
        <f ca="1">IF(ISBLANK(INDIRECT("'["&amp;'Báo cáo'!$C$3&amp;".xlsx]Hóa đơn COD'!"&amp;CELL("address",C750))),"",(INDIRECT("'["&amp;'Báo cáo'!$C$3&amp;".xlsx]Hóa đơn COD'!"&amp;CELL("address",C750))))</f>
        <v>8558700</v>
      </c>
      <c r="D750">
        <f ca="1">IF(ISBLANK(INDIRECT("'["&amp;'Báo cáo'!$C$3&amp;".xlsx]Hóa đơn COD'!"&amp;CELL("address",D750))),"",(INDIRECT("'["&amp;'Báo cáo'!$C$3&amp;".xlsx]Hóa đơn COD'!"&amp;CELL("address",D750))))</f>
        <v>25500</v>
      </c>
      <c r="E750">
        <f ca="1">IF(ISBLANK(INDIRECT("'["&amp;'Báo cáo'!$C$3&amp;".xlsx]Hóa đơn COD'!"&amp;CELL("address",E750))),"",(INDIRECT("'["&amp;'Báo cáo'!$C$3&amp;".xlsx]Hóa đơn COD'!"&amp;CELL("address",E750))))</f>
        <v>916570</v>
      </c>
      <c r="F750">
        <f ca="1">IF(ISBLANK(INDIRECT("'["&amp;'Báo cáo'!$C$3&amp;".xlsx]Hóa đơn COD'!"&amp;CELL("address",F750))),"",(INDIRECT("'["&amp;'Báo cáo'!$C$3&amp;".xlsx]Hóa đơn COD'!"&amp;CELL("address",F750))))</f>
        <v>612070</v>
      </c>
      <c r="G750">
        <f ca="1">IF(ISBLANK(INDIRECT("'["&amp;'Báo cáo'!$C$3&amp;".xlsx]Hóa đơn COD'!"&amp;CELL("address",G750))),"",(INDIRECT("'["&amp;'Báo cáo'!$C$3&amp;".xlsx]Hóa đơn COD'!"&amp;CELL("address",G750))))</f>
        <v>279000</v>
      </c>
      <c r="H750">
        <f ca="1">IF(ISBLANK(INDIRECT("'["&amp;'Báo cáo'!$C$3&amp;".xlsx]Hóa đơn COD'!"&amp;CELL("address",H750))),"",(INDIRECT("'["&amp;'Báo cáo'!$C$3&amp;".xlsx]Hóa đơn COD'!"&amp;CELL("address",H750))))</f>
        <v>0</v>
      </c>
      <c r="I750">
        <f ca="1">IF(ISBLANK(INDIRECT("'["&amp;'Báo cáo'!$C$3&amp;".xlsx]Hóa đơn COD'!"&amp;CELL("address",I750))),"",(INDIRECT("'["&amp;'Báo cáo'!$C$3&amp;".xlsx]Hóa đơn COD'!"&amp;CELL("address",I750))))</f>
        <v>42</v>
      </c>
      <c r="J750">
        <f ca="1">IF(ISBLANK(INDIRECT("'["&amp;'Báo cáo'!$C$3&amp;".xlsx]Hóa đơn COD'!"&amp;CELL("address",J750))),"",(INDIRECT("'["&amp;'Báo cáo'!$C$3&amp;".xlsx]Hóa đơn COD'!"&amp;CELL("address",J750))))</f>
        <v>31</v>
      </c>
      <c r="K750">
        <f ca="1">IF(ISBLANK(INDIRECT("'["&amp;'Báo cáo'!$C$3&amp;".xlsx]Hóa đơn COD'!"&amp;CELL("address",K750))),"",(INDIRECT("'["&amp;'Báo cáo'!$C$3&amp;".xlsx]Hóa đơn COD'!"&amp;CELL("address",K750))))</f>
        <v>2</v>
      </c>
      <c r="L750">
        <f ca="1">IF(ISBLANK(INDIRECT("'["&amp;'Báo cáo'!$C$3&amp;".xlsx]Hóa đơn COD'!"&amp;CELL("address",L750))),"",(INDIRECT("'["&amp;'Báo cáo'!$C$3&amp;".xlsx]Hóa đơn COD'!"&amp;CELL("address",L750))))</f>
        <v>9</v>
      </c>
      <c r="M750">
        <f ca="1">IF(ISBLANK(INDIRECT("'["&amp;'Báo cáo'!$C$3&amp;".xlsx]Hóa đơn COD'!"&amp;CELL("address",M750))),"",(INDIRECT("'["&amp;'Báo cáo'!$C$3&amp;".xlsx]Hóa đơn COD'!"&amp;CELL("address",M750))))</f>
        <v>42</v>
      </c>
      <c r="N750" t="str">
        <f ca="1">IF(ISBLANK(INDIRECT("'["&amp;'Báo cáo'!$C$3&amp;".xlsx]Hóa đơn COD'!"&amp;CELL("address",N750))),"",(INDIRECT("'["&amp;'Báo cáo'!$C$3&amp;".xlsx]Hóa đơn COD'!"&amp;CELL("address",N750))))</f>
        <v>nhitpy</v>
      </c>
      <c r="O750" t="str">
        <f ca="1">IF(ISBLANK(INDIRECT("'["&amp;'Báo cáo'!$C$3&amp;".xlsx]Hóa đơn COD'!"&amp;CELL("address",O750))),"",(INDIRECT("'["&amp;'Báo cáo'!$C$3&amp;".xlsx]Hóa đơn COD'!"&amp;CELL("address",O750))))</f>
        <v>18:24 03-12-19</v>
      </c>
      <c r="P750" s="10">
        <f t="shared" ca="1" si="11"/>
        <v>0.76666666666666661</v>
      </c>
      <c r="Q750" t="str">
        <f ca="1">IF(B750="","",IF(P750&lt;'Báo cáo'!$C$4,"Sáng","Chiều"))</f>
        <v>Chiều</v>
      </c>
      <c r="R750" s="12" t="str">
        <f ca="1">IF(A750="","",IF(ISNUMBER(MATCH(B750,'Danh sách COD'!$B:$B,0)),J750/I750,""))</f>
        <v/>
      </c>
      <c r="S750" t="str">
        <f ca="1">IF(R750="","",IF(R750&gt;='Báo cáo'!$C$8,"Có","Không"))</f>
        <v/>
      </c>
    </row>
    <row r="751" spans="1:19" x14ac:dyDescent="0.25">
      <c r="A751" t="str">
        <f ca="1">IF(ISBLANK(INDIRECT("'["&amp;'Báo cáo'!$C$3&amp;".xlsx]Hóa đơn COD'!"&amp;CELL("address",A751))),"",(INDIRECT("'["&amp;'Báo cáo'!$C$3&amp;".xlsx]Hóa đơn COD'!"&amp;CELL("address",A751))))</f>
        <v>BTT399800166.T157418.061219</v>
      </c>
      <c r="B751" t="str">
        <f ca="1">IF(ISBLANK(INDIRECT("'["&amp;'Báo cáo'!$C$3&amp;".xlsx]Hóa đơn COD'!"&amp;CELL("address",B751))),"",(INDIRECT("'["&amp;'Báo cáo'!$C$3&amp;".xlsx]Hóa đơn COD'!"&amp;CELL("address",B751))))</f>
        <v>T157418-Nguyễn Phan Anh</v>
      </c>
      <c r="C751">
        <f ca="1">IF(ISBLANK(INDIRECT("'["&amp;'Báo cáo'!$C$3&amp;".xlsx]Hóa đơn COD'!"&amp;CELL("address",C751))),"",(INDIRECT("'["&amp;'Báo cáo'!$C$3&amp;".xlsx]Hóa đơn COD'!"&amp;CELL("address",C751))))</f>
        <v>11580572</v>
      </c>
      <c r="D751">
        <f ca="1">IF(ISBLANK(INDIRECT("'["&amp;'Báo cáo'!$C$3&amp;".xlsx]Hóa đơn COD'!"&amp;CELL("address",D751))),"",(INDIRECT("'["&amp;'Báo cáo'!$C$3&amp;".xlsx]Hóa đơn COD'!"&amp;CELL("address",D751))))</f>
        <v>0</v>
      </c>
      <c r="E751">
        <f ca="1">IF(ISBLANK(INDIRECT("'["&amp;'Báo cáo'!$C$3&amp;".xlsx]Hóa đơn COD'!"&amp;CELL("address",E751))),"",(INDIRECT("'["&amp;'Báo cáo'!$C$3&amp;".xlsx]Hóa đơn COD'!"&amp;CELL("address",E751))))</f>
        <v>1045415</v>
      </c>
      <c r="F751">
        <f ca="1">IF(ISBLANK(INDIRECT("'["&amp;'Báo cáo'!$C$3&amp;".xlsx]Hóa đơn COD'!"&amp;CELL("address",F751))),"",(INDIRECT("'["&amp;'Báo cáo'!$C$3&amp;".xlsx]Hóa đơn COD'!"&amp;CELL("address",F751))))</f>
        <v>927415</v>
      </c>
      <c r="G751">
        <f ca="1">IF(ISBLANK(INDIRECT("'["&amp;'Báo cáo'!$C$3&amp;".xlsx]Hóa đơn COD'!"&amp;CELL("address",G751))),"",(INDIRECT("'["&amp;'Báo cáo'!$C$3&amp;".xlsx]Hóa đơn COD'!"&amp;CELL("address",G751))))</f>
        <v>118000</v>
      </c>
      <c r="H751">
        <f ca="1">IF(ISBLANK(INDIRECT("'["&amp;'Báo cáo'!$C$3&amp;".xlsx]Hóa đơn COD'!"&amp;CELL("address",H751))),"",(INDIRECT("'["&amp;'Báo cáo'!$C$3&amp;".xlsx]Hóa đơn COD'!"&amp;CELL("address",H751))))</f>
        <v>0</v>
      </c>
      <c r="I751">
        <f ca="1">IF(ISBLANK(INDIRECT("'["&amp;'Báo cáo'!$C$3&amp;".xlsx]Hóa đơn COD'!"&amp;CELL("address",I751))),"",(INDIRECT("'["&amp;'Báo cáo'!$C$3&amp;".xlsx]Hóa đơn COD'!"&amp;CELL("address",I751))))</f>
        <v>53</v>
      </c>
      <c r="J751">
        <f ca="1">IF(ISBLANK(INDIRECT("'["&amp;'Báo cáo'!$C$3&amp;".xlsx]Hóa đơn COD'!"&amp;CELL("address",J751))),"",(INDIRECT("'["&amp;'Báo cáo'!$C$3&amp;".xlsx]Hóa đơn COD'!"&amp;CELL("address",J751))))</f>
        <v>47</v>
      </c>
      <c r="K751">
        <f ca="1">IF(ISBLANK(INDIRECT("'["&amp;'Báo cáo'!$C$3&amp;".xlsx]Hóa đơn COD'!"&amp;CELL("address",K751))),"",(INDIRECT("'["&amp;'Báo cáo'!$C$3&amp;".xlsx]Hóa đơn COD'!"&amp;CELL("address",K751))))</f>
        <v>0</v>
      </c>
      <c r="L751">
        <f ca="1">IF(ISBLANK(INDIRECT("'["&amp;'Báo cáo'!$C$3&amp;".xlsx]Hóa đơn COD'!"&amp;CELL("address",L751))),"",(INDIRECT("'["&amp;'Báo cáo'!$C$3&amp;".xlsx]Hóa đơn COD'!"&amp;CELL("address",L751))))</f>
        <v>6</v>
      </c>
      <c r="M751">
        <f ca="1">IF(ISBLANK(INDIRECT("'["&amp;'Báo cáo'!$C$3&amp;".xlsx]Hóa đơn COD'!"&amp;CELL("address",M751))),"",(INDIRECT("'["&amp;'Báo cáo'!$C$3&amp;".xlsx]Hóa đơn COD'!"&amp;CELL("address",M751))))</f>
        <v>53</v>
      </c>
      <c r="N751" t="str">
        <f ca="1">IF(ISBLANK(INDIRECT("'["&amp;'Báo cáo'!$C$3&amp;".xlsx]Hóa đơn COD'!"&amp;CELL("address",N751))),"",(INDIRECT("'["&amp;'Báo cáo'!$C$3&amp;".xlsx]Hóa đơn COD'!"&amp;CELL("address",N751))))</f>
        <v>trongntm</v>
      </c>
      <c r="O751" t="str">
        <f ca="1">IF(ISBLANK(INDIRECT("'["&amp;'Báo cáo'!$C$3&amp;".xlsx]Hóa đơn COD'!"&amp;CELL("address",O751))),"",(INDIRECT("'["&amp;'Báo cáo'!$C$3&amp;".xlsx]Hóa đơn COD'!"&amp;CELL("address",O751))))</f>
        <v>18:32 06-12-19</v>
      </c>
      <c r="P751" s="10">
        <f t="shared" ca="1" si="11"/>
        <v>0.77222222222222225</v>
      </c>
      <c r="Q751" t="str">
        <f ca="1">IF(B751="","",IF(P751&lt;'Báo cáo'!$C$4,"Sáng","Chiều"))</f>
        <v>Chiều</v>
      </c>
      <c r="R751" s="12" t="str">
        <f ca="1">IF(A751="","",IF(ISNUMBER(MATCH(B751,'Danh sách COD'!$B:$B,0)),J751/I751,""))</f>
        <v/>
      </c>
      <c r="S751" t="str">
        <f ca="1">IF(R751="","",IF(R751&gt;='Báo cáo'!$C$8,"Có","Không"))</f>
        <v/>
      </c>
    </row>
    <row r="752" spans="1:19" x14ac:dyDescent="0.25">
      <c r="A752" t="str">
        <f ca="1">IF(ISBLANK(INDIRECT("'["&amp;'Báo cáo'!$C$3&amp;".xlsx]Hóa đơn COD'!"&amp;CELL("address",A752))),"",(INDIRECT("'["&amp;'Báo cáo'!$C$3&amp;".xlsx]Hóa đơn COD'!"&amp;CELL("address",A752))))</f>
        <v>BTT394411386.T157418.021219</v>
      </c>
      <c r="B752" t="str">
        <f ca="1">IF(ISBLANK(INDIRECT("'["&amp;'Báo cáo'!$C$3&amp;".xlsx]Hóa đơn COD'!"&amp;CELL("address",B752))),"",(INDIRECT("'["&amp;'Báo cáo'!$C$3&amp;".xlsx]Hóa đơn COD'!"&amp;CELL("address",B752))))</f>
        <v>T157418-Nguyễn Phan Anh</v>
      </c>
      <c r="C752">
        <f ca="1">IF(ISBLANK(INDIRECT("'["&amp;'Báo cáo'!$C$3&amp;".xlsx]Hóa đơn COD'!"&amp;CELL("address",C752))),"",(INDIRECT("'["&amp;'Báo cáo'!$C$3&amp;".xlsx]Hóa đơn COD'!"&amp;CELL("address",C752))))</f>
        <v>23877586</v>
      </c>
      <c r="D752">
        <f ca="1">IF(ISBLANK(INDIRECT("'["&amp;'Báo cáo'!$C$3&amp;".xlsx]Hóa đơn COD'!"&amp;CELL("address",D752))),"",(INDIRECT("'["&amp;'Báo cáo'!$C$3&amp;".xlsx]Hóa đơn COD'!"&amp;CELL("address",D752))))</f>
        <v>0</v>
      </c>
      <c r="E752">
        <f ca="1">IF(ISBLANK(INDIRECT("'["&amp;'Báo cáo'!$C$3&amp;".xlsx]Hóa đơn COD'!"&amp;CELL("address",E752))),"",(INDIRECT("'["&amp;'Báo cáo'!$C$3&amp;".xlsx]Hóa đơn COD'!"&amp;CELL("address",E752))))</f>
        <v>1810764</v>
      </c>
      <c r="F752">
        <f ca="1">IF(ISBLANK(INDIRECT("'["&amp;'Báo cáo'!$C$3&amp;".xlsx]Hóa đơn COD'!"&amp;CELL("address",F752))),"",(INDIRECT("'["&amp;'Báo cáo'!$C$3&amp;".xlsx]Hóa đơn COD'!"&amp;CELL("address",F752))))</f>
        <v>1550764</v>
      </c>
      <c r="G752">
        <f ca="1">IF(ISBLANK(INDIRECT("'["&amp;'Báo cáo'!$C$3&amp;".xlsx]Hóa đơn COD'!"&amp;CELL("address",G752))),"",(INDIRECT("'["&amp;'Báo cáo'!$C$3&amp;".xlsx]Hóa đơn COD'!"&amp;CELL("address",G752))))</f>
        <v>260000</v>
      </c>
      <c r="H752">
        <f ca="1">IF(ISBLANK(INDIRECT("'["&amp;'Báo cáo'!$C$3&amp;".xlsx]Hóa đơn COD'!"&amp;CELL("address",H752))),"",(INDIRECT("'["&amp;'Báo cáo'!$C$3&amp;".xlsx]Hóa đơn COD'!"&amp;CELL("address",H752))))</f>
        <v>0</v>
      </c>
      <c r="I752">
        <f ca="1">IF(ISBLANK(INDIRECT("'["&amp;'Báo cáo'!$C$3&amp;".xlsx]Hóa đơn COD'!"&amp;CELL("address",I752))),"",(INDIRECT("'["&amp;'Báo cáo'!$C$3&amp;".xlsx]Hóa đơn COD'!"&amp;CELL("address",I752))))</f>
        <v>88</v>
      </c>
      <c r="J752">
        <f ca="1">IF(ISBLANK(INDIRECT("'["&amp;'Báo cáo'!$C$3&amp;".xlsx]Hóa đơn COD'!"&amp;CELL("address",J752))),"",(INDIRECT("'["&amp;'Báo cáo'!$C$3&amp;".xlsx]Hóa đơn COD'!"&amp;CELL("address",J752))))</f>
        <v>67</v>
      </c>
      <c r="K752">
        <f ca="1">IF(ISBLANK(INDIRECT("'["&amp;'Báo cáo'!$C$3&amp;".xlsx]Hóa đơn COD'!"&amp;CELL("address",K752))),"",(INDIRECT("'["&amp;'Báo cáo'!$C$3&amp;".xlsx]Hóa đơn COD'!"&amp;CELL("address",K752))))</f>
        <v>0</v>
      </c>
      <c r="L752">
        <f ca="1">IF(ISBLANK(INDIRECT("'["&amp;'Báo cáo'!$C$3&amp;".xlsx]Hóa đơn COD'!"&amp;CELL("address",L752))),"",(INDIRECT("'["&amp;'Báo cáo'!$C$3&amp;".xlsx]Hóa đơn COD'!"&amp;CELL("address",L752))))</f>
        <v>21</v>
      </c>
      <c r="M752">
        <f ca="1">IF(ISBLANK(INDIRECT("'["&amp;'Báo cáo'!$C$3&amp;".xlsx]Hóa đơn COD'!"&amp;CELL("address",M752))),"",(INDIRECT("'["&amp;'Báo cáo'!$C$3&amp;".xlsx]Hóa đơn COD'!"&amp;CELL("address",M752))))</f>
        <v>88</v>
      </c>
      <c r="N752" t="str">
        <f ca="1">IF(ISBLANK(INDIRECT("'["&amp;'Báo cáo'!$C$3&amp;".xlsx]Hóa đơn COD'!"&amp;CELL("address",N752))),"",(INDIRECT("'["&amp;'Báo cáo'!$C$3&amp;".xlsx]Hóa đơn COD'!"&amp;CELL("address",N752))))</f>
        <v>nhitpy</v>
      </c>
      <c r="O752" t="str">
        <f ca="1">IF(ISBLANK(INDIRECT("'["&amp;'Báo cáo'!$C$3&amp;".xlsx]Hóa đơn COD'!"&amp;CELL("address",O752))),"",(INDIRECT("'["&amp;'Báo cáo'!$C$3&amp;".xlsx]Hóa đơn COD'!"&amp;CELL("address",O752))))</f>
        <v>18:50 02-12-19</v>
      </c>
      <c r="P752" s="10">
        <f t="shared" ca="1" si="11"/>
        <v>0.78472222222222221</v>
      </c>
      <c r="Q752" t="str">
        <f ca="1">IF(B752="","",IF(P752&lt;'Báo cáo'!$C$4,"Sáng","Chiều"))</f>
        <v>Chiều</v>
      </c>
      <c r="R752" s="12" t="str">
        <f ca="1">IF(A752="","",IF(ISNUMBER(MATCH(B752,'Danh sách COD'!$B:$B,0)),J752/I752,""))</f>
        <v/>
      </c>
      <c r="S752" t="str">
        <f ca="1">IF(R752="","",IF(R752&gt;='Báo cáo'!$C$8,"Có","Không"))</f>
        <v/>
      </c>
    </row>
    <row r="753" spans="1:19" x14ac:dyDescent="0.25">
      <c r="A753" t="str">
        <f ca="1">IF(ISBLANK(INDIRECT("'["&amp;'Báo cáo'!$C$3&amp;".xlsx]Hóa đơn COD'!"&amp;CELL("address",A753))),"",(INDIRECT("'["&amp;'Báo cáo'!$C$3&amp;".xlsx]Hóa đơn COD'!"&amp;CELL("address",A753))))</f>
        <v>BTT395328921.T157790.031219</v>
      </c>
      <c r="B753" t="str">
        <f ca="1">IF(ISBLANK(INDIRECT("'["&amp;'Báo cáo'!$C$3&amp;".xlsx]Hóa đơn COD'!"&amp;CELL("address",B753))),"",(INDIRECT("'["&amp;'Báo cáo'!$C$3&amp;".xlsx]Hóa đơn COD'!"&amp;CELL("address",B753))))</f>
        <v>T157790-Huỳnh Quế Trang</v>
      </c>
      <c r="C753">
        <f ca="1">IF(ISBLANK(INDIRECT("'["&amp;'Báo cáo'!$C$3&amp;".xlsx]Hóa đơn COD'!"&amp;CELL("address",C753))),"",(INDIRECT("'["&amp;'Báo cáo'!$C$3&amp;".xlsx]Hóa đơn COD'!"&amp;CELL("address",C753))))</f>
        <v>20970879</v>
      </c>
      <c r="D753">
        <f ca="1">IF(ISBLANK(INDIRECT("'["&amp;'Báo cáo'!$C$3&amp;".xlsx]Hóa đơn COD'!"&amp;CELL("address",D753))),"",(INDIRECT("'["&amp;'Báo cáo'!$C$3&amp;".xlsx]Hóa đơn COD'!"&amp;CELL("address",D753))))</f>
        <v>0</v>
      </c>
      <c r="E753">
        <f ca="1">IF(ISBLANK(INDIRECT("'["&amp;'Báo cáo'!$C$3&amp;".xlsx]Hóa đơn COD'!"&amp;CELL("address",E753))),"",(INDIRECT("'["&amp;'Báo cáo'!$C$3&amp;".xlsx]Hóa đơn COD'!"&amp;CELL("address",E753))))</f>
        <v>1311681</v>
      </c>
      <c r="F753">
        <f ca="1">IF(ISBLANK(INDIRECT("'["&amp;'Báo cáo'!$C$3&amp;".xlsx]Hóa đơn COD'!"&amp;CELL("address",F753))),"",(INDIRECT("'["&amp;'Báo cáo'!$C$3&amp;".xlsx]Hóa đơn COD'!"&amp;CELL("address",F753))))</f>
        <v>1143681</v>
      </c>
      <c r="G753">
        <f ca="1">IF(ISBLANK(INDIRECT("'["&amp;'Báo cáo'!$C$3&amp;".xlsx]Hóa đơn COD'!"&amp;CELL("address",G753))),"",(INDIRECT("'["&amp;'Báo cáo'!$C$3&amp;".xlsx]Hóa đơn COD'!"&amp;CELL("address",G753))))</f>
        <v>168000</v>
      </c>
      <c r="H753">
        <f ca="1">IF(ISBLANK(INDIRECT("'["&amp;'Báo cáo'!$C$3&amp;".xlsx]Hóa đơn COD'!"&amp;CELL("address",H753))),"",(INDIRECT("'["&amp;'Báo cáo'!$C$3&amp;".xlsx]Hóa đơn COD'!"&amp;CELL("address",H753))))</f>
        <v>0</v>
      </c>
      <c r="I753">
        <f ca="1">IF(ISBLANK(INDIRECT("'["&amp;'Báo cáo'!$C$3&amp;".xlsx]Hóa đơn COD'!"&amp;CELL("address",I753))),"",(INDIRECT("'["&amp;'Báo cáo'!$C$3&amp;".xlsx]Hóa đơn COD'!"&amp;CELL("address",I753))))</f>
        <v>66</v>
      </c>
      <c r="J753">
        <f ca="1">IF(ISBLANK(INDIRECT("'["&amp;'Báo cáo'!$C$3&amp;".xlsx]Hóa đơn COD'!"&amp;CELL("address",J753))),"",(INDIRECT("'["&amp;'Báo cáo'!$C$3&amp;".xlsx]Hóa đơn COD'!"&amp;CELL("address",J753))))</f>
        <v>50</v>
      </c>
      <c r="K753">
        <f ca="1">IF(ISBLANK(INDIRECT("'["&amp;'Báo cáo'!$C$3&amp;".xlsx]Hóa đơn COD'!"&amp;CELL("address",K753))),"",(INDIRECT("'["&amp;'Báo cáo'!$C$3&amp;".xlsx]Hóa đơn COD'!"&amp;CELL("address",K753))))</f>
        <v>4</v>
      </c>
      <c r="L753">
        <f ca="1">IF(ISBLANK(INDIRECT("'["&amp;'Báo cáo'!$C$3&amp;".xlsx]Hóa đơn COD'!"&amp;CELL("address",L753))),"",(INDIRECT("'["&amp;'Báo cáo'!$C$3&amp;".xlsx]Hóa đơn COD'!"&amp;CELL("address",L753))))</f>
        <v>12</v>
      </c>
      <c r="M753">
        <f ca="1">IF(ISBLANK(INDIRECT("'["&amp;'Báo cáo'!$C$3&amp;".xlsx]Hóa đơn COD'!"&amp;CELL("address",M753))),"",(INDIRECT("'["&amp;'Báo cáo'!$C$3&amp;".xlsx]Hóa đơn COD'!"&amp;CELL("address",M753))))</f>
        <v>66</v>
      </c>
      <c r="N753" t="str">
        <f ca="1">IF(ISBLANK(INDIRECT("'["&amp;'Báo cáo'!$C$3&amp;".xlsx]Hóa đơn COD'!"&amp;CELL("address",N753))),"",(INDIRECT("'["&amp;'Báo cáo'!$C$3&amp;".xlsx]Hóa đơn COD'!"&amp;CELL("address",N753))))</f>
        <v>tuoint</v>
      </c>
      <c r="O753" t="str">
        <f ca="1">IF(ISBLANK(INDIRECT("'["&amp;'Báo cáo'!$C$3&amp;".xlsx]Hóa đơn COD'!"&amp;CELL("address",O753))),"",(INDIRECT("'["&amp;'Báo cáo'!$C$3&amp;".xlsx]Hóa đơn COD'!"&amp;CELL("address",O753))))</f>
        <v>13:39 03-12-19</v>
      </c>
      <c r="P753" s="10">
        <f t="shared" ca="1" si="11"/>
        <v>0.56874999999999998</v>
      </c>
      <c r="Q753" t="str">
        <f ca="1">IF(B753="","",IF(P753&lt;'Báo cáo'!$C$4,"Sáng","Chiều"))</f>
        <v>Chiều</v>
      </c>
      <c r="R753" s="12" t="str">
        <f ca="1">IF(A753="","",IF(ISNUMBER(MATCH(B753,'Danh sách COD'!$B:$B,0)),J753/I753,""))</f>
        <v/>
      </c>
      <c r="S753" t="str">
        <f ca="1">IF(R753="","",IF(R753&gt;='Báo cáo'!$C$8,"Có","Không"))</f>
        <v/>
      </c>
    </row>
    <row r="754" spans="1:19" x14ac:dyDescent="0.25">
      <c r="A754" t="str">
        <f ca="1">IF(ISBLANK(INDIRECT("'["&amp;'Báo cáo'!$C$3&amp;".xlsx]Hóa đơn COD'!"&amp;CELL("address",A754))),"",(INDIRECT("'["&amp;'Báo cáo'!$C$3&amp;".xlsx]Hóa đơn COD'!"&amp;CELL("address",A754))))</f>
        <v>BTT399494364.T157790.061219</v>
      </c>
      <c r="B754" t="str">
        <f ca="1">IF(ISBLANK(INDIRECT("'["&amp;'Báo cáo'!$C$3&amp;".xlsx]Hóa đơn COD'!"&amp;CELL("address",B754))),"",(INDIRECT("'["&amp;'Báo cáo'!$C$3&amp;".xlsx]Hóa đơn COD'!"&amp;CELL("address",B754))))</f>
        <v>T157790-Huỳnh Quế Trang</v>
      </c>
      <c r="C754">
        <f ca="1">IF(ISBLANK(INDIRECT("'["&amp;'Báo cáo'!$C$3&amp;".xlsx]Hóa đơn COD'!"&amp;CELL("address",C754))),"",(INDIRECT("'["&amp;'Báo cáo'!$C$3&amp;".xlsx]Hóa đơn COD'!"&amp;CELL("address",C754))))</f>
        <v>20173350</v>
      </c>
      <c r="D754">
        <f ca="1">IF(ISBLANK(INDIRECT("'["&amp;'Báo cáo'!$C$3&amp;".xlsx]Hóa đơn COD'!"&amp;CELL("address",D754))),"",(INDIRECT("'["&amp;'Báo cáo'!$C$3&amp;".xlsx]Hóa đơn COD'!"&amp;CELL("address",D754))))</f>
        <v>0</v>
      </c>
      <c r="E754">
        <f ca="1">IF(ISBLANK(INDIRECT("'["&amp;'Báo cáo'!$C$3&amp;".xlsx]Hóa đơn COD'!"&amp;CELL("address",E754))),"",(INDIRECT("'["&amp;'Báo cáo'!$C$3&amp;".xlsx]Hóa đơn COD'!"&amp;CELL("address",E754))))</f>
        <v>1403620</v>
      </c>
      <c r="F754">
        <f ca="1">IF(ISBLANK(INDIRECT("'["&amp;'Báo cáo'!$C$3&amp;".xlsx]Hóa đơn COD'!"&amp;CELL("address",F754))),"",(INDIRECT("'["&amp;'Báo cáo'!$C$3&amp;".xlsx]Hóa đơn COD'!"&amp;CELL("address",F754))))</f>
        <v>1007620</v>
      </c>
      <c r="G754">
        <f ca="1">IF(ISBLANK(INDIRECT("'["&amp;'Báo cáo'!$C$3&amp;".xlsx]Hóa đơn COD'!"&amp;CELL("address",G754))),"",(INDIRECT("'["&amp;'Báo cáo'!$C$3&amp;".xlsx]Hóa đơn COD'!"&amp;CELL("address",G754))))</f>
        <v>396000</v>
      </c>
      <c r="H754">
        <f ca="1">IF(ISBLANK(INDIRECT("'["&amp;'Báo cáo'!$C$3&amp;".xlsx]Hóa đơn COD'!"&amp;CELL("address",H754))),"",(INDIRECT("'["&amp;'Báo cáo'!$C$3&amp;".xlsx]Hóa đơn COD'!"&amp;CELL("address",H754))))</f>
        <v>0</v>
      </c>
      <c r="I754">
        <f ca="1">IF(ISBLANK(INDIRECT("'["&amp;'Báo cáo'!$C$3&amp;".xlsx]Hóa đơn COD'!"&amp;CELL("address",I754))),"",(INDIRECT("'["&amp;'Báo cáo'!$C$3&amp;".xlsx]Hóa đơn COD'!"&amp;CELL("address",I754))))</f>
        <v>68</v>
      </c>
      <c r="J754">
        <f ca="1">IF(ISBLANK(INDIRECT("'["&amp;'Báo cáo'!$C$3&amp;".xlsx]Hóa đơn COD'!"&amp;CELL("address",J754))),"",(INDIRECT("'["&amp;'Báo cáo'!$C$3&amp;".xlsx]Hóa đơn COD'!"&amp;CELL("address",J754))))</f>
        <v>56</v>
      </c>
      <c r="K754">
        <f ca="1">IF(ISBLANK(INDIRECT("'["&amp;'Báo cáo'!$C$3&amp;".xlsx]Hóa đơn COD'!"&amp;CELL("address",K754))),"",(INDIRECT("'["&amp;'Báo cáo'!$C$3&amp;".xlsx]Hóa đơn COD'!"&amp;CELL("address",K754))))</f>
        <v>1</v>
      </c>
      <c r="L754">
        <f ca="1">IF(ISBLANK(INDIRECT("'["&amp;'Báo cáo'!$C$3&amp;".xlsx]Hóa đơn COD'!"&amp;CELL("address",L754))),"",(INDIRECT("'["&amp;'Báo cáo'!$C$3&amp;".xlsx]Hóa đơn COD'!"&amp;CELL("address",L754))))</f>
        <v>11</v>
      </c>
      <c r="M754">
        <f ca="1">IF(ISBLANK(INDIRECT("'["&amp;'Báo cáo'!$C$3&amp;".xlsx]Hóa đơn COD'!"&amp;CELL("address",M754))),"",(INDIRECT("'["&amp;'Báo cáo'!$C$3&amp;".xlsx]Hóa đơn COD'!"&amp;CELL("address",M754))))</f>
        <v>68</v>
      </c>
      <c r="N754" t="str">
        <f ca="1">IF(ISBLANK(INDIRECT("'["&amp;'Báo cáo'!$C$3&amp;".xlsx]Hóa đơn COD'!"&amp;CELL("address",N754))),"",(INDIRECT("'["&amp;'Báo cáo'!$C$3&amp;".xlsx]Hóa đơn COD'!"&amp;CELL("address",N754))))</f>
        <v>trongntm</v>
      </c>
      <c r="O754" t="str">
        <f ca="1">IF(ISBLANK(INDIRECT("'["&amp;'Báo cáo'!$C$3&amp;".xlsx]Hóa đơn COD'!"&amp;CELL("address",O754))),"",(INDIRECT("'["&amp;'Báo cáo'!$C$3&amp;".xlsx]Hóa đơn COD'!"&amp;CELL("address",O754))))</f>
        <v>14:07 06-12-19</v>
      </c>
      <c r="P754" s="10">
        <f t="shared" ca="1" si="11"/>
        <v>0.58819444444444446</v>
      </c>
      <c r="Q754" t="str">
        <f ca="1">IF(B754="","",IF(P754&lt;'Báo cáo'!$C$4,"Sáng","Chiều"))</f>
        <v>Chiều</v>
      </c>
      <c r="R754" s="12" t="str">
        <f ca="1">IF(A754="","",IF(ISNUMBER(MATCH(B754,'Danh sách COD'!$B:$B,0)),J754/I754,""))</f>
        <v/>
      </c>
      <c r="S754" t="str">
        <f ca="1">IF(R754="","",IF(R754&gt;='Báo cáo'!$C$8,"Có","Không"))</f>
        <v/>
      </c>
    </row>
    <row r="755" spans="1:19" x14ac:dyDescent="0.25">
      <c r="A755" t="str">
        <f ca="1">IF(ISBLANK(INDIRECT("'["&amp;'Báo cáo'!$C$3&amp;".xlsx]Hóa đơn COD'!"&amp;CELL("address",A755))),"",(INDIRECT("'["&amp;'Báo cáo'!$C$3&amp;".xlsx]Hóa đơn COD'!"&amp;CELL("address",A755))))</f>
        <v>BTT398077035.T157790.051219</v>
      </c>
      <c r="B755" t="str">
        <f ca="1">IF(ISBLANK(INDIRECT("'["&amp;'Báo cáo'!$C$3&amp;".xlsx]Hóa đơn COD'!"&amp;CELL("address",B755))),"",(INDIRECT("'["&amp;'Báo cáo'!$C$3&amp;".xlsx]Hóa đơn COD'!"&amp;CELL("address",B755))))</f>
        <v>T157790-Huỳnh Quế Trang</v>
      </c>
      <c r="C755">
        <f ca="1">IF(ISBLANK(INDIRECT("'["&amp;'Báo cáo'!$C$3&amp;".xlsx]Hóa đơn COD'!"&amp;CELL("address",C755))),"",(INDIRECT("'["&amp;'Báo cáo'!$C$3&amp;".xlsx]Hóa đơn COD'!"&amp;CELL("address",C755))))</f>
        <v>24919550</v>
      </c>
      <c r="D755">
        <f ca="1">IF(ISBLANK(INDIRECT("'["&amp;'Báo cáo'!$C$3&amp;".xlsx]Hóa đơn COD'!"&amp;CELL("address",D755))),"",(INDIRECT("'["&amp;'Báo cáo'!$C$3&amp;".xlsx]Hóa đơn COD'!"&amp;CELL("address",D755))))</f>
        <v>0</v>
      </c>
      <c r="E755">
        <f ca="1">IF(ISBLANK(INDIRECT("'["&amp;'Báo cáo'!$C$3&amp;".xlsx]Hóa đơn COD'!"&amp;CELL("address",E755))),"",(INDIRECT("'["&amp;'Báo cáo'!$C$3&amp;".xlsx]Hóa đơn COD'!"&amp;CELL("address",E755))))</f>
        <v>1754960</v>
      </c>
      <c r="F755">
        <f ca="1">IF(ISBLANK(INDIRECT("'["&amp;'Báo cáo'!$C$3&amp;".xlsx]Hóa đơn COD'!"&amp;CELL("address",F755))),"",(INDIRECT("'["&amp;'Báo cáo'!$C$3&amp;".xlsx]Hóa đơn COD'!"&amp;CELL("address",F755))))</f>
        <v>1249960</v>
      </c>
      <c r="G755">
        <f ca="1">IF(ISBLANK(INDIRECT("'["&amp;'Báo cáo'!$C$3&amp;".xlsx]Hóa đơn COD'!"&amp;CELL("address",G755))),"",(INDIRECT("'["&amp;'Báo cáo'!$C$3&amp;".xlsx]Hóa đơn COD'!"&amp;CELL("address",G755))))</f>
        <v>505000</v>
      </c>
      <c r="H755">
        <f ca="1">IF(ISBLANK(INDIRECT("'["&amp;'Báo cáo'!$C$3&amp;".xlsx]Hóa đơn COD'!"&amp;CELL("address",H755))),"",(INDIRECT("'["&amp;'Báo cáo'!$C$3&amp;".xlsx]Hóa đơn COD'!"&amp;CELL("address",H755))))</f>
        <v>0</v>
      </c>
      <c r="I755">
        <f ca="1">IF(ISBLANK(INDIRECT("'["&amp;'Báo cáo'!$C$3&amp;".xlsx]Hóa đơn COD'!"&amp;CELL("address",I755))),"",(INDIRECT("'["&amp;'Báo cáo'!$C$3&amp;".xlsx]Hóa đơn COD'!"&amp;CELL("address",I755))))</f>
        <v>72</v>
      </c>
      <c r="J755">
        <f ca="1">IF(ISBLANK(INDIRECT("'["&amp;'Báo cáo'!$C$3&amp;".xlsx]Hóa đơn COD'!"&amp;CELL("address",J755))),"",(INDIRECT("'["&amp;'Báo cáo'!$C$3&amp;".xlsx]Hóa đơn COD'!"&amp;CELL("address",J755))))</f>
        <v>63</v>
      </c>
      <c r="K755">
        <f ca="1">IF(ISBLANK(INDIRECT("'["&amp;'Báo cáo'!$C$3&amp;".xlsx]Hóa đơn COD'!"&amp;CELL("address",K755))),"",(INDIRECT("'["&amp;'Báo cáo'!$C$3&amp;".xlsx]Hóa đơn COD'!"&amp;CELL("address",K755))))</f>
        <v>6</v>
      </c>
      <c r="L755">
        <f ca="1">IF(ISBLANK(INDIRECT("'["&amp;'Báo cáo'!$C$3&amp;".xlsx]Hóa đơn COD'!"&amp;CELL("address",L755))),"",(INDIRECT("'["&amp;'Báo cáo'!$C$3&amp;".xlsx]Hóa đơn COD'!"&amp;CELL("address",L755))))</f>
        <v>3</v>
      </c>
      <c r="M755">
        <f ca="1">IF(ISBLANK(INDIRECT("'["&amp;'Báo cáo'!$C$3&amp;".xlsx]Hóa đơn COD'!"&amp;CELL("address",M755))),"",(INDIRECT("'["&amp;'Báo cáo'!$C$3&amp;".xlsx]Hóa đơn COD'!"&amp;CELL("address",M755))))</f>
        <v>72</v>
      </c>
      <c r="N755" t="str">
        <f ca="1">IF(ISBLANK(INDIRECT("'["&amp;'Báo cáo'!$C$3&amp;".xlsx]Hóa đơn COD'!"&amp;CELL("address",N755))),"",(INDIRECT("'["&amp;'Báo cáo'!$C$3&amp;".xlsx]Hóa đơn COD'!"&amp;CELL("address",N755))))</f>
        <v>anhtnt3</v>
      </c>
      <c r="O755" t="str">
        <f ca="1">IF(ISBLANK(INDIRECT("'["&amp;'Báo cáo'!$C$3&amp;".xlsx]Hóa đơn COD'!"&amp;CELL("address",O755))),"",(INDIRECT("'["&amp;'Báo cáo'!$C$3&amp;".xlsx]Hóa đơn COD'!"&amp;CELL("address",O755))))</f>
        <v>14:52 05-12-19</v>
      </c>
      <c r="P755" s="10">
        <f t="shared" ca="1" si="11"/>
        <v>0.61944444444444446</v>
      </c>
      <c r="Q755" t="str">
        <f ca="1">IF(B755="","",IF(P755&lt;'Báo cáo'!$C$4,"Sáng","Chiều"))</f>
        <v>Chiều</v>
      </c>
      <c r="R755" s="12" t="str">
        <f ca="1">IF(A755="","",IF(ISNUMBER(MATCH(B755,'Danh sách COD'!$B:$B,0)),J755/I755,""))</f>
        <v/>
      </c>
      <c r="S755" t="str">
        <f ca="1">IF(R755="","",IF(R755&gt;='Báo cáo'!$C$8,"Có","Không"))</f>
        <v/>
      </c>
    </row>
    <row r="756" spans="1:19" x14ac:dyDescent="0.25">
      <c r="A756" t="str">
        <f ca="1">IF(ISBLANK(INDIRECT("'["&amp;'Báo cáo'!$C$3&amp;".xlsx]Hóa đơn COD'!"&amp;CELL("address",A756))),"",(INDIRECT("'["&amp;'Báo cáo'!$C$3&amp;".xlsx]Hóa đơn COD'!"&amp;CELL("address",A756))))</f>
        <v>BTT394102023.T157790.021219</v>
      </c>
      <c r="B756" t="str">
        <f ca="1">IF(ISBLANK(INDIRECT("'["&amp;'Báo cáo'!$C$3&amp;".xlsx]Hóa đơn COD'!"&amp;CELL("address",B756))),"",(INDIRECT("'["&amp;'Báo cáo'!$C$3&amp;".xlsx]Hóa đơn COD'!"&amp;CELL("address",B756))))</f>
        <v>T157790-Huỳnh Quế Trang</v>
      </c>
      <c r="C756">
        <f ca="1">IF(ISBLANK(INDIRECT("'["&amp;'Báo cáo'!$C$3&amp;".xlsx]Hóa đơn COD'!"&amp;CELL("address",C756))),"",(INDIRECT("'["&amp;'Báo cáo'!$C$3&amp;".xlsx]Hóa đơn COD'!"&amp;CELL("address",C756))))</f>
        <v>20625593</v>
      </c>
      <c r="D756">
        <f ca="1">IF(ISBLANK(INDIRECT("'["&amp;'Báo cáo'!$C$3&amp;".xlsx]Hóa đơn COD'!"&amp;CELL("address",D756))),"",(INDIRECT("'["&amp;'Báo cáo'!$C$3&amp;".xlsx]Hóa đơn COD'!"&amp;CELL("address",D756))))</f>
        <v>0</v>
      </c>
      <c r="E756">
        <f ca="1">IF(ISBLANK(INDIRECT("'["&amp;'Báo cáo'!$C$3&amp;".xlsx]Hóa đơn COD'!"&amp;CELL("address",E756))),"",(INDIRECT("'["&amp;'Báo cáo'!$C$3&amp;".xlsx]Hóa đơn COD'!"&amp;CELL("address",E756))))</f>
        <v>1638040</v>
      </c>
      <c r="F756">
        <f ca="1">IF(ISBLANK(INDIRECT("'["&amp;'Báo cáo'!$C$3&amp;".xlsx]Hóa đơn COD'!"&amp;CELL("address",F756))),"",(INDIRECT("'["&amp;'Báo cáo'!$C$3&amp;".xlsx]Hóa đơn COD'!"&amp;CELL("address",F756))))</f>
        <v>1264540</v>
      </c>
      <c r="G756">
        <f ca="1">IF(ISBLANK(INDIRECT("'["&amp;'Báo cáo'!$C$3&amp;".xlsx]Hóa đơn COD'!"&amp;CELL("address",G756))),"",(INDIRECT("'["&amp;'Báo cáo'!$C$3&amp;".xlsx]Hóa đơn COD'!"&amp;CELL("address",G756))))</f>
        <v>373500</v>
      </c>
      <c r="H756">
        <f ca="1">IF(ISBLANK(INDIRECT("'["&amp;'Báo cáo'!$C$3&amp;".xlsx]Hóa đơn COD'!"&amp;CELL("address",H756))),"",(INDIRECT("'["&amp;'Báo cáo'!$C$3&amp;".xlsx]Hóa đơn COD'!"&amp;CELL("address",H756))))</f>
        <v>0</v>
      </c>
      <c r="I756">
        <f ca="1">IF(ISBLANK(INDIRECT("'["&amp;'Báo cáo'!$C$3&amp;".xlsx]Hóa đơn COD'!"&amp;CELL("address",I756))),"",(INDIRECT("'["&amp;'Báo cáo'!$C$3&amp;".xlsx]Hóa đơn COD'!"&amp;CELL("address",I756))))</f>
        <v>73</v>
      </c>
      <c r="J756">
        <f ca="1">IF(ISBLANK(INDIRECT("'["&amp;'Báo cáo'!$C$3&amp;".xlsx]Hóa đơn COD'!"&amp;CELL("address",J756))),"",(INDIRECT("'["&amp;'Báo cáo'!$C$3&amp;".xlsx]Hóa đơn COD'!"&amp;CELL("address",J756))))</f>
        <v>61</v>
      </c>
      <c r="K756">
        <f ca="1">IF(ISBLANK(INDIRECT("'["&amp;'Báo cáo'!$C$3&amp;".xlsx]Hóa đơn COD'!"&amp;CELL("address",K756))),"",(INDIRECT("'["&amp;'Báo cáo'!$C$3&amp;".xlsx]Hóa đơn COD'!"&amp;CELL("address",K756))))</f>
        <v>2</v>
      </c>
      <c r="L756">
        <f ca="1">IF(ISBLANK(INDIRECT("'["&amp;'Báo cáo'!$C$3&amp;".xlsx]Hóa đơn COD'!"&amp;CELL("address",L756))),"",(INDIRECT("'["&amp;'Báo cáo'!$C$3&amp;".xlsx]Hóa đơn COD'!"&amp;CELL("address",L756))))</f>
        <v>10</v>
      </c>
      <c r="M756">
        <f ca="1">IF(ISBLANK(INDIRECT("'["&amp;'Báo cáo'!$C$3&amp;".xlsx]Hóa đơn COD'!"&amp;CELL("address",M756))),"",(INDIRECT("'["&amp;'Báo cáo'!$C$3&amp;".xlsx]Hóa đơn COD'!"&amp;CELL("address",M756))))</f>
        <v>73</v>
      </c>
      <c r="N756" t="str">
        <f ca="1">IF(ISBLANK(INDIRECT("'["&amp;'Báo cáo'!$C$3&amp;".xlsx]Hóa đơn COD'!"&amp;CELL("address",N756))),"",(INDIRECT("'["&amp;'Báo cáo'!$C$3&amp;".xlsx]Hóa đơn COD'!"&amp;CELL("address",N756))))</f>
        <v>tuoint</v>
      </c>
      <c r="O756" t="str">
        <f ca="1">IF(ISBLANK(INDIRECT("'["&amp;'Báo cáo'!$C$3&amp;".xlsx]Hóa đơn COD'!"&amp;CELL("address",O756))),"",(INDIRECT("'["&amp;'Báo cáo'!$C$3&amp;".xlsx]Hóa đơn COD'!"&amp;CELL("address",O756))))</f>
        <v>14:59 02-12-19</v>
      </c>
      <c r="P756" s="10">
        <f t="shared" ca="1" si="11"/>
        <v>0.62430555555555556</v>
      </c>
      <c r="Q756" t="str">
        <f ca="1">IF(B756="","",IF(P756&lt;'Báo cáo'!$C$4,"Sáng","Chiều"))</f>
        <v>Chiều</v>
      </c>
      <c r="R756" s="12" t="str">
        <f ca="1">IF(A756="","",IF(ISNUMBER(MATCH(B756,'Danh sách COD'!$B:$B,0)),J756/I756,""))</f>
        <v/>
      </c>
      <c r="S756" t="str">
        <f ca="1">IF(R756="","",IF(R756&gt;='Báo cáo'!$C$8,"Có","Không"))</f>
        <v/>
      </c>
    </row>
    <row r="757" spans="1:19" x14ac:dyDescent="0.25">
      <c r="A757" t="str">
        <f ca="1">IF(ISBLANK(INDIRECT("'["&amp;'Báo cáo'!$C$3&amp;".xlsx]Hóa đơn COD'!"&amp;CELL("address",A757))),"",(INDIRECT("'["&amp;'Báo cáo'!$C$3&amp;".xlsx]Hóa đơn COD'!"&amp;CELL("address",A757))))</f>
        <v>BTT396837912.T157790.041219</v>
      </c>
      <c r="B757" t="str">
        <f ca="1">IF(ISBLANK(INDIRECT("'["&amp;'Báo cáo'!$C$3&amp;".xlsx]Hóa đơn COD'!"&amp;CELL("address",B757))),"",(INDIRECT("'["&amp;'Báo cáo'!$C$3&amp;".xlsx]Hóa đơn COD'!"&amp;CELL("address",B757))))</f>
        <v>T157790-Huỳnh Quế Trang</v>
      </c>
      <c r="C757">
        <f ca="1">IF(ISBLANK(INDIRECT("'["&amp;'Báo cáo'!$C$3&amp;".xlsx]Hóa đơn COD'!"&amp;CELL("address",C757))),"",(INDIRECT("'["&amp;'Báo cáo'!$C$3&amp;".xlsx]Hóa đơn COD'!"&amp;CELL("address",C757))))</f>
        <v>21842703</v>
      </c>
      <c r="D757">
        <f ca="1">IF(ISBLANK(INDIRECT("'["&amp;'Báo cáo'!$C$3&amp;".xlsx]Hóa đơn COD'!"&amp;CELL("address",D757))),"",(INDIRECT("'["&amp;'Báo cáo'!$C$3&amp;".xlsx]Hóa đơn COD'!"&amp;CELL("address",D757))))</f>
        <v>0</v>
      </c>
      <c r="E757">
        <f ca="1">IF(ISBLANK(INDIRECT("'["&amp;'Báo cáo'!$C$3&amp;".xlsx]Hóa đơn COD'!"&amp;CELL("address",E757))),"",(INDIRECT("'["&amp;'Báo cáo'!$C$3&amp;".xlsx]Hóa đơn COD'!"&amp;CELL("address",E757))))</f>
        <v>1590600</v>
      </c>
      <c r="F757">
        <f ca="1">IF(ISBLANK(INDIRECT("'["&amp;'Báo cáo'!$C$3&amp;".xlsx]Hóa đơn COD'!"&amp;CELL("address",F757))),"",(INDIRECT("'["&amp;'Báo cáo'!$C$3&amp;".xlsx]Hóa đơn COD'!"&amp;CELL("address",F757))))</f>
        <v>1306600</v>
      </c>
      <c r="G757">
        <f ca="1">IF(ISBLANK(INDIRECT("'["&amp;'Báo cáo'!$C$3&amp;".xlsx]Hóa đơn COD'!"&amp;CELL("address",G757))),"",(INDIRECT("'["&amp;'Báo cáo'!$C$3&amp;".xlsx]Hóa đơn COD'!"&amp;CELL("address",G757))))</f>
        <v>284000</v>
      </c>
      <c r="H757">
        <f ca="1">IF(ISBLANK(INDIRECT("'["&amp;'Báo cáo'!$C$3&amp;".xlsx]Hóa đơn COD'!"&amp;CELL("address",H757))),"",(INDIRECT("'["&amp;'Báo cáo'!$C$3&amp;".xlsx]Hóa đơn COD'!"&amp;CELL("address",H757))))</f>
        <v>0</v>
      </c>
      <c r="I757">
        <f ca="1">IF(ISBLANK(INDIRECT("'["&amp;'Báo cáo'!$C$3&amp;".xlsx]Hóa đơn COD'!"&amp;CELL("address",I757))),"",(INDIRECT("'["&amp;'Báo cáo'!$C$3&amp;".xlsx]Hóa đơn COD'!"&amp;CELL("address",I757))))</f>
        <v>74</v>
      </c>
      <c r="J757">
        <f ca="1">IF(ISBLANK(INDIRECT("'["&amp;'Báo cáo'!$C$3&amp;".xlsx]Hóa đơn COD'!"&amp;CELL("address",J757))),"",(INDIRECT("'["&amp;'Báo cáo'!$C$3&amp;".xlsx]Hóa đơn COD'!"&amp;CELL("address",J757))))</f>
        <v>62</v>
      </c>
      <c r="K757">
        <f ca="1">IF(ISBLANK(INDIRECT("'["&amp;'Báo cáo'!$C$3&amp;".xlsx]Hóa đơn COD'!"&amp;CELL("address",K757))),"",(INDIRECT("'["&amp;'Báo cáo'!$C$3&amp;".xlsx]Hóa đơn COD'!"&amp;CELL("address",K757))))</f>
        <v>5</v>
      </c>
      <c r="L757">
        <f ca="1">IF(ISBLANK(INDIRECT("'["&amp;'Báo cáo'!$C$3&amp;".xlsx]Hóa đơn COD'!"&amp;CELL("address",L757))),"",(INDIRECT("'["&amp;'Báo cáo'!$C$3&amp;".xlsx]Hóa đơn COD'!"&amp;CELL("address",L757))))</f>
        <v>7</v>
      </c>
      <c r="M757">
        <f ca="1">IF(ISBLANK(INDIRECT("'["&amp;'Báo cáo'!$C$3&amp;".xlsx]Hóa đơn COD'!"&amp;CELL("address",M757))),"",(INDIRECT("'["&amp;'Báo cáo'!$C$3&amp;".xlsx]Hóa đơn COD'!"&amp;CELL("address",M757))))</f>
        <v>74</v>
      </c>
      <c r="N757" t="str">
        <f ca="1">IF(ISBLANK(INDIRECT("'["&amp;'Báo cáo'!$C$3&amp;".xlsx]Hóa đơn COD'!"&amp;CELL("address",N757))),"",(INDIRECT("'["&amp;'Báo cáo'!$C$3&amp;".xlsx]Hóa đơn COD'!"&amp;CELL("address",N757))))</f>
        <v>trongntm</v>
      </c>
      <c r="O757" t="str">
        <f ca="1">IF(ISBLANK(INDIRECT("'["&amp;'Báo cáo'!$C$3&amp;".xlsx]Hóa đơn COD'!"&amp;CELL("address",O757))),"",(INDIRECT("'["&amp;'Báo cáo'!$C$3&amp;".xlsx]Hóa đơn COD'!"&amp;CELL("address",O757))))</f>
        <v>15:03 04-12-19</v>
      </c>
      <c r="P757" s="10">
        <f t="shared" ca="1" si="11"/>
        <v>0.62708333333333333</v>
      </c>
      <c r="Q757" t="str">
        <f ca="1">IF(B757="","",IF(P757&lt;'Báo cáo'!$C$4,"Sáng","Chiều"))</f>
        <v>Chiều</v>
      </c>
      <c r="R757" s="12" t="str">
        <f ca="1">IF(A757="","",IF(ISNUMBER(MATCH(B757,'Danh sách COD'!$B:$B,0)),J757/I757,""))</f>
        <v/>
      </c>
      <c r="S757" t="str">
        <f ca="1">IF(R757="","",IF(R757&gt;='Báo cáo'!$C$8,"Có","Không"))</f>
        <v/>
      </c>
    </row>
    <row r="758" spans="1:19" x14ac:dyDescent="0.25">
      <c r="A758" t="str">
        <f ca="1">IF(ISBLANK(INDIRECT("'["&amp;'Báo cáo'!$C$3&amp;".xlsx]Hóa đơn COD'!"&amp;CELL("address",A758))),"",(INDIRECT("'["&amp;'Báo cáo'!$C$3&amp;".xlsx]Hóa đơn COD'!"&amp;CELL("address",A758))))</f>
        <v>BTT391901025.T157790.301119</v>
      </c>
      <c r="B758" t="str">
        <f ca="1">IF(ISBLANK(INDIRECT("'["&amp;'Báo cáo'!$C$3&amp;".xlsx]Hóa đơn COD'!"&amp;CELL("address",B758))),"",(INDIRECT("'["&amp;'Báo cáo'!$C$3&amp;".xlsx]Hóa đơn COD'!"&amp;CELL("address",B758))))</f>
        <v>T157790-Huỳnh Quế Trang</v>
      </c>
      <c r="C758">
        <f ca="1">IF(ISBLANK(INDIRECT("'["&amp;'Báo cáo'!$C$3&amp;".xlsx]Hóa đơn COD'!"&amp;CELL("address",C758))),"",(INDIRECT("'["&amp;'Báo cáo'!$C$3&amp;".xlsx]Hóa đơn COD'!"&amp;CELL("address",C758))))</f>
        <v>22599695</v>
      </c>
      <c r="D758">
        <f ca="1">IF(ISBLANK(INDIRECT("'["&amp;'Báo cáo'!$C$3&amp;".xlsx]Hóa đơn COD'!"&amp;CELL("address",D758))),"",(INDIRECT("'["&amp;'Báo cáo'!$C$3&amp;".xlsx]Hóa đơn COD'!"&amp;CELL("address",D758))))</f>
        <v>0</v>
      </c>
      <c r="E758">
        <f ca="1">IF(ISBLANK(INDIRECT("'["&amp;'Báo cáo'!$C$3&amp;".xlsx]Hóa đơn COD'!"&amp;CELL("address",E758))),"",(INDIRECT("'["&amp;'Báo cáo'!$C$3&amp;".xlsx]Hóa đơn COD'!"&amp;CELL("address",E758))))</f>
        <v>1810371</v>
      </c>
      <c r="F758">
        <f ca="1">IF(ISBLANK(INDIRECT("'["&amp;'Báo cáo'!$C$3&amp;".xlsx]Hóa đơn COD'!"&amp;CELL("address",F758))),"",(INDIRECT("'["&amp;'Báo cáo'!$C$3&amp;".xlsx]Hóa đơn COD'!"&amp;CELL("address",F758))))</f>
        <v>1591371</v>
      </c>
      <c r="G758">
        <f ca="1">IF(ISBLANK(INDIRECT("'["&amp;'Báo cáo'!$C$3&amp;".xlsx]Hóa đơn COD'!"&amp;CELL("address",G758))),"",(INDIRECT("'["&amp;'Báo cáo'!$C$3&amp;".xlsx]Hóa đơn COD'!"&amp;CELL("address",G758))))</f>
        <v>219000</v>
      </c>
      <c r="H758">
        <f ca="1">IF(ISBLANK(INDIRECT("'["&amp;'Báo cáo'!$C$3&amp;".xlsx]Hóa đơn COD'!"&amp;CELL("address",H758))),"",(INDIRECT("'["&amp;'Báo cáo'!$C$3&amp;".xlsx]Hóa đơn COD'!"&amp;CELL("address",H758))))</f>
        <v>0</v>
      </c>
      <c r="I758">
        <f ca="1">IF(ISBLANK(INDIRECT("'["&amp;'Báo cáo'!$C$3&amp;".xlsx]Hóa đơn COD'!"&amp;CELL("address",I758))),"",(INDIRECT("'["&amp;'Báo cáo'!$C$3&amp;".xlsx]Hóa đơn COD'!"&amp;CELL("address",I758))))</f>
        <v>84</v>
      </c>
      <c r="J758">
        <f ca="1">IF(ISBLANK(INDIRECT("'["&amp;'Báo cáo'!$C$3&amp;".xlsx]Hóa đơn COD'!"&amp;CELL("address",J758))),"",(INDIRECT("'["&amp;'Báo cáo'!$C$3&amp;".xlsx]Hóa đơn COD'!"&amp;CELL("address",J758))))</f>
        <v>69</v>
      </c>
      <c r="K758">
        <f ca="1">IF(ISBLANK(INDIRECT("'["&amp;'Báo cáo'!$C$3&amp;".xlsx]Hóa đơn COD'!"&amp;CELL("address",K758))),"",(INDIRECT("'["&amp;'Báo cáo'!$C$3&amp;".xlsx]Hóa đơn COD'!"&amp;CELL("address",K758))))</f>
        <v>4</v>
      </c>
      <c r="L758">
        <f ca="1">IF(ISBLANK(INDIRECT("'["&amp;'Báo cáo'!$C$3&amp;".xlsx]Hóa đơn COD'!"&amp;CELL("address",L758))),"",(INDIRECT("'["&amp;'Báo cáo'!$C$3&amp;".xlsx]Hóa đơn COD'!"&amp;CELL("address",L758))))</f>
        <v>11</v>
      </c>
      <c r="M758">
        <f ca="1">IF(ISBLANK(INDIRECT("'["&amp;'Báo cáo'!$C$3&amp;".xlsx]Hóa đơn COD'!"&amp;CELL("address",M758))),"",(INDIRECT("'["&amp;'Báo cáo'!$C$3&amp;".xlsx]Hóa đơn COD'!"&amp;CELL("address",M758))))</f>
        <v>84</v>
      </c>
      <c r="N758" t="str">
        <f ca="1">IF(ISBLANK(INDIRECT("'["&amp;'Báo cáo'!$C$3&amp;".xlsx]Hóa đơn COD'!"&amp;CELL("address",N758))),"",(INDIRECT("'["&amp;'Báo cáo'!$C$3&amp;".xlsx]Hóa đơn COD'!"&amp;CELL("address",N758))))</f>
        <v>tuoint</v>
      </c>
      <c r="O758" t="str">
        <f ca="1">IF(ISBLANK(INDIRECT("'["&amp;'Báo cáo'!$C$3&amp;".xlsx]Hóa đơn COD'!"&amp;CELL("address",O758))),"",(INDIRECT("'["&amp;'Báo cáo'!$C$3&amp;".xlsx]Hóa đơn COD'!"&amp;CELL("address",O758))))</f>
        <v>15:10 30-11-19</v>
      </c>
      <c r="P758" s="10">
        <f t="shared" ca="1" si="11"/>
        <v>0.63194444444444442</v>
      </c>
      <c r="Q758" t="str">
        <f ca="1">IF(B758="","",IF(P758&lt;'Báo cáo'!$C$4,"Sáng","Chiều"))</f>
        <v>Chiều</v>
      </c>
      <c r="R758" s="12" t="str">
        <f ca="1">IF(A758="","",IF(ISNUMBER(MATCH(B758,'Danh sách COD'!$B:$B,0)),J758/I758,""))</f>
        <v/>
      </c>
      <c r="S758" t="str">
        <f ca="1">IF(R758="","",IF(R758&gt;='Báo cáo'!$C$8,"Có","Không"))</f>
        <v/>
      </c>
    </row>
    <row r="759" spans="1:19" x14ac:dyDescent="0.25">
      <c r="A759" t="str">
        <f ca="1">IF(ISBLANK(INDIRECT("'["&amp;'Báo cáo'!$C$3&amp;".xlsx]Hóa đơn COD'!"&amp;CELL("address",A759))),"",(INDIRECT("'["&amp;'Báo cáo'!$C$3&amp;".xlsx]Hóa đơn COD'!"&amp;CELL("address",A759))))</f>
        <v>BTT399413067.T157818.061219</v>
      </c>
      <c r="B759" t="str">
        <f ca="1">IF(ISBLANK(INDIRECT("'["&amp;'Báo cáo'!$C$3&amp;".xlsx]Hóa đơn COD'!"&amp;CELL("address",B759))),"",(INDIRECT("'["&amp;'Báo cáo'!$C$3&amp;".xlsx]Hóa đơn COD'!"&amp;CELL("address",B759))))</f>
        <v>T157818-Ngân Xuân Thịnh</v>
      </c>
      <c r="C759">
        <f ca="1">IF(ISBLANK(INDIRECT("'["&amp;'Báo cáo'!$C$3&amp;".xlsx]Hóa đơn COD'!"&amp;CELL("address",C759))),"",(INDIRECT("'["&amp;'Báo cáo'!$C$3&amp;".xlsx]Hóa đơn COD'!"&amp;CELL("address",C759))))</f>
        <v>9907951</v>
      </c>
      <c r="D759">
        <f ca="1">IF(ISBLANK(INDIRECT("'["&amp;'Báo cáo'!$C$3&amp;".xlsx]Hóa đơn COD'!"&amp;CELL("address",D759))),"",(INDIRECT("'["&amp;'Báo cáo'!$C$3&amp;".xlsx]Hóa đơn COD'!"&amp;CELL("address",D759))))</f>
        <v>0</v>
      </c>
      <c r="E759">
        <f ca="1">IF(ISBLANK(INDIRECT("'["&amp;'Báo cáo'!$C$3&amp;".xlsx]Hóa đơn COD'!"&amp;CELL("address",E759))),"",(INDIRECT("'["&amp;'Báo cáo'!$C$3&amp;".xlsx]Hóa đơn COD'!"&amp;CELL("address",E759))))</f>
        <v>1101030</v>
      </c>
      <c r="F759">
        <f ca="1">IF(ISBLANK(INDIRECT("'["&amp;'Báo cáo'!$C$3&amp;".xlsx]Hóa đơn COD'!"&amp;CELL("address",F759))),"",(INDIRECT("'["&amp;'Báo cáo'!$C$3&amp;".xlsx]Hóa đơn COD'!"&amp;CELL("address",F759))))</f>
        <v>834030</v>
      </c>
      <c r="G759">
        <f ca="1">IF(ISBLANK(INDIRECT("'["&amp;'Báo cáo'!$C$3&amp;".xlsx]Hóa đơn COD'!"&amp;CELL("address",G759))),"",(INDIRECT("'["&amp;'Báo cáo'!$C$3&amp;".xlsx]Hóa đơn COD'!"&amp;CELL("address",G759))))</f>
        <v>267000</v>
      </c>
      <c r="H759">
        <f ca="1">IF(ISBLANK(INDIRECT("'["&amp;'Báo cáo'!$C$3&amp;".xlsx]Hóa đơn COD'!"&amp;CELL("address",H759))),"",(INDIRECT("'["&amp;'Báo cáo'!$C$3&amp;".xlsx]Hóa đơn COD'!"&amp;CELL("address",H759))))</f>
        <v>0</v>
      </c>
      <c r="I759">
        <f ca="1">IF(ISBLANK(INDIRECT("'["&amp;'Báo cáo'!$C$3&amp;".xlsx]Hóa đơn COD'!"&amp;CELL("address",I759))),"",(INDIRECT("'["&amp;'Báo cáo'!$C$3&amp;".xlsx]Hóa đơn COD'!"&amp;CELL("address",I759))))</f>
        <v>59</v>
      </c>
      <c r="J759">
        <f ca="1">IF(ISBLANK(INDIRECT("'["&amp;'Báo cáo'!$C$3&amp;".xlsx]Hóa đơn COD'!"&amp;CELL("address",J759))),"",(INDIRECT("'["&amp;'Báo cáo'!$C$3&amp;".xlsx]Hóa đơn COD'!"&amp;CELL("address",J759))))</f>
        <v>42</v>
      </c>
      <c r="K759">
        <f ca="1">IF(ISBLANK(INDIRECT("'["&amp;'Báo cáo'!$C$3&amp;".xlsx]Hóa đơn COD'!"&amp;CELL("address",K759))),"",(INDIRECT("'["&amp;'Báo cáo'!$C$3&amp;".xlsx]Hóa đơn COD'!"&amp;CELL("address",K759))))</f>
        <v>2</v>
      </c>
      <c r="L759">
        <f ca="1">IF(ISBLANK(INDIRECT("'["&amp;'Báo cáo'!$C$3&amp;".xlsx]Hóa đơn COD'!"&amp;CELL("address",L759))),"",(INDIRECT("'["&amp;'Báo cáo'!$C$3&amp;".xlsx]Hóa đơn COD'!"&amp;CELL("address",L759))))</f>
        <v>15</v>
      </c>
      <c r="M759">
        <f ca="1">IF(ISBLANK(INDIRECT("'["&amp;'Báo cáo'!$C$3&amp;".xlsx]Hóa đơn COD'!"&amp;CELL("address",M759))),"",(INDIRECT("'["&amp;'Báo cáo'!$C$3&amp;".xlsx]Hóa đơn COD'!"&amp;CELL("address",M759))))</f>
        <v>59</v>
      </c>
      <c r="N759" t="str">
        <f ca="1">IF(ISBLANK(INDIRECT("'["&amp;'Báo cáo'!$C$3&amp;".xlsx]Hóa đơn COD'!"&amp;CELL("address",N759))),"",(INDIRECT("'["&amp;'Báo cáo'!$C$3&amp;".xlsx]Hóa đơn COD'!"&amp;CELL("address",N759))))</f>
        <v>ngannk2</v>
      </c>
      <c r="O759" t="str">
        <f ca="1">IF(ISBLANK(INDIRECT("'["&amp;'Báo cáo'!$C$3&amp;".xlsx]Hóa đơn COD'!"&amp;CELL("address",O759))),"",(INDIRECT("'["&amp;'Báo cáo'!$C$3&amp;".xlsx]Hóa đơn COD'!"&amp;CELL("address",O759))))</f>
        <v>13:12 06-12-19</v>
      </c>
      <c r="P759" s="10">
        <f t="shared" ca="1" si="11"/>
        <v>0.54999999999999993</v>
      </c>
      <c r="Q759" t="str">
        <f ca="1">IF(B759="","",IF(P759&lt;'Báo cáo'!$C$4,"Sáng","Chiều"))</f>
        <v>Sáng</v>
      </c>
      <c r="R759" s="12" t="str">
        <f ca="1">IF(A759="","",IF(ISNUMBER(MATCH(B759,'Danh sách COD'!$B:$B,0)),J759/I759,""))</f>
        <v/>
      </c>
      <c r="S759" t="str">
        <f ca="1">IF(R759="","",IF(R759&gt;='Báo cáo'!$C$8,"Có","Không"))</f>
        <v/>
      </c>
    </row>
    <row r="760" spans="1:19" x14ac:dyDescent="0.25">
      <c r="A760" t="str">
        <f ca="1">IF(ISBLANK(INDIRECT("'["&amp;'Báo cáo'!$C$3&amp;".xlsx]Hóa đơn COD'!"&amp;CELL("address",A760))),"",(INDIRECT("'["&amp;'Báo cáo'!$C$3&amp;".xlsx]Hóa đơn COD'!"&amp;CELL("address",A760))))</f>
        <v>BTT397975329.T157818.051219</v>
      </c>
      <c r="B760" t="str">
        <f ca="1">IF(ISBLANK(INDIRECT("'["&amp;'Báo cáo'!$C$3&amp;".xlsx]Hóa đơn COD'!"&amp;CELL("address",B760))),"",(INDIRECT("'["&amp;'Báo cáo'!$C$3&amp;".xlsx]Hóa đơn COD'!"&amp;CELL("address",B760))))</f>
        <v>T157818-Ngân Xuân Thịnh</v>
      </c>
      <c r="C760">
        <f ca="1">IF(ISBLANK(INDIRECT("'["&amp;'Báo cáo'!$C$3&amp;".xlsx]Hóa đơn COD'!"&amp;CELL("address",C760))),"",(INDIRECT("'["&amp;'Báo cáo'!$C$3&amp;".xlsx]Hóa đơn COD'!"&amp;CELL("address",C760))))</f>
        <v>20102630</v>
      </c>
      <c r="D760">
        <f ca="1">IF(ISBLANK(INDIRECT("'["&amp;'Báo cáo'!$C$3&amp;".xlsx]Hóa đơn COD'!"&amp;CELL("address",D760))),"",(INDIRECT("'["&amp;'Báo cáo'!$C$3&amp;".xlsx]Hóa đơn COD'!"&amp;CELL("address",D760))))</f>
        <v>0</v>
      </c>
      <c r="E760">
        <f ca="1">IF(ISBLANK(INDIRECT("'["&amp;'Báo cáo'!$C$3&amp;".xlsx]Hóa đơn COD'!"&amp;CELL("address",E760))),"",(INDIRECT("'["&amp;'Báo cáo'!$C$3&amp;".xlsx]Hóa đơn COD'!"&amp;CELL("address",E760))))</f>
        <v>1321200</v>
      </c>
      <c r="F760">
        <f ca="1">IF(ISBLANK(INDIRECT("'["&amp;'Báo cáo'!$C$3&amp;".xlsx]Hóa đơn COD'!"&amp;CELL("address",F760))),"",(INDIRECT("'["&amp;'Báo cáo'!$C$3&amp;".xlsx]Hóa đơn COD'!"&amp;CELL("address",F760))))</f>
        <v>1179200</v>
      </c>
      <c r="G760">
        <f ca="1">IF(ISBLANK(INDIRECT("'["&amp;'Báo cáo'!$C$3&amp;".xlsx]Hóa đơn COD'!"&amp;CELL("address",G760))),"",(INDIRECT("'["&amp;'Báo cáo'!$C$3&amp;".xlsx]Hóa đơn COD'!"&amp;CELL("address",G760))))</f>
        <v>142000</v>
      </c>
      <c r="H760">
        <f ca="1">IF(ISBLANK(INDIRECT("'["&amp;'Báo cáo'!$C$3&amp;".xlsx]Hóa đơn COD'!"&amp;CELL("address",H760))),"",(INDIRECT("'["&amp;'Báo cáo'!$C$3&amp;".xlsx]Hóa đơn COD'!"&amp;CELL("address",H760))))</f>
        <v>0</v>
      </c>
      <c r="I760">
        <f ca="1">IF(ISBLANK(INDIRECT("'["&amp;'Báo cáo'!$C$3&amp;".xlsx]Hóa đơn COD'!"&amp;CELL("address",I760))),"",(INDIRECT("'["&amp;'Báo cáo'!$C$3&amp;".xlsx]Hóa đơn COD'!"&amp;CELL("address",I760))))</f>
        <v>66</v>
      </c>
      <c r="J760">
        <f ca="1">IF(ISBLANK(INDIRECT("'["&amp;'Báo cáo'!$C$3&amp;".xlsx]Hóa đơn COD'!"&amp;CELL("address",J760))),"",(INDIRECT("'["&amp;'Báo cáo'!$C$3&amp;".xlsx]Hóa đơn COD'!"&amp;CELL("address",J760))))</f>
        <v>50</v>
      </c>
      <c r="K760">
        <f ca="1">IF(ISBLANK(INDIRECT("'["&amp;'Báo cáo'!$C$3&amp;".xlsx]Hóa đơn COD'!"&amp;CELL("address",K760))),"",(INDIRECT("'["&amp;'Báo cáo'!$C$3&amp;".xlsx]Hóa đơn COD'!"&amp;CELL("address",K760))))</f>
        <v>1</v>
      </c>
      <c r="L760">
        <f ca="1">IF(ISBLANK(INDIRECT("'["&amp;'Báo cáo'!$C$3&amp;".xlsx]Hóa đơn COD'!"&amp;CELL("address",L760))),"",(INDIRECT("'["&amp;'Báo cáo'!$C$3&amp;".xlsx]Hóa đơn COD'!"&amp;CELL("address",L760))))</f>
        <v>15</v>
      </c>
      <c r="M760">
        <f ca="1">IF(ISBLANK(INDIRECT("'["&amp;'Báo cáo'!$C$3&amp;".xlsx]Hóa đơn COD'!"&amp;CELL("address",M760))),"",(INDIRECT("'["&amp;'Báo cáo'!$C$3&amp;".xlsx]Hóa đơn COD'!"&amp;CELL("address",M760))))</f>
        <v>66</v>
      </c>
      <c r="N760" t="str">
        <f ca="1">IF(ISBLANK(INDIRECT("'["&amp;'Báo cáo'!$C$3&amp;".xlsx]Hóa đơn COD'!"&amp;CELL("address",N760))),"",(INDIRECT("'["&amp;'Báo cáo'!$C$3&amp;".xlsx]Hóa đơn COD'!"&amp;CELL("address",N760))))</f>
        <v>anhtnt3</v>
      </c>
      <c r="O760" t="str">
        <f ca="1">IF(ISBLANK(INDIRECT("'["&amp;'Báo cáo'!$C$3&amp;".xlsx]Hóa đơn COD'!"&amp;CELL("address",O760))),"",(INDIRECT("'["&amp;'Báo cáo'!$C$3&amp;".xlsx]Hóa đơn COD'!"&amp;CELL("address",O760))))</f>
        <v>13:20 05-12-19</v>
      </c>
      <c r="P760" s="10">
        <f t="shared" ca="1" si="11"/>
        <v>0.55555555555555558</v>
      </c>
      <c r="Q760" t="str">
        <f ca="1">IF(B760="","",IF(P760&lt;'Báo cáo'!$C$4,"Sáng","Chiều"))</f>
        <v>Chiều</v>
      </c>
      <c r="R760" s="12" t="str">
        <f ca="1">IF(A760="","",IF(ISNUMBER(MATCH(B760,'Danh sách COD'!$B:$B,0)),J760/I760,""))</f>
        <v/>
      </c>
      <c r="S760" t="str">
        <f ca="1">IF(R760="","",IF(R760&gt;='Báo cáo'!$C$8,"Có","Không"))</f>
        <v/>
      </c>
    </row>
    <row r="761" spans="1:19" x14ac:dyDescent="0.25">
      <c r="A761" t="str">
        <f ca="1">IF(ISBLANK(INDIRECT("'["&amp;'Báo cáo'!$C$3&amp;".xlsx]Hóa đơn COD'!"&amp;CELL("address",A761))),"",(INDIRECT("'["&amp;'Báo cáo'!$C$3&amp;".xlsx]Hóa đơn COD'!"&amp;CELL("address",A761))))</f>
        <v>BTT396751179.T157818.041219</v>
      </c>
      <c r="B761" t="str">
        <f ca="1">IF(ISBLANK(INDIRECT("'["&amp;'Báo cáo'!$C$3&amp;".xlsx]Hóa đơn COD'!"&amp;CELL("address",B761))),"",(INDIRECT("'["&amp;'Báo cáo'!$C$3&amp;".xlsx]Hóa đơn COD'!"&amp;CELL("address",B761))))</f>
        <v>T157818-Ngân Xuân Thịnh</v>
      </c>
      <c r="C761">
        <f ca="1">IF(ISBLANK(INDIRECT("'["&amp;'Báo cáo'!$C$3&amp;".xlsx]Hóa đơn COD'!"&amp;CELL("address",C761))),"",(INDIRECT("'["&amp;'Báo cáo'!$C$3&amp;".xlsx]Hóa đơn COD'!"&amp;CELL("address",C761))))</f>
        <v>21061600</v>
      </c>
      <c r="D761">
        <f ca="1">IF(ISBLANK(INDIRECT("'["&amp;'Báo cáo'!$C$3&amp;".xlsx]Hóa đơn COD'!"&amp;CELL("address",D761))),"",(INDIRECT("'["&amp;'Báo cáo'!$C$3&amp;".xlsx]Hóa đơn COD'!"&amp;CELL("address",D761))))</f>
        <v>0</v>
      </c>
      <c r="E761">
        <f ca="1">IF(ISBLANK(INDIRECT("'["&amp;'Báo cáo'!$C$3&amp;".xlsx]Hóa đơn COD'!"&amp;CELL("address",E761))),"",(INDIRECT("'["&amp;'Báo cáo'!$C$3&amp;".xlsx]Hóa đơn COD'!"&amp;CELL("address",E761))))</f>
        <v>1576790</v>
      </c>
      <c r="F761">
        <f ca="1">IF(ISBLANK(INDIRECT("'["&amp;'Báo cáo'!$C$3&amp;".xlsx]Hóa đơn COD'!"&amp;CELL("address",F761))),"",(INDIRECT("'["&amp;'Báo cáo'!$C$3&amp;".xlsx]Hóa đơn COD'!"&amp;CELL("address",F761))))</f>
        <v>1448790</v>
      </c>
      <c r="G761">
        <f ca="1">IF(ISBLANK(INDIRECT("'["&amp;'Báo cáo'!$C$3&amp;".xlsx]Hóa đơn COD'!"&amp;CELL("address",G761))),"",(INDIRECT("'["&amp;'Báo cáo'!$C$3&amp;".xlsx]Hóa đơn COD'!"&amp;CELL("address",G761))))</f>
        <v>128000</v>
      </c>
      <c r="H761">
        <f ca="1">IF(ISBLANK(INDIRECT("'["&amp;'Báo cáo'!$C$3&amp;".xlsx]Hóa đơn COD'!"&amp;CELL("address",H761))),"",(INDIRECT("'["&amp;'Báo cáo'!$C$3&amp;".xlsx]Hóa đơn COD'!"&amp;CELL("address",H761))))</f>
        <v>0</v>
      </c>
      <c r="I761">
        <f ca="1">IF(ISBLANK(INDIRECT("'["&amp;'Báo cáo'!$C$3&amp;".xlsx]Hóa đơn COD'!"&amp;CELL("address",I761))),"",(INDIRECT("'["&amp;'Báo cáo'!$C$3&amp;".xlsx]Hóa đơn COD'!"&amp;CELL("address",I761))))</f>
        <v>84</v>
      </c>
      <c r="J761">
        <f ca="1">IF(ISBLANK(INDIRECT("'["&amp;'Báo cáo'!$C$3&amp;".xlsx]Hóa đơn COD'!"&amp;CELL("address",J761))),"",(INDIRECT("'["&amp;'Báo cáo'!$C$3&amp;".xlsx]Hóa đơn COD'!"&amp;CELL("address",J761))))</f>
        <v>62</v>
      </c>
      <c r="K761">
        <f ca="1">IF(ISBLANK(INDIRECT("'["&amp;'Báo cáo'!$C$3&amp;".xlsx]Hóa đơn COD'!"&amp;CELL("address",K761))),"",(INDIRECT("'["&amp;'Báo cáo'!$C$3&amp;".xlsx]Hóa đơn COD'!"&amp;CELL("address",K761))))</f>
        <v>5</v>
      </c>
      <c r="L761">
        <f ca="1">IF(ISBLANK(INDIRECT("'["&amp;'Báo cáo'!$C$3&amp;".xlsx]Hóa đơn COD'!"&amp;CELL("address",L761))),"",(INDIRECT("'["&amp;'Báo cáo'!$C$3&amp;".xlsx]Hóa đơn COD'!"&amp;CELL("address",L761))))</f>
        <v>17</v>
      </c>
      <c r="M761">
        <f ca="1">IF(ISBLANK(INDIRECT("'["&amp;'Báo cáo'!$C$3&amp;".xlsx]Hóa đơn COD'!"&amp;CELL("address",M761))),"",(INDIRECT("'["&amp;'Báo cáo'!$C$3&amp;".xlsx]Hóa đơn COD'!"&amp;CELL("address",M761))))</f>
        <v>84</v>
      </c>
      <c r="N761" t="str">
        <f ca="1">IF(ISBLANK(INDIRECT("'["&amp;'Báo cáo'!$C$3&amp;".xlsx]Hóa đơn COD'!"&amp;CELL("address",N761))),"",(INDIRECT("'["&amp;'Báo cáo'!$C$3&amp;".xlsx]Hóa đơn COD'!"&amp;CELL("address",N761))))</f>
        <v>anhtnt3</v>
      </c>
      <c r="O761" t="str">
        <f ca="1">IF(ISBLANK(INDIRECT("'["&amp;'Báo cáo'!$C$3&amp;".xlsx]Hóa đơn COD'!"&amp;CELL("address",O761))),"",(INDIRECT("'["&amp;'Báo cáo'!$C$3&amp;".xlsx]Hóa đơn COD'!"&amp;CELL("address",O761))))</f>
        <v>13:41 04-12-19</v>
      </c>
      <c r="P761" s="10">
        <f t="shared" ca="1" si="11"/>
        <v>0.57013888888888886</v>
      </c>
      <c r="Q761" t="str">
        <f ca="1">IF(B761="","",IF(P761&lt;'Báo cáo'!$C$4,"Sáng","Chiều"))</f>
        <v>Chiều</v>
      </c>
      <c r="R761" s="12" t="str">
        <f ca="1">IF(A761="","",IF(ISNUMBER(MATCH(B761,'Danh sách COD'!$B:$B,0)),J761/I761,""))</f>
        <v/>
      </c>
      <c r="S761" t="str">
        <f ca="1">IF(R761="","",IF(R761&gt;='Báo cáo'!$C$8,"Có","Không"))</f>
        <v/>
      </c>
    </row>
    <row r="762" spans="1:19" x14ac:dyDescent="0.25">
      <c r="A762" t="str">
        <f ca="1">IF(ISBLANK(INDIRECT("'["&amp;'Báo cáo'!$C$3&amp;".xlsx]Hóa đơn COD'!"&amp;CELL("address",A762))),"",(INDIRECT("'["&amp;'Báo cáo'!$C$3&amp;".xlsx]Hóa đơn COD'!"&amp;CELL("address",A762))))</f>
        <v>BTT395345187.T157818.031219</v>
      </c>
      <c r="B762" t="str">
        <f ca="1">IF(ISBLANK(INDIRECT("'["&amp;'Báo cáo'!$C$3&amp;".xlsx]Hóa đơn COD'!"&amp;CELL("address",B762))),"",(INDIRECT("'["&amp;'Báo cáo'!$C$3&amp;".xlsx]Hóa đơn COD'!"&amp;CELL("address",B762))))</f>
        <v>T157818-Ngân Xuân Thịnh</v>
      </c>
      <c r="C762">
        <f ca="1">IF(ISBLANK(INDIRECT("'["&amp;'Báo cáo'!$C$3&amp;".xlsx]Hóa đơn COD'!"&amp;CELL("address",C762))),"",(INDIRECT("'["&amp;'Báo cáo'!$C$3&amp;".xlsx]Hóa đơn COD'!"&amp;CELL("address",C762))))</f>
        <v>16025041</v>
      </c>
      <c r="D762">
        <f ca="1">IF(ISBLANK(INDIRECT("'["&amp;'Báo cáo'!$C$3&amp;".xlsx]Hóa đơn COD'!"&amp;CELL("address",D762))),"",(INDIRECT("'["&amp;'Báo cáo'!$C$3&amp;".xlsx]Hóa đơn COD'!"&amp;CELL("address",D762))))</f>
        <v>0</v>
      </c>
      <c r="E762">
        <f ca="1">IF(ISBLANK(INDIRECT("'["&amp;'Báo cáo'!$C$3&amp;".xlsx]Hóa đơn COD'!"&amp;CELL("address",E762))),"",(INDIRECT("'["&amp;'Báo cáo'!$C$3&amp;".xlsx]Hóa đơn COD'!"&amp;CELL("address",E762))))</f>
        <v>1441770</v>
      </c>
      <c r="F762">
        <f ca="1">IF(ISBLANK(INDIRECT("'["&amp;'Báo cáo'!$C$3&amp;".xlsx]Hóa đơn COD'!"&amp;CELL("address",F762))),"",(INDIRECT("'["&amp;'Báo cáo'!$C$3&amp;".xlsx]Hóa đơn COD'!"&amp;CELL("address",F762))))</f>
        <v>1198770</v>
      </c>
      <c r="G762">
        <f ca="1">IF(ISBLANK(INDIRECT("'["&amp;'Báo cáo'!$C$3&amp;".xlsx]Hóa đơn COD'!"&amp;CELL("address",G762))),"",(INDIRECT("'["&amp;'Báo cáo'!$C$3&amp;".xlsx]Hóa đơn COD'!"&amp;CELL("address",G762))))</f>
        <v>243000</v>
      </c>
      <c r="H762">
        <f ca="1">IF(ISBLANK(INDIRECT("'["&amp;'Báo cáo'!$C$3&amp;".xlsx]Hóa đơn COD'!"&amp;CELL("address",H762))),"",(INDIRECT("'["&amp;'Báo cáo'!$C$3&amp;".xlsx]Hóa đơn COD'!"&amp;CELL("address",H762))))</f>
        <v>0</v>
      </c>
      <c r="I762">
        <f ca="1">IF(ISBLANK(INDIRECT("'["&amp;'Báo cáo'!$C$3&amp;".xlsx]Hóa đơn COD'!"&amp;CELL("address",I762))),"",(INDIRECT("'["&amp;'Báo cáo'!$C$3&amp;".xlsx]Hóa đơn COD'!"&amp;CELL("address",I762))))</f>
        <v>85</v>
      </c>
      <c r="J762">
        <f ca="1">IF(ISBLANK(INDIRECT("'["&amp;'Báo cáo'!$C$3&amp;".xlsx]Hóa đơn COD'!"&amp;CELL("address",J762))),"",(INDIRECT("'["&amp;'Báo cáo'!$C$3&amp;".xlsx]Hóa đơn COD'!"&amp;CELL("address",J762))))</f>
        <v>53</v>
      </c>
      <c r="K762">
        <f ca="1">IF(ISBLANK(INDIRECT("'["&amp;'Báo cáo'!$C$3&amp;".xlsx]Hóa đơn COD'!"&amp;CELL("address",K762))),"",(INDIRECT("'["&amp;'Báo cáo'!$C$3&amp;".xlsx]Hóa đơn COD'!"&amp;CELL("address",K762))))</f>
        <v>9</v>
      </c>
      <c r="L762">
        <f ca="1">IF(ISBLANK(INDIRECT("'["&amp;'Báo cáo'!$C$3&amp;".xlsx]Hóa đơn COD'!"&amp;CELL("address",L762))),"",(INDIRECT("'["&amp;'Báo cáo'!$C$3&amp;".xlsx]Hóa đơn COD'!"&amp;CELL("address",L762))))</f>
        <v>23</v>
      </c>
      <c r="M762">
        <f ca="1">IF(ISBLANK(INDIRECT("'["&amp;'Báo cáo'!$C$3&amp;".xlsx]Hóa đơn COD'!"&amp;CELL("address",M762))),"",(INDIRECT("'["&amp;'Báo cáo'!$C$3&amp;".xlsx]Hóa đơn COD'!"&amp;CELL("address",M762))))</f>
        <v>85</v>
      </c>
      <c r="N762" t="str">
        <f ca="1">IF(ISBLANK(INDIRECT("'["&amp;'Báo cáo'!$C$3&amp;".xlsx]Hóa đơn COD'!"&amp;CELL("address",N762))),"",(INDIRECT("'["&amp;'Báo cáo'!$C$3&amp;".xlsx]Hóa đơn COD'!"&amp;CELL("address",N762))))</f>
        <v>tuoint</v>
      </c>
      <c r="O762" t="str">
        <f ca="1">IF(ISBLANK(INDIRECT("'["&amp;'Báo cáo'!$C$3&amp;".xlsx]Hóa đơn COD'!"&amp;CELL("address",O762))),"",(INDIRECT("'["&amp;'Báo cáo'!$C$3&amp;".xlsx]Hóa đơn COD'!"&amp;CELL("address",O762))))</f>
        <v>13:51 03-12-19</v>
      </c>
      <c r="P762" s="10">
        <f t="shared" ca="1" si="11"/>
        <v>0.57708333333333328</v>
      </c>
      <c r="Q762" t="str">
        <f ca="1">IF(B762="","",IF(P762&lt;'Báo cáo'!$C$4,"Sáng","Chiều"))</f>
        <v>Chiều</v>
      </c>
      <c r="R762" s="12" t="str">
        <f ca="1">IF(A762="","",IF(ISNUMBER(MATCH(B762,'Danh sách COD'!$B:$B,0)),J762/I762,""))</f>
        <v/>
      </c>
      <c r="S762" t="str">
        <f ca="1">IF(R762="","",IF(R762&gt;='Báo cáo'!$C$8,"Có","Không"))</f>
        <v/>
      </c>
    </row>
    <row r="763" spans="1:19" x14ac:dyDescent="0.25">
      <c r="A763" t="str">
        <f ca="1">IF(ISBLANK(INDIRECT("'["&amp;'Báo cáo'!$C$3&amp;".xlsx]Hóa đơn COD'!"&amp;CELL("address",A763))),"",(INDIRECT("'["&amp;'Báo cáo'!$C$3&amp;".xlsx]Hóa đơn COD'!"&amp;CELL("address",A763))))</f>
        <v>BTT391842012.T157818.301119</v>
      </c>
      <c r="B763" t="str">
        <f ca="1">IF(ISBLANK(INDIRECT("'["&amp;'Báo cáo'!$C$3&amp;".xlsx]Hóa đơn COD'!"&amp;CELL("address",B763))),"",(INDIRECT("'["&amp;'Báo cáo'!$C$3&amp;".xlsx]Hóa đơn COD'!"&amp;CELL("address",B763))))</f>
        <v>T157818-Ngân Xuân Thịnh</v>
      </c>
      <c r="C763">
        <f ca="1">IF(ISBLANK(INDIRECT("'["&amp;'Báo cáo'!$C$3&amp;".xlsx]Hóa đơn COD'!"&amp;CELL("address",C763))),"",(INDIRECT("'["&amp;'Báo cáo'!$C$3&amp;".xlsx]Hóa đơn COD'!"&amp;CELL("address",C763))))</f>
        <v>5557083</v>
      </c>
      <c r="D763">
        <f ca="1">IF(ISBLANK(INDIRECT("'["&amp;'Báo cáo'!$C$3&amp;".xlsx]Hóa đơn COD'!"&amp;CELL("address",D763))),"",(INDIRECT("'["&amp;'Báo cáo'!$C$3&amp;".xlsx]Hóa đơn COD'!"&amp;CELL("address",D763))))</f>
        <v>0</v>
      </c>
      <c r="E763">
        <f ca="1">IF(ISBLANK(INDIRECT("'["&amp;'Báo cáo'!$C$3&amp;".xlsx]Hóa đơn COD'!"&amp;CELL("address",E763))),"",(INDIRECT("'["&amp;'Báo cáo'!$C$3&amp;".xlsx]Hóa đơn COD'!"&amp;CELL("address",E763))))</f>
        <v>890975</v>
      </c>
      <c r="F763">
        <f ca="1">IF(ISBLANK(INDIRECT("'["&amp;'Báo cáo'!$C$3&amp;".xlsx]Hóa đơn COD'!"&amp;CELL("address",F763))),"",(INDIRECT("'["&amp;'Báo cáo'!$C$3&amp;".xlsx]Hóa đơn COD'!"&amp;CELL("address",F763))))</f>
        <v>815975</v>
      </c>
      <c r="G763">
        <f ca="1">IF(ISBLANK(INDIRECT("'["&amp;'Báo cáo'!$C$3&amp;".xlsx]Hóa đơn COD'!"&amp;CELL("address",G763))),"",(INDIRECT("'["&amp;'Báo cáo'!$C$3&amp;".xlsx]Hóa đơn COD'!"&amp;CELL("address",G763))))</f>
        <v>75000</v>
      </c>
      <c r="H763">
        <f ca="1">IF(ISBLANK(INDIRECT("'["&amp;'Báo cáo'!$C$3&amp;".xlsx]Hóa đơn COD'!"&amp;CELL("address",H763))),"",(INDIRECT("'["&amp;'Báo cáo'!$C$3&amp;".xlsx]Hóa đơn COD'!"&amp;CELL("address",H763))))</f>
        <v>0</v>
      </c>
      <c r="I763">
        <f ca="1">IF(ISBLANK(INDIRECT("'["&amp;'Báo cáo'!$C$3&amp;".xlsx]Hóa đơn COD'!"&amp;CELL("address",I763))),"",(INDIRECT("'["&amp;'Báo cáo'!$C$3&amp;".xlsx]Hóa đơn COD'!"&amp;CELL("address",I763))))</f>
        <v>69</v>
      </c>
      <c r="J763">
        <f ca="1">IF(ISBLANK(INDIRECT("'["&amp;'Báo cáo'!$C$3&amp;".xlsx]Hóa đơn COD'!"&amp;CELL("address",J763))),"",(INDIRECT("'["&amp;'Báo cáo'!$C$3&amp;".xlsx]Hóa đơn COD'!"&amp;CELL("address",J763))))</f>
        <v>35</v>
      </c>
      <c r="K763">
        <f ca="1">IF(ISBLANK(INDIRECT("'["&amp;'Báo cáo'!$C$3&amp;".xlsx]Hóa đơn COD'!"&amp;CELL("address",K763))),"",(INDIRECT("'["&amp;'Báo cáo'!$C$3&amp;".xlsx]Hóa đơn COD'!"&amp;CELL("address",K763))))</f>
        <v>4</v>
      </c>
      <c r="L763">
        <f ca="1">IF(ISBLANK(INDIRECT("'["&amp;'Báo cáo'!$C$3&amp;".xlsx]Hóa đơn COD'!"&amp;CELL("address",L763))),"",(INDIRECT("'["&amp;'Báo cáo'!$C$3&amp;".xlsx]Hóa đơn COD'!"&amp;CELL("address",L763))))</f>
        <v>30</v>
      </c>
      <c r="M763">
        <f ca="1">IF(ISBLANK(INDIRECT("'["&amp;'Báo cáo'!$C$3&amp;".xlsx]Hóa đơn COD'!"&amp;CELL("address",M763))),"",(INDIRECT("'["&amp;'Báo cáo'!$C$3&amp;".xlsx]Hóa đơn COD'!"&amp;CELL("address",M763))))</f>
        <v>69</v>
      </c>
      <c r="N763" t="str">
        <f ca="1">IF(ISBLANK(INDIRECT("'["&amp;'Báo cáo'!$C$3&amp;".xlsx]Hóa đơn COD'!"&amp;CELL("address",N763))),"",(INDIRECT("'["&amp;'Báo cáo'!$C$3&amp;".xlsx]Hóa đơn COD'!"&amp;CELL("address",N763))))</f>
        <v>nhitpy</v>
      </c>
      <c r="O763" t="str">
        <f ca="1">IF(ISBLANK(INDIRECT("'["&amp;'Báo cáo'!$C$3&amp;".xlsx]Hóa đơn COD'!"&amp;CELL("address",O763))),"",(INDIRECT("'["&amp;'Báo cáo'!$C$3&amp;".xlsx]Hóa đơn COD'!"&amp;CELL("address",O763))))</f>
        <v>14:01 30-11-19</v>
      </c>
      <c r="P763" s="10">
        <f t="shared" ca="1" si="11"/>
        <v>0.58402777777777781</v>
      </c>
      <c r="Q763" t="str">
        <f ca="1">IF(B763="","",IF(P763&lt;'Báo cáo'!$C$4,"Sáng","Chiều"))</f>
        <v>Chiều</v>
      </c>
      <c r="R763" s="12" t="str">
        <f ca="1">IF(A763="","",IF(ISNUMBER(MATCH(B763,'Danh sách COD'!$B:$B,0)),J763/I763,""))</f>
        <v/>
      </c>
      <c r="S763" t="str">
        <f ca="1">IF(R763="","",IF(R763&gt;='Báo cáo'!$C$8,"Có","Không"))</f>
        <v/>
      </c>
    </row>
    <row r="764" spans="1:19" x14ac:dyDescent="0.25">
      <c r="A764" t="str">
        <f ca="1">IF(ISBLANK(INDIRECT("'["&amp;'Báo cáo'!$C$3&amp;".xlsx]Hóa đơn COD'!"&amp;CELL("address",A764))),"",(INDIRECT("'["&amp;'Báo cáo'!$C$3&amp;".xlsx]Hóa đơn COD'!"&amp;CELL("address",A764))))</f>
        <v>BTT394065828.T157818.021219</v>
      </c>
      <c r="B764" t="str">
        <f ca="1">IF(ISBLANK(INDIRECT("'["&amp;'Báo cáo'!$C$3&amp;".xlsx]Hóa đơn COD'!"&amp;CELL("address",B764))),"",(INDIRECT("'["&amp;'Báo cáo'!$C$3&amp;".xlsx]Hóa đơn COD'!"&amp;CELL("address",B764))))</f>
        <v>T157818-Ngân Xuân Thịnh</v>
      </c>
      <c r="C764">
        <f ca="1">IF(ISBLANK(INDIRECT("'["&amp;'Báo cáo'!$C$3&amp;".xlsx]Hóa đơn COD'!"&amp;CELL("address",C764))),"",(INDIRECT("'["&amp;'Báo cáo'!$C$3&amp;".xlsx]Hóa đơn COD'!"&amp;CELL("address",C764))))</f>
        <v>16143543</v>
      </c>
      <c r="D764">
        <f ca="1">IF(ISBLANK(INDIRECT("'["&amp;'Báo cáo'!$C$3&amp;".xlsx]Hóa đơn COD'!"&amp;CELL("address",D764))),"",(INDIRECT("'["&amp;'Báo cáo'!$C$3&amp;".xlsx]Hóa đơn COD'!"&amp;CELL("address",D764))))</f>
        <v>0</v>
      </c>
      <c r="E764">
        <f ca="1">IF(ISBLANK(INDIRECT("'["&amp;'Báo cáo'!$C$3&amp;".xlsx]Hóa đơn COD'!"&amp;CELL("address",E764))),"",(INDIRECT("'["&amp;'Báo cáo'!$C$3&amp;".xlsx]Hóa đơn COD'!"&amp;CELL("address",E764))))</f>
        <v>1127420</v>
      </c>
      <c r="F764">
        <f ca="1">IF(ISBLANK(INDIRECT("'["&amp;'Báo cáo'!$C$3&amp;".xlsx]Hóa đơn COD'!"&amp;CELL("address",F764))),"",(INDIRECT("'["&amp;'Báo cáo'!$C$3&amp;".xlsx]Hóa đơn COD'!"&amp;CELL("address",F764))))</f>
        <v>1017420</v>
      </c>
      <c r="G764">
        <f ca="1">IF(ISBLANK(INDIRECT("'["&amp;'Báo cáo'!$C$3&amp;".xlsx]Hóa đơn COD'!"&amp;CELL("address",G764))),"",(INDIRECT("'["&amp;'Báo cáo'!$C$3&amp;".xlsx]Hóa đơn COD'!"&amp;CELL("address",G764))))</f>
        <v>110000</v>
      </c>
      <c r="H764">
        <f ca="1">IF(ISBLANK(INDIRECT("'["&amp;'Báo cáo'!$C$3&amp;".xlsx]Hóa đơn COD'!"&amp;CELL("address",H764))),"",(INDIRECT("'["&amp;'Báo cáo'!$C$3&amp;".xlsx]Hóa đơn COD'!"&amp;CELL("address",H764))))</f>
        <v>0</v>
      </c>
      <c r="I764">
        <f ca="1">IF(ISBLANK(INDIRECT("'["&amp;'Báo cáo'!$C$3&amp;".xlsx]Hóa đơn COD'!"&amp;CELL("address",I764))),"",(INDIRECT("'["&amp;'Báo cáo'!$C$3&amp;".xlsx]Hóa đơn COD'!"&amp;CELL("address",I764))))</f>
        <v>72</v>
      </c>
      <c r="J764">
        <f ca="1">IF(ISBLANK(INDIRECT("'["&amp;'Báo cáo'!$C$3&amp;".xlsx]Hóa đơn COD'!"&amp;CELL("address",J764))),"",(INDIRECT("'["&amp;'Báo cáo'!$C$3&amp;".xlsx]Hóa đơn COD'!"&amp;CELL("address",J764))))</f>
        <v>45</v>
      </c>
      <c r="K764">
        <f ca="1">IF(ISBLANK(INDIRECT("'["&amp;'Báo cáo'!$C$3&amp;".xlsx]Hóa đơn COD'!"&amp;CELL("address",K764))),"",(INDIRECT("'["&amp;'Báo cáo'!$C$3&amp;".xlsx]Hóa đơn COD'!"&amp;CELL("address",K764))))</f>
        <v>1</v>
      </c>
      <c r="L764">
        <f ca="1">IF(ISBLANK(INDIRECT("'["&amp;'Báo cáo'!$C$3&amp;".xlsx]Hóa đơn COD'!"&amp;CELL("address",L764))),"",(INDIRECT("'["&amp;'Báo cáo'!$C$3&amp;".xlsx]Hóa đơn COD'!"&amp;CELL("address",L764))))</f>
        <v>26</v>
      </c>
      <c r="M764">
        <f ca="1">IF(ISBLANK(INDIRECT("'["&amp;'Báo cáo'!$C$3&amp;".xlsx]Hóa đơn COD'!"&amp;CELL("address",M764))),"",(INDIRECT("'["&amp;'Báo cáo'!$C$3&amp;".xlsx]Hóa đơn COD'!"&amp;CELL("address",M764))))</f>
        <v>72</v>
      </c>
      <c r="N764" t="str">
        <f ca="1">IF(ISBLANK(INDIRECT("'["&amp;'Báo cáo'!$C$3&amp;".xlsx]Hóa đơn COD'!"&amp;CELL("address",N764))),"",(INDIRECT("'["&amp;'Báo cáo'!$C$3&amp;".xlsx]Hóa đơn COD'!"&amp;CELL("address",N764))))</f>
        <v>nhitpy</v>
      </c>
      <c r="O764" t="str">
        <f ca="1">IF(ISBLANK(INDIRECT("'["&amp;'Báo cáo'!$C$3&amp;".xlsx]Hóa đơn COD'!"&amp;CELL("address",O764))),"",(INDIRECT("'["&amp;'Báo cáo'!$C$3&amp;".xlsx]Hóa đơn COD'!"&amp;CELL("address",O764))))</f>
        <v>14:21 02-12-19</v>
      </c>
      <c r="P764" s="10">
        <f t="shared" ca="1" si="11"/>
        <v>0.59791666666666665</v>
      </c>
      <c r="Q764" t="str">
        <f ca="1">IF(B764="","",IF(P764&lt;'Báo cáo'!$C$4,"Sáng","Chiều"))</f>
        <v>Chiều</v>
      </c>
      <c r="R764" s="12" t="str">
        <f ca="1">IF(A764="","",IF(ISNUMBER(MATCH(B764,'Danh sách COD'!$B:$B,0)),J764/I764,""))</f>
        <v/>
      </c>
      <c r="S764" t="str">
        <f ca="1">IF(R764="","",IF(R764&gt;='Báo cáo'!$C$8,"Có","Không"))</f>
        <v/>
      </c>
    </row>
    <row r="765" spans="1:19" x14ac:dyDescent="0.25">
      <c r="A765" t="str">
        <f ca="1">IF(ISBLANK(INDIRECT("'["&amp;'Báo cáo'!$C$3&amp;".xlsx]Hóa đơn COD'!"&amp;CELL("address",A765))),"",(INDIRECT("'["&amp;'Báo cáo'!$C$3&amp;".xlsx]Hóa đơn COD'!"&amp;CELL("address",A765))))</f>
        <v>BTT397083774.T157818.041219</v>
      </c>
      <c r="B765" t="str">
        <f ca="1">IF(ISBLANK(INDIRECT("'["&amp;'Báo cáo'!$C$3&amp;".xlsx]Hóa đơn COD'!"&amp;CELL("address",B765))),"",(INDIRECT("'["&amp;'Báo cáo'!$C$3&amp;".xlsx]Hóa đơn COD'!"&amp;CELL("address",B765))))</f>
        <v>T157818-Ngân Xuân Thịnh</v>
      </c>
      <c r="C765">
        <f ca="1">IF(ISBLANK(INDIRECT("'["&amp;'Báo cáo'!$C$3&amp;".xlsx]Hóa đơn COD'!"&amp;CELL("address",C765))),"",(INDIRECT("'["&amp;'Báo cáo'!$C$3&amp;".xlsx]Hóa đơn COD'!"&amp;CELL("address",C765))))</f>
        <v>10749301</v>
      </c>
      <c r="D765">
        <f ca="1">IF(ISBLANK(INDIRECT("'["&amp;'Báo cáo'!$C$3&amp;".xlsx]Hóa đơn COD'!"&amp;CELL("address",D765))),"",(INDIRECT("'["&amp;'Báo cáo'!$C$3&amp;".xlsx]Hóa đơn COD'!"&amp;CELL("address",D765))))</f>
        <v>33750</v>
      </c>
      <c r="E765">
        <f ca="1">IF(ISBLANK(INDIRECT("'["&amp;'Báo cáo'!$C$3&amp;".xlsx]Hóa đơn COD'!"&amp;CELL("address",E765))),"",(INDIRECT("'["&amp;'Báo cáo'!$C$3&amp;".xlsx]Hóa đơn COD'!"&amp;CELL("address",E765))))</f>
        <v>781130</v>
      </c>
      <c r="F765">
        <f ca="1">IF(ISBLANK(INDIRECT("'["&amp;'Báo cáo'!$C$3&amp;".xlsx]Hóa đơn COD'!"&amp;CELL("address",F765))),"",(INDIRECT("'["&amp;'Báo cáo'!$C$3&amp;".xlsx]Hóa đơn COD'!"&amp;CELL("address",F765))))</f>
        <v>698130</v>
      </c>
      <c r="G765">
        <f ca="1">IF(ISBLANK(INDIRECT("'["&amp;'Báo cáo'!$C$3&amp;".xlsx]Hóa đơn COD'!"&amp;CELL("address",G765))),"",(INDIRECT("'["&amp;'Báo cáo'!$C$3&amp;".xlsx]Hóa đơn COD'!"&amp;CELL("address",G765))))</f>
        <v>83000</v>
      </c>
      <c r="H765">
        <f ca="1">IF(ISBLANK(INDIRECT("'["&amp;'Báo cáo'!$C$3&amp;".xlsx]Hóa đơn COD'!"&amp;CELL("address",H765))),"",(INDIRECT("'["&amp;'Báo cáo'!$C$3&amp;".xlsx]Hóa đơn COD'!"&amp;CELL("address",H765))))</f>
        <v>0</v>
      </c>
      <c r="I765">
        <f ca="1">IF(ISBLANK(INDIRECT("'["&amp;'Báo cáo'!$C$3&amp;".xlsx]Hóa đơn COD'!"&amp;CELL("address",I765))),"",(INDIRECT("'["&amp;'Báo cáo'!$C$3&amp;".xlsx]Hóa đơn COD'!"&amp;CELL("address",I765))))</f>
        <v>44</v>
      </c>
      <c r="J765">
        <f ca="1">IF(ISBLANK(INDIRECT("'["&amp;'Báo cáo'!$C$3&amp;".xlsx]Hóa đơn COD'!"&amp;CELL("address",J765))),"",(INDIRECT("'["&amp;'Báo cáo'!$C$3&amp;".xlsx]Hóa đơn COD'!"&amp;CELL("address",J765))))</f>
        <v>32</v>
      </c>
      <c r="K765">
        <f ca="1">IF(ISBLANK(INDIRECT("'["&amp;'Báo cáo'!$C$3&amp;".xlsx]Hóa đơn COD'!"&amp;CELL("address",K765))),"",(INDIRECT("'["&amp;'Báo cáo'!$C$3&amp;".xlsx]Hóa đơn COD'!"&amp;CELL("address",K765))))</f>
        <v>1</v>
      </c>
      <c r="L765">
        <f ca="1">IF(ISBLANK(INDIRECT("'["&amp;'Báo cáo'!$C$3&amp;".xlsx]Hóa đơn COD'!"&amp;CELL("address",L765))),"",(INDIRECT("'["&amp;'Báo cáo'!$C$3&amp;".xlsx]Hóa đơn COD'!"&amp;CELL("address",L765))))</f>
        <v>11</v>
      </c>
      <c r="M765">
        <f ca="1">IF(ISBLANK(INDIRECT("'["&amp;'Báo cáo'!$C$3&amp;".xlsx]Hóa đơn COD'!"&amp;CELL("address",M765))),"",(INDIRECT("'["&amp;'Báo cáo'!$C$3&amp;".xlsx]Hóa đơn COD'!"&amp;CELL("address",M765))))</f>
        <v>44</v>
      </c>
      <c r="N765" t="str">
        <f ca="1">IF(ISBLANK(INDIRECT("'["&amp;'Báo cáo'!$C$3&amp;".xlsx]Hóa đơn COD'!"&amp;CELL("address",N765))),"",(INDIRECT("'["&amp;'Báo cáo'!$C$3&amp;".xlsx]Hóa đơn COD'!"&amp;CELL("address",N765))))</f>
        <v>ngannk2</v>
      </c>
      <c r="O765" t="str">
        <f ca="1">IF(ISBLANK(INDIRECT("'["&amp;'Báo cáo'!$C$3&amp;".xlsx]Hóa đơn COD'!"&amp;CELL("address",O765))),"",(INDIRECT("'["&amp;'Báo cáo'!$C$3&amp;".xlsx]Hóa đơn COD'!"&amp;CELL("address",O765))))</f>
        <v>18:15 04-12-19</v>
      </c>
      <c r="P765" s="10">
        <f t="shared" ca="1" si="11"/>
        <v>0.76041666666666663</v>
      </c>
      <c r="Q765" t="str">
        <f ca="1">IF(B765="","",IF(P765&lt;'Báo cáo'!$C$4,"Sáng","Chiều"))</f>
        <v>Chiều</v>
      </c>
      <c r="R765" s="12" t="str">
        <f ca="1">IF(A765="","",IF(ISNUMBER(MATCH(B765,'Danh sách COD'!$B:$B,0)),J765/I765,""))</f>
        <v/>
      </c>
      <c r="S765" t="str">
        <f ca="1">IF(R765="","",IF(R765&gt;='Báo cáo'!$C$8,"Có","Không"))</f>
        <v/>
      </c>
    </row>
    <row r="766" spans="1:19" x14ac:dyDescent="0.25">
      <c r="A766" t="str">
        <f ca="1">IF(ISBLANK(INDIRECT("'["&amp;'Báo cáo'!$C$3&amp;".xlsx]Hóa đơn COD'!"&amp;CELL("address",A766))),"",(INDIRECT("'["&amp;'Báo cáo'!$C$3&amp;".xlsx]Hóa đơn COD'!"&amp;CELL("address",A766))))</f>
        <v>BTT399840171.T157818.061219</v>
      </c>
      <c r="B766" t="str">
        <f ca="1">IF(ISBLANK(INDIRECT("'["&amp;'Báo cáo'!$C$3&amp;".xlsx]Hóa đơn COD'!"&amp;CELL("address",B766))),"",(INDIRECT("'["&amp;'Báo cáo'!$C$3&amp;".xlsx]Hóa đơn COD'!"&amp;CELL("address",B766))))</f>
        <v>T157818-Ngân Xuân Thịnh</v>
      </c>
      <c r="C766">
        <f ca="1">IF(ISBLANK(INDIRECT("'["&amp;'Báo cáo'!$C$3&amp;".xlsx]Hóa đơn COD'!"&amp;CELL("address",C766))),"",(INDIRECT("'["&amp;'Báo cáo'!$C$3&amp;".xlsx]Hóa đơn COD'!"&amp;CELL("address",C766))))</f>
        <v>13329703</v>
      </c>
      <c r="D766">
        <f ca="1">IF(ISBLANK(INDIRECT("'["&amp;'Báo cáo'!$C$3&amp;".xlsx]Hóa đơn COD'!"&amp;CELL("address",D766))),"",(INDIRECT("'["&amp;'Báo cáo'!$C$3&amp;".xlsx]Hóa đơn COD'!"&amp;CELL("address",D766))))</f>
        <v>33750</v>
      </c>
      <c r="E766">
        <f ca="1">IF(ISBLANK(INDIRECT("'["&amp;'Báo cáo'!$C$3&amp;".xlsx]Hóa đơn COD'!"&amp;CELL("address",E766))),"",(INDIRECT("'["&amp;'Báo cáo'!$C$3&amp;".xlsx]Hóa đơn COD'!"&amp;CELL("address",E766))))</f>
        <v>791650</v>
      </c>
      <c r="F766">
        <f ca="1">IF(ISBLANK(INDIRECT("'["&amp;'Báo cáo'!$C$3&amp;".xlsx]Hóa đơn COD'!"&amp;CELL("address",F766))),"",(INDIRECT("'["&amp;'Báo cáo'!$C$3&amp;".xlsx]Hóa đơn COD'!"&amp;CELL("address",F766))))</f>
        <v>657650</v>
      </c>
      <c r="G766">
        <f ca="1">IF(ISBLANK(INDIRECT("'["&amp;'Báo cáo'!$C$3&amp;".xlsx]Hóa đơn COD'!"&amp;CELL("address",G766))),"",(INDIRECT("'["&amp;'Báo cáo'!$C$3&amp;".xlsx]Hóa đơn COD'!"&amp;CELL("address",G766))))</f>
        <v>134000</v>
      </c>
      <c r="H766">
        <f ca="1">IF(ISBLANK(INDIRECT("'["&amp;'Báo cáo'!$C$3&amp;".xlsx]Hóa đơn COD'!"&amp;CELL("address",H766))),"",(INDIRECT("'["&amp;'Báo cáo'!$C$3&amp;".xlsx]Hóa đơn COD'!"&amp;CELL("address",H766))))</f>
        <v>0</v>
      </c>
      <c r="I766">
        <f ca="1">IF(ISBLANK(INDIRECT("'["&amp;'Báo cáo'!$C$3&amp;".xlsx]Hóa đơn COD'!"&amp;CELL("address",I766))),"",(INDIRECT("'["&amp;'Báo cáo'!$C$3&amp;".xlsx]Hóa đơn COD'!"&amp;CELL("address",I766))))</f>
        <v>66</v>
      </c>
      <c r="J766">
        <f ca="1">IF(ISBLANK(INDIRECT("'["&amp;'Báo cáo'!$C$3&amp;".xlsx]Hóa đơn COD'!"&amp;CELL("address",J766))),"",(INDIRECT("'["&amp;'Báo cáo'!$C$3&amp;".xlsx]Hóa đơn COD'!"&amp;CELL("address",J766))))</f>
        <v>28</v>
      </c>
      <c r="K766">
        <f ca="1">IF(ISBLANK(INDIRECT("'["&amp;'Báo cáo'!$C$3&amp;".xlsx]Hóa đơn COD'!"&amp;CELL("address",K766))),"",(INDIRECT("'["&amp;'Báo cáo'!$C$3&amp;".xlsx]Hóa đơn COD'!"&amp;CELL("address",K766))))</f>
        <v>3</v>
      </c>
      <c r="L766">
        <f ca="1">IF(ISBLANK(INDIRECT("'["&amp;'Báo cáo'!$C$3&amp;".xlsx]Hóa đơn COD'!"&amp;CELL("address",L766))),"",(INDIRECT("'["&amp;'Báo cáo'!$C$3&amp;".xlsx]Hóa đơn COD'!"&amp;CELL("address",L766))))</f>
        <v>35</v>
      </c>
      <c r="M766">
        <f ca="1">IF(ISBLANK(INDIRECT("'["&amp;'Báo cáo'!$C$3&amp;".xlsx]Hóa đơn COD'!"&amp;CELL("address",M766))),"",(INDIRECT("'["&amp;'Báo cáo'!$C$3&amp;".xlsx]Hóa đơn COD'!"&amp;CELL("address",M766))))</f>
        <v>66</v>
      </c>
      <c r="N766" t="str">
        <f ca="1">IF(ISBLANK(INDIRECT("'["&amp;'Báo cáo'!$C$3&amp;".xlsx]Hóa đơn COD'!"&amp;CELL("address",N766))),"",(INDIRECT("'["&amp;'Báo cáo'!$C$3&amp;".xlsx]Hóa đơn COD'!"&amp;CELL("address",N766))))</f>
        <v>trongntm</v>
      </c>
      <c r="O766" t="str">
        <f ca="1">IF(ISBLANK(INDIRECT("'["&amp;'Báo cáo'!$C$3&amp;".xlsx]Hóa đơn COD'!"&amp;CELL("address",O766))),"",(INDIRECT("'["&amp;'Báo cáo'!$C$3&amp;".xlsx]Hóa đơn COD'!"&amp;CELL("address",O766))))</f>
        <v>18:54 06-12-19</v>
      </c>
      <c r="P766" s="10">
        <f t="shared" ca="1" si="11"/>
        <v>0.78749999999999998</v>
      </c>
      <c r="Q766" t="str">
        <f ca="1">IF(B766="","",IF(P766&lt;'Báo cáo'!$C$4,"Sáng","Chiều"))</f>
        <v>Chiều</v>
      </c>
      <c r="R766" s="12" t="str">
        <f ca="1">IF(A766="","",IF(ISNUMBER(MATCH(B766,'Danh sách COD'!$B:$B,0)),J766/I766,""))</f>
        <v/>
      </c>
      <c r="S766" t="str">
        <f ca="1">IF(R766="","",IF(R766&gt;='Báo cáo'!$C$8,"Có","Không"))</f>
        <v/>
      </c>
    </row>
    <row r="767" spans="1:19" x14ac:dyDescent="0.25">
      <c r="A767" t="str">
        <f ca="1">IF(ISBLANK(INDIRECT("'["&amp;'Báo cáo'!$C$3&amp;".xlsx]Hóa đơn COD'!"&amp;CELL("address",A767))),"",(INDIRECT("'["&amp;'Báo cáo'!$C$3&amp;".xlsx]Hóa đơn COD'!"&amp;CELL("address",A767))))</f>
        <v>BTT398378886.T157818.051219</v>
      </c>
      <c r="B767" t="str">
        <f ca="1">IF(ISBLANK(INDIRECT("'["&amp;'Báo cáo'!$C$3&amp;".xlsx]Hóa đơn COD'!"&amp;CELL("address",B767))),"",(INDIRECT("'["&amp;'Báo cáo'!$C$3&amp;".xlsx]Hóa đơn COD'!"&amp;CELL("address",B767))))</f>
        <v>T157818-Ngân Xuân Thịnh</v>
      </c>
      <c r="C767">
        <f ca="1">IF(ISBLANK(INDIRECT("'["&amp;'Báo cáo'!$C$3&amp;".xlsx]Hóa đơn COD'!"&amp;CELL("address",C767))),"",(INDIRECT("'["&amp;'Báo cáo'!$C$3&amp;".xlsx]Hóa đơn COD'!"&amp;CELL("address",C767))))</f>
        <v>8887760</v>
      </c>
      <c r="D767">
        <f ca="1">IF(ISBLANK(INDIRECT("'["&amp;'Báo cáo'!$C$3&amp;".xlsx]Hóa đơn COD'!"&amp;CELL("address",D767))),"",(INDIRECT("'["&amp;'Báo cáo'!$C$3&amp;".xlsx]Hóa đơn COD'!"&amp;CELL("address",D767))))</f>
        <v>33750</v>
      </c>
      <c r="E767">
        <f ca="1">IF(ISBLANK(INDIRECT("'["&amp;'Báo cáo'!$C$3&amp;".xlsx]Hóa đơn COD'!"&amp;CELL("address",E767))),"",(INDIRECT("'["&amp;'Báo cáo'!$C$3&amp;".xlsx]Hóa đơn COD'!"&amp;CELL("address",E767))))</f>
        <v>874840</v>
      </c>
      <c r="F767">
        <f ca="1">IF(ISBLANK(INDIRECT("'["&amp;'Báo cáo'!$C$3&amp;".xlsx]Hóa đơn COD'!"&amp;CELL("address",F767))),"",(INDIRECT("'["&amp;'Báo cáo'!$C$3&amp;".xlsx]Hóa đơn COD'!"&amp;CELL("address",F767))))</f>
        <v>667840</v>
      </c>
      <c r="G767">
        <f ca="1">IF(ISBLANK(INDIRECT("'["&amp;'Báo cáo'!$C$3&amp;".xlsx]Hóa đơn COD'!"&amp;CELL("address",G767))),"",(INDIRECT("'["&amp;'Báo cáo'!$C$3&amp;".xlsx]Hóa đơn COD'!"&amp;CELL("address",G767))))</f>
        <v>207000</v>
      </c>
      <c r="H767">
        <f ca="1">IF(ISBLANK(INDIRECT("'["&amp;'Báo cáo'!$C$3&amp;".xlsx]Hóa đơn COD'!"&amp;CELL("address",H767))),"",(INDIRECT("'["&amp;'Báo cáo'!$C$3&amp;".xlsx]Hóa đơn COD'!"&amp;CELL("address",H767))))</f>
        <v>0</v>
      </c>
      <c r="I767">
        <f ca="1">IF(ISBLANK(INDIRECT("'["&amp;'Báo cáo'!$C$3&amp;".xlsx]Hóa đơn COD'!"&amp;CELL("address",I767))),"",(INDIRECT("'["&amp;'Báo cáo'!$C$3&amp;".xlsx]Hóa đơn COD'!"&amp;CELL("address",I767))))</f>
        <v>50</v>
      </c>
      <c r="J767">
        <f ca="1">IF(ISBLANK(INDIRECT("'["&amp;'Báo cáo'!$C$3&amp;".xlsx]Hóa đơn COD'!"&amp;CELL("address",J767))),"",(INDIRECT("'["&amp;'Báo cáo'!$C$3&amp;".xlsx]Hóa đơn COD'!"&amp;CELL("address",J767))))</f>
        <v>24</v>
      </c>
      <c r="K767">
        <f ca="1">IF(ISBLANK(INDIRECT("'["&amp;'Báo cáo'!$C$3&amp;".xlsx]Hóa đơn COD'!"&amp;CELL("address",K767))),"",(INDIRECT("'["&amp;'Báo cáo'!$C$3&amp;".xlsx]Hóa đơn COD'!"&amp;CELL("address",K767))))</f>
        <v>2</v>
      </c>
      <c r="L767">
        <f ca="1">IF(ISBLANK(INDIRECT("'["&amp;'Báo cáo'!$C$3&amp;".xlsx]Hóa đơn COD'!"&amp;CELL("address",L767))),"",(INDIRECT("'["&amp;'Báo cáo'!$C$3&amp;".xlsx]Hóa đơn COD'!"&amp;CELL("address",L767))))</f>
        <v>24</v>
      </c>
      <c r="M767">
        <f ca="1">IF(ISBLANK(INDIRECT("'["&amp;'Báo cáo'!$C$3&amp;".xlsx]Hóa đơn COD'!"&amp;CELL("address",M767))),"",(INDIRECT("'["&amp;'Báo cáo'!$C$3&amp;".xlsx]Hóa đơn COD'!"&amp;CELL("address",M767))))</f>
        <v>50</v>
      </c>
      <c r="N767" t="str">
        <f ca="1">IF(ISBLANK(INDIRECT("'["&amp;'Báo cáo'!$C$3&amp;".xlsx]Hóa đơn COD'!"&amp;CELL("address",N767))),"",(INDIRECT("'["&amp;'Báo cáo'!$C$3&amp;".xlsx]Hóa đơn COD'!"&amp;CELL("address",N767))))</f>
        <v>trongntm</v>
      </c>
      <c r="O767" t="str">
        <f ca="1">IF(ISBLANK(INDIRECT("'["&amp;'Báo cáo'!$C$3&amp;".xlsx]Hóa đơn COD'!"&amp;CELL("address",O767))),"",(INDIRECT("'["&amp;'Báo cáo'!$C$3&amp;".xlsx]Hóa đơn COD'!"&amp;CELL("address",O767))))</f>
        <v>18:57 05-12-19</v>
      </c>
      <c r="P767" s="10">
        <f t="shared" ca="1" si="11"/>
        <v>0.7895833333333333</v>
      </c>
      <c r="Q767" t="str">
        <f ca="1">IF(B767="","",IF(P767&lt;'Báo cáo'!$C$4,"Sáng","Chiều"))</f>
        <v>Chiều</v>
      </c>
      <c r="R767" s="12" t="str">
        <f ca="1">IF(A767="","",IF(ISNUMBER(MATCH(B767,'Danh sách COD'!$B:$B,0)),J767/I767,""))</f>
        <v/>
      </c>
      <c r="S767" t="str">
        <f ca="1">IF(R767="","",IF(R767&gt;='Báo cáo'!$C$8,"Có","Không"))</f>
        <v/>
      </c>
    </row>
    <row r="768" spans="1:19" x14ac:dyDescent="0.25">
      <c r="A768" t="str">
        <f ca="1">IF(ISBLANK(INDIRECT("'["&amp;'Báo cáo'!$C$3&amp;".xlsx]Hóa đơn COD'!"&amp;CELL("address",A768))),"",(INDIRECT("'["&amp;'Báo cáo'!$C$3&amp;".xlsx]Hóa đơn COD'!"&amp;CELL("address",A768))))</f>
        <v>BTT392190036.T157818.301119</v>
      </c>
      <c r="B768" t="str">
        <f ca="1">IF(ISBLANK(INDIRECT("'["&amp;'Báo cáo'!$C$3&amp;".xlsx]Hóa đơn COD'!"&amp;CELL("address",B768))),"",(INDIRECT("'["&amp;'Báo cáo'!$C$3&amp;".xlsx]Hóa đơn COD'!"&amp;CELL("address",B768))))</f>
        <v>T157818-Ngân Xuân Thịnh</v>
      </c>
      <c r="C768">
        <f ca="1">IF(ISBLANK(INDIRECT("'["&amp;'Báo cáo'!$C$3&amp;".xlsx]Hóa đơn COD'!"&amp;CELL("address",C768))),"",(INDIRECT("'["&amp;'Báo cáo'!$C$3&amp;".xlsx]Hóa đơn COD'!"&amp;CELL("address",C768))))</f>
        <v>8053210</v>
      </c>
      <c r="D768">
        <f ca="1">IF(ISBLANK(INDIRECT("'["&amp;'Báo cáo'!$C$3&amp;".xlsx]Hóa đơn COD'!"&amp;CELL("address",D768))),"",(INDIRECT("'["&amp;'Báo cáo'!$C$3&amp;".xlsx]Hóa đơn COD'!"&amp;CELL("address",D768))))</f>
        <v>0</v>
      </c>
      <c r="E768">
        <f ca="1">IF(ISBLANK(INDIRECT("'["&amp;'Báo cáo'!$C$3&amp;".xlsx]Hóa đơn COD'!"&amp;CELL("address",E768))),"",(INDIRECT("'["&amp;'Báo cáo'!$C$3&amp;".xlsx]Hóa đơn COD'!"&amp;CELL("address",E768))))</f>
        <v>871790</v>
      </c>
      <c r="F768">
        <f ca="1">IF(ISBLANK(INDIRECT("'["&amp;'Báo cáo'!$C$3&amp;".xlsx]Hóa đơn COD'!"&amp;CELL("address",F768))),"",(INDIRECT("'["&amp;'Báo cáo'!$C$3&amp;".xlsx]Hóa đơn COD'!"&amp;CELL("address",F768))))</f>
        <v>781790</v>
      </c>
      <c r="G768">
        <f ca="1">IF(ISBLANK(INDIRECT("'["&amp;'Báo cáo'!$C$3&amp;".xlsx]Hóa đơn COD'!"&amp;CELL("address",G768))),"",(INDIRECT("'["&amp;'Báo cáo'!$C$3&amp;".xlsx]Hóa đơn COD'!"&amp;CELL("address",G768))))</f>
        <v>90000</v>
      </c>
      <c r="H768">
        <f ca="1">IF(ISBLANK(INDIRECT("'["&amp;'Báo cáo'!$C$3&amp;".xlsx]Hóa đơn COD'!"&amp;CELL("address",H768))),"",(INDIRECT("'["&amp;'Báo cáo'!$C$3&amp;".xlsx]Hóa đơn COD'!"&amp;CELL("address",H768))))</f>
        <v>0</v>
      </c>
      <c r="I768">
        <f ca="1">IF(ISBLANK(INDIRECT("'["&amp;'Báo cáo'!$C$3&amp;".xlsx]Hóa đơn COD'!"&amp;CELL("address",I768))),"",(INDIRECT("'["&amp;'Báo cáo'!$C$3&amp;".xlsx]Hóa đơn COD'!"&amp;CELL("address",I768))))</f>
        <v>54</v>
      </c>
      <c r="J768">
        <f ca="1">IF(ISBLANK(INDIRECT("'["&amp;'Báo cáo'!$C$3&amp;".xlsx]Hóa đơn COD'!"&amp;CELL("address",J768))),"",(INDIRECT("'["&amp;'Báo cáo'!$C$3&amp;".xlsx]Hóa đơn COD'!"&amp;CELL("address",J768))))</f>
        <v>31</v>
      </c>
      <c r="K768">
        <f ca="1">IF(ISBLANK(INDIRECT("'["&amp;'Báo cáo'!$C$3&amp;".xlsx]Hóa đơn COD'!"&amp;CELL("address",K768))),"",(INDIRECT("'["&amp;'Báo cáo'!$C$3&amp;".xlsx]Hóa đơn COD'!"&amp;CELL("address",K768))))</f>
        <v>3</v>
      </c>
      <c r="L768">
        <f ca="1">IF(ISBLANK(INDIRECT("'["&amp;'Báo cáo'!$C$3&amp;".xlsx]Hóa đơn COD'!"&amp;CELL("address",L768))),"",(INDIRECT("'["&amp;'Báo cáo'!$C$3&amp;".xlsx]Hóa đơn COD'!"&amp;CELL("address",L768))))</f>
        <v>20</v>
      </c>
      <c r="M768">
        <f ca="1">IF(ISBLANK(INDIRECT("'["&amp;'Báo cáo'!$C$3&amp;".xlsx]Hóa đơn COD'!"&amp;CELL("address",M768))),"",(INDIRECT("'["&amp;'Báo cáo'!$C$3&amp;".xlsx]Hóa đơn COD'!"&amp;CELL("address",M768))))</f>
        <v>54</v>
      </c>
      <c r="N768" t="str">
        <f ca="1">IF(ISBLANK(INDIRECT("'["&amp;'Báo cáo'!$C$3&amp;".xlsx]Hóa đơn COD'!"&amp;CELL("address",N768))),"",(INDIRECT("'["&amp;'Báo cáo'!$C$3&amp;".xlsx]Hóa đơn COD'!"&amp;CELL("address",N768))))</f>
        <v>trongntm</v>
      </c>
      <c r="O768" t="str">
        <f ca="1">IF(ISBLANK(INDIRECT("'["&amp;'Báo cáo'!$C$3&amp;".xlsx]Hóa đơn COD'!"&amp;CELL("address",O768))),"",(INDIRECT("'["&amp;'Báo cáo'!$C$3&amp;".xlsx]Hóa đơn COD'!"&amp;CELL("address",O768))))</f>
        <v>19:06 30-11-19</v>
      </c>
      <c r="P768" s="10">
        <f t="shared" ca="1" si="11"/>
        <v>0.79583333333333339</v>
      </c>
      <c r="Q768" t="str">
        <f ca="1">IF(B768="","",IF(P768&lt;'Báo cáo'!$C$4,"Sáng","Chiều"))</f>
        <v>Chiều</v>
      </c>
      <c r="R768" s="12" t="str">
        <f ca="1">IF(A768="","",IF(ISNUMBER(MATCH(B768,'Danh sách COD'!$B:$B,0)),J768/I768,""))</f>
        <v/>
      </c>
      <c r="S768" t="str">
        <f ca="1">IF(R768="","",IF(R768&gt;='Báo cáo'!$C$8,"Có","Không"))</f>
        <v/>
      </c>
    </row>
    <row r="769" spans="1:19" x14ac:dyDescent="0.25">
      <c r="A769" t="str">
        <f ca="1">IF(ISBLANK(INDIRECT("'["&amp;'Báo cáo'!$C$3&amp;".xlsx]Hóa đơn COD'!"&amp;CELL("address",A769))),"",(INDIRECT("'["&amp;'Báo cáo'!$C$3&amp;".xlsx]Hóa đơn COD'!"&amp;CELL("address",A769))))</f>
        <v>BTT394436697.T157818.021219</v>
      </c>
      <c r="B769" t="str">
        <f ca="1">IF(ISBLANK(INDIRECT("'["&amp;'Báo cáo'!$C$3&amp;".xlsx]Hóa đơn COD'!"&amp;CELL("address",B769))),"",(INDIRECT("'["&amp;'Báo cáo'!$C$3&amp;".xlsx]Hóa đơn COD'!"&amp;CELL("address",B769))))</f>
        <v>T157818-Ngân Xuân Thịnh</v>
      </c>
      <c r="C769">
        <f ca="1">IF(ISBLANK(INDIRECT("'["&amp;'Báo cáo'!$C$3&amp;".xlsx]Hóa đơn COD'!"&amp;CELL("address",C769))),"",(INDIRECT("'["&amp;'Báo cáo'!$C$3&amp;".xlsx]Hóa đơn COD'!"&amp;CELL("address",C769))))</f>
        <v>6314361</v>
      </c>
      <c r="D769">
        <f ca="1">IF(ISBLANK(INDIRECT("'["&amp;'Báo cáo'!$C$3&amp;".xlsx]Hóa đơn COD'!"&amp;CELL("address",D769))),"",(INDIRECT("'["&amp;'Báo cáo'!$C$3&amp;".xlsx]Hóa đơn COD'!"&amp;CELL("address",D769))))</f>
        <v>0</v>
      </c>
      <c r="E769">
        <f ca="1">IF(ISBLANK(INDIRECT("'["&amp;'Báo cáo'!$C$3&amp;".xlsx]Hóa đơn COD'!"&amp;CELL("address",E769))),"",(INDIRECT("'["&amp;'Báo cáo'!$C$3&amp;".xlsx]Hóa đơn COD'!"&amp;CELL("address",E769))))</f>
        <v>897781</v>
      </c>
      <c r="F769">
        <f ca="1">IF(ISBLANK(INDIRECT("'["&amp;'Báo cáo'!$C$3&amp;".xlsx]Hóa đơn COD'!"&amp;CELL("address",F769))),"",(INDIRECT("'["&amp;'Báo cáo'!$C$3&amp;".xlsx]Hóa đơn COD'!"&amp;CELL("address",F769))))</f>
        <v>719781</v>
      </c>
      <c r="G769">
        <f ca="1">IF(ISBLANK(INDIRECT("'["&amp;'Báo cáo'!$C$3&amp;".xlsx]Hóa đơn COD'!"&amp;CELL("address",G769))),"",(INDIRECT("'["&amp;'Báo cáo'!$C$3&amp;".xlsx]Hóa đơn COD'!"&amp;CELL("address",G769))))</f>
        <v>178000</v>
      </c>
      <c r="H769">
        <f ca="1">IF(ISBLANK(INDIRECT("'["&amp;'Báo cáo'!$C$3&amp;".xlsx]Hóa đơn COD'!"&amp;CELL("address",H769))),"",(INDIRECT("'["&amp;'Báo cáo'!$C$3&amp;".xlsx]Hóa đơn COD'!"&amp;CELL("address",H769))))</f>
        <v>0</v>
      </c>
      <c r="I769">
        <f ca="1">IF(ISBLANK(INDIRECT("'["&amp;'Báo cáo'!$C$3&amp;".xlsx]Hóa đơn COD'!"&amp;CELL("address",I769))),"",(INDIRECT("'["&amp;'Báo cáo'!$C$3&amp;".xlsx]Hóa đơn COD'!"&amp;CELL("address",I769))))</f>
        <v>83</v>
      </c>
      <c r="J769">
        <f ca="1">IF(ISBLANK(INDIRECT("'["&amp;'Báo cáo'!$C$3&amp;".xlsx]Hóa đơn COD'!"&amp;CELL("address",J769))),"",(INDIRECT("'["&amp;'Báo cáo'!$C$3&amp;".xlsx]Hóa đơn COD'!"&amp;CELL("address",J769))))</f>
        <v>35</v>
      </c>
      <c r="K769">
        <f ca="1">IF(ISBLANK(INDIRECT("'["&amp;'Báo cáo'!$C$3&amp;".xlsx]Hóa đơn COD'!"&amp;CELL("address",K769))),"",(INDIRECT("'["&amp;'Báo cáo'!$C$3&amp;".xlsx]Hóa đơn COD'!"&amp;CELL("address",K769))))</f>
        <v>2</v>
      </c>
      <c r="L769">
        <f ca="1">IF(ISBLANK(INDIRECT("'["&amp;'Báo cáo'!$C$3&amp;".xlsx]Hóa đơn COD'!"&amp;CELL("address",L769))),"",(INDIRECT("'["&amp;'Báo cáo'!$C$3&amp;".xlsx]Hóa đơn COD'!"&amp;CELL("address",L769))))</f>
        <v>46</v>
      </c>
      <c r="M769">
        <f ca="1">IF(ISBLANK(INDIRECT("'["&amp;'Báo cáo'!$C$3&amp;".xlsx]Hóa đơn COD'!"&amp;CELL("address",M769))),"",(INDIRECT("'["&amp;'Báo cáo'!$C$3&amp;".xlsx]Hóa đơn COD'!"&amp;CELL("address",M769))))</f>
        <v>83</v>
      </c>
      <c r="N769" t="str">
        <f ca="1">IF(ISBLANK(INDIRECT("'["&amp;'Báo cáo'!$C$3&amp;".xlsx]Hóa đơn COD'!"&amp;CELL("address",N769))),"",(INDIRECT("'["&amp;'Báo cáo'!$C$3&amp;".xlsx]Hóa đơn COD'!"&amp;CELL("address",N769))))</f>
        <v>tuoint</v>
      </c>
      <c r="O769" t="str">
        <f ca="1">IF(ISBLANK(INDIRECT("'["&amp;'Báo cáo'!$C$3&amp;".xlsx]Hóa đơn COD'!"&amp;CELL("address",O769))),"",(INDIRECT("'["&amp;'Báo cáo'!$C$3&amp;".xlsx]Hóa đơn COD'!"&amp;CELL("address",O769))))</f>
        <v>19:08 02-12-19</v>
      </c>
      <c r="P769" s="10">
        <f t="shared" ca="1" si="11"/>
        <v>0.79722222222222217</v>
      </c>
      <c r="Q769" t="str">
        <f ca="1">IF(B769="","",IF(P769&lt;'Báo cáo'!$C$4,"Sáng","Chiều"))</f>
        <v>Chiều</v>
      </c>
      <c r="R769" s="12" t="str">
        <f ca="1">IF(A769="","",IF(ISNUMBER(MATCH(B769,'Danh sách COD'!$B:$B,0)),J769/I769,""))</f>
        <v/>
      </c>
      <c r="S769" t="str">
        <f ca="1">IF(R769="","",IF(R769&gt;='Báo cáo'!$C$8,"Có","Không"))</f>
        <v/>
      </c>
    </row>
    <row r="770" spans="1:19" x14ac:dyDescent="0.25">
      <c r="A770" t="str">
        <f ca="1">IF(ISBLANK(INDIRECT("'["&amp;'Báo cáo'!$C$3&amp;".xlsx]Hóa đơn COD'!"&amp;CELL("address",A770))),"",(INDIRECT("'["&amp;'Báo cáo'!$C$3&amp;".xlsx]Hóa đơn COD'!"&amp;CELL("address",A770))))</f>
        <v>BTT395773920.T157818.031219</v>
      </c>
      <c r="B770" t="str">
        <f ca="1">IF(ISBLANK(INDIRECT("'["&amp;'Báo cáo'!$C$3&amp;".xlsx]Hóa đơn COD'!"&amp;CELL("address",B770))),"",(INDIRECT("'["&amp;'Báo cáo'!$C$3&amp;".xlsx]Hóa đơn COD'!"&amp;CELL("address",B770))))</f>
        <v>T157818-Ngân Xuân Thịnh</v>
      </c>
      <c r="C770">
        <f ca="1">IF(ISBLANK(INDIRECT("'["&amp;'Báo cáo'!$C$3&amp;".xlsx]Hóa đơn COD'!"&amp;CELL("address",C770))),"",(INDIRECT("'["&amp;'Báo cáo'!$C$3&amp;".xlsx]Hóa đơn COD'!"&amp;CELL("address",C770))))</f>
        <v>15954620</v>
      </c>
      <c r="D770">
        <f ca="1">IF(ISBLANK(INDIRECT("'["&amp;'Báo cáo'!$C$3&amp;".xlsx]Hóa đơn COD'!"&amp;CELL("address",D770))),"",(INDIRECT("'["&amp;'Báo cáo'!$C$3&amp;".xlsx]Hóa đơn COD'!"&amp;CELL("address",D770))))</f>
        <v>0</v>
      </c>
      <c r="E770">
        <f ca="1">IF(ISBLANK(INDIRECT("'["&amp;'Báo cáo'!$C$3&amp;".xlsx]Hóa đơn COD'!"&amp;CELL("address",E770))),"",(INDIRECT("'["&amp;'Báo cáo'!$C$3&amp;".xlsx]Hóa đơn COD'!"&amp;CELL("address",E770))))</f>
        <v>1347380</v>
      </c>
      <c r="F770">
        <f ca="1">IF(ISBLANK(INDIRECT("'["&amp;'Báo cáo'!$C$3&amp;".xlsx]Hóa đơn COD'!"&amp;CELL("address",F770))),"",(INDIRECT("'["&amp;'Báo cáo'!$C$3&amp;".xlsx]Hóa đơn COD'!"&amp;CELL("address",F770))))</f>
        <v>1174380</v>
      </c>
      <c r="G770">
        <f ca="1">IF(ISBLANK(INDIRECT("'["&amp;'Báo cáo'!$C$3&amp;".xlsx]Hóa đơn COD'!"&amp;CELL("address",G770))),"",(INDIRECT("'["&amp;'Báo cáo'!$C$3&amp;".xlsx]Hóa đơn COD'!"&amp;CELL("address",G770))))</f>
        <v>173000</v>
      </c>
      <c r="H770">
        <f ca="1">IF(ISBLANK(INDIRECT("'["&amp;'Báo cáo'!$C$3&amp;".xlsx]Hóa đơn COD'!"&amp;CELL("address",H770))),"",(INDIRECT("'["&amp;'Báo cáo'!$C$3&amp;".xlsx]Hóa đơn COD'!"&amp;CELL("address",H770))))</f>
        <v>0</v>
      </c>
      <c r="I770">
        <f ca="1">IF(ISBLANK(INDIRECT("'["&amp;'Báo cáo'!$C$3&amp;".xlsx]Hóa đơn COD'!"&amp;CELL("address",I770))),"",(INDIRECT("'["&amp;'Báo cáo'!$C$3&amp;".xlsx]Hóa đơn COD'!"&amp;CELL("address",I770))))</f>
        <v>66</v>
      </c>
      <c r="J770">
        <f ca="1">IF(ISBLANK(INDIRECT("'["&amp;'Báo cáo'!$C$3&amp;".xlsx]Hóa đơn COD'!"&amp;CELL("address",J770))),"",(INDIRECT("'["&amp;'Báo cáo'!$C$3&amp;".xlsx]Hóa đơn COD'!"&amp;CELL("address",J770))))</f>
        <v>44</v>
      </c>
      <c r="K770">
        <f ca="1">IF(ISBLANK(INDIRECT("'["&amp;'Báo cáo'!$C$3&amp;".xlsx]Hóa đơn COD'!"&amp;CELL("address",K770))),"",(INDIRECT("'["&amp;'Báo cáo'!$C$3&amp;".xlsx]Hóa đơn COD'!"&amp;CELL("address",K770))))</f>
        <v>4</v>
      </c>
      <c r="L770">
        <f ca="1">IF(ISBLANK(INDIRECT("'["&amp;'Báo cáo'!$C$3&amp;".xlsx]Hóa đơn COD'!"&amp;CELL("address",L770))),"",(INDIRECT("'["&amp;'Báo cáo'!$C$3&amp;".xlsx]Hóa đơn COD'!"&amp;CELL("address",L770))))</f>
        <v>18</v>
      </c>
      <c r="M770">
        <f ca="1">IF(ISBLANK(INDIRECT("'["&amp;'Báo cáo'!$C$3&amp;".xlsx]Hóa đơn COD'!"&amp;CELL("address",M770))),"",(INDIRECT("'["&amp;'Báo cáo'!$C$3&amp;".xlsx]Hóa đơn COD'!"&amp;CELL("address",M770))))</f>
        <v>66</v>
      </c>
      <c r="N770" t="str">
        <f ca="1">IF(ISBLANK(INDIRECT("'["&amp;'Báo cáo'!$C$3&amp;".xlsx]Hóa đơn COD'!"&amp;CELL("address",N770))),"",(INDIRECT("'["&amp;'Báo cáo'!$C$3&amp;".xlsx]Hóa đơn COD'!"&amp;CELL("address",N770))))</f>
        <v>nhobth</v>
      </c>
      <c r="O770" t="str">
        <f ca="1">IF(ISBLANK(INDIRECT("'["&amp;'Báo cáo'!$C$3&amp;".xlsx]Hóa đơn COD'!"&amp;CELL("address",O770))),"",(INDIRECT("'["&amp;'Báo cáo'!$C$3&amp;".xlsx]Hóa đơn COD'!"&amp;CELL("address",O770))))</f>
        <v>19:38 03-12-19</v>
      </c>
      <c r="P770" s="10">
        <f t="shared" ca="1" si="11"/>
        <v>0.81805555555555554</v>
      </c>
      <c r="Q770" t="str">
        <f ca="1">IF(B770="","",IF(P770&lt;'Báo cáo'!$C$4,"Sáng","Chiều"))</f>
        <v>Chiều</v>
      </c>
      <c r="R770" s="12" t="str">
        <f ca="1">IF(A770="","",IF(ISNUMBER(MATCH(B770,'Danh sách COD'!$B:$B,0)),J770/I770,""))</f>
        <v/>
      </c>
      <c r="S770" t="str">
        <f ca="1">IF(R770="","",IF(R770&gt;='Báo cáo'!$C$8,"Có","Không"))</f>
        <v/>
      </c>
    </row>
    <row r="771" spans="1:19" x14ac:dyDescent="0.25">
      <c r="A771" t="str">
        <f ca="1">IF(ISBLANK(INDIRECT("'["&amp;'Báo cáo'!$C$3&amp;".xlsx]Hóa đơn COD'!"&amp;CELL("address",A771))),"",(INDIRECT("'["&amp;'Báo cáo'!$C$3&amp;".xlsx]Hóa đơn COD'!"&amp;CELL("address",A771))))</f>
        <v>BTT396727521.T157838.041219</v>
      </c>
      <c r="B771" t="str">
        <f ca="1">IF(ISBLANK(INDIRECT("'["&amp;'Báo cáo'!$C$3&amp;".xlsx]Hóa đơn COD'!"&amp;CELL("address",B771))),"",(INDIRECT("'["&amp;'Báo cáo'!$C$3&amp;".xlsx]Hóa đơn COD'!"&amp;CELL("address",B771))))</f>
        <v>T157838-Vương Quang Châu</v>
      </c>
      <c r="C771">
        <f ca="1">IF(ISBLANK(INDIRECT("'["&amp;'Báo cáo'!$C$3&amp;".xlsx]Hóa đơn COD'!"&amp;CELL("address",C771))),"",(INDIRECT("'["&amp;'Báo cáo'!$C$3&amp;".xlsx]Hóa đơn COD'!"&amp;CELL("address",C771))))</f>
        <v>11193800</v>
      </c>
      <c r="D771">
        <f ca="1">IF(ISBLANK(INDIRECT("'["&amp;'Báo cáo'!$C$3&amp;".xlsx]Hóa đơn COD'!"&amp;CELL("address",D771))),"",(INDIRECT("'["&amp;'Báo cáo'!$C$3&amp;".xlsx]Hóa đơn COD'!"&amp;CELL("address",D771))))</f>
        <v>0</v>
      </c>
      <c r="E771">
        <f ca="1">IF(ISBLANK(INDIRECT("'["&amp;'Báo cáo'!$C$3&amp;".xlsx]Hóa đơn COD'!"&amp;CELL("address",E771))),"",(INDIRECT("'["&amp;'Báo cáo'!$C$3&amp;".xlsx]Hóa đơn COD'!"&amp;CELL("address",E771))))</f>
        <v>775450</v>
      </c>
      <c r="F771">
        <f ca="1">IF(ISBLANK(INDIRECT("'["&amp;'Báo cáo'!$C$3&amp;".xlsx]Hóa đơn COD'!"&amp;CELL("address",F771))),"",(INDIRECT("'["&amp;'Báo cáo'!$C$3&amp;".xlsx]Hóa đơn COD'!"&amp;CELL("address",F771))))</f>
        <v>591950</v>
      </c>
      <c r="G771">
        <f ca="1">IF(ISBLANK(INDIRECT("'["&amp;'Báo cáo'!$C$3&amp;".xlsx]Hóa đơn COD'!"&amp;CELL("address",G771))),"",(INDIRECT("'["&amp;'Báo cáo'!$C$3&amp;".xlsx]Hóa đơn COD'!"&amp;CELL("address",G771))))</f>
        <v>183500</v>
      </c>
      <c r="H771">
        <f ca="1">IF(ISBLANK(INDIRECT("'["&amp;'Báo cáo'!$C$3&amp;".xlsx]Hóa đơn COD'!"&amp;CELL("address",H771))),"",(INDIRECT("'["&amp;'Báo cáo'!$C$3&amp;".xlsx]Hóa đơn COD'!"&amp;CELL("address",H771))))</f>
        <v>0</v>
      </c>
      <c r="I771">
        <f ca="1">IF(ISBLANK(INDIRECT("'["&amp;'Báo cáo'!$C$3&amp;".xlsx]Hóa đơn COD'!"&amp;CELL("address",I771))),"",(INDIRECT("'["&amp;'Báo cáo'!$C$3&amp;".xlsx]Hóa đơn COD'!"&amp;CELL("address",I771))))</f>
        <v>34</v>
      </c>
      <c r="J771">
        <f ca="1">IF(ISBLANK(INDIRECT("'["&amp;'Báo cáo'!$C$3&amp;".xlsx]Hóa đơn COD'!"&amp;CELL("address",J771))),"",(INDIRECT("'["&amp;'Báo cáo'!$C$3&amp;".xlsx]Hóa đơn COD'!"&amp;CELL("address",J771))))</f>
        <v>33</v>
      </c>
      <c r="K771">
        <f ca="1">IF(ISBLANK(INDIRECT("'["&amp;'Báo cáo'!$C$3&amp;".xlsx]Hóa đơn COD'!"&amp;CELL("address",K771))),"",(INDIRECT("'["&amp;'Báo cáo'!$C$3&amp;".xlsx]Hóa đơn COD'!"&amp;CELL("address",K771))))</f>
        <v>1</v>
      </c>
      <c r="L771">
        <f ca="1">IF(ISBLANK(INDIRECT("'["&amp;'Báo cáo'!$C$3&amp;".xlsx]Hóa đơn COD'!"&amp;CELL("address",L771))),"",(INDIRECT("'["&amp;'Báo cáo'!$C$3&amp;".xlsx]Hóa đơn COD'!"&amp;CELL("address",L771))))</f>
        <v>0</v>
      </c>
      <c r="M771">
        <f ca="1">IF(ISBLANK(INDIRECT("'["&amp;'Báo cáo'!$C$3&amp;".xlsx]Hóa đơn COD'!"&amp;CELL("address",M771))),"",(INDIRECT("'["&amp;'Báo cáo'!$C$3&amp;".xlsx]Hóa đơn COD'!"&amp;CELL("address",M771))))</f>
        <v>34</v>
      </c>
      <c r="N771" t="str">
        <f ca="1">IF(ISBLANK(INDIRECT("'["&amp;'Báo cáo'!$C$3&amp;".xlsx]Hóa đơn COD'!"&amp;CELL("address",N771))),"",(INDIRECT("'["&amp;'Báo cáo'!$C$3&amp;".xlsx]Hóa đơn COD'!"&amp;CELL("address",N771))))</f>
        <v>tuoint</v>
      </c>
      <c r="O771" t="str">
        <f ca="1">IF(ISBLANK(INDIRECT("'["&amp;'Báo cáo'!$C$3&amp;".xlsx]Hóa đơn COD'!"&amp;CELL("address",O771))),"",(INDIRECT("'["&amp;'Báo cáo'!$C$3&amp;".xlsx]Hóa đơn COD'!"&amp;CELL("address",O771))))</f>
        <v>13:26 04-12-19</v>
      </c>
      <c r="P771" s="10">
        <f t="shared" ref="P771:P834" ca="1" si="12">IF(B771="","",TIME(VALUE(LEFT(O771,2)),VALUE(MID(O771,4,2)),0))</f>
        <v>0.55972222222222223</v>
      </c>
      <c r="Q771" t="str">
        <f ca="1">IF(B771="","",IF(P771&lt;'Báo cáo'!$C$4,"Sáng","Chiều"))</f>
        <v>Chiều</v>
      </c>
      <c r="R771" s="12">
        <f ca="1">IF(A771="","",IF(ISNUMBER(MATCH(B771,'Danh sách COD'!$B:$B,0)),J771/I771,""))</f>
        <v>0.97058823529411764</v>
      </c>
      <c r="S771" t="str">
        <f ca="1">IF(R771="","",IF(R771&gt;='Báo cáo'!$C$8,"Có","Không"))</f>
        <v>Không</v>
      </c>
    </row>
    <row r="772" spans="1:19" x14ac:dyDescent="0.25">
      <c r="A772" t="str">
        <f ca="1">IF(ISBLANK(INDIRECT("'["&amp;'Báo cáo'!$C$3&amp;".xlsx]Hóa đơn COD'!"&amp;CELL("address",A772))),"",(INDIRECT("'["&amp;'Báo cáo'!$C$3&amp;".xlsx]Hóa đơn COD'!"&amp;CELL("address",A772))))</f>
        <v>BTT397987107.T157838.051219</v>
      </c>
      <c r="B772" t="str">
        <f ca="1">IF(ISBLANK(INDIRECT("'["&amp;'Báo cáo'!$C$3&amp;".xlsx]Hóa đơn COD'!"&amp;CELL("address",B772))),"",(INDIRECT("'["&amp;'Báo cáo'!$C$3&amp;".xlsx]Hóa đơn COD'!"&amp;CELL("address",B772))))</f>
        <v>T157838-Vương Quang Châu</v>
      </c>
      <c r="C772">
        <f ca="1">IF(ISBLANK(INDIRECT("'["&amp;'Báo cáo'!$C$3&amp;".xlsx]Hóa đơn COD'!"&amp;CELL("address",C772))),"",(INDIRECT("'["&amp;'Báo cáo'!$C$3&amp;".xlsx]Hóa đơn COD'!"&amp;CELL("address",C772))))</f>
        <v>14501259</v>
      </c>
      <c r="D772">
        <f ca="1">IF(ISBLANK(INDIRECT("'["&amp;'Báo cáo'!$C$3&amp;".xlsx]Hóa đơn COD'!"&amp;CELL("address",D772))),"",(INDIRECT("'["&amp;'Báo cáo'!$C$3&amp;".xlsx]Hóa đơn COD'!"&amp;CELL("address",D772))))</f>
        <v>16400</v>
      </c>
      <c r="E772">
        <f ca="1">IF(ISBLANK(INDIRECT("'["&amp;'Báo cáo'!$C$3&amp;".xlsx]Hóa đơn COD'!"&amp;CELL("address",E772))),"",(INDIRECT("'["&amp;'Báo cáo'!$C$3&amp;".xlsx]Hóa đơn COD'!"&amp;CELL("address",E772))))</f>
        <v>1086420</v>
      </c>
      <c r="F772">
        <f ca="1">IF(ISBLANK(INDIRECT("'["&amp;'Báo cáo'!$C$3&amp;".xlsx]Hóa đơn COD'!"&amp;CELL("address",F772))),"",(INDIRECT("'["&amp;'Báo cáo'!$C$3&amp;".xlsx]Hóa đơn COD'!"&amp;CELL("address",F772))))</f>
        <v>953020</v>
      </c>
      <c r="G772">
        <f ca="1">IF(ISBLANK(INDIRECT("'["&amp;'Báo cáo'!$C$3&amp;".xlsx]Hóa đơn COD'!"&amp;CELL("address",G772))),"",(INDIRECT("'["&amp;'Báo cáo'!$C$3&amp;".xlsx]Hóa đơn COD'!"&amp;CELL("address",G772))))</f>
        <v>117000</v>
      </c>
      <c r="H772">
        <f ca="1">IF(ISBLANK(INDIRECT("'["&amp;'Báo cáo'!$C$3&amp;".xlsx]Hóa đơn COD'!"&amp;CELL("address",H772))),"",(INDIRECT("'["&amp;'Báo cáo'!$C$3&amp;".xlsx]Hóa đơn COD'!"&amp;CELL("address",H772))))</f>
        <v>0</v>
      </c>
      <c r="I772">
        <f ca="1">IF(ISBLANK(INDIRECT("'["&amp;'Báo cáo'!$C$3&amp;".xlsx]Hóa đơn COD'!"&amp;CELL("address",I772))),"",(INDIRECT("'["&amp;'Báo cáo'!$C$3&amp;".xlsx]Hóa đơn COD'!"&amp;CELL("address",I772))))</f>
        <v>41</v>
      </c>
      <c r="J772">
        <f ca="1">IF(ISBLANK(INDIRECT("'["&amp;'Báo cáo'!$C$3&amp;".xlsx]Hóa đơn COD'!"&amp;CELL("address",J772))),"",(INDIRECT("'["&amp;'Báo cáo'!$C$3&amp;".xlsx]Hóa đơn COD'!"&amp;CELL("address",J772))))</f>
        <v>38</v>
      </c>
      <c r="K772">
        <f ca="1">IF(ISBLANK(INDIRECT("'["&amp;'Báo cáo'!$C$3&amp;".xlsx]Hóa đơn COD'!"&amp;CELL("address",K772))),"",(INDIRECT("'["&amp;'Báo cáo'!$C$3&amp;".xlsx]Hóa đơn COD'!"&amp;CELL("address",K772))))</f>
        <v>2</v>
      </c>
      <c r="L772">
        <f ca="1">IF(ISBLANK(INDIRECT("'["&amp;'Báo cáo'!$C$3&amp;".xlsx]Hóa đơn COD'!"&amp;CELL("address",L772))),"",(INDIRECT("'["&amp;'Báo cáo'!$C$3&amp;".xlsx]Hóa đơn COD'!"&amp;CELL("address",L772))))</f>
        <v>1</v>
      </c>
      <c r="M772">
        <f ca="1">IF(ISBLANK(INDIRECT("'["&amp;'Báo cáo'!$C$3&amp;".xlsx]Hóa đơn COD'!"&amp;CELL("address",M772))),"",(INDIRECT("'["&amp;'Báo cáo'!$C$3&amp;".xlsx]Hóa đơn COD'!"&amp;CELL("address",M772))))</f>
        <v>41</v>
      </c>
      <c r="N772" t="str">
        <f ca="1">IF(ISBLANK(INDIRECT("'["&amp;'Báo cáo'!$C$3&amp;".xlsx]Hóa đơn COD'!"&amp;CELL("address",N772))),"",(INDIRECT("'["&amp;'Báo cáo'!$C$3&amp;".xlsx]Hóa đơn COD'!"&amp;CELL("address",N772))))</f>
        <v>ngannk2</v>
      </c>
      <c r="O772" t="str">
        <f ca="1">IF(ISBLANK(INDIRECT("'["&amp;'Báo cáo'!$C$3&amp;".xlsx]Hóa đơn COD'!"&amp;CELL("address",O772))),"",(INDIRECT("'["&amp;'Báo cáo'!$C$3&amp;".xlsx]Hóa đơn COD'!"&amp;CELL("address",O772))))</f>
        <v>13:28 05-12-19</v>
      </c>
      <c r="P772" s="10">
        <f t="shared" ca="1" si="12"/>
        <v>0.56111111111111112</v>
      </c>
      <c r="Q772" t="str">
        <f ca="1">IF(B772="","",IF(P772&lt;'Báo cáo'!$C$4,"Sáng","Chiều"))</f>
        <v>Chiều</v>
      </c>
      <c r="R772" s="12">
        <f ca="1">IF(A772="","",IF(ISNUMBER(MATCH(B772,'Danh sách COD'!$B:$B,0)),J772/I772,""))</f>
        <v>0.92682926829268297</v>
      </c>
      <c r="S772" t="str">
        <f ca="1">IF(R772="","",IF(R772&gt;='Báo cáo'!$C$8,"Có","Không"))</f>
        <v>Không</v>
      </c>
    </row>
    <row r="773" spans="1:19" x14ac:dyDescent="0.25">
      <c r="A773" t="str">
        <f ca="1">IF(ISBLANK(INDIRECT("'["&amp;'Báo cáo'!$C$3&amp;".xlsx]Hóa đơn COD'!"&amp;CELL("address",A773))),"",(INDIRECT("'["&amp;'Báo cáo'!$C$3&amp;".xlsx]Hóa đơn COD'!"&amp;CELL("address",A773))))</f>
        <v>BTT391822905.T157838.301119</v>
      </c>
      <c r="B773" t="str">
        <f ca="1">IF(ISBLANK(INDIRECT("'["&amp;'Báo cáo'!$C$3&amp;".xlsx]Hóa đơn COD'!"&amp;CELL("address",B773))),"",(INDIRECT("'["&amp;'Báo cáo'!$C$3&amp;".xlsx]Hóa đơn COD'!"&amp;CELL("address",B773))))</f>
        <v>T157838-Vương Quang Châu</v>
      </c>
      <c r="C773">
        <f ca="1">IF(ISBLANK(INDIRECT("'["&amp;'Báo cáo'!$C$3&amp;".xlsx]Hóa đơn COD'!"&amp;CELL("address",C773))),"",(INDIRECT("'["&amp;'Báo cáo'!$C$3&amp;".xlsx]Hóa đơn COD'!"&amp;CELL("address",C773))))</f>
        <v>11853465</v>
      </c>
      <c r="D773">
        <f ca="1">IF(ISBLANK(INDIRECT("'["&amp;'Báo cáo'!$C$3&amp;".xlsx]Hóa đơn COD'!"&amp;CELL("address",D773))),"",(INDIRECT("'["&amp;'Báo cáo'!$C$3&amp;".xlsx]Hóa đơn COD'!"&amp;CELL("address",D773))))</f>
        <v>0</v>
      </c>
      <c r="E773">
        <f ca="1">IF(ISBLANK(INDIRECT("'["&amp;'Báo cáo'!$C$3&amp;".xlsx]Hóa đơn COD'!"&amp;CELL("address",E773))),"",(INDIRECT("'["&amp;'Báo cáo'!$C$3&amp;".xlsx]Hóa đơn COD'!"&amp;CELL("address",E773))))</f>
        <v>988122</v>
      </c>
      <c r="F773">
        <f ca="1">IF(ISBLANK(INDIRECT("'["&amp;'Báo cáo'!$C$3&amp;".xlsx]Hóa đơn COD'!"&amp;CELL("address",F773))),"",(INDIRECT("'["&amp;'Báo cáo'!$C$3&amp;".xlsx]Hóa đơn COD'!"&amp;CELL("address",F773))))</f>
        <v>886122</v>
      </c>
      <c r="G773">
        <f ca="1">IF(ISBLANK(INDIRECT("'["&amp;'Báo cáo'!$C$3&amp;".xlsx]Hóa đơn COD'!"&amp;CELL("address",G773))),"",(INDIRECT("'["&amp;'Báo cáo'!$C$3&amp;".xlsx]Hóa đơn COD'!"&amp;CELL("address",G773))))</f>
        <v>102000</v>
      </c>
      <c r="H773">
        <f ca="1">IF(ISBLANK(INDIRECT("'["&amp;'Báo cáo'!$C$3&amp;".xlsx]Hóa đơn COD'!"&amp;CELL("address",H773))),"",(INDIRECT("'["&amp;'Báo cáo'!$C$3&amp;".xlsx]Hóa đơn COD'!"&amp;CELL("address",H773))))</f>
        <v>0</v>
      </c>
      <c r="I773">
        <f ca="1">IF(ISBLANK(INDIRECT("'["&amp;'Báo cáo'!$C$3&amp;".xlsx]Hóa đơn COD'!"&amp;CELL("address",I773))),"",(INDIRECT("'["&amp;'Báo cáo'!$C$3&amp;".xlsx]Hóa đơn COD'!"&amp;CELL("address",I773))))</f>
        <v>44</v>
      </c>
      <c r="J773">
        <f ca="1">IF(ISBLANK(INDIRECT("'["&amp;'Báo cáo'!$C$3&amp;".xlsx]Hóa đơn COD'!"&amp;CELL("address",J773))),"",(INDIRECT("'["&amp;'Báo cáo'!$C$3&amp;".xlsx]Hóa đơn COD'!"&amp;CELL("address",J773))))</f>
        <v>40</v>
      </c>
      <c r="K773">
        <f ca="1">IF(ISBLANK(INDIRECT("'["&amp;'Báo cáo'!$C$3&amp;".xlsx]Hóa đơn COD'!"&amp;CELL("address",K773))),"",(INDIRECT("'["&amp;'Báo cáo'!$C$3&amp;".xlsx]Hóa đơn COD'!"&amp;CELL("address",K773))))</f>
        <v>0</v>
      </c>
      <c r="L773">
        <f ca="1">IF(ISBLANK(INDIRECT("'["&amp;'Báo cáo'!$C$3&amp;".xlsx]Hóa đơn COD'!"&amp;CELL("address",L773))),"",(INDIRECT("'["&amp;'Báo cáo'!$C$3&amp;".xlsx]Hóa đơn COD'!"&amp;CELL("address",L773))))</f>
        <v>4</v>
      </c>
      <c r="M773">
        <f ca="1">IF(ISBLANK(INDIRECT("'["&amp;'Báo cáo'!$C$3&amp;".xlsx]Hóa đơn COD'!"&amp;CELL("address",M773))),"",(INDIRECT("'["&amp;'Báo cáo'!$C$3&amp;".xlsx]Hóa đơn COD'!"&amp;CELL("address",M773))))</f>
        <v>45</v>
      </c>
      <c r="N773" t="str">
        <f ca="1">IF(ISBLANK(INDIRECT("'["&amp;'Báo cáo'!$C$3&amp;".xlsx]Hóa đơn COD'!"&amp;CELL("address",N773))),"",(INDIRECT("'["&amp;'Báo cáo'!$C$3&amp;".xlsx]Hóa đơn COD'!"&amp;CELL("address",N773))))</f>
        <v>nhitpy</v>
      </c>
      <c r="O773" t="str">
        <f ca="1">IF(ISBLANK(INDIRECT("'["&amp;'Báo cáo'!$C$3&amp;".xlsx]Hóa đơn COD'!"&amp;CELL("address",O773))),"",(INDIRECT("'["&amp;'Báo cáo'!$C$3&amp;".xlsx]Hóa đơn COD'!"&amp;CELL("address",O773))))</f>
        <v>13:48 30-11-19</v>
      </c>
      <c r="P773" s="10">
        <f t="shared" ca="1" si="12"/>
        <v>0.57500000000000007</v>
      </c>
      <c r="Q773" t="str">
        <f ca="1">IF(B773="","",IF(P773&lt;'Báo cáo'!$C$4,"Sáng","Chiều"))</f>
        <v>Chiều</v>
      </c>
      <c r="R773" s="12">
        <f ca="1">IF(A773="","",IF(ISNUMBER(MATCH(B773,'Danh sách COD'!$B:$B,0)),J773/I773,""))</f>
        <v>0.90909090909090906</v>
      </c>
      <c r="S773" t="str">
        <f ca="1">IF(R773="","",IF(R773&gt;='Báo cáo'!$C$8,"Có","Không"))</f>
        <v>Không</v>
      </c>
    </row>
    <row r="774" spans="1:19" x14ac:dyDescent="0.25">
      <c r="A774" t="str">
        <f ca="1">IF(ISBLANK(INDIRECT("'["&amp;'Báo cáo'!$C$3&amp;".xlsx]Hóa đơn COD'!"&amp;CELL("address",A774))),"",(INDIRECT("'["&amp;'Báo cáo'!$C$3&amp;".xlsx]Hóa đơn COD'!"&amp;CELL("address",A774))))</f>
        <v>BTT395351748.T157838.031219</v>
      </c>
      <c r="B774" t="str">
        <f ca="1">IF(ISBLANK(INDIRECT("'["&amp;'Báo cáo'!$C$3&amp;".xlsx]Hóa đơn COD'!"&amp;CELL("address",B774))),"",(INDIRECT("'["&amp;'Báo cáo'!$C$3&amp;".xlsx]Hóa đơn COD'!"&amp;CELL("address",B774))))</f>
        <v>T157838-Vương Quang Châu</v>
      </c>
      <c r="C774">
        <f ca="1">IF(ISBLANK(INDIRECT("'["&amp;'Báo cáo'!$C$3&amp;".xlsx]Hóa đơn COD'!"&amp;CELL("address",C774))),"",(INDIRECT("'["&amp;'Báo cáo'!$C$3&amp;".xlsx]Hóa đơn COD'!"&amp;CELL("address",C774))))</f>
        <v>14434243</v>
      </c>
      <c r="D774">
        <f ca="1">IF(ISBLANK(INDIRECT("'["&amp;'Báo cáo'!$C$3&amp;".xlsx]Hóa đơn COD'!"&amp;CELL("address",D774))),"",(INDIRECT("'["&amp;'Báo cáo'!$C$3&amp;".xlsx]Hóa đơn COD'!"&amp;CELL("address",D774))))</f>
        <v>17500</v>
      </c>
      <c r="E774">
        <f ca="1">IF(ISBLANK(INDIRECT("'["&amp;'Báo cáo'!$C$3&amp;".xlsx]Hóa đơn COD'!"&amp;CELL("address",E774))),"",(INDIRECT("'["&amp;'Báo cáo'!$C$3&amp;".xlsx]Hóa đơn COD'!"&amp;CELL("address",E774))))</f>
        <v>1107730</v>
      </c>
      <c r="F774">
        <f ca="1">IF(ISBLANK(INDIRECT("'["&amp;'Báo cáo'!$C$3&amp;".xlsx]Hóa đơn COD'!"&amp;CELL("address",F774))),"",(INDIRECT("'["&amp;'Báo cáo'!$C$3&amp;".xlsx]Hóa đơn COD'!"&amp;CELL("address",F774))))</f>
        <v>764230</v>
      </c>
      <c r="G774">
        <f ca="1">IF(ISBLANK(INDIRECT("'["&amp;'Báo cáo'!$C$3&amp;".xlsx]Hóa đơn COD'!"&amp;CELL("address",G774))),"",(INDIRECT("'["&amp;'Báo cáo'!$C$3&amp;".xlsx]Hóa đơn COD'!"&amp;CELL("address",G774))))</f>
        <v>326000</v>
      </c>
      <c r="H774">
        <f ca="1">IF(ISBLANK(INDIRECT("'["&amp;'Báo cáo'!$C$3&amp;".xlsx]Hóa đơn COD'!"&amp;CELL("address",H774))),"",(INDIRECT("'["&amp;'Báo cáo'!$C$3&amp;".xlsx]Hóa đơn COD'!"&amp;CELL("address",H774))))</f>
        <v>0</v>
      </c>
      <c r="I774">
        <f ca="1">IF(ISBLANK(INDIRECT("'["&amp;'Báo cáo'!$C$3&amp;".xlsx]Hóa đơn COD'!"&amp;CELL("address",I774))),"",(INDIRECT("'["&amp;'Báo cáo'!$C$3&amp;".xlsx]Hóa đơn COD'!"&amp;CELL("address",I774))))</f>
        <v>54</v>
      </c>
      <c r="J774">
        <f ca="1">IF(ISBLANK(INDIRECT("'["&amp;'Báo cáo'!$C$3&amp;".xlsx]Hóa đơn COD'!"&amp;CELL("address",J774))),"",(INDIRECT("'["&amp;'Báo cáo'!$C$3&amp;".xlsx]Hóa đơn COD'!"&amp;CELL("address",J774))))</f>
        <v>47</v>
      </c>
      <c r="K774">
        <f ca="1">IF(ISBLANK(INDIRECT("'["&amp;'Báo cáo'!$C$3&amp;".xlsx]Hóa đơn COD'!"&amp;CELL("address",K774))),"",(INDIRECT("'["&amp;'Báo cáo'!$C$3&amp;".xlsx]Hóa đơn COD'!"&amp;CELL("address",K774))))</f>
        <v>0</v>
      </c>
      <c r="L774">
        <f ca="1">IF(ISBLANK(INDIRECT("'["&amp;'Báo cáo'!$C$3&amp;".xlsx]Hóa đơn COD'!"&amp;CELL("address",L774))),"",(INDIRECT("'["&amp;'Báo cáo'!$C$3&amp;".xlsx]Hóa đơn COD'!"&amp;CELL("address",L774))))</f>
        <v>7</v>
      </c>
      <c r="M774">
        <f ca="1">IF(ISBLANK(INDIRECT("'["&amp;'Báo cáo'!$C$3&amp;".xlsx]Hóa đơn COD'!"&amp;CELL("address",M774))),"",(INDIRECT("'["&amp;'Báo cáo'!$C$3&amp;".xlsx]Hóa đơn COD'!"&amp;CELL("address",M774))))</f>
        <v>54</v>
      </c>
      <c r="N774" t="str">
        <f ca="1">IF(ISBLANK(INDIRECT("'["&amp;'Báo cáo'!$C$3&amp;".xlsx]Hóa đơn COD'!"&amp;CELL("address",N774))),"",(INDIRECT("'["&amp;'Báo cáo'!$C$3&amp;".xlsx]Hóa đơn COD'!"&amp;CELL("address",N774))))</f>
        <v>tuoint</v>
      </c>
      <c r="O774" t="str">
        <f ca="1">IF(ISBLANK(INDIRECT("'["&amp;'Báo cáo'!$C$3&amp;".xlsx]Hóa đơn COD'!"&amp;CELL("address",O774))),"",(INDIRECT("'["&amp;'Báo cáo'!$C$3&amp;".xlsx]Hóa đơn COD'!"&amp;CELL("address",O774))))</f>
        <v>13:56 03-12-19</v>
      </c>
      <c r="P774" s="10">
        <f t="shared" ca="1" si="12"/>
        <v>0.5805555555555556</v>
      </c>
      <c r="Q774" t="str">
        <f ca="1">IF(B774="","",IF(P774&lt;'Báo cáo'!$C$4,"Sáng","Chiều"))</f>
        <v>Chiều</v>
      </c>
      <c r="R774" s="12">
        <f ca="1">IF(A774="","",IF(ISNUMBER(MATCH(B774,'Danh sách COD'!$B:$B,0)),J774/I774,""))</f>
        <v>0.87037037037037035</v>
      </c>
      <c r="S774" t="str">
        <f ca="1">IF(R774="","",IF(R774&gt;='Báo cáo'!$C$8,"Có","Không"))</f>
        <v>Không</v>
      </c>
    </row>
    <row r="775" spans="1:19" x14ac:dyDescent="0.25">
      <c r="A775" t="str">
        <f ca="1">IF(ISBLANK(INDIRECT("'["&amp;'Báo cáo'!$C$3&amp;".xlsx]Hóa đơn COD'!"&amp;CELL("address",A775))),"",(INDIRECT("'["&amp;'Báo cáo'!$C$3&amp;".xlsx]Hóa đơn COD'!"&amp;CELL("address",A775))))</f>
        <v>BTT399508452.T157838.061219</v>
      </c>
      <c r="B775" t="str">
        <f ca="1">IF(ISBLANK(INDIRECT("'["&amp;'Báo cáo'!$C$3&amp;".xlsx]Hóa đơn COD'!"&amp;CELL("address",B775))),"",(INDIRECT("'["&amp;'Báo cáo'!$C$3&amp;".xlsx]Hóa đơn COD'!"&amp;CELL("address",B775))))</f>
        <v>T157838-Vương Quang Châu</v>
      </c>
      <c r="C775">
        <f ca="1">IF(ISBLANK(INDIRECT("'["&amp;'Báo cáo'!$C$3&amp;".xlsx]Hóa đơn COD'!"&amp;CELL("address",C775))),"",(INDIRECT("'["&amp;'Báo cáo'!$C$3&amp;".xlsx]Hóa đơn COD'!"&amp;CELL("address",C775))))</f>
        <v>14654614</v>
      </c>
      <c r="D775">
        <f ca="1">IF(ISBLANK(INDIRECT("'["&amp;'Báo cáo'!$C$3&amp;".xlsx]Hóa đơn COD'!"&amp;CELL("address",D775))),"",(INDIRECT("'["&amp;'Báo cáo'!$C$3&amp;".xlsx]Hóa đơn COD'!"&amp;CELL("address",D775))))</f>
        <v>0</v>
      </c>
      <c r="E775">
        <f ca="1">IF(ISBLANK(INDIRECT("'["&amp;'Báo cáo'!$C$3&amp;".xlsx]Hóa đơn COD'!"&amp;CELL("address",E775))),"",(INDIRECT("'["&amp;'Báo cáo'!$C$3&amp;".xlsx]Hóa đơn COD'!"&amp;CELL("address",E775))))</f>
        <v>1190870</v>
      </c>
      <c r="F775">
        <f ca="1">IF(ISBLANK(INDIRECT("'["&amp;'Báo cáo'!$C$3&amp;".xlsx]Hóa đơn COD'!"&amp;CELL("address",F775))),"",(INDIRECT("'["&amp;'Báo cáo'!$C$3&amp;".xlsx]Hóa đơn COD'!"&amp;CELL("address",F775))))</f>
        <v>1104870</v>
      </c>
      <c r="G775">
        <f ca="1">IF(ISBLANK(INDIRECT("'["&amp;'Báo cáo'!$C$3&amp;".xlsx]Hóa đơn COD'!"&amp;CELL("address",G775))),"",(INDIRECT("'["&amp;'Báo cáo'!$C$3&amp;".xlsx]Hóa đơn COD'!"&amp;CELL("address",G775))))</f>
        <v>86000</v>
      </c>
      <c r="H775">
        <f ca="1">IF(ISBLANK(INDIRECT("'["&amp;'Báo cáo'!$C$3&amp;".xlsx]Hóa đơn COD'!"&amp;CELL("address",H775))),"",(INDIRECT("'["&amp;'Báo cáo'!$C$3&amp;".xlsx]Hóa đơn COD'!"&amp;CELL("address",H775))))</f>
        <v>0</v>
      </c>
      <c r="I775">
        <f ca="1">IF(ISBLANK(INDIRECT("'["&amp;'Báo cáo'!$C$3&amp;".xlsx]Hóa đơn COD'!"&amp;CELL("address",I775))),"",(INDIRECT("'["&amp;'Báo cáo'!$C$3&amp;".xlsx]Hóa đơn COD'!"&amp;CELL("address",I775))))</f>
        <v>42</v>
      </c>
      <c r="J775">
        <f ca="1">IF(ISBLANK(INDIRECT("'["&amp;'Báo cáo'!$C$3&amp;".xlsx]Hóa đơn COD'!"&amp;CELL("address",J775))),"",(INDIRECT("'["&amp;'Báo cáo'!$C$3&amp;".xlsx]Hóa đơn COD'!"&amp;CELL("address",J775))))</f>
        <v>42</v>
      </c>
      <c r="K775">
        <f ca="1">IF(ISBLANK(INDIRECT("'["&amp;'Báo cáo'!$C$3&amp;".xlsx]Hóa đơn COD'!"&amp;CELL("address",K775))),"",(INDIRECT("'["&amp;'Báo cáo'!$C$3&amp;".xlsx]Hóa đơn COD'!"&amp;CELL("address",K775))))</f>
        <v>0</v>
      </c>
      <c r="L775">
        <f ca="1">IF(ISBLANK(INDIRECT("'["&amp;'Báo cáo'!$C$3&amp;".xlsx]Hóa đơn COD'!"&amp;CELL("address",L775))),"",(INDIRECT("'["&amp;'Báo cáo'!$C$3&amp;".xlsx]Hóa đơn COD'!"&amp;CELL("address",L775))))</f>
        <v>0</v>
      </c>
      <c r="M775">
        <f ca="1">IF(ISBLANK(INDIRECT("'["&amp;'Báo cáo'!$C$3&amp;".xlsx]Hóa đơn COD'!"&amp;CELL("address",M775))),"",(INDIRECT("'["&amp;'Báo cáo'!$C$3&amp;".xlsx]Hóa đơn COD'!"&amp;CELL("address",M775))))</f>
        <v>42</v>
      </c>
      <c r="N775" t="str">
        <f ca="1">IF(ISBLANK(INDIRECT("'["&amp;'Báo cáo'!$C$3&amp;".xlsx]Hóa đơn COD'!"&amp;CELL("address",N775))),"",(INDIRECT("'["&amp;'Báo cáo'!$C$3&amp;".xlsx]Hóa đơn COD'!"&amp;CELL("address",N775))))</f>
        <v>ngannk2</v>
      </c>
      <c r="O775" t="str">
        <f ca="1">IF(ISBLANK(INDIRECT("'["&amp;'Báo cáo'!$C$3&amp;".xlsx]Hóa đơn COD'!"&amp;CELL("address",O775))),"",(INDIRECT("'["&amp;'Báo cáo'!$C$3&amp;".xlsx]Hóa đơn COD'!"&amp;CELL("address",O775))))</f>
        <v>14:18 06-12-19</v>
      </c>
      <c r="P775" s="10">
        <f t="shared" ca="1" si="12"/>
        <v>0.59583333333333333</v>
      </c>
      <c r="Q775" t="str">
        <f ca="1">IF(B775="","",IF(P775&lt;'Báo cáo'!$C$4,"Sáng","Chiều"))</f>
        <v>Chiều</v>
      </c>
      <c r="R775" s="12">
        <f ca="1">IF(A775="","",IF(ISNUMBER(MATCH(B775,'Danh sách COD'!$B:$B,0)),J775/I775,""))</f>
        <v>1</v>
      </c>
      <c r="S775" t="str">
        <f ca="1">IF(R775="","",IF(R775&gt;='Báo cáo'!$C$8,"Có","Không"))</f>
        <v>Có</v>
      </c>
    </row>
    <row r="776" spans="1:19" x14ac:dyDescent="0.25">
      <c r="A776" t="str">
        <f ca="1">IF(ISBLANK(INDIRECT("'["&amp;'Báo cáo'!$C$3&amp;".xlsx]Hóa đơn COD'!"&amp;CELL("address",A776))),"",(INDIRECT("'["&amp;'Báo cáo'!$C$3&amp;".xlsx]Hóa đơn COD'!"&amp;CELL("address",A776))))</f>
        <v>BTT394076904.T157838.021219</v>
      </c>
      <c r="B776" t="str">
        <f ca="1">IF(ISBLANK(INDIRECT("'["&amp;'Báo cáo'!$C$3&amp;".xlsx]Hóa đơn COD'!"&amp;CELL("address",B776))),"",(INDIRECT("'["&amp;'Báo cáo'!$C$3&amp;".xlsx]Hóa đơn COD'!"&amp;CELL("address",B776))))</f>
        <v>T157838-Vương Quang Châu</v>
      </c>
      <c r="C776">
        <f ca="1">IF(ISBLANK(INDIRECT("'["&amp;'Báo cáo'!$C$3&amp;".xlsx]Hóa đơn COD'!"&amp;CELL("address",C776))),"",(INDIRECT("'["&amp;'Báo cáo'!$C$3&amp;".xlsx]Hóa đơn COD'!"&amp;CELL("address",C776))))</f>
        <v>18956150</v>
      </c>
      <c r="D776">
        <f ca="1">IF(ISBLANK(INDIRECT("'["&amp;'Báo cáo'!$C$3&amp;".xlsx]Hóa đơn COD'!"&amp;CELL("address",D776))),"",(INDIRECT("'["&amp;'Báo cáo'!$C$3&amp;".xlsx]Hóa đơn COD'!"&amp;CELL("address",D776))))</f>
        <v>17500</v>
      </c>
      <c r="E776">
        <f ca="1">IF(ISBLANK(INDIRECT("'["&amp;'Báo cáo'!$C$3&amp;".xlsx]Hóa đơn COD'!"&amp;CELL("address",E776))),"",(INDIRECT("'["&amp;'Báo cáo'!$C$3&amp;".xlsx]Hóa đơn COD'!"&amp;CELL("address",E776))))</f>
        <v>1162024</v>
      </c>
      <c r="F776">
        <f ca="1">IF(ISBLANK(INDIRECT("'["&amp;'Báo cáo'!$C$3&amp;".xlsx]Hóa đơn COD'!"&amp;CELL("address",F776))),"",(INDIRECT("'["&amp;'Báo cáo'!$C$3&amp;".xlsx]Hóa đơn COD'!"&amp;CELL("address",F776))))</f>
        <v>1018024</v>
      </c>
      <c r="G776">
        <f ca="1">IF(ISBLANK(INDIRECT("'["&amp;'Báo cáo'!$C$3&amp;".xlsx]Hóa đơn COD'!"&amp;CELL("address",G776))),"",(INDIRECT("'["&amp;'Báo cáo'!$C$3&amp;".xlsx]Hóa đơn COD'!"&amp;CELL("address",G776))))</f>
        <v>126500</v>
      </c>
      <c r="H776">
        <f ca="1">IF(ISBLANK(INDIRECT("'["&amp;'Báo cáo'!$C$3&amp;".xlsx]Hóa đơn COD'!"&amp;CELL("address",H776))),"",(INDIRECT("'["&amp;'Báo cáo'!$C$3&amp;".xlsx]Hóa đơn COD'!"&amp;CELL("address",H776))))</f>
        <v>0</v>
      </c>
      <c r="I776">
        <f ca="1">IF(ISBLANK(INDIRECT("'["&amp;'Báo cáo'!$C$3&amp;".xlsx]Hóa đơn COD'!"&amp;CELL("address",I776))),"",(INDIRECT("'["&amp;'Báo cáo'!$C$3&amp;".xlsx]Hóa đơn COD'!"&amp;CELL("address",I776))))</f>
        <v>55</v>
      </c>
      <c r="J776">
        <f ca="1">IF(ISBLANK(INDIRECT("'["&amp;'Báo cáo'!$C$3&amp;".xlsx]Hóa đơn COD'!"&amp;CELL("address",J776))),"",(INDIRECT("'["&amp;'Báo cáo'!$C$3&amp;".xlsx]Hóa đơn COD'!"&amp;CELL("address",J776))))</f>
        <v>46</v>
      </c>
      <c r="K776">
        <f ca="1">IF(ISBLANK(INDIRECT("'["&amp;'Báo cáo'!$C$3&amp;".xlsx]Hóa đơn COD'!"&amp;CELL("address",K776))),"",(INDIRECT("'["&amp;'Báo cáo'!$C$3&amp;".xlsx]Hóa đơn COD'!"&amp;CELL("address",K776))))</f>
        <v>0</v>
      </c>
      <c r="L776">
        <f ca="1">IF(ISBLANK(INDIRECT("'["&amp;'Báo cáo'!$C$3&amp;".xlsx]Hóa đơn COD'!"&amp;CELL("address",L776))),"",(INDIRECT("'["&amp;'Báo cáo'!$C$3&amp;".xlsx]Hóa đơn COD'!"&amp;CELL("address",L776))))</f>
        <v>9</v>
      </c>
      <c r="M776">
        <f ca="1">IF(ISBLANK(INDIRECT("'["&amp;'Báo cáo'!$C$3&amp;".xlsx]Hóa đơn COD'!"&amp;CELL("address",M776))),"",(INDIRECT("'["&amp;'Báo cáo'!$C$3&amp;".xlsx]Hóa đơn COD'!"&amp;CELL("address",M776))))</f>
        <v>55</v>
      </c>
      <c r="N776" t="str">
        <f ca="1">IF(ISBLANK(INDIRECT("'["&amp;'Báo cáo'!$C$3&amp;".xlsx]Hóa đơn COD'!"&amp;CELL("address",N776))),"",(INDIRECT("'["&amp;'Báo cáo'!$C$3&amp;".xlsx]Hóa đơn COD'!"&amp;CELL("address",N776))))</f>
        <v>tuoint</v>
      </c>
      <c r="O776" t="str">
        <f ca="1">IF(ISBLANK(INDIRECT("'["&amp;'Báo cáo'!$C$3&amp;".xlsx]Hóa đơn COD'!"&amp;CELL("address",O776))),"",(INDIRECT("'["&amp;'Báo cáo'!$C$3&amp;".xlsx]Hóa đơn COD'!"&amp;CELL("address",O776))))</f>
        <v>14:30 02-12-19</v>
      </c>
      <c r="P776" s="10">
        <f t="shared" ca="1" si="12"/>
        <v>0.60416666666666663</v>
      </c>
      <c r="Q776" t="str">
        <f ca="1">IF(B776="","",IF(P776&lt;'Báo cáo'!$C$4,"Sáng","Chiều"))</f>
        <v>Chiều</v>
      </c>
      <c r="R776" s="12">
        <f ca="1">IF(A776="","",IF(ISNUMBER(MATCH(B776,'Danh sách COD'!$B:$B,0)),J776/I776,""))</f>
        <v>0.83636363636363631</v>
      </c>
      <c r="S776" t="str">
        <f ca="1">IF(R776="","",IF(R776&gt;='Báo cáo'!$C$8,"Có","Không"))</f>
        <v>Không</v>
      </c>
    </row>
    <row r="777" spans="1:19" x14ac:dyDescent="0.25">
      <c r="A777" t="str">
        <f ca="1">IF(ISBLANK(INDIRECT("'["&amp;'Báo cáo'!$C$3&amp;".xlsx]Hóa đơn COD'!"&amp;CELL("address",A777))),"",(INDIRECT("'["&amp;'Báo cáo'!$C$3&amp;".xlsx]Hóa đơn COD'!"&amp;CELL("address",A777))))</f>
        <v>BTT396968187.T157838.041219</v>
      </c>
      <c r="B777" t="str">
        <f ca="1">IF(ISBLANK(INDIRECT("'["&amp;'Báo cáo'!$C$3&amp;".xlsx]Hóa đơn COD'!"&amp;CELL("address",B777))),"",(INDIRECT("'["&amp;'Báo cáo'!$C$3&amp;".xlsx]Hóa đơn COD'!"&amp;CELL("address",B777))))</f>
        <v>T157838-Vương Quang Châu</v>
      </c>
      <c r="C777">
        <f ca="1">IF(ISBLANK(INDIRECT("'["&amp;'Báo cáo'!$C$3&amp;".xlsx]Hóa đơn COD'!"&amp;CELL("address",C777))),"",(INDIRECT("'["&amp;'Báo cáo'!$C$3&amp;".xlsx]Hóa đơn COD'!"&amp;CELL("address",C777))))</f>
        <v>8734250</v>
      </c>
      <c r="D777">
        <f ca="1">IF(ISBLANK(INDIRECT("'["&amp;'Báo cáo'!$C$3&amp;".xlsx]Hóa đơn COD'!"&amp;CELL("address",D777))),"",(INDIRECT("'["&amp;'Báo cáo'!$C$3&amp;".xlsx]Hóa đơn COD'!"&amp;CELL("address",D777))))</f>
        <v>0</v>
      </c>
      <c r="E777">
        <f ca="1">IF(ISBLANK(INDIRECT("'["&amp;'Báo cáo'!$C$3&amp;".xlsx]Hóa đơn COD'!"&amp;CELL("address",E777))),"",(INDIRECT("'["&amp;'Báo cáo'!$C$3&amp;".xlsx]Hóa đơn COD'!"&amp;CELL("address",E777))))</f>
        <v>717250</v>
      </c>
      <c r="F777">
        <f ca="1">IF(ISBLANK(INDIRECT("'["&amp;'Báo cáo'!$C$3&amp;".xlsx]Hóa đơn COD'!"&amp;CELL("address",F777))),"",(INDIRECT("'["&amp;'Báo cáo'!$C$3&amp;".xlsx]Hóa đơn COD'!"&amp;CELL("address",F777))))</f>
        <v>656250</v>
      </c>
      <c r="G777">
        <f ca="1">IF(ISBLANK(INDIRECT("'["&amp;'Báo cáo'!$C$3&amp;".xlsx]Hóa đơn COD'!"&amp;CELL("address",G777))),"",(INDIRECT("'["&amp;'Báo cáo'!$C$3&amp;".xlsx]Hóa đơn COD'!"&amp;CELL("address",G777))))</f>
        <v>61000</v>
      </c>
      <c r="H777">
        <f ca="1">IF(ISBLANK(INDIRECT("'["&amp;'Báo cáo'!$C$3&amp;".xlsx]Hóa đơn COD'!"&amp;CELL("address",H777))),"",(INDIRECT("'["&amp;'Báo cáo'!$C$3&amp;".xlsx]Hóa đơn COD'!"&amp;CELL("address",H777))))</f>
        <v>0</v>
      </c>
      <c r="I777">
        <f ca="1">IF(ISBLANK(INDIRECT("'["&amp;'Báo cáo'!$C$3&amp;".xlsx]Hóa đơn COD'!"&amp;CELL("address",I777))),"",(INDIRECT("'["&amp;'Báo cáo'!$C$3&amp;".xlsx]Hóa đơn COD'!"&amp;CELL("address",I777))))</f>
        <v>28</v>
      </c>
      <c r="J777">
        <f ca="1">IF(ISBLANK(INDIRECT("'["&amp;'Báo cáo'!$C$3&amp;".xlsx]Hóa đơn COD'!"&amp;CELL("address",J777))),"",(INDIRECT("'["&amp;'Báo cáo'!$C$3&amp;".xlsx]Hóa đơn COD'!"&amp;CELL("address",J777))))</f>
        <v>26</v>
      </c>
      <c r="K777">
        <f ca="1">IF(ISBLANK(INDIRECT("'["&amp;'Báo cáo'!$C$3&amp;".xlsx]Hóa đơn COD'!"&amp;CELL("address",K777))),"",(INDIRECT("'["&amp;'Báo cáo'!$C$3&amp;".xlsx]Hóa đơn COD'!"&amp;CELL("address",K777))))</f>
        <v>0</v>
      </c>
      <c r="L777">
        <f ca="1">IF(ISBLANK(INDIRECT("'["&amp;'Báo cáo'!$C$3&amp;".xlsx]Hóa đơn COD'!"&amp;CELL("address",L777))),"",(INDIRECT("'["&amp;'Báo cáo'!$C$3&amp;".xlsx]Hóa đơn COD'!"&amp;CELL("address",L777))))</f>
        <v>2</v>
      </c>
      <c r="M777">
        <f ca="1">IF(ISBLANK(INDIRECT("'["&amp;'Báo cáo'!$C$3&amp;".xlsx]Hóa đơn COD'!"&amp;CELL("address",M777))),"",(INDIRECT("'["&amp;'Báo cáo'!$C$3&amp;".xlsx]Hóa đơn COD'!"&amp;CELL("address",M777))))</f>
        <v>28</v>
      </c>
      <c r="N777" t="str">
        <f ca="1">IF(ISBLANK(INDIRECT("'["&amp;'Báo cáo'!$C$3&amp;".xlsx]Hóa đơn COD'!"&amp;CELL("address",N777))),"",(INDIRECT("'["&amp;'Báo cáo'!$C$3&amp;".xlsx]Hóa đơn COD'!"&amp;CELL("address",N777))))</f>
        <v>ngannk2</v>
      </c>
      <c r="O777" t="str">
        <f ca="1">IF(ISBLANK(INDIRECT("'["&amp;'Báo cáo'!$C$3&amp;".xlsx]Hóa đơn COD'!"&amp;CELL("address",O777))),"",(INDIRECT("'["&amp;'Báo cáo'!$C$3&amp;".xlsx]Hóa đơn COD'!"&amp;CELL("address",O777))))</f>
        <v>17:12 04-12-19</v>
      </c>
      <c r="P777" s="10">
        <f t="shared" ca="1" si="12"/>
        <v>0.71666666666666667</v>
      </c>
      <c r="Q777" t="str">
        <f ca="1">IF(B777="","",IF(P777&lt;'Báo cáo'!$C$4,"Sáng","Chiều"))</f>
        <v>Chiều</v>
      </c>
      <c r="R777" s="12">
        <f ca="1">IF(A777="","",IF(ISNUMBER(MATCH(B777,'Danh sách COD'!$B:$B,0)),J777/I777,""))</f>
        <v>0.9285714285714286</v>
      </c>
      <c r="S777" t="str">
        <f ca="1">IF(R777="","",IF(R777&gt;='Báo cáo'!$C$8,"Có","Không"))</f>
        <v>Không</v>
      </c>
    </row>
    <row r="778" spans="1:19" x14ac:dyDescent="0.25">
      <c r="A778" t="str">
        <f ca="1">IF(ISBLANK(INDIRECT("'["&amp;'Báo cáo'!$C$3&amp;".xlsx]Hóa đơn COD'!"&amp;CELL("address",A778))),"",(INDIRECT("'["&amp;'Báo cáo'!$C$3&amp;".xlsx]Hóa đơn COD'!"&amp;CELL("address",A778))))</f>
        <v>BTT398243196.T157838.051219</v>
      </c>
      <c r="B778" t="str">
        <f ca="1">IF(ISBLANK(INDIRECT("'["&amp;'Báo cáo'!$C$3&amp;".xlsx]Hóa đơn COD'!"&amp;CELL("address",B778))),"",(INDIRECT("'["&amp;'Báo cáo'!$C$3&amp;".xlsx]Hóa đơn COD'!"&amp;CELL("address",B778))))</f>
        <v>T157838-Vương Quang Châu</v>
      </c>
      <c r="C778">
        <f ca="1">IF(ISBLANK(INDIRECT("'["&amp;'Báo cáo'!$C$3&amp;".xlsx]Hóa đơn COD'!"&amp;CELL("address",C778))),"",(INDIRECT("'["&amp;'Báo cáo'!$C$3&amp;".xlsx]Hóa đơn COD'!"&amp;CELL("address",C778))))</f>
        <v>8228810</v>
      </c>
      <c r="D778">
        <f ca="1">IF(ISBLANK(INDIRECT("'["&amp;'Báo cáo'!$C$3&amp;".xlsx]Hóa đơn COD'!"&amp;CELL("address",D778))),"",(INDIRECT("'["&amp;'Báo cáo'!$C$3&amp;".xlsx]Hóa đơn COD'!"&amp;CELL("address",D778))))</f>
        <v>20000</v>
      </c>
      <c r="E778">
        <f ca="1">IF(ISBLANK(INDIRECT("'["&amp;'Báo cáo'!$C$3&amp;".xlsx]Hóa đơn COD'!"&amp;CELL("address",E778))),"",(INDIRECT("'["&amp;'Báo cáo'!$C$3&amp;".xlsx]Hóa đơn COD'!"&amp;CELL("address",E778))))</f>
        <v>599505</v>
      </c>
      <c r="F778">
        <f ca="1">IF(ISBLANK(INDIRECT("'["&amp;'Báo cáo'!$C$3&amp;".xlsx]Hóa đơn COD'!"&amp;CELL("address",F778))),"",(INDIRECT("'["&amp;'Báo cáo'!$C$3&amp;".xlsx]Hóa đơn COD'!"&amp;CELL("address",F778))))</f>
        <v>369505</v>
      </c>
      <c r="G778">
        <f ca="1">IF(ISBLANK(INDIRECT("'["&amp;'Báo cáo'!$C$3&amp;".xlsx]Hóa đơn COD'!"&amp;CELL("address",G778))),"",(INDIRECT("'["&amp;'Báo cáo'!$C$3&amp;".xlsx]Hóa đơn COD'!"&amp;CELL("address",G778))))</f>
        <v>230000</v>
      </c>
      <c r="H778">
        <f ca="1">IF(ISBLANK(INDIRECT("'["&amp;'Báo cáo'!$C$3&amp;".xlsx]Hóa đơn COD'!"&amp;CELL("address",H778))),"",(INDIRECT("'["&amp;'Báo cáo'!$C$3&amp;".xlsx]Hóa đơn COD'!"&amp;CELL("address",H778))))</f>
        <v>0</v>
      </c>
      <c r="I778">
        <f ca="1">IF(ISBLANK(INDIRECT("'["&amp;'Báo cáo'!$C$3&amp;".xlsx]Hóa đơn COD'!"&amp;CELL("address",I778))),"",(INDIRECT("'["&amp;'Báo cáo'!$C$3&amp;".xlsx]Hóa đơn COD'!"&amp;CELL("address",I778))))</f>
        <v>20</v>
      </c>
      <c r="J778">
        <f ca="1">IF(ISBLANK(INDIRECT("'["&amp;'Báo cáo'!$C$3&amp;".xlsx]Hóa đơn COD'!"&amp;CELL("address",J778))),"",(INDIRECT("'["&amp;'Báo cáo'!$C$3&amp;".xlsx]Hóa đơn COD'!"&amp;CELL("address",J778))))</f>
        <v>19</v>
      </c>
      <c r="K778">
        <f ca="1">IF(ISBLANK(INDIRECT("'["&amp;'Báo cáo'!$C$3&amp;".xlsx]Hóa đơn COD'!"&amp;CELL("address",K778))),"",(INDIRECT("'["&amp;'Báo cáo'!$C$3&amp;".xlsx]Hóa đơn COD'!"&amp;CELL("address",K778))))</f>
        <v>0</v>
      </c>
      <c r="L778">
        <f ca="1">IF(ISBLANK(INDIRECT("'["&amp;'Báo cáo'!$C$3&amp;".xlsx]Hóa đơn COD'!"&amp;CELL("address",L778))),"",(INDIRECT("'["&amp;'Báo cáo'!$C$3&amp;".xlsx]Hóa đơn COD'!"&amp;CELL("address",L778))))</f>
        <v>1</v>
      </c>
      <c r="M778">
        <f ca="1">IF(ISBLANK(INDIRECT("'["&amp;'Báo cáo'!$C$3&amp;".xlsx]Hóa đơn COD'!"&amp;CELL("address",M778))),"",(INDIRECT("'["&amp;'Báo cáo'!$C$3&amp;".xlsx]Hóa đơn COD'!"&amp;CELL("address",M778))))</f>
        <v>20</v>
      </c>
      <c r="N778" t="str">
        <f ca="1">IF(ISBLANK(INDIRECT("'["&amp;'Báo cáo'!$C$3&amp;".xlsx]Hóa đơn COD'!"&amp;CELL("address",N778))),"",(INDIRECT("'["&amp;'Báo cáo'!$C$3&amp;".xlsx]Hóa đơn COD'!"&amp;CELL("address",N778))))</f>
        <v>tuoint</v>
      </c>
      <c r="O778" t="str">
        <f ca="1">IF(ISBLANK(INDIRECT("'["&amp;'Báo cáo'!$C$3&amp;".xlsx]Hóa đơn COD'!"&amp;CELL("address",O778))),"",(INDIRECT("'["&amp;'Báo cáo'!$C$3&amp;".xlsx]Hóa đơn COD'!"&amp;CELL("address",O778))))</f>
        <v>17:39 05-12-19</v>
      </c>
      <c r="P778" s="10">
        <f t="shared" ca="1" si="12"/>
        <v>0.73541666666666661</v>
      </c>
      <c r="Q778" t="str">
        <f ca="1">IF(B778="","",IF(P778&lt;'Báo cáo'!$C$4,"Sáng","Chiều"))</f>
        <v>Chiều</v>
      </c>
      <c r="R778" s="12">
        <f ca="1">IF(A778="","",IF(ISNUMBER(MATCH(B778,'Danh sách COD'!$B:$B,0)),J778/I778,""))</f>
        <v>0.95</v>
      </c>
      <c r="S778" t="str">
        <f ca="1">IF(R778="","",IF(R778&gt;='Báo cáo'!$C$8,"Có","Không"))</f>
        <v>Không</v>
      </c>
    </row>
    <row r="779" spans="1:19" x14ac:dyDescent="0.25">
      <c r="A779" t="str">
        <f ca="1">IF(ISBLANK(INDIRECT("'["&amp;'Báo cáo'!$C$3&amp;".xlsx]Hóa đơn COD'!"&amp;CELL("address",A779))),"",(INDIRECT("'["&amp;'Báo cáo'!$C$3&amp;".xlsx]Hóa đơn COD'!"&amp;CELL("address",A779))))</f>
        <v>BTT392077431.T157838.301119</v>
      </c>
      <c r="B779" t="str">
        <f ca="1">IF(ISBLANK(INDIRECT("'["&amp;'Báo cáo'!$C$3&amp;".xlsx]Hóa đơn COD'!"&amp;CELL("address",B779))),"",(INDIRECT("'["&amp;'Báo cáo'!$C$3&amp;".xlsx]Hóa đơn COD'!"&amp;CELL("address",B779))))</f>
        <v>T157838-Vương Quang Châu</v>
      </c>
      <c r="C779">
        <f ca="1">IF(ISBLANK(INDIRECT("'["&amp;'Báo cáo'!$C$3&amp;".xlsx]Hóa đơn COD'!"&amp;CELL("address",C779))),"",(INDIRECT("'["&amp;'Báo cáo'!$C$3&amp;".xlsx]Hóa đơn COD'!"&amp;CELL("address",C779))))</f>
        <v>4077410</v>
      </c>
      <c r="D779">
        <f ca="1">IF(ISBLANK(INDIRECT("'["&amp;'Báo cáo'!$C$3&amp;".xlsx]Hóa đơn COD'!"&amp;CELL("address",D779))),"",(INDIRECT("'["&amp;'Báo cáo'!$C$3&amp;".xlsx]Hóa đơn COD'!"&amp;CELL("address",D779))))</f>
        <v>0</v>
      </c>
      <c r="E779">
        <f ca="1">IF(ISBLANK(INDIRECT("'["&amp;'Báo cáo'!$C$3&amp;".xlsx]Hóa đơn COD'!"&amp;CELL("address",E779))),"",(INDIRECT("'["&amp;'Báo cáo'!$C$3&amp;".xlsx]Hóa đơn COD'!"&amp;CELL("address",E779))))</f>
        <v>447110</v>
      </c>
      <c r="F779">
        <f ca="1">IF(ISBLANK(INDIRECT("'["&amp;'Báo cáo'!$C$3&amp;".xlsx]Hóa đơn COD'!"&amp;CELL("address",F779))),"",(INDIRECT("'["&amp;'Báo cáo'!$C$3&amp;".xlsx]Hóa đơn COD'!"&amp;CELL("address",F779))))</f>
        <v>417110</v>
      </c>
      <c r="G779">
        <f ca="1">IF(ISBLANK(INDIRECT("'["&amp;'Báo cáo'!$C$3&amp;".xlsx]Hóa đơn COD'!"&amp;CELL("address",G779))),"",(INDIRECT("'["&amp;'Báo cáo'!$C$3&amp;".xlsx]Hóa đơn COD'!"&amp;CELL("address",G779))))</f>
        <v>30000</v>
      </c>
      <c r="H779">
        <f ca="1">IF(ISBLANK(INDIRECT("'["&amp;'Báo cáo'!$C$3&amp;".xlsx]Hóa đơn COD'!"&amp;CELL("address",H779))),"",(INDIRECT("'["&amp;'Báo cáo'!$C$3&amp;".xlsx]Hóa đơn COD'!"&amp;CELL("address",H779))))</f>
        <v>0</v>
      </c>
      <c r="I779">
        <f ca="1">IF(ISBLANK(INDIRECT("'["&amp;'Báo cáo'!$C$3&amp;".xlsx]Hóa đơn COD'!"&amp;CELL("address",I779))),"",(INDIRECT("'["&amp;'Báo cáo'!$C$3&amp;".xlsx]Hóa đơn COD'!"&amp;CELL("address",I779))))</f>
        <v>31</v>
      </c>
      <c r="J779">
        <f ca="1">IF(ISBLANK(INDIRECT("'["&amp;'Báo cáo'!$C$3&amp;".xlsx]Hóa đơn COD'!"&amp;CELL("address",J779))),"",(INDIRECT("'["&amp;'Báo cáo'!$C$3&amp;".xlsx]Hóa đơn COD'!"&amp;CELL("address",J779))))</f>
        <v>17</v>
      </c>
      <c r="K779">
        <f ca="1">IF(ISBLANK(INDIRECT("'["&amp;'Báo cáo'!$C$3&amp;".xlsx]Hóa đơn COD'!"&amp;CELL("address",K779))),"",(INDIRECT("'["&amp;'Báo cáo'!$C$3&amp;".xlsx]Hóa đơn COD'!"&amp;CELL("address",K779))))</f>
        <v>6</v>
      </c>
      <c r="L779">
        <f ca="1">IF(ISBLANK(INDIRECT("'["&amp;'Báo cáo'!$C$3&amp;".xlsx]Hóa đơn COD'!"&amp;CELL("address",L779))),"",(INDIRECT("'["&amp;'Báo cáo'!$C$3&amp;".xlsx]Hóa đơn COD'!"&amp;CELL("address",L779))))</f>
        <v>8</v>
      </c>
      <c r="M779">
        <f ca="1">IF(ISBLANK(INDIRECT("'["&amp;'Báo cáo'!$C$3&amp;".xlsx]Hóa đơn COD'!"&amp;CELL("address",M779))),"",(INDIRECT("'["&amp;'Báo cáo'!$C$3&amp;".xlsx]Hóa đơn COD'!"&amp;CELL("address",M779))))</f>
        <v>31</v>
      </c>
      <c r="N779" t="str">
        <f ca="1">IF(ISBLANK(INDIRECT("'["&amp;'Báo cáo'!$C$3&amp;".xlsx]Hóa đơn COD'!"&amp;CELL("address",N779))),"",(INDIRECT("'["&amp;'Báo cáo'!$C$3&amp;".xlsx]Hóa đơn COD'!"&amp;CELL("address",N779))))</f>
        <v>nhitpy</v>
      </c>
      <c r="O779" t="str">
        <f ca="1">IF(ISBLANK(INDIRECT("'["&amp;'Báo cáo'!$C$3&amp;".xlsx]Hóa đơn COD'!"&amp;CELL("address",O779))),"",(INDIRECT("'["&amp;'Báo cáo'!$C$3&amp;".xlsx]Hóa đơn COD'!"&amp;CELL("address",O779))))</f>
        <v>17:43 30-11-19</v>
      </c>
      <c r="P779" s="10">
        <f t="shared" ca="1" si="12"/>
        <v>0.73819444444444438</v>
      </c>
      <c r="Q779" t="str">
        <f ca="1">IF(B779="","",IF(P779&lt;'Báo cáo'!$C$4,"Sáng","Chiều"))</f>
        <v>Chiều</v>
      </c>
      <c r="R779" s="12">
        <f ca="1">IF(A779="","",IF(ISNUMBER(MATCH(B779,'Danh sách COD'!$B:$B,0)),J779/I779,""))</f>
        <v>0.54838709677419351</v>
      </c>
      <c r="S779" t="str">
        <f ca="1">IF(R779="","",IF(R779&gt;='Báo cáo'!$C$8,"Có","Không"))</f>
        <v>Không</v>
      </c>
    </row>
    <row r="780" spans="1:19" x14ac:dyDescent="0.25">
      <c r="A780" t="str">
        <f ca="1">IF(ISBLANK(INDIRECT("'["&amp;'Báo cáo'!$C$3&amp;".xlsx]Hóa đơn COD'!"&amp;CELL("address",A780))),"",(INDIRECT("'["&amp;'Báo cáo'!$C$3&amp;".xlsx]Hóa đơn COD'!"&amp;CELL("address",A780))))</f>
        <v>BTT395610822.T157838.031219</v>
      </c>
      <c r="B780" t="str">
        <f ca="1">IF(ISBLANK(INDIRECT("'["&amp;'Báo cáo'!$C$3&amp;".xlsx]Hóa đơn COD'!"&amp;CELL("address",B780))),"",(INDIRECT("'["&amp;'Báo cáo'!$C$3&amp;".xlsx]Hóa đơn COD'!"&amp;CELL("address",B780))))</f>
        <v>T157838-Vương Quang Châu</v>
      </c>
      <c r="C780">
        <f ca="1">IF(ISBLANK(INDIRECT("'["&amp;'Báo cáo'!$C$3&amp;".xlsx]Hóa đơn COD'!"&amp;CELL("address",C780))),"",(INDIRECT("'["&amp;'Báo cáo'!$C$3&amp;".xlsx]Hóa đơn COD'!"&amp;CELL("address",C780))))</f>
        <v>8416500</v>
      </c>
      <c r="D780">
        <f ca="1">IF(ISBLANK(INDIRECT("'["&amp;'Báo cáo'!$C$3&amp;".xlsx]Hóa đơn COD'!"&amp;CELL("address",D780))),"",(INDIRECT("'["&amp;'Báo cáo'!$C$3&amp;".xlsx]Hóa đơn COD'!"&amp;CELL("address",D780))))</f>
        <v>0</v>
      </c>
      <c r="E780">
        <f ca="1">IF(ISBLANK(INDIRECT("'["&amp;'Báo cáo'!$C$3&amp;".xlsx]Hóa đơn COD'!"&amp;CELL("address",E780))),"",(INDIRECT("'["&amp;'Báo cáo'!$C$3&amp;".xlsx]Hóa đơn COD'!"&amp;CELL("address",E780))))</f>
        <v>774920</v>
      </c>
      <c r="F780">
        <f ca="1">IF(ISBLANK(INDIRECT("'["&amp;'Báo cáo'!$C$3&amp;".xlsx]Hóa đơn COD'!"&amp;CELL("address",F780))),"",(INDIRECT("'["&amp;'Báo cáo'!$C$3&amp;".xlsx]Hóa đơn COD'!"&amp;CELL("address",F780))))</f>
        <v>704920</v>
      </c>
      <c r="G780">
        <f ca="1">IF(ISBLANK(INDIRECT("'["&amp;'Báo cáo'!$C$3&amp;".xlsx]Hóa đơn COD'!"&amp;CELL("address",G780))),"",(INDIRECT("'["&amp;'Báo cáo'!$C$3&amp;".xlsx]Hóa đơn COD'!"&amp;CELL("address",G780))))</f>
        <v>70000</v>
      </c>
      <c r="H780">
        <f ca="1">IF(ISBLANK(INDIRECT("'["&amp;'Báo cáo'!$C$3&amp;".xlsx]Hóa đơn COD'!"&amp;CELL("address",H780))),"",(INDIRECT("'["&amp;'Báo cáo'!$C$3&amp;".xlsx]Hóa đơn COD'!"&amp;CELL("address",H780))))</f>
        <v>0</v>
      </c>
      <c r="I780">
        <f ca="1">IF(ISBLANK(INDIRECT("'["&amp;'Báo cáo'!$C$3&amp;".xlsx]Hóa đơn COD'!"&amp;CELL("address",I780))),"",(INDIRECT("'["&amp;'Báo cáo'!$C$3&amp;".xlsx]Hóa đơn COD'!"&amp;CELL("address",I780))))</f>
        <v>25</v>
      </c>
      <c r="J780">
        <f ca="1">IF(ISBLANK(INDIRECT("'["&amp;'Báo cáo'!$C$3&amp;".xlsx]Hóa đơn COD'!"&amp;CELL("address",J780))),"",(INDIRECT("'["&amp;'Báo cáo'!$C$3&amp;".xlsx]Hóa đơn COD'!"&amp;CELL("address",J780))))</f>
        <v>22</v>
      </c>
      <c r="K780">
        <f ca="1">IF(ISBLANK(INDIRECT("'["&amp;'Báo cáo'!$C$3&amp;".xlsx]Hóa đơn COD'!"&amp;CELL("address",K780))),"",(INDIRECT("'["&amp;'Báo cáo'!$C$3&amp;".xlsx]Hóa đơn COD'!"&amp;CELL("address",K780))))</f>
        <v>1</v>
      </c>
      <c r="L780">
        <f ca="1">IF(ISBLANK(INDIRECT("'["&amp;'Báo cáo'!$C$3&amp;".xlsx]Hóa đơn COD'!"&amp;CELL("address",L780))),"",(INDIRECT("'["&amp;'Báo cáo'!$C$3&amp;".xlsx]Hóa đơn COD'!"&amp;CELL("address",L780))))</f>
        <v>2</v>
      </c>
      <c r="M780">
        <f ca="1">IF(ISBLANK(INDIRECT("'["&amp;'Báo cáo'!$C$3&amp;".xlsx]Hóa đơn COD'!"&amp;CELL("address",M780))),"",(INDIRECT("'["&amp;'Báo cáo'!$C$3&amp;".xlsx]Hóa đơn COD'!"&amp;CELL("address",M780))))</f>
        <v>25</v>
      </c>
      <c r="N780" t="str">
        <f ca="1">IF(ISBLANK(INDIRECT("'["&amp;'Báo cáo'!$C$3&amp;".xlsx]Hóa đơn COD'!"&amp;CELL("address",N780))),"",(INDIRECT("'["&amp;'Báo cáo'!$C$3&amp;".xlsx]Hóa đơn COD'!"&amp;CELL("address",N780))))</f>
        <v>tuoint</v>
      </c>
      <c r="O780" t="str">
        <f ca="1">IF(ISBLANK(INDIRECT("'["&amp;'Báo cáo'!$C$3&amp;".xlsx]Hóa đơn COD'!"&amp;CELL("address",O780))),"",(INDIRECT("'["&amp;'Báo cáo'!$C$3&amp;".xlsx]Hóa đơn COD'!"&amp;CELL("address",O780))))</f>
        <v>17:46 03-12-19</v>
      </c>
      <c r="P780" s="10">
        <f t="shared" ca="1" si="12"/>
        <v>0.7402777777777777</v>
      </c>
      <c r="Q780" t="str">
        <f ca="1">IF(B780="","",IF(P780&lt;'Báo cáo'!$C$4,"Sáng","Chiều"))</f>
        <v>Chiều</v>
      </c>
      <c r="R780" s="12">
        <f ca="1">IF(A780="","",IF(ISNUMBER(MATCH(B780,'Danh sách COD'!$B:$B,0)),J780/I780,""))</f>
        <v>0.88</v>
      </c>
      <c r="S780" t="str">
        <f ca="1">IF(R780="","",IF(R780&gt;='Báo cáo'!$C$8,"Có","Không"))</f>
        <v>Không</v>
      </c>
    </row>
    <row r="781" spans="1:19" x14ac:dyDescent="0.25">
      <c r="A781" t="str">
        <f ca="1">IF(ISBLANK(INDIRECT("'["&amp;'Báo cáo'!$C$3&amp;".xlsx]Hóa đơn COD'!"&amp;CELL("address",A781))),"",(INDIRECT("'["&amp;'Báo cáo'!$C$3&amp;".xlsx]Hóa đơn COD'!"&amp;CELL("address",A781))))</f>
        <v>BTT399723123.T157838.061219</v>
      </c>
      <c r="B781" t="str">
        <f ca="1">IF(ISBLANK(INDIRECT("'["&amp;'Báo cáo'!$C$3&amp;".xlsx]Hóa đơn COD'!"&amp;CELL("address",B781))),"",(INDIRECT("'["&amp;'Báo cáo'!$C$3&amp;".xlsx]Hóa đơn COD'!"&amp;CELL("address",B781))))</f>
        <v>T157838-Vương Quang Châu</v>
      </c>
      <c r="C781">
        <f ca="1">IF(ISBLANK(INDIRECT("'["&amp;'Báo cáo'!$C$3&amp;".xlsx]Hóa đơn COD'!"&amp;CELL("address",C781))),"",(INDIRECT("'["&amp;'Báo cáo'!$C$3&amp;".xlsx]Hóa đơn COD'!"&amp;CELL("address",C781))))</f>
        <v>7869900</v>
      </c>
      <c r="D781">
        <f ca="1">IF(ISBLANK(INDIRECT("'["&amp;'Báo cáo'!$C$3&amp;".xlsx]Hóa đơn COD'!"&amp;CELL("address",D781))),"",(INDIRECT("'["&amp;'Báo cáo'!$C$3&amp;".xlsx]Hóa đơn COD'!"&amp;CELL("address",D781))))</f>
        <v>0</v>
      </c>
      <c r="E781">
        <f ca="1">IF(ISBLANK(INDIRECT("'["&amp;'Báo cáo'!$C$3&amp;".xlsx]Hóa đơn COD'!"&amp;CELL("address",E781))),"",(INDIRECT("'["&amp;'Báo cáo'!$C$3&amp;".xlsx]Hóa đơn COD'!"&amp;CELL("address",E781))))</f>
        <v>514650</v>
      </c>
      <c r="F781">
        <f ca="1">IF(ISBLANK(INDIRECT("'["&amp;'Báo cáo'!$C$3&amp;".xlsx]Hóa đơn COD'!"&amp;CELL("address",F781))),"",(INDIRECT("'["&amp;'Báo cáo'!$C$3&amp;".xlsx]Hóa đơn COD'!"&amp;CELL("address",F781))))</f>
        <v>514650</v>
      </c>
      <c r="G781">
        <f ca="1">IF(ISBLANK(INDIRECT("'["&amp;'Báo cáo'!$C$3&amp;".xlsx]Hóa đơn COD'!"&amp;CELL("address",G781))),"",(INDIRECT("'["&amp;'Báo cáo'!$C$3&amp;".xlsx]Hóa đơn COD'!"&amp;CELL("address",G781))))</f>
        <v>0</v>
      </c>
      <c r="H781">
        <f ca="1">IF(ISBLANK(INDIRECT("'["&amp;'Báo cáo'!$C$3&amp;".xlsx]Hóa đơn COD'!"&amp;CELL("address",H781))),"",(INDIRECT("'["&amp;'Báo cáo'!$C$3&amp;".xlsx]Hóa đơn COD'!"&amp;CELL("address",H781))))</f>
        <v>0</v>
      </c>
      <c r="I781">
        <f ca="1">IF(ISBLANK(INDIRECT("'["&amp;'Báo cáo'!$C$3&amp;".xlsx]Hóa đơn COD'!"&amp;CELL("address",I781))),"",(INDIRECT("'["&amp;'Báo cáo'!$C$3&amp;".xlsx]Hóa đơn COD'!"&amp;CELL("address",I781))))</f>
        <v>18</v>
      </c>
      <c r="J781">
        <f ca="1">IF(ISBLANK(INDIRECT("'["&amp;'Báo cáo'!$C$3&amp;".xlsx]Hóa đơn COD'!"&amp;CELL("address",J781))),"",(INDIRECT("'["&amp;'Báo cáo'!$C$3&amp;".xlsx]Hóa đơn COD'!"&amp;CELL("address",J781))))</f>
        <v>15</v>
      </c>
      <c r="K781">
        <f ca="1">IF(ISBLANK(INDIRECT("'["&amp;'Báo cáo'!$C$3&amp;".xlsx]Hóa đơn COD'!"&amp;CELL("address",K781))),"",(INDIRECT("'["&amp;'Báo cáo'!$C$3&amp;".xlsx]Hóa đơn COD'!"&amp;CELL("address",K781))))</f>
        <v>2</v>
      </c>
      <c r="L781">
        <f ca="1">IF(ISBLANK(INDIRECT("'["&amp;'Báo cáo'!$C$3&amp;".xlsx]Hóa đơn COD'!"&amp;CELL("address",L781))),"",(INDIRECT("'["&amp;'Báo cáo'!$C$3&amp;".xlsx]Hóa đơn COD'!"&amp;CELL("address",L781))))</f>
        <v>1</v>
      </c>
      <c r="M781">
        <f ca="1">IF(ISBLANK(INDIRECT("'["&amp;'Báo cáo'!$C$3&amp;".xlsx]Hóa đơn COD'!"&amp;CELL("address",M781))),"",(INDIRECT("'["&amp;'Báo cáo'!$C$3&amp;".xlsx]Hóa đơn COD'!"&amp;CELL("address",M781))))</f>
        <v>18</v>
      </c>
      <c r="N781" t="str">
        <f ca="1">IF(ISBLANK(INDIRECT("'["&amp;'Báo cáo'!$C$3&amp;".xlsx]Hóa đơn COD'!"&amp;CELL("address",N781))),"",(INDIRECT("'["&amp;'Báo cáo'!$C$3&amp;".xlsx]Hóa đơn COD'!"&amp;CELL("address",N781))))</f>
        <v>tuoint</v>
      </c>
      <c r="O781" t="str">
        <f ca="1">IF(ISBLANK(INDIRECT("'["&amp;'Báo cáo'!$C$3&amp;".xlsx]Hóa đơn COD'!"&amp;CELL("address",O781))),"",(INDIRECT("'["&amp;'Báo cáo'!$C$3&amp;".xlsx]Hóa đơn COD'!"&amp;CELL("address",O781))))</f>
        <v>17:50 06-12-19</v>
      </c>
      <c r="P781" s="10">
        <f t="shared" ca="1" si="12"/>
        <v>0.74305555555555547</v>
      </c>
      <c r="Q781" t="str">
        <f ca="1">IF(B781="","",IF(P781&lt;'Báo cáo'!$C$4,"Sáng","Chiều"))</f>
        <v>Chiều</v>
      </c>
      <c r="R781" s="12">
        <f ca="1">IF(A781="","",IF(ISNUMBER(MATCH(B781,'Danh sách COD'!$B:$B,0)),J781/I781,""))</f>
        <v>0.83333333333333337</v>
      </c>
      <c r="S781" t="str">
        <f ca="1">IF(R781="","",IF(R781&gt;='Báo cáo'!$C$8,"Có","Không"))</f>
        <v>Không</v>
      </c>
    </row>
    <row r="782" spans="1:19" x14ac:dyDescent="0.25">
      <c r="A782" t="str">
        <f ca="1">IF(ISBLANK(INDIRECT("'["&amp;'Báo cáo'!$C$3&amp;".xlsx]Hóa đơn COD'!"&amp;CELL("address",A782))),"",(INDIRECT("'["&amp;'Báo cáo'!$C$3&amp;".xlsx]Hóa đơn COD'!"&amp;CELL("address",A782))))</f>
        <v>BTT394378725.T157838.021219</v>
      </c>
      <c r="B782" t="str">
        <f ca="1">IF(ISBLANK(INDIRECT("'["&amp;'Báo cáo'!$C$3&amp;".xlsx]Hóa đơn COD'!"&amp;CELL("address",B782))),"",(INDIRECT("'["&amp;'Báo cáo'!$C$3&amp;".xlsx]Hóa đơn COD'!"&amp;CELL("address",B782))))</f>
        <v>T157838-Vương Quang Châu</v>
      </c>
      <c r="C782">
        <f ca="1">IF(ISBLANK(INDIRECT("'["&amp;'Báo cáo'!$C$3&amp;".xlsx]Hóa đơn COD'!"&amp;CELL("address",C782))),"",(INDIRECT("'["&amp;'Báo cáo'!$C$3&amp;".xlsx]Hóa đơn COD'!"&amp;CELL("address",C782))))</f>
        <v>5989110</v>
      </c>
      <c r="D782">
        <f ca="1">IF(ISBLANK(INDIRECT("'["&amp;'Báo cáo'!$C$3&amp;".xlsx]Hóa đơn COD'!"&amp;CELL("address",D782))),"",(INDIRECT("'["&amp;'Báo cáo'!$C$3&amp;".xlsx]Hóa đơn COD'!"&amp;CELL("address",D782))))</f>
        <v>0</v>
      </c>
      <c r="E782">
        <f ca="1">IF(ISBLANK(INDIRECT("'["&amp;'Báo cáo'!$C$3&amp;".xlsx]Hóa đơn COD'!"&amp;CELL("address",E782))),"",(INDIRECT("'["&amp;'Báo cáo'!$C$3&amp;".xlsx]Hóa đơn COD'!"&amp;CELL("address",E782))))</f>
        <v>794700</v>
      </c>
      <c r="F782">
        <f ca="1">IF(ISBLANK(INDIRECT("'["&amp;'Báo cáo'!$C$3&amp;".xlsx]Hóa đơn COD'!"&amp;CELL("address",F782))),"",(INDIRECT("'["&amp;'Báo cáo'!$C$3&amp;".xlsx]Hóa đơn COD'!"&amp;CELL("address",F782))))</f>
        <v>686700</v>
      </c>
      <c r="G782">
        <f ca="1">IF(ISBLANK(INDIRECT("'["&amp;'Báo cáo'!$C$3&amp;".xlsx]Hóa đơn COD'!"&amp;CELL("address",G782))),"",(INDIRECT("'["&amp;'Báo cáo'!$C$3&amp;".xlsx]Hóa đơn COD'!"&amp;CELL("address",G782))))</f>
        <v>108000</v>
      </c>
      <c r="H782">
        <f ca="1">IF(ISBLANK(INDIRECT("'["&amp;'Báo cáo'!$C$3&amp;".xlsx]Hóa đơn COD'!"&amp;CELL("address",H782))),"",(INDIRECT("'["&amp;'Báo cáo'!$C$3&amp;".xlsx]Hóa đơn COD'!"&amp;CELL("address",H782))))</f>
        <v>0</v>
      </c>
      <c r="I782">
        <f ca="1">IF(ISBLANK(INDIRECT("'["&amp;'Báo cáo'!$C$3&amp;".xlsx]Hóa đơn COD'!"&amp;CELL("address",I782))),"",(INDIRECT("'["&amp;'Báo cáo'!$C$3&amp;".xlsx]Hóa đơn COD'!"&amp;CELL("address",I782))))</f>
        <v>32</v>
      </c>
      <c r="J782">
        <f ca="1">IF(ISBLANK(INDIRECT("'["&amp;'Báo cáo'!$C$3&amp;".xlsx]Hóa đơn COD'!"&amp;CELL("address",J782))),"",(INDIRECT("'["&amp;'Báo cáo'!$C$3&amp;".xlsx]Hóa đơn COD'!"&amp;CELL("address",J782))))</f>
        <v>23</v>
      </c>
      <c r="K782">
        <f ca="1">IF(ISBLANK(INDIRECT("'["&amp;'Báo cáo'!$C$3&amp;".xlsx]Hóa đơn COD'!"&amp;CELL("address",K782))),"",(INDIRECT("'["&amp;'Báo cáo'!$C$3&amp;".xlsx]Hóa đơn COD'!"&amp;CELL("address",K782))))</f>
        <v>2</v>
      </c>
      <c r="L782">
        <f ca="1">IF(ISBLANK(INDIRECT("'["&amp;'Báo cáo'!$C$3&amp;".xlsx]Hóa đơn COD'!"&amp;CELL("address",L782))),"",(INDIRECT("'["&amp;'Báo cáo'!$C$3&amp;".xlsx]Hóa đơn COD'!"&amp;CELL("address",L782))))</f>
        <v>7</v>
      </c>
      <c r="M782">
        <f ca="1">IF(ISBLANK(INDIRECT("'["&amp;'Báo cáo'!$C$3&amp;".xlsx]Hóa đơn COD'!"&amp;CELL("address",M782))),"",(INDIRECT("'["&amp;'Báo cáo'!$C$3&amp;".xlsx]Hóa đơn COD'!"&amp;CELL("address",M782))))</f>
        <v>32</v>
      </c>
      <c r="N782" t="str">
        <f ca="1">IF(ISBLANK(INDIRECT("'["&amp;'Báo cáo'!$C$3&amp;".xlsx]Hóa đơn COD'!"&amp;CELL("address",N782))),"",(INDIRECT("'["&amp;'Báo cáo'!$C$3&amp;".xlsx]Hóa đơn COD'!"&amp;CELL("address",N782))))</f>
        <v>tuoint</v>
      </c>
      <c r="O782" t="str">
        <f ca="1">IF(ISBLANK(INDIRECT("'["&amp;'Báo cáo'!$C$3&amp;".xlsx]Hóa đơn COD'!"&amp;CELL("address",O782))),"",(INDIRECT("'["&amp;'Báo cáo'!$C$3&amp;".xlsx]Hóa đơn COD'!"&amp;CELL("address",O782))))</f>
        <v>18:30 02-12-19</v>
      </c>
      <c r="P782" s="10">
        <f t="shared" ca="1" si="12"/>
        <v>0.77083333333333337</v>
      </c>
      <c r="Q782" t="str">
        <f ca="1">IF(B782="","",IF(P782&lt;'Báo cáo'!$C$4,"Sáng","Chiều"))</f>
        <v>Chiều</v>
      </c>
      <c r="R782" s="12">
        <f ca="1">IF(A782="","",IF(ISNUMBER(MATCH(B782,'Danh sách COD'!$B:$B,0)),J782/I782,""))</f>
        <v>0.71875</v>
      </c>
      <c r="S782" t="str">
        <f ca="1">IF(R782="","",IF(R782&gt;='Báo cáo'!$C$8,"Có","Không"))</f>
        <v>Không</v>
      </c>
    </row>
    <row r="783" spans="1:19" x14ac:dyDescent="0.25">
      <c r="A783" t="str">
        <f ca="1">IF(ISBLANK(INDIRECT("'["&amp;'Báo cáo'!$C$3&amp;".xlsx]Hóa đơn COD'!"&amp;CELL("address",A783))),"",(INDIRECT("'["&amp;'Báo cáo'!$C$3&amp;".xlsx]Hóa đơn COD'!"&amp;CELL("address",A783))))</f>
        <v>BTT395022345.T158334.031219</v>
      </c>
      <c r="B783" t="str">
        <f ca="1">IF(ISBLANK(INDIRECT("'["&amp;'Báo cáo'!$C$3&amp;".xlsx]Hóa đơn COD'!"&amp;CELL("address",B783))),"",(INDIRECT("'["&amp;'Báo cáo'!$C$3&amp;".xlsx]Hóa đơn COD'!"&amp;CELL("address",B783))))</f>
        <v>T158334-Nguyễn Trần Đức</v>
      </c>
      <c r="C783">
        <f ca="1">IF(ISBLANK(INDIRECT("'["&amp;'Báo cáo'!$C$3&amp;".xlsx]Hóa đơn COD'!"&amp;CELL("address",C783))),"",(INDIRECT("'["&amp;'Báo cáo'!$C$3&amp;".xlsx]Hóa đơn COD'!"&amp;CELL("address",C783))))</f>
        <v>1150000</v>
      </c>
      <c r="D783">
        <f ca="1">IF(ISBLANK(INDIRECT("'["&amp;'Báo cáo'!$C$3&amp;".xlsx]Hóa đơn COD'!"&amp;CELL("address",D783))),"",(INDIRECT("'["&amp;'Báo cáo'!$C$3&amp;".xlsx]Hóa đơn COD'!"&amp;CELL("address",D783))))</f>
        <v>0</v>
      </c>
      <c r="E783">
        <f ca="1">IF(ISBLANK(INDIRECT("'["&amp;'Báo cáo'!$C$3&amp;".xlsx]Hóa đơn COD'!"&amp;CELL("address",E783))),"",(INDIRECT("'["&amp;'Báo cáo'!$C$3&amp;".xlsx]Hóa đơn COD'!"&amp;CELL("address",E783))))</f>
        <v>88100</v>
      </c>
      <c r="F783">
        <f ca="1">IF(ISBLANK(INDIRECT("'["&amp;'Báo cáo'!$C$3&amp;".xlsx]Hóa đơn COD'!"&amp;CELL("address",F783))),"",(INDIRECT("'["&amp;'Báo cáo'!$C$3&amp;".xlsx]Hóa đơn COD'!"&amp;CELL("address",F783))))</f>
        <v>88100</v>
      </c>
      <c r="G783">
        <f ca="1">IF(ISBLANK(INDIRECT("'["&amp;'Báo cáo'!$C$3&amp;".xlsx]Hóa đơn COD'!"&amp;CELL("address",G783))),"",(INDIRECT("'["&amp;'Báo cáo'!$C$3&amp;".xlsx]Hóa đơn COD'!"&amp;CELL("address",G783))))</f>
        <v>0</v>
      </c>
      <c r="H783">
        <f ca="1">IF(ISBLANK(INDIRECT("'["&amp;'Báo cáo'!$C$3&amp;".xlsx]Hóa đơn COD'!"&amp;CELL("address",H783))),"",(INDIRECT("'["&amp;'Báo cáo'!$C$3&amp;".xlsx]Hóa đơn COD'!"&amp;CELL("address",H783))))</f>
        <v>0</v>
      </c>
      <c r="I783">
        <f ca="1">IF(ISBLANK(INDIRECT("'["&amp;'Báo cáo'!$C$3&amp;".xlsx]Hóa đơn COD'!"&amp;CELL("address",I783))),"",(INDIRECT("'["&amp;'Báo cáo'!$C$3&amp;".xlsx]Hóa đơn COD'!"&amp;CELL("address",I783))))</f>
        <v>9</v>
      </c>
      <c r="J783">
        <f ca="1">IF(ISBLANK(INDIRECT("'["&amp;'Báo cáo'!$C$3&amp;".xlsx]Hóa đơn COD'!"&amp;CELL("address",J783))),"",(INDIRECT("'["&amp;'Báo cáo'!$C$3&amp;".xlsx]Hóa đơn COD'!"&amp;CELL("address",J783))))</f>
        <v>4</v>
      </c>
      <c r="K783">
        <f ca="1">IF(ISBLANK(INDIRECT("'["&amp;'Báo cáo'!$C$3&amp;".xlsx]Hóa đơn COD'!"&amp;CELL("address",K783))),"",(INDIRECT("'["&amp;'Báo cáo'!$C$3&amp;".xlsx]Hóa đơn COD'!"&amp;CELL("address",K783))))</f>
        <v>0</v>
      </c>
      <c r="L783">
        <f ca="1">IF(ISBLANK(INDIRECT("'["&amp;'Báo cáo'!$C$3&amp;".xlsx]Hóa đơn COD'!"&amp;CELL("address",L783))),"",(INDIRECT("'["&amp;'Báo cáo'!$C$3&amp;".xlsx]Hóa đơn COD'!"&amp;CELL("address",L783))))</f>
        <v>5</v>
      </c>
      <c r="M783">
        <f ca="1">IF(ISBLANK(INDIRECT("'["&amp;'Báo cáo'!$C$3&amp;".xlsx]Hóa đơn COD'!"&amp;CELL("address",M783))),"",(INDIRECT("'["&amp;'Báo cáo'!$C$3&amp;".xlsx]Hóa đơn COD'!"&amp;CELL("address",M783))))</f>
        <v>9</v>
      </c>
      <c r="N783" t="str">
        <f ca="1">IF(ISBLANK(INDIRECT("'["&amp;'Báo cáo'!$C$3&amp;".xlsx]Hóa đơn COD'!"&amp;CELL("address",N783))),"",(INDIRECT("'["&amp;'Báo cáo'!$C$3&amp;".xlsx]Hóa đơn COD'!"&amp;CELL("address",N783))))</f>
        <v>trunghq4</v>
      </c>
      <c r="O783" t="str">
        <f ca="1">IF(ISBLANK(INDIRECT("'["&amp;'Báo cáo'!$C$3&amp;".xlsx]Hóa đơn COD'!"&amp;CELL("address",O783))),"",(INDIRECT("'["&amp;'Báo cáo'!$C$3&amp;".xlsx]Hóa đơn COD'!"&amp;CELL("address",O783))))</f>
        <v>09:23 03-12-19</v>
      </c>
      <c r="P783" s="10">
        <f t="shared" ca="1" si="12"/>
        <v>0.39097222222222222</v>
      </c>
      <c r="Q783" t="str">
        <f ca="1">IF(B783="","",IF(P783&lt;'Báo cáo'!$C$4,"Sáng","Chiều"))</f>
        <v>Sáng</v>
      </c>
      <c r="R783" s="12" t="str">
        <f ca="1">IF(A783="","",IF(ISNUMBER(MATCH(B783,'Danh sách COD'!$B:$B,0)),J783/I783,""))</f>
        <v/>
      </c>
      <c r="S783" t="str">
        <f ca="1">IF(R783="","",IF(R783&gt;='Báo cáo'!$C$8,"Có","Không"))</f>
        <v/>
      </c>
    </row>
    <row r="784" spans="1:19" x14ac:dyDescent="0.25">
      <c r="A784" t="str">
        <f ca="1">IF(ISBLANK(INDIRECT("'["&amp;'Báo cáo'!$C$3&amp;".xlsx]Hóa đơn COD'!"&amp;CELL("address",A784))),"",(INDIRECT("'["&amp;'Báo cáo'!$C$3&amp;".xlsx]Hóa đơn COD'!"&amp;CELL("address",A784))))</f>
        <v>BTT394334976.T159246.021219</v>
      </c>
      <c r="B784" t="str">
        <f ca="1">IF(ISBLANK(INDIRECT("'["&amp;'Báo cáo'!$C$3&amp;".xlsx]Hóa đơn COD'!"&amp;CELL("address",B784))),"",(INDIRECT("'["&amp;'Báo cáo'!$C$3&amp;".xlsx]Hóa đơn COD'!"&amp;CELL("address",B784))))</f>
        <v>T159246-Trần Anh Vĩ</v>
      </c>
      <c r="C784">
        <f ca="1">IF(ISBLANK(INDIRECT("'["&amp;'Báo cáo'!$C$3&amp;".xlsx]Hóa đơn COD'!"&amp;CELL("address",C784))),"",(INDIRECT("'["&amp;'Báo cáo'!$C$3&amp;".xlsx]Hóa đơn COD'!"&amp;CELL("address",C784))))</f>
        <v>20494287</v>
      </c>
      <c r="D784">
        <f ca="1">IF(ISBLANK(INDIRECT("'["&amp;'Báo cáo'!$C$3&amp;".xlsx]Hóa đơn COD'!"&amp;CELL("address",D784))),"",(INDIRECT("'["&amp;'Báo cáo'!$C$3&amp;".xlsx]Hóa đơn COD'!"&amp;CELL("address",D784))))</f>
        <v>0</v>
      </c>
      <c r="E784">
        <f ca="1">IF(ISBLANK(INDIRECT("'["&amp;'Báo cáo'!$C$3&amp;".xlsx]Hóa đơn COD'!"&amp;CELL("address",E784))),"",(INDIRECT("'["&amp;'Báo cáo'!$C$3&amp;".xlsx]Hóa đơn COD'!"&amp;CELL("address",E784))))</f>
        <v>1605575</v>
      </c>
      <c r="F784">
        <f ca="1">IF(ISBLANK(INDIRECT("'["&amp;'Báo cáo'!$C$3&amp;".xlsx]Hóa đơn COD'!"&amp;CELL("address",F784))),"",(INDIRECT("'["&amp;'Báo cáo'!$C$3&amp;".xlsx]Hóa đơn COD'!"&amp;CELL("address",F784))))</f>
        <v>1443575</v>
      </c>
      <c r="G784">
        <f ca="1">IF(ISBLANK(INDIRECT("'["&amp;'Báo cáo'!$C$3&amp;".xlsx]Hóa đơn COD'!"&amp;CELL("address",G784))),"",(INDIRECT("'["&amp;'Báo cáo'!$C$3&amp;".xlsx]Hóa đơn COD'!"&amp;CELL("address",G784))))</f>
        <v>162000</v>
      </c>
      <c r="H784">
        <f ca="1">IF(ISBLANK(INDIRECT("'["&amp;'Báo cáo'!$C$3&amp;".xlsx]Hóa đơn COD'!"&amp;CELL("address",H784))),"",(INDIRECT("'["&amp;'Báo cáo'!$C$3&amp;".xlsx]Hóa đơn COD'!"&amp;CELL("address",H784))))</f>
        <v>0</v>
      </c>
      <c r="I784">
        <f ca="1">IF(ISBLANK(INDIRECT("'["&amp;'Báo cáo'!$C$3&amp;".xlsx]Hóa đơn COD'!"&amp;CELL("address",I784))),"",(INDIRECT("'["&amp;'Báo cáo'!$C$3&amp;".xlsx]Hóa đơn COD'!"&amp;CELL("address",I784))))</f>
        <v>70</v>
      </c>
      <c r="J784">
        <f ca="1">IF(ISBLANK(INDIRECT("'["&amp;'Báo cáo'!$C$3&amp;".xlsx]Hóa đơn COD'!"&amp;CELL("address",J784))),"",(INDIRECT("'["&amp;'Báo cáo'!$C$3&amp;".xlsx]Hóa đơn COD'!"&amp;CELL("address",J784))))</f>
        <v>59</v>
      </c>
      <c r="K784">
        <f ca="1">IF(ISBLANK(INDIRECT("'["&amp;'Báo cáo'!$C$3&amp;".xlsx]Hóa đơn COD'!"&amp;CELL("address",K784))),"",(INDIRECT("'["&amp;'Báo cáo'!$C$3&amp;".xlsx]Hóa đơn COD'!"&amp;CELL("address",K784))))</f>
        <v>1</v>
      </c>
      <c r="L784">
        <f ca="1">IF(ISBLANK(INDIRECT("'["&amp;'Báo cáo'!$C$3&amp;".xlsx]Hóa đơn COD'!"&amp;CELL("address",L784))),"",(INDIRECT("'["&amp;'Báo cáo'!$C$3&amp;".xlsx]Hóa đơn COD'!"&amp;CELL("address",L784))))</f>
        <v>10</v>
      </c>
      <c r="M784">
        <f ca="1">IF(ISBLANK(INDIRECT("'["&amp;'Báo cáo'!$C$3&amp;".xlsx]Hóa đơn COD'!"&amp;CELL("address",M784))),"",(INDIRECT("'["&amp;'Báo cáo'!$C$3&amp;".xlsx]Hóa đơn COD'!"&amp;CELL("address",M784))))</f>
        <v>70</v>
      </c>
      <c r="N784" t="str">
        <f ca="1">IF(ISBLANK(INDIRECT("'["&amp;'Báo cáo'!$C$3&amp;".xlsx]Hóa đơn COD'!"&amp;CELL("address",N784))),"",(INDIRECT("'["&amp;'Báo cáo'!$C$3&amp;".xlsx]Hóa đơn COD'!"&amp;CELL("address",N784))))</f>
        <v>tuoint</v>
      </c>
      <c r="O784" t="str">
        <f ca="1">IF(ISBLANK(INDIRECT("'["&amp;'Báo cáo'!$C$3&amp;".xlsx]Hóa đơn COD'!"&amp;CELL("address",O784))),"",(INDIRECT("'["&amp;'Báo cáo'!$C$3&amp;".xlsx]Hóa đơn COD'!"&amp;CELL("address",O784))))</f>
        <v>18:06 02-12-19</v>
      </c>
      <c r="P784" s="10">
        <f t="shared" ca="1" si="12"/>
        <v>0.75416666666666676</v>
      </c>
      <c r="Q784" t="str">
        <f ca="1">IF(B784="","",IF(P784&lt;'Báo cáo'!$C$4,"Sáng","Chiều"))</f>
        <v>Chiều</v>
      </c>
      <c r="R784" s="12">
        <f ca="1">IF(A784="","",IF(ISNUMBER(MATCH(B784,'Danh sách COD'!$B:$B,0)),J784/I784,""))</f>
        <v>0.84285714285714286</v>
      </c>
      <c r="S784" t="str">
        <f ca="1">IF(R784="","",IF(R784&gt;='Báo cáo'!$C$8,"Có","Không"))</f>
        <v>Không</v>
      </c>
    </row>
    <row r="785" spans="1:19" x14ac:dyDescent="0.25">
      <c r="A785" t="str">
        <f ca="1">IF(ISBLANK(INDIRECT("'["&amp;'Báo cáo'!$C$3&amp;".xlsx]Hóa đơn COD'!"&amp;CELL("address",A785))),"",(INDIRECT("'["&amp;'Báo cáo'!$C$3&amp;".xlsx]Hóa đơn COD'!"&amp;CELL("address",A785))))</f>
        <v>BTT397130250.T159246.041219</v>
      </c>
      <c r="B785" t="str">
        <f ca="1">IF(ISBLANK(INDIRECT("'["&amp;'Báo cáo'!$C$3&amp;".xlsx]Hóa đơn COD'!"&amp;CELL("address",B785))),"",(INDIRECT("'["&amp;'Báo cáo'!$C$3&amp;".xlsx]Hóa đơn COD'!"&amp;CELL("address",B785))))</f>
        <v>T159246-Trần Anh Vĩ</v>
      </c>
      <c r="C785">
        <f ca="1">IF(ISBLANK(INDIRECT("'["&amp;'Báo cáo'!$C$3&amp;".xlsx]Hóa đơn COD'!"&amp;CELL("address",C785))),"",(INDIRECT("'["&amp;'Báo cáo'!$C$3&amp;".xlsx]Hóa đơn COD'!"&amp;CELL("address",C785))))</f>
        <v>10593560</v>
      </c>
      <c r="D785">
        <f ca="1">IF(ISBLANK(INDIRECT("'["&amp;'Báo cáo'!$C$3&amp;".xlsx]Hóa đơn COD'!"&amp;CELL("address",D785))),"",(INDIRECT("'["&amp;'Báo cáo'!$C$3&amp;".xlsx]Hóa đơn COD'!"&amp;CELL("address",D785))))</f>
        <v>0</v>
      </c>
      <c r="E785">
        <f ca="1">IF(ISBLANK(INDIRECT("'["&amp;'Báo cáo'!$C$3&amp;".xlsx]Hóa đơn COD'!"&amp;CELL("address",E785))),"",(INDIRECT("'["&amp;'Báo cáo'!$C$3&amp;".xlsx]Hóa đơn COD'!"&amp;CELL("address",E785))))</f>
        <v>884230</v>
      </c>
      <c r="F785">
        <f ca="1">IF(ISBLANK(INDIRECT("'["&amp;'Báo cáo'!$C$3&amp;".xlsx]Hóa đơn COD'!"&amp;CELL("address",F785))),"",(INDIRECT("'["&amp;'Báo cáo'!$C$3&amp;".xlsx]Hóa đơn COD'!"&amp;CELL("address",F785))))</f>
        <v>804230</v>
      </c>
      <c r="G785">
        <f ca="1">IF(ISBLANK(INDIRECT("'["&amp;'Báo cáo'!$C$3&amp;".xlsx]Hóa đơn COD'!"&amp;CELL("address",G785))),"",(INDIRECT("'["&amp;'Báo cáo'!$C$3&amp;".xlsx]Hóa đơn COD'!"&amp;CELL("address",G785))))</f>
        <v>80000</v>
      </c>
      <c r="H785">
        <f ca="1">IF(ISBLANK(INDIRECT("'["&amp;'Báo cáo'!$C$3&amp;".xlsx]Hóa đơn COD'!"&amp;CELL("address",H785))),"",(INDIRECT("'["&amp;'Báo cáo'!$C$3&amp;".xlsx]Hóa đơn COD'!"&amp;CELL("address",H785))))</f>
        <v>0</v>
      </c>
      <c r="I785">
        <f ca="1">IF(ISBLANK(INDIRECT("'["&amp;'Báo cáo'!$C$3&amp;".xlsx]Hóa đơn COD'!"&amp;CELL("address",I785))),"",(INDIRECT("'["&amp;'Báo cáo'!$C$3&amp;".xlsx]Hóa đơn COD'!"&amp;CELL("address",I785))))</f>
        <v>57</v>
      </c>
      <c r="J785">
        <f ca="1">IF(ISBLANK(INDIRECT("'["&amp;'Báo cáo'!$C$3&amp;".xlsx]Hóa đơn COD'!"&amp;CELL("address",J785))),"",(INDIRECT("'["&amp;'Báo cáo'!$C$3&amp;".xlsx]Hóa đơn COD'!"&amp;CELL("address",J785))))</f>
        <v>36</v>
      </c>
      <c r="K785">
        <f ca="1">IF(ISBLANK(INDIRECT("'["&amp;'Báo cáo'!$C$3&amp;".xlsx]Hóa đơn COD'!"&amp;CELL("address",K785))),"",(INDIRECT("'["&amp;'Báo cáo'!$C$3&amp;".xlsx]Hóa đơn COD'!"&amp;CELL("address",K785))))</f>
        <v>0</v>
      </c>
      <c r="L785">
        <f ca="1">IF(ISBLANK(INDIRECT("'["&amp;'Báo cáo'!$C$3&amp;".xlsx]Hóa đơn COD'!"&amp;CELL("address",L785))),"",(INDIRECT("'["&amp;'Báo cáo'!$C$3&amp;".xlsx]Hóa đơn COD'!"&amp;CELL("address",L785))))</f>
        <v>21</v>
      </c>
      <c r="M785">
        <f ca="1">IF(ISBLANK(INDIRECT("'["&amp;'Báo cáo'!$C$3&amp;".xlsx]Hóa đơn COD'!"&amp;CELL("address",M785))),"",(INDIRECT("'["&amp;'Báo cáo'!$C$3&amp;".xlsx]Hóa đơn COD'!"&amp;CELL("address",M785))))</f>
        <v>57</v>
      </c>
      <c r="N785" t="str">
        <f ca="1">IF(ISBLANK(INDIRECT("'["&amp;'Báo cáo'!$C$3&amp;".xlsx]Hóa đơn COD'!"&amp;CELL("address",N785))),"",(INDIRECT("'["&amp;'Báo cáo'!$C$3&amp;".xlsx]Hóa đơn COD'!"&amp;CELL("address",N785))))</f>
        <v>ngannk2</v>
      </c>
      <c r="O785" t="str">
        <f ca="1">IF(ISBLANK(INDIRECT("'["&amp;'Báo cáo'!$C$3&amp;".xlsx]Hóa đơn COD'!"&amp;CELL("address",O785))),"",(INDIRECT("'["&amp;'Báo cáo'!$C$3&amp;".xlsx]Hóa đơn COD'!"&amp;CELL("address",O785))))</f>
        <v>18:44 04-12-19</v>
      </c>
      <c r="P785" s="10">
        <f t="shared" ca="1" si="12"/>
        <v>0.78055555555555556</v>
      </c>
      <c r="Q785" t="str">
        <f ca="1">IF(B785="","",IF(P785&lt;'Báo cáo'!$C$4,"Sáng","Chiều"))</f>
        <v>Chiều</v>
      </c>
      <c r="R785" s="12">
        <f ca="1">IF(A785="","",IF(ISNUMBER(MATCH(B785,'Danh sách COD'!$B:$B,0)),J785/I785,""))</f>
        <v>0.63157894736842102</v>
      </c>
      <c r="S785" t="str">
        <f ca="1">IF(R785="","",IF(R785&gt;='Báo cáo'!$C$8,"Có","Không"))</f>
        <v>Không</v>
      </c>
    </row>
    <row r="786" spans="1:19" x14ac:dyDescent="0.25">
      <c r="A786" t="str">
        <f ca="1">IF(ISBLANK(INDIRECT("'["&amp;'Báo cáo'!$C$3&amp;".xlsx]Hóa đơn COD'!"&amp;CELL("address",A786))),"",(INDIRECT("'["&amp;'Báo cáo'!$C$3&amp;".xlsx]Hóa đơn COD'!"&amp;CELL("address",A786))))</f>
        <v>BTT395757705.T159246.031219</v>
      </c>
      <c r="B786" t="str">
        <f ca="1">IF(ISBLANK(INDIRECT("'["&amp;'Báo cáo'!$C$3&amp;".xlsx]Hóa đơn COD'!"&amp;CELL("address",B786))),"",(INDIRECT("'["&amp;'Báo cáo'!$C$3&amp;".xlsx]Hóa đơn COD'!"&amp;CELL("address",B786))))</f>
        <v>T159246-Trần Anh Vĩ</v>
      </c>
      <c r="C786">
        <f ca="1">IF(ISBLANK(INDIRECT("'["&amp;'Báo cáo'!$C$3&amp;".xlsx]Hóa đơn COD'!"&amp;CELL("address",C786))),"",(INDIRECT("'["&amp;'Báo cáo'!$C$3&amp;".xlsx]Hóa đơn COD'!"&amp;CELL("address",C786))))</f>
        <v>15660404</v>
      </c>
      <c r="D786">
        <f ca="1">IF(ISBLANK(INDIRECT("'["&amp;'Báo cáo'!$C$3&amp;".xlsx]Hóa đơn COD'!"&amp;CELL("address",D786))),"",(INDIRECT("'["&amp;'Báo cáo'!$C$3&amp;".xlsx]Hóa đơn COD'!"&amp;CELL("address",D786))))</f>
        <v>0</v>
      </c>
      <c r="E786">
        <f ca="1">IF(ISBLANK(INDIRECT("'["&amp;'Báo cáo'!$C$3&amp;".xlsx]Hóa đơn COD'!"&amp;CELL("address",E786))),"",(INDIRECT("'["&amp;'Báo cáo'!$C$3&amp;".xlsx]Hóa đơn COD'!"&amp;CELL("address",E786))))</f>
        <v>1409430</v>
      </c>
      <c r="F786">
        <f ca="1">IF(ISBLANK(INDIRECT("'["&amp;'Báo cáo'!$C$3&amp;".xlsx]Hóa đơn COD'!"&amp;CELL("address",F786))),"",(INDIRECT("'["&amp;'Báo cáo'!$C$3&amp;".xlsx]Hóa đơn COD'!"&amp;CELL("address",F786))))</f>
        <v>1241430</v>
      </c>
      <c r="G786">
        <f ca="1">IF(ISBLANK(INDIRECT("'["&amp;'Báo cáo'!$C$3&amp;".xlsx]Hóa đơn COD'!"&amp;CELL("address",G786))),"",(INDIRECT("'["&amp;'Báo cáo'!$C$3&amp;".xlsx]Hóa đơn COD'!"&amp;CELL("address",G786))))</f>
        <v>168000</v>
      </c>
      <c r="H786">
        <f ca="1">IF(ISBLANK(INDIRECT("'["&amp;'Báo cáo'!$C$3&amp;".xlsx]Hóa đơn COD'!"&amp;CELL("address",H786))),"",(INDIRECT("'["&amp;'Báo cáo'!$C$3&amp;".xlsx]Hóa đơn COD'!"&amp;CELL("address",H786))))</f>
        <v>0</v>
      </c>
      <c r="I786">
        <f ca="1">IF(ISBLANK(INDIRECT("'["&amp;'Báo cáo'!$C$3&amp;".xlsx]Hóa đơn COD'!"&amp;CELL("address",I786))),"",(INDIRECT("'["&amp;'Báo cáo'!$C$3&amp;".xlsx]Hóa đơn COD'!"&amp;CELL("address",I786))))</f>
        <v>78</v>
      </c>
      <c r="J786">
        <f ca="1">IF(ISBLANK(INDIRECT("'["&amp;'Báo cáo'!$C$3&amp;".xlsx]Hóa đơn COD'!"&amp;CELL("address",J786))),"",(INDIRECT("'["&amp;'Báo cáo'!$C$3&amp;".xlsx]Hóa đơn COD'!"&amp;CELL("address",J786))))</f>
        <v>51</v>
      </c>
      <c r="K786">
        <f ca="1">IF(ISBLANK(INDIRECT("'["&amp;'Báo cáo'!$C$3&amp;".xlsx]Hóa đơn COD'!"&amp;CELL("address",K786))),"",(INDIRECT("'["&amp;'Báo cáo'!$C$3&amp;".xlsx]Hóa đơn COD'!"&amp;CELL("address",K786))))</f>
        <v>2</v>
      </c>
      <c r="L786">
        <f ca="1">IF(ISBLANK(INDIRECT("'["&amp;'Báo cáo'!$C$3&amp;".xlsx]Hóa đơn COD'!"&amp;CELL("address",L786))),"",(INDIRECT("'["&amp;'Báo cáo'!$C$3&amp;".xlsx]Hóa đơn COD'!"&amp;CELL("address",L786))))</f>
        <v>25</v>
      </c>
      <c r="M786">
        <f ca="1">IF(ISBLANK(INDIRECT("'["&amp;'Báo cáo'!$C$3&amp;".xlsx]Hóa đơn COD'!"&amp;CELL("address",M786))),"",(INDIRECT("'["&amp;'Báo cáo'!$C$3&amp;".xlsx]Hóa đơn COD'!"&amp;CELL("address",M786))))</f>
        <v>78</v>
      </c>
      <c r="N786" t="str">
        <f ca="1">IF(ISBLANK(INDIRECT("'["&amp;'Báo cáo'!$C$3&amp;".xlsx]Hóa đơn COD'!"&amp;CELL("address",N786))),"",(INDIRECT("'["&amp;'Báo cáo'!$C$3&amp;".xlsx]Hóa đơn COD'!"&amp;CELL("address",N786))))</f>
        <v>ngannk2</v>
      </c>
      <c r="O786" t="str">
        <f ca="1">IF(ISBLANK(INDIRECT("'["&amp;'Báo cáo'!$C$3&amp;".xlsx]Hóa đơn COD'!"&amp;CELL("address",O786))),"",(INDIRECT("'["&amp;'Báo cáo'!$C$3&amp;".xlsx]Hóa đơn COD'!"&amp;CELL("address",O786))))</f>
        <v>19:21 03-12-19</v>
      </c>
      <c r="P786" s="10">
        <f t="shared" ca="1" si="12"/>
        <v>0.80625000000000002</v>
      </c>
      <c r="Q786" t="str">
        <f ca="1">IF(B786="","",IF(P786&lt;'Báo cáo'!$C$4,"Sáng","Chiều"))</f>
        <v>Chiều</v>
      </c>
      <c r="R786" s="12">
        <f ca="1">IF(A786="","",IF(ISNUMBER(MATCH(B786,'Danh sách COD'!$B:$B,0)),J786/I786,""))</f>
        <v>0.65384615384615385</v>
      </c>
      <c r="S786" t="str">
        <f ca="1">IF(R786="","",IF(R786&gt;='Báo cáo'!$C$8,"Có","Không"))</f>
        <v>Không</v>
      </c>
    </row>
    <row r="787" spans="1:19" x14ac:dyDescent="0.25">
      <c r="A787" t="str">
        <f ca="1">IF(ISBLANK(INDIRECT("'["&amp;'Báo cáo'!$C$3&amp;".xlsx]Hóa đơn COD'!"&amp;CELL("address",A787))),"",(INDIRECT("'["&amp;'Báo cáo'!$C$3&amp;".xlsx]Hóa đơn COD'!"&amp;CELL("address",A787))))</f>
        <v>BTT399272469.T159854.061219</v>
      </c>
      <c r="B787" t="str">
        <f ca="1">IF(ISBLANK(INDIRECT("'["&amp;'Báo cáo'!$C$3&amp;".xlsx]Hóa đơn COD'!"&amp;CELL("address",B787))),"",(INDIRECT("'["&amp;'Báo cáo'!$C$3&amp;".xlsx]Hóa đơn COD'!"&amp;CELL("address",B787))))</f>
        <v>T159854-Lê Văn Tính</v>
      </c>
      <c r="C787">
        <f ca="1">IF(ISBLANK(INDIRECT("'["&amp;'Báo cáo'!$C$3&amp;".xlsx]Hóa đơn COD'!"&amp;CELL("address",C787))),"",(INDIRECT("'["&amp;'Báo cáo'!$C$3&amp;".xlsx]Hóa đơn COD'!"&amp;CELL("address",C787))))</f>
        <v>10812443</v>
      </c>
      <c r="D787">
        <f ca="1">IF(ISBLANK(INDIRECT("'["&amp;'Báo cáo'!$C$3&amp;".xlsx]Hóa đơn COD'!"&amp;CELL("address",D787))),"",(INDIRECT("'["&amp;'Báo cáo'!$C$3&amp;".xlsx]Hóa đơn COD'!"&amp;CELL("address",D787))))</f>
        <v>0</v>
      </c>
      <c r="E787">
        <f ca="1">IF(ISBLANK(INDIRECT("'["&amp;'Báo cáo'!$C$3&amp;".xlsx]Hóa đơn COD'!"&amp;CELL("address",E787))),"",(INDIRECT("'["&amp;'Báo cáo'!$C$3&amp;".xlsx]Hóa đơn COD'!"&amp;CELL("address",E787))))</f>
        <v>1141970</v>
      </c>
      <c r="F787">
        <f ca="1">IF(ISBLANK(INDIRECT("'["&amp;'Báo cáo'!$C$3&amp;".xlsx]Hóa đơn COD'!"&amp;CELL("address",F787))),"",(INDIRECT("'["&amp;'Báo cáo'!$C$3&amp;".xlsx]Hóa đơn COD'!"&amp;CELL("address",F787))))</f>
        <v>942970</v>
      </c>
      <c r="G787">
        <f ca="1">IF(ISBLANK(INDIRECT("'["&amp;'Báo cáo'!$C$3&amp;".xlsx]Hóa đơn COD'!"&amp;CELL("address",G787))),"",(INDIRECT("'["&amp;'Báo cáo'!$C$3&amp;".xlsx]Hóa đơn COD'!"&amp;CELL("address",G787))))</f>
        <v>199000</v>
      </c>
      <c r="H787">
        <f ca="1">IF(ISBLANK(INDIRECT("'["&amp;'Báo cáo'!$C$3&amp;".xlsx]Hóa đơn COD'!"&amp;CELL("address",H787))),"",(INDIRECT("'["&amp;'Báo cáo'!$C$3&amp;".xlsx]Hóa đơn COD'!"&amp;CELL("address",H787))))</f>
        <v>0</v>
      </c>
      <c r="I787">
        <f ca="1">IF(ISBLANK(INDIRECT("'["&amp;'Báo cáo'!$C$3&amp;".xlsx]Hóa đơn COD'!"&amp;CELL("address",I787))),"",(INDIRECT("'["&amp;'Báo cáo'!$C$3&amp;".xlsx]Hóa đơn COD'!"&amp;CELL("address",I787))))</f>
        <v>45</v>
      </c>
      <c r="J787">
        <f ca="1">IF(ISBLANK(INDIRECT("'["&amp;'Báo cáo'!$C$3&amp;".xlsx]Hóa đơn COD'!"&amp;CELL("address",J787))),"",(INDIRECT("'["&amp;'Báo cáo'!$C$3&amp;".xlsx]Hóa đơn COD'!"&amp;CELL("address",J787))))</f>
        <v>42</v>
      </c>
      <c r="K787">
        <f ca="1">IF(ISBLANK(INDIRECT("'["&amp;'Báo cáo'!$C$3&amp;".xlsx]Hóa đơn COD'!"&amp;CELL("address",K787))),"",(INDIRECT("'["&amp;'Báo cáo'!$C$3&amp;".xlsx]Hóa đơn COD'!"&amp;CELL("address",K787))))</f>
        <v>0</v>
      </c>
      <c r="L787">
        <f ca="1">IF(ISBLANK(INDIRECT("'["&amp;'Báo cáo'!$C$3&amp;".xlsx]Hóa đơn COD'!"&amp;CELL("address",L787))),"",(INDIRECT("'["&amp;'Báo cáo'!$C$3&amp;".xlsx]Hóa đơn COD'!"&amp;CELL("address",L787))))</f>
        <v>3</v>
      </c>
      <c r="M787">
        <f ca="1">IF(ISBLANK(INDIRECT("'["&amp;'Báo cáo'!$C$3&amp;".xlsx]Hóa đơn COD'!"&amp;CELL("address",M787))),"",(INDIRECT("'["&amp;'Báo cáo'!$C$3&amp;".xlsx]Hóa đơn COD'!"&amp;CELL("address",M787))))</f>
        <v>45</v>
      </c>
      <c r="N787" t="str">
        <f ca="1">IF(ISBLANK(INDIRECT("'["&amp;'Báo cáo'!$C$3&amp;".xlsx]Hóa đơn COD'!"&amp;CELL("address",N787))),"",(INDIRECT("'["&amp;'Báo cáo'!$C$3&amp;".xlsx]Hóa đơn COD'!"&amp;CELL("address",N787))))</f>
        <v>ngannk2</v>
      </c>
      <c r="O787" t="str">
        <f ca="1">IF(ISBLANK(INDIRECT("'["&amp;'Báo cáo'!$C$3&amp;".xlsx]Hóa đơn COD'!"&amp;CELL("address",O787))),"",(INDIRECT("'["&amp;'Báo cáo'!$C$3&amp;".xlsx]Hóa đơn COD'!"&amp;CELL("address",O787))))</f>
        <v>11:36 06-12-19</v>
      </c>
      <c r="P787" s="10">
        <f t="shared" ca="1" si="12"/>
        <v>0.48333333333333334</v>
      </c>
      <c r="Q787" t="str">
        <f ca="1">IF(B787="","",IF(P787&lt;'Báo cáo'!$C$4,"Sáng","Chiều"))</f>
        <v>Sáng</v>
      </c>
      <c r="R787" s="12">
        <f ca="1">IF(A787="","",IF(ISNUMBER(MATCH(B787,'Danh sách COD'!$B:$B,0)),J787/I787,""))</f>
        <v>0.93333333333333335</v>
      </c>
      <c r="S787" t="str">
        <f ca="1">IF(R787="","",IF(R787&gt;='Báo cáo'!$C$8,"Có","Không"))</f>
        <v>Không</v>
      </c>
    </row>
    <row r="788" spans="1:19" x14ac:dyDescent="0.25">
      <c r="A788" t="str">
        <f ca="1">IF(ISBLANK(INDIRECT("'["&amp;'Báo cáo'!$C$3&amp;".xlsx]Hóa đơn COD'!"&amp;CELL("address",A788))),"",(INDIRECT("'["&amp;'Báo cáo'!$C$3&amp;".xlsx]Hóa đơn COD'!"&amp;CELL("address",A788))))</f>
        <v>BTT397834161.T159854.051219</v>
      </c>
      <c r="B788" t="str">
        <f ca="1">IF(ISBLANK(INDIRECT("'["&amp;'Báo cáo'!$C$3&amp;".xlsx]Hóa đơn COD'!"&amp;CELL("address",B788))),"",(INDIRECT("'["&amp;'Báo cáo'!$C$3&amp;".xlsx]Hóa đơn COD'!"&amp;CELL("address",B788))))</f>
        <v>T159854-Lê Văn Tính</v>
      </c>
      <c r="C788">
        <f ca="1">IF(ISBLANK(INDIRECT("'["&amp;'Báo cáo'!$C$3&amp;".xlsx]Hóa đơn COD'!"&amp;CELL("address",C788))),"",(INDIRECT("'["&amp;'Báo cáo'!$C$3&amp;".xlsx]Hóa đơn COD'!"&amp;CELL("address",C788))))</f>
        <v>15303350</v>
      </c>
      <c r="D788">
        <f ca="1">IF(ISBLANK(INDIRECT("'["&amp;'Báo cáo'!$C$3&amp;".xlsx]Hóa đơn COD'!"&amp;CELL("address",D788))),"",(INDIRECT("'["&amp;'Báo cáo'!$C$3&amp;".xlsx]Hóa đơn COD'!"&amp;CELL("address",D788))))</f>
        <v>0</v>
      </c>
      <c r="E788">
        <f ca="1">IF(ISBLANK(INDIRECT("'["&amp;'Báo cáo'!$C$3&amp;".xlsx]Hóa đơn COD'!"&amp;CELL("address",E788))),"",(INDIRECT("'["&amp;'Báo cáo'!$C$3&amp;".xlsx]Hóa đơn COD'!"&amp;CELL("address",E788))))</f>
        <v>1661025</v>
      </c>
      <c r="F788">
        <f ca="1">IF(ISBLANK(INDIRECT("'["&amp;'Báo cáo'!$C$3&amp;".xlsx]Hóa đơn COD'!"&amp;CELL("address",F788))),"",(INDIRECT("'["&amp;'Báo cáo'!$C$3&amp;".xlsx]Hóa đơn COD'!"&amp;CELL("address",F788))))</f>
        <v>1528025</v>
      </c>
      <c r="G788">
        <f ca="1">IF(ISBLANK(INDIRECT("'["&amp;'Báo cáo'!$C$3&amp;".xlsx]Hóa đơn COD'!"&amp;CELL("address",G788))),"",(INDIRECT("'["&amp;'Báo cáo'!$C$3&amp;".xlsx]Hóa đơn COD'!"&amp;CELL("address",G788))))</f>
        <v>133000</v>
      </c>
      <c r="H788">
        <f ca="1">IF(ISBLANK(INDIRECT("'["&amp;'Báo cáo'!$C$3&amp;".xlsx]Hóa đơn COD'!"&amp;CELL("address",H788))),"",(INDIRECT("'["&amp;'Báo cáo'!$C$3&amp;".xlsx]Hóa đơn COD'!"&amp;CELL("address",H788))))</f>
        <v>0</v>
      </c>
      <c r="I788">
        <f ca="1">IF(ISBLANK(INDIRECT("'["&amp;'Báo cáo'!$C$3&amp;".xlsx]Hóa đơn COD'!"&amp;CELL("address",I788))),"",(INDIRECT("'["&amp;'Báo cáo'!$C$3&amp;".xlsx]Hóa đơn COD'!"&amp;CELL("address",I788))))</f>
        <v>64</v>
      </c>
      <c r="J788">
        <f ca="1">IF(ISBLANK(INDIRECT("'["&amp;'Báo cáo'!$C$3&amp;".xlsx]Hóa đơn COD'!"&amp;CELL("address",J788))),"",(INDIRECT("'["&amp;'Báo cáo'!$C$3&amp;".xlsx]Hóa đơn COD'!"&amp;CELL("address",J788))))</f>
        <v>60</v>
      </c>
      <c r="K788">
        <f ca="1">IF(ISBLANK(INDIRECT("'["&amp;'Báo cáo'!$C$3&amp;".xlsx]Hóa đơn COD'!"&amp;CELL("address",K788))),"",(INDIRECT("'["&amp;'Báo cáo'!$C$3&amp;".xlsx]Hóa đơn COD'!"&amp;CELL("address",K788))))</f>
        <v>0</v>
      </c>
      <c r="L788">
        <f ca="1">IF(ISBLANK(INDIRECT("'["&amp;'Báo cáo'!$C$3&amp;".xlsx]Hóa đơn COD'!"&amp;CELL("address",L788))),"",(INDIRECT("'["&amp;'Báo cáo'!$C$3&amp;".xlsx]Hóa đơn COD'!"&amp;CELL("address",L788))))</f>
        <v>4</v>
      </c>
      <c r="M788">
        <f ca="1">IF(ISBLANK(INDIRECT("'["&amp;'Báo cáo'!$C$3&amp;".xlsx]Hóa đơn COD'!"&amp;CELL("address",M788))),"",(INDIRECT("'["&amp;'Báo cáo'!$C$3&amp;".xlsx]Hóa đơn COD'!"&amp;CELL("address",M788))))</f>
        <v>64</v>
      </c>
      <c r="N788" t="str">
        <f ca="1">IF(ISBLANK(INDIRECT("'["&amp;'Báo cáo'!$C$3&amp;".xlsx]Hóa đơn COD'!"&amp;CELL("address",N788))),"",(INDIRECT("'["&amp;'Báo cáo'!$C$3&amp;".xlsx]Hóa đơn COD'!"&amp;CELL("address",N788))))</f>
        <v>ngannk2</v>
      </c>
      <c r="O788" t="str">
        <f ca="1">IF(ISBLANK(INDIRECT("'["&amp;'Báo cáo'!$C$3&amp;".xlsx]Hóa đơn COD'!"&amp;CELL("address",O788))),"",(INDIRECT("'["&amp;'Báo cáo'!$C$3&amp;".xlsx]Hóa đơn COD'!"&amp;CELL("address",O788))))</f>
        <v>11:41 05-12-19</v>
      </c>
      <c r="P788" s="10">
        <f t="shared" ca="1" si="12"/>
        <v>0.48680555555555555</v>
      </c>
      <c r="Q788" t="str">
        <f ca="1">IF(B788="","",IF(P788&lt;'Báo cáo'!$C$4,"Sáng","Chiều"))</f>
        <v>Sáng</v>
      </c>
      <c r="R788" s="12">
        <f ca="1">IF(A788="","",IF(ISNUMBER(MATCH(B788,'Danh sách COD'!$B:$B,0)),J788/I788,""))</f>
        <v>0.9375</v>
      </c>
      <c r="S788" t="str">
        <f ca="1">IF(R788="","",IF(R788&gt;='Báo cáo'!$C$8,"Có","Không"))</f>
        <v>Không</v>
      </c>
    </row>
    <row r="789" spans="1:19" x14ac:dyDescent="0.25">
      <c r="A789" t="str">
        <f ca="1">IF(ISBLANK(INDIRECT("'["&amp;'Báo cáo'!$C$3&amp;".xlsx]Hóa đơn COD'!"&amp;CELL("address",A789))),"",(INDIRECT("'["&amp;'Báo cáo'!$C$3&amp;".xlsx]Hóa đơn COD'!"&amp;CELL("address",A789))))</f>
        <v>BTT391679103.T159854.301119</v>
      </c>
      <c r="B789" t="str">
        <f ca="1">IF(ISBLANK(INDIRECT("'["&amp;'Báo cáo'!$C$3&amp;".xlsx]Hóa đơn COD'!"&amp;CELL("address",B789))),"",(INDIRECT("'["&amp;'Báo cáo'!$C$3&amp;".xlsx]Hóa đơn COD'!"&amp;CELL("address",B789))))</f>
        <v>T159854-Lê Văn Tính</v>
      </c>
      <c r="C789">
        <f ca="1">IF(ISBLANK(INDIRECT("'["&amp;'Báo cáo'!$C$3&amp;".xlsx]Hóa đơn COD'!"&amp;CELL("address",C789))),"",(INDIRECT("'["&amp;'Báo cáo'!$C$3&amp;".xlsx]Hóa đơn COD'!"&amp;CELL("address",C789))))</f>
        <v>4909730</v>
      </c>
      <c r="D789">
        <f ca="1">IF(ISBLANK(INDIRECT("'["&amp;'Báo cáo'!$C$3&amp;".xlsx]Hóa đơn COD'!"&amp;CELL("address",D789))),"",(INDIRECT("'["&amp;'Báo cáo'!$C$3&amp;".xlsx]Hóa đơn COD'!"&amp;CELL("address",D789))))</f>
        <v>0</v>
      </c>
      <c r="E789">
        <f ca="1">IF(ISBLANK(INDIRECT("'["&amp;'Báo cáo'!$C$3&amp;".xlsx]Hóa đơn COD'!"&amp;CELL("address",E789))),"",(INDIRECT("'["&amp;'Báo cáo'!$C$3&amp;".xlsx]Hóa đơn COD'!"&amp;CELL("address",E789))))</f>
        <v>550190</v>
      </c>
      <c r="F789">
        <f ca="1">IF(ISBLANK(INDIRECT("'["&amp;'Báo cáo'!$C$3&amp;".xlsx]Hóa đơn COD'!"&amp;CELL("address",F789))),"",(INDIRECT("'["&amp;'Báo cáo'!$C$3&amp;".xlsx]Hóa đơn COD'!"&amp;CELL("address",F789))))</f>
        <v>472190</v>
      </c>
      <c r="G789">
        <f ca="1">IF(ISBLANK(INDIRECT("'["&amp;'Báo cáo'!$C$3&amp;".xlsx]Hóa đơn COD'!"&amp;CELL("address",G789))),"",(INDIRECT("'["&amp;'Báo cáo'!$C$3&amp;".xlsx]Hóa đơn COD'!"&amp;CELL("address",G789))))</f>
        <v>78000</v>
      </c>
      <c r="H789">
        <f ca="1">IF(ISBLANK(INDIRECT("'["&amp;'Báo cáo'!$C$3&amp;".xlsx]Hóa đơn COD'!"&amp;CELL("address",H789))),"",(INDIRECT("'["&amp;'Báo cáo'!$C$3&amp;".xlsx]Hóa đơn COD'!"&amp;CELL("address",H789))))</f>
        <v>0</v>
      </c>
      <c r="I789">
        <f ca="1">IF(ISBLANK(INDIRECT("'["&amp;'Báo cáo'!$C$3&amp;".xlsx]Hóa đơn COD'!"&amp;CELL("address",I789))),"",(INDIRECT("'["&amp;'Báo cáo'!$C$3&amp;".xlsx]Hóa đơn COD'!"&amp;CELL("address",I789))))</f>
        <v>56</v>
      </c>
      <c r="J789">
        <f ca="1">IF(ISBLANK(INDIRECT("'["&amp;'Báo cáo'!$C$3&amp;".xlsx]Hóa đơn COD'!"&amp;CELL("address",J789))),"",(INDIRECT("'["&amp;'Báo cáo'!$C$3&amp;".xlsx]Hóa đơn COD'!"&amp;CELL("address",J789))))</f>
        <v>23</v>
      </c>
      <c r="K789">
        <f ca="1">IF(ISBLANK(INDIRECT("'["&amp;'Báo cáo'!$C$3&amp;".xlsx]Hóa đơn COD'!"&amp;CELL("address",K789))),"",(INDIRECT("'["&amp;'Báo cáo'!$C$3&amp;".xlsx]Hóa đơn COD'!"&amp;CELL("address",K789))))</f>
        <v>0</v>
      </c>
      <c r="L789">
        <f ca="1">IF(ISBLANK(INDIRECT("'["&amp;'Báo cáo'!$C$3&amp;".xlsx]Hóa đơn COD'!"&amp;CELL("address",L789))),"",(INDIRECT("'["&amp;'Báo cáo'!$C$3&amp;".xlsx]Hóa đơn COD'!"&amp;CELL("address",L789))))</f>
        <v>33</v>
      </c>
      <c r="M789">
        <f ca="1">IF(ISBLANK(INDIRECT("'["&amp;'Báo cáo'!$C$3&amp;".xlsx]Hóa đơn COD'!"&amp;CELL("address",M789))),"",(INDIRECT("'["&amp;'Báo cáo'!$C$3&amp;".xlsx]Hóa đơn COD'!"&amp;CELL("address",M789))))</f>
        <v>56</v>
      </c>
      <c r="N789" t="str">
        <f ca="1">IF(ISBLANK(INDIRECT("'["&amp;'Báo cáo'!$C$3&amp;".xlsx]Hóa đơn COD'!"&amp;CELL("address",N789))),"",(INDIRECT("'["&amp;'Báo cáo'!$C$3&amp;".xlsx]Hóa đơn COD'!"&amp;CELL("address",N789))))</f>
        <v>trongntm</v>
      </c>
      <c r="O789" t="str">
        <f ca="1">IF(ISBLANK(INDIRECT("'["&amp;'Báo cáo'!$C$3&amp;".xlsx]Hóa đơn COD'!"&amp;CELL("address",O789))),"",(INDIRECT("'["&amp;'Báo cáo'!$C$3&amp;".xlsx]Hóa đơn COD'!"&amp;CELL("address",O789))))</f>
        <v>12:02 30-11-19</v>
      </c>
      <c r="P789" s="10">
        <f t="shared" ca="1" si="12"/>
        <v>0.50138888888888888</v>
      </c>
      <c r="Q789" t="str">
        <f ca="1">IF(B789="","",IF(P789&lt;'Báo cáo'!$C$4,"Sáng","Chiều"))</f>
        <v>Sáng</v>
      </c>
      <c r="R789" s="12">
        <f ca="1">IF(A789="","",IF(ISNUMBER(MATCH(B789,'Danh sách COD'!$B:$B,0)),J789/I789,""))</f>
        <v>0.4107142857142857</v>
      </c>
      <c r="S789" t="str">
        <f ca="1">IF(R789="","",IF(R789&gt;='Báo cáo'!$C$8,"Có","Không"))</f>
        <v>Không</v>
      </c>
    </row>
    <row r="790" spans="1:19" x14ac:dyDescent="0.25">
      <c r="A790" t="str">
        <f ca="1">IF(ISBLANK(INDIRECT("'["&amp;'Báo cáo'!$C$3&amp;".xlsx]Hóa đơn COD'!"&amp;CELL("address",A790))),"",(INDIRECT("'["&amp;'Báo cáo'!$C$3&amp;".xlsx]Hóa đơn COD'!"&amp;CELL("address",A790))))</f>
        <v>BTT395195592.T159854.031219</v>
      </c>
      <c r="B790" t="str">
        <f ca="1">IF(ISBLANK(INDIRECT("'["&amp;'Báo cáo'!$C$3&amp;".xlsx]Hóa đơn COD'!"&amp;CELL("address",B790))),"",(INDIRECT("'["&amp;'Báo cáo'!$C$3&amp;".xlsx]Hóa đơn COD'!"&amp;CELL("address",B790))))</f>
        <v>T159854-Lê Văn Tính</v>
      </c>
      <c r="C790">
        <f ca="1">IF(ISBLANK(INDIRECT("'["&amp;'Báo cáo'!$C$3&amp;".xlsx]Hóa đơn COD'!"&amp;CELL("address",C790))),"",(INDIRECT("'["&amp;'Báo cáo'!$C$3&amp;".xlsx]Hóa đơn COD'!"&amp;CELL("address",C790))))</f>
        <v>19067934</v>
      </c>
      <c r="D790">
        <f ca="1">IF(ISBLANK(INDIRECT("'["&amp;'Báo cáo'!$C$3&amp;".xlsx]Hóa đơn COD'!"&amp;CELL("address",D790))),"",(INDIRECT("'["&amp;'Báo cáo'!$C$3&amp;".xlsx]Hóa đơn COD'!"&amp;CELL("address",D790))))</f>
        <v>0</v>
      </c>
      <c r="E790">
        <f ca="1">IF(ISBLANK(INDIRECT("'["&amp;'Báo cáo'!$C$3&amp;".xlsx]Hóa đơn COD'!"&amp;CELL("address",E790))),"",(INDIRECT("'["&amp;'Báo cáo'!$C$3&amp;".xlsx]Hóa đơn COD'!"&amp;CELL("address",E790))))</f>
        <v>1735360</v>
      </c>
      <c r="F790">
        <f ca="1">IF(ISBLANK(INDIRECT("'["&amp;'Báo cáo'!$C$3&amp;".xlsx]Hóa đơn COD'!"&amp;CELL("address",F790))),"",(INDIRECT("'["&amp;'Báo cáo'!$C$3&amp;".xlsx]Hóa đơn COD'!"&amp;CELL("address",F790))))</f>
        <v>1416360</v>
      </c>
      <c r="G790">
        <f ca="1">IF(ISBLANK(INDIRECT("'["&amp;'Báo cáo'!$C$3&amp;".xlsx]Hóa đơn COD'!"&amp;CELL("address",G790))),"",(INDIRECT("'["&amp;'Báo cáo'!$C$3&amp;".xlsx]Hóa đơn COD'!"&amp;CELL("address",G790))))</f>
        <v>319000</v>
      </c>
      <c r="H790">
        <f ca="1">IF(ISBLANK(INDIRECT("'["&amp;'Báo cáo'!$C$3&amp;".xlsx]Hóa đơn COD'!"&amp;CELL("address",H790))),"",(INDIRECT("'["&amp;'Báo cáo'!$C$3&amp;".xlsx]Hóa đơn COD'!"&amp;CELL("address",H790))))</f>
        <v>0</v>
      </c>
      <c r="I790">
        <f ca="1">IF(ISBLANK(INDIRECT("'["&amp;'Báo cáo'!$C$3&amp;".xlsx]Hóa đơn COD'!"&amp;CELL("address",I790))),"",(INDIRECT("'["&amp;'Báo cáo'!$C$3&amp;".xlsx]Hóa đơn COD'!"&amp;CELL("address",I790))))</f>
        <v>77</v>
      </c>
      <c r="J790">
        <f ca="1">IF(ISBLANK(INDIRECT("'["&amp;'Báo cáo'!$C$3&amp;".xlsx]Hóa đơn COD'!"&amp;CELL("address",J790))),"",(INDIRECT("'["&amp;'Báo cáo'!$C$3&amp;".xlsx]Hóa đơn COD'!"&amp;CELL("address",J790))))</f>
        <v>70</v>
      </c>
      <c r="K790">
        <f ca="1">IF(ISBLANK(INDIRECT("'["&amp;'Báo cáo'!$C$3&amp;".xlsx]Hóa đơn COD'!"&amp;CELL("address",K790))),"",(INDIRECT("'["&amp;'Báo cáo'!$C$3&amp;".xlsx]Hóa đơn COD'!"&amp;CELL("address",K790))))</f>
        <v>1</v>
      </c>
      <c r="L790">
        <f ca="1">IF(ISBLANK(INDIRECT("'["&amp;'Báo cáo'!$C$3&amp;".xlsx]Hóa đơn COD'!"&amp;CELL("address",L790))),"",(INDIRECT("'["&amp;'Báo cáo'!$C$3&amp;".xlsx]Hóa đơn COD'!"&amp;CELL("address",L790))))</f>
        <v>6</v>
      </c>
      <c r="M790">
        <f ca="1">IF(ISBLANK(INDIRECT("'["&amp;'Báo cáo'!$C$3&amp;".xlsx]Hóa đơn COD'!"&amp;CELL("address",M790))),"",(INDIRECT("'["&amp;'Báo cáo'!$C$3&amp;".xlsx]Hóa đơn COD'!"&amp;CELL("address",M790))))</f>
        <v>77</v>
      </c>
      <c r="N790" t="str">
        <f ca="1">IF(ISBLANK(INDIRECT("'["&amp;'Báo cáo'!$C$3&amp;".xlsx]Hóa đơn COD'!"&amp;CELL("address",N790))),"",(INDIRECT("'["&amp;'Báo cáo'!$C$3&amp;".xlsx]Hóa đơn COD'!"&amp;CELL("address",N790))))</f>
        <v>nhitpy</v>
      </c>
      <c r="O790" t="str">
        <f ca="1">IF(ISBLANK(INDIRECT("'["&amp;'Báo cáo'!$C$3&amp;".xlsx]Hóa đơn COD'!"&amp;CELL("address",O790))),"",(INDIRECT("'["&amp;'Báo cáo'!$C$3&amp;".xlsx]Hóa đơn COD'!"&amp;CELL("address",O790))))</f>
        <v>12:16 03-12-19</v>
      </c>
      <c r="P790" s="10">
        <f t="shared" ca="1" si="12"/>
        <v>0.51111111111111118</v>
      </c>
      <c r="Q790" t="str">
        <f ca="1">IF(B790="","",IF(P790&lt;'Báo cáo'!$C$4,"Sáng","Chiều"))</f>
        <v>Sáng</v>
      </c>
      <c r="R790" s="12">
        <f ca="1">IF(A790="","",IF(ISNUMBER(MATCH(B790,'Danh sách COD'!$B:$B,0)),J790/I790,""))</f>
        <v>0.90909090909090906</v>
      </c>
      <c r="S790" t="str">
        <f ca="1">IF(R790="","",IF(R790&gt;='Báo cáo'!$C$8,"Có","Không"))</f>
        <v>Không</v>
      </c>
    </row>
    <row r="791" spans="1:19" x14ac:dyDescent="0.25">
      <c r="A791" t="str">
        <f ca="1">IF(ISBLANK(INDIRECT("'["&amp;'Báo cáo'!$C$3&amp;".xlsx]Hóa đơn COD'!"&amp;CELL("address",A791))),"",(INDIRECT("'["&amp;'Báo cáo'!$C$3&amp;".xlsx]Hóa đơn COD'!"&amp;CELL("address",A791))))</f>
        <v>BTT396654555.T159854.041219</v>
      </c>
      <c r="B791" t="str">
        <f ca="1">IF(ISBLANK(INDIRECT("'["&amp;'Báo cáo'!$C$3&amp;".xlsx]Hóa đơn COD'!"&amp;CELL("address",B791))),"",(INDIRECT("'["&amp;'Báo cáo'!$C$3&amp;".xlsx]Hóa đơn COD'!"&amp;CELL("address",B791))))</f>
        <v>T159854-Lê Văn Tính</v>
      </c>
      <c r="C791">
        <f ca="1">IF(ISBLANK(INDIRECT("'["&amp;'Báo cáo'!$C$3&amp;".xlsx]Hóa đơn COD'!"&amp;CELL("address",C791))),"",(INDIRECT("'["&amp;'Báo cáo'!$C$3&amp;".xlsx]Hóa đơn COD'!"&amp;CELL("address",C791))))</f>
        <v>13827898</v>
      </c>
      <c r="D791">
        <f ca="1">IF(ISBLANK(INDIRECT("'["&amp;'Báo cáo'!$C$3&amp;".xlsx]Hóa đơn COD'!"&amp;CELL("address",D791))),"",(INDIRECT("'["&amp;'Báo cáo'!$C$3&amp;".xlsx]Hóa đơn COD'!"&amp;CELL("address",D791))))</f>
        <v>0</v>
      </c>
      <c r="E791">
        <f ca="1">IF(ISBLANK(INDIRECT("'["&amp;'Báo cáo'!$C$3&amp;".xlsx]Hóa đơn COD'!"&amp;CELL("address",E791))),"",(INDIRECT("'["&amp;'Báo cáo'!$C$3&amp;".xlsx]Hóa đơn COD'!"&amp;CELL("address",E791))))</f>
        <v>1399950</v>
      </c>
      <c r="F791">
        <f ca="1">IF(ISBLANK(INDIRECT("'["&amp;'Báo cáo'!$C$3&amp;".xlsx]Hóa đơn COD'!"&amp;CELL("address",F791))),"",(INDIRECT("'["&amp;'Báo cáo'!$C$3&amp;".xlsx]Hóa đơn COD'!"&amp;CELL("address",F791))))</f>
        <v>1163950</v>
      </c>
      <c r="G791">
        <f ca="1">IF(ISBLANK(INDIRECT("'["&amp;'Báo cáo'!$C$3&amp;".xlsx]Hóa đơn COD'!"&amp;CELL("address",G791))),"",(INDIRECT("'["&amp;'Báo cáo'!$C$3&amp;".xlsx]Hóa đơn COD'!"&amp;CELL("address",G791))))</f>
        <v>236000</v>
      </c>
      <c r="H791">
        <f ca="1">IF(ISBLANK(INDIRECT("'["&amp;'Báo cáo'!$C$3&amp;".xlsx]Hóa đơn COD'!"&amp;CELL("address",H791))),"",(INDIRECT("'["&amp;'Báo cáo'!$C$3&amp;".xlsx]Hóa đơn COD'!"&amp;CELL("address",H791))))</f>
        <v>0</v>
      </c>
      <c r="I791">
        <f ca="1">IF(ISBLANK(INDIRECT("'["&amp;'Báo cáo'!$C$3&amp;".xlsx]Hóa đơn COD'!"&amp;CELL("address",I791))),"",(INDIRECT("'["&amp;'Báo cáo'!$C$3&amp;".xlsx]Hóa đơn COD'!"&amp;CELL("address",I791))))</f>
        <v>53</v>
      </c>
      <c r="J791">
        <f ca="1">IF(ISBLANK(INDIRECT("'["&amp;'Báo cáo'!$C$3&amp;".xlsx]Hóa đơn COD'!"&amp;CELL("address",J791))),"",(INDIRECT("'["&amp;'Báo cáo'!$C$3&amp;".xlsx]Hóa đơn COD'!"&amp;CELL("address",J791))))</f>
        <v>48</v>
      </c>
      <c r="K791">
        <f ca="1">IF(ISBLANK(INDIRECT("'["&amp;'Báo cáo'!$C$3&amp;".xlsx]Hóa đơn COD'!"&amp;CELL("address",K791))),"",(INDIRECT("'["&amp;'Báo cáo'!$C$3&amp;".xlsx]Hóa đơn COD'!"&amp;CELL("address",K791))))</f>
        <v>1</v>
      </c>
      <c r="L791">
        <f ca="1">IF(ISBLANK(INDIRECT("'["&amp;'Báo cáo'!$C$3&amp;".xlsx]Hóa đơn COD'!"&amp;CELL("address",L791))),"",(INDIRECT("'["&amp;'Báo cáo'!$C$3&amp;".xlsx]Hóa đơn COD'!"&amp;CELL("address",L791))))</f>
        <v>4</v>
      </c>
      <c r="M791">
        <f ca="1">IF(ISBLANK(INDIRECT("'["&amp;'Báo cáo'!$C$3&amp;".xlsx]Hóa đơn COD'!"&amp;CELL("address",M791))),"",(INDIRECT("'["&amp;'Báo cáo'!$C$3&amp;".xlsx]Hóa đơn COD'!"&amp;CELL("address",M791))))</f>
        <v>53</v>
      </c>
      <c r="N791" t="str">
        <f ca="1">IF(ISBLANK(INDIRECT("'["&amp;'Báo cáo'!$C$3&amp;".xlsx]Hóa đơn COD'!"&amp;CELL("address",N791))),"",(INDIRECT("'["&amp;'Báo cáo'!$C$3&amp;".xlsx]Hóa đơn COD'!"&amp;CELL("address",N791))))</f>
        <v>trongntm</v>
      </c>
      <c r="O791" t="str">
        <f ca="1">IF(ISBLANK(INDIRECT("'["&amp;'Báo cáo'!$C$3&amp;".xlsx]Hóa đơn COD'!"&amp;CELL("address",O791))),"",(INDIRECT("'["&amp;'Báo cáo'!$C$3&amp;".xlsx]Hóa đơn COD'!"&amp;CELL("address",O791))))</f>
        <v>12:38 04-12-19</v>
      </c>
      <c r="P791" s="10">
        <f t="shared" ca="1" si="12"/>
        <v>0.52638888888888891</v>
      </c>
      <c r="Q791" t="str">
        <f ca="1">IF(B791="","",IF(P791&lt;'Báo cáo'!$C$4,"Sáng","Chiều"))</f>
        <v>Sáng</v>
      </c>
      <c r="R791" s="12">
        <f ca="1">IF(A791="","",IF(ISNUMBER(MATCH(B791,'Danh sách COD'!$B:$B,0)),J791/I791,""))</f>
        <v>0.90566037735849059</v>
      </c>
      <c r="S791" t="str">
        <f ca="1">IF(R791="","",IF(R791&gt;='Báo cáo'!$C$8,"Có","Không"))</f>
        <v>Không</v>
      </c>
    </row>
    <row r="792" spans="1:19" x14ac:dyDescent="0.25">
      <c r="A792" t="str">
        <f ca="1">IF(ISBLANK(INDIRECT("'["&amp;'Báo cáo'!$C$3&amp;".xlsx]Hóa đơn COD'!"&amp;CELL("address",A792))),"",(INDIRECT("'["&amp;'Báo cáo'!$C$3&amp;".xlsx]Hóa đơn COD'!"&amp;CELL("address",A792))))</f>
        <v>BTT394024698.T159854.021219</v>
      </c>
      <c r="B792" t="str">
        <f ca="1">IF(ISBLANK(INDIRECT("'["&amp;'Báo cáo'!$C$3&amp;".xlsx]Hóa đơn COD'!"&amp;CELL("address",B792))),"",(INDIRECT("'["&amp;'Báo cáo'!$C$3&amp;".xlsx]Hóa đơn COD'!"&amp;CELL("address",B792))))</f>
        <v>T159854-Lê Văn Tính</v>
      </c>
      <c r="C792">
        <f ca="1">IF(ISBLANK(INDIRECT("'["&amp;'Báo cáo'!$C$3&amp;".xlsx]Hóa đơn COD'!"&amp;CELL("address",C792))),"",(INDIRECT("'["&amp;'Báo cáo'!$C$3&amp;".xlsx]Hóa đơn COD'!"&amp;CELL("address",C792))))</f>
        <v>23275608</v>
      </c>
      <c r="D792">
        <f ca="1">IF(ISBLANK(INDIRECT("'["&amp;'Báo cáo'!$C$3&amp;".xlsx]Hóa đơn COD'!"&amp;CELL("address",D792))),"",(INDIRECT("'["&amp;'Báo cáo'!$C$3&amp;".xlsx]Hóa đơn COD'!"&amp;CELL("address",D792))))</f>
        <v>0</v>
      </c>
      <c r="E792">
        <f ca="1">IF(ISBLANK(INDIRECT("'["&amp;'Báo cáo'!$C$3&amp;".xlsx]Hóa đơn COD'!"&amp;CELL("address",E792))),"",(INDIRECT("'["&amp;'Báo cáo'!$C$3&amp;".xlsx]Hóa đơn COD'!"&amp;CELL("address",E792))))</f>
        <v>2088470</v>
      </c>
      <c r="F792">
        <f ca="1">IF(ISBLANK(INDIRECT("'["&amp;'Báo cáo'!$C$3&amp;".xlsx]Hóa đơn COD'!"&amp;CELL("address",F792))),"",(INDIRECT("'["&amp;'Báo cáo'!$C$3&amp;".xlsx]Hóa đơn COD'!"&amp;CELL("address",F792))))</f>
        <v>1810470</v>
      </c>
      <c r="G792">
        <f ca="1">IF(ISBLANK(INDIRECT("'["&amp;'Báo cáo'!$C$3&amp;".xlsx]Hóa đơn COD'!"&amp;CELL("address",G792))),"",(INDIRECT("'["&amp;'Báo cáo'!$C$3&amp;".xlsx]Hóa đơn COD'!"&amp;CELL("address",G792))))</f>
        <v>278000</v>
      </c>
      <c r="H792">
        <f ca="1">IF(ISBLANK(INDIRECT("'["&amp;'Báo cáo'!$C$3&amp;".xlsx]Hóa đơn COD'!"&amp;CELL("address",H792))),"",(INDIRECT("'["&amp;'Báo cáo'!$C$3&amp;".xlsx]Hóa đơn COD'!"&amp;CELL("address",H792))))</f>
        <v>0</v>
      </c>
      <c r="I792">
        <f ca="1">IF(ISBLANK(INDIRECT("'["&amp;'Báo cáo'!$C$3&amp;".xlsx]Hóa đơn COD'!"&amp;CELL("address",I792))),"",(INDIRECT("'["&amp;'Báo cáo'!$C$3&amp;".xlsx]Hóa đơn COD'!"&amp;CELL("address",I792))))</f>
        <v>92</v>
      </c>
      <c r="J792">
        <f ca="1">IF(ISBLANK(INDIRECT("'["&amp;'Báo cáo'!$C$3&amp;".xlsx]Hóa đơn COD'!"&amp;CELL("address",J792))),"",(INDIRECT("'["&amp;'Báo cáo'!$C$3&amp;".xlsx]Hóa đơn COD'!"&amp;CELL("address",J792))))</f>
        <v>87</v>
      </c>
      <c r="K792">
        <f ca="1">IF(ISBLANK(INDIRECT("'["&amp;'Báo cáo'!$C$3&amp;".xlsx]Hóa đơn COD'!"&amp;CELL("address",K792))),"",(INDIRECT("'["&amp;'Báo cáo'!$C$3&amp;".xlsx]Hóa đơn COD'!"&amp;CELL("address",K792))))</f>
        <v>1</v>
      </c>
      <c r="L792">
        <f ca="1">IF(ISBLANK(INDIRECT("'["&amp;'Báo cáo'!$C$3&amp;".xlsx]Hóa đơn COD'!"&amp;CELL("address",L792))),"",(INDIRECT("'["&amp;'Báo cáo'!$C$3&amp;".xlsx]Hóa đơn COD'!"&amp;CELL("address",L792))))</f>
        <v>4</v>
      </c>
      <c r="M792">
        <f ca="1">IF(ISBLANK(INDIRECT("'["&amp;'Báo cáo'!$C$3&amp;".xlsx]Hóa đơn COD'!"&amp;CELL("address",M792))),"",(INDIRECT("'["&amp;'Báo cáo'!$C$3&amp;".xlsx]Hóa đơn COD'!"&amp;CELL("address",M792))))</f>
        <v>92</v>
      </c>
      <c r="N792" t="str">
        <f ca="1">IF(ISBLANK(INDIRECT("'["&amp;'Báo cáo'!$C$3&amp;".xlsx]Hóa đơn COD'!"&amp;CELL("address",N792))),"",(INDIRECT("'["&amp;'Báo cáo'!$C$3&amp;".xlsx]Hóa đơn COD'!"&amp;CELL("address",N792))))</f>
        <v>nhitpy</v>
      </c>
      <c r="O792" t="str">
        <f ca="1">IF(ISBLANK(INDIRECT("'["&amp;'Báo cáo'!$C$3&amp;".xlsx]Hóa đơn COD'!"&amp;CELL("address",O792))),"",(INDIRECT("'["&amp;'Báo cáo'!$C$3&amp;".xlsx]Hóa đơn COD'!"&amp;CELL("address",O792))))</f>
        <v>13:52 02-12-19</v>
      </c>
      <c r="P792" s="10">
        <f t="shared" ca="1" si="12"/>
        <v>0.57777777777777783</v>
      </c>
      <c r="Q792" t="str">
        <f ca="1">IF(B792="","",IF(P792&lt;'Báo cáo'!$C$4,"Sáng","Chiều"))</f>
        <v>Chiều</v>
      </c>
      <c r="R792" s="12">
        <f ca="1">IF(A792="","",IF(ISNUMBER(MATCH(B792,'Danh sách COD'!$B:$B,0)),J792/I792,""))</f>
        <v>0.94565217391304346</v>
      </c>
      <c r="S792" t="str">
        <f ca="1">IF(R792="","",IF(R792&gt;='Báo cáo'!$C$8,"Có","Không"))</f>
        <v>Không</v>
      </c>
    </row>
    <row r="793" spans="1:19" x14ac:dyDescent="0.25">
      <c r="A793" t="str">
        <f ca="1">IF(ISBLANK(INDIRECT("'["&amp;'Báo cáo'!$C$3&amp;".xlsx]Hóa đơn COD'!"&amp;CELL("address",A793))),"",(INDIRECT("'["&amp;'Báo cáo'!$C$3&amp;".xlsx]Hóa đơn COD'!"&amp;CELL("address",A793))))</f>
        <v>BTT391958523.T159854.301119</v>
      </c>
      <c r="B793" t="str">
        <f ca="1">IF(ISBLANK(INDIRECT("'["&amp;'Báo cáo'!$C$3&amp;".xlsx]Hóa đơn COD'!"&amp;CELL("address",B793))),"",(INDIRECT("'["&amp;'Báo cáo'!$C$3&amp;".xlsx]Hóa đơn COD'!"&amp;CELL("address",B793))))</f>
        <v>T159854-Lê Văn Tính</v>
      </c>
      <c r="C793">
        <f ca="1">IF(ISBLANK(INDIRECT("'["&amp;'Báo cáo'!$C$3&amp;".xlsx]Hóa đơn COD'!"&amp;CELL("address",C793))),"",(INDIRECT("'["&amp;'Báo cáo'!$C$3&amp;".xlsx]Hóa đơn COD'!"&amp;CELL("address",C793))))</f>
        <v>3110000</v>
      </c>
      <c r="D793">
        <f ca="1">IF(ISBLANK(INDIRECT("'["&amp;'Báo cáo'!$C$3&amp;".xlsx]Hóa đơn COD'!"&amp;CELL("address",D793))),"",(INDIRECT("'["&amp;'Báo cáo'!$C$3&amp;".xlsx]Hóa đơn COD'!"&amp;CELL("address",D793))))</f>
        <v>0</v>
      </c>
      <c r="E793">
        <f ca="1">IF(ISBLANK(INDIRECT("'["&amp;'Báo cáo'!$C$3&amp;".xlsx]Hóa đơn COD'!"&amp;CELL("address",E793))),"",(INDIRECT("'["&amp;'Báo cáo'!$C$3&amp;".xlsx]Hóa đơn COD'!"&amp;CELL("address",E793))))</f>
        <v>197550</v>
      </c>
      <c r="F793">
        <f ca="1">IF(ISBLANK(INDIRECT("'["&amp;'Báo cáo'!$C$3&amp;".xlsx]Hóa đơn COD'!"&amp;CELL("address",F793))),"",(INDIRECT("'["&amp;'Báo cáo'!$C$3&amp;".xlsx]Hóa đơn COD'!"&amp;CELL("address",F793))))</f>
        <v>175550</v>
      </c>
      <c r="G793">
        <f ca="1">IF(ISBLANK(INDIRECT("'["&amp;'Báo cáo'!$C$3&amp;".xlsx]Hóa đơn COD'!"&amp;CELL("address",G793))),"",(INDIRECT("'["&amp;'Báo cáo'!$C$3&amp;".xlsx]Hóa đơn COD'!"&amp;CELL("address",G793))))</f>
        <v>22000</v>
      </c>
      <c r="H793">
        <f ca="1">IF(ISBLANK(INDIRECT("'["&amp;'Báo cáo'!$C$3&amp;".xlsx]Hóa đơn COD'!"&amp;CELL("address",H793))),"",(INDIRECT("'["&amp;'Báo cáo'!$C$3&amp;".xlsx]Hóa đơn COD'!"&amp;CELL("address",H793))))</f>
        <v>0</v>
      </c>
      <c r="I793">
        <f ca="1">IF(ISBLANK(INDIRECT("'["&amp;'Báo cáo'!$C$3&amp;".xlsx]Hóa đơn COD'!"&amp;CELL("address",I793))),"",(INDIRECT("'["&amp;'Báo cáo'!$C$3&amp;".xlsx]Hóa đơn COD'!"&amp;CELL("address",I793))))</f>
        <v>13</v>
      </c>
      <c r="J793">
        <f ca="1">IF(ISBLANK(INDIRECT("'["&amp;'Báo cáo'!$C$3&amp;".xlsx]Hóa đơn COD'!"&amp;CELL("address",J793))),"",(INDIRECT("'["&amp;'Báo cáo'!$C$3&amp;".xlsx]Hóa đơn COD'!"&amp;CELL("address",J793))))</f>
        <v>7</v>
      </c>
      <c r="K793">
        <f ca="1">IF(ISBLANK(INDIRECT("'["&amp;'Báo cáo'!$C$3&amp;".xlsx]Hóa đơn COD'!"&amp;CELL("address",K793))),"",(INDIRECT("'["&amp;'Báo cáo'!$C$3&amp;".xlsx]Hóa đơn COD'!"&amp;CELL("address",K793))))</f>
        <v>1</v>
      </c>
      <c r="L793">
        <f ca="1">IF(ISBLANK(INDIRECT("'["&amp;'Báo cáo'!$C$3&amp;".xlsx]Hóa đơn COD'!"&amp;CELL("address",L793))),"",(INDIRECT("'["&amp;'Báo cáo'!$C$3&amp;".xlsx]Hóa đơn COD'!"&amp;CELL("address",L793))))</f>
        <v>5</v>
      </c>
      <c r="M793">
        <f ca="1">IF(ISBLANK(INDIRECT("'["&amp;'Báo cáo'!$C$3&amp;".xlsx]Hóa đơn COD'!"&amp;CELL("address",M793))),"",(INDIRECT("'["&amp;'Báo cáo'!$C$3&amp;".xlsx]Hóa đơn COD'!"&amp;CELL("address",M793))))</f>
        <v>13</v>
      </c>
      <c r="N793" t="str">
        <f ca="1">IF(ISBLANK(INDIRECT("'["&amp;'Báo cáo'!$C$3&amp;".xlsx]Hóa đơn COD'!"&amp;CELL("address",N793))),"",(INDIRECT("'["&amp;'Báo cáo'!$C$3&amp;".xlsx]Hóa đơn COD'!"&amp;CELL("address",N793))))</f>
        <v>trongntm</v>
      </c>
      <c r="O793" t="str">
        <f ca="1">IF(ISBLANK(INDIRECT("'["&amp;'Báo cáo'!$C$3&amp;".xlsx]Hóa đơn COD'!"&amp;CELL("address",O793))),"",(INDIRECT("'["&amp;'Báo cáo'!$C$3&amp;".xlsx]Hóa đơn COD'!"&amp;CELL("address",O793))))</f>
        <v>16:13 30-11-19</v>
      </c>
      <c r="P793" s="10">
        <f t="shared" ca="1" si="12"/>
        <v>0.67569444444444438</v>
      </c>
      <c r="Q793" t="str">
        <f ca="1">IF(B793="","",IF(P793&lt;'Báo cáo'!$C$4,"Sáng","Chiều"))</f>
        <v>Chiều</v>
      </c>
      <c r="R793" s="12">
        <f ca="1">IF(A793="","",IF(ISNUMBER(MATCH(B793,'Danh sách COD'!$B:$B,0)),J793/I793,""))</f>
        <v>0.53846153846153844</v>
      </c>
      <c r="S793" t="str">
        <f ca="1">IF(R793="","",IF(R793&gt;='Báo cáo'!$C$8,"Có","Không"))</f>
        <v>Không</v>
      </c>
    </row>
    <row r="794" spans="1:19" x14ac:dyDescent="0.25">
      <c r="A794" t="str">
        <f ca="1">IF(ISBLANK(INDIRECT("'["&amp;'Báo cáo'!$C$3&amp;".xlsx]Hóa đơn COD'!"&amp;CELL("address",A794))),"",(INDIRECT("'["&amp;'Báo cáo'!$C$3&amp;".xlsx]Hóa đơn COD'!"&amp;CELL("address",A794))))</f>
        <v>BTT396913542.T159854.041219</v>
      </c>
      <c r="B794" t="str">
        <f ca="1">IF(ISBLANK(INDIRECT("'["&amp;'Báo cáo'!$C$3&amp;".xlsx]Hóa đơn COD'!"&amp;CELL("address",B794))),"",(INDIRECT("'["&amp;'Báo cáo'!$C$3&amp;".xlsx]Hóa đơn COD'!"&amp;CELL("address",B794))))</f>
        <v>T159854-Lê Văn Tính</v>
      </c>
      <c r="C794">
        <f ca="1">IF(ISBLANK(INDIRECT("'["&amp;'Báo cáo'!$C$3&amp;".xlsx]Hóa đơn COD'!"&amp;CELL("address",C794))),"",(INDIRECT("'["&amp;'Báo cáo'!$C$3&amp;".xlsx]Hóa đơn COD'!"&amp;CELL("address",C794))))</f>
        <v>7056503</v>
      </c>
      <c r="D794">
        <f ca="1">IF(ISBLANK(INDIRECT("'["&amp;'Báo cáo'!$C$3&amp;".xlsx]Hóa đơn COD'!"&amp;CELL("address",D794))),"",(INDIRECT("'["&amp;'Báo cáo'!$C$3&amp;".xlsx]Hóa đơn COD'!"&amp;CELL("address",D794))))</f>
        <v>0</v>
      </c>
      <c r="E794">
        <f ca="1">IF(ISBLANK(INDIRECT("'["&amp;'Báo cáo'!$C$3&amp;".xlsx]Hóa đơn COD'!"&amp;CELL("address",E794))),"",(INDIRECT("'["&amp;'Báo cáo'!$C$3&amp;".xlsx]Hóa đơn COD'!"&amp;CELL("address",E794))))</f>
        <v>717270</v>
      </c>
      <c r="F794">
        <f ca="1">IF(ISBLANK(INDIRECT("'["&amp;'Báo cáo'!$C$3&amp;".xlsx]Hóa đơn COD'!"&amp;CELL("address",F794))),"",(INDIRECT("'["&amp;'Báo cáo'!$C$3&amp;".xlsx]Hóa đơn COD'!"&amp;CELL("address",F794))))</f>
        <v>618270</v>
      </c>
      <c r="G794">
        <f ca="1">IF(ISBLANK(INDIRECT("'["&amp;'Báo cáo'!$C$3&amp;".xlsx]Hóa đơn COD'!"&amp;CELL("address",G794))),"",(INDIRECT("'["&amp;'Báo cáo'!$C$3&amp;".xlsx]Hóa đơn COD'!"&amp;CELL("address",G794))))</f>
        <v>99000</v>
      </c>
      <c r="H794">
        <f ca="1">IF(ISBLANK(INDIRECT("'["&amp;'Báo cáo'!$C$3&amp;".xlsx]Hóa đơn COD'!"&amp;CELL("address",H794))),"",(INDIRECT("'["&amp;'Báo cáo'!$C$3&amp;".xlsx]Hóa đơn COD'!"&amp;CELL("address",H794))))</f>
        <v>0</v>
      </c>
      <c r="I794">
        <f ca="1">IF(ISBLANK(INDIRECT("'["&amp;'Báo cáo'!$C$3&amp;".xlsx]Hóa đơn COD'!"&amp;CELL("address",I794))),"",(INDIRECT("'["&amp;'Báo cáo'!$C$3&amp;".xlsx]Hóa đơn COD'!"&amp;CELL("address",I794))))</f>
        <v>28</v>
      </c>
      <c r="J794">
        <f ca="1">IF(ISBLANK(INDIRECT("'["&amp;'Báo cáo'!$C$3&amp;".xlsx]Hóa đơn COD'!"&amp;CELL("address",J794))),"",(INDIRECT("'["&amp;'Báo cáo'!$C$3&amp;".xlsx]Hóa đơn COD'!"&amp;CELL("address",J794))))</f>
        <v>24</v>
      </c>
      <c r="K794">
        <f ca="1">IF(ISBLANK(INDIRECT("'["&amp;'Báo cáo'!$C$3&amp;".xlsx]Hóa đơn COD'!"&amp;CELL("address",K794))),"",(INDIRECT("'["&amp;'Báo cáo'!$C$3&amp;".xlsx]Hóa đơn COD'!"&amp;CELL("address",K794))))</f>
        <v>2</v>
      </c>
      <c r="L794">
        <f ca="1">IF(ISBLANK(INDIRECT("'["&amp;'Báo cáo'!$C$3&amp;".xlsx]Hóa đơn COD'!"&amp;CELL("address",L794))),"",(INDIRECT("'["&amp;'Báo cáo'!$C$3&amp;".xlsx]Hóa đơn COD'!"&amp;CELL("address",L794))))</f>
        <v>2</v>
      </c>
      <c r="M794">
        <f ca="1">IF(ISBLANK(INDIRECT("'["&amp;'Báo cáo'!$C$3&amp;".xlsx]Hóa đơn COD'!"&amp;CELL("address",M794))),"",(INDIRECT("'["&amp;'Báo cáo'!$C$3&amp;".xlsx]Hóa đơn COD'!"&amp;CELL("address",M794))))</f>
        <v>28</v>
      </c>
      <c r="N794" t="str">
        <f ca="1">IF(ISBLANK(INDIRECT("'["&amp;'Báo cáo'!$C$3&amp;".xlsx]Hóa đơn COD'!"&amp;CELL("address",N794))),"",(INDIRECT("'["&amp;'Báo cáo'!$C$3&amp;".xlsx]Hóa đơn COD'!"&amp;CELL("address",N794))))</f>
        <v>anhtnt3</v>
      </c>
      <c r="O794" t="str">
        <f ca="1">IF(ISBLANK(INDIRECT("'["&amp;'Báo cáo'!$C$3&amp;".xlsx]Hóa đơn COD'!"&amp;CELL("address",O794))),"",(INDIRECT("'["&amp;'Báo cáo'!$C$3&amp;".xlsx]Hóa đơn COD'!"&amp;CELL("address",O794))))</f>
        <v>16:27 04-12-19</v>
      </c>
      <c r="P794" s="10">
        <f t="shared" ca="1" si="12"/>
        <v>0.68541666666666667</v>
      </c>
      <c r="Q794" t="str">
        <f ca="1">IF(B794="","",IF(P794&lt;'Báo cáo'!$C$4,"Sáng","Chiều"))</f>
        <v>Chiều</v>
      </c>
      <c r="R794" s="12">
        <f ca="1">IF(A794="","",IF(ISNUMBER(MATCH(B794,'Danh sách COD'!$B:$B,0)),J794/I794,""))</f>
        <v>0.8571428571428571</v>
      </c>
      <c r="S794" t="str">
        <f ca="1">IF(R794="","",IF(R794&gt;='Báo cáo'!$C$8,"Có","Không"))</f>
        <v>Không</v>
      </c>
    </row>
    <row r="795" spans="1:19" x14ac:dyDescent="0.25">
      <c r="A795" t="str">
        <f ca="1">IF(ISBLANK(INDIRECT("'["&amp;'Báo cáo'!$C$3&amp;".xlsx]Hóa đơn COD'!"&amp;CELL("address",A795))),"",(INDIRECT("'["&amp;'Báo cáo'!$C$3&amp;".xlsx]Hóa đơn COD'!"&amp;CELL("address",A795))))</f>
        <v>BTT395506239.T159854.031219</v>
      </c>
      <c r="B795" t="str">
        <f ca="1">IF(ISBLANK(INDIRECT("'["&amp;'Báo cáo'!$C$3&amp;".xlsx]Hóa đơn COD'!"&amp;CELL("address",B795))),"",(INDIRECT("'["&amp;'Báo cáo'!$C$3&amp;".xlsx]Hóa đơn COD'!"&amp;CELL("address",B795))))</f>
        <v>T159854-Lê Văn Tính</v>
      </c>
      <c r="C795">
        <f ca="1">IF(ISBLANK(INDIRECT("'["&amp;'Báo cáo'!$C$3&amp;".xlsx]Hóa đơn COD'!"&amp;CELL("address",C795))),"",(INDIRECT("'["&amp;'Báo cáo'!$C$3&amp;".xlsx]Hóa đơn COD'!"&amp;CELL("address",C795))))</f>
        <v>9865262</v>
      </c>
      <c r="D795">
        <f ca="1">IF(ISBLANK(INDIRECT("'["&amp;'Báo cáo'!$C$3&amp;".xlsx]Hóa đơn COD'!"&amp;CELL("address",D795))),"",(INDIRECT("'["&amp;'Báo cáo'!$C$3&amp;".xlsx]Hóa đơn COD'!"&amp;CELL("address",D795))))</f>
        <v>0</v>
      </c>
      <c r="E795">
        <f ca="1">IF(ISBLANK(INDIRECT("'["&amp;'Báo cáo'!$C$3&amp;".xlsx]Hóa đơn COD'!"&amp;CELL("address",E795))),"",(INDIRECT("'["&amp;'Báo cáo'!$C$3&amp;".xlsx]Hóa đơn COD'!"&amp;CELL("address",E795))))</f>
        <v>585070</v>
      </c>
      <c r="F795">
        <f ca="1">IF(ISBLANK(INDIRECT("'["&amp;'Báo cáo'!$C$3&amp;".xlsx]Hóa đơn COD'!"&amp;CELL("address",F795))),"",(INDIRECT("'["&amp;'Báo cáo'!$C$3&amp;".xlsx]Hóa đơn COD'!"&amp;CELL("address",F795))))</f>
        <v>448570</v>
      </c>
      <c r="G795">
        <f ca="1">IF(ISBLANK(INDIRECT("'["&amp;'Báo cáo'!$C$3&amp;".xlsx]Hóa đơn COD'!"&amp;CELL("address",G795))),"",(INDIRECT("'["&amp;'Báo cáo'!$C$3&amp;".xlsx]Hóa đơn COD'!"&amp;CELL("address",G795))))</f>
        <v>136500</v>
      </c>
      <c r="H795">
        <f ca="1">IF(ISBLANK(INDIRECT("'["&amp;'Báo cáo'!$C$3&amp;".xlsx]Hóa đơn COD'!"&amp;CELL("address",H795))),"",(INDIRECT("'["&amp;'Báo cáo'!$C$3&amp;".xlsx]Hóa đơn COD'!"&amp;CELL("address",H795))))</f>
        <v>0</v>
      </c>
      <c r="I795">
        <f ca="1">IF(ISBLANK(INDIRECT("'["&amp;'Báo cáo'!$C$3&amp;".xlsx]Hóa đơn COD'!"&amp;CELL("address",I795))),"",(INDIRECT("'["&amp;'Báo cáo'!$C$3&amp;".xlsx]Hóa đơn COD'!"&amp;CELL("address",I795))))</f>
        <v>29</v>
      </c>
      <c r="J795">
        <f ca="1">IF(ISBLANK(INDIRECT("'["&amp;'Báo cáo'!$C$3&amp;".xlsx]Hóa đơn COD'!"&amp;CELL("address",J795))),"",(INDIRECT("'["&amp;'Báo cáo'!$C$3&amp;".xlsx]Hóa đơn COD'!"&amp;CELL("address",J795))))</f>
        <v>24</v>
      </c>
      <c r="K795">
        <f ca="1">IF(ISBLANK(INDIRECT("'["&amp;'Báo cáo'!$C$3&amp;".xlsx]Hóa đơn COD'!"&amp;CELL("address",K795))),"",(INDIRECT("'["&amp;'Báo cáo'!$C$3&amp;".xlsx]Hóa đơn COD'!"&amp;CELL("address",K795))))</f>
        <v>1</v>
      </c>
      <c r="L795">
        <f ca="1">IF(ISBLANK(INDIRECT("'["&amp;'Báo cáo'!$C$3&amp;".xlsx]Hóa đơn COD'!"&amp;CELL("address",L795))),"",(INDIRECT("'["&amp;'Báo cáo'!$C$3&amp;".xlsx]Hóa đơn COD'!"&amp;CELL("address",L795))))</f>
        <v>4</v>
      </c>
      <c r="M795">
        <f ca="1">IF(ISBLANK(INDIRECT("'["&amp;'Báo cáo'!$C$3&amp;".xlsx]Hóa đơn COD'!"&amp;CELL("address",M795))),"",(INDIRECT("'["&amp;'Báo cáo'!$C$3&amp;".xlsx]Hóa đơn COD'!"&amp;CELL("address",M795))))</f>
        <v>29</v>
      </c>
      <c r="N795" t="str">
        <f ca="1">IF(ISBLANK(INDIRECT("'["&amp;'Báo cáo'!$C$3&amp;".xlsx]Hóa đơn COD'!"&amp;CELL("address",N795))),"",(INDIRECT("'["&amp;'Báo cáo'!$C$3&amp;".xlsx]Hóa đơn COD'!"&amp;CELL("address",N795))))</f>
        <v>tuoint</v>
      </c>
      <c r="O795" t="str">
        <f ca="1">IF(ISBLANK(INDIRECT("'["&amp;'Báo cáo'!$C$3&amp;".xlsx]Hóa đơn COD'!"&amp;CELL("address",O795))),"",(INDIRECT("'["&amp;'Báo cáo'!$C$3&amp;".xlsx]Hóa đơn COD'!"&amp;CELL("address",O795))))</f>
        <v>16:33 03-12-19</v>
      </c>
      <c r="P795" s="10">
        <f t="shared" ca="1" si="12"/>
        <v>0.68958333333333333</v>
      </c>
      <c r="Q795" t="str">
        <f ca="1">IF(B795="","",IF(P795&lt;'Báo cáo'!$C$4,"Sáng","Chiều"))</f>
        <v>Chiều</v>
      </c>
      <c r="R795" s="12">
        <f ca="1">IF(A795="","",IF(ISNUMBER(MATCH(B795,'Danh sách COD'!$B:$B,0)),J795/I795,""))</f>
        <v>0.82758620689655171</v>
      </c>
      <c r="S795" t="str">
        <f ca="1">IF(R795="","",IF(R795&gt;='Báo cáo'!$C$8,"Có","Không"))</f>
        <v>Không</v>
      </c>
    </row>
    <row r="796" spans="1:19" x14ac:dyDescent="0.25">
      <c r="A796" t="str">
        <f ca="1">IF(ISBLANK(INDIRECT("'["&amp;'Báo cáo'!$C$3&amp;".xlsx]Hóa đơn COD'!"&amp;CELL("address",A796))),"",(INDIRECT("'["&amp;'Báo cáo'!$C$3&amp;".xlsx]Hóa đơn COD'!"&amp;CELL("address",A796))))</f>
        <v>BTT399671070.T159854.061219</v>
      </c>
      <c r="B796" t="str">
        <f ca="1">IF(ISBLANK(INDIRECT("'["&amp;'Báo cáo'!$C$3&amp;".xlsx]Hóa đơn COD'!"&amp;CELL("address",B796))),"",(INDIRECT("'["&amp;'Báo cáo'!$C$3&amp;".xlsx]Hóa đơn COD'!"&amp;CELL("address",B796))))</f>
        <v>T159854-Lê Văn Tính</v>
      </c>
      <c r="C796">
        <f ca="1">IF(ISBLANK(INDIRECT("'["&amp;'Báo cáo'!$C$3&amp;".xlsx]Hóa đơn COD'!"&amp;CELL("address",C796))),"",(INDIRECT("'["&amp;'Báo cáo'!$C$3&amp;".xlsx]Hóa đơn COD'!"&amp;CELL("address",C796))))</f>
        <v>9207720</v>
      </c>
      <c r="D796">
        <f ca="1">IF(ISBLANK(INDIRECT("'["&amp;'Báo cáo'!$C$3&amp;".xlsx]Hóa đơn COD'!"&amp;CELL("address",D796))),"",(INDIRECT("'["&amp;'Báo cáo'!$C$3&amp;".xlsx]Hóa đơn COD'!"&amp;CELL("address",D796))))</f>
        <v>0</v>
      </c>
      <c r="E796">
        <f ca="1">IF(ISBLANK(INDIRECT("'["&amp;'Báo cáo'!$C$3&amp;".xlsx]Hóa đơn COD'!"&amp;CELL("address",E796))),"",(INDIRECT("'["&amp;'Báo cáo'!$C$3&amp;".xlsx]Hóa đơn COD'!"&amp;CELL("address",E796))))</f>
        <v>737164</v>
      </c>
      <c r="F796">
        <f ca="1">IF(ISBLANK(INDIRECT("'["&amp;'Báo cáo'!$C$3&amp;".xlsx]Hóa đơn COD'!"&amp;CELL("address",F796))),"",(INDIRECT("'["&amp;'Báo cáo'!$C$3&amp;".xlsx]Hóa đơn COD'!"&amp;CELL("address",F796))))</f>
        <v>737164</v>
      </c>
      <c r="G796">
        <f ca="1">IF(ISBLANK(INDIRECT("'["&amp;'Báo cáo'!$C$3&amp;".xlsx]Hóa đơn COD'!"&amp;CELL("address",G796))),"",(INDIRECT("'["&amp;'Báo cáo'!$C$3&amp;".xlsx]Hóa đơn COD'!"&amp;CELL("address",G796))))</f>
        <v>0</v>
      </c>
      <c r="H796">
        <f ca="1">IF(ISBLANK(INDIRECT("'["&amp;'Báo cáo'!$C$3&amp;".xlsx]Hóa đơn COD'!"&amp;CELL("address",H796))),"",(INDIRECT("'["&amp;'Báo cáo'!$C$3&amp;".xlsx]Hóa đơn COD'!"&amp;CELL("address",H796))))</f>
        <v>0</v>
      </c>
      <c r="I796">
        <f ca="1">IF(ISBLANK(INDIRECT("'["&amp;'Báo cáo'!$C$3&amp;".xlsx]Hóa đơn COD'!"&amp;CELL("address",I796))),"",(INDIRECT("'["&amp;'Báo cáo'!$C$3&amp;".xlsx]Hóa đơn COD'!"&amp;CELL("address",I796))))</f>
        <v>31</v>
      </c>
      <c r="J796">
        <f ca="1">IF(ISBLANK(INDIRECT("'["&amp;'Báo cáo'!$C$3&amp;".xlsx]Hóa đơn COD'!"&amp;CELL("address",J796))),"",(INDIRECT("'["&amp;'Báo cáo'!$C$3&amp;".xlsx]Hóa đơn COD'!"&amp;CELL("address",J796))))</f>
        <v>27</v>
      </c>
      <c r="K796">
        <f ca="1">IF(ISBLANK(INDIRECT("'["&amp;'Báo cáo'!$C$3&amp;".xlsx]Hóa đơn COD'!"&amp;CELL("address",K796))),"",(INDIRECT("'["&amp;'Báo cáo'!$C$3&amp;".xlsx]Hóa đơn COD'!"&amp;CELL("address",K796))))</f>
        <v>2</v>
      </c>
      <c r="L796">
        <f ca="1">IF(ISBLANK(INDIRECT("'["&amp;'Báo cáo'!$C$3&amp;".xlsx]Hóa đơn COD'!"&amp;CELL("address",L796))),"",(INDIRECT("'["&amp;'Báo cáo'!$C$3&amp;".xlsx]Hóa đơn COD'!"&amp;CELL("address",L796))))</f>
        <v>2</v>
      </c>
      <c r="M796">
        <f ca="1">IF(ISBLANK(INDIRECT("'["&amp;'Báo cáo'!$C$3&amp;".xlsx]Hóa đơn COD'!"&amp;CELL("address",M796))),"",(INDIRECT("'["&amp;'Báo cáo'!$C$3&amp;".xlsx]Hóa đơn COD'!"&amp;CELL("address",M796))))</f>
        <v>31</v>
      </c>
      <c r="N796" t="str">
        <f ca="1">IF(ISBLANK(INDIRECT("'["&amp;'Báo cáo'!$C$3&amp;".xlsx]Hóa đơn COD'!"&amp;CELL("address",N796))),"",(INDIRECT("'["&amp;'Báo cáo'!$C$3&amp;".xlsx]Hóa đơn COD'!"&amp;CELL("address",N796))))</f>
        <v>ngannk2</v>
      </c>
      <c r="O796" t="str">
        <f ca="1">IF(ISBLANK(INDIRECT("'["&amp;'Báo cáo'!$C$3&amp;".xlsx]Hóa đơn COD'!"&amp;CELL("address",O796))),"",(INDIRECT("'["&amp;'Báo cáo'!$C$3&amp;".xlsx]Hóa đơn COD'!"&amp;CELL("address",O796))))</f>
        <v>17:22 06-12-19</v>
      </c>
      <c r="P796" s="10">
        <f t="shared" ca="1" si="12"/>
        <v>0.72361111111111109</v>
      </c>
      <c r="Q796" t="str">
        <f ca="1">IF(B796="","",IF(P796&lt;'Báo cáo'!$C$4,"Sáng","Chiều"))</f>
        <v>Chiều</v>
      </c>
      <c r="R796" s="12">
        <f ca="1">IF(A796="","",IF(ISNUMBER(MATCH(B796,'Danh sách COD'!$B:$B,0)),J796/I796,""))</f>
        <v>0.87096774193548387</v>
      </c>
      <c r="S796" t="str">
        <f ca="1">IF(R796="","",IF(R796&gt;='Báo cáo'!$C$8,"Có","Không"))</f>
        <v>Không</v>
      </c>
    </row>
    <row r="797" spans="1:19" x14ac:dyDescent="0.25">
      <c r="A797" t="str">
        <f ca="1">IF(ISBLANK(INDIRECT("'["&amp;'Báo cáo'!$C$3&amp;".xlsx]Hóa đơn COD'!"&amp;CELL("address",A797))),"",(INDIRECT("'["&amp;'Báo cáo'!$C$3&amp;".xlsx]Hóa đơn COD'!"&amp;CELL("address",A797))))</f>
        <v>BTT394271499.T159854.021219</v>
      </c>
      <c r="B797" t="str">
        <f ca="1">IF(ISBLANK(INDIRECT("'["&amp;'Báo cáo'!$C$3&amp;".xlsx]Hóa đơn COD'!"&amp;CELL("address",B797))),"",(INDIRECT("'["&amp;'Báo cáo'!$C$3&amp;".xlsx]Hóa đơn COD'!"&amp;CELL("address",B797))))</f>
        <v>T159854-Lê Văn Tính</v>
      </c>
      <c r="C797">
        <f ca="1">IF(ISBLANK(INDIRECT("'["&amp;'Báo cáo'!$C$3&amp;".xlsx]Hóa đơn COD'!"&amp;CELL("address",C797))),"",(INDIRECT("'["&amp;'Báo cáo'!$C$3&amp;".xlsx]Hóa đơn COD'!"&amp;CELL("address",C797))))</f>
        <v>11176348</v>
      </c>
      <c r="D797">
        <f ca="1">IF(ISBLANK(INDIRECT("'["&amp;'Báo cáo'!$C$3&amp;".xlsx]Hóa đơn COD'!"&amp;CELL("address",D797))),"",(INDIRECT("'["&amp;'Báo cáo'!$C$3&amp;".xlsx]Hóa đơn COD'!"&amp;CELL("address",D797))))</f>
        <v>0</v>
      </c>
      <c r="E797">
        <f ca="1">IF(ISBLANK(INDIRECT("'["&amp;'Báo cáo'!$C$3&amp;".xlsx]Hóa đơn COD'!"&amp;CELL("address",E797))),"",(INDIRECT("'["&amp;'Báo cáo'!$C$3&amp;".xlsx]Hóa đơn COD'!"&amp;CELL("address",E797))))</f>
        <v>1357380</v>
      </c>
      <c r="F797">
        <f ca="1">IF(ISBLANK(INDIRECT("'["&amp;'Báo cáo'!$C$3&amp;".xlsx]Hóa đơn COD'!"&amp;CELL("address",F797))),"",(INDIRECT("'["&amp;'Báo cáo'!$C$3&amp;".xlsx]Hóa đơn COD'!"&amp;CELL("address",F797))))</f>
        <v>1313380</v>
      </c>
      <c r="G797">
        <f ca="1">IF(ISBLANK(INDIRECT("'["&amp;'Báo cáo'!$C$3&amp;".xlsx]Hóa đơn COD'!"&amp;CELL("address",G797))),"",(INDIRECT("'["&amp;'Báo cáo'!$C$3&amp;".xlsx]Hóa đơn COD'!"&amp;CELL("address",G797))))</f>
        <v>44000</v>
      </c>
      <c r="H797">
        <f ca="1">IF(ISBLANK(INDIRECT("'["&amp;'Báo cáo'!$C$3&amp;".xlsx]Hóa đơn COD'!"&amp;CELL("address",H797))),"",(INDIRECT("'["&amp;'Báo cáo'!$C$3&amp;".xlsx]Hóa đơn COD'!"&amp;CELL("address",H797))))</f>
        <v>0</v>
      </c>
      <c r="I797">
        <f ca="1">IF(ISBLANK(INDIRECT("'["&amp;'Báo cáo'!$C$3&amp;".xlsx]Hóa đơn COD'!"&amp;CELL("address",I797))),"",(INDIRECT("'["&amp;'Báo cáo'!$C$3&amp;".xlsx]Hóa đơn COD'!"&amp;CELL("address",I797))))</f>
        <v>58</v>
      </c>
      <c r="J797">
        <f ca="1">IF(ISBLANK(INDIRECT("'["&amp;'Báo cáo'!$C$3&amp;".xlsx]Hóa đơn COD'!"&amp;CELL("address",J797))),"",(INDIRECT("'["&amp;'Báo cáo'!$C$3&amp;".xlsx]Hóa đơn COD'!"&amp;CELL("address",J797))))</f>
        <v>47</v>
      </c>
      <c r="K797">
        <f ca="1">IF(ISBLANK(INDIRECT("'["&amp;'Báo cáo'!$C$3&amp;".xlsx]Hóa đơn COD'!"&amp;CELL("address",K797))),"",(INDIRECT("'["&amp;'Báo cáo'!$C$3&amp;".xlsx]Hóa đơn COD'!"&amp;CELL("address",K797))))</f>
        <v>2</v>
      </c>
      <c r="L797">
        <f ca="1">IF(ISBLANK(INDIRECT("'["&amp;'Báo cáo'!$C$3&amp;".xlsx]Hóa đơn COD'!"&amp;CELL("address",L797))),"",(INDIRECT("'["&amp;'Báo cáo'!$C$3&amp;".xlsx]Hóa đơn COD'!"&amp;CELL("address",L797))))</f>
        <v>9</v>
      </c>
      <c r="M797">
        <f ca="1">IF(ISBLANK(INDIRECT("'["&amp;'Báo cáo'!$C$3&amp;".xlsx]Hóa đơn COD'!"&amp;CELL("address",M797))),"",(INDIRECT("'["&amp;'Báo cáo'!$C$3&amp;".xlsx]Hóa đơn COD'!"&amp;CELL("address",M797))))</f>
        <v>58</v>
      </c>
      <c r="N797" t="str">
        <f ca="1">IF(ISBLANK(INDIRECT("'["&amp;'Báo cáo'!$C$3&amp;".xlsx]Hóa đơn COD'!"&amp;CELL("address",N797))),"",(INDIRECT("'["&amp;'Báo cáo'!$C$3&amp;".xlsx]Hóa đơn COD'!"&amp;CELL("address",N797))))</f>
        <v>ngannk2</v>
      </c>
      <c r="O797" t="str">
        <f ca="1">IF(ISBLANK(INDIRECT("'["&amp;'Báo cáo'!$C$3&amp;".xlsx]Hóa đơn COD'!"&amp;CELL("address",O797))),"",(INDIRECT("'["&amp;'Báo cáo'!$C$3&amp;".xlsx]Hóa đơn COD'!"&amp;CELL("address",O797))))</f>
        <v>17:29 02-12-19</v>
      </c>
      <c r="P797" s="10">
        <f t="shared" ca="1" si="12"/>
        <v>0.7284722222222223</v>
      </c>
      <c r="Q797" t="str">
        <f ca="1">IF(B797="","",IF(P797&lt;'Báo cáo'!$C$4,"Sáng","Chiều"))</f>
        <v>Chiều</v>
      </c>
      <c r="R797" s="12">
        <f ca="1">IF(A797="","",IF(ISNUMBER(MATCH(B797,'Danh sách COD'!$B:$B,0)),J797/I797,""))</f>
        <v>0.81034482758620685</v>
      </c>
      <c r="S797" t="str">
        <f ca="1">IF(R797="","",IF(R797&gt;='Báo cáo'!$C$8,"Có","Không"))</f>
        <v>Không</v>
      </c>
    </row>
    <row r="798" spans="1:19" x14ac:dyDescent="0.25">
      <c r="A798" t="str">
        <f ca="1">IF(ISBLANK(INDIRECT("'["&amp;'Báo cáo'!$C$3&amp;".xlsx]Hóa đơn COD'!"&amp;CELL("address",A798))),"",(INDIRECT("'["&amp;'Báo cáo'!$C$3&amp;".xlsx]Hóa đơn COD'!"&amp;CELL("address",A798))))</f>
        <v>BTT398272335.T159854.051219</v>
      </c>
      <c r="B798" t="str">
        <f ca="1">IF(ISBLANK(INDIRECT("'["&amp;'Báo cáo'!$C$3&amp;".xlsx]Hóa đơn COD'!"&amp;CELL("address",B798))),"",(INDIRECT("'["&amp;'Báo cáo'!$C$3&amp;".xlsx]Hóa đơn COD'!"&amp;CELL("address",B798))))</f>
        <v>T159854-Lê Văn Tính</v>
      </c>
      <c r="C798">
        <f ca="1">IF(ISBLANK(INDIRECT("'["&amp;'Báo cáo'!$C$3&amp;".xlsx]Hóa đơn COD'!"&amp;CELL("address",C798))),"",(INDIRECT("'["&amp;'Báo cáo'!$C$3&amp;".xlsx]Hóa đơn COD'!"&amp;CELL("address",C798))))</f>
        <v>6239730</v>
      </c>
      <c r="D798">
        <f ca="1">IF(ISBLANK(INDIRECT("'["&amp;'Báo cáo'!$C$3&amp;".xlsx]Hóa đơn COD'!"&amp;CELL("address",D798))),"",(INDIRECT("'["&amp;'Báo cáo'!$C$3&amp;".xlsx]Hóa đơn COD'!"&amp;CELL("address",D798))))</f>
        <v>0</v>
      </c>
      <c r="E798">
        <f ca="1">IF(ISBLANK(INDIRECT("'["&amp;'Báo cáo'!$C$3&amp;".xlsx]Hóa đơn COD'!"&amp;CELL("address",E798))),"",(INDIRECT("'["&amp;'Báo cáo'!$C$3&amp;".xlsx]Hóa đơn COD'!"&amp;CELL("address",E798))))</f>
        <v>745270</v>
      </c>
      <c r="F798">
        <f ca="1">IF(ISBLANK(INDIRECT("'["&amp;'Báo cáo'!$C$3&amp;".xlsx]Hóa đơn COD'!"&amp;CELL("address",F798))),"",(INDIRECT("'["&amp;'Báo cáo'!$C$3&amp;".xlsx]Hóa đơn COD'!"&amp;CELL("address",F798))))</f>
        <v>712270</v>
      </c>
      <c r="G798">
        <f ca="1">IF(ISBLANK(INDIRECT("'["&amp;'Báo cáo'!$C$3&amp;".xlsx]Hóa đơn COD'!"&amp;CELL("address",G798))),"",(INDIRECT("'["&amp;'Báo cáo'!$C$3&amp;".xlsx]Hóa đơn COD'!"&amp;CELL("address",G798))))</f>
        <v>33000</v>
      </c>
      <c r="H798">
        <f ca="1">IF(ISBLANK(INDIRECT("'["&amp;'Báo cáo'!$C$3&amp;".xlsx]Hóa đơn COD'!"&amp;CELL("address",H798))),"",(INDIRECT("'["&amp;'Báo cáo'!$C$3&amp;".xlsx]Hóa đơn COD'!"&amp;CELL("address",H798))))</f>
        <v>0</v>
      </c>
      <c r="I798">
        <f ca="1">IF(ISBLANK(INDIRECT("'["&amp;'Báo cáo'!$C$3&amp;".xlsx]Hóa đơn COD'!"&amp;CELL("address",I798))),"",(INDIRECT("'["&amp;'Báo cáo'!$C$3&amp;".xlsx]Hóa đơn COD'!"&amp;CELL("address",I798))))</f>
        <v>35</v>
      </c>
      <c r="J798">
        <f ca="1">IF(ISBLANK(INDIRECT("'["&amp;'Báo cáo'!$C$3&amp;".xlsx]Hóa đơn COD'!"&amp;CELL("address",J798))),"",(INDIRECT("'["&amp;'Báo cáo'!$C$3&amp;".xlsx]Hóa đơn COD'!"&amp;CELL("address",J798))))</f>
        <v>26</v>
      </c>
      <c r="K798">
        <f ca="1">IF(ISBLANK(INDIRECT("'["&amp;'Báo cáo'!$C$3&amp;".xlsx]Hóa đơn COD'!"&amp;CELL("address",K798))),"",(INDIRECT("'["&amp;'Báo cáo'!$C$3&amp;".xlsx]Hóa đơn COD'!"&amp;CELL("address",K798))))</f>
        <v>1</v>
      </c>
      <c r="L798">
        <f ca="1">IF(ISBLANK(INDIRECT("'["&amp;'Báo cáo'!$C$3&amp;".xlsx]Hóa đơn COD'!"&amp;CELL("address",L798))),"",(INDIRECT("'["&amp;'Báo cáo'!$C$3&amp;".xlsx]Hóa đơn COD'!"&amp;CELL("address",L798))))</f>
        <v>8</v>
      </c>
      <c r="M798">
        <f ca="1">IF(ISBLANK(INDIRECT("'["&amp;'Báo cáo'!$C$3&amp;".xlsx]Hóa đơn COD'!"&amp;CELL("address",M798))),"",(INDIRECT("'["&amp;'Báo cáo'!$C$3&amp;".xlsx]Hóa đơn COD'!"&amp;CELL("address",M798))))</f>
        <v>35</v>
      </c>
      <c r="N798" t="str">
        <f ca="1">IF(ISBLANK(INDIRECT("'["&amp;'Báo cáo'!$C$3&amp;".xlsx]Hóa đơn COD'!"&amp;CELL("address",N798))),"",(INDIRECT("'["&amp;'Báo cáo'!$C$3&amp;".xlsx]Hóa đơn COD'!"&amp;CELL("address",N798))))</f>
        <v>trongntm</v>
      </c>
      <c r="O798" t="str">
        <f ca="1">IF(ISBLANK(INDIRECT("'["&amp;'Báo cáo'!$C$3&amp;".xlsx]Hóa đơn COD'!"&amp;CELL("address",O798))),"",(INDIRECT("'["&amp;'Báo cáo'!$C$3&amp;".xlsx]Hóa đơn COD'!"&amp;CELL("address",O798))))</f>
        <v>17:55 05-12-19</v>
      </c>
      <c r="P798" s="10">
        <f t="shared" ca="1" si="12"/>
        <v>0.74652777777777779</v>
      </c>
      <c r="Q798" t="str">
        <f ca="1">IF(B798="","",IF(P798&lt;'Báo cáo'!$C$4,"Sáng","Chiều"))</f>
        <v>Chiều</v>
      </c>
      <c r="R798" s="12">
        <f ca="1">IF(A798="","",IF(ISNUMBER(MATCH(B798,'Danh sách COD'!$B:$B,0)),J798/I798,""))</f>
        <v>0.74285714285714288</v>
      </c>
      <c r="S798" t="str">
        <f ca="1">IF(R798="","",IF(R798&gt;='Báo cáo'!$C$8,"Có","Không"))</f>
        <v>Không</v>
      </c>
    </row>
    <row r="799" spans="1:19" x14ac:dyDescent="0.25">
      <c r="A799" t="str">
        <f ca="1">IF(ISBLANK(INDIRECT("'["&amp;'Báo cáo'!$C$3&amp;".xlsx]Hóa đơn COD'!"&amp;CELL("address",A799))),"",(INDIRECT("'["&amp;'Báo cáo'!$C$3&amp;".xlsx]Hóa đơn COD'!"&amp;CELL("address",A799))))</f>
        <v>BTT399391332.T160262.061219</v>
      </c>
      <c r="B799" t="str">
        <f ca="1">IF(ISBLANK(INDIRECT("'["&amp;'Báo cáo'!$C$3&amp;".xlsx]Hóa đơn COD'!"&amp;CELL("address",B799))),"",(INDIRECT("'["&amp;'Báo cáo'!$C$3&amp;".xlsx]Hóa đơn COD'!"&amp;CELL("address",B799))))</f>
        <v>T160262-Nguyễn Tấn Đạt</v>
      </c>
      <c r="C799">
        <f ca="1">IF(ISBLANK(INDIRECT("'["&amp;'Báo cáo'!$C$3&amp;".xlsx]Hóa đơn COD'!"&amp;CELL("address",C799))),"",(INDIRECT("'["&amp;'Báo cáo'!$C$3&amp;".xlsx]Hóa đơn COD'!"&amp;CELL("address",C799))))</f>
        <v>16724056</v>
      </c>
      <c r="D799">
        <f ca="1">IF(ISBLANK(INDIRECT("'["&amp;'Báo cáo'!$C$3&amp;".xlsx]Hóa đơn COD'!"&amp;CELL("address",D799))),"",(INDIRECT("'["&amp;'Báo cáo'!$C$3&amp;".xlsx]Hóa đơn COD'!"&amp;CELL("address",D799))))</f>
        <v>0</v>
      </c>
      <c r="E799">
        <f ca="1">IF(ISBLANK(INDIRECT("'["&amp;'Báo cáo'!$C$3&amp;".xlsx]Hóa đơn COD'!"&amp;CELL("address",E799))),"",(INDIRECT("'["&amp;'Báo cáo'!$C$3&amp;".xlsx]Hóa đơn COD'!"&amp;CELL("address",E799))))</f>
        <v>1656950</v>
      </c>
      <c r="F799">
        <f ca="1">IF(ISBLANK(INDIRECT("'["&amp;'Báo cáo'!$C$3&amp;".xlsx]Hóa đơn COD'!"&amp;CELL("address",F799))),"",(INDIRECT("'["&amp;'Báo cáo'!$C$3&amp;".xlsx]Hóa đơn COD'!"&amp;CELL("address",F799))))</f>
        <v>1493950</v>
      </c>
      <c r="G799">
        <f ca="1">IF(ISBLANK(INDIRECT("'["&amp;'Báo cáo'!$C$3&amp;".xlsx]Hóa đơn COD'!"&amp;CELL("address",G799))),"",(INDIRECT("'["&amp;'Báo cáo'!$C$3&amp;".xlsx]Hóa đơn COD'!"&amp;CELL("address",G799))))</f>
        <v>163000</v>
      </c>
      <c r="H799">
        <f ca="1">IF(ISBLANK(INDIRECT("'["&amp;'Báo cáo'!$C$3&amp;".xlsx]Hóa đơn COD'!"&amp;CELL("address",H799))),"",(INDIRECT("'["&amp;'Báo cáo'!$C$3&amp;".xlsx]Hóa đơn COD'!"&amp;CELL("address",H799))))</f>
        <v>0</v>
      </c>
      <c r="I799">
        <f ca="1">IF(ISBLANK(INDIRECT("'["&amp;'Báo cáo'!$C$3&amp;".xlsx]Hóa đơn COD'!"&amp;CELL("address",I799))),"",(INDIRECT("'["&amp;'Báo cáo'!$C$3&amp;".xlsx]Hóa đơn COD'!"&amp;CELL("address",I799))))</f>
        <v>77</v>
      </c>
      <c r="J799">
        <f ca="1">IF(ISBLANK(INDIRECT("'["&amp;'Báo cáo'!$C$3&amp;".xlsx]Hóa đơn COD'!"&amp;CELL("address",J799))),"",(INDIRECT("'["&amp;'Báo cáo'!$C$3&amp;".xlsx]Hóa đơn COD'!"&amp;CELL("address",J799))))</f>
        <v>62</v>
      </c>
      <c r="K799">
        <f ca="1">IF(ISBLANK(INDIRECT("'["&amp;'Báo cáo'!$C$3&amp;".xlsx]Hóa đơn COD'!"&amp;CELL("address",K799))),"",(INDIRECT("'["&amp;'Báo cáo'!$C$3&amp;".xlsx]Hóa đơn COD'!"&amp;CELL("address",K799))))</f>
        <v>1</v>
      </c>
      <c r="L799">
        <f ca="1">IF(ISBLANK(INDIRECT("'["&amp;'Báo cáo'!$C$3&amp;".xlsx]Hóa đơn COD'!"&amp;CELL("address",L799))),"",(INDIRECT("'["&amp;'Báo cáo'!$C$3&amp;".xlsx]Hóa đơn COD'!"&amp;CELL("address",L799))))</f>
        <v>14</v>
      </c>
      <c r="M799">
        <f ca="1">IF(ISBLANK(INDIRECT("'["&amp;'Báo cáo'!$C$3&amp;".xlsx]Hóa đơn COD'!"&amp;CELL("address",M799))),"",(INDIRECT("'["&amp;'Báo cáo'!$C$3&amp;".xlsx]Hóa đơn COD'!"&amp;CELL("address",M799))))</f>
        <v>77</v>
      </c>
      <c r="N799" t="str">
        <f ca="1">IF(ISBLANK(INDIRECT("'["&amp;'Báo cáo'!$C$3&amp;".xlsx]Hóa đơn COD'!"&amp;CELL("address",N799))),"",(INDIRECT("'["&amp;'Báo cáo'!$C$3&amp;".xlsx]Hóa đơn COD'!"&amp;CELL("address",N799))))</f>
        <v>ngannk2</v>
      </c>
      <c r="O799" t="str">
        <f ca="1">IF(ISBLANK(INDIRECT("'["&amp;'Báo cáo'!$C$3&amp;".xlsx]Hóa đơn COD'!"&amp;CELL("address",O799))),"",(INDIRECT("'["&amp;'Báo cáo'!$C$3&amp;".xlsx]Hóa đơn COD'!"&amp;CELL("address",O799))))</f>
        <v>12:59 06-12-19</v>
      </c>
      <c r="P799" s="10">
        <f t="shared" ca="1" si="12"/>
        <v>0.54097222222222219</v>
      </c>
      <c r="Q799" t="str">
        <f ca="1">IF(B799="","",IF(P799&lt;'Báo cáo'!$C$4,"Sáng","Chiều"))</f>
        <v>Sáng</v>
      </c>
      <c r="R799" s="12" t="str">
        <f ca="1">IF(A799="","",IF(ISNUMBER(MATCH(B799,'Danh sách COD'!$B:$B,0)),J799/I799,""))</f>
        <v/>
      </c>
      <c r="S799" t="str">
        <f ca="1">IF(R799="","",IF(R799&gt;='Báo cáo'!$C$8,"Có","Không"))</f>
        <v/>
      </c>
    </row>
    <row r="800" spans="1:19" x14ac:dyDescent="0.25">
      <c r="A800" t="str">
        <f ca="1">IF(ISBLANK(INDIRECT("'["&amp;'Báo cáo'!$C$3&amp;".xlsx]Hóa đơn COD'!"&amp;CELL("address",A800))),"",(INDIRECT("'["&amp;'Báo cáo'!$C$3&amp;".xlsx]Hóa đơn COD'!"&amp;CELL("address",A800))))</f>
        <v>BTT391786653.T160262.301119</v>
      </c>
      <c r="B800" t="str">
        <f ca="1">IF(ISBLANK(INDIRECT("'["&amp;'Báo cáo'!$C$3&amp;".xlsx]Hóa đơn COD'!"&amp;CELL("address",B800))),"",(INDIRECT("'["&amp;'Báo cáo'!$C$3&amp;".xlsx]Hóa đơn COD'!"&amp;CELL("address",B800))))</f>
        <v>T160262-Nguyễn Tấn Đạt</v>
      </c>
      <c r="C800">
        <f ca="1">IF(ISBLANK(INDIRECT("'["&amp;'Báo cáo'!$C$3&amp;".xlsx]Hóa đơn COD'!"&amp;CELL("address",C800))),"",(INDIRECT("'["&amp;'Báo cáo'!$C$3&amp;".xlsx]Hóa đơn COD'!"&amp;CELL("address",C800))))</f>
        <v>11597266</v>
      </c>
      <c r="D800">
        <f ca="1">IF(ISBLANK(INDIRECT("'["&amp;'Báo cáo'!$C$3&amp;".xlsx]Hóa đơn COD'!"&amp;CELL("address",D800))),"",(INDIRECT("'["&amp;'Báo cáo'!$C$3&amp;".xlsx]Hóa đơn COD'!"&amp;CELL("address",D800))))</f>
        <v>0</v>
      </c>
      <c r="E800">
        <f ca="1">IF(ISBLANK(INDIRECT("'["&amp;'Báo cáo'!$C$3&amp;".xlsx]Hóa đơn COD'!"&amp;CELL("address",E800))),"",(INDIRECT("'["&amp;'Báo cáo'!$C$3&amp;".xlsx]Hóa đơn COD'!"&amp;CELL("address",E800))))</f>
        <v>1160170</v>
      </c>
      <c r="F800">
        <f ca="1">IF(ISBLANK(INDIRECT("'["&amp;'Báo cáo'!$C$3&amp;".xlsx]Hóa đơn COD'!"&amp;CELL("address",F800))),"",(INDIRECT("'["&amp;'Báo cáo'!$C$3&amp;".xlsx]Hóa đơn COD'!"&amp;CELL("address",F800))))</f>
        <v>1021170</v>
      </c>
      <c r="G800">
        <f ca="1">IF(ISBLANK(INDIRECT("'["&amp;'Báo cáo'!$C$3&amp;".xlsx]Hóa đơn COD'!"&amp;CELL("address",G800))),"",(INDIRECT("'["&amp;'Báo cáo'!$C$3&amp;".xlsx]Hóa đơn COD'!"&amp;CELL("address",G800))))</f>
        <v>139000</v>
      </c>
      <c r="H800">
        <f ca="1">IF(ISBLANK(INDIRECT("'["&amp;'Báo cáo'!$C$3&amp;".xlsx]Hóa đơn COD'!"&amp;CELL("address",H800))),"",(INDIRECT("'["&amp;'Báo cáo'!$C$3&amp;".xlsx]Hóa đơn COD'!"&amp;CELL("address",H800))))</f>
        <v>0</v>
      </c>
      <c r="I800">
        <f ca="1">IF(ISBLANK(INDIRECT("'["&amp;'Báo cáo'!$C$3&amp;".xlsx]Hóa đơn COD'!"&amp;CELL("address",I800))),"",(INDIRECT("'["&amp;'Báo cáo'!$C$3&amp;".xlsx]Hóa đơn COD'!"&amp;CELL("address",I800))))</f>
        <v>76</v>
      </c>
      <c r="J800">
        <f ca="1">IF(ISBLANK(INDIRECT("'["&amp;'Báo cáo'!$C$3&amp;".xlsx]Hóa đơn COD'!"&amp;CELL("address",J800))),"",(INDIRECT("'["&amp;'Báo cáo'!$C$3&amp;".xlsx]Hóa đơn COD'!"&amp;CELL("address",J800))))</f>
        <v>46</v>
      </c>
      <c r="K800">
        <f ca="1">IF(ISBLANK(INDIRECT("'["&amp;'Báo cáo'!$C$3&amp;".xlsx]Hóa đơn COD'!"&amp;CELL("address",K800))),"",(INDIRECT("'["&amp;'Báo cáo'!$C$3&amp;".xlsx]Hóa đơn COD'!"&amp;CELL("address",K800))))</f>
        <v>2</v>
      </c>
      <c r="L800">
        <f ca="1">IF(ISBLANK(INDIRECT("'["&amp;'Báo cáo'!$C$3&amp;".xlsx]Hóa đơn COD'!"&amp;CELL("address",L800))),"",(INDIRECT("'["&amp;'Báo cáo'!$C$3&amp;".xlsx]Hóa đơn COD'!"&amp;CELL("address",L800))))</f>
        <v>28</v>
      </c>
      <c r="M800">
        <f ca="1">IF(ISBLANK(INDIRECT("'["&amp;'Báo cáo'!$C$3&amp;".xlsx]Hóa đơn COD'!"&amp;CELL("address",M800))),"",(INDIRECT("'["&amp;'Báo cáo'!$C$3&amp;".xlsx]Hóa đơn COD'!"&amp;CELL("address",M800))))</f>
        <v>76</v>
      </c>
      <c r="N800" t="str">
        <f ca="1">IF(ISBLANK(INDIRECT("'["&amp;'Báo cáo'!$C$3&amp;".xlsx]Hóa đơn COD'!"&amp;CELL("address",N800))),"",(INDIRECT("'["&amp;'Báo cáo'!$C$3&amp;".xlsx]Hóa đơn COD'!"&amp;CELL("address",N800))))</f>
        <v>tuoint</v>
      </c>
      <c r="O800" t="str">
        <f ca="1">IF(ISBLANK(INDIRECT("'["&amp;'Báo cáo'!$C$3&amp;".xlsx]Hóa đơn COD'!"&amp;CELL("address",O800))),"",(INDIRECT("'["&amp;'Báo cáo'!$C$3&amp;".xlsx]Hóa đơn COD'!"&amp;CELL("address",O800))))</f>
        <v>13:21 30-11-19</v>
      </c>
      <c r="P800" s="10">
        <f t="shared" ca="1" si="12"/>
        <v>0.55625000000000002</v>
      </c>
      <c r="Q800" t="str">
        <f ca="1">IF(B800="","",IF(P800&lt;'Báo cáo'!$C$4,"Sáng","Chiều"))</f>
        <v>Chiều</v>
      </c>
      <c r="R800" s="12" t="str">
        <f ca="1">IF(A800="","",IF(ISNUMBER(MATCH(B800,'Danh sách COD'!$B:$B,0)),J800/I800,""))</f>
        <v/>
      </c>
      <c r="S800" t="str">
        <f ca="1">IF(R800="","",IF(R800&gt;='Báo cáo'!$C$8,"Có","Không"))</f>
        <v/>
      </c>
    </row>
    <row r="801" spans="1:19" x14ac:dyDescent="0.25">
      <c r="A801" t="str">
        <f ca="1">IF(ISBLANK(INDIRECT("'["&amp;'Báo cáo'!$C$3&amp;".xlsx]Hóa đơn COD'!"&amp;CELL("address",A801))),"",(INDIRECT("'["&amp;'Báo cáo'!$C$3&amp;".xlsx]Hóa đơn COD'!"&amp;CELL("address",A801))))</f>
        <v>BTT397985172.T160262.051219</v>
      </c>
      <c r="B801" t="str">
        <f ca="1">IF(ISBLANK(INDIRECT("'["&amp;'Báo cáo'!$C$3&amp;".xlsx]Hóa đơn COD'!"&amp;CELL("address",B801))),"",(INDIRECT("'["&amp;'Báo cáo'!$C$3&amp;".xlsx]Hóa đơn COD'!"&amp;CELL("address",B801))))</f>
        <v>T160262-Nguyễn Tấn Đạt</v>
      </c>
      <c r="C801">
        <f ca="1">IF(ISBLANK(INDIRECT("'["&amp;'Báo cáo'!$C$3&amp;".xlsx]Hóa đơn COD'!"&amp;CELL("address",C801))),"",(INDIRECT("'["&amp;'Báo cáo'!$C$3&amp;".xlsx]Hóa đơn COD'!"&amp;CELL("address",C801))))</f>
        <v>18596559</v>
      </c>
      <c r="D801">
        <f ca="1">IF(ISBLANK(INDIRECT("'["&amp;'Báo cáo'!$C$3&amp;".xlsx]Hóa đơn COD'!"&amp;CELL("address",D801))),"",(INDIRECT("'["&amp;'Báo cáo'!$C$3&amp;".xlsx]Hóa đơn COD'!"&amp;CELL("address",D801))))</f>
        <v>20750</v>
      </c>
      <c r="E801">
        <f ca="1">IF(ISBLANK(INDIRECT("'["&amp;'Báo cáo'!$C$3&amp;".xlsx]Hóa đơn COD'!"&amp;CELL("address",E801))),"",(INDIRECT("'["&amp;'Báo cáo'!$C$3&amp;".xlsx]Hóa đơn COD'!"&amp;CELL("address",E801))))</f>
        <v>1541805</v>
      </c>
      <c r="F801">
        <f ca="1">IF(ISBLANK(INDIRECT("'["&amp;'Báo cáo'!$C$3&amp;".xlsx]Hóa đơn COD'!"&amp;CELL("address",F801))),"",(INDIRECT("'["&amp;'Báo cáo'!$C$3&amp;".xlsx]Hóa đơn COD'!"&amp;CELL("address",F801))))</f>
        <v>1288305</v>
      </c>
      <c r="G801">
        <f ca="1">IF(ISBLANK(INDIRECT("'["&amp;'Báo cáo'!$C$3&amp;".xlsx]Hóa đơn COD'!"&amp;CELL("address",G801))),"",(INDIRECT("'["&amp;'Báo cáo'!$C$3&amp;".xlsx]Hóa đơn COD'!"&amp;CELL("address",G801))))</f>
        <v>253500</v>
      </c>
      <c r="H801">
        <f ca="1">IF(ISBLANK(INDIRECT("'["&amp;'Báo cáo'!$C$3&amp;".xlsx]Hóa đơn COD'!"&amp;CELL("address",H801))),"",(INDIRECT("'["&amp;'Báo cáo'!$C$3&amp;".xlsx]Hóa đơn COD'!"&amp;CELL("address",H801))))</f>
        <v>0</v>
      </c>
      <c r="I801">
        <f ca="1">IF(ISBLANK(INDIRECT("'["&amp;'Báo cáo'!$C$3&amp;".xlsx]Hóa đơn COD'!"&amp;CELL("address",I801))),"",(INDIRECT("'["&amp;'Báo cáo'!$C$3&amp;".xlsx]Hóa đơn COD'!"&amp;CELL("address",I801))))</f>
        <v>73</v>
      </c>
      <c r="J801">
        <f ca="1">IF(ISBLANK(INDIRECT("'["&amp;'Báo cáo'!$C$3&amp;".xlsx]Hóa đơn COD'!"&amp;CELL("address",J801))),"",(INDIRECT("'["&amp;'Báo cáo'!$C$3&amp;".xlsx]Hóa đơn COD'!"&amp;CELL("address",J801))))</f>
        <v>52</v>
      </c>
      <c r="K801">
        <f ca="1">IF(ISBLANK(INDIRECT("'["&amp;'Báo cáo'!$C$3&amp;".xlsx]Hóa đơn COD'!"&amp;CELL("address",K801))),"",(INDIRECT("'["&amp;'Báo cáo'!$C$3&amp;".xlsx]Hóa đơn COD'!"&amp;CELL("address",K801))))</f>
        <v>0</v>
      </c>
      <c r="L801">
        <f ca="1">IF(ISBLANK(INDIRECT("'["&amp;'Báo cáo'!$C$3&amp;".xlsx]Hóa đơn COD'!"&amp;CELL("address",L801))),"",(INDIRECT("'["&amp;'Báo cáo'!$C$3&amp;".xlsx]Hóa đơn COD'!"&amp;CELL("address",L801))))</f>
        <v>21</v>
      </c>
      <c r="M801">
        <f ca="1">IF(ISBLANK(INDIRECT("'["&amp;'Báo cáo'!$C$3&amp;".xlsx]Hóa đơn COD'!"&amp;CELL("address",M801))),"",(INDIRECT("'["&amp;'Báo cáo'!$C$3&amp;".xlsx]Hóa đơn COD'!"&amp;CELL("address",M801))))</f>
        <v>73</v>
      </c>
      <c r="N801" t="str">
        <f ca="1">IF(ISBLANK(INDIRECT("'["&amp;'Báo cáo'!$C$3&amp;".xlsx]Hóa đơn COD'!"&amp;CELL("address",N801))),"",(INDIRECT("'["&amp;'Báo cáo'!$C$3&amp;".xlsx]Hóa đơn COD'!"&amp;CELL("address",N801))))</f>
        <v>trongntm</v>
      </c>
      <c r="O801" t="str">
        <f ca="1">IF(ISBLANK(INDIRECT("'["&amp;'Báo cáo'!$C$3&amp;".xlsx]Hóa đơn COD'!"&amp;CELL("address",O801))),"",(INDIRECT("'["&amp;'Báo cáo'!$C$3&amp;".xlsx]Hóa đơn COD'!"&amp;CELL("address",O801))))</f>
        <v>13:27 05-12-19</v>
      </c>
      <c r="P801" s="10">
        <f t="shared" ca="1" si="12"/>
        <v>0.56041666666666667</v>
      </c>
      <c r="Q801" t="str">
        <f ca="1">IF(B801="","",IF(P801&lt;'Báo cáo'!$C$4,"Sáng","Chiều"))</f>
        <v>Chiều</v>
      </c>
      <c r="R801" s="12" t="str">
        <f ca="1">IF(A801="","",IF(ISNUMBER(MATCH(B801,'Danh sách COD'!$B:$B,0)),J801/I801,""))</f>
        <v/>
      </c>
      <c r="S801" t="str">
        <f ca="1">IF(R801="","",IF(R801&gt;='Báo cáo'!$C$8,"Có","Không"))</f>
        <v/>
      </c>
    </row>
    <row r="802" spans="1:19" x14ac:dyDescent="0.25">
      <c r="A802" t="str">
        <f ca="1">IF(ISBLANK(INDIRECT("'["&amp;'Báo cáo'!$C$3&amp;".xlsx]Hóa đơn COD'!"&amp;CELL("address",A802))),"",(INDIRECT("'["&amp;'Báo cáo'!$C$3&amp;".xlsx]Hóa đơn COD'!"&amp;CELL("address",A802))))</f>
        <v>BTT393987963.T160262.021219</v>
      </c>
      <c r="B802" t="str">
        <f ca="1">IF(ISBLANK(INDIRECT("'["&amp;'Báo cáo'!$C$3&amp;".xlsx]Hóa đơn COD'!"&amp;CELL("address",B802))),"",(INDIRECT("'["&amp;'Báo cáo'!$C$3&amp;".xlsx]Hóa đơn COD'!"&amp;CELL("address",B802))))</f>
        <v>T160262-Nguyễn Tấn Đạt</v>
      </c>
      <c r="C802">
        <f ca="1">IF(ISBLANK(INDIRECT("'["&amp;'Báo cáo'!$C$3&amp;".xlsx]Hóa đơn COD'!"&amp;CELL("address",C802))),"",(INDIRECT("'["&amp;'Báo cáo'!$C$3&amp;".xlsx]Hóa đơn COD'!"&amp;CELL("address",C802))))</f>
        <v>24665959</v>
      </c>
      <c r="D802">
        <f ca="1">IF(ISBLANK(INDIRECT("'["&amp;'Báo cáo'!$C$3&amp;".xlsx]Hóa đơn COD'!"&amp;CELL("address",D802))),"",(INDIRECT("'["&amp;'Báo cáo'!$C$3&amp;".xlsx]Hóa đơn COD'!"&amp;CELL("address",D802))))</f>
        <v>0</v>
      </c>
      <c r="E802">
        <f ca="1">IF(ISBLANK(INDIRECT("'["&amp;'Báo cáo'!$C$3&amp;".xlsx]Hóa đơn COD'!"&amp;CELL("address",E802))),"",(INDIRECT("'["&amp;'Báo cáo'!$C$3&amp;".xlsx]Hóa đơn COD'!"&amp;CELL("address",E802))))</f>
        <v>2030075</v>
      </c>
      <c r="F802">
        <f ca="1">IF(ISBLANK(INDIRECT("'["&amp;'Báo cáo'!$C$3&amp;".xlsx]Hóa đơn COD'!"&amp;CELL("address",F802))),"",(INDIRECT("'["&amp;'Báo cáo'!$C$3&amp;".xlsx]Hóa đơn COD'!"&amp;CELL("address",F802))))</f>
        <v>1802075</v>
      </c>
      <c r="G802">
        <f ca="1">IF(ISBLANK(INDIRECT("'["&amp;'Báo cáo'!$C$3&amp;".xlsx]Hóa đơn COD'!"&amp;CELL("address",G802))),"",(INDIRECT("'["&amp;'Báo cáo'!$C$3&amp;".xlsx]Hóa đơn COD'!"&amp;CELL("address",G802))))</f>
        <v>228000</v>
      </c>
      <c r="H802">
        <f ca="1">IF(ISBLANK(INDIRECT("'["&amp;'Báo cáo'!$C$3&amp;".xlsx]Hóa đơn COD'!"&amp;CELL("address",H802))),"",(INDIRECT("'["&amp;'Báo cáo'!$C$3&amp;".xlsx]Hóa đơn COD'!"&amp;CELL("address",H802))))</f>
        <v>0</v>
      </c>
      <c r="I802">
        <f ca="1">IF(ISBLANK(INDIRECT("'["&amp;'Báo cáo'!$C$3&amp;".xlsx]Hóa đơn COD'!"&amp;CELL("address",I802))),"",(INDIRECT("'["&amp;'Báo cáo'!$C$3&amp;".xlsx]Hóa đơn COD'!"&amp;CELL("address",I802))))</f>
        <v>97</v>
      </c>
      <c r="J802">
        <f ca="1">IF(ISBLANK(INDIRECT("'["&amp;'Báo cáo'!$C$3&amp;".xlsx]Hóa đơn COD'!"&amp;CELL("address",J802))),"",(INDIRECT("'["&amp;'Báo cáo'!$C$3&amp;".xlsx]Hóa đơn COD'!"&amp;CELL("address",J802))))</f>
        <v>78</v>
      </c>
      <c r="K802">
        <f ca="1">IF(ISBLANK(INDIRECT("'["&amp;'Báo cáo'!$C$3&amp;".xlsx]Hóa đơn COD'!"&amp;CELL("address",K802))),"",(INDIRECT("'["&amp;'Báo cáo'!$C$3&amp;".xlsx]Hóa đơn COD'!"&amp;CELL("address",K802))))</f>
        <v>2</v>
      </c>
      <c r="L802">
        <f ca="1">IF(ISBLANK(INDIRECT("'["&amp;'Báo cáo'!$C$3&amp;".xlsx]Hóa đơn COD'!"&amp;CELL("address",L802))),"",(INDIRECT("'["&amp;'Báo cáo'!$C$3&amp;".xlsx]Hóa đơn COD'!"&amp;CELL("address",L802))))</f>
        <v>17</v>
      </c>
      <c r="M802">
        <f ca="1">IF(ISBLANK(INDIRECT("'["&amp;'Báo cáo'!$C$3&amp;".xlsx]Hóa đơn COD'!"&amp;CELL("address",M802))),"",(INDIRECT("'["&amp;'Báo cáo'!$C$3&amp;".xlsx]Hóa đơn COD'!"&amp;CELL("address",M802))))</f>
        <v>97</v>
      </c>
      <c r="N802" t="str">
        <f ca="1">IF(ISBLANK(INDIRECT("'["&amp;'Báo cáo'!$C$3&amp;".xlsx]Hóa đơn COD'!"&amp;CELL("address",N802))),"",(INDIRECT("'["&amp;'Báo cáo'!$C$3&amp;".xlsx]Hóa đơn COD'!"&amp;CELL("address",N802))))</f>
        <v>ngannk2</v>
      </c>
      <c r="O802" t="str">
        <f ca="1">IF(ISBLANK(INDIRECT("'["&amp;'Báo cáo'!$C$3&amp;".xlsx]Hóa đơn COD'!"&amp;CELL("address",O802))),"",(INDIRECT("'["&amp;'Báo cáo'!$C$3&amp;".xlsx]Hóa đơn COD'!"&amp;CELL("address",O802))))</f>
        <v>13:28 02-12-19</v>
      </c>
      <c r="P802" s="10">
        <f t="shared" ca="1" si="12"/>
        <v>0.56111111111111112</v>
      </c>
      <c r="Q802" t="str">
        <f ca="1">IF(B802="","",IF(P802&lt;'Báo cáo'!$C$4,"Sáng","Chiều"))</f>
        <v>Chiều</v>
      </c>
      <c r="R802" s="12" t="str">
        <f ca="1">IF(A802="","",IF(ISNUMBER(MATCH(B802,'Danh sách COD'!$B:$B,0)),J802/I802,""))</f>
        <v/>
      </c>
      <c r="S802" t="str">
        <f ca="1">IF(R802="","",IF(R802&gt;='Báo cáo'!$C$8,"Có","Không"))</f>
        <v/>
      </c>
    </row>
    <row r="803" spans="1:19" x14ac:dyDescent="0.25">
      <c r="A803" t="str">
        <f ca="1">IF(ISBLANK(INDIRECT("'["&amp;'Báo cáo'!$C$3&amp;".xlsx]Hóa đơn COD'!"&amp;CELL("address",A803))),"",(INDIRECT("'["&amp;'Báo cáo'!$C$3&amp;".xlsx]Hóa đơn COD'!"&amp;CELL("address",A803))))</f>
        <v>BTT395323641.T160262.031219</v>
      </c>
      <c r="B803" t="str">
        <f ca="1">IF(ISBLANK(INDIRECT("'["&amp;'Báo cáo'!$C$3&amp;".xlsx]Hóa đơn COD'!"&amp;CELL("address",B803))),"",(INDIRECT("'["&amp;'Báo cáo'!$C$3&amp;".xlsx]Hóa đơn COD'!"&amp;CELL("address",B803))))</f>
        <v>T160262-Nguyễn Tấn Đạt</v>
      </c>
      <c r="C803">
        <f ca="1">IF(ISBLANK(INDIRECT("'["&amp;'Báo cáo'!$C$3&amp;".xlsx]Hóa đơn COD'!"&amp;CELL("address",C803))),"",(INDIRECT("'["&amp;'Báo cáo'!$C$3&amp;".xlsx]Hóa đơn COD'!"&amp;CELL("address",C803))))</f>
        <v>13988455</v>
      </c>
      <c r="D803">
        <f ca="1">IF(ISBLANK(INDIRECT("'["&amp;'Báo cáo'!$C$3&amp;".xlsx]Hóa đơn COD'!"&amp;CELL("address",D803))),"",(INDIRECT("'["&amp;'Báo cáo'!$C$3&amp;".xlsx]Hóa đơn COD'!"&amp;CELL("address",D803))))</f>
        <v>0</v>
      </c>
      <c r="E803">
        <f ca="1">IF(ISBLANK(INDIRECT("'["&amp;'Báo cáo'!$C$3&amp;".xlsx]Hóa đơn COD'!"&amp;CELL("address",E803))),"",(INDIRECT("'["&amp;'Báo cáo'!$C$3&amp;".xlsx]Hóa đơn COD'!"&amp;CELL("address",E803))))</f>
        <v>1566470</v>
      </c>
      <c r="F803">
        <f ca="1">IF(ISBLANK(INDIRECT("'["&amp;'Báo cáo'!$C$3&amp;".xlsx]Hóa đơn COD'!"&amp;CELL("address",F803))),"",(INDIRECT("'["&amp;'Báo cáo'!$C$3&amp;".xlsx]Hóa đơn COD'!"&amp;CELL("address",F803))))</f>
        <v>1322970</v>
      </c>
      <c r="G803">
        <f ca="1">IF(ISBLANK(INDIRECT("'["&amp;'Báo cáo'!$C$3&amp;".xlsx]Hóa đơn COD'!"&amp;CELL("address",G803))),"",(INDIRECT("'["&amp;'Báo cáo'!$C$3&amp;".xlsx]Hóa đơn COD'!"&amp;CELL("address",G803))))</f>
        <v>243500</v>
      </c>
      <c r="H803">
        <f ca="1">IF(ISBLANK(INDIRECT("'["&amp;'Báo cáo'!$C$3&amp;".xlsx]Hóa đơn COD'!"&amp;CELL("address",H803))),"",(INDIRECT("'["&amp;'Báo cáo'!$C$3&amp;".xlsx]Hóa đơn COD'!"&amp;CELL("address",H803))))</f>
        <v>0</v>
      </c>
      <c r="I803">
        <f ca="1">IF(ISBLANK(INDIRECT("'["&amp;'Báo cáo'!$C$3&amp;".xlsx]Hóa đơn COD'!"&amp;CELL("address",I803))),"",(INDIRECT("'["&amp;'Báo cáo'!$C$3&amp;".xlsx]Hóa đơn COD'!"&amp;CELL("address",I803))))</f>
        <v>94</v>
      </c>
      <c r="J803">
        <f ca="1">IF(ISBLANK(INDIRECT("'["&amp;'Báo cáo'!$C$3&amp;".xlsx]Hóa đơn COD'!"&amp;CELL("address",J803))),"",(INDIRECT("'["&amp;'Báo cáo'!$C$3&amp;".xlsx]Hóa đơn COD'!"&amp;CELL("address",J803))))</f>
        <v>62</v>
      </c>
      <c r="K803">
        <f ca="1">IF(ISBLANK(INDIRECT("'["&amp;'Báo cáo'!$C$3&amp;".xlsx]Hóa đơn COD'!"&amp;CELL("address",K803))),"",(INDIRECT("'["&amp;'Báo cáo'!$C$3&amp;".xlsx]Hóa đơn COD'!"&amp;CELL("address",K803))))</f>
        <v>3</v>
      </c>
      <c r="L803">
        <f ca="1">IF(ISBLANK(INDIRECT("'["&amp;'Báo cáo'!$C$3&amp;".xlsx]Hóa đơn COD'!"&amp;CELL("address",L803))),"",(INDIRECT("'["&amp;'Báo cáo'!$C$3&amp;".xlsx]Hóa đơn COD'!"&amp;CELL("address",L803))))</f>
        <v>29</v>
      </c>
      <c r="M803">
        <f ca="1">IF(ISBLANK(INDIRECT("'["&amp;'Báo cáo'!$C$3&amp;".xlsx]Hóa đơn COD'!"&amp;CELL("address",M803))),"",(INDIRECT("'["&amp;'Báo cáo'!$C$3&amp;".xlsx]Hóa đơn COD'!"&amp;CELL("address",M803))))</f>
        <v>94</v>
      </c>
      <c r="N803" t="str">
        <f ca="1">IF(ISBLANK(INDIRECT("'["&amp;'Báo cáo'!$C$3&amp;".xlsx]Hóa đơn COD'!"&amp;CELL("address",N803))),"",(INDIRECT("'["&amp;'Báo cáo'!$C$3&amp;".xlsx]Hóa đơn COD'!"&amp;CELL("address",N803))))</f>
        <v>nhitpy</v>
      </c>
      <c r="O803" t="str">
        <f ca="1">IF(ISBLANK(INDIRECT("'["&amp;'Báo cáo'!$C$3&amp;".xlsx]Hóa đơn COD'!"&amp;CELL("address",O803))),"",(INDIRECT("'["&amp;'Báo cáo'!$C$3&amp;".xlsx]Hóa đơn COD'!"&amp;CELL("address",O803))))</f>
        <v>13:36 03-12-19</v>
      </c>
      <c r="P803" s="10">
        <f t="shared" ca="1" si="12"/>
        <v>0.56666666666666665</v>
      </c>
      <c r="Q803" t="str">
        <f ca="1">IF(B803="","",IF(P803&lt;'Báo cáo'!$C$4,"Sáng","Chiều"))</f>
        <v>Chiều</v>
      </c>
      <c r="R803" s="12" t="str">
        <f ca="1">IF(A803="","",IF(ISNUMBER(MATCH(B803,'Danh sách COD'!$B:$B,0)),J803/I803,""))</f>
        <v/>
      </c>
      <c r="S803" t="str">
        <f ca="1">IF(R803="","",IF(R803&gt;='Báo cáo'!$C$8,"Có","Không"))</f>
        <v/>
      </c>
    </row>
    <row r="804" spans="1:19" x14ac:dyDescent="0.25">
      <c r="A804" t="str">
        <f ca="1">IF(ISBLANK(INDIRECT("'["&amp;'Báo cáo'!$C$3&amp;".xlsx]Hóa đơn COD'!"&amp;CELL("address",A804))),"",(INDIRECT("'["&amp;'Báo cáo'!$C$3&amp;".xlsx]Hóa đơn COD'!"&amp;CELL("address",A804))))</f>
        <v>BTT396826215.T160262.041219</v>
      </c>
      <c r="B804" t="str">
        <f ca="1">IF(ISBLANK(INDIRECT("'["&amp;'Báo cáo'!$C$3&amp;".xlsx]Hóa đơn COD'!"&amp;CELL("address",B804))),"",(INDIRECT("'["&amp;'Báo cáo'!$C$3&amp;".xlsx]Hóa đơn COD'!"&amp;CELL("address",B804))))</f>
        <v>T160262-Nguyễn Tấn Đạt</v>
      </c>
      <c r="C804">
        <f ca="1">IF(ISBLANK(INDIRECT("'["&amp;'Báo cáo'!$C$3&amp;".xlsx]Hóa đơn COD'!"&amp;CELL("address",C804))),"",(INDIRECT("'["&amp;'Báo cáo'!$C$3&amp;".xlsx]Hóa đơn COD'!"&amp;CELL("address",C804))))</f>
        <v>28891114</v>
      </c>
      <c r="D804">
        <f ca="1">IF(ISBLANK(INDIRECT("'["&amp;'Báo cáo'!$C$3&amp;".xlsx]Hóa đơn COD'!"&amp;CELL("address",D804))),"",(INDIRECT("'["&amp;'Báo cáo'!$C$3&amp;".xlsx]Hóa đơn COD'!"&amp;CELL("address",D804))))</f>
        <v>0</v>
      </c>
      <c r="E804">
        <f ca="1">IF(ISBLANK(INDIRECT("'["&amp;'Báo cáo'!$C$3&amp;".xlsx]Hóa đơn COD'!"&amp;CELL("address",E804))),"",(INDIRECT("'["&amp;'Báo cáo'!$C$3&amp;".xlsx]Hóa đơn COD'!"&amp;CELL("address",E804))))</f>
        <v>2615420</v>
      </c>
      <c r="F804">
        <f ca="1">IF(ISBLANK(INDIRECT("'["&amp;'Báo cáo'!$C$3&amp;".xlsx]Hóa đơn COD'!"&amp;CELL("address",F804))),"",(INDIRECT("'["&amp;'Báo cáo'!$C$3&amp;".xlsx]Hóa đơn COD'!"&amp;CELL("address",F804))))</f>
        <v>2159420</v>
      </c>
      <c r="G804">
        <f ca="1">IF(ISBLANK(INDIRECT("'["&amp;'Báo cáo'!$C$3&amp;".xlsx]Hóa đơn COD'!"&amp;CELL("address",G804))),"",(INDIRECT("'["&amp;'Báo cáo'!$C$3&amp;".xlsx]Hóa đơn COD'!"&amp;CELL("address",G804))))</f>
        <v>456000</v>
      </c>
      <c r="H804">
        <f ca="1">IF(ISBLANK(INDIRECT("'["&amp;'Báo cáo'!$C$3&amp;".xlsx]Hóa đơn COD'!"&amp;CELL("address",H804))),"",(INDIRECT("'["&amp;'Báo cáo'!$C$3&amp;".xlsx]Hóa đơn COD'!"&amp;CELL("address",H804))))</f>
        <v>0</v>
      </c>
      <c r="I804">
        <f ca="1">IF(ISBLANK(INDIRECT("'["&amp;'Báo cáo'!$C$3&amp;".xlsx]Hóa đơn COD'!"&amp;CELL("address",I804))),"",(INDIRECT("'["&amp;'Báo cáo'!$C$3&amp;".xlsx]Hóa đơn COD'!"&amp;CELL("address",I804))))</f>
        <v>123</v>
      </c>
      <c r="J804">
        <f ca="1">IF(ISBLANK(INDIRECT("'["&amp;'Báo cáo'!$C$3&amp;".xlsx]Hóa đơn COD'!"&amp;CELL("address",J804))),"",(INDIRECT("'["&amp;'Báo cáo'!$C$3&amp;".xlsx]Hóa đơn COD'!"&amp;CELL("address",J804))))</f>
        <v>103</v>
      </c>
      <c r="K804">
        <f ca="1">IF(ISBLANK(INDIRECT("'["&amp;'Báo cáo'!$C$3&amp;".xlsx]Hóa đơn COD'!"&amp;CELL("address",K804))),"",(INDIRECT("'["&amp;'Báo cáo'!$C$3&amp;".xlsx]Hóa đơn COD'!"&amp;CELL("address",K804))))</f>
        <v>1</v>
      </c>
      <c r="L804">
        <f ca="1">IF(ISBLANK(INDIRECT("'["&amp;'Báo cáo'!$C$3&amp;".xlsx]Hóa đơn COD'!"&amp;CELL("address",L804))),"",(INDIRECT("'["&amp;'Báo cáo'!$C$3&amp;".xlsx]Hóa đơn COD'!"&amp;CELL("address",L804))))</f>
        <v>19</v>
      </c>
      <c r="M804">
        <f ca="1">IF(ISBLANK(INDIRECT("'["&amp;'Báo cáo'!$C$3&amp;".xlsx]Hóa đơn COD'!"&amp;CELL("address",M804))),"",(INDIRECT("'["&amp;'Báo cáo'!$C$3&amp;".xlsx]Hóa đơn COD'!"&amp;CELL("address",M804))))</f>
        <v>123</v>
      </c>
      <c r="N804" t="str">
        <f ca="1">IF(ISBLANK(INDIRECT("'["&amp;'Báo cáo'!$C$3&amp;".xlsx]Hóa đơn COD'!"&amp;CELL("address",N804))),"",(INDIRECT("'["&amp;'Báo cáo'!$C$3&amp;".xlsx]Hóa đơn COD'!"&amp;CELL("address",N804))))</f>
        <v>anhtnt3</v>
      </c>
      <c r="O804" t="str">
        <f ca="1">IF(ISBLANK(INDIRECT("'["&amp;'Báo cáo'!$C$3&amp;".xlsx]Hóa đơn COD'!"&amp;CELL("address",O804))),"",(INDIRECT("'["&amp;'Báo cáo'!$C$3&amp;".xlsx]Hóa đơn COD'!"&amp;CELL("address",O804))))</f>
        <v>14:44 04-12-19</v>
      </c>
      <c r="P804" s="10">
        <f t="shared" ca="1" si="12"/>
        <v>0.61388888888888882</v>
      </c>
      <c r="Q804" t="str">
        <f ca="1">IF(B804="","",IF(P804&lt;'Báo cáo'!$C$4,"Sáng","Chiều"))</f>
        <v>Chiều</v>
      </c>
      <c r="R804" s="12" t="str">
        <f ca="1">IF(A804="","",IF(ISNUMBER(MATCH(B804,'Danh sách COD'!$B:$B,0)),J804/I804,""))</f>
        <v/>
      </c>
      <c r="S804" t="str">
        <f ca="1">IF(R804="","",IF(R804&gt;='Báo cáo'!$C$8,"Có","Không"))</f>
        <v/>
      </c>
    </row>
    <row r="805" spans="1:19" x14ac:dyDescent="0.25">
      <c r="A805" t="str">
        <f ca="1">IF(ISBLANK(INDIRECT("'["&amp;'Báo cáo'!$C$3&amp;".xlsx]Hóa đơn COD'!"&amp;CELL("address",A805))),"",(INDIRECT("'["&amp;'Báo cáo'!$C$3&amp;".xlsx]Hóa đơn COD'!"&amp;CELL("address",A805))))</f>
        <v>BTT395658048.T160262.031219</v>
      </c>
      <c r="B805" t="str">
        <f ca="1">IF(ISBLANK(INDIRECT("'["&amp;'Báo cáo'!$C$3&amp;".xlsx]Hóa đơn COD'!"&amp;CELL("address",B805))),"",(INDIRECT("'["&amp;'Báo cáo'!$C$3&amp;".xlsx]Hóa đơn COD'!"&amp;CELL("address",B805))))</f>
        <v>T160262-Nguyễn Tấn Đạt</v>
      </c>
      <c r="C805">
        <f ca="1">IF(ISBLANK(INDIRECT("'["&amp;'Báo cáo'!$C$3&amp;".xlsx]Hóa đơn COD'!"&amp;CELL("address",C805))),"",(INDIRECT("'["&amp;'Báo cáo'!$C$3&amp;".xlsx]Hóa đơn COD'!"&amp;CELL("address",C805))))</f>
        <v>9149905</v>
      </c>
      <c r="D805">
        <f ca="1">IF(ISBLANK(INDIRECT("'["&amp;'Báo cáo'!$C$3&amp;".xlsx]Hóa đơn COD'!"&amp;CELL("address",D805))),"",(INDIRECT("'["&amp;'Báo cáo'!$C$3&amp;".xlsx]Hóa đơn COD'!"&amp;CELL("address",D805))))</f>
        <v>0</v>
      </c>
      <c r="E805">
        <f ca="1">IF(ISBLANK(INDIRECT("'["&amp;'Báo cáo'!$C$3&amp;".xlsx]Hóa đơn COD'!"&amp;CELL("address",E805))),"",(INDIRECT("'["&amp;'Báo cáo'!$C$3&amp;".xlsx]Hóa đơn COD'!"&amp;CELL("address",E805))))</f>
        <v>893430</v>
      </c>
      <c r="F805">
        <f ca="1">IF(ISBLANK(INDIRECT("'["&amp;'Báo cáo'!$C$3&amp;".xlsx]Hóa đơn COD'!"&amp;CELL("address",F805))),"",(INDIRECT("'["&amp;'Báo cáo'!$C$3&amp;".xlsx]Hóa đơn COD'!"&amp;CELL("address",F805))))</f>
        <v>820430</v>
      </c>
      <c r="G805">
        <f ca="1">IF(ISBLANK(INDIRECT("'["&amp;'Báo cáo'!$C$3&amp;".xlsx]Hóa đơn COD'!"&amp;CELL("address",G805))),"",(INDIRECT("'["&amp;'Báo cáo'!$C$3&amp;".xlsx]Hóa đơn COD'!"&amp;CELL("address",G805))))</f>
        <v>73000</v>
      </c>
      <c r="H805">
        <f ca="1">IF(ISBLANK(INDIRECT("'["&amp;'Báo cáo'!$C$3&amp;".xlsx]Hóa đơn COD'!"&amp;CELL("address",H805))),"",(INDIRECT("'["&amp;'Báo cáo'!$C$3&amp;".xlsx]Hóa đơn COD'!"&amp;CELL("address",H805))))</f>
        <v>0</v>
      </c>
      <c r="I805">
        <f ca="1">IF(ISBLANK(INDIRECT("'["&amp;'Báo cáo'!$C$3&amp;".xlsx]Hóa đơn COD'!"&amp;CELL("address",I805))),"",(INDIRECT("'["&amp;'Báo cáo'!$C$3&amp;".xlsx]Hóa đơn COD'!"&amp;CELL("address",I805))))</f>
        <v>55</v>
      </c>
      <c r="J805">
        <f ca="1">IF(ISBLANK(INDIRECT("'["&amp;'Báo cáo'!$C$3&amp;".xlsx]Hóa đơn COD'!"&amp;CELL("address",J805))),"",(INDIRECT("'["&amp;'Báo cáo'!$C$3&amp;".xlsx]Hóa đơn COD'!"&amp;CELL("address",J805))))</f>
        <v>29</v>
      </c>
      <c r="K805">
        <f ca="1">IF(ISBLANK(INDIRECT("'["&amp;'Báo cáo'!$C$3&amp;".xlsx]Hóa đơn COD'!"&amp;CELL("address",K805))),"",(INDIRECT("'["&amp;'Báo cáo'!$C$3&amp;".xlsx]Hóa đơn COD'!"&amp;CELL("address",K805))))</f>
        <v>4</v>
      </c>
      <c r="L805">
        <f ca="1">IF(ISBLANK(INDIRECT("'["&amp;'Báo cáo'!$C$3&amp;".xlsx]Hóa đơn COD'!"&amp;CELL("address",L805))),"",(INDIRECT("'["&amp;'Báo cáo'!$C$3&amp;".xlsx]Hóa đơn COD'!"&amp;CELL("address",L805))))</f>
        <v>22</v>
      </c>
      <c r="M805">
        <f ca="1">IF(ISBLANK(INDIRECT("'["&amp;'Báo cáo'!$C$3&amp;".xlsx]Hóa đơn COD'!"&amp;CELL("address",M805))),"",(INDIRECT("'["&amp;'Báo cáo'!$C$3&amp;".xlsx]Hóa đơn COD'!"&amp;CELL("address",M805))))</f>
        <v>55</v>
      </c>
      <c r="N805" t="str">
        <f ca="1">IF(ISBLANK(INDIRECT("'["&amp;'Báo cáo'!$C$3&amp;".xlsx]Hóa đơn COD'!"&amp;CELL("address",N805))),"",(INDIRECT("'["&amp;'Báo cáo'!$C$3&amp;".xlsx]Hóa đơn COD'!"&amp;CELL("address",N805))))</f>
        <v>tuoint</v>
      </c>
      <c r="O805" t="str">
        <f ca="1">IF(ISBLANK(INDIRECT("'["&amp;'Báo cáo'!$C$3&amp;".xlsx]Hóa đơn COD'!"&amp;CELL("address",O805))),"",(INDIRECT("'["&amp;'Báo cáo'!$C$3&amp;".xlsx]Hóa đơn COD'!"&amp;CELL("address",O805))))</f>
        <v>18:11 03-12-19</v>
      </c>
      <c r="P805" s="10">
        <f t="shared" ca="1" si="12"/>
        <v>0.75763888888888886</v>
      </c>
      <c r="Q805" t="str">
        <f ca="1">IF(B805="","",IF(P805&lt;'Báo cáo'!$C$4,"Sáng","Chiều"))</f>
        <v>Chiều</v>
      </c>
      <c r="R805" s="12" t="str">
        <f ca="1">IF(A805="","",IF(ISNUMBER(MATCH(B805,'Danh sách COD'!$B:$B,0)),J805/I805,""))</f>
        <v/>
      </c>
      <c r="S805" t="str">
        <f ca="1">IF(R805="","",IF(R805&gt;='Báo cáo'!$C$8,"Có","Không"))</f>
        <v/>
      </c>
    </row>
    <row r="806" spans="1:19" x14ac:dyDescent="0.25">
      <c r="A806" t="str">
        <f ca="1">IF(ISBLANK(INDIRECT("'["&amp;'Báo cáo'!$C$3&amp;".xlsx]Hóa đơn COD'!"&amp;CELL("address",A806))),"",(INDIRECT("'["&amp;'Báo cáo'!$C$3&amp;".xlsx]Hóa đơn COD'!"&amp;CELL("address",A806))))</f>
        <v>BTT392129604.T160262.301119</v>
      </c>
      <c r="B806" t="str">
        <f ca="1">IF(ISBLANK(INDIRECT("'["&amp;'Báo cáo'!$C$3&amp;".xlsx]Hóa đơn COD'!"&amp;CELL("address",B806))),"",(INDIRECT("'["&amp;'Báo cáo'!$C$3&amp;".xlsx]Hóa đơn COD'!"&amp;CELL("address",B806))))</f>
        <v>T160262-Nguyễn Tấn Đạt</v>
      </c>
      <c r="C806">
        <f ca="1">IF(ISBLANK(INDIRECT("'["&amp;'Báo cáo'!$C$3&amp;".xlsx]Hóa đơn COD'!"&amp;CELL("address",C806))),"",(INDIRECT("'["&amp;'Báo cáo'!$C$3&amp;".xlsx]Hóa đơn COD'!"&amp;CELL("address",C806))))</f>
        <v>8528980</v>
      </c>
      <c r="D806">
        <f ca="1">IF(ISBLANK(INDIRECT("'["&amp;'Báo cáo'!$C$3&amp;".xlsx]Hóa đơn COD'!"&amp;CELL("address",D806))),"",(INDIRECT("'["&amp;'Báo cáo'!$C$3&amp;".xlsx]Hóa đơn COD'!"&amp;CELL("address",D806))))</f>
        <v>0</v>
      </c>
      <c r="E806">
        <f ca="1">IF(ISBLANK(INDIRECT("'["&amp;'Báo cáo'!$C$3&amp;".xlsx]Hóa đơn COD'!"&amp;CELL("address",E806))),"",(INDIRECT("'["&amp;'Báo cáo'!$C$3&amp;".xlsx]Hóa đơn COD'!"&amp;CELL("address",E806))))</f>
        <v>864010</v>
      </c>
      <c r="F806">
        <f ca="1">IF(ISBLANK(INDIRECT("'["&amp;'Báo cáo'!$C$3&amp;".xlsx]Hóa đơn COD'!"&amp;CELL("address",F806))),"",(INDIRECT("'["&amp;'Báo cáo'!$C$3&amp;".xlsx]Hóa đơn COD'!"&amp;CELL("address",F806))))</f>
        <v>728510</v>
      </c>
      <c r="G806">
        <f ca="1">IF(ISBLANK(INDIRECT("'["&amp;'Báo cáo'!$C$3&amp;".xlsx]Hóa đơn COD'!"&amp;CELL("address",G806))),"",(INDIRECT("'["&amp;'Báo cáo'!$C$3&amp;".xlsx]Hóa đơn COD'!"&amp;CELL("address",G806))))</f>
        <v>135500</v>
      </c>
      <c r="H806">
        <f ca="1">IF(ISBLANK(INDIRECT("'["&amp;'Báo cáo'!$C$3&amp;".xlsx]Hóa đơn COD'!"&amp;CELL("address",H806))),"",(INDIRECT("'["&amp;'Báo cáo'!$C$3&amp;".xlsx]Hóa đơn COD'!"&amp;CELL("address",H806))))</f>
        <v>0</v>
      </c>
      <c r="I806">
        <f ca="1">IF(ISBLANK(INDIRECT("'["&amp;'Báo cáo'!$C$3&amp;".xlsx]Hóa đơn COD'!"&amp;CELL("address",I806))),"",(INDIRECT("'["&amp;'Báo cáo'!$C$3&amp;".xlsx]Hóa đơn COD'!"&amp;CELL("address",I806))))</f>
        <v>55</v>
      </c>
      <c r="J806">
        <f ca="1">IF(ISBLANK(INDIRECT("'["&amp;'Báo cáo'!$C$3&amp;".xlsx]Hóa đơn COD'!"&amp;CELL("address",J806))),"",(INDIRECT("'["&amp;'Báo cáo'!$C$3&amp;".xlsx]Hóa đơn COD'!"&amp;CELL("address",J806))))</f>
        <v>29</v>
      </c>
      <c r="K806">
        <f ca="1">IF(ISBLANK(INDIRECT("'["&amp;'Báo cáo'!$C$3&amp;".xlsx]Hóa đơn COD'!"&amp;CELL("address",K806))),"",(INDIRECT("'["&amp;'Báo cáo'!$C$3&amp;".xlsx]Hóa đơn COD'!"&amp;CELL("address",K806))))</f>
        <v>8</v>
      </c>
      <c r="L806">
        <f ca="1">IF(ISBLANK(INDIRECT("'["&amp;'Báo cáo'!$C$3&amp;".xlsx]Hóa đơn COD'!"&amp;CELL("address",L806))),"",(INDIRECT("'["&amp;'Báo cáo'!$C$3&amp;".xlsx]Hóa đơn COD'!"&amp;CELL("address",L806))))</f>
        <v>18</v>
      </c>
      <c r="M806">
        <f ca="1">IF(ISBLANK(INDIRECT("'["&amp;'Báo cáo'!$C$3&amp;".xlsx]Hóa đơn COD'!"&amp;CELL("address",M806))),"",(INDIRECT("'["&amp;'Báo cáo'!$C$3&amp;".xlsx]Hóa đơn COD'!"&amp;CELL("address",M806))))</f>
        <v>55</v>
      </c>
      <c r="N806" t="str">
        <f ca="1">IF(ISBLANK(INDIRECT("'["&amp;'Báo cáo'!$C$3&amp;".xlsx]Hóa đơn COD'!"&amp;CELL("address",N806))),"",(INDIRECT("'["&amp;'Báo cáo'!$C$3&amp;".xlsx]Hóa đơn COD'!"&amp;CELL("address",N806))))</f>
        <v>trongntm</v>
      </c>
      <c r="O806" t="str">
        <f ca="1">IF(ISBLANK(INDIRECT("'["&amp;'Báo cáo'!$C$3&amp;".xlsx]Hóa đơn COD'!"&amp;CELL("address",O806))),"",(INDIRECT("'["&amp;'Báo cáo'!$C$3&amp;".xlsx]Hóa đơn COD'!"&amp;CELL("address",O806))))</f>
        <v>18:23 30-11-19</v>
      </c>
      <c r="P806" s="10">
        <f t="shared" ca="1" si="12"/>
        <v>0.76597222222222217</v>
      </c>
      <c r="Q806" t="str">
        <f ca="1">IF(B806="","",IF(P806&lt;'Báo cáo'!$C$4,"Sáng","Chiều"))</f>
        <v>Chiều</v>
      </c>
      <c r="R806" s="12" t="str">
        <f ca="1">IF(A806="","",IF(ISNUMBER(MATCH(B806,'Danh sách COD'!$B:$B,0)),J806/I806,""))</f>
        <v/>
      </c>
      <c r="S806" t="str">
        <f ca="1">IF(R806="","",IF(R806&gt;='Báo cáo'!$C$8,"Có","Không"))</f>
        <v/>
      </c>
    </row>
    <row r="807" spans="1:19" x14ac:dyDescent="0.25">
      <c r="A807" t="str">
        <f ca="1">IF(ISBLANK(INDIRECT("'["&amp;'Báo cáo'!$C$3&amp;".xlsx]Hóa đơn COD'!"&amp;CELL("address",A807))),"",(INDIRECT("'["&amp;'Báo cáo'!$C$3&amp;".xlsx]Hóa đơn COD'!"&amp;CELL("address",A807))))</f>
        <v>BTT394378566.T160262.021219</v>
      </c>
      <c r="B807" t="str">
        <f ca="1">IF(ISBLANK(INDIRECT("'["&amp;'Báo cáo'!$C$3&amp;".xlsx]Hóa đơn COD'!"&amp;CELL("address",B807))),"",(INDIRECT("'["&amp;'Báo cáo'!$C$3&amp;".xlsx]Hóa đơn COD'!"&amp;CELL("address",B807))))</f>
        <v>T160262-Nguyễn Tấn Đạt</v>
      </c>
      <c r="C807">
        <f ca="1">IF(ISBLANK(INDIRECT("'["&amp;'Báo cáo'!$C$3&amp;".xlsx]Hóa đơn COD'!"&amp;CELL("address",C807))),"",(INDIRECT("'["&amp;'Báo cáo'!$C$3&amp;".xlsx]Hóa đơn COD'!"&amp;CELL("address",C807))))</f>
        <v>12320390</v>
      </c>
      <c r="D807">
        <f ca="1">IF(ISBLANK(INDIRECT("'["&amp;'Báo cáo'!$C$3&amp;".xlsx]Hóa đơn COD'!"&amp;CELL("address",D807))),"",(INDIRECT("'["&amp;'Báo cáo'!$C$3&amp;".xlsx]Hóa đơn COD'!"&amp;CELL("address",D807))))</f>
        <v>0</v>
      </c>
      <c r="E807">
        <f ca="1">IF(ISBLANK(INDIRECT("'["&amp;'Báo cáo'!$C$3&amp;".xlsx]Hóa đơn COD'!"&amp;CELL("address",E807))),"",(INDIRECT("'["&amp;'Báo cáo'!$C$3&amp;".xlsx]Hóa đơn COD'!"&amp;CELL("address",E807))))</f>
        <v>1009770</v>
      </c>
      <c r="F807">
        <f ca="1">IF(ISBLANK(INDIRECT("'["&amp;'Báo cáo'!$C$3&amp;".xlsx]Hóa đơn COD'!"&amp;CELL("address",F807))),"",(INDIRECT("'["&amp;'Báo cáo'!$C$3&amp;".xlsx]Hóa đơn COD'!"&amp;CELL("address",F807))))</f>
        <v>908770</v>
      </c>
      <c r="G807">
        <f ca="1">IF(ISBLANK(INDIRECT("'["&amp;'Báo cáo'!$C$3&amp;".xlsx]Hóa đơn COD'!"&amp;CELL("address",G807))),"",(INDIRECT("'["&amp;'Báo cáo'!$C$3&amp;".xlsx]Hóa đơn COD'!"&amp;CELL("address",G807))))</f>
        <v>101000</v>
      </c>
      <c r="H807">
        <f ca="1">IF(ISBLANK(INDIRECT("'["&amp;'Báo cáo'!$C$3&amp;".xlsx]Hóa đơn COD'!"&amp;CELL("address",H807))),"",(INDIRECT("'["&amp;'Báo cáo'!$C$3&amp;".xlsx]Hóa đơn COD'!"&amp;CELL("address",H807))))</f>
        <v>0</v>
      </c>
      <c r="I807">
        <f ca="1">IF(ISBLANK(INDIRECT("'["&amp;'Báo cáo'!$C$3&amp;".xlsx]Hóa đơn COD'!"&amp;CELL("address",I807))),"",(INDIRECT("'["&amp;'Báo cáo'!$C$3&amp;".xlsx]Hóa đơn COD'!"&amp;CELL("address",I807))))</f>
        <v>58</v>
      </c>
      <c r="J807">
        <f ca="1">IF(ISBLANK(INDIRECT("'["&amp;'Báo cáo'!$C$3&amp;".xlsx]Hóa đơn COD'!"&amp;CELL("address",J807))),"",(INDIRECT("'["&amp;'Báo cáo'!$C$3&amp;".xlsx]Hóa đơn COD'!"&amp;CELL("address",J807))))</f>
        <v>41</v>
      </c>
      <c r="K807">
        <f ca="1">IF(ISBLANK(INDIRECT("'["&amp;'Báo cáo'!$C$3&amp;".xlsx]Hóa đơn COD'!"&amp;CELL("address",K807))),"",(INDIRECT("'["&amp;'Báo cáo'!$C$3&amp;".xlsx]Hóa đơn COD'!"&amp;CELL("address",K807))))</f>
        <v>2</v>
      </c>
      <c r="L807">
        <f ca="1">IF(ISBLANK(INDIRECT("'["&amp;'Báo cáo'!$C$3&amp;".xlsx]Hóa đơn COD'!"&amp;CELL("address",L807))),"",(INDIRECT("'["&amp;'Báo cáo'!$C$3&amp;".xlsx]Hóa đơn COD'!"&amp;CELL("address",L807))))</f>
        <v>15</v>
      </c>
      <c r="M807">
        <f ca="1">IF(ISBLANK(INDIRECT("'["&amp;'Báo cáo'!$C$3&amp;".xlsx]Hóa đơn COD'!"&amp;CELL("address",M807))),"",(INDIRECT("'["&amp;'Báo cáo'!$C$3&amp;".xlsx]Hóa đơn COD'!"&amp;CELL("address",M807))))</f>
        <v>58</v>
      </c>
      <c r="N807" t="str">
        <f ca="1">IF(ISBLANK(INDIRECT("'["&amp;'Báo cáo'!$C$3&amp;".xlsx]Hóa đơn COD'!"&amp;CELL("address",N807))),"",(INDIRECT("'["&amp;'Báo cáo'!$C$3&amp;".xlsx]Hóa đơn COD'!"&amp;CELL("address",N807))))</f>
        <v>ngannk2</v>
      </c>
      <c r="O807" t="str">
        <f ca="1">IF(ISBLANK(INDIRECT("'["&amp;'Báo cáo'!$C$3&amp;".xlsx]Hóa đơn COD'!"&amp;CELL("address",O807))),"",(INDIRECT("'["&amp;'Báo cáo'!$C$3&amp;".xlsx]Hóa đơn COD'!"&amp;CELL("address",O807))))</f>
        <v>18:30 02-12-19</v>
      </c>
      <c r="P807" s="10">
        <f t="shared" ca="1" si="12"/>
        <v>0.77083333333333337</v>
      </c>
      <c r="Q807" t="str">
        <f ca="1">IF(B807="","",IF(P807&lt;'Báo cáo'!$C$4,"Sáng","Chiều"))</f>
        <v>Chiều</v>
      </c>
      <c r="R807" s="12" t="str">
        <f ca="1">IF(A807="","",IF(ISNUMBER(MATCH(B807,'Danh sách COD'!$B:$B,0)),J807/I807,""))</f>
        <v/>
      </c>
      <c r="S807" t="str">
        <f ca="1">IF(R807="","",IF(R807&gt;='Báo cáo'!$C$8,"Có","Không"))</f>
        <v/>
      </c>
    </row>
    <row r="808" spans="1:19" x14ac:dyDescent="0.25">
      <c r="A808" t="str">
        <f ca="1">IF(ISBLANK(INDIRECT("'["&amp;'Báo cáo'!$C$3&amp;".xlsx]Hóa đơn COD'!"&amp;CELL("address",A808))),"",(INDIRECT("'["&amp;'Báo cáo'!$C$3&amp;".xlsx]Hóa đơn COD'!"&amp;CELL("address",A808))))</f>
        <v>BTT399813741.T160262.061219</v>
      </c>
      <c r="B808" t="str">
        <f ca="1">IF(ISBLANK(INDIRECT("'["&amp;'Báo cáo'!$C$3&amp;".xlsx]Hóa đơn COD'!"&amp;CELL("address",B808))),"",(INDIRECT("'["&amp;'Báo cáo'!$C$3&amp;".xlsx]Hóa đơn COD'!"&amp;CELL("address",B808))))</f>
        <v>T160262-Nguyễn Tấn Đạt</v>
      </c>
      <c r="C808">
        <f ca="1">IF(ISBLANK(INDIRECT("'["&amp;'Báo cáo'!$C$3&amp;".xlsx]Hóa đơn COD'!"&amp;CELL("address",C808))),"",(INDIRECT("'["&amp;'Báo cáo'!$C$3&amp;".xlsx]Hóa đơn COD'!"&amp;CELL("address",C808))))</f>
        <v>12509350</v>
      </c>
      <c r="D808">
        <f ca="1">IF(ISBLANK(INDIRECT("'["&amp;'Báo cáo'!$C$3&amp;".xlsx]Hóa đơn COD'!"&amp;CELL("address",D808))),"",(INDIRECT("'["&amp;'Báo cáo'!$C$3&amp;".xlsx]Hóa đơn COD'!"&amp;CELL("address",D808))))</f>
        <v>0</v>
      </c>
      <c r="E808">
        <f ca="1">IF(ISBLANK(INDIRECT("'["&amp;'Báo cáo'!$C$3&amp;".xlsx]Hóa đơn COD'!"&amp;CELL("address",E808))),"",(INDIRECT("'["&amp;'Báo cáo'!$C$3&amp;".xlsx]Hóa đơn COD'!"&amp;CELL("address",E808))))</f>
        <v>810190</v>
      </c>
      <c r="F808">
        <f ca="1">IF(ISBLANK(INDIRECT("'["&amp;'Báo cáo'!$C$3&amp;".xlsx]Hóa đơn COD'!"&amp;CELL("address",F808))),"",(INDIRECT("'["&amp;'Báo cáo'!$C$3&amp;".xlsx]Hóa đơn COD'!"&amp;CELL("address",F808))))</f>
        <v>700190</v>
      </c>
      <c r="G808">
        <f ca="1">IF(ISBLANK(INDIRECT("'["&amp;'Báo cáo'!$C$3&amp;".xlsx]Hóa đơn COD'!"&amp;CELL("address",G808))),"",(INDIRECT("'["&amp;'Báo cáo'!$C$3&amp;".xlsx]Hóa đơn COD'!"&amp;CELL("address",G808))))</f>
        <v>110000</v>
      </c>
      <c r="H808">
        <f ca="1">IF(ISBLANK(INDIRECT("'["&amp;'Báo cáo'!$C$3&amp;".xlsx]Hóa đơn COD'!"&amp;CELL("address",H808))),"",(INDIRECT("'["&amp;'Báo cáo'!$C$3&amp;".xlsx]Hóa đơn COD'!"&amp;CELL("address",H808))))</f>
        <v>0</v>
      </c>
      <c r="I808">
        <f ca="1">IF(ISBLANK(INDIRECT("'["&amp;'Báo cáo'!$C$3&amp;".xlsx]Hóa đơn COD'!"&amp;CELL("address",I808))),"",(INDIRECT("'["&amp;'Báo cáo'!$C$3&amp;".xlsx]Hóa đơn COD'!"&amp;CELL("address",I808))))</f>
        <v>53</v>
      </c>
      <c r="J808">
        <f ca="1">IF(ISBLANK(INDIRECT("'["&amp;'Báo cáo'!$C$3&amp;".xlsx]Hóa đơn COD'!"&amp;CELL("address",J808))),"",(INDIRECT("'["&amp;'Báo cáo'!$C$3&amp;".xlsx]Hóa đơn COD'!"&amp;CELL("address",J808))))</f>
        <v>33</v>
      </c>
      <c r="K808">
        <f ca="1">IF(ISBLANK(INDIRECT("'["&amp;'Báo cáo'!$C$3&amp;".xlsx]Hóa đơn COD'!"&amp;CELL("address",K808))),"",(INDIRECT("'["&amp;'Báo cáo'!$C$3&amp;".xlsx]Hóa đơn COD'!"&amp;CELL("address",K808))))</f>
        <v>0</v>
      </c>
      <c r="L808">
        <f ca="1">IF(ISBLANK(INDIRECT("'["&amp;'Báo cáo'!$C$3&amp;".xlsx]Hóa đơn COD'!"&amp;CELL("address",L808))),"",(INDIRECT("'["&amp;'Báo cáo'!$C$3&amp;".xlsx]Hóa đơn COD'!"&amp;CELL("address",L808))))</f>
        <v>20</v>
      </c>
      <c r="M808">
        <f ca="1">IF(ISBLANK(INDIRECT("'["&amp;'Báo cáo'!$C$3&amp;".xlsx]Hóa đơn COD'!"&amp;CELL("address",M808))),"",(INDIRECT("'["&amp;'Báo cáo'!$C$3&amp;".xlsx]Hóa đơn COD'!"&amp;CELL("address",M808))))</f>
        <v>53</v>
      </c>
      <c r="N808" t="str">
        <f ca="1">IF(ISBLANK(INDIRECT("'["&amp;'Báo cáo'!$C$3&amp;".xlsx]Hóa đơn COD'!"&amp;CELL("address",N808))),"",(INDIRECT("'["&amp;'Báo cáo'!$C$3&amp;".xlsx]Hóa đơn COD'!"&amp;CELL("address",N808))))</f>
        <v>ngannk2</v>
      </c>
      <c r="O808" t="str">
        <f ca="1">IF(ISBLANK(INDIRECT("'["&amp;'Báo cáo'!$C$3&amp;".xlsx]Hóa đơn COD'!"&amp;CELL("address",O808))),"",(INDIRECT("'["&amp;'Báo cáo'!$C$3&amp;".xlsx]Hóa đơn COD'!"&amp;CELL("address",O808))))</f>
        <v>18:40 06-12-19</v>
      </c>
      <c r="P808" s="10">
        <f t="shared" ca="1" si="12"/>
        <v>0.77777777777777779</v>
      </c>
      <c r="Q808" t="str">
        <f ca="1">IF(B808="","",IF(P808&lt;'Báo cáo'!$C$4,"Sáng","Chiều"))</f>
        <v>Chiều</v>
      </c>
      <c r="R808" s="12" t="str">
        <f ca="1">IF(A808="","",IF(ISNUMBER(MATCH(B808,'Danh sách COD'!$B:$B,0)),J808/I808,""))</f>
        <v/>
      </c>
      <c r="S808" t="str">
        <f ca="1">IF(R808="","",IF(R808&gt;='Báo cáo'!$C$8,"Có","Không"))</f>
        <v/>
      </c>
    </row>
    <row r="809" spans="1:19" x14ac:dyDescent="0.25">
      <c r="A809" t="str">
        <f ca="1">IF(ISBLANK(INDIRECT("'["&amp;'Báo cáo'!$C$3&amp;".xlsx]Hóa đơn COD'!"&amp;CELL("address",A809))),"",(INDIRECT("'["&amp;'Báo cáo'!$C$3&amp;".xlsx]Hóa đơn COD'!"&amp;CELL("address",A809))))</f>
        <v>BTT398354307.T160262.051219</v>
      </c>
      <c r="B809" t="str">
        <f ca="1">IF(ISBLANK(INDIRECT("'["&amp;'Báo cáo'!$C$3&amp;".xlsx]Hóa đơn COD'!"&amp;CELL("address",B809))),"",(INDIRECT("'["&amp;'Báo cáo'!$C$3&amp;".xlsx]Hóa đơn COD'!"&amp;CELL("address",B809))))</f>
        <v>T160262-Nguyễn Tấn Đạt</v>
      </c>
      <c r="C809">
        <f ca="1">IF(ISBLANK(INDIRECT("'["&amp;'Báo cáo'!$C$3&amp;".xlsx]Hóa đơn COD'!"&amp;CELL("address",C809))),"",(INDIRECT("'["&amp;'Báo cáo'!$C$3&amp;".xlsx]Hóa đơn COD'!"&amp;CELL("address",C809))))</f>
        <v>7875950</v>
      </c>
      <c r="D809">
        <f ca="1">IF(ISBLANK(INDIRECT("'["&amp;'Báo cáo'!$C$3&amp;".xlsx]Hóa đơn COD'!"&amp;CELL("address",D809))),"",(INDIRECT("'["&amp;'Báo cáo'!$C$3&amp;".xlsx]Hóa đơn COD'!"&amp;CELL("address",D809))))</f>
        <v>0</v>
      </c>
      <c r="E809">
        <f ca="1">IF(ISBLANK(INDIRECT("'["&amp;'Báo cáo'!$C$3&amp;".xlsx]Hóa đơn COD'!"&amp;CELL("address",E809))),"",(INDIRECT("'["&amp;'Báo cáo'!$C$3&amp;".xlsx]Hóa đơn COD'!"&amp;CELL("address",E809))))</f>
        <v>1239930</v>
      </c>
      <c r="F809">
        <f ca="1">IF(ISBLANK(INDIRECT("'["&amp;'Báo cáo'!$C$3&amp;".xlsx]Hóa đơn COD'!"&amp;CELL("address",F809))),"",(INDIRECT("'["&amp;'Báo cáo'!$C$3&amp;".xlsx]Hóa đơn COD'!"&amp;CELL("address",F809))))</f>
        <v>1153930</v>
      </c>
      <c r="G809">
        <f ca="1">IF(ISBLANK(INDIRECT("'["&amp;'Báo cáo'!$C$3&amp;".xlsx]Hóa đơn COD'!"&amp;CELL("address",G809))),"",(INDIRECT("'["&amp;'Báo cáo'!$C$3&amp;".xlsx]Hóa đơn COD'!"&amp;CELL("address",G809))))</f>
        <v>86000</v>
      </c>
      <c r="H809">
        <f ca="1">IF(ISBLANK(INDIRECT("'["&amp;'Báo cáo'!$C$3&amp;".xlsx]Hóa đơn COD'!"&amp;CELL("address",H809))),"",(INDIRECT("'["&amp;'Báo cáo'!$C$3&amp;".xlsx]Hóa đơn COD'!"&amp;CELL("address",H809))))</f>
        <v>0</v>
      </c>
      <c r="I809">
        <f ca="1">IF(ISBLANK(INDIRECT("'["&amp;'Báo cáo'!$C$3&amp;".xlsx]Hóa đơn COD'!"&amp;CELL("address",I809))),"",(INDIRECT("'["&amp;'Báo cáo'!$C$3&amp;".xlsx]Hóa đơn COD'!"&amp;CELL("address",I809))))</f>
        <v>63</v>
      </c>
      <c r="J809">
        <f ca="1">IF(ISBLANK(INDIRECT("'["&amp;'Báo cáo'!$C$3&amp;".xlsx]Hóa đơn COD'!"&amp;CELL("address",J809))),"",(INDIRECT("'["&amp;'Báo cáo'!$C$3&amp;".xlsx]Hóa đơn COD'!"&amp;CELL("address",J809))))</f>
        <v>38</v>
      </c>
      <c r="K809">
        <f ca="1">IF(ISBLANK(INDIRECT("'["&amp;'Báo cáo'!$C$3&amp;".xlsx]Hóa đơn COD'!"&amp;CELL("address",K809))),"",(INDIRECT("'["&amp;'Báo cáo'!$C$3&amp;".xlsx]Hóa đơn COD'!"&amp;CELL("address",K809))))</f>
        <v>4</v>
      </c>
      <c r="L809">
        <f ca="1">IF(ISBLANK(INDIRECT("'["&amp;'Báo cáo'!$C$3&amp;".xlsx]Hóa đơn COD'!"&amp;CELL("address",L809))),"",(INDIRECT("'["&amp;'Báo cáo'!$C$3&amp;".xlsx]Hóa đơn COD'!"&amp;CELL("address",L809))))</f>
        <v>21</v>
      </c>
      <c r="M809">
        <f ca="1">IF(ISBLANK(INDIRECT("'["&amp;'Báo cáo'!$C$3&amp;".xlsx]Hóa đơn COD'!"&amp;CELL("address",M809))),"",(INDIRECT("'["&amp;'Báo cáo'!$C$3&amp;".xlsx]Hóa đơn COD'!"&amp;CELL("address",M809))))</f>
        <v>63</v>
      </c>
      <c r="N809" t="str">
        <f ca="1">IF(ISBLANK(INDIRECT("'["&amp;'Báo cáo'!$C$3&amp;".xlsx]Hóa đơn COD'!"&amp;CELL("address",N809))),"",(INDIRECT("'["&amp;'Báo cáo'!$C$3&amp;".xlsx]Hóa đơn COD'!"&amp;CELL("address",N809))))</f>
        <v>trongntm</v>
      </c>
      <c r="O809" t="str">
        <f ca="1">IF(ISBLANK(INDIRECT("'["&amp;'Báo cáo'!$C$3&amp;".xlsx]Hóa đơn COD'!"&amp;CELL("address",O809))),"",(INDIRECT("'["&amp;'Báo cáo'!$C$3&amp;".xlsx]Hóa đơn COD'!"&amp;CELL("address",O809))))</f>
        <v>18:42 05-12-19</v>
      </c>
      <c r="P809" s="10">
        <f t="shared" ca="1" si="12"/>
        <v>0.77916666666666667</v>
      </c>
      <c r="Q809" t="str">
        <f ca="1">IF(B809="","",IF(P809&lt;'Báo cáo'!$C$4,"Sáng","Chiều"))</f>
        <v>Chiều</v>
      </c>
      <c r="R809" s="12" t="str">
        <f ca="1">IF(A809="","",IF(ISNUMBER(MATCH(B809,'Danh sách COD'!$B:$B,0)),J809/I809,""))</f>
        <v/>
      </c>
      <c r="S809" t="str">
        <f ca="1">IF(R809="","",IF(R809&gt;='Báo cáo'!$C$8,"Có","Không"))</f>
        <v/>
      </c>
    </row>
    <row r="810" spans="1:19" x14ac:dyDescent="0.25">
      <c r="A810" t="str">
        <f ca="1">IF(ISBLANK(INDIRECT("'["&amp;'Báo cáo'!$C$3&amp;".xlsx]Hóa đơn COD'!"&amp;CELL("address",A810))),"",(INDIRECT("'["&amp;'Báo cáo'!$C$3&amp;".xlsx]Hóa đơn COD'!"&amp;CELL("address",A810))))</f>
        <v>BTT397186386.T160262.041219</v>
      </c>
      <c r="B810" t="str">
        <f ca="1">IF(ISBLANK(INDIRECT("'["&amp;'Báo cáo'!$C$3&amp;".xlsx]Hóa đơn COD'!"&amp;CELL("address",B810))),"",(INDIRECT("'["&amp;'Báo cáo'!$C$3&amp;".xlsx]Hóa đơn COD'!"&amp;CELL("address",B810))))</f>
        <v>T160262-Nguyễn Tấn Đạt</v>
      </c>
      <c r="C810">
        <f ca="1">IF(ISBLANK(INDIRECT("'["&amp;'Báo cáo'!$C$3&amp;".xlsx]Hóa đơn COD'!"&amp;CELL("address",C810))),"",(INDIRECT("'["&amp;'Báo cáo'!$C$3&amp;".xlsx]Hóa đơn COD'!"&amp;CELL("address",C810))))</f>
        <v>8845276</v>
      </c>
      <c r="D810">
        <f ca="1">IF(ISBLANK(INDIRECT("'["&amp;'Báo cáo'!$C$3&amp;".xlsx]Hóa đơn COD'!"&amp;CELL("address",D810))),"",(INDIRECT("'["&amp;'Báo cáo'!$C$3&amp;".xlsx]Hóa đơn COD'!"&amp;CELL("address",D810))))</f>
        <v>0</v>
      </c>
      <c r="E810">
        <f ca="1">IF(ISBLANK(INDIRECT("'["&amp;'Báo cáo'!$C$3&amp;".xlsx]Hóa đơn COD'!"&amp;CELL("address",E810))),"",(INDIRECT("'["&amp;'Báo cáo'!$C$3&amp;".xlsx]Hóa đơn COD'!"&amp;CELL("address",E810))))</f>
        <v>1127550</v>
      </c>
      <c r="F810">
        <f ca="1">IF(ISBLANK(INDIRECT("'["&amp;'Báo cáo'!$C$3&amp;".xlsx]Hóa đơn COD'!"&amp;CELL("address",F810))),"",(INDIRECT("'["&amp;'Báo cáo'!$C$3&amp;".xlsx]Hóa đơn COD'!"&amp;CELL("address",F810))))</f>
        <v>1004550</v>
      </c>
      <c r="G810">
        <f ca="1">IF(ISBLANK(INDIRECT("'["&amp;'Báo cáo'!$C$3&amp;".xlsx]Hóa đơn COD'!"&amp;CELL("address",G810))),"",(INDIRECT("'["&amp;'Báo cáo'!$C$3&amp;".xlsx]Hóa đơn COD'!"&amp;CELL("address",G810))))</f>
        <v>123000</v>
      </c>
      <c r="H810">
        <f ca="1">IF(ISBLANK(INDIRECT("'["&amp;'Báo cáo'!$C$3&amp;".xlsx]Hóa đơn COD'!"&amp;CELL("address",H810))),"",(INDIRECT("'["&amp;'Báo cáo'!$C$3&amp;".xlsx]Hóa đơn COD'!"&amp;CELL("address",H810))))</f>
        <v>0</v>
      </c>
      <c r="I810">
        <f ca="1">IF(ISBLANK(INDIRECT("'["&amp;'Báo cáo'!$C$3&amp;".xlsx]Hóa đơn COD'!"&amp;CELL("address",I810))),"",(INDIRECT("'["&amp;'Báo cáo'!$C$3&amp;".xlsx]Hóa đơn COD'!"&amp;CELL("address",I810))))</f>
        <v>63</v>
      </c>
      <c r="J810">
        <f ca="1">IF(ISBLANK(INDIRECT("'["&amp;'Báo cáo'!$C$3&amp;".xlsx]Hóa đơn COD'!"&amp;CELL("address",J810))),"",(INDIRECT("'["&amp;'Báo cáo'!$C$3&amp;".xlsx]Hóa đơn COD'!"&amp;CELL("address",J810))))</f>
        <v>35</v>
      </c>
      <c r="K810">
        <f ca="1">IF(ISBLANK(INDIRECT("'["&amp;'Báo cáo'!$C$3&amp;".xlsx]Hóa đơn COD'!"&amp;CELL("address",K810))),"",(INDIRECT("'["&amp;'Báo cáo'!$C$3&amp;".xlsx]Hóa đơn COD'!"&amp;CELL("address",K810))))</f>
        <v>7</v>
      </c>
      <c r="L810">
        <f ca="1">IF(ISBLANK(INDIRECT("'["&amp;'Báo cáo'!$C$3&amp;".xlsx]Hóa đơn COD'!"&amp;CELL("address",L810))),"",(INDIRECT("'["&amp;'Báo cáo'!$C$3&amp;".xlsx]Hóa đơn COD'!"&amp;CELL("address",L810))))</f>
        <v>21</v>
      </c>
      <c r="M810">
        <f ca="1">IF(ISBLANK(INDIRECT("'["&amp;'Báo cáo'!$C$3&amp;".xlsx]Hóa đơn COD'!"&amp;CELL("address",M810))),"",(INDIRECT("'["&amp;'Báo cáo'!$C$3&amp;".xlsx]Hóa đơn COD'!"&amp;CELL("address",M810))))</f>
        <v>63</v>
      </c>
      <c r="N810" t="str">
        <f ca="1">IF(ISBLANK(INDIRECT("'["&amp;'Báo cáo'!$C$3&amp;".xlsx]Hóa đơn COD'!"&amp;CELL("address",N810))),"",(INDIRECT("'["&amp;'Báo cáo'!$C$3&amp;".xlsx]Hóa đơn COD'!"&amp;CELL("address",N810))))</f>
        <v>nhobth</v>
      </c>
      <c r="O810" t="str">
        <f ca="1">IF(ISBLANK(INDIRECT("'["&amp;'Báo cáo'!$C$3&amp;".xlsx]Hóa đơn COD'!"&amp;CELL("address",O810))),"",(INDIRECT("'["&amp;'Báo cáo'!$C$3&amp;".xlsx]Hóa đơn COD'!"&amp;CELL("address",O810))))</f>
        <v>19:35 04-12-19</v>
      </c>
      <c r="P810" s="10">
        <f t="shared" ca="1" si="12"/>
        <v>0.81597222222222221</v>
      </c>
      <c r="Q810" t="str">
        <f ca="1">IF(B810="","",IF(P810&lt;'Báo cáo'!$C$4,"Sáng","Chiều"))</f>
        <v>Chiều</v>
      </c>
      <c r="R810" s="12" t="str">
        <f ca="1">IF(A810="","",IF(ISNUMBER(MATCH(B810,'Danh sách COD'!$B:$B,0)),J810/I810,""))</f>
        <v/>
      </c>
      <c r="S810" t="str">
        <f ca="1">IF(R810="","",IF(R810&gt;='Báo cáo'!$C$8,"Có","Không"))</f>
        <v/>
      </c>
    </row>
    <row r="811" spans="1:19" x14ac:dyDescent="0.25">
      <c r="A811" t="str">
        <f ca="1">IF(ISBLANK(INDIRECT("'["&amp;'Báo cáo'!$C$3&amp;".xlsx]Hóa đơn COD'!"&amp;CELL("address",A811))),"",(INDIRECT("'["&amp;'Báo cáo'!$C$3&amp;".xlsx]Hóa đơn COD'!"&amp;CELL("address",A811))))</f>
        <v>BTT392013927.T161238.301119</v>
      </c>
      <c r="B811" t="str">
        <f ca="1">IF(ISBLANK(INDIRECT("'["&amp;'Báo cáo'!$C$3&amp;".xlsx]Hóa đơn COD'!"&amp;CELL("address",B811))),"",(INDIRECT("'["&amp;'Báo cáo'!$C$3&amp;".xlsx]Hóa đơn COD'!"&amp;CELL("address",B811))))</f>
        <v>T161238-Phù Siêu</v>
      </c>
      <c r="C811">
        <f ca="1">IF(ISBLANK(INDIRECT("'["&amp;'Báo cáo'!$C$3&amp;".xlsx]Hóa đơn COD'!"&amp;CELL("address",C811))),"",(INDIRECT("'["&amp;'Báo cáo'!$C$3&amp;".xlsx]Hóa đơn COD'!"&amp;CELL("address",C811))))</f>
        <v>4638197</v>
      </c>
      <c r="D811">
        <f ca="1">IF(ISBLANK(INDIRECT("'["&amp;'Báo cáo'!$C$3&amp;".xlsx]Hóa đơn COD'!"&amp;CELL("address",D811))),"",(INDIRECT("'["&amp;'Báo cáo'!$C$3&amp;".xlsx]Hóa đơn COD'!"&amp;CELL("address",D811))))</f>
        <v>0</v>
      </c>
      <c r="E811">
        <f ca="1">IF(ISBLANK(INDIRECT("'["&amp;'Báo cáo'!$C$3&amp;".xlsx]Hóa đơn COD'!"&amp;CELL("address",E811))),"",(INDIRECT("'["&amp;'Báo cáo'!$C$3&amp;".xlsx]Hóa đơn COD'!"&amp;CELL("address",E811))))</f>
        <v>544270</v>
      </c>
      <c r="F811">
        <f ca="1">IF(ISBLANK(INDIRECT("'["&amp;'Báo cáo'!$C$3&amp;".xlsx]Hóa đơn COD'!"&amp;CELL("address",F811))),"",(INDIRECT("'["&amp;'Báo cáo'!$C$3&amp;".xlsx]Hóa đơn COD'!"&amp;CELL("address",F811))))</f>
        <v>417270</v>
      </c>
      <c r="G811">
        <f ca="1">IF(ISBLANK(INDIRECT("'["&amp;'Báo cáo'!$C$3&amp;".xlsx]Hóa đơn COD'!"&amp;CELL("address",G811))),"",(INDIRECT("'["&amp;'Báo cáo'!$C$3&amp;".xlsx]Hóa đơn COD'!"&amp;CELL("address",G811))))</f>
        <v>127000</v>
      </c>
      <c r="H811">
        <f ca="1">IF(ISBLANK(INDIRECT("'["&amp;'Báo cáo'!$C$3&amp;".xlsx]Hóa đơn COD'!"&amp;CELL("address",H811))),"",(INDIRECT("'["&amp;'Báo cáo'!$C$3&amp;".xlsx]Hóa đơn COD'!"&amp;CELL("address",H811))))</f>
        <v>0</v>
      </c>
      <c r="I811">
        <f ca="1">IF(ISBLANK(INDIRECT("'["&amp;'Báo cáo'!$C$3&amp;".xlsx]Hóa đơn COD'!"&amp;CELL("address",I811))),"",(INDIRECT("'["&amp;'Báo cáo'!$C$3&amp;".xlsx]Hóa đơn COD'!"&amp;CELL("address",I811))))</f>
        <v>35</v>
      </c>
      <c r="J811">
        <f ca="1">IF(ISBLANK(INDIRECT("'["&amp;'Báo cáo'!$C$3&amp;".xlsx]Hóa đơn COD'!"&amp;CELL("address",J811))),"",(INDIRECT("'["&amp;'Báo cáo'!$C$3&amp;".xlsx]Hóa đơn COD'!"&amp;CELL("address",J811))))</f>
        <v>20</v>
      </c>
      <c r="K811">
        <f ca="1">IF(ISBLANK(INDIRECT("'["&amp;'Báo cáo'!$C$3&amp;".xlsx]Hóa đơn COD'!"&amp;CELL("address",K811))),"",(INDIRECT("'["&amp;'Báo cáo'!$C$3&amp;".xlsx]Hóa đơn COD'!"&amp;CELL("address",K811))))</f>
        <v>3</v>
      </c>
      <c r="L811">
        <f ca="1">IF(ISBLANK(INDIRECT("'["&amp;'Báo cáo'!$C$3&amp;".xlsx]Hóa đơn COD'!"&amp;CELL("address",L811))),"",(INDIRECT("'["&amp;'Báo cáo'!$C$3&amp;".xlsx]Hóa đơn COD'!"&amp;CELL("address",L811))))</f>
        <v>12</v>
      </c>
      <c r="M811">
        <f ca="1">IF(ISBLANK(INDIRECT("'["&amp;'Báo cáo'!$C$3&amp;".xlsx]Hóa đơn COD'!"&amp;CELL("address",M811))),"",(INDIRECT("'["&amp;'Báo cáo'!$C$3&amp;".xlsx]Hóa đơn COD'!"&amp;CELL("address",M811))))</f>
        <v>35</v>
      </c>
      <c r="N811" t="str">
        <f ca="1">IF(ISBLANK(INDIRECT("'["&amp;'Báo cáo'!$C$3&amp;".xlsx]Hóa đơn COD'!"&amp;CELL("address",N811))),"",(INDIRECT("'["&amp;'Báo cáo'!$C$3&amp;".xlsx]Hóa đơn COD'!"&amp;CELL("address",N811))))</f>
        <v>nhitpy</v>
      </c>
      <c r="O811" t="str">
        <f ca="1">IF(ISBLANK(INDIRECT("'["&amp;'Báo cáo'!$C$3&amp;".xlsx]Hóa đơn COD'!"&amp;CELL("address",O811))),"",(INDIRECT("'["&amp;'Báo cáo'!$C$3&amp;".xlsx]Hóa đơn COD'!"&amp;CELL("address",O811))))</f>
        <v>17:00 30-11-19</v>
      </c>
      <c r="P811" s="10">
        <f t="shared" ca="1" si="12"/>
        <v>0.70833333333333337</v>
      </c>
      <c r="Q811" t="str">
        <f ca="1">IF(B811="","",IF(P811&lt;'Báo cáo'!$C$4,"Sáng","Chiều"))</f>
        <v>Chiều</v>
      </c>
      <c r="R811" s="12">
        <f ca="1">IF(A811="","",IF(ISNUMBER(MATCH(B811,'Danh sách COD'!$B:$B,0)),J811/I811,""))</f>
        <v>0.5714285714285714</v>
      </c>
      <c r="S811" t="str">
        <f ca="1">IF(R811="","",IF(R811&gt;='Báo cáo'!$C$8,"Có","Không"))</f>
        <v>Không</v>
      </c>
    </row>
    <row r="812" spans="1:19" x14ac:dyDescent="0.25">
      <c r="A812" t="str">
        <f ca="1">IF(ISBLANK(INDIRECT("'["&amp;'Báo cáo'!$C$3&amp;".xlsx]Hóa đơn COD'!"&amp;CELL("address",A812))),"",(INDIRECT("'["&amp;'Báo cáo'!$C$3&amp;".xlsx]Hóa đơn COD'!"&amp;CELL("address",A812))))</f>
        <v>BTT397163730.T161238.041219</v>
      </c>
      <c r="B812" t="str">
        <f ca="1">IF(ISBLANK(INDIRECT("'["&amp;'Báo cáo'!$C$3&amp;".xlsx]Hóa đơn COD'!"&amp;CELL("address",B812))),"",(INDIRECT("'["&amp;'Báo cáo'!$C$3&amp;".xlsx]Hóa đơn COD'!"&amp;CELL("address",B812))))</f>
        <v>T161238-Phù Siêu</v>
      </c>
      <c r="C812">
        <f ca="1">IF(ISBLANK(INDIRECT("'["&amp;'Báo cáo'!$C$3&amp;".xlsx]Hóa đơn COD'!"&amp;CELL("address",C812))),"",(INDIRECT("'["&amp;'Báo cáo'!$C$3&amp;".xlsx]Hóa đơn COD'!"&amp;CELL("address",C812))))</f>
        <v>6650050</v>
      </c>
      <c r="D812">
        <f ca="1">IF(ISBLANK(INDIRECT("'["&amp;'Báo cáo'!$C$3&amp;".xlsx]Hóa đơn COD'!"&amp;CELL("address",D812))),"",(INDIRECT("'["&amp;'Báo cáo'!$C$3&amp;".xlsx]Hóa đơn COD'!"&amp;CELL("address",D812))))</f>
        <v>0</v>
      </c>
      <c r="E812">
        <f ca="1">IF(ISBLANK(INDIRECT("'["&amp;'Báo cáo'!$C$3&amp;".xlsx]Hóa đơn COD'!"&amp;CELL("address",E812))),"",(INDIRECT("'["&amp;'Báo cáo'!$C$3&amp;".xlsx]Hóa đơn COD'!"&amp;CELL("address",E812))))</f>
        <v>620850</v>
      </c>
      <c r="F812">
        <f ca="1">IF(ISBLANK(INDIRECT("'["&amp;'Báo cáo'!$C$3&amp;".xlsx]Hóa đơn COD'!"&amp;CELL("address",F812))),"",(INDIRECT("'["&amp;'Báo cáo'!$C$3&amp;".xlsx]Hóa đơn COD'!"&amp;CELL("address",F812))))</f>
        <v>397850</v>
      </c>
      <c r="G812">
        <f ca="1">IF(ISBLANK(INDIRECT("'["&amp;'Báo cáo'!$C$3&amp;".xlsx]Hóa đơn COD'!"&amp;CELL("address",G812))),"",(INDIRECT("'["&amp;'Báo cáo'!$C$3&amp;".xlsx]Hóa đơn COD'!"&amp;CELL("address",G812))))</f>
        <v>223000</v>
      </c>
      <c r="H812">
        <f ca="1">IF(ISBLANK(INDIRECT("'["&amp;'Báo cáo'!$C$3&amp;".xlsx]Hóa đơn COD'!"&amp;CELL("address",H812))),"",(INDIRECT("'["&amp;'Báo cáo'!$C$3&amp;".xlsx]Hóa đơn COD'!"&amp;CELL("address",H812))))</f>
        <v>0</v>
      </c>
      <c r="I812">
        <f ca="1">IF(ISBLANK(INDIRECT("'["&amp;'Báo cáo'!$C$3&amp;".xlsx]Hóa đơn COD'!"&amp;CELL("address",I812))),"",(INDIRECT("'["&amp;'Báo cáo'!$C$3&amp;".xlsx]Hóa đơn COD'!"&amp;CELL("address",I812))))</f>
        <v>48</v>
      </c>
      <c r="J812">
        <f ca="1">IF(ISBLANK(INDIRECT("'["&amp;'Báo cáo'!$C$3&amp;".xlsx]Hóa đơn COD'!"&amp;CELL("address",J812))),"",(INDIRECT("'["&amp;'Báo cáo'!$C$3&amp;".xlsx]Hóa đơn COD'!"&amp;CELL("address",J812))))</f>
        <v>19</v>
      </c>
      <c r="K812">
        <f ca="1">IF(ISBLANK(INDIRECT("'["&amp;'Báo cáo'!$C$3&amp;".xlsx]Hóa đơn COD'!"&amp;CELL("address",K812))),"",(INDIRECT("'["&amp;'Báo cáo'!$C$3&amp;".xlsx]Hóa đơn COD'!"&amp;CELL("address",K812))))</f>
        <v>10</v>
      </c>
      <c r="L812">
        <f ca="1">IF(ISBLANK(INDIRECT("'["&amp;'Báo cáo'!$C$3&amp;".xlsx]Hóa đơn COD'!"&amp;CELL("address",L812))),"",(INDIRECT("'["&amp;'Báo cáo'!$C$3&amp;".xlsx]Hóa đơn COD'!"&amp;CELL("address",L812))))</f>
        <v>19</v>
      </c>
      <c r="M812">
        <f ca="1">IF(ISBLANK(INDIRECT("'["&amp;'Báo cáo'!$C$3&amp;".xlsx]Hóa đơn COD'!"&amp;CELL("address",M812))),"",(INDIRECT("'["&amp;'Báo cáo'!$C$3&amp;".xlsx]Hóa đơn COD'!"&amp;CELL("address",M812))))</f>
        <v>49</v>
      </c>
      <c r="N812" t="str">
        <f ca="1">IF(ISBLANK(INDIRECT("'["&amp;'Báo cáo'!$C$3&amp;".xlsx]Hóa đơn COD'!"&amp;CELL("address",N812))),"",(INDIRECT("'["&amp;'Báo cáo'!$C$3&amp;".xlsx]Hóa đơn COD'!"&amp;CELL("address",N812))))</f>
        <v>ngannk2</v>
      </c>
      <c r="O812" t="str">
        <f ca="1">IF(ISBLANK(INDIRECT("'["&amp;'Báo cáo'!$C$3&amp;".xlsx]Hóa đơn COD'!"&amp;CELL("address",O812))),"",(INDIRECT("'["&amp;'Báo cáo'!$C$3&amp;".xlsx]Hóa đơn COD'!"&amp;CELL("address",O812))))</f>
        <v>19:11 04-12-19</v>
      </c>
      <c r="P812" s="10">
        <f t="shared" ca="1" si="12"/>
        <v>0.7993055555555556</v>
      </c>
      <c r="Q812" t="str">
        <f ca="1">IF(B812="","",IF(P812&lt;'Báo cáo'!$C$4,"Sáng","Chiều"))</f>
        <v>Chiều</v>
      </c>
      <c r="R812" s="12">
        <f ca="1">IF(A812="","",IF(ISNUMBER(MATCH(B812,'Danh sách COD'!$B:$B,0)),J812/I812,""))</f>
        <v>0.39583333333333331</v>
      </c>
      <c r="S812" t="str">
        <f ca="1">IF(R812="","",IF(R812&gt;='Báo cáo'!$C$8,"Có","Không"))</f>
        <v>Không</v>
      </c>
    </row>
    <row r="813" spans="1:19" x14ac:dyDescent="0.25">
      <c r="A813" t="str">
        <f ca="1">IF(ISBLANK(INDIRECT("'["&amp;'Báo cáo'!$C$3&amp;".xlsx]Hóa đơn COD'!"&amp;CELL("address",A813))),"",(INDIRECT("'["&amp;'Báo cáo'!$C$3&amp;".xlsx]Hóa đơn COD'!"&amp;CELL("address",A813))))</f>
        <v>BTT395756634.T161238.031219</v>
      </c>
      <c r="B813" t="str">
        <f ca="1">IF(ISBLANK(INDIRECT("'["&amp;'Báo cáo'!$C$3&amp;".xlsx]Hóa đơn COD'!"&amp;CELL("address",B813))),"",(INDIRECT("'["&amp;'Báo cáo'!$C$3&amp;".xlsx]Hóa đơn COD'!"&amp;CELL("address",B813))))</f>
        <v>T161238-Phù Siêu</v>
      </c>
      <c r="C813">
        <f ca="1">IF(ISBLANK(INDIRECT("'["&amp;'Báo cáo'!$C$3&amp;".xlsx]Hóa đơn COD'!"&amp;CELL("address",C813))),"",(INDIRECT("'["&amp;'Báo cáo'!$C$3&amp;".xlsx]Hóa đơn COD'!"&amp;CELL("address",C813))))</f>
        <v>2996060</v>
      </c>
      <c r="D813">
        <f ca="1">IF(ISBLANK(INDIRECT("'["&amp;'Báo cáo'!$C$3&amp;".xlsx]Hóa đơn COD'!"&amp;CELL("address",D813))),"",(INDIRECT("'["&amp;'Báo cáo'!$C$3&amp;".xlsx]Hóa đơn COD'!"&amp;CELL("address",D813))))</f>
        <v>0</v>
      </c>
      <c r="E813">
        <f ca="1">IF(ISBLANK(INDIRECT("'["&amp;'Báo cáo'!$C$3&amp;".xlsx]Hóa đơn COD'!"&amp;CELL("address",E813))),"",(INDIRECT("'["&amp;'Báo cáo'!$C$3&amp;".xlsx]Hóa đơn COD'!"&amp;CELL("address",E813))))</f>
        <v>478120</v>
      </c>
      <c r="F813">
        <f ca="1">IF(ISBLANK(INDIRECT("'["&amp;'Báo cáo'!$C$3&amp;".xlsx]Hóa đơn COD'!"&amp;CELL("address",F813))),"",(INDIRECT("'["&amp;'Báo cáo'!$C$3&amp;".xlsx]Hóa đơn COD'!"&amp;CELL("address",F813))))</f>
        <v>402120</v>
      </c>
      <c r="G813">
        <f ca="1">IF(ISBLANK(INDIRECT("'["&amp;'Báo cáo'!$C$3&amp;".xlsx]Hóa đơn COD'!"&amp;CELL("address",G813))),"",(INDIRECT("'["&amp;'Báo cáo'!$C$3&amp;".xlsx]Hóa đơn COD'!"&amp;CELL("address",G813))))</f>
        <v>76000</v>
      </c>
      <c r="H813">
        <f ca="1">IF(ISBLANK(INDIRECT("'["&amp;'Báo cáo'!$C$3&amp;".xlsx]Hóa đơn COD'!"&amp;CELL("address",H813))),"",(INDIRECT("'["&amp;'Báo cáo'!$C$3&amp;".xlsx]Hóa đơn COD'!"&amp;CELL("address",H813))))</f>
        <v>0</v>
      </c>
      <c r="I813">
        <f ca="1">IF(ISBLANK(INDIRECT("'["&amp;'Báo cáo'!$C$3&amp;".xlsx]Hóa đơn COD'!"&amp;CELL("address",I813))),"",(INDIRECT("'["&amp;'Báo cáo'!$C$3&amp;".xlsx]Hóa đơn COD'!"&amp;CELL("address",I813))))</f>
        <v>27</v>
      </c>
      <c r="J813">
        <f ca="1">IF(ISBLANK(INDIRECT("'["&amp;'Báo cáo'!$C$3&amp;".xlsx]Hóa đơn COD'!"&amp;CELL("address",J813))),"",(INDIRECT("'["&amp;'Báo cáo'!$C$3&amp;".xlsx]Hóa đơn COD'!"&amp;CELL("address",J813))))</f>
        <v>12</v>
      </c>
      <c r="K813">
        <f ca="1">IF(ISBLANK(INDIRECT("'["&amp;'Báo cáo'!$C$3&amp;".xlsx]Hóa đơn COD'!"&amp;CELL("address",K813))),"",(INDIRECT("'["&amp;'Báo cáo'!$C$3&amp;".xlsx]Hóa đơn COD'!"&amp;CELL("address",K813))))</f>
        <v>6</v>
      </c>
      <c r="L813">
        <f ca="1">IF(ISBLANK(INDIRECT("'["&amp;'Báo cáo'!$C$3&amp;".xlsx]Hóa đơn COD'!"&amp;CELL("address",L813))),"",(INDIRECT("'["&amp;'Báo cáo'!$C$3&amp;".xlsx]Hóa đơn COD'!"&amp;CELL("address",L813))))</f>
        <v>9</v>
      </c>
      <c r="M813">
        <f ca="1">IF(ISBLANK(INDIRECT("'["&amp;'Báo cáo'!$C$3&amp;".xlsx]Hóa đơn COD'!"&amp;CELL("address",M813))),"",(INDIRECT("'["&amp;'Báo cáo'!$C$3&amp;".xlsx]Hóa đơn COD'!"&amp;CELL("address",M813))))</f>
        <v>27</v>
      </c>
      <c r="N813" t="str">
        <f ca="1">IF(ISBLANK(INDIRECT("'["&amp;'Báo cáo'!$C$3&amp;".xlsx]Hóa đơn COD'!"&amp;CELL("address",N813))),"",(INDIRECT("'["&amp;'Báo cáo'!$C$3&amp;".xlsx]Hóa đơn COD'!"&amp;CELL("address",N813))))</f>
        <v>tuoint</v>
      </c>
      <c r="O813" t="str">
        <f ca="1">IF(ISBLANK(INDIRECT("'["&amp;'Báo cáo'!$C$3&amp;".xlsx]Hóa đơn COD'!"&amp;CELL("address",O813))),"",(INDIRECT("'["&amp;'Báo cáo'!$C$3&amp;".xlsx]Hóa đơn COD'!"&amp;CELL("address",O813))))</f>
        <v>19:20 03-12-19</v>
      </c>
      <c r="P813" s="10">
        <f t="shared" ca="1" si="12"/>
        <v>0.80555555555555547</v>
      </c>
      <c r="Q813" t="str">
        <f ca="1">IF(B813="","",IF(P813&lt;'Báo cáo'!$C$4,"Sáng","Chiều"))</f>
        <v>Chiều</v>
      </c>
      <c r="R813" s="12">
        <f ca="1">IF(A813="","",IF(ISNUMBER(MATCH(B813,'Danh sách COD'!$B:$B,0)),J813/I813,""))</f>
        <v>0.44444444444444442</v>
      </c>
      <c r="S813" t="str">
        <f ca="1">IF(R813="","",IF(R813&gt;='Báo cáo'!$C$8,"Có","Không"))</f>
        <v>Không</v>
      </c>
    </row>
    <row r="814" spans="1:19" x14ac:dyDescent="0.25">
      <c r="A814" t="str">
        <f ca="1">IF(ISBLANK(INDIRECT("'["&amp;'Báo cáo'!$C$3&amp;".xlsx]Hóa đơn COD'!"&amp;CELL("address",A814))),"",(INDIRECT("'["&amp;'Báo cáo'!$C$3&amp;".xlsx]Hóa đơn COD'!"&amp;CELL("address",A814))))</f>
        <v>BTT398452473.T161238.051219</v>
      </c>
      <c r="B814" t="str">
        <f ca="1">IF(ISBLANK(INDIRECT("'["&amp;'Báo cáo'!$C$3&amp;".xlsx]Hóa đơn COD'!"&amp;CELL("address",B814))),"",(INDIRECT("'["&amp;'Báo cáo'!$C$3&amp;".xlsx]Hóa đơn COD'!"&amp;CELL("address",B814))))</f>
        <v>T161238-Phù Siêu</v>
      </c>
      <c r="C814">
        <f ca="1">IF(ISBLANK(INDIRECT("'["&amp;'Báo cáo'!$C$3&amp;".xlsx]Hóa đơn COD'!"&amp;CELL("address",C814))),"",(INDIRECT("'["&amp;'Báo cáo'!$C$3&amp;".xlsx]Hóa đơn COD'!"&amp;CELL("address",C814))))</f>
        <v>6775360</v>
      </c>
      <c r="D814">
        <f ca="1">IF(ISBLANK(INDIRECT("'["&amp;'Báo cáo'!$C$3&amp;".xlsx]Hóa đơn COD'!"&amp;CELL("address",D814))),"",(INDIRECT("'["&amp;'Báo cáo'!$C$3&amp;".xlsx]Hóa đơn COD'!"&amp;CELL("address",D814))))</f>
        <v>0</v>
      </c>
      <c r="E814">
        <f ca="1">IF(ISBLANK(INDIRECT("'["&amp;'Báo cáo'!$C$3&amp;".xlsx]Hóa đơn COD'!"&amp;CELL("address",E814))),"",(INDIRECT("'["&amp;'Báo cáo'!$C$3&amp;".xlsx]Hóa đơn COD'!"&amp;CELL("address",E814))))</f>
        <v>776750</v>
      </c>
      <c r="F814">
        <f ca="1">IF(ISBLANK(INDIRECT("'["&amp;'Báo cáo'!$C$3&amp;".xlsx]Hóa đơn COD'!"&amp;CELL("address",F814))),"",(INDIRECT("'["&amp;'Báo cáo'!$C$3&amp;".xlsx]Hóa đơn COD'!"&amp;CELL("address",F814))))</f>
        <v>754750</v>
      </c>
      <c r="G814">
        <f ca="1">IF(ISBLANK(INDIRECT("'["&amp;'Báo cáo'!$C$3&amp;".xlsx]Hóa đơn COD'!"&amp;CELL("address",G814))),"",(INDIRECT("'["&amp;'Báo cáo'!$C$3&amp;".xlsx]Hóa đơn COD'!"&amp;CELL("address",G814))))</f>
        <v>22000</v>
      </c>
      <c r="H814">
        <f ca="1">IF(ISBLANK(INDIRECT("'["&amp;'Báo cáo'!$C$3&amp;".xlsx]Hóa đơn COD'!"&amp;CELL("address",H814))),"",(INDIRECT("'["&amp;'Báo cáo'!$C$3&amp;".xlsx]Hóa đơn COD'!"&amp;CELL("address",H814))))</f>
        <v>0</v>
      </c>
      <c r="I814">
        <f ca="1">IF(ISBLANK(INDIRECT("'["&amp;'Báo cáo'!$C$3&amp;".xlsx]Hóa đơn COD'!"&amp;CELL("address",I814))),"",(INDIRECT("'["&amp;'Báo cáo'!$C$3&amp;".xlsx]Hóa đơn COD'!"&amp;CELL("address",I814))))</f>
        <v>33</v>
      </c>
      <c r="J814">
        <f ca="1">IF(ISBLANK(INDIRECT("'["&amp;'Báo cáo'!$C$3&amp;".xlsx]Hóa đơn COD'!"&amp;CELL("address",J814))),"",(INDIRECT("'["&amp;'Báo cáo'!$C$3&amp;".xlsx]Hóa đơn COD'!"&amp;CELL("address",J814))))</f>
        <v>20</v>
      </c>
      <c r="K814">
        <f ca="1">IF(ISBLANK(INDIRECT("'["&amp;'Báo cáo'!$C$3&amp;".xlsx]Hóa đơn COD'!"&amp;CELL("address",K814))),"",(INDIRECT("'["&amp;'Báo cáo'!$C$3&amp;".xlsx]Hóa đơn COD'!"&amp;CELL("address",K814))))</f>
        <v>5</v>
      </c>
      <c r="L814">
        <f ca="1">IF(ISBLANK(INDIRECT("'["&amp;'Báo cáo'!$C$3&amp;".xlsx]Hóa đơn COD'!"&amp;CELL("address",L814))),"",(INDIRECT("'["&amp;'Báo cáo'!$C$3&amp;".xlsx]Hóa đơn COD'!"&amp;CELL("address",L814))))</f>
        <v>8</v>
      </c>
      <c r="M814">
        <f ca="1">IF(ISBLANK(INDIRECT("'["&amp;'Báo cáo'!$C$3&amp;".xlsx]Hóa đơn COD'!"&amp;CELL("address",M814))),"",(INDIRECT("'["&amp;'Báo cáo'!$C$3&amp;".xlsx]Hóa đơn COD'!"&amp;CELL("address",M814))))</f>
        <v>33</v>
      </c>
      <c r="N814" t="str">
        <f ca="1">IF(ISBLANK(INDIRECT("'["&amp;'Báo cáo'!$C$3&amp;".xlsx]Hóa đơn COD'!"&amp;CELL("address",N814))),"",(INDIRECT("'["&amp;'Báo cáo'!$C$3&amp;".xlsx]Hóa đơn COD'!"&amp;CELL("address",N814))))</f>
        <v>nhobth</v>
      </c>
      <c r="O814" t="str">
        <f ca="1">IF(ISBLANK(INDIRECT("'["&amp;'Báo cáo'!$C$3&amp;".xlsx]Hóa đơn COD'!"&amp;CELL("address",O814))),"",(INDIRECT("'["&amp;'Báo cáo'!$C$3&amp;".xlsx]Hóa đơn COD'!"&amp;CELL("address",O814))))</f>
        <v>20:09 05-12-19</v>
      </c>
      <c r="P814" s="10">
        <f t="shared" ca="1" si="12"/>
        <v>0.83958333333333324</v>
      </c>
      <c r="Q814" t="str">
        <f ca="1">IF(B814="","",IF(P814&lt;'Báo cáo'!$C$4,"Sáng","Chiều"))</f>
        <v>Chiều</v>
      </c>
      <c r="R814" s="12">
        <f ca="1">IF(A814="","",IF(ISNUMBER(MATCH(B814,'Danh sách COD'!$B:$B,0)),J814/I814,""))</f>
        <v>0.60606060606060608</v>
      </c>
      <c r="S814" t="str">
        <f ca="1">IF(R814="","",IF(R814&gt;='Báo cáo'!$C$8,"Có","Không"))</f>
        <v>Không</v>
      </c>
    </row>
    <row r="815" spans="1:19" x14ac:dyDescent="0.25">
      <c r="A815" t="str">
        <f ca="1">IF(ISBLANK(INDIRECT("'["&amp;'Báo cáo'!$C$3&amp;".xlsx]Hóa đơn COD'!"&amp;CELL("address",A815))),"",(INDIRECT("'["&amp;'Báo cáo'!$C$3&amp;".xlsx]Hóa đơn COD'!"&amp;CELL("address",A815))))</f>
        <v>BTT394545210.T161238.021219</v>
      </c>
      <c r="B815" t="str">
        <f ca="1">IF(ISBLANK(INDIRECT("'["&amp;'Báo cáo'!$C$3&amp;".xlsx]Hóa đơn COD'!"&amp;CELL("address",B815))),"",(INDIRECT("'["&amp;'Báo cáo'!$C$3&amp;".xlsx]Hóa đơn COD'!"&amp;CELL("address",B815))))</f>
        <v>T161238-Phù Siêu</v>
      </c>
      <c r="C815">
        <f ca="1">IF(ISBLANK(INDIRECT("'["&amp;'Báo cáo'!$C$3&amp;".xlsx]Hóa đơn COD'!"&amp;CELL("address",C815))),"",(INDIRECT("'["&amp;'Báo cáo'!$C$3&amp;".xlsx]Hóa đơn COD'!"&amp;CELL("address",C815))))</f>
        <v>6431338</v>
      </c>
      <c r="D815">
        <f ca="1">IF(ISBLANK(INDIRECT("'["&amp;'Báo cáo'!$C$3&amp;".xlsx]Hóa đơn COD'!"&amp;CELL("address",D815))),"",(INDIRECT("'["&amp;'Báo cáo'!$C$3&amp;".xlsx]Hóa đơn COD'!"&amp;CELL("address",D815))))</f>
        <v>0</v>
      </c>
      <c r="E815">
        <f ca="1">IF(ISBLANK(INDIRECT("'["&amp;'Báo cáo'!$C$3&amp;".xlsx]Hóa đơn COD'!"&amp;CELL("address",E815))),"",(INDIRECT("'["&amp;'Báo cáo'!$C$3&amp;".xlsx]Hóa đơn COD'!"&amp;CELL("address",E815))))</f>
        <v>558210</v>
      </c>
      <c r="F815">
        <f ca="1">IF(ISBLANK(INDIRECT("'["&amp;'Báo cáo'!$C$3&amp;".xlsx]Hóa đơn COD'!"&amp;CELL("address",F815))),"",(INDIRECT("'["&amp;'Báo cáo'!$C$3&amp;".xlsx]Hóa đơn COD'!"&amp;CELL("address",F815))))</f>
        <v>518210</v>
      </c>
      <c r="G815">
        <f ca="1">IF(ISBLANK(INDIRECT("'["&amp;'Báo cáo'!$C$3&amp;".xlsx]Hóa đơn COD'!"&amp;CELL("address",G815))),"",(INDIRECT("'["&amp;'Báo cáo'!$C$3&amp;".xlsx]Hóa đơn COD'!"&amp;CELL("address",G815))))</f>
        <v>40000</v>
      </c>
      <c r="H815">
        <f ca="1">IF(ISBLANK(INDIRECT("'["&amp;'Báo cáo'!$C$3&amp;".xlsx]Hóa đơn COD'!"&amp;CELL("address",H815))),"",(INDIRECT("'["&amp;'Báo cáo'!$C$3&amp;".xlsx]Hóa đơn COD'!"&amp;CELL("address",H815))))</f>
        <v>0</v>
      </c>
      <c r="I815">
        <f ca="1">IF(ISBLANK(INDIRECT("'["&amp;'Báo cáo'!$C$3&amp;".xlsx]Hóa đơn COD'!"&amp;CELL("address",I815))),"",(INDIRECT("'["&amp;'Báo cáo'!$C$3&amp;".xlsx]Hóa đơn COD'!"&amp;CELL("address",I815))))</f>
        <v>56</v>
      </c>
      <c r="J815">
        <f ca="1">IF(ISBLANK(INDIRECT("'["&amp;'Báo cáo'!$C$3&amp;".xlsx]Hóa đơn COD'!"&amp;CELL("address",J815))),"",(INDIRECT("'["&amp;'Báo cáo'!$C$3&amp;".xlsx]Hóa đơn COD'!"&amp;CELL("address",J815))))</f>
        <v>18</v>
      </c>
      <c r="K815">
        <f ca="1">IF(ISBLANK(INDIRECT("'["&amp;'Báo cáo'!$C$3&amp;".xlsx]Hóa đơn COD'!"&amp;CELL("address",K815))),"",(INDIRECT("'["&amp;'Báo cáo'!$C$3&amp;".xlsx]Hóa đơn COD'!"&amp;CELL("address",K815))))</f>
        <v>4</v>
      </c>
      <c r="L815">
        <f ca="1">IF(ISBLANK(INDIRECT("'["&amp;'Báo cáo'!$C$3&amp;".xlsx]Hóa đơn COD'!"&amp;CELL("address",L815))),"",(INDIRECT("'["&amp;'Báo cáo'!$C$3&amp;".xlsx]Hóa đơn COD'!"&amp;CELL("address",L815))))</f>
        <v>34</v>
      </c>
      <c r="M815">
        <f ca="1">IF(ISBLANK(INDIRECT("'["&amp;'Báo cáo'!$C$3&amp;".xlsx]Hóa đơn COD'!"&amp;CELL("address",M815))),"",(INDIRECT("'["&amp;'Báo cáo'!$C$3&amp;".xlsx]Hóa đơn COD'!"&amp;CELL("address",M815))))</f>
        <v>55</v>
      </c>
      <c r="N815" t="str">
        <f ca="1">IF(ISBLANK(INDIRECT("'["&amp;'Báo cáo'!$C$3&amp;".xlsx]Hóa đơn COD'!"&amp;CELL("address",N815))),"",(INDIRECT("'["&amp;'Báo cáo'!$C$3&amp;".xlsx]Hóa đơn COD'!"&amp;CELL("address",N815))))</f>
        <v>huyendtm2</v>
      </c>
      <c r="O815" t="str">
        <f ca="1">IF(ISBLANK(INDIRECT("'["&amp;'Báo cáo'!$C$3&amp;".xlsx]Hóa đơn COD'!"&amp;CELL("address",O815))),"",(INDIRECT("'["&amp;'Báo cáo'!$C$3&amp;".xlsx]Hóa đơn COD'!"&amp;CELL("address",O815))))</f>
        <v>20:59 02-12-19</v>
      </c>
      <c r="P815" s="10">
        <f t="shared" ca="1" si="12"/>
        <v>0.87430555555555556</v>
      </c>
      <c r="Q815" t="str">
        <f ca="1">IF(B815="","",IF(P815&lt;'Báo cáo'!$C$4,"Sáng","Chiều"))</f>
        <v>Chiều</v>
      </c>
      <c r="R815" s="12">
        <f ca="1">IF(A815="","",IF(ISNUMBER(MATCH(B815,'Danh sách COD'!$B:$B,0)),J815/I815,""))</f>
        <v>0.32142857142857145</v>
      </c>
      <c r="S815" t="str">
        <f ca="1">IF(R815="","",IF(R815&gt;='Báo cáo'!$C$8,"Có","Không"))</f>
        <v>Không</v>
      </c>
    </row>
    <row r="816" spans="1:19" x14ac:dyDescent="0.25">
      <c r="A816" t="str">
        <f ca="1">IF(ISBLANK(INDIRECT("'["&amp;'Báo cáo'!$C$3&amp;".xlsx]Hóa đơn COD'!"&amp;CELL("address",A816))),"",(INDIRECT("'["&amp;'Báo cáo'!$C$3&amp;".xlsx]Hóa đơn COD'!"&amp;CELL("address",A816))))</f>
        <v>BTT391674624.T162142.301119</v>
      </c>
      <c r="B816" t="str">
        <f ca="1">IF(ISBLANK(INDIRECT("'["&amp;'Báo cáo'!$C$3&amp;".xlsx]Hóa đơn COD'!"&amp;CELL("address",B816))),"",(INDIRECT("'["&amp;'Báo cáo'!$C$3&amp;".xlsx]Hóa đơn COD'!"&amp;CELL("address",B816))))</f>
        <v>T162142-Nguyễn Văn Sang</v>
      </c>
      <c r="C816">
        <f ca="1">IF(ISBLANK(INDIRECT("'["&amp;'Báo cáo'!$C$3&amp;".xlsx]Hóa đơn COD'!"&amp;CELL("address",C816))),"",(INDIRECT("'["&amp;'Báo cáo'!$C$3&amp;".xlsx]Hóa đơn COD'!"&amp;CELL("address",C816))))</f>
        <v>8350250</v>
      </c>
      <c r="D816">
        <f ca="1">IF(ISBLANK(INDIRECT("'["&amp;'Báo cáo'!$C$3&amp;".xlsx]Hóa đơn COD'!"&amp;CELL("address",D816))),"",(INDIRECT("'["&amp;'Báo cáo'!$C$3&amp;".xlsx]Hóa đơn COD'!"&amp;CELL("address",D816))))</f>
        <v>0</v>
      </c>
      <c r="E816">
        <f ca="1">IF(ISBLANK(INDIRECT("'["&amp;'Báo cáo'!$C$3&amp;".xlsx]Hóa đơn COD'!"&amp;CELL("address",E816))),"",(INDIRECT("'["&amp;'Báo cáo'!$C$3&amp;".xlsx]Hóa đơn COD'!"&amp;CELL("address",E816))))</f>
        <v>699860</v>
      </c>
      <c r="F816">
        <f ca="1">IF(ISBLANK(INDIRECT("'["&amp;'Báo cáo'!$C$3&amp;".xlsx]Hóa đơn COD'!"&amp;CELL("address",F816))),"",(INDIRECT("'["&amp;'Báo cáo'!$C$3&amp;".xlsx]Hóa đơn COD'!"&amp;CELL("address",F816))))</f>
        <v>611860</v>
      </c>
      <c r="G816">
        <f ca="1">IF(ISBLANK(INDIRECT("'["&amp;'Báo cáo'!$C$3&amp;".xlsx]Hóa đơn COD'!"&amp;CELL("address",G816))),"",(INDIRECT("'["&amp;'Báo cáo'!$C$3&amp;".xlsx]Hóa đơn COD'!"&amp;CELL("address",G816))))</f>
        <v>88000</v>
      </c>
      <c r="H816">
        <f ca="1">IF(ISBLANK(INDIRECT("'["&amp;'Báo cáo'!$C$3&amp;".xlsx]Hóa đơn COD'!"&amp;CELL("address",H816))),"",(INDIRECT("'["&amp;'Báo cáo'!$C$3&amp;".xlsx]Hóa đơn COD'!"&amp;CELL("address",H816))))</f>
        <v>0</v>
      </c>
      <c r="I816">
        <f ca="1">IF(ISBLANK(INDIRECT("'["&amp;'Báo cáo'!$C$3&amp;".xlsx]Hóa đơn COD'!"&amp;CELL("address",I816))),"",(INDIRECT("'["&amp;'Báo cáo'!$C$3&amp;".xlsx]Hóa đơn COD'!"&amp;CELL("address",I816))))</f>
        <v>59</v>
      </c>
      <c r="J816">
        <f ca="1">IF(ISBLANK(INDIRECT("'["&amp;'Báo cáo'!$C$3&amp;".xlsx]Hóa đơn COD'!"&amp;CELL("address",J816))),"",(INDIRECT("'["&amp;'Báo cáo'!$C$3&amp;".xlsx]Hóa đơn COD'!"&amp;CELL("address",J816))))</f>
        <v>28</v>
      </c>
      <c r="K816">
        <f ca="1">IF(ISBLANK(INDIRECT("'["&amp;'Báo cáo'!$C$3&amp;".xlsx]Hóa đơn COD'!"&amp;CELL("address",K816))),"",(INDIRECT("'["&amp;'Báo cáo'!$C$3&amp;".xlsx]Hóa đơn COD'!"&amp;CELL("address",K816))))</f>
        <v>3</v>
      </c>
      <c r="L816">
        <f ca="1">IF(ISBLANK(INDIRECT("'["&amp;'Báo cáo'!$C$3&amp;".xlsx]Hóa đơn COD'!"&amp;CELL("address",L816))),"",(INDIRECT("'["&amp;'Báo cáo'!$C$3&amp;".xlsx]Hóa đơn COD'!"&amp;CELL("address",L816))))</f>
        <v>28</v>
      </c>
      <c r="M816">
        <f ca="1">IF(ISBLANK(INDIRECT("'["&amp;'Báo cáo'!$C$3&amp;".xlsx]Hóa đơn COD'!"&amp;CELL("address",M816))),"",(INDIRECT("'["&amp;'Báo cáo'!$C$3&amp;".xlsx]Hóa đơn COD'!"&amp;CELL("address",M816))))</f>
        <v>59</v>
      </c>
      <c r="N816" t="str">
        <f ca="1">IF(ISBLANK(INDIRECT("'["&amp;'Báo cáo'!$C$3&amp;".xlsx]Hóa đơn COD'!"&amp;CELL("address",N816))),"",(INDIRECT("'["&amp;'Báo cáo'!$C$3&amp;".xlsx]Hóa đơn COD'!"&amp;CELL("address",N816))))</f>
        <v>nhitpy</v>
      </c>
      <c r="O816" t="str">
        <f ca="1">IF(ISBLANK(INDIRECT("'["&amp;'Báo cáo'!$C$3&amp;".xlsx]Hóa đơn COD'!"&amp;CELL("address",O816))),"",(INDIRECT("'["&amp;'Báo cáo'!$C$3&amp;".xlsx]Hóa đơn COD'!"&amp;CELL("address",O816))))</f>
        <v>11:59 30-11-19</v>
      </c>
      <c r="P816" s="10">
        <f t="shared" ca="1" si="12"/>
        <v>0.4993055555555555</v>
      </c>
      <c r="Q816" t="str">
        <f ca="1">IF(B816="","",IF(P816&lt;'Báo cáo'!$C$4,"Sáng","Chiều"))</f>
        <v>Sáng</v>
      </c>
      <c r="R816" s="12" t="str">
        <f ca="1">IF(A816="","",IF(ISNUMBER(MATCH(B816,'Danh sách COD'!$B:$B,0)),J816/I816,""))</f>
        <v/>
      </c>
      <c r="S816" t="str">
        <f ca="1">IF(R816="","",IF(R816&gt;='Báo cáo'!$C$8,"Có","Không"))</f>
        <v/>
      </c>
    </row>
    <row r="817" spans="1:19" x14ac:dyDescent="0.25">
      <c r="A817" t="str">
        <f ca="1">IF(ISBLANK(INDIRECT("'["&amp;'Báo cáo'!$C$3&amp;".xlsx]Hóa đơn COD'!"&amp;CELL("address",A817))),"",(INDIRECT("'["&amp;'Báo cáo'!$C$3&amp;".xlsx]Hóa đơn COD'!"&amp;CELL("address",A817))))</f>
        <v>BTT396665526.T162142.041219</v>
      </c>
      <c r="B817" t="str">
        <f ca="1">IF(ISBLANK(INDIRECT("'["&amp;'Báo cáo'!$C$3&amp;".xlsx]Hóa đơn COD'!"&amp;CELL("address",B817))),"",(INDIRECT("'["&amp;'Báo cáo'!$C$3&amp;".xlsx]Hóa đơn COD'!"&amp;CELL("address",B817))))</f>
        <v>T162142-Nguyễn Văn Sang</v>
      </c>
      <c r="C817">
        <f ca="1">IF(ISBLANK(INDIRECT("'["&amp;'Báo cáo'!$C$3&amp;".xlsx]Hóa đơn COD'!"&amp;CELL("address",C817))),"",(INDIRECT("'["&amp;'Báo cáo'!$C$3&amp;".xlsx]Hóa đơn COD'!"&amp;CELL("address",C817))))</f>
        <v>8857199</v>
      </c>
      <c r="D817">
        <f ca="1">IF(ISBLANK(INDIRECT("'["&amp;'Báo cáo'!$C$3&amp;".xlsx]Hóa đơn COD'!"&amp;CELL("address",D817))),"",(INDIRECT("'["&amp;'Báo cáo'!$C$3&amp;".xlsx]Hóa đơn COD'!"&amp;CELL("address",D817))))</f>
        <v>0</v>
      </c>
      <c r="E817">
        <f ca="1">IF(ISBLANK(INDIRECT("'["&amp;'Báo cáo'!$C$3&amp;".xlsx]Hóa đơn COD'!"&amp;CELL("address",E817))),"",(INDIRECT("'["&amp;'Báo cáo'!$C$3&amp;".xlsx]Hóa đơn COD'!"&amp;CELL("address",E817))))</f>
        <v>1055650</v>
      </c>
      <c r="F817">
        <f ca="1">IF(ISBLANK(INDIRECT("'["&amp;'Báo cáo'!$C$3&amp;".xlsx]Hóa đơn COD'!"&amp;CELL("address",F817))),"",(INDIRECT("'["&amp;'Báo cáo'!$C$3&amp;".xlsx]Hóa đơn COD'!"&amp;CELL("address",F817))))</f>
        <v>903650</v>
      </c>
      <c r="G817">
        <f ca="1">IF(ISBLANK(INDIRECT("'["&amp;'Báo cáo'!$C$3&amp;".xlsx]Hóa đơn COD'!"&amp;CELL("address",G817))),"",(INDIRECT("'["&amp;'Báo cáo'!$C$3&amp;".xlsx]Hóa đơn COD'!"&amp;CELL("address",G817))))</f>
        <v>152000</v>
      </c>
      <c r="H817">
        <f ca="1">IF(ISBLANK(INDIRECT("'["&amp;'Báo cáo'!$C$3&amp;".xlsx]Hóa đơn COD'!"&amp;CELL("address",H817))),"",(INDIRECT("'["&amp;'Báo cáo'!$C$3&amp;".xlsx]Hóa đơn COD'!"&amp;CELL("address",H817))))</f>
        <v>0</v>
      </c>
      <c r="I817">
        <f ca="1">IF(ISBLANK(INDIRECT("'["&amp;'Báo cáo'!$C$3&amp;".xlsx]Hóa đơn COD'!"&amp;CELL("address",I817))),"",(INDIRECT("'["&amp;'Báo cáo'!$C$3&amp;".xlsx]Hóa đơn COD'!"&amp;CELL("address",I817))))</f>
        <v>74</v>
      </c>
      <c r="J817">
        <f ca="1">IF(ISBLANK(INDIRECT("'["&amp;'Báo cáo'!$C$3&amp;".xlsx]Hóa đơn COD'!"&amp;CELL("address",J817))),"",(INDIRECT("'["&amp;'Báo cáo'!$C$3&amp;".xlsx]Hóa đơn COD'!"&amp;CELL("address",J817))))</f>
        <v>46</v>
      </c>
      <c r="K817">
        <f ca="1">IF(ISBLANK(INDIRECT("'["&amp;'Báo cáo'!$C$3&amp;".xlsx]Hóa đơn COD'!"&amp;CELL("address",K817))),"",(INDIRECT("'["&amp;'Báo cáo'!$C$3&amp;".xlsx]Hóa đơn COD'!"&amp;CELL("address",K817))))</f>
        <v>4</v>
      </c>
      <c r="L817">
        <f ca="1">IF(ISBLANK(INDIRECT("'["&amp;'Báo cáo'!$C$3&amp;".xlsx]Hóa đơn COD'!"&amp;CELL("address",L817))),"",(INDIRECT("'["&amp;'Báo cáo'!$C$3&amp;".xlsx]Hóa đơn COD'!"&amp;CELL("address",L817))))</f>
        <v>24</v>
      </c>
      <c r="M817">
        <f ca="1">IF(ISBLANK(INDIRECT("'["&amp;'Báo cáo'!$C$3&amp;".xlsx]Hóa đơn COD'!"&amp;CELL("address",M817))),"",(INDIRECT("'["&amp;'Báo cáo'!$C$3&amp;".xlsx]Hóa đơn COD'!"&amp;CELL("address",M817))))</f>
        <v>74</v>
      </c>
      <c r="N817" t="str">
        <f ca="1">IF(ISBLANK(INDIRECT("'["&amp;'Báo cáo'!$C$3&amp;".xlsx]Hóa đơn COD'!"&amp;CELL("address",N817))),"",(INDIRECT("'["&amp;'Báo cáo'!$C$3&amp;".xlsx]Hóa đơn COD'!"&amp;CELL("address",N817))))</f>
        <v>trongntm</v>
      </c>
      <c r="O817" t="str">
        <f ca="1">IF(ISBLANK(INDIRECT("'["&amp;'Báo cáo'!$C$3&amp;".xlsx]Hóa đơn COD'!"&amp;CELL("address",O817))),"",(INDIRECT("'["&amp;'Báo cáo'!$C$3&amp;".xlsx]Hóa đơn COD'!"&amp;CELL("address",O817))))</f>
        <v>12:45 04-12-19</v>
      </c>
      <c r="P817" s="10">
        <f t="shared" ca="1" si="12"/>
        <v>0.53125</v>
      </c>
      <c r="Q817" t="str">
        <f ca="1">IF(B817="","",IF(P817&lt;'Báo cáo'!$C$4,"Sáng","Chiều"))</f>
        <v>Sáng</v>
      </c>
      <c r="R817" s="12" t="str">
        <f ca="1">IF(A817="","",IF(ISNUMBER(MATCH(B817,'Danh sách COD'!$B:$B,0)),J817/I817,""))</f>
        <v/>
      </c>
      <c r="S817" t="str">
        <f ca="1">IF(R817="","",IF(R817&gt;='Báo cáo'!$C$8,"Có","Không"))</f>
        <v/>
      </c>
    </row>
    <row r="818" spans="1:19" x14ac:dyDescent="0.25">
      <c r="A818" t="str">
        <f ca="1">IF(ISBLANK(INDIRECT("'["&amp;'Báo cáo'!$C$3&amp;".xlsx]Hóa đơn COD'!"&amp;CELL("address",A818))),"",(INDIRECT("'["&amp;'Báo cáo'!$C$3&amp;".xlsx]Hóa đơn COD'!"&amp;CELL("address",A818))))</f>
        <v>BTT395251725.T162142.031219</v>
      </c>
      <c r="B818" t="str">
        <f ca="1">IF(ISBLANK(INDIRECT("'["&amp;'Báo cáo'!$C$3&amp;".xlsx]Hóa đơn COD'!"&amp;CELL("address",B818))),"",(INDIRECT("'["&amp;'Báo cáo'!$C$3&amp;".xlsx]Hóa đơn COD'!"&amp;CELL("address",B818))))</f>
        <v>T162142-Nguyễn Văn Sang</v>
      </c>
      <c r="C818">
        <f ca="1">IF(ISBLANK(INDIRECT("'["&amp;'Báo cáo'!$C$3&amp;".xlsx]Hóa đơn COD'!"&amp;CELL("address",C818))),"",(INDIRECT("'["&amp;'Báo cáo'!$C$3&amp;".xlsx]Hóa đơn COD'!"&amp;CELL("address",C818))))</f>
        <v>17759530</v>
      </c>
      <c r="D818">
        <f ca="1">IF(ISBLANK(INDIRECT("'["&amp;'Báo cáo'!$C$3&amp;".xlsx]Hóa đơn COD'!"&amp;CELL("address",D818))),"",(INDIRECT("'["&amp;'Báo cáo'!$C$3&amp;".xlsx]Hóa đơn COD'!"&amp;CELL("address",D818))))</f>
        <v>0</v>
      </c>
      <c r="E818">
        <f ca="1">IF(ISBLANK(INDIRECT("'["&amp;'Báo cáo'!$C$3&amp;".xlsx]Hóa đơn COD'!"&amp;CELL("address",E818))),"",(INDIRECT("'["&amp;'Báo cáo'!$C$3&amp;".xlsx]Hóa đơn COD'!"&amp;CELL("address",E818))))</f>
        <v>1627161</v>
      </c>
      <c r="F818">
        <f ca="1">IF(ISBLANK(INDIRECT("'["&amp;'Báo cáo'!$C$3&amp;".xlsx]Hóa đơn COD'!"&amp;CELL("address",F818))),"",(INDIRECT("'["&amp;'Báo cáo'!$C$3&amp;".xlsx]Hóa đơn COD'!"&amp;CELL("address",F818))))</f>
        <v>1421661</v>
      </c>
      <c r="G818">
        <f ca="1">IF(ISBLANK(INDIRECT("'["&amp;'Báo cáo'!$C$3&amp;".xlsx]Hóa đơn COD'!"&amp;CELL("address",G818))),"",(INDIRECT("'["&amp;'Báo cáo'!$C$3&amp;".xlsx]Hóa đơn COD'!"&amp;CELL("address",G818))))</f>
        <v>205500</v>
      </c>
      <c r="H818">
        <f ca="1">IF(ISBLANK(INDIRECT("'["&amp;'Báo cáo'!$C$3&amp;".xlsx]Hóa đơn COD'!"&amp;CELL("address",H818))),"",(INDIRECT("'["&amp;'Báo cáo'!$C$3&amp;".xlsx]Hóa đơn COD'!"&amp;CELL("address",H818))))</f>
        <v>0</v>
      </c>
      <c r="I818">
        <f ca="1">IF(ISBLANK(INDIRECT("'["&amp;'Báo cáo'!$C$3&amp;".xlsx]Hóa đơn COD'!"&amp;CELL("address",I818))),"",(INDIRECT("'["&amp;'Báo cáo'!$C$3&amp;".xlsx]Hóa đơn COD'!"&amp;CELL("address",I818))))</f>
        <v>88</v>
      </c>
      <c r="J818">
        <f ca="1">IF(ISBLANK(INDIRECT("'["&amp;'Báo cáo'!$C$3&amp;".xlsx]Hóa đơn COD'!"&amp;CELL("address",J818))),"",(INDIRECT("'["&amp;'Báo cáo'!$C$3&amp;".xlsx]Hóa đơn COD'!"&amp;CELL("address",J818))))</f>
        <v>71</v>
      </c>
      <c r="K818">
        <f ca="1">IF(ISBLANK(INDIRECT("'["&amp;'Báo cáo'!$C$3&amp;".xlsx]Hóa đơn COD'!"&amp;CELL("address",K818))),"",(INDIRECT("'["&amp;'Báo cáo'!$C$3&amp;".xlsx]Hóa đơn COD'!"&amp;CELL("address",K818))))</f>
        <v>2</v>
      </c>
      <c r="L818">
        <f ca="1">IF(ISBLANK(INDIRECT("'["&amp;'Báo cáo'!$C$3&amp;".xlsx]Hóa đơn COD'!"&amp;CELL("address",L818))),"",(INDIRECT("'["&amp;'Báo cáo'!$C$3&amp;".xlsx]Hóa đơn COD'!"&amp;CELL("address",L818))))</f>
        <v>15</v>
      </c>
      <c r="M818">
        <f ca="1">IF(ISBLANK(INDIRECT("'["&amp;'Báo cáo'!$C$3&amp;".xlsx]Hóa đơn COD'!"&amp;CELL("address",M818))),"",(INDIRECT("'["&amp;'Báo cáo'!$C$3&amp;".xlsx]Hóa đơn COD'!"&amp;CELL("address",M818))))</f>
        <v>88</v>
      </c>
      <c r="N818" t="str">
        <f ca="1">IF(ISBLANK(INDIRECT("'["&amp;'Báo cáo'!$C$3&amp;".xlsx]Hóa đơn COD'!"&amp;CELL("address",N818))),"",(INDIRECT("'["&amp;'Báo cáo'!$C$3&amp;".xlsx]Hóa đơn COD'!"&amp;CELL("address",N818))))</f>
        <v>nhitpy</v>
      </c>
      <c r="O818" t="str">
        <f ca="1">IF(ISBLANK(INDIRECT("'["&amp;'Báo cáo'!$C$3&amp;".xlsx]Hóa đơn COD'!"&amp;CELL("address",O818))),"",(INDIRECT("'["&amp;'Báo cáo'!$C$3&amp;".xlsx]Hóa đơn COD'!"&amp;CELL("address",O818))))</f>
        <v>12:54 03-12-19</v>
      </c>
      <c r="P818" s="10">
        <f t="shared" ca="1" si="12"/>
        <v>0.53749999999999998</v>
      </c>
      <c r="Q818" t="str">
        <f ca="1">IF(B818="","",IF(P818&lt;'Báo cáo'!$C$4,"Sáng","Chiều"))</f>
        <v>Sáng</v>
      </c>
      <c r="R818" s="12" t="str">
        <f ca="1">IF(A818="","",IF(ISNUMBER(MATCH(B818,'Danh sách COD'!$B:$B,0)),J818/I818,""))</f>
        <v/>
      </c>
      <c r="S818" t="str">
        <f ca="1">IF(R818="","",IF(R818&gt;='Báo cáo'!$C$8,"Có","Không"))</f>
        <v/>
      </c>
    </row>
    <row r="819" spans="1:19" x14ac:dyDescent="0.25">
      <c r="A819" t="str">
        <f ca="1">IF(ISBLANK(INDIRECT("'["&amp;'Báo cáo'!$C$3&amp;".xlsx]Hóa đơn COD'!"&amp;CELL("address",A819))),"",(INDIRECT("'["&amp;'Báo cáo'!$C$3&amp;".xlsx]Hóa đơn COD'!"&amp;CELL("address",A819))))</f>
        <v>BTT398000718.T162142.051219</v>
      </c>
      <c r="B819" t="str">
        <f ca="1">IF(ISBLANK(INDIRECT("'["&amp;'Báo cáo'!$C$3&amp;".xlsx]Hóa đơn COD'!"&amp;CELL("address",B819))),"",(INDIRECT("'["&amp;'Báo cáo'!$C$3&amp;".xlsx]Hóa đơn COD'!"&amp;CELL("address",B819))))</f>
        <v>T162142-Nguyễn Văn Sang</v>
      </c>
      <c r="C819">
        <f ca="1">IF(ISBLANK(INDIRECT("'["&amp;'Báo cáo'!$C$3&amp;".xlsx]Hóa đơn COD'!"&amp;CELL("address",C819))),"",(INDIRECT("'["&amp;'Báo cáo'!$C$3&amp;".xlsx]Hóa đơn COD'!"&amp;CELL("address",C819))))</f>
        <v>15996769</v>
      </c>
      <c r="D819">
        <f ca="1">IF(ISBLANK(INDIRECT("'["&amp;'Báo cáo'!$C$3&amp;".xlsx]Hóa đơn COD'!"&amp;CELL("address",D819))),"",(INDIRECT("'["&amp;'Báo cáo'!$C$3&amp;".xlsx]Hóa đơn COD'!"&amp;CELL("address",D819))))</f>
        <v>0</v>
      </c>
      <c r="E819">
        <f ca="1">IF(ISBLANK(INDIRECT("'["&amp;'Báo cáo'!$C$3&amp;".xlsx]Hóa đơn COD'!"&amp;CELL("address",E819))),"",(INDIRECT("'["&amp;'Báo cáo'!$C$3&amp;".xlsx]Hóa đơn COD'!"&amp;CELL("address",E819))))</f>
        <v>2166680</v>
      </c>
      <c r="F819">
        <f ca="1">IF(ISBLANK(INDIRECT("'["&amp;'Báo cáo'!$C$3&amp;".xlsx]Hóa đơn COD'!"&amp;CELL("address",F819))),"",(INDIRECT("'["&amp;'Báo cáo'!$C$3&amp;".xlsx]Hóa đơn COD'!"&amp;CELL("address",F819))))</f>
        <v>2050680</v>
      </c>
      <c r="G819">
        <f ca="1">IF(ISBLANK(INDIRECT("'["&amp;'Báo cáo'!$C$3&amp;".xlsx]Hóa đơn COD'!"&amp;CELL("address",G819))),"",(INDIRECT("'["&amp;'Báo cáo'!$C$3&amp;".xlsx]Hóa đơn COD'!"&amp;CELL("address",G819))))</f>
        <v>116000</v>
      </c>
      <c r="H819">
        <f ca="1">IF(ISBLANK(INDIRECT("'["&amp;'Báo cáo'!$C$3&amp;".xlsx]Hóa đơn COD'!"&amp;CELL("address",H819))),"",(INDIRECT("'["&amp;'Báo cáo'!$C$3&amp;".xlsx]Hóa đơn COD'!"&amp;CELL("address",H819))))</f>
        <v>0</v>
      </c>
      <c r="I819">
        <f ca="1">IF(ISBLANK(INDIRECT("'["&amp;'Báo cáo'!$C$3&amp;".xlsx]Hóa đơn COD'!"&amp;CELL("address",I819))),"",(INDIRECT("'["&amp;'Báo cáo'!$C$3&amp;".xlsx]Hóa đơn COD'!"&amp;CELL("address",I819))))</f>
        <v>101</v>
      </c>
      <c r="J819">
        <f ca="1">IF(ISBLANK(INDIRECT("'["&amp;'Báo cáo'!$C$3&amp;".xlsx]Hóa đơn COD'!"&amp;CELL("address",J819))),"",(INDIRECT("'["&amp;'Báo cáo'!$C$3&amp;".xlsx]Hóa đơn COD'!"&amp;CELL("address",J819))))</f>
        <v>77</v>
      </c>
      <c r="K819">
        <f ca="1">IF(ISBLANK(INDIRECT("'["&amp;'Báo cáo'!$C$3&amp;".xlsx]Hóa đơn COD'!"&amp;CELL("address",K819))),"",(INDIRECT("'["&amp;'Báo cáo'!$C$3&amp;".xlsx]Hóa đơn COD'!"&amp;CELL("address",K819))))</f>
        <v>3</v>
      </c>
      <c r="L819">
        <f ca="1">IF(ISBLANK(INDIRECT("'["&amp;'Báo cáo'!$C$3&amp;".xlsx]Hóa đơn COD'!"&amp;CELL("address",L819))),"",(INDIRECT("'["&amp;'Báo cáo'!$C$3&amp;".xlsx]Hóa đơn COD'!"&amp;CELL("address",L819))))</f>
        <v>21</v>
      </c>
      <c r="M819">
        <f ca="1">IF(ISBLANK(INDIRECT("'["&amp;'Báo cáo'!$C$3&amp;".xlsx]Hóa đơn COD'!"&amp;CELL("address",M819))),"",(INDIRECT("'["&amp;'Báo cáo'!$C$3&amp;".xlsx]Hóa đơn COD'!"&amp;CELL("address",M819))))</f>
        <v>101</v>
      </c>
      <c r="N819" t="str">
        <f ca="1">IF(ISBLANK(INDIRECT("'["&amp;'Báo cáo'!$C$3&amp;".xlsx]Hóa đơn COD'!"&amp;CELL("address",N819))),"",(INDIRECT("'["&amp;'Báo cáo'!$C$3&amp;".xlsx]Hóa đơn COD'!"&amp;CELL("address",N819))))</f>
        <v>trongntm</v>
      </c>
      <c r="O819" t="str">
        <f ca="1">IF(ISBLANK(INDIRECT("'["&amp;'Báo cáo'!$C$3&amp;".xlsx]Hóa đơn COD'!"&amp;CELL("address",O819))),"",(INDIRECT("'["&amp;'Báo cáo'!$C$3&amp;".xlsx]Hóa đơn COD'!"&amp;CELL("address",O819))))</f>
        <v>13:37 05-12-19</v>
      </c>
      <c r="P819" s="10">
        <f t="shared" ca="1" si="12"/>
        <v>0.56736111111111109</v>
      </c>
      <c r="Q819" t="str">
        <f ca="1">IF(B819="","",IF(P819&lt;'Báo cáo'!$C$4,"Sáng","Chiều"))</f>
        <v>Chiều</v>
      </c>
      <c r="R819" s="12" t="str">
        <f ca="1">IF(A819="","",IF(ISNUMBER(MATCH(B819,'Danh sách COD'!$B:$B,0)),J819/I819,""))</f>
        <v/>
      </c>
      <c r="S819" t="str">
        <f ca="1">IF(R819="","",IF(R819&gt;='Báo cáo'!$C$8,"Có","Không"))</f>
        <v/>
      </c>
    </row>
    <row r="820" spans="1:19" x14ac:dyDescent="0.25">
      <c r="A820" t="str">
        <f ca="1">IF(ISBLANK(INDIRECT("'["&amp;'Báo cáo'!$C$3&amp;".xlsx]Hóa đơn COD'!"&amp;CELL("address",A820))),"",(INDIRECT("'["&amp;'Báo cáo'!$C$3&amp;".xlsx]Hóa đơn COD'!"&amp;CELL("address",A820))))</f>
        <v>BTT394006938.T162142.021219</v>
      </c>
      <c r="B820" t="str">
        <f ca="1">IF(ISBLANK(INDIRECT("'["&amp;'Báo cáo'!$C$3&amp;".xlsx]Hóa đơn COD'!"&amp;CELL("address",B820))),"",(INDIRECT("'["&amp;'Báo cáo'!$C$3&amp;".xlsx]Hóa đơn COD'!"&amp;CELL("address",B820))))</f>
        <v>T162142-Nguyễn Văn Sang</v>
      </c>
      <c r="C820">
        <f ca="1">IF(ISBLANK(INDIRECT("'["&amp;'Báo cáo'!$C$3&amp;".xlsx]Hóa đơn COD'!"&amp;CELL("address",C820))),"",(INDIRECT("'["&amp;'Báo cáo'!$C$3&amp;".xlsx]Hóa đơn COD'!"&amp;CELL("address",C820))))</f>
        <v>25560959</v>
      </c>
      <c r="D820">
        <f ca="1">IF(ISBLANK(INDIRECT("'["&amp;'Báo cáo'!$C$3&amp;".xlsx]Hóa đơn COD'!"&amp;CELL("address",D820))),"",(INDIRECT("'["&amp;'Báo cáo'!$C$3&amp;".xlsx]Hóa đơn COD'!"&amp;CELL("address",D820))))</f>
        <v>18950</v>
      </c>
      <c r="E820">
        <f ca="1">IF(ISBLANK(INDIRECT("'["&amp;'Báo cáo'!$C$3&amp;".xlsx]Hóa đơn COD'!"&amp;CELL("address",E820))),"",(INDIRECT("'["&amp;'Báo cáo'!$C$3&amp;".xlsx]Hóa đơn COD'!"&amp;CELL("address",E820))))</f>
        <v>2227910</v>
      </c>
      <c r="F820">
        <f ca="1">IF(ISBLANK(INDIRECT("'["&amp;'Báo cáo'!$C$3&amp;".xlsx]Hóa đơn COD'!"&amp;CELL("address",F820))),"",(INDIRECT("'["&amp;'Báo cáo'!$C$3&amp;".xlsx]Hóa đơn COD'!"&amp;CELL("address",F820))))</f>
        <v>1872910</v>
      </c>
      <c r="G820">
        <f ca="1">IF(ISBLANK(INDIRECT("'["&amp;'Báo cáo'!$C$3&amp;".xlsx]Hóa đơn COD'!"&amp;CELL("address",G820))),"",(INDIRECT("'["&amp;'Báo cáo'!$C$3&amp;".xlsx]Hóa đơn COD'!"&amp;CELL("address",G820))))</f>
        <v>355000</v>
      </c>
      <c r="H820">
        <f ca="1">IF(ISBLANK(INDIRECT("'["&amp;'Báo cáo'!$C$3&amp;".xlsx]Hóa đơn COD'!"&amp;CELL("address",H820))),"",(INDIRECT("'["&amp;'Báo cáo'!$C$3&amp;".xlsx]Hóa đơn COD'!"&amp;CELL("address",H820))))</f>
        <v>0</v>
      </c>
      <c r="I820">
        <f ca="1">IF(ISBLANK(INDIRECT("'["&amp;'Báo cáo'!$C$3&amp;".xlsx]Hóa đơn COD'!"&amp;CELL("address",I820))),"",(INDIRECT("'["&amp;'Báo cáo'!$C$3&amp;".xlsx]Hóa đơn COD'!"&amp;CELL("address",I820))))</f>
        <v>108</v>
      </c>
      <c r="J820">
        <f ca="1">IF(ISBLANK(INDIRECT("'["&amp;'Báo cáo'!$C$3&amp;".xlsx]Hóa đơn COD'!"&amp;CELL("address",J820))),"",(INDIRECT("'["&amp;'Báo cáo'!$C$3&amp;".xlsx]Hóa đơn COD'!"&amp;CELL("address",J820))))</f>
        <v>87</v>
      </c>
      <c r="K820">
        <f ca="1">IF(ISBLANK(INDIRECT("'["&amp;'Báo cáo'!$C$3&amp;".xlsx]Hóa đơn COD'!"&amp;CELL("address",K820))),"",(INDIRECT("'["&amp;'Báo cáo'!$C$3&amp;".xlsx]Hóa đơn COD'!"&amp;CELL("address",K820))))</f>
        <v>2</v>
      </c>
      <c r="L820">
        <f ca="1">IF(ISBLANK(INDIRECT("'["&amp;'Báo cáo'!$C$3&amp;".xlsx]Hóa đơn COD'!"&amp;CELL("address",L820))),"",(INDIRECT("'["&amp;'Báo cáo'!$C$3&amp;".xlsx]Hóa đơn COD'!"&amp;CELL("address",L820))))</f>
        <v>19</v>
      </c>
      <c r="M820">
        <f ca="1">IF(ISBLANK(INDIRECT("'["&amp;'Báo cáo'!$C$3&amp;".xlsx]Hóa đơn COD'!"&amp;CELL("address",M820))),"",(INDIRECT("'["&amp;'Báo cáo'!$C$3&amp;".xlsx]Hóa đơn COD'!"&amp;CELL("address",M820))))</f>
        <v>108</v>
      </c>
      <c r="N820" t="str">
        <f ca="1">IF(ISBLANK(INDIRECT("'["&amp;'Báo cáo'!$C$3&amp;".xlsx]Hóa đơn COD'!"&amp;CELL("address",N820))),"",(INDIRECT("'["&amp;'Báo cáo'!$C$3&amp;".xlsx]Hóa đơn COD'!"&amp;CELL("address",N820))))</f>
        <v>nhitpy</v>
      </c>
      <c r="O820" t="str">
        <f ca="1">IF(ISBLANK(INDIRECT("'["&amp;'Báo cáo'!$C$3&amp;".xlsx]Hóa đơn COD'!"&amp;CELL("address",O820))),"",(INDIRECT("'["&amp;'Báo cáo'!$C$3&amp;".xlsx]Hóa đơn COD'!"&amp;CELL("address",O820))))</f>
        <v>13:40 02-12-19</v>
      </c>
      <c r="P820" s="10">
        <f t="shared" ca="1" si="12"/>
        <v>0.56944444444444442</v>
      </c>
      <c r="Q820" t="str">
        <f ca="1">IF(B820="","",IF(P820&lt;'Báo cáo'!$C$4,"Sáng","Chiều"))</f>
        <v>Chiều</v>
      </c>
      <c r="R820" s="12" t="str">
        <f ca="1">IF(A820="","",IF(ISNUMBER(MATCH(B820,'Danh sách COD'!$B:$B,0)),J820/I820,""))</f>
        <v/>
      </c>
      <c r="S820" t="str">
        <f ca="1">IF(R820="","",IF(R820&gt;='Báo cáo'!$C$8,"Có","Không"))</f>
        <v/>
      </c>
    </row>
    <row r="821" spans="1:19" x14ac:dyDescent="0.25">
      <c r="A821" t="str">
        <f ca="1">IF(ISBLANK(INDIRECT("'["&amp;'Báo cáo'!$C$3&amp;".xlsx]Hóa đơn COD'!"&amp;CELL("address",A821))),"",(INDIRECT("'["&amp;'Báo cáo'!$C$3&amp;".xlsx]Hóa đơn COD'!"&amp;CELL("address",A821))))</f>
        <v>BTT399454806.T162142.061219</v>
      </c>
      <c r="B821" t="str">
        <f ca="1">IF(ISBLANK(INDIRECT("'["&amp;'Báo cáo'!$C$3&amp;".xlsx]Hóa đơn COD'!"&amp;CELL("address",B821))),"",(INDIRECT("'["&amp;'Báo cáo'!$C$3&amp;".xlsx]Hóa đơn COD'!"&amp;CELL("address",B821))))</f>
        <v>T162142-Nguyễn Văn Sang</v>
      </c>
      <c r="C821">
        <f ca="1">IF(ISBLANK(INDIRECT("'["&amp;'Báo cáo'!$C$3&amp;".xlsx]Hóa đơn COD'!"&amp;CELL("address",C821))),"",(INDIRECT("'["&amp;'Báo cáo'!$C$3&amp;".xlsx]Hóa đơn COD'!"&amp;CELL("address",C821))))</f>
        <v>24883498</v>
      </c>
      <c r="D821">
        <f ca="1">IF(ISBLANK(INDIRECT("'["&amp;'Báo cáo'!$C$3&amp;".xlsx]Hóa đơn COD'!"&amp;CELL("address",D821))),"",(INDIRECT("'["&amp;'Báo cáo'!$C$3&amp;".xlsx]Hóa đơn COD'!"&amp;CELL("address",D821))))</f>
        <v>0</v>
      </c>
      <c r="E821">
        <f ca="1">IF(ISBLANK(INDIRECT("'["&amp;'Báo cáo'!$C$3&amp;".xlsx]Hóa đơn COD'!"&amp;CELL("address",E821))),"",(INDIRECT("'["&amp;'Báo cáo'!$C$3&amp;".xlsx]Hóa đơn COD'!"&amp;CELL("address",E821))))</f>
        <v>1942460</v>
      </c>
      <c r="F821">
        <f ca="1">IF(ISBLANK(INDIRECT("'["&amp;'Báo cáo'!$C$3&amp;".xlsx]Hóa đơn COD'!"&amp;CELL("address",F821))),"",(INDIRECT("'["&amp;'Báo cáo'!$C$3&amp;".xlsx]Hóa đơn COD'!"&amp;CELL("address",F821))))</f>
        <v>1717460</v>
      </c>
      <c r="G821">
        <f ca="1">IF(ISBLANK(INDIRECT("'["&amp;'Báo cáo'!$C$3&amp;".xlsx]Hóa đơn COD'!"&amp;CELL("address",G821))),"",(INDIRECT("'["&amp;'Báo cáo'!$C$3&amp;".xlsx]Hóa đơn COD'!"&amp;CELL("address",G821))))</f>
        <v>225000</v>
      </c>
      <c r="H821">
        <f ca="1">IF(ISBLANK(INDIRECT("'["&amp;'Báo cáo'!$C$3&amp;".xlsx]Hóa đơn COD'!"&amp;CELL("address",H821))),"",(INDIRECT("'["&amp;'Báo cáo'!$C$3&amp;".xlsx]Hóa đơn COD'!"&amp;CELL("address",H821))))</f>
        <v>0</v>
      </c>
      <c r="I821">
        <f ca="1">IF(ISBLANK(INDIRECT("'["&amp;'Báo cáo'!$C$3&amp;".xlsx]Hóa đơn COD'!"&amp;CELL("address",I821))),"",(INDIRECT("'["&amp;'Báo cáo'!$C$3&amp;".xlsx]Hóa đơn COD'!"&amp;CELL("address",I821))))</f>
        <v>97</v>
      </c>
      <c r="J821">
        <f ca="1">IF(ISBLANK(INDIRECT("'["&amp;'Báo cáo'!$C$3&amp;".xlsx]Hóa đơn COD'!"&amp;CELL("address",J821))),"",(INDIRECT("'["&amp;'Báo cáo'!$C$3&amp;".xlsx]Hóa đơn COD'!"&amp;CELL("address",J821))))</f>
        <v>76</v>
      </c>
      <c r="K821">
        <f ca="1">IF(ISBLANK(INDIRECT("'["&amp;'Báo cáo'!$C$3&amp;".xlsx]Hóa đơn COD'!"&amp;CELL("address",K821))),"",(INDIRECT("'["&amp;'Báo cáo'!$C$3&amp;".xlsx]Hóa đơn COD'!"&amp;CELL("address",K821))))</f>
        <v>2</v>
      </c>
      <c r="L821">
        <f ca="1">IF(ISBLANK(INDIRECT("'["&amp;'Báo cáo'!$C$3&amp;".xlsx]Hóa đơn COD'!"&amp;CELL("address",L821))),"",(INDIRECT("'["&amp;'Báo cáo'!$C$3&amp;".xlsx]Hóa đơn COD'!"&amp;CELL("address",L821))))</f>
        <v>19</v>
      </c>
      <c r="M821">
        <f ca="1">IF(ISBLANK(INDIRECT("'["&amp;'Báo cáo'!$C$3&amp;".xlsx]Hóa đơn COD'!"&amp;CELL("address",M821))),"",(INDIRECT("'["&amp;'Báo cáo'!$C$3&amp;".xlsx]Hóa đơn COD'!"&amp;CELL("address",M821))))</f>
        <v>97</v>
      </c>
      <c r="N821" t="str">
        <f ca="1">IF(ISBLANK(INDIRECT("'["&amp;'Báo cáo'!$C$3&amp;".xlsx]Hóa đơn COD'!"&amp;CELL("address",N821))),"",(INDIRECT("'["&amp;'Báo cáo'!$C$3&amp;".xlsx]Hóa đơn COD'!"&amp;CELL("address",N821))))</f>
        <v>trongntm</v>
      </c>
      <c r="O821" t="str">
        <f ca="1">IF(ISBLANK(INDIRECT("'["&amp;'Báo cáo'!$C$3&amp;".xlsx]Hóa đơn COD'!"&amp;CELL("address",O821))),"",(INDIRECT("'["&amp;'Báo cáo'!$C$3&amp;".xlsx]Hóa đơn COD'!"&amp;CELL("address",O821))))</f>
        <v>13:40 06-12-19</v>
      </c>
      <c r="P821" s="10">
        <f t="shared" ca="1" si="12"/>
        <v>0.56944444444444442</v>
      </c>
      <c r="Q821" t="str">
        <f ca="1">IF(B821="","",IF(P821&lt;'Báo cáo'!$C$4,"Sáng","Chiều"))</f>
        <v>Chiều</v>
      </c>
      <c r="R821" s="12" t="str">
        <f ca="1">IF(A821="","",IF(ISNUMBER(MATCH(B821,'Danh sách COD'!$B:$B,0)),J821/I821,""))</f>
        <v/>
      </c>
      <c r="S821" t="str">
        <f ca="1">IF(R821="","",IF(R821&gt;='Báo cáo'!$C$8,"Có","Không"))</f>
        <v/>
      </c>
    </row>
    <row r="822" spans="1:19" x14ac:dyDescent="0.25">
      <c r="A822" t="str">
        <f ca="1">IF(ISBLANK(INDIRECT("'["&amp;'Báo cáo'!$C$3&amp;".xlsx]Hóa đơn COD'!"&amp;CELL("address",A822))),"",(INDIRECT("'["&amp;'Báo cáo'!$C$3&amp;".xlsx]Hóa đơn COD'!"&amp;CELL("address",A822))))</f>
        <v>BTT391936344.T162142.301119</v>
      </c>
      <c r="B822" t="str">
        <f ca="1">IF(ISBLANK(INDIRECT("'["&amp;'Báo cáo'!$C$3&amp;".xlsx]Hóa đơn COD'!"&amp;CELL("address",B822))),"",(INDIRECT("'["&amp;'Báo cáo'!$C$3&amp;".xlsx]Hóa đơn COD'!"&amp;CELL("address",B822))))</f>
        <v>T162142-Nguyễn Văn Sang</v>
      </c>
      <c r="C822">
        <f ca="1">IF(ISBLANK(INDIRECT("'["&amp;'Báo cáo'!$C$3&amp;".xlsx]Hóa đơn COD'!"&amp;CELL("address",C822))),"",(INDIRECT("'["&amp;'Báo cáo'!$C$3&amp;".xlsx]Hóa đơn COD'!"&amp;CELL("address",C822))))</f>
        <v>1625000</v>
      </c>
      <c r="D822">
        <f ca="1">IF(ISBLANK(INDIRECT("'["&amp;'Báo cáo'!$C$3&amp;".xlsx]Hóa đơn COD'!"&amp;CELL("address",D822))),"",(INDIRECT("'["&amp;'Báo cáo'!$C$3&amp;".xlsx]Hóa đơn COD'!"&amp;CELL("address",D822))))</f>
        <v>0</v>
      </c>
      <c r="E822">
        <f ca="1">IF(ISBLANK(INDIRECT("'["&amp;'Báo cáo'!$C$3&amp;".xlsx]Hóa đơn COD'!"&amp;CELL("address",E822))),"",(INDIRECT("'["&amp;'Báo cáo'!$C$3&amp;".xlsx]Hóa đơn COD'!"&amp;CELL("address",E822))))</f>
        <v>244150</v>
      </c>
      <c r="F822">
        <f ca="1">IF(ISBLANK(INDIRECT("'["&amp;'Báo cáo'!$C$3&amp;".xlsx]Hóa đơn COD'!"&amp;CELL("address",F822))),"",(INDIRECT("'["&amp;'Báo cáo'!$C$3&amp;".xlsx]Hóa đơn COD'!"&amp;CELL("address",F822))))</f>
        <v>187150</v>
      </c>
      <c r="G822">
        <f ca="1">IF(ISBLANK(INDIRECT("'["&amp;'Báo cáo'!$C$3&amp;".xlsx]Hóa đơn COD'!"&amp;CELL("address",G822))),"",(INDIRECT("'["&amp;'Báo cáo'!$C$3&amp;".xlsx]Hóa đơn COD'!"&amp;CELL("address",G822))))</f>
        <v>57000</v>
      </c>
      <c r="H822">
        <f ca="1">IF(ISBLANK(INDIRECT("'["&amp;'Báo cáo'!$C$3&amp;".xlsx]Hóa đơn COD'!"&amp;CELL("address",H822))),"",(INDIRECT("'["&amp;'Báo cáo'!$C$3&amp;".xlsx]Hóa đơn COD'!"&amp;CELL("address",H822))))</f>
        <v>0</v>
      </c>
      <c r="I822">
        <f ca="1">IF(ISBLANK(INDIRECT("'["&amp;'Báo cáo'!$C$3&amp;".xlsx]Hóa đơn COD'!"&amp;CELL("address",I822))),"",(INDIRECT("'["&amp;'Báo cáo'!$C$3&amp;".xlsx]Hóa đơn COD'!"&amp;CELL("address",I822))))</f>
        <v>24</v>
      </c>
      <c r="J822">
        <f ca="1">IF(ISBLANK(INDIRECT("'["&amp;'Báo cáo'!$C$3&amp;".xlsx]Hóa đơn COD'!"&amp;CELL("address",J822))),"",(INDIRECT("'["&amp;'Báo cáo'!$C$3&amp;".xlsx]Hóa đơn COD'!"&amp;CELL("address",J822))))</f>
        <v>9</v>
      </c>
      <c r="K822">
        <f ca="1">IF(ISBLANK(INDIRECT("'["&amp;'Báo cáo'!$C$3&amp;".xlsx]Hóa đơn COD'!"&amp;CELL("address",K822))),"",(INDIRECT("'["&amp;'Báo cáo'!$C$3&amp;".xlsx]Hóa đơn COD'!"&amp;CELL("address",K822))))</f>
        <v>1</v>
      </c>
      <c r="L822">
        <f ca="1">IF(ISBLANK(INDIRECT("'["&amp;'Báo cáo'!$C$3&amp;".xlsx]Hóa đơn COD'!"&amp;CELL("address",L822))),"",(INDIRECT("'["&amp;'Báo cáo'!$C$3&amp;".xlsx]Hóa đơn COD'!"&amp;CELL("address",L822))))</f>
        <v>14</v>
      </c>
      <c r="M822">
        <f ca="1">IF(ISBLANK(INDIRECT("'["&amp;'Báo cáo'!$C$3&amp;".xlsx]Hóa đơn COD'!"&amp;CELL("address",M822))),"",(INDIRECT("'["&amp;'Báo cáo'!$C$3&amp;".xlsx]Hóa đơn COD'!"&amp;CELL("address",M822))))</f>
        <v>24</v>
      </c>
      <c r="N822" t="str">
        <f ca="1">IF(ISBLANK(INDIRECT("'["&amp;'Báo cáo'!$C$3&amp;".xlsx]Hóa đơn COD'!"&amp;CELL("address",N822))),"",(INDIRECT("'["&amp;'Báo cáo'!$C$3&amp;".xlsx]Hóa đơn COD'!"&amp;CELL("address",N822))))</f>
        <v>trongntm</v>
      </c>
      <c r="O822" t="str">
        <f ca="1">IF(ISBLANK(INDIRECT("'["&amp;'Báo cáo'!$C$3&amp;".xlsx]Hóa đơn COD'!"&amp;CELL("address",O822))),"",(INDIRECT("'["&amp;'Báo cáo'!$C$3&amp;".xlsx]Hóa đơn COD'!"&amp;CELL("address",O822))))</f>
        <v>15:53 30-11-19</v>
      </c>
      <c r="P822" s="10">
        <f t="shared" ca="1" si="12"/>
        <v>0.66180555555555554</v>
      </c>
      <c r="Q822" t="str">
        <f ca="1">IF(B822="","",IF(P822&lt;'Báo cáo'!$C$4,"Sáng","Chiều"))</f>
        <v>Chiều</v>
      </c>
      <c r="R822" s="12" t="str">
        <f ca="1">IF(A822="","",IF(ISNUMBER(MATCH(B822,'Danh sách COD'!$B:$B,0)),J822/I822,""))</f>
        <v/>
      </c>
      <c r="S822" t="str">
        <f ca="1">IF(R822="","",IF(R822&gt;='Báo cáo'!$C$8,"Có","Không"))</f>
        <v/>
      </c>
    </row>
    <row r="823" spans="1:19" x14ac:dyDescent="0.25">
      <c r="A823" t="str">
        <f ca="1">IF(ISBLANK(INDIRECT("'["&amp;'Báo cáo'!$C$3&amp;".xlsx]Hóa đơn COD'!"&amp;CELL("address",A823))),"",(INDIRECT("'["&amp;'Báo cáo'!$C$3&amp;".xlsx]Hóa đơn COD'!"&amp;CELL("address",A823))))</f>
        <v>BTT399611214.T162142.061219</v>
      </c>
      <c r="B823" t="str">
        <f ca="1">IF(ISBLANK(INDIRECT("'["&amp;'Báo cáo'!$C$3&amp;".xlsx]Hóa đơn COD'!"&amp;CELL("address",B823))),"",(INDIRECT("'["&amp;'Báo cáo'!$C$3&amp;".xlsx]Hóa đơn COD'!"&amp;CELL("address",B823))))</f>
        <v>T162142-Nguyễn Văn Sang</v>
      </c>
      <c r="C823">
        <f ca="1">IF(ISBLANK(INDIRECT("'["&amp;'Báo cáo'!$C$3&amp;".xlsx]Hóa đơn COD'!"&amp;CELL("address",C823))),"",(INDIRECT("'["&amp;'Báo cáo'!$C$3&amp;".xlsx]Hóa đơn COD'!"&amp;CELL("address",C823))))</f>
        <v>3247840</v>
      </c>
      <c r="D823">
        <f ca="1">IF(ISBLANK(INDIRECT("'["&amp;'Báo cáo'!$C$3&amp;".xlsx]Hóa đơn COD'!"&amp;CELL("address",D823))),"",(INDIRECT("'["&amp;'Báo cáo'!$C$3&amp;".xlsx]Hóa đơn COD'!"&amp;CELL("address",D823))))</f>
        <v>0</v>
      </c>
      <c r="E823">
        <f ca="1">IF(ISBLANK(INDIRECT("'["&amp;'Báo cáo'!$C$3&amp;".xlsx]Hóa đơn COD'!"&amp;CELL("address",E823))),"",(INDIRECT("'["&amp;'Báo cáo'!$C$3&amp;".xlsx]Hóa đơn COD'!"&amp;CELL("address",E823))))</f>
        <v>875100</v>
      </c>
      <c r="F823">
        <f ca="1">IF(ISBLANK(INDIRECT("'["&amp;'Báo cáo'!$C$3&amp;".xlsx]Hóa đơn COD'!"&amp;CELL("address",F823))),"",(INDIRECT("'["&amp;'Báo cáo'!$C$3&amp;".xlsx]Hóa đơn COD'!"&amp;CELL("address",F823))))</f>
        <v>813100</v>
      </c>
      <c r="G823">
        <f ca="1">IF(ISBLANK(INDIRECT("'["&amp;'Báo cáo'!$C$3&amp;".xlsx]Hóa đơn COD'!"&amp;CELL("address",G823))),"",(INDIRECT("'["&amp;'Báo cáo'!$C$3&amp;".xlsx]Hóa đơn COD'!"&amp;CELL("address",G823))))</f>
        <v>62000</v>
      </c>
      <c r="H823">
        <f ca="1">IF(ISBLANK(INDIRECT("'["&amp;'Báo cáo'!$C$3&amp;".xlsx]Hóa đơn COD'!"&amp;CELL("address",H823))),"",(INDIRECT("'["&amp;'Báo cáo'!$C$3&amp;".xlsx]Hóa đơn COD'!"&amp;CELL("address",H823))))</f>
        <v>0</v>
      </c>
      <c r="I823">
        <f ca="1">IF(ISBLANK(INDIRECT("'["&amp;'Báo cáo'!$C$3&amp;".xlsx]Hóa đơn COD'!"&amp;CELL("address",I823))),"",(INDIRECT("'["&amp;'Báo cáo'!$C$3&amp;".xlsx]Hóa đơn COD'!"&amp;CELL("address",I823))))</f>
        <v>39</v>
      </c>
      <c r="J823">
        <f ca="1">IF(ISBLANK(INDIRECT("'["&amp;'Báo cáo'!$C$3&amp;".xlsx]Hóa đơn COD'!"&amp;CELL("address",J823))),"",(INDIRECT("'["&amp;'Báo cáo'!$C$3&amp;".xlsx]Hóa đơn COD'!"&amp;CELL("address",J823))))</f>
        <v>18</v>
      </c>
      <c r="K823">
        <f ca="1">IF(ISBLANK(INDIRECT("'["&amp;'Báo cáo'!$C$3&amp;".xlsx]Hóa đơn COD'!"&amp;CELL("address",K823))),"",(INDIRECT("'["&amp;'Báo cáo'!$C$3&amp;".xlsx]Hóa đơn COD'!"&amp;CELL("address",K823))))</f>
        <v>4</v>
      </c>
      <c r="L823">
        <f ca="1">IF(ISBLANK(INDIRECT("'["&amp;'Báo cáo'!$C$3&amp;".xlsx]Hóa đơn COD'!"&amp;CELL("address",L823))),"",(INDIRECT("'["&amp;'Báo cáo'!$C$3&amp;".xlsx]Hóa đơn COD'!"&amp;CELL("address",L823))))</f>
        <v>17</v>
      </c>
      <c r="M823">
        <f ca="1">IF(ISBLANK(INDIRECT("'["&amp;'Báo cáo'!$C$3&amp;".xlsx]Hóa đơn COD'!"&amp;CELL("address",M823))),"",(INDIRECT("'["&amp;'Báo cáo'!$C$3&amp;".xlsx]Hóa đơn COD'!"&amp;CELL("address",M823))))</f>
        <v>39</v>
      </c>
      <c r="N823" t="str">
        <f ca="1">IF(ISBLANK(INDIRECT("'["&amp;'Báo cáo'!$C$3&amp;".xlsx]Hóa đơn COD'!"&amp;CELL("address",N823))),"",(INDIRECT("'["&amp;'Báo cáo'!$C$3&amp;".xlsx]Hóa đơn COD'!"&amp;CELL("address",N823))))</f>
        <v>trongntm</v>
      </c>
      <c r="O823" t="str">
        <f ca="1">IF(ISBLANK(INDIRECT("'["&amp;'Báo cáo'!$C$3&amp;".xlsx]Hóa đơn COD'!"&amp;CELL("address",O823))),"",(INDIRECT("'["&amp;'Báo cáo'!$C$3&amp;".xlsx]Hóa đơn COD'!"&amp;CELL("address",O823))))</f>
        <v>16:32 06-12-19</v>
      </c>
      <c r="P823" s="10">
        <f t="shared" ca="1" si="12"/>
        <v>0.68888888888888899</v>
      </c>
      <c r="Q823" t="str">
        <f ca="1">IF(B823="","",IF(P823&lt;'Báo cáo'!$C$4,"Sáng","Chiều"))</f>
        <v>Chiều</v>
      </c>
      <c r="R823" s="12" t="str">
        <f ca="1">IF(A823="","",IF(ISNUMBER(MATCH(B823,'Danh sách COD'!$B:$B,0)),J823/I823,""))</f>
        <v/>
      </c>
      <c r="S823" t="str">
        <f ca="1">IF(R823="","",IF(R823&gt;='Báo cáo'!$C$8,"Có","Không"))</f>
        <v/>
      </c>
    </row>
    <row r="824" spans="1:19" x14ac:dyDescent="0.25">
      <c r="A824" t="str">
        <f ca="1">IF(ISBLANK(INDIRECT("'["&amp;'Báo cáo'!$C$3&amp;".xlsx]Hóa đơn COD'!"&amp;CELL("address",A824))),"",(INDIRECT("'["&amp;'Báo cáo'!$C$3&amp;".xlsx]Hóa đơn COD'!"&amp;CELL("address",A824))))</f>
        <v>BTT395521266.T162142.031219</v>
      </c>
      <c r="B824" t="str">
        <f ca="1">IF(ISBLANK(INDIRECT("'["&amp;'Báo cáo'!$C$3&amp;".xlsx]Hóa đơn COD'!"&amp;CELL("address",B824))),"",(INDIRECT("'["&amp;'Báo cáo'!$C$3&amp;".xlsx]Hóa đơn COD'!"&amp;CELL("address",B824))))</f>
        <v>T162142-Nguyễn Văn Sang</v>
      </c>
      <c r="C824">
        <f ca="1">IF(ISBLANK(INDIRECT("'["&amp;'Báo cáo'!$C$3&amp;".xlsx]Hóa đơn COD'!"&amp;CELL("address",C824))),"",(INDIRECT("'["&amp;'Báo cáo'!$C$3&amp;".xlsx]Hóa đơn COD'!"&amp;CELL("address",C824))))</f>
        <v>10092450</v>
      </c>
      <c r="D824">
        <f ca="1">IF(ISBLANK(INDIRECT("'["&amp;'Báo cáo'!$C$3&amp;".xlsx]Hóa đơn COD'!"&amp;CELL("address",D824))),"",(INDIRECT("'["&amp;'Báo cáo'!$C$3&amp;".xlsx]Hóa đơn COD'!"&amp;CELL("address",D824))))</f>
        <v>0</v>
      </c>
      <c r="E824">
        <f ca="1">IF(ISBLANK(INDIRECT("'["&amp;'Báo cáo'!$C$3&amp;".xlsx]Hóa đơn COD'!"&amp;CELL("address",E824))),"",(INDIRECT("'["&amp;'Báo cáo'!$C$3&amp;".xlsx]Hóa đơn COD'!"&amp;CELL("address",E824))))</f>
        <v>739080</v>
      </c>
      <c r="F824">
        <f ca="1">IF(ISBLANK(INDIRECT("'["&amp;'Báo cáo'!$C$3&amp;".xlsx]Hóa đơn COD'!"&amp;CELL("address",F824))),"",(INDIRECT("'["&amp;'Báo cáo'!$C$3&amp;".xlsx]Hóa đơn COD'!"&amp;CELL("address",F824))))</f>
        <v>662080</v>
      </c>
      <c r="G824">
        <f ca="1">IF(ISBLANK(INDIRECT("'["&amp;'Báo cáo'!$C$3&amp;".xlsx]Hóa đơn COD'!"&amp;CELL("address",G824))),"",(INDIRECT("'["&amp;'Báo cáo'!$C$3&amp;".xlsx]Hóa đơn COD'!"&amp;CELL("address",G824))))</f>
        <v>77000</v>
      </c>
      <c r="H824">
        <f ca="1">IF(ISBLANK(INDIRECT("'["&amp;'Báo cáo'!$C$3&amp;".xlsx]Hóa đơn COD'!"&amp;CELL("address",H824))),"",(INDIRECT("'["&amp;'Báo cáo'!$C$3&amp;".xlsx]Hóa đơn COD'!"&amp;CELL("address",H824))))</f>
        <v>0</v>
      </c>
      <c r="I824">
        <f ca="1">IF(ISBLANK(INDIRECT("'["&amp;'Báo cáo'!$C$3&amp;".xlsx]Hóa đơn COD'!"&amp;CELL("address",I824))),"",(INDIRECT("'["&amp;'Báo cáo'!$C$3&amp;".xlsx]Hóa đơn COD'!"&amp;CELL("address",I824))))</f>
        <v>45</v>
      </c>
      <c r="J824">
        <f ca="1">IF(ISBLANK(INDIRECT("'["&amp;'Báo cáo'!$C$3&amp;".xlsx]Hóa đơn COD'!"&amp;CELL("address",J824))),"",(INDIRECT("'["&amp;'Báo cáo'!$C$3&amp;".xlsx]Hóa đơn COD'!"&amp;CELL("address",J824))))</f>
        <v>27</v>
      </c>
      <c r="K824">
        <f ca="1">IF(ISBLANK(INDIRECT("'["&amp;'Báo cáo'!$C$3&amp;".xlsx]Hóa đơn COD'!"&amp;CELL("address",K824))),"",(INDIRECT("'["&amp;'Báo cáo'!$C$3&amp;".xlsx]Hóa đơn COD'!"&amp;CELL("address",K824))))</f>
        <v>3</v>
      </c>
      <c r="L824">
        <f ca="1">IF(ISBLANK(INDIRECT("'["&amp;'Báo cáo'!$C$3&amp;".xlsx]Hóa đơn COD'!"&amp;CELL("address",L824))),"",(INDIRECT("'["&amp;'Báo cáo'!$C$3&amp;".xlsx]Hóa đơn COD'!"&amp;CELL("address",L824))))</f>
        <v>15</v>
      </c>
      <c r="M824">
        <f ca="1">IF(ISBLANK(INDIRECT("'["&amp;'Báo cáo'!$C$3&amp;".xlsx]Hóa đơn COD'!"&amp;CELL("address",M824))),"",(INDIRECT("'["&amp;'Báo cáo'!$C$3&amp;".xlsx]Hóa đơn COD'!"&amp;CELL("address",M824))))</f>
        <v>45</v>
      </c>
      <c r="N824" t="str">
        <f ca="1">IF(ISBLANK(INDIRECT("'["&amp;'Báo cáo'!$C$3&amp;".xlsx]Hóa đơn COD'!"&amp;CELL("address",N824))),"",(INDIRECT("'["&amp;'Báo cáo'!$C$3&amp;".xlsx]Hóa đơn COD'!"&amp;CELL("address",N824))))</f>
        <v>nhitpy</v>
      </c>
      <c r="O824" t="str">
        <f ca="1">IF(ISBLANK(INDIRECT("'["&amp;'Báo cáo'!$C$3&amp;".xlsx]Hóa đơn COD'!"&amp;CELL("address",O824))),"",(INDIRECT("'["&amp;'Báo cáo'!$C$3&amp;".xlsx]Hóa đơn COD'!"&amp;CELL("address",O824))))</f>
        <v>16:47 03-12-19</v>
      </c>
      <c r="P824" s="10">
        <f t="shared" ca="1" si="12"/>
        <v>0.69930555555555562</v>
      </c>
      <c r="Q824" t="str">
        <f ca="1">IF(B824="","",IF(P824&lt;'Báo cáo'!$C$4,"Sáng","Chiều"))</f>
        <v>Chiều</v>
      </c>
      <c r="R824" s="12" t="str">
        <f ca="1">IF(A824="","",IF(ISNUMBER(MATCH(B824,'Danh sách COD'!$B:$B,0)),J824/I824,""))</f>
        <v/>
      </c>
      <c r="S824" t="str">
        <f ca="1">IF(R824="","",IF(R824&gt;='Báo cáo'!$C$8,"Có","Không"))</f>
        <v/>
      </c>
    </row>
    <row r="825" spans="1:19" x14ac:dyDescent="0.25">
      <c r="A825" t="str">
        <f ca="1">IF(ISBLANK(INDIRECT("'["&amp;'Báo cáo'!$C$3&amp;".xlsx]Hóa đơn COD'!"&amp;CELL("address",A825))),"",(INDIRECT("'["&amp;'Báo cáo'!$C$3&amp;".xlsx]Hóa đơn COD'!"&amp;CELL("address",A825))))</f>
        <v>BTT394263090.T162142.021219</v>
      </c>
      <c r="B825" t="str">
        <f ca="1">IF(ISBLANK(INDIRECT("'["&amp;'Báo cáo'!$C$3&amp;".xlsx]Hóa đơn COD'!"&amp;CELL("address",B825))),"",(INDIRECT("'["&amp;'Báo cáo'!$C$3&amp;".xlsx]Hóa đơn COD'!"&amp;CELL("address",B825))))</f>
        <v>T162142-Nguyễn Văn Sang</v>
      </c>
      <c r="C825">
        <f ca="1">IF(ISBLANK(INDIRECT("'["&amp;'Báo cáo'!$C$3&amp;".xlsx]Hóa đơn COD'!"&amp;CELL("address",C825))),"",(INDIRECT("'["&amp;'Báo cáo'!$C$3&amp;".xlsx]Hóa đơn COD'!"&amp;CELL("address",C825))))</f>
        <v>9267000</v>
      </c>
      <c r="D825">
        <f ca="1">IF(ISBLANK(INDIRECT("'["&amp;'Báo cáo'!$C$3&amp;".xlsx]Hóa đơn COD'!"&amp;CELL("address",D825))),"",(INDIRECT("'["&amp;'Báo cáo'!$C$3&amp;".xlsx]Hóa đơn COD'!"&amp;CELL("address",D825))))</f>
        <v>0</v>
      </c>
      <c r="E825">
        <f ca="1">IF(ISBLANK(INDIRECT("'["&amp;'Báo cáo'!$C$3&amp;".xlsx]Hóa đơn COD'!"&amp;CELL("address",E825))),"",(INDIRECT("'["&amp;'Báo cáo'!$C$3&amp;".xlsx]Hóa đơn COD'!"&amp;CELL("address",E825))))</f>
        <v>804550</v>
      </c>
      <c r="F825">
        <f ca="1">IF(ISBLANK(INDIRECT("'["&amp;'Báo cáo'!$C$3&amp;".xlsx]Hóa đơn COD'!"&amp;CELL("address",F825))),"",(INDIRECT("'["&amp;'Báo cáo'!$C$3&amp;".xlsx]Hóa đơn COD'!"&amp;CELL("address",F825))))</f>
        <v>696550</v>
      </c>
      <c r="G825">
        <f ca="1">IF(ISBLANK(INDIRECT("'["&amp;'Báo cáo'!$C$3&amp;".xlsx]Hóa đơn COD'!"&amp;CELL("address",G825))),"",(INDIRECT("'["&amp;'Báo cáo'!$C$3&amp;".xlsx]Hóa đơn COD'!"&amp;CELL("address",G825))))</f>
        <v>108000</v>
      </c>
      <c r="H825">
        <f ca="1">IF(ISBLANK(INDIRECT("'["&amp;'Báo cáo'!$C$3&amp;".xlsx]Hóa đơn COD'!"&amp;CELL("address",H825))),"",(INDIRECT("'["&amp;'Báo cáo'!$C$3&amp;".xlsx]Hóa đơn COD'!"&amp;CELL("address",H825))))</f>
        <v>0</v>
      </c>
      <c r="I825">
        <f ca="1">IF(ISBLANK(INDIRECT("'["&amp;'Báo cáo'!$C$3&amp;".xlsx]Hóa đơn COD'!"&amp;CELL("address",I825))),"",(INDIRECT("'["&amp;'Báo cáo'!$C$3&amp;".xlsx]Hóa đơn COD'!"&amp;CELL("address",I825))))</f>
        <v>47</v>
      </c>
      <c r="J825">
        <f ca="1">IF(ISBLANK(INDIRECT("'["&amp;'Báo cáo'!$C$3&amp;".xlsx]Hóa đơn COD'!"&amp;CELL("address",J825))),"",(INDIRECT("'["&amp;'Báo cáo'!$C$3&amp;".xlsx]Hóa đơn COD'!"&amp;CELL("address",J825))))</f>
        <v>32</v>
      </c>
      <c r="K825">
        <f ca="1">IF(ISBLANK(INDIRECT("'["&amp;'Báo cáo'!$C$3&amp;".xlsx]Hóa đơn COD'!"&amp;CELL("address",K825))),"",(INDIRECT("'["&amp;'Báo cáo'!$C$3&amp;".xlsx]Hóa đơn COD'!"&amp;CELL("address",K825))))</f>
        <v>2</v>
      </c>
      <c r="L825">
        <f ca="1">IF(ISBLANK(INDIRECT("'["&amp;'Báo cáo'!$C$3&amp;".xlsx]Hóa đơn COD'!"&amp;CELL("address",L825))),"",(INDIRECT("'["&amp;'Báo cáo'!$C$3&amp;".xlsx]Hóa đơn COD'!"&amp;CELL("address",L825))))</f>
        <v>13</v>
      </c>
      <c r="M825">
        <f ca="1">IF(ISBLANK(INDIRECT("'["&amp;'Báo cáo'!$C$3&amp;".xlsx]Hóa đơn COD'!"&amp;CELL("address",M825))),"",(INDIRECT("'["&amp;'Báo cáo'!$C$3&amp;".xlsx]Hóa đơn COD'!"&amp;CELL("address",M825))))</f>
        <v>47</v>
      </c>
      <c r="N825" t="str">
        <f ca="1">IF(ISBLANK(INDIRECT("'["&amp;'Báo cáo'!$C$3&amp;".xlsx]Hóa đơn COD'!"&amp;CELL("address",N825))),"",(INDIRECT("'["&amp;'Báo cáo'!$C$3&amp;".xlsx]Hóa đơn COD'!"&amp;CELL("address",N825))))</f>
        <v>nhitpy</v>
      </c>
      <c r="O825" t="str">
        <f ca="1">IF(ISBLANK(INDIRECT("'["&amp;'Báo cáo'!$C$3&amp;".xlsx]Hóa đơn COD'!"&amp;CELL("address",O825))),"",(INDIRECT("'["&amp;'Báo cáo'!$C$3&amp;".xlsx]Hóa đơn COD'!"&amp;CELL("address",O825))))</f>
        <v>17:24 02-12-19</v>
      </c>
      <c r="P825" s="10">
        <f t="shared" ca="1" si="12"/>
        <v>0.72499999999999998</v>
      </c>
      <c r="Q825" t="str">
        <f ca="1">IF(B825="","",IF(P825&lt;'Báo cáo'!$C$4,"Sáng","Chiều"))</f>
        <v>Chiều</v>
      </c>
      <c r="R825" s="12" t="str">
        <f ca="1">IF(A825="","",IF(ISNUMBER(MATCH(B825,'Danh sách COD'!$B:$B,0)),J825/I825,""))</f>
        <v/>
      </c>
      <c r="S825" t="str">
        <f ca="1">IF(R825="","",IF(R825&gt;='Báo cáo'!$C$8,"Có","Không"))</f>
        <v/>
      </c>
    </row>
    <row r="826" spans="1:19" x14ac:dyDescent="0.25">
      <c r="A826" t="str">
        <f ca="1">IF(ISBLANK(INDIRECT("'["&amp;'Báo cáo'!$C$3&amp;".xlsx]Hóa đơn COD'!"&amp;CELL("address",A826))),"",(INDIRECT("'["&amp;'Báo cáo'!$C$3&amp;".xlsx]Hóa đơn COD'!"&amp;CELL("address",A826))))</f>
        <v>BTT396998565.T162142.041219</v>
      </c>
      <c r="B826" t="str">
        <f ca="1">IF(ISBLANK(INDIRECT("'["&amp;'Báo cáo'!$C$3&amp;".xlsx]Hóa đơn COD'!"&amp;CELL("address",B826))),"",(INDIRECT("'["&amp;'Báo cáo'!$C$3&amp;".xlsx]Hóa đơn COD'!"&amp;CELL("address",B826))))</f>
        <v>T162142-Nguyễn Văn Sang</v>
      </c>
      <c r="C826">
        <f ca="1">IF(ISBLANK(INDIRECT("'["&amp;'Báo cáo'!$C$3&amp;".xlsx]Hóa đơn COD'!"&amp;CELL("address",C826))),"",(INDIRECT("'["&amp;'Báo cáo'!$C$3&amp;".xlsx]Hóa đơn COD'!"&amp;CELL("address",C826))))</f>
        <v>7346210</v>
      </c>
      <c r="D826">
        <f ca="1">IF(ISBLANK(INDIRECT("'["&amp;'Báo cáo'!$C$3&amp;".xlsx]Hóa đơn COD'!"&amp;CELL("address",D826))),"",(INDIRECT("'["&amp;'Báo cáo'!$C$3&amp;".xlsx]Hóa đơn COD'!"&amp;CELL("address",D826))))</f>
        <v>0</v>
      </c>
      <c r="E826">
        <f ca="1">IF(ISBLANK(INDIRECT("'["&amp;'Báo cáo'!$C$3&amp;".xlsx]Hóa đơn COD'!"&amp;CELL("address",E826))),"",(INDIRECT("'["&amp;'Báo cáo'!$C$3&amp;".xlsx]Hóa đơn COD'!"&amp;CELL("address",E826))))</f>
        <v>1110020</v>
      </c>
      <c r="F826">
        <f ca="1">IF(ISBLANK(INDIRECT("'["&amp;'Báo cáo'!$C$3&amp;".xlsx]Hóa đơn COD'!"&amp;CELL("address",F826))),"",(INDIRECT("'["&amp;'Báo cáo'!$C$3&amp;".xlsx]Hóa đơn COD'!"&amp;CELL("address",F826))))</f>
        <v>975020</v>
      </c>
      <c r="G826">
        <f ca="1">IF(ISBLANK(INDIRECT("'["&amp;'Báo cáo'!$C$3&amp;".xlsx]Hóa đơn COD'!"&amp;CELL("address",G826))),"",(INDIRECT("'["&amp;'Báo cáo'!$C$3&amp;".xlsx]Hóa đơn COD'!"&amp;CELL("address",G826))))</f>
        <v>135000</v>
      </c>
      <c r="H826">
        <f ca="1">IF(ISBLANK(INDIRECT("'["&amp;'Báo cáo'!$C$3&amp;".xlsx]Hóa đơn COD'!"&amp;CELL("address",H826))),"",(INDIRECT("'["&amp;'Báo cáo'!$C$3&amp;".xlsx]Hóa đơn COD'!"&amp;CELL("address",H826))))</f>
        <v>0</v>
      </c>
      <c r="I826">
        <f ca="1">IF(ISBLANK(INDIRECT("'["&amp;'Báo cáo'!$C$3&amp;".xlsx]Hóa đơn COD'!"&amp;CELL("address",I826))),"",(INDIRECT("'["&amp;'Báo cáo'!$C$3&amp;".xlsx]Hóa đơn COD'!"&amp;CELL("address",I826))))</f>
        <v>63</v>
      </c>
      <c r="J826">
        <f ca="1">IF(ISBLANK(INDIRECT("'["&amp;'Báo cáo'!$C$3&amp;".xlsx]Hóa đơn COD'!"&amp;CELL("address",J826))),"",(INDIRECT("'["&amp;'Báo cáo'!$C$3&amp;".xlsx]Hóa đơn COD'!"&amp;CELL("address",J826))))</f>
        <v>41</v>
      </c>
      <c r="K826">
        <f ca="1">IF(ISBLANK(INDIRECT("'["&amp;'Báo cáo'!$C$3&amp;".xlsx]Hóa đơn COD'!"&amp;CELL("address",K826))),"",(INDIRECT("'["&amp;'Báo cáo'!$C$3&amp;".xlsx]Hóa đơn COD'!"&amp;CELL("address",K826))))</f>
        <v>5</v>
      </c>
      <c r="L826">
        <f ca="1">IF(ISBLANK(INDIRECT("'["&amp;'Báo cáo'!$C$3&amp;".xlsx]Hóa đơn COD'!"&amp;CELL("address",L826))),"",(INDIRECT("'["&amp;'Báo cáo'!$C$3&amp;".xlsx]Hóa đơn COD'!"&amp;CELL("address",L826))))</f>
        <v>17</v>
      </c>
      <c r="M826">
        <f ca="1">IF(ISBLANK(INDIRECT("'["&amp;'Báo cáo'!$C$3&amp;".xlsx]Hóa đơn COD'!"&amp;CELL("address",M826))),"",(INDIRECT("'["&amp;'Báo cáo'!$C$3&amp;".xlsx]Hóa đơn COD'!"&amp;CELL("address",M826))))</f>
        <v>63</v>
      </c>
      <c r="N826" t="str">
        <f ca="1">IF(ISBLANK(INDIRECT("'["&amp;'Báo cáo'!$C$3&amp;".xlsx]Hóa đơn COD'!"&amp;CELL("address",N826))),"",(INDIRECT("'["&amp;'Báo cáo'!$C$3&amp;".xlsx]Hóa đơn COD'!"&amp;CELL("address",N826))))</f>
        <v>trongntm</v>
      </c>
      <c r="O826" t="str">
        <f ca="1">IF(ISBLANK(INDIRECT("'["&amp;'Báo cáo'!$C$3&amp;".xlsx]Hóa đơn COD'!"&amp;CELL("address",O826))),"",(INDIRECT("'["&amp;'Báo cáo'!$C$3&amp;".xlsx]Hóa đơn COD'!"&amp;CELL("address",O826))))</f>
        <v>17:30 04-12-19</v>
      </c>
      <c r="P826" s="10">
        <f t="shared" ca="1" si="12"/>
        <v>0.72916666666666663</v>
      </c>
      <c r="Q826" t="str">
        <f ca="1">IF(B826="","",IF(P826&lt;'Báo cáo'!$C$4,"Sáng","Chiều"))</f>
        <v>Chiều</v>
      </c>
      <c r="R826" s="12" t="str">
        <f ca="1">IF(A826="","",IF(ISNUMBER(MATCH(B826,'Danh sách COD'!$B:$B,0)),J826/I826,""))</f>
        <v/>
      </c>
      <c r="S826" t="str">
        <f ca="1">IF(R826="","",IF(R826&gt;='Báo cáo'!$C$8,"Có","Không"))</f>
        <v/>
      </c>
    </row>
    <row r="827" spans="1:19" x14ac:dyDescent="0.25">
      <c r="A827" t="str">
        <f ca="1">IF(ISBLANK(INDIRECT("'["&amp;'Báo cáo'!$C$3&amp;".xlsx]Hóa đơn COD'!"&amp;CELL("address",A827))),"",(INDIRECT("'["&amp;'Báo cáo'!$C$3&amp;".xlsx]Hóa đơn COD'!"&amp;CELL("address",A827))))</f>
        <v>BTT398236479.T162142.051219</v>
      </c>
      <c r="B827" t="str">
        <f ca="1">IF(ISBLANK(INDIRECT("'["&amp;'Báo cáo'!$C$3&amp;".xlsx]Hóa đơn COD'!"&amp;CELL("address",B827))),"",(INDIRECT("'["&amp;'Báo cáo'!$C$3&amp;".xlsx]Hóa đơn COD'!"&amp;CELL("address",B827))))</f>
        <v>T162142-Nguyễn Văn Sang</v>
      </c>
      <c r="C827">
        <f ca="1">IF(ISBLANK(INDIRECT("'["&amp;'Báo cáo'!$C$3&amp;".xlsx]Hóa đơn COD'!"&amp;CELL("address",C827))),"",(INDIRECT("'["&amp;'Báo cáo'!$C$3&amp;".xlsx]Hóa đơn COD'!"&amp;CELL("address",C827))))</f>
        <v>6718650</v>
      </c>
      <c r="D827">
        <f ca="1">IF(ISBLANK(INDIRECT("'["&amp;'Báo cáo'!$C$3&amp;".xlsx]Hóa đơn COD'!"&amp;CELL("address",D827))),"",(INDIRECT("'["&amp;'Báo cáo'!$C$3&amp;".xlsx]Hóa đơn COD'!"&amp;CELL("address",D827))))</f>
        <v>0</v>
      </c>
      <c r="E827">
        <f ca="1">IF(ISBLANK(INDIRECT("'["&amp;'Báo cáo'!$C$3&amp;".xlsx]Hóa đơn COD'!"&amp;CELL("address",E827))),"",(INDIRECT("'["&amp;'Báo cáo'!$C$3&amp;".xlsx]Hóa đơn COD'!"&amp;CELL("address",E827))))</f>
        <v>778360</v>
      </c>
      <c r="F827">
        <f ca="1">IF(ISBLANK(INDIRECT("'["&amp;'Báo cáo'!$C$3&amp;".xlsx]Hóa đơn COD'!"&amp;CELL("address",F827))),"",(INDIRECT("'["&amp;'Báo cáo'!$C$3&amp;".xlsx]Hóa đơn COD'!"&amp;CELL("address",F827))))</f>
        <v>688360</v>
      </c>
      <c r="G827">
        <f ca="1">IF(ISBLANK(INDIRECT("'["&amp;'Báo cáo'!$C$3&amp;".xlsx]Hóa đơn COD'!"&amp;CELL("address",G827))),"",(INDIRECT("'["&amp;'Báo cáo'!$C$3&amp;".xlsx]Hóa đơn COD'!"&amp;CELL("address",G827))))</f>
        <v>90000</v>
      </c>
      <c r="H827">
        <f ca="1">IF(ISBLANK(INDIRECT("'["&amp;'Báo cáo'!$C$3&amp;".xlsx]Hóa đơn COD'!"&amp;CELL("address",H827))),"",(INDIRECT("'["&amp;'Báo cáo'!$C$3&amp;".xlsx]Hóa đơn COD'!"&amp;CELL("address",H827))))</f>
        <v>0</v>
      </c>
      <c r="I827">
        <f ca="1">IF(ISBLANK(INDIRECT("'["&amp;'Báo cáo'!$C$3&amp;".xlsx]Hóa đơn COD'!"&amp;CELL("address",I827))),"",(INDIRECT("'["&amp;'Báo cáo'!$C$3&amp;".xlsx]Hóa đơn COD'!"&amp;CELL("address",I827))))</f>
        <v>51</v>
      </c>
      <c r="J827">
        <f ca="1">IF(ISBLANK(INDIRECT("'["&amp;'Báo cáo'!$C$3&amp;".xlsx]Hóa đơn COD'!"&amp;CELL("address",J827))),"",(INDIRECT("'["&amp;'Báo cáo'!$C$3&amp;".xlsx]Hóa đơn COD'!"&amp;CELL("address",J827))))</f>
        <v>25</v>
      </c>
      <c r="K827">
        <f ca="1">IF(ISBLANK(INDIRECT("'["&amp;'Báo cáo'!$C$3&amp;".xlsx]Hóa đơn COD'!"&amp;CELL("address",K827))),"",(INDIRECT("'["&amp;'Báo cáo'!$C$3&amp;".xlsx]Hóa đơn COD'!"&amp;CELL("address",K827))))</f>
        <v>5</v>
      </c>
      <c r="L827">
        <f ca="1">IF(ISBLANK(INDIRECT("'["&amp;'Báo cáo'!$C$3&amp;".xlsx]Hóa đơn COD'!"&amp;CELL("address",L827))),"",(INDIRECT("'["&amp;'Báo cáo'!$C$3&amp;".xlsx]Hóa đơn COD'!"&amp;CELL("address",L827))))</f>
        <v>21</v>
      </c>
      <c r="M827">
        <f ca="1">IF(ISBLANK(INDIRECT("'["&amp;'Báo cáo'!$C$3&amp;".xlsx]Hóa đơn COD'!"&amp;CELL("address",M827))),"",(INDIRECT("'["&amp;'Báo cáo'!$C$3&amp;".xlsx]Hóa đơn COD'!"&amp;CELL("address",M827))))</f>
        <v>51</v>
      </c>
      <c r="N827" t="str">
        <f ca="1">IF(ISBLANK(INDIRECT("'["&amp;'Báo cáo'!$C$3&amp;".xlsx]Hóa đơn COD'!"&amp;CELL("address",N827))),"",(INDIRECT("'["&amp;'Báo cáo'!$C$3&amp;".xlsx]Hóa đơn COD'!"&amp;CELL("address",N827))))</f>
        <v>trongntm</v>
      </c>
      <c r="O827" t="str">
        <f ca="1">IF(ISBLANK(INDIRECT("'["&amp;'Báo cáo'!$C$3&amp;".xlsx]Hóa đơn COD'!"&amp;CELL("address",O827))),"",(INDIRECT("'["&amp;'Báo cáo'!$C$3&amp;".xlsx]Hóa đơn COD'!"&amp;CELL("address",O827))))</f>
        <v>17:36 05-12-19</v>
      </c>
      <c r="P827" s="10">
        <f t="shared" ca="1" si="12"/>
        <v>0.73333333333333339</v>
      </c>
      <c r="Q827" t="str">
        <f ca="1">IF(B827="","",IF(P827&lt;'Báo cáo'!$C$4,"Sáng","Chiều"))</f>
        <v>Chiều</v>
      </c>
      <c r="R827" s="12" t="str">
        <f ca="1">IF(A827="","",IF(ISNUMBER(MATCH(B827,'Danh sách COD'!$B:$B,0)),J827/I827,""))</f>
        <v/>
      </c>
      <c r="S827" t="str">
        <f ca="1">IF(R827="","",IF(R827&gt;='Báo cáo'!$C$8,"Có","Không"))</f>
        <v/>
      </c>
    </row>
    <row r="828" spans="1:19" x14ac:dyDescent="0.25">
      <c r="A828" t="str">
        <f ca="1">IF(ISBLANK(INDIRECT("'["&amp;'Báo cáo'!$C$3&amp;".xlsx]Hóa đơn COD'!"&amp;CELL("address",A828))),"",(INDIRECT("'["&amp;'Báo cáo'!$C$3&amp;".xlsx]Hóa đơn COD'!"&amp;CELL("address",A828))))</f>
        <v>BTT397975479.T162430.051219</v>
      </c>
      <c r="B828" t="str">
        <f ca="1">IF(ISBLANK(INDIRECT("'["&amp;'Báo cáo'!$C$3&amp;".xlsx]Hóa đơn COD'!"&amp;CELL("address",B828))),"",(INDIRECT("'["&amp;'Báo cáo'!$C$3&amp;".xlsx]Hóa đơn COD'!"&amp;CELL("address",B828))))</f>
        <v>T162430-Nguyễn Hữu Nhân</v>
      </c>
      <c r="C828">
        <f ca="1">IF(ISBLANK(INDIRECT("'["&amp;'Báo cáo'!$C$3&amp;".xlsx]Hóa đơn COD'!"&amp;CELL("address",C828))),"",(INDIRECT("'["&amp;'Báo cáo'!$C$3&amp;".xlsx]Hóa đơn COD'!"&amp;CELL("address",C828))))</f>
        <v>11612686</v>
      </c>
      <c r="D828">
        <f ca="1">IF(ISBLANK(INDIRECT("'["&amp;'Báo cáo'!$C$3&amp;".xlsx]Hóa đơn COD'!"&amp;CELL("address",D828))),"",(INDIRECT("'["&amp;'Báo cáo'!$C$3&amp;".xlsx]Hóa đơn COD'!"&amp;CELL("address",D828))))</f>
        <v>0</v>
      </c>
      <c r="E828">
        <f ca="1">IF(ISBLANK(INDIRECT("'["&amp;'Báo cáo'!$C$3&amp;".xlsx]Hóa đơn COD'!"&amp;CELL("address",E828))),"",(INDIRECT("'["&amp;'Báo cáo'!$C$3&amp;".xlsx]Hóa đơn COD'!"&amp;CELL("address",E828))))</f>
        <v>1127160</v>
      </c>
      <c r="F828">
        <f ca="1">IF(ISBLANK(INDIRECT("'["&amp;'Báo cáo'!$C$3&amp;".xlsx]Hóa đơn COD'!"&amp;CELL("address",F828))),"",(INDIRECT("'["&amp;'Báo cáo'!$C$3&amp;".xlsx]Hóa đơn COD'!"&amp;CELL("address",F828))))</f>
        <v>1014160</v>
      </c>
      <c r="G828">
        <f ca="1">IF(ISBLANK(INDIRECT("'["&amp;'Báo cáo'!$C$3&amp;".xlsx]Hóa đơn COD'!"&amp;CELL("address",G828))),"",(INDIRECT("'["&amp;'Báo cáo'!$C$3&amp;".xlsx]Hóa đơn COD'!"&amp;CELL("address",G828))))</f>
        <v>113000</v>
      </c>
      <c r="H828">
        <f ca="1">IF(ISBLANK(INDIRECT("'["&amp;'Báo cáo'!$C$3&amp;".xlsx]Hóa đơn COD'!"&amp;CELL("address",H828))),"",(INDIRECT("'["&amp;'Báo cáo'!$C$3&amp;".xlsx]Hóa đơn COD'!"&amp;CELL("address",H828))))</f>
        <v>0</v>
      </c>
      <c r="I828">
        <f ca="1">IF(ISBLANK(INDIRECT("'["&amp;'Báo cáo'!$C$3&amp;".xlsx]Hóa đơn COD'!"&amp;CELL("address",I828))),"",(INDIRECT("'["&amp;'Báo cáo'!$C$3&amp;".xlsx]Hóa đơn COD'!"&amp;CELL("address",I828))))</f>
        <v>55</v>
      </c>
      <c r="J828">
        <f ca="1">IF(ISBLANK(INDIRECT("'["&amp;'Báo cáo'!$C$3&amp;".xlsx]Hóa đơn COD'!"&amp;CELL("address",J828))),"",(INDIRECT("'["&amp;'Báo cáo'!$C$3&amp;".xlsx]Hóa đơn COD'!"&amp;CELL("address",J828))))</f>
        <v>37</v>
      </c>
      <c r="K828">
        <f ca="1">IF(ISBLANK(INDIRECT("'["&amp;'Báo cáo'!$C$3&amp;".xlsx]Hóa đơn COD'!"&amp;CELL("address",K828))),"",(INDIRECT("'["&amp;'Báo cáo'!$C$3&amp;".xlsx]Hóa đơn COD'!"&amp;CELL("address",K828))))</f>
        <v>5</v>
      </c>
      <c r="L828">
        <f ca="1">IF(ISBLANK(INDIRECT("'["&amp;'Báo cáo'!$C$3&amp;".xlsx]Hóa đơn COD'!"&amp;CELL("address",L828))),"",(INDIRECT("'["&amp;'Báo cáo'!$C$3&amp;".xlsx]Hóa đơn COD'!"&amp;CELL("address",L828))))</f>
        <v>13</v>
      </c>
      <c r="M828">
        <f ca="1">IF(ISBLANK(INDIRECT("'["&amp;'Báo cáo'!$C$3&amp;".xlsx]Hóa đơn COD'!"&amp;CELL("address",M828))),"",(INDIRECT("'["&amp;'Báo cáo'!$C$3&amp;".xlsx]Hóa đơn COD'!"&amp;CELL("address",M828))))</f>
        <v>55</v>
      </c>
      <c r="N828" t="str">
        <f ca="1">IF(ISBLANK(INDIRECT("'["&amp;'Báo cáo'!$C$3&amp;".xlsx]Hóa đơn COD'!"&amp;CELL("address",N828))),"",(INDIRECT("'["&amp;'Báo cáo'!$C$3&amp;".xlsx]Hóa đơn COD'!"&amp;CELL("address",N828))))</f>
        <v>tuoint</v>
      </c>
      <c r="O828" t="str">
        <f ca="1">IF(ISBLANK(INDIRECT("'["&amp;'Báo cáo'!$C$3&amp;".xlsx]Hóa đơn COD'!"&amp;CELL("address",O828))),"",(INDIRECT("'["&amp;'Báo cáo'!$C$3&amp;".xlsx]Hóa đơn COD'!"&amp;CELL("address",O828))))</f>
        <v>13:20 05-12-19</v>
      </c>
      <c r="P828" s="10">
        <f t="shared" ca="1" si="12"/>
        <v>0.55555555555555558</v>
      </c>
      <c r="Q828" t="str">
        <f ca="1">IF(B828="","",IF(P828&lt;'Báo cáo'!$C$4,"Sáng","Chiều"))</f>
        <v>Chiều</v>
      </c>
      <c r="R828" s="12">
        <f ca="1">IF(A828="","",IF(ISNUMBER(MATCH(B828,'Danh sách COD'!$B:$B,0)),J828/I828,""))</f>
        <v>0.67272727272727273</v>
      </c>
      <c r="S828" t="str">
        <f ca="1">IF(R828="","",IF(R828&gt;='Báo cáo'!$C$8,"Có","Không"))</f>
        <v>Không</v>
      </c>
    </row>
    <row r="829" spans="1:19" x14ac:dyDescent="0.25">
      <c r="A829" t="str">
        <f ca="1">IF(ISBLANK(INDIRECT("'["&amp;'Báo cáo'!$C$3&amp;".xlsx]Hóa đơn COD'!"&amp;CELL("address",A829))),"",(INDIRECT("'["&amp;'Báo cáo'!$C$3&amp;".xlsx]Hóa đơn COD'!"&amp;CELL("address",A829))))</f>
        <v>BTT391788006.T162430.301119</v>
      </c>
      <c r="B829" t="str">
        <f ca="1">IF(ISBLANK(INDIRECT("'["&amp;'Báo cáo'!$C$3&amp;".xlsx]Hóa đơn COD'!"&amp;CELL("address",B829))),"",(INDIRECT("'["&amp;'Báo cáo'!$C$3&amp;".xlsx]Hóa đơn COD'!"&amp;CELL("address",B829))))</f>
        <v>T162430-Nguyễn Hữu Nhân</v>
      </c>
      <c r="C829">
        <f ca="1">IF(ISBLANK(INDIRECT("'["&amp;'Báo cáo'!$C$3&amp;".xlsx]Hóa đơn COD'!"&amp;CELL("address",C829))),"",(INDIRECT("'["&amp;'Báo cáo'!$C$3&amp;".xlsx]Hóa đơn COD'!"&amp;CELL("address",C829))))</f>
        <v>13520050</v>
      </c>
      <c r="D829">
        <f ca="1">IF(ISBLANK(INDIRECT("'["&amp;'Báo cáo'!$C$3&amp;".xlsx]Hóa đơn COD'!"&amp;CELL("address",D829))),"",(INDIRECT("'["&amp;'Báo cáo'!$C$3&amp;".xlsx]Hóa đơn COD'!"&amp;CELL("address",D829))))</f>
        <v>0</v>
      </c>
      <c r="E829">
        <f ca="1">IF(ISBLANK(INDIRECT("'["&amp;'Báo cáo'!$C$3&amp;".xlsx]Hóa đơn COD'!"&amp;CELL("address",E829))),"",(INDIRECT("'["&amp;'Báo cáo'!$C$3&amp;".xlsx]Hóa đơn COD'!"&amp;CELL("address",E829))))</f>
        <v>1234530</v>
      </c>
      <c r="F829">
        <f ca="1">IF(ISBLANK(INDIRECT("'["&amp;'Báo cáo'!$C$3&amp;".xlsx]Hóa đơn COD'!"&amp;CELL("address",F829))),"",(INDIRECT("'["&amp;'Báo cáo'!$C$3&amp;".xlsx]Hóa đơn COD'!"&amp;CELL("address",F829))))</f>
        <v>1041530</v>
      </c>
      <c r="G829">
        <f ca="1">IF(ISBLANK(INDIRECT("'["&amp;'Báo cáo'!$C$3&amp;".xlsx]Hóa đơn COD'!"&amp;CELL("address",G829))),"",(INDIRECT("'["&amp;'Báo cáo'!$C$3&amp;".xlsx]Hóa đơn COD'!"&amp;CELL("address",G829))))</f>
        <v>193000</v>
      </c>
      <c r="H829">
        <f ca="1">IF(ISBLANK(INDIRECT("'["&amp;'Báo cáo'!$C$3&amp;".xlsx]Hóa đơn COD'!"&amp;CELL("address",H829))),"",(INDIRECT("'["&amp;'Báo cáo'!$C$3&amp;".xlsx]Hóa đơn COD'!"&amp;CELL("address",H829))))</f>
        <v>0</v>
      </c>
      <c r="I829">
        <f ca="1">IF(ISBLANK(INDIRECT("'["&amp;'Báo cáo'!$C$3&amp;".xlsx]Hóa đơn COD'!"&amp;CELL("address",I829))),"",(INDIRECT("'["&amp;'Báo cáo'!$C$3&amp;".xlsx]Hóa đơn COD'!"&amp;CELL("address",I829))))</f>
        <v>60</v>
      </c>
      <c r="J829">
        <f ca="1">IF(ISBLANK(INDIRECT("'["&amp;'Báo cáo'!$C$3&amp;".xlsx]Hóa đơn COD'!"&amp;CELL("address",J829))),"",(INDIRECT("'["&amp;'Báo cáo'!$C$3&amp;".xlsx]Hóa đơn COD'!"&amp;CELL("address",J829))))</f>
        <v>51</v>
      </c>
      <c r="K829">
        <f ca="1">IF(ISBLANK(INDIRECT("'["&amp;'Báo cáo'!$C$3&amp;".xlsx]Hóa đơn COD'!"&amp;CELL("address",K829))),"",(INDIRECT("'["&amp;'Báo cáo'!$C$3&amp;".xlsx]Hóa đơn COD'!"&amp;CELL("address",K829))))</f>
        <v>1</v>
      </c>
      <c r="L829">
        <f ca="1">IF(ISBLANK(INDIRECT("'["&amp;'Báo cáo'!$C$3&amp;".xlsx]Hóa đơn COD'!"&amp;CELL("address",L829))),"",(INDIRECT("'["&amp;'Báo cáo'!$C$3&amp;".xlsx]Hóa đơn COD'!"&amp;CELL("address",L829))))</f>
        <v>8</v>
      </c>
      <c r="M829">
        <f ca="1">IF(ISBLANK(INDIRECT("'["&amp;'Báo cáo'!$C$3&amp;".xlsx]Hóa đơn COD'!"&amp;CELL("address",M829))),"",(INDIRECT("'["&amp;'Báo cáo'!$C$3&amp;".xlsx]Hóa đơn COD'!"&amp;CELL("address",M829))))</f>
        <v>60</v>
      </c>
      <c r="N829" t="str">
        <f ca="1">IF(ISBLANK(INDIRECT("'["&amp;'Báo cáo'!$C$3&amp;".xlsx]Hóa đơn COD'!"&amp;CELL("address",N829))),"",(INDIRECT("'["&amp;'Báo cáo'!$C$3&amp;".xlsx]Hóa đơn COD'!"&amp;CELL("address",N829))))</f>
        <v>nhitpy</v>
      </c>
      <c r="O829" t="str">
        <f ca="1">IF(ISBLANK(INDIRECT("'["&amp;'Báo cáo'!$C$3&amp;".xlsx]Hóa đơn COD'!"&amp;CELL("address",O829))),"",(INDIRECT("'["&amp;'Báo cáo'!$C$3&amp;".xlsx]Hóa đơn COD'!"&amp;CELL("address",O829))))</f>
        <v>13:22 30-11-19</v>
      </c>
      <c r="P829" s="10">
        <f t="shared" ca="1" si="12"/>
        <v>0.55694444444444446</v>
      </c>
      <c r="Q829" t="str">
        <f ca="1">IF(B829="","",IF(P829&lt;'Báo cáo'!$C$4,"Sáng","Chiều"))</f>
        <v>Chiều</v>
      </c>
      <c r="R829" s="12">
        <f ca="1">IF(A829="","",IF(ISNUMBER(MATCH(B829,'Danh sách COD'!$B:$B,0)),J829/I829,""))</f>
        <v>0.85</v>
      </c>
      <c r="S829" t="str">
        <f ca="1">IF(R829="","",IF(R829&gt;='Báo cáo'!$C$8,"Có","Không"))</f>
        <v>Không</v>
      </c>
    </row>
    <row r="830" spans="1:19" x14ac:dyDescent="0.25">
      <c r="A830" t="str">
        <f ca="1">IF(ISBLANK(INDIRECT("'["&amp;'Báo cáo'!$C$3&amp;".xlsx]Hóa đơn COD'!"&amp;CELL("address",A830))),"",(INDIRECT("'["&amp;'Báo cáo'!$C$3&amp;".xlsx]Hóa đơn COD'!"&amp;CELL("address",A830))))</f>
        <v>BTT395307855.T162430.031219</v>
      </c>
      <c r="B830" t="str">
        <f ca="1">IF(ISBLANK(INDIRECT("'["&amp;'Báo cáo'!$C$3&amp;".xlsx]Hóa đơn COD'!"&amp;CELL("address",B830))),"",(INDIRECT("'["&amp;'Báo cáo'!$C$3&amp;".xlsx]Hóa đơn COD'!"&amp;CELL("address",B830))))</f>
        <v>T162430-Nguyễn Hữu Nhân</v>
      </c>
      <c r="C830">
        <f ca="1">IF(ISBLANK(INDIRECT("'["&amp;'Báo cáo'!$C$3&amp;".xlsx]Hóa đơn COD'!"&amp;CELL("address",C830))),"",(INDIRECT("'["&amp;'Báo cáo'!$C$3&amp;".xlsx]Hóa đơn COD'!"&amp;CELL("address",C830))))</f>
        <v>8544200</v>
      </c>
      <c r="D830">
        <f ca="1">IF(ISBLANK(INDIRECT("'["&amp;'Báo cáo'!$C$3&amp;".xlsx]Hóa đơn COD'!"&amp;CELL("address",D830))),"",(INDIRECT("'["&amp;'Báo cáo'!$C$3&amp;".xlsx]Hóa đơn COD'!"&amp;CELL("address",D830))))</f>
        <v>0</v>
      </c>
      <c r="E830">
        <f ca="1">IF(ISBLANK(INDIRECT("'["&amp;'Báo cáo'!$C$3&amp;".xlsx]Hóa đơn COD'!"&amp;CELL("address",E830))),"",(INDIRECT("'["&amp;'Báo cáo'!$C$3&amp;".xlsx]Hóa đơn COD'!"&amp;CELL("address",E830))))</f>
        <v>1270010</v>
      </c>
      <c r="F830">
        <f ca="1">IF(ISBLANK(INDIRECT("'["&amp;'Báo cáo'!$C$3&amp;".xlsx]Hóa đơn COD'!"&amp;CELL("address",F830))),"",(INDIRECT("'["&amp;'Báo cáo'!$C$3&amp;".xlsx]Hóa đơn COD'!"&amp;CELL("address",F830))))</f>
        <v>1051010</v>
      </c>
      <c r="G830">
        <f ca="1">IF(ISBLANK(INDIRECT("'["&amp;'Báo cáo'!$C$3&amp;".xlsx]Hóa đơn COD'!"&amp;CELL("address",G830))),"",(INDIRECT("'["&amp;'Báo cáo'!$C$3&amp;".xlsx]Hóa đơn COD'!"&amp;CELL("address",G830))))</f>
        <v>219000</v>
      </c>
      <c r="H830">
        <f ca="1">IF(ISBLANK(INDIRECT("'["&amp;'Báo cáo'!$C$3&amp;".xlsx]Hóa đơn COD'!"&amp;CELL("address",H830))),"",(INDIRECT("'["&amp;'Báo cáo'!$C$3&amp;".xlsx]Hóa đơn COD'!"&amp;CELL("address",H830))))</f>
        <v>0</v>
      </c>
      <c r="I830">
        <f ca="1">IF(ISBLANK(INDIRECT("'["&amp;'Báo cáo'!$C$3&amp;".xlsx]Hóa đơn COD'!"&amp;CELL("address",I830))),"",(INDIRECT("'["&amp;'Báo cáo'!$C$3&amp;".xlsx]Hóa đơn COD'!"&amp;CELL("address",I830))))</f>
        <v>62</v>
      </c>
      <c r="J830">
        <f ca="1">IF(ISBLANK(INDIRECT("'["&amp;'Báo cáo'!$C$3&amp;".xlsx]Hóa đơn COD'!"&amp;CELL("address",J830))),"",(INDIRECT("'["&amp;'Báo cáo'!$C$3&amp;".xlsx]Hóa đơn COD'!"&amp;CELL("address",J830))))</f>
        <v>47</v>
      </c>
      <c r="K830">
        <f ca="1">IF(ISBLANK(INDIRECT("'["&amp;'Báo cáo'!$C$3&amp;".xlsx]Hóa đơn COD'!"&amp;CELL("address",K830))),"",(INDIRECT("'["&amp;'Báo cáo'!$C$3&amp;".xlsx]Hóa đơn COD'!"&amp;CELL("address",K830))))</f>
        <v>3</v>
      </c>
      <c r="L830">
        <f ca="1">IF(ISBLANK(INDIRECT("'["&amp;'Báo cáo'!$C$3&amp;".xlsx]Hóa đơn COD'!"&amp;CELL("address",L830))),"",(INDIRECT("'["&amp;'Báo cáo'!$C$3&amp;".xlsx]Hóa đơn COD'!"&amp;CELL("address",L830))))</f>
        <v>12</v>
      </c>
      <c r="M830">
        <f ca="1">IF(ISBLANK(INDIRECT("'["&amp;'Báo cáo'!$C$3&amp;".xlsx]Hóa đơn COD'!"&amp;CELL("address",M830))),"",(INDIRECT("'["&amp;'Báo cáo'!$C$3&amp;".xlsx]Hóa đơn COD'!"&amp;CELL("address",M830))))</f>
        <v>62</v>
      </c>
      <c r="N830" t="str">
        <f ca="1">IF(ISBLANK(INDIRECT("'["&amp;'Báo cáo'!$C$3&amp;".xlsx]Hóa đơn COD'!"&amp;CELL("address",N830))),"",(INDIRECT("'["&amp;'Báo cáo'!$C$3&amp;".xlsx]Hóa đơn COD'!"&amp;CELL("address",N830))))</f>
        <v>tuoint</v>
      </c>
      <c r="O830" t="str">
        <f ca="1">IF(ISBLANK(INDIRECT("'["&amp;'Báo cáo'!$C$3&amp;".xlsx]Hóa đơn COD'!"&amp;CELL("address",O830))),"",(INDIRECT("'["&amp;'Báo cáo'!$C$3&amp;".xlsx]Hóa đơn COD'!"&amp;CELL("address",O830))))</f>
        <v>13:27 03-12-19</v>
      </c>
      <c r="P830" s="10">
        <f t="shared" ca="1" si="12"/>
        <v>0.56041666666666667</v>
      </c>
      <c r="Q830" t="str">
        <f ca="1">IF(B830="","",IF(P830&lt;'Báo cáo'!$C$4,"Sáng","Chiều"))</f>
        <v>Chiều</v>
      </c>
      <c r="R830" s="12">
        <f ca="1">IF(A830="","",IF(ISNUMBER(MATCH(B830,'Danh sách COD'!$B:$B,0)),J830/I830,""))</f>
        <v>0.75806451612903225</v>
      </c>
      <c r="S830" t="str">
        <f ca="1">IF(R830="","",IF(R830&gt;='Báo cáo'!$C$8,"Có","Không"))</f>
        <v>Không</v>
      </c>
    </row>
    <row r="831" spans="1:19" x14ac:dyDescent="0.25">
      <c r="A831" t="str">
        <f ca="1">IF(ISBLANK(INDIRECT("'["&amp;'Báo cáo'!$C$3&amp;".xlsx]Hóa đơn COD'!"&amp;CELL("address",A831))),"",(INDIRECT("'["&amp;'Báo cáo'!$C$3&amp;".xlsx]Hóa đơn COD'!"&amp;CELL("address",A831))))</f>
        <v>BTT396736908.T162430.041219</v>
      </c>
      <c r="B831" t="str">
        <f ca="1">IF(ISBLANK(INDIRECT("'["&amp;'Báo cáo'!$C$3&amp;".xlsx]Hóa đơn COD'!"&amp;CELL("address",B831))),"",(INDIRECT("'["&amp;'Báo cáo'!$C$3&amp;".xlsx]Hóa đơn COD'!"&amp;CELL("address",B831))))</f>
        <v>T162430-Nguyễn Hữu Nhân</v>
      </c>
      <c r="C831">
        <f ca="1">IF(ISBLANK(INDIRECT("'["&amp;'Báo cáo'!$C$3&amp;".xlsx]Hóa đơn COD'!"&amp;CELL("address",C831))),"",(INDIRECT("'["&amp;'Báo cáo'!$C$3&amp;".xlsx]Hóa đơn COD'!"&amp;CELL("address",C831))))</f>
        <v>12945975</v>
      </c>
      <c r="D831">
        <f ca="1">IF(ISBLANK(INDIRECT("'["&amp;'Báo cáo'!$C$3&amp;".xlsx]Hóa đơn COD'!"&amp;CELL("address",D831))),"",(INDIRECT("'["&amp;'Báo cáo'!$C$3&amp;".xlsx]Hóa đơn COD'!"&amp;CELL("address",D831))))</f>
        <v>0</v>
      </c>
      <c r="E831">
        <f ca="1">IF(ISBLANK(INDIRECT("'["&amp;'Báo cáo'!$C$3&amp;".xlsx]Hóa đơn COD'!"&amp;CELL("address",E831))),"",(INDIRECT("'["&amp;'Báo cáo'!$C$3&amp;".xlsx]Hóa đơn COD'!"&amp;CELL("address",E831))))</f>
        <v>1021915</v>
      </c>
      <c r="F831">
        <f ca="1">IF(ISBLANK(INDIRECT("'["&amp;'Báo cáo'!$C$3&amp;".xlsx]Hóa đơn COD'!"&amp;CELL("address",F831))),"",(INDIRECT("'["&amp;'Báo cáo'!$C$3&amp;".xlsx]Hóa đơn COD'!"&amp;CELL("address",F831))))</f>
        <v>849915</v>
      </c>
      <c r="G831">
        <f ca="1">IF(ISBLANK(INDIRECT("'["&amp;'Báo cáo'!$C$3&amp;".xlsx]Hóa đơn COD'!"&amp;CELL("address",G831))),"",(INDIRECT("'["&amp;'Báo cáo'!$C$3&amp;".xlsx]Hóa đơn COD'!"&amp;CELL("address",G831))))</f>
        <v>172000</v>
      </c>
      <c r="H831">
        <f ca="1">IF(ISBLANK(INDIRECT("'["&amp;'Báo cáo'!$C$3&amp;".xlsx]Hóa đơn COD'!"&amp;CELL("address",H831))),"",(INDIRECT("'["&amp;'Báo cáo'!$C$3&amp;".xlsx]Hóa đơn COD'!"&amp;CELL("address",H831))))</f>
        <v>0</v>
      </c>
      <c r="I831">
        <f ca="1">IF(ISBLANK(INDIRECT("'["&amp;'Báo cáo'!$C$3&amp;".xlsx]Hóa đơn COD'!"&amp;CELL("address",I831))),"",(INDIRECT("'["&amp;'Báo cáo'!$C$3&amp;".xlsx]Hóa đơn COD'!"&amp;CELL("address",I831))))</f>
        <v>44</v>
      </c>
      <c r="J831">
        <f ca="1">IF(ISBLANK(INDIRECT("'["&amp;'Báo cáo'!$C$3&amp;".xlsx]Hóa đơn COD'!"&amp;CELL("address",J831))),"",(INDIRECT("'["&amp;'Báo cáo'!$C$3&amp;".xlsx]Hóa đơn COD'!"&amp;CELL("address",J831))))</f>
        <v>40</v>
      </c>
      <c r="K831">
        <f ca="1">IF(ISBLANK(INDIRECT("'["&amp;'Báo cáo'!$C$3&amp;".xlsx]Hóa đơn COD'!"&amp;CELL("address",K831))),"",(INDIRECT("'["&amp;'Báo cáo'!$C$3&amp;".xlsx]Hóa đơn COD'!"&amp;CELL("address",K831))))</f>
        <v>2</v>
      </c>
      <c r="L831">
        <f ca="1">IF(ISBLANK(INDIRECT("'["&amp;'Báo cáo'!$C$3&amp;".xlsx]Hóa đơn COD'!"&amp;CELL("address",L831))),"",(INDIRECT("'["&amp;'Báo cáo'!$C$3&amp;".xlsx]Hóa đơn COD'!"&amp;CELL("address",L831))))</f>
        <v>2</v>
      </c>
      <c r="M831">
        <f ca="1">IF(ISBLANK(INDIRECT("'["&amp;'Báo cáo'!$C$3&amp;".xlsx]Hóa đơn COD'!"&amp;CELL("address",M831))),"",(INDIRECT("'["&amp;'Báo cáo'!$C$3&amp;".xlsx]Hóa đơn COD'!"&amp;CELL("address",M831))))</f>
        <v>44</v>
      </c>
      <c r="N831" t="str">
        <f ca="1">IF(ISBLANK(INDIRECT("'["&amp;'Báo cáo'!$C$3&amp;".xlsx]Hóa đơn COD'!"&amp;CELL("address",N831))),"",(INDIRECT("'["&amp;'Báo cáo'!$C$3&amp;".xlsx]Hóa đơn COD'!"&amp;CELL("address",N831))))</f>
        <v>tuoint</v>
      </c>
      <c r="O831" t="str">
        <f ca="1">IF(ISBLANK(INDIRECT("'["&amp;'Báo cáo'!$C$3&amp;".xlsx]Hóa đơn COD'!"&amp;CELL("address",O831))),"",(INDIRECT("'["&amp;'Báo cáo'!$C$3&amp;".xlsx]Hóa đơn COD'!"&amp;CELL("address",O831))))</f>
        <v>13:31 04-12-19</v>
      </c>
      <c r="P831" s="10">
        <f t="shared" ca="1" si="12"/>
        <v>0.56319444444444444</v>
      </c>
      <c r="Q831" t="str">
        <f ca="1">IF(B831="","",IF(P831&lt;'Báo cáo'!$C$4,"Sáng","Chiều"))</f>
        <v>Chiều</v>
      </c>
      <c r="R831" s="12">
        <f ca="1">IF(A831="","",IF(ISNUMBER(MATCH(B831,'Danh sách COD'!$B:$B,0)),J831/I831,""))</f>
        <v>0.90909090909090906</v>
      </c>
      <c r="S831" t="str">
        <f ca="1">IF(R831="","",IF(R831&gt;='Báo cáo'!$C$8,"Có","Không"))</f>
        <v>Không</v>
      </c>
    </row>
    <row r="832" spans="1:19" x14ac:dyDescent="0.25">
      <c r="A832" t="str">
        <f ca="1">IF(ISBLANK(INDIRECT("'["&amp;'Báo cáo'!$C$3&amp;".xlsx]Hóa đơn COD'!"&amp;CELL("address",A832))),"",(INDIRECT("'["&amp;'Báo cáo'!$C$3&amp;".xlsx]Hóa đơn COD'!"&amp;CELL("address",A832))))</f>
        <v>BTT399460704.T162430.061219</v>
      </c>
      <c r="B832" t="str">
        <f ca="1">IF(ISBLANK(INDIRECT("'["&amp;'Báo cáo'!$C$3&amp;".xlsx]Hóa đơn COD'!"&amp;CELL("address",B832))),"",(INDIRECT("'["&amp;'Báo cáo'!$C$3&amp;".xlsx]Hóa đơn COD'!"&amp;CELL("address",B832))))</f>
        <v>T162430-Nguyễn Hữu Nhân</v>
      </c>
      <c r="C832">
        <f ca="1">IF(ISBLANK(INDIRECT("'["&amp;'Báo cáo'!$C$3&amp;".xlsx]Hóa đơn COD'!"&amp;CELL("address",C832))),"",(INDIRECT("'["&amp;'Báo cáo'!$C$3&amp;".xlsx]Hóa đơn COD'!"&amp;CELL("address",C832))))</f>
        <v>8283490</v>
      </c>
      <c r="D832">
        <f ca="1">IF(ISBLANK(INDIRECT("'["&amp;'Báo cáo'!$C$3&amp;".xlsx]Hóa đơn COD'!"&amp;CELL("address",D832))),"",(INDIRECT("'["&amp;'Báo cáo'!$C$3&amp;".xlsx]Hóa đơn COD'!"&amp;CELL("address",D832))))</f>
        <v>20000</v>
      </c>
      <c r="E832">
        <f ca="1">IF(ISBLANK(INDIRECT("'["&amp;'Báo cáo'!$C$3&amp;".xlsx]Hóa đơn COD'!"&amp;CELL("address",E832))),"",(INDIRECT("'["&amp;'Báo cáo'!$C$3&amp;".xlsx]Hóa đơn COD'!"&amp;CELL("address",E832))))</f>
        <v>1012860</v>
      </c>
      <c r="F832">
        <f ca="1">IF(ISBLANK(INDIRECT("'["&amp;'Báo cáo'!$C$3&amp;".xlsx]Hóa đơn COD'!"&amp;CELL("address",F832))),"",(INDIRECT("'["&amp;'Báo cáo'!$C$3&amp;".xlsx]Hóa đơn COD'!"&amp;CELL("address",F832))))</f>
        <v>805860</v>
      </c>
      <c r="G832">
        <f ca="1">IF(ISBLANK(INDIRECT("'["&amp;'Báo cáo'!$C$3&amp;".xlsx]Hóa đơn COD'!"&amp;CELL("address",G832))),"",(INDIRECT("'["&amp;'Báo cáo'!$C$3&amp;".xlsx]Hóa đơn COD'!"&amp;CELL("address",G832))))</f>
        <v>187000</v>
      </c>
      <c r="H832">
        <f ca="1">IF(ISBLANK(INDIRECT("'["&amp;'Báo cáo'!$C$3&amp;".xlsx]Hóa đơn COD'!"&amp;CELL("address",H832))),"",(INDIRECT("'["&amp;'Báo cáo'!$C$3&amp;".xlsx]Hóa đơn COD'!"&amp;CELL("address",H832))))</f>
        <v>0</v>
      </c>
      <c r="I832">
        <f ca="1">IF(ISBLANK(INDIRECT("'["&amp;'Báo cáo'!$C$3&amp;".xlsx]Hóa đơn COD'!"&amp;CELL("address",I832))),"",(INDIRECT("'["&amp;'Báo cáo'!$C$3&amp;".xlsx]Hóa đơn COD'!"&amp;CELL("address",I832))))</f>
        <v>38</v>
      </c>
      <c r="J832">
        <f ca="1">IF(ISBLANK(INDIRECT("'["&amp;'Báo cáo'!$C$3&amp;".xlsx]Hóa đơn COD'!"&amp;CELL("address",J832))),"",(INDIRECT("'["&amp;'Báo cáo'!$C$3&amp;".xlsx]Hóa đơn COD'!"&amp;CELL("address",J832))))</f>
        <v>35</v>
      </c>
      <c r="K832">
        <f ca="1">IF(ISBLANK(INDIRECT("'["&amp;'Báo cáo'!$C$3&amp;".xlsx]Hóa đơn COD'!"&amp;CELL("address",K832))),"",(INDIRECT("'["&amp;'Báo cáo'!$C$3&amp;".xlsx]Hóa đơn COD'!"&amp;CELL("address",K832))))</f>
        <v>0</v>
      </c>
      <c r="L832">
        <f ca="1">IF(ISBLANK(INDIRECT("'["&amp;'Báo cáo'!$C$3&amp;".xlsx]Hóa đơn COD'!"&amp;CELL("address",L832))),"",(INDIRECT("'["&amp;'Báo cáo'!$C$3&amp;".xlsx]Hóa đơn COD'!"&amp;CELL("address",L832))))</f>
        <v>3</v>
      </c>
      <c r="M832">
        <f ca="1">IF(ISBLANK(INDIRECT("'["&amp;'Báo cáo'!$C$3&amp;".xlsx]Hóa đơn COD'!"&amp;CELL("address",M832))),"",(INDIRECT("'["&amp;'Báo cáo'!$C$3&amp;".xlsx]Hóa đơn COD'!"&amp;CELL("address",M832))))</f>
        <v>36</v>
      </c>
      <c r="N832" t="str">
        <f ca="1">IF(ISBLANK(INDIRECT("'["&amp;'Báo cáo'!$C$3&amp;".xlsx]Hóa đơn COD'!"&amp;CELL("address",N832))),"",(INDIRECT("'["&amp;'Báo cáo'!$C$3&amp;".xlsx]Hóa đơn COD'!"&amp;CELL("address",N832))))</f>
        <v>ngannk2</v>
      </c>
      <c r="O832" t="str">
        <f ca="1">IF(ISBLANK(INDIRECT("'["&amp;'Báo cáo'!$C$3&amp;".xlsx]Hóa đơn COD'!"&amp;CELL("address",O832))),"",(INDIRECT("'["&amp;'Báo cáo'!$C$3&amp;".xlsx]Hóa đơn COD'!"&amp;CELL("address",O832))))</f>
        <v>13:44 06-12-19</v>
      </c>
      <c r="P832" s="10">
        <f t="shared" ca="1" si="12"/>
        <v>0.57222222222222219</v>
      </c>
      <c r="Q832" t="str">
        <f ca="1">IF(B832="","",IF(P832&lt;'Báo cáo'!$C$4,"Sáng","Chiều"))</f>
        <v>Chiều</v>
      </c>
      <c r="R832" s="12">
        <f ca="1">IF(A832="","",IF(ISNUMBER(MATCH(B832,'Danh sách COD'!$B:$B,0)),J832/I832,""))</f>
        <v>0.92105263157894735</v>
      </c>
      <c r="S832" t="str">
        <f ca="1">IF(R832="","",IF(R832&gt;='Báo cáo'!$C$8,"Có","Không"))</f>
        <v>Không</v>
      </c>
    </row>
    <row r="833" spans="1:19" x14ac:dyDescent="0.25">
      <c r="A833" t="str">
        <f ca="1">IF(ISBLANK(INDIRECT("'["&amp;'Báo cáo'!$C$3&amp;".xlsx]Hóa đơn COD'!"&amp;CELL("address",A833))),"",(INDIRECT("'["&amp;'Báo cáo'!$C$3&amp;".xlsx]Hóa đơn COD'!"&amp;CELL("address",A833))))</f>
        <v>BTT394020603.T162430.021219</v>
      </c>
      <c r="B833" t="str">
        <f ca="1">IF(ISBLANK(INDIRECT("'["&amp;'Báo cáo'!$C$3&amp;".xlsx]Hóa đơn COD'!"&amp;CELL("address",B833))),"",(INDIRECT("'["&amp;'Báo cáo'!$C$3&amp;".xlsx]Hóa đơn COD'!"&amp;CELL("address",B833))))</f>
        <v>T162430-Nguyễn Hữu Nhân</v>
      </c>
      <c r="C833">
        <f ca="1">IF(ISBLANK(INDIRECT("'["&amp;'Báo cáo'!$C$3&amp;".xlsx]Hóa đơn COD'!"&amp;CELL("address",C833))),"",(INDIRECT("'["&amp;'Báo cáo'!$C$3&amp;".xlsx]Hóa đơn COD'!"&amp;CELL("address",C833))))</f>
        <v>11508932</v>
      </c>
      <c r="D833">
        <f ca="1">IF(ISBLANK(INDIRECT("'["&amp;'Báo cáo'!$C$3&amp;".xlsx]Hóa đơn COD'!"&amp;CELL("address",D833))),"",(INDIRECT("'["&amp;'Báo cáo'!$C$3&amp;".xlsx]Hóa đơn COD'!"&amp;CELL("address",D833))))</f>
        <v>0</v>
      </c>
      <c r="E833">
        <f ca="1">IF(ISBLANK(INDIRECT("'["&amp;'Báo cáo'!$C$3&amp;".xlsx]Hóa đơn COD'!"&amp;CELL("address",E833))),"",(INDIRECT("'["&amp;'Báo cáo'!$C$3&amp;".xlsx]Hóa đơn COD'!"&amp;CELL("address",E833))))</f>
        <v>1118890</v>
      </c>
      <c r="F833">
        <f ca="1">IF(ISBLANK(INDIRECT("'["&amp;'Báo cáo'!$C$3&amp;".xlsx]Hóa đơn COD'!"&amp;CELL("address",F833))),"",(INDIRECT("'["&amp;'Báo cáo'!$C$3&amp;".xlsx]Hóa đơn COD'!"&amp;CELL("address",F833))))</f>
        <v>1034890</v>
      </c>
      <c r="G833">
        <f ca="1">IF(ISBLANK(INDIRECT("'["&amp;'Báo cáo'!$C$3&amp;".xlsx]Hóa đơn COD'!"&amp;CELL("address",G833))),"",(INDIRECT("'["&amp;'Báo cáo'!$C$3&amp;".xlsx]Hóa đơn COD'!"&amp;CELL("address",G833))))</f>
        <v>84000</v>
      </c>
      <c r="H833">
        <f ca="1">IF(ISBLANK(INDIRECT("'["&amp;'Báo cáo'!$C$3&amp;".xlsx]Hóa đơn COD'!"&amp;CELL("address",H833))),"",(INDIRECT("'["&amp;'Báo cáo'!$C$3&amp;".xlsx]Hóa đơn COD'!"&amp;CELL("address",H833))))</f>
        <v>0</v>
      </c>
      <c r="I833">
        <f ca="1">IF(ISBLANK(INDIRECT("'["&amp;'Báo cáo'!$C$3&amp;".xlsx]Hóa đơn COD'!"&amp;CELL("address",I833))),"",(INDIRECT("'["&amp;'Báo cáo'!$C$3&amp;".xlsx]Hóa đơn COD'!"&amp;CELL("address",I833))))</f>
        <v>54</v>
      </c>
      <c r="J833">
        <f ca="1">IF(ISBLANK(INDIRECT("'["&amp;'Báo cáo'!$C$3&amp;".xlsx]Hóa đơn COD'!"&amp;CELL("address",J833))),"",(INDIRECT("'["&amp;'Báo cáo'!$C$3&amp;".xlsx]Hóa đơn COD'!"&amp;CELL("address",J833))))</f>
        <v>39</v>
      </c>
      <c r="K833">
        <f ca="1">IF(ISBLANK(INDIRECT("'["&amp;'Báo cáo'!$C$3&amp;".xlsx]Hóa đơn COD'!"&amp;CELL("address",K833))),"",(INDIRECT("'["&amp;'Báo cáo'!$C$3&amp;".xlsx]Hóa đơn COD'!"&amp;CELL("address",K833))))</f>
        <v>3</v>
      </c>
      <c r="L833">
        <f ca="1">IF(ISBLANK(INDIRECT("'["&amp;'Báo cáo'!$C$3&amp;".xlsx]Hóa đơn COD'!"&amp;CELL("address",L833))),"",(INDIRECT("'["&amp;'Báo cáo'!$C$3&amp;".xlsx]Hóa đơn COD'!"&amp;CELL("address",L833))))</f>
        <v>12</v>
      </c>
      <c r="M833">
        <f ca="1">IF(ISBLANK(INDIRECT("'["&amp;'Báo cáo'!$C$3&amp;".xlsx]Hóa đơn COD'!"&amp;CELL("address",M833))),"",(INDIRECT("'["&amp;'Báo cáo'!$C$3&amp;".xlsx]Hóa đơn COD'!"&amp;CELL("address",M833))))</f>
        <v>54</v>
      </c>
      <c r="N833" t="str">
        <f ca="1">IF(ISBLANK(INDIRECT("'["&amp;'Báo cáo'!$C$3&amp;".xlsx]Hóa đơn COD'!"&amp;CELL("address",N833))),"",(INDIRECT("'["&amp;'Báo cáo'!$C$3&amp;".xlsx]Hóa đơn COD'!"&amp;CELL("address",N833))))</f>
        <v>tuoint</v>
      </c>
      <c r="O833" t="str">
        <f ca="1">IF(ISBLANK(INDIRECT("'["&amp;'Báo cáo'!$C$3&amp;".xlsx]Hóa đơn COD'!"&amp;CELL("address",O833))),"",(INDIRECT("'["&amp;'Báo cáo'!$C$3&amp;".xlsx]Hóa đơn COD'!"&amp;CELL("address",O833))))</f>
        <v>13:49 02-12-19</v>
      </c>
      <c r="P833" s="10">
        <f t="shared" ca="1" si="12"/>
        <v>0.5756944444444444</v>
      </c>
      <c r="Q833" t="str">
        <f ca="1">IF(B833="","",IF(P833&lt;'Báo cáo'!$C$4,"Sáng","Chiều"))</f>
        <v>Chiều</v>
      </c>
      <c r="R833" s="12">
        <f ca="1">IF(A833="","",IF(ISNUMBER(MATCH(B833,'Danh sách COD'!$B:$B,0)),J833/I833,""))</f>
        <v>0.72222222222222221</v>
      </c>
      <c r="S833" t="str">
        <f ca="1">IF(R833="","",IF(R833&gt;='Báo cáo'!$C$8,"Có","Không"))</f>
        <v>Không</v>
      </c>
    </row>
    <row r="834" spans="1:19" x14ac:dyDescent="0.25">
      <c r="A834" t="str">
        <f ca="1">IF(ISBLANK(INDIRECT("'["&amp;'Báo cáo'!$C$3&amp;".xlsx]Hóa đơn COD'!"&amp;CELL("address",A834))),"",(INDIRECT("'["&amp;'Báo cáo'!$C$3&amp;".xlsx]Hóa đơn COD'!"&amp;CELL("address",A834))))</f>
        <v>BTT392008272.T162430.301119</v>
      </c>
      <c r="B834" t="str">
        <f ca="1">IF(ISBLANK(INDIRECT("'["&amp;'Báo cáo'!$C$3&amp;".xlsx]Hóa đơn COD'!"&amp;CELL("address",B834))),"",(INDIRECT("'["&amp;'Báo cáo'!$C$3&amp;".xlsx]Hóa đơn COD'!"&amp;CELL("address",B834))))</f>
        <v>T162430-Nguyễn Hữu Nhân</v>
      </c>
      <c r="C834">
        <f ca="1">IF(ISBLANK(INDIRECT("'["&amp;'Báo cáo'!$C$3&amp;".xlsx]Hóa đơn COD'!"&amp;CELL("address",C834))),"",(INDIRECT("'["&amp;'Báo cáo'!$C$3&amp;".xlsx]Hóa đơn COD'!"&amp;CELL("address",C834))))</f>
        <v>5999327</v>
      </c>
      <c r="D834">
        <f ca="1">IF(ISBLANK(INDIRECT("'["&amp;'Báo cáo'!$C$3&amp;".xlsx]Hóa đơn COD'!"&amp;CELL("address",D834))),"",(INDIRECT("'["&amp;'Báo cáo'!$C$3&amp;".xlsx]Hóa đơn COD'!"&amp;CELL("address",D834))))</f>
        <v>0</v>
      </c>
      <c r="E834">
        <f ca="1">IF(ISBLANK(INDIRECT("'["&amp;'Báo cáo'!$C$3&amp;".xlsx]Hóa đơn COD'!"&amp;CELL("address",E834))),"",(INDIRECT("'["&amp;'Báo cáo'!$C$3&amp;".xlsx]Hóa đơn COD'!"&amp;CELL("address",E834))))</f>
        <v>461700</v>
      </c>
      <c r="F834">
        <f ca="1">IF(ISBLANK(INDIRECT("'["&amp;'Báo cáo'!$C$3&amp;".xlsx]Hóa đơn COD'!"&amp;CELL("address",F834))),"",(INDIRECT("'["&amp;'Báo cáo'!$C$3&amp;".xlsx]Hóa đơn COD'!"&amp;CELL("address",F834))))</f>
        <v>461700</v>
      </c>
      <c r="G834">
        <f ca="1">IF(ISBLANK(INDIRECT("'["&amp;'Báo cáo'!$C$3&amp;".xlsx]Hóa đơn COD'!"&amp;CELL("address",G834))),"",(INDIRECT("'["&amp;'Báo cáo'!$C$3&amp;".xlsx]Hóa đơn COD'!"&amp;CELL("address",G834))))</f>
        <v>0</v>
      </c>
      <c r="H834">
        <f ca="1">IF(ISBLANK(INDIRECT("'["&amp;'Báo cáo'!$C$3&amp;".xlsx]Hóa đơn COD'!"&amp;CELL("address",H834))),"",(INDIRECT("'["&amp;'Báo cáo'!$C$3&amp;".xlsx]Hóa đơn COD'!"&amp;CELL("address",H834))))</f>
        <v>0</v>
      </c>
      <c r="I834">
        <f ca="1">IF(ISBLANK(INDIRECT("'["&amp;'Báo cáo'!$C$3&amp;".xlsx]Hóa đơn COD'!"&amp;CELL("address",I834))),"",(INDIRECT("'["&amp;'Báo cáo'!$C$3&amp;".xlsx]Hóa đơn COD'!"&amp;CELL("address",I834))))</f>
        <v>23</v>
      </c>
      <c r="J834">
        <f ca="1">IF(ISBLANK(INDIRECT("'["&amp;'Báo cáo'!$C$3&amp;".xlsx]Hóa đơn COD'!"&amp;CELL("address",J834))),"",(INDIRECT("'["&amp;'Báo cáo'!$C$3&amp;".xlsx]Hóa đơn COD'!"&amp;CELL("address",J834))))</f>
        <v>20</v>
      </c>
      <c r="K834">
        <f ca="1">IF(ISBLANK(INDIRECT("'["&amp;'Báo cáo'!$C$3&amp;".xlsx]Hóa đơn COD'!"&amp;CELL("address",K834))),"",(INDIRECT("'["&amp;'Báo cáo'!$C$3&amp;".xlsx]Hóa đơn COD'!"&amp;CELL("address",K834))))</f>
        <v>0</v>
      </c>
      <c r="L834">
        <f ca="1">IF(ISBLANK(INDIRECT("'["&amp;'Báo cáo'!$C$3&amp;".xlsx]Hóa đơn COD'!"&amp;CELL("address",L834))),"",(INDIRECT("'["&amp;'Báo cáo'!$C$3&amp;".xlsx]Hóa đơn COD'!"&amp;CELL("address",L834))))</f>
        <v>3</v>
      </c>
      <c r="M834">
        <f ca="1">IF(ISBLANK(INDIRECT("'["&amp;'Báo cáo'!$C$3&amp;".xlsx]Hóa đơn COD'!"&amp;CELL("address",M834))),"",(INDIRECT("'["&amp;'Báo cáo'!$C$3&amp;".xlsx]Hóa đơn COD'!"&amp;CELL("address",M834))))</f>
        <v>23</v>
      </c>
      <c r="N834" t="str">
        <f ca="1">IF(ISBLANK(INDIRECT("'["&amp;'Báo cáo'!$C$3&amp;".xlsx]Hóa đơn COD'!"&amp;CELL("address",N834))),"",(INDIRECT("'["&amp;'Báo cáo'!$C$3&amp;".xlsx]Hóa đơn COD'!"&amp;CELL("address",N834))))</f>
        <v>nhitpy</v>
      </c>
      <c r="O834" t="str">
        <f ca="1">IF(ISBLANK(INDIRECT("'["&amp;'Báo cáo'!$C$3&amp;".xlsx]Hóa đơn COD'!"&amp;CELL("address",O834))),"",(INDIRECT("'["&amp;'Báo cáo'!$C$3&amp;".xlsx]Hóa đơn COD'!"&amp;CELL("address",O834))))</f>
        <v>16:56 30-11-19</v>
      </c>
      <c r="P834" s="10">
        <f t="shared" ca="1" si="12"/>
        <v>0.7055555555555556</v>
      </c>
      <c r="Q834" t="str">
        <f ca="1">IF(B834="","",IF(P834&lt;'Báo cáo'!$C$4,"Sáng","Chiều"))</f>
        <v>Chiều</v>
      </c>
      <c r="R834" s="12">
        <f ca="1">IF(A834="","",IF(ISNUMBER(MATCH(B834,'Danh sách COD'!$B:$B,0)),J834/I834,""))</f>
        <v>0.86956521739130432</v>
      </c>
      <c r="S834" t="str">
        <f ca="1">IF(R834="","",IF(R834&gt;='Báo cáo'!$C$8,"Có","Không"))</f>
        <v>Không</v>
      </c>
    </row>
    <row r="835" spans="1:19" x14ac:dyDescent="0.25">
      <c r="A835" t="str">
        <f ca="1">IF(ISBLANK(INDIRECT("'["&amp;'Báo cáo'!$C$3&amp;".xlsx]Hóa đơn COD'!"&amp;CELL("address",A835))),"",(INDIRECT("'["&amp;'Báo cáo'!$C$3&amp;".xlsx]Hóa đơn COD'!"&amp;CELL("address",A835))))</f>
        <v>BTT399640572.T162430.061219</v>
      </c>
      <c r="B835" t="str">
        <f ca="1">IF(ISBLANK(INDIRECT("'["&amp;'Báo cáo'!$C$3&amp;".xlsx]Hóa đơn COD'!"&amp;CELL("address",B835))),"",(INDIRECT("'["&amp;'Báo cáo'!$C$3&amp;".xlsx]Hóa đơn COD'!"&amp;CELL("address",B835))))</f>
        <v>T162430-Nguyễn Hữu Nhân</v>
      </c>
      <c r="C835">
        <f ca="1">IF(ISBLANK(INDIRECT("'["&amp;'Báo cáo'!$C$3&amp;".xlsx]Hóa đơn COD'!"&amp;CELL("address",C835))),"",(INDIRECT("'["&amp;'Báo cáo'!$C$3&amp;".xlsx]Hóa đơn COD'!"&amp;CELL("address",C835))))</f>
        <v>6003410</v>
      </c>
      <c r="D835">
        <f ca="1">IF(ISBLANK(INDIRECT("'["&amp;'Báo cáo'!$C$3&amp;".xlsx]Hóa đơn COD'!"&amp;CELL("address",D835))),"",(INDIRECT("'["&amp;'Báo cáo'!$C$3&amp;".xlsx]Hóa đơn COD'!"&amp;CELL("address",D835))))</f>
        <v>0</v>
      </c>
      <c r="E835">
        <f ca="1">IF(ISBLANK(INDIRECT("'["&amp;'Báo cáo'!$C$3&amp;".xlsx]Hóa đơn COD'!"&amp;CELL("address",E835))),"",(INDIRECT("'["&amp;'Báo cáo'!$C$3&amp;".xlsx]Hóa đơn COD'!"&amp;CELL("address",E835))))</f>
        <v>608900</v>
      </c>
      <c r="F835">
        <f ca="1">IF(ISBLANK(INDIRECT("'["&amp;'Báo cáo'!$C$3&amp;".xlsx]Hóa đơn COD'!"&amp;CELL("address",F835))),"",(INDIRECT("'["&amp;'Báo cáo'!$C$3&amp;".xlsx]Hóa đơn COD'!"&amp;CELL("address",F835))))</f>
        <v>515900</v>
      </c>
      <c r="G835">
        <f ca="1">IF(ISBLANK(INDIRECT("'["&amp;'Báo cáo'!$C$3&amp;".xlsx]Hóa đơn COD'!"&amp;CELL("address",G835))),"",(INDIRECT("'["&amp;'Báo cáo'!$C$3&amp;".xlsx]Hóa đơn COD'!"&amp;CELL("address",G835))))</f>
        <v>93000</v>
      </c>
      <c r="H835">
        <f ca="1">IF(ISBLANK(INDIRECT("'["&amp;'Báo cáo'!$C$3&amp;".xlsx]Hóa đơn COD'!"&amp;CELL("address",H835))),"",(INDIRECT("'["&amp;'Báo cáo'!$C$3&amp;".xlsx]Hóa đơn COD'!"&amp;CELL("address",H835))))</f>
        <v>0</v>
      </c>
      <c r="I835">
        <f ca="1">IF(ISBLANK(INDIRECT("'["&amp;'Báo cáo'!$C$3&amp;".xlsx]Hóa đơn COD'!"&amp;CELL("address",I835))),"",(INDIRECT("'["&amp;'Báo cáo'!$C$3&amp;".xlsx]Hóa đơn COD'!"&amp;CELL("address",I835))))</f>
        <v>23</v>
      </c>
      <c r="J835">
        <f ca="1">IF(ISBLANK(INDIRECT("'["&amp;'Báo cáo'!$C$3&amp;".xlsx]Hóa đơn COD'!"&amp;CELL("address",J835))),"",(INDIRECT("'["&amp;'Báo cáo'!$C$3&amp;".xlsx]Hóa đơn COD'!"&amp;CELL("address",J835))))</f>
        <v>21</v>
      </c>
      <c r="K835">
        <f ca="1">IF(ISBLANK(INDIRECT("'["&amp;'Báo cáo'!$C$3&amp;".xlsx]Hóa đơn COD'!"&amp;CELL("address",K835))),"",(INDIRECT("'["&amp;'Báo cáo'!$C$3&amp;".xlsx]Hóa đơn COD'!"&amp;CELL("address",K835))))</f>
        <v>1</v>
      </c>
      <c r="L835">
        <f ca="1">IF(ISBLANK(INDIRECT("'["&amp;'Báo cáo'!$C$3&amp;".xlsx]Hóa đơn COD'!"&amp;CELL("address",L835))),"",(INDIRECT("'["&amp;'Báo cáo'!$C$3&amp;".xlsx]Hóa đơn COD'!"&amp;CELL("address",L835))))</f>
        <v>1</v>
      </c>
      <c r="M835">
        <f ca="1">IF(ISBLANK(INDIRECT("'["&amp;'Báo cáo'!$C$3&amp;".xlsx]Hóa đơn COD'!"&amp;CELL("address",M835))),"",(INDIRECT("'["&amp;'Báo cáo'!$C$3&amp;".xlsx]Hóa đơn COD'!"&amp;CELL("address",M835))))</f>
        <v>23</v>
      </c>
      <c r="N835" t="str">
        <f ca="1">IF(ISBLANK(INDIRECT("'["&amp;'Báo cáo'!$C$3&amp;".xlsx]Hóa đơn COD'!"&amp;CELL("address",N835))),"",(INDIRECT("'["&amp;'Báo cáo'!$C$3&amp;".xlsx]Hóa đơn COD'!"&amp;CELL("address",N835))))</f>
        <v>ngannk2</v>
      </c>
      <c r="O835" t="str">
        <f ca="1">IF(ISBLANK(INDIRECT("'["&amp;'Báo cáo'!$C$3&amp;".xlsx]Hóa đơn COD'!"&amp;CELL("address",O835))),"",(INDIRECT("'["&amp;'Báo cáo'!$C$3&amp;".xlsx]Hóa đơn COD'!"&amp;CELL("address",O835))))</f>
        <v>17:03 06-12-19</v>
      </c>
      <c r="P835" s="10">
        <f t="shared" ref="P835:P898" ca="1" si="13">IF(B835="","",TIME(VALUE(LEFT(O835,2)),VALUE(MID(O835,4,2)),0))</f>
        <v>0.7104166666666667</v>
      </c>
      <c r="Q835" t="str">
        <f ca="1">IF(B835="","",IF(P835&lt;'Báo cáo'!$C$4,"Sáng","Chiều"))</f>
        <v>Chiều</v>
      </c>
      <c r="R835" s="12">
        <f ca="1">IF(A835="","",IF(ISNUMBER(MATCH(B835,'Danh sách COD'!$B:$B,0)),J835/I835,""))</f>
        <v>0.91304347826086951</v>
      </c>
      <c r="S835" t="str">
        <f ca="1">IF(R835="","",IF(R835&gt;='Báo cáo'!$C$8,"Có","Không"))</f>
        <v>Không</v>
      </c>
    </row>
    <row r="836" spans="1:19" x14ac:dyDescent="0.25">
      <c r="A836" t="str">
        <f ca="1">IF(ISBLANK(INDIRECT("'["&amp;'Báo cáo'!$C$3&amp;".xlsx]Hóa đơn COD'!"&amp;CELL("address",A836))),"",(INDIRECT("'["&amp;'Báo cáo'!$C$3&amp;".xlsx]Hóa đơn COD'!"&amp;CELL("address",A836))))</f>
        <v>BTT395555676.T162430.031219</v>
      </c>
      <c r="B836" t="str">
        <f ca="1">IF(ISBLANK(INDIRECT("'["&amp;'Báo cáo'!$C$3&amp;".xlsx]Hóa đơn COD'!"&amp;CELL("address",B836))),"",(INDIRECT("'["&amp;'Báo cáo'!$C$3&amp;".xlsx]Hóa đơn COD'!"&amp;CELL("address",B836))))</f>
        <v>T162430-Nguyễn Hữu Nhân</v>
      </c>
      <c r="C836">
        <f ca="1">IF(ISBLANK(INDIRECT("'["&amp;'Báo cáo'!$C$3&amp;".xlsx]Hóa đơn COD'!"&amp;CELL("address",C836))),"",(INDIRECT("'["&amp;'Báo cáo'!$C$3&amp;".xlsx]Hóa đơn COD'!"&amp;CELL("address",C836))))</f>
        <v>6705700</v>
      </c>
      <c r="D836">
        <f ca="1">IF(ISBLANK(INDIRECT("'["&amp;'Báo cáo'!$C$3&amp;".xlsx]Hóa đơn COD'!"&amp;CELL("address",D836))),"",(INDIRECT("'["&amp;'Báo cáo'!$C$3&amp;".xlsx]Hóa đơn COD'!"&amp;CELL("address",D836))))</f>
        <v>0</v>
      </c>
      <c r="E836">
        <f ca="1">IF(ISBLANK(INDIRECT("'["&amp;'Báo cáo'!$C$3&amp;".xlsx]Hóa đơn COD'!"&amp;CELL("address",E836))),"",(INDIRECT("'["&amp;'Báo cáo'!$C$3&amp;".xlsx]Hóa đơn COD'!"&amp;CELL("address",E836))))</f>
        <v>820010</v>
      </c>
      <c r="F836">
        <f ca="1">IF(ISBLANK(INDIRECT("'["&amp;'Báo cáo'!$C$3&amp;".xlsx]Hóa đơn COD'!"&amp;CELL("address",F836))),"",(INDIRECT("'["&amp;'Báo cáo'!$C$3&amp;".xlsx]Hóa đơn COD'!"&amp;CELL("address",F836))))</f>
        <v>677010</v>
      </c>
      <c r="G836">
        <f ca="1">IF(ISBLANK(INDIRECT("'["&amp;'Báo cáo'!$C$3&amp;".xlsx]Hóa đơn COD'!"&amp;CELL("address",G836))),"",(INDIRECT("'["&amp;'Báo cáo'!$C$3&amp;".xlsx]Hóa đơn COD'!"&amp;CELL("address",G836))))</f>
        <v>143000</v>
      </c>
      <c r="H836">
        <f ca="1">IF(ISBLANK(INDIRECT("'["&amp;'Báo cáo'!$C$3&amp;".xlsx]Hóa đơn COD'!"&amp;CELL("address",H836))),"",(INDIRECT("'["&amp;'Báo cáo'!$C$3&amp;".xlsx]Hóa đơn COD'!"&amp;CELL("address",H836))))</f>
        <v>0</v>
      </c>
      <c r="I836">
        <f ca="1">IF(ISBLANK(INDIRECT("'["&amp;'Báo cáo'!$C$3&amp;".xlsx]Hóa đơn COD'!"&amp;CELL("address",I836))),"",(INDIRECT("'["&amp;'Báo cáo'!$C$3&amp;".xlsx]Hóa đơn COD'!"&amp;CELL("address",I836))))</f>
        <v>36</v>
      </c>
      <c r="J836">
        <f ca="1">IF(ISBLANK(INDIRECT("'["&amp;'Báo cáo'!$C$3&amp;".xlsx]Hóa đơn COD'!"&amp;CELL("address",J836))),"",(INDIRECT("'["&amp;'Báo cáo'!$C$3&amp;".xlsx]Hóa đơn COD'!"&amp;CELL("address",J836))))</f>
        <v>32</v>
      </c>
      <c r="K836">
        <f ca="1">IF(ISBLANK(INDIRECT("'["&amp;'Báo cáo'!$C$3&amp;".xlsx]Hóa đơn COD'!"&amp;CELL("address",K836))),"",(INDIRECT("'["&amp;'Báo cáo'!$C$3&amp;".xlsx]Hóa đơn COD'!"&amp;CELL("address",K836))))</f>
        <v>1</v>
      </c>
      <c r="L836">
        <f ca="1">IF(ISBLANK(INDIRECT("'["&amp;'Báo cáo'!$C$3&amp;".xlsx]Hóa đơn COD'!"&amp;CELL("address",L836))),"",(INDIRECT("'["&amp;'Báo cáo'!$C$3&amp;".xlsx]Hóa đơn COD'!"&amp;CELL("address",L836))))</f>
        <v>3</v>
      </c>
      <c r="M836">
        <f ca="1">IF(ISBLANK(INDIRECT("'["&amp;'Báo cáo'!$C$3&amp;".xlsx]Hóa đơn COD'!"&amp;CELL("address",M836))),"",(INDIRECT("'["&amp;'Báo cáo'!$C$3&amp;".xlsx]Hóa đơn COD'!"&amp;CELL("address",M836))))</f>
        <v>34</v>
      </c>
      <c r="N836" t="str">
        <f ca="1">IF(ISBLANK(INDIRECT("'["&amp;'Báo cáo'!$C$3&amp;".xlsx]Hóa đơn COD'!"&amp;CELL("address",N836))),"",(INDIRECT("'["&amp;'Báo cáo'!$C$3&amp;".xlsx]Hóa đơn COD'!"&amp;CELL("address",N836))))</f>
        <v>ngannk2</v>
      </c>
      <c r="O836" t="str">
        <f ca="1">IF(ISBLANK(INDIRECT("'["&amp;'Báo cáo'!$C$3&amp;".xlsx]Hóa đơn COD'!"&amp;CELL("address",O836))),"",(INDIRECT("'["&amp;'Báo cáo'!$C$3&amp;".xlsx]Hóa đơn COD'!"&amp;CELL("address",O836))))</f>
        <v>17:11 03-12-19</v>
      </c>
      <c r="P836" s="10">
        <f t="shared" ca="1" si="13"/>
        <v>0.71597222222222223</v>
      </c>
      <c r="Q836" t="str">
        <f ca="1">IF(B836="","",IF(P836&lt;'Báo cáo'!$C$4,"Sáng","Chiều"))</f>
        <v>Chiều</v>
      </c>
      <c r="R836" s="12">
        <f ca="1">IF(A836="","",IF(ISNUMBER(MATCH(B836,'Danh sách COD'!$B:$B,0)),J836/I836,""))</f>
        <v>0.88888888888888884</v>
      </c>
      <c r="S836" t="str">
        <f ca="1">IF(R836="","",IF(R836&gt;='Báo cáo'!$C$8,"Có","Không"))</f>
        <v>Không</v>
      </c>
    </row>
    <row r="837" spans="1:19" x14ac:dyDescent="0.25">
      <c r="A837" t="str">
        <f ca="1">IF(ISBLANK(INDIRECT("'["&amp;'Báo cáo'!$C$3&amp;".xlsx]Hóa đơn COD'!"&amp;CELL("address",A837))),"",(INDIRECT("'["&amp;'Báo cáo'!$C$3&amp;".xlsx]Hóa đơn COD'!"&amp;CELL("address",A837))))</f>
        <v>BTT394268958.T162430.021219</v>
      </c>
      <c r="B837" t="str">
        <f ca="1">IF(ISBLANK(INDIRECT("'["&amp;'Báo cáo'!$C$3&amp;".xlsx]Hóa đơn COD'!"&amp;CELL("address",B837))),"",(INDIRECT("'["&amp;'Báo cáo'!$C$3&amp;".xlsx]Hóa đơn COD'!"&amp;CELL("address",B837))))</f>
        <v>T162430-Nguyễn Hữu Nhân</v>
      </c>
      <c r="C837">
        <f ca="1">IF(ISBLANK(INDIRECT("'["&amp;'Báo cáo'!$C$3&amp;".xlsx]Hóa đơn COD'!"&amp;CELL("address",C837))),"",(INDIRECT("'["&amp;'Báo cáo'!$C$3&amp;".xlsx]Hóa đơn COD'!"&amp;CELL("address",C837))))</f>
        <v>5863293</v>
      </c>
      <c r="D837">
        <f ca="1">IF(ISBLANK(INDIRECT("'["&amp;'Báo cáo'!$C$3&amp;".xlsx]Hóa đơn COD'!"&amp;CELL("address",D837))),"",(INDIRECT("'["&amp;'Báo cáo'!$C$3&amp;".xlsx]Hóa đơn COD'!"&amp;CELL("address",D837))))</f>
        <v>0</v>
      </c>
      <c r="E837">
        <f ca="1">IF(ISBLANK(INDIRECT("'["&amp;'Báo cáo'!$C$3&amp;".xlsx]Hóa đơn COD'!"&amp;CELL("address",E837))),"",(INDIRECT("'["&amp;'Báo cáo'!$C$3&amp;".xlsx]Hóa đơn COD'!"&amp;CELL("address",E837))))</f>
        <v>619160</v>
      </c>
      <c r="F837">
        <f ca="1">IF(ISBLANK(INDIRECT("'["&amp;'Báo cáo'!$C$3&amp;".xlsx]Hóa đơn COD'!"&amp;CELL("address",F837))),"",(INDIRECT("'["&amp;'Báo cáo'!$C$3&amp;".xlsx]Hóa đơn COD'!"&amp;CELL("address",F837))))</f>
        <v>503160</v>
      </c>
      <c r="G837">
        <f ca="1">IF(ISBLANK(INDIRECT("'["&amp;'Báo cáo'!$C$3&amp;".xlsx]Hóa đơn COD'!"&amp;CELL("address",G837))),"",(INDIRECT("'["&amp;'Báo cáo'!$C$3&amp;".xlsx]Hóa đơn COD'!"&amp;CELL("address",G837))))</f>
        <v>116000</v>
      </c>
      <c r="H837">
        <f ca="1">IF(ISBLANK(INDIRECT("'["&amp;'Báo cáo'!$C$3&amp;".xlsx]Hóa đơn COD'!"&amp;CELL("address",H837))),"",(INDIRECT("'["&amp;'Báo cáo'!$C$3&amp;".xlsx]Hóa đơn COD'!"&amp;CELL("address",H837))))</f>
        <v>0</v>
      </c>
      <c r="I837">
        <f ca="1">IF(ISBLANK(INDIRECT("'["&amp;'Báo cáo'!$C$3&amp;".xlsx]Hóa đơn COD'!"&amp;CELL("address",I837))),"",(INDIRECT("'["&amp;'Báo cáo'!$C$3&amp;".xlsx]Hóa đơn COD'!"&amp;CELL("address",I837))))</f>
        <v>29</v>
      </c>
      <c r="J837">
        <f ca="1">IF(ISBLANK(INDIRECT("'["&amp;'Báo cáo'!$C$3&amp;".xlsx]Hóa đơn COD'!"&amp;CELL("address",J837))),"",(INDIRECT("'["&amp;'Báo cáo'!$C$3&amp;".xlsx]Hóa đơn COD'!"&amp;CELL("address",J837))))</f>
        <v>23</v>
      </c>
      <c r="K837">
        <f ca="1">IF(ISBLANK(INDIRECT("'["&amp;'Báo cáo'!$C$3&amp;".xlsx]Hóa đơn COD'!"&amp;CELL("address",K837))),"",(INDIRECT("'["&amp;'Báo cáo'!$C$3&amp;".xlsx]Hóa đơn COD'!"&amp;CELL("address",K837))))</f>
        <v>2</v>
      </c>
      <c r="L837">
        <f ca="1">IF(ISBLANK(INDIRECT("'["&amp;'Báo cáo'!$C$3&amp;".xlsx]Hóa đơn COD'!"&amp;CELL("address",L837))),"",(INDIRECT("'["&amp;'Báo cáo'!$C$3&amp;".xlsx]Hóa đơn COD'!"&amp;CELL("address",L837))))</f>
        <v>4</v>
      </c>
      <c r="M837">
        <f ca="1">IF(ISBLANK(INDIRECT("'["&amp;'Báo cáo'!$C$3&amp;".xlsx]Hóa đơn COD'!"&amp;CELL("address",M837))),"",(INDIRECT("'["&amp;'Báo cáo'!$C$3&amp;".xlsx]Hóa đơn COD'!"&amp;CELL("address",M837))))</f>
        <v>29</v>
      </c>
      <c r="N837" t="str">
        <f ca="1">IF(ISBLANK(INDIRECT("'["&amp;'Báo cáo'!$C$3&amp;".xlsx]Hóa đơn COD'!"&amp;CELL("address",N837))),"",(INDIRECT("'["&amp;'Báo cáo'!$C$3&amp;".xlsx]Hóa đơn COD'!"&amp;CELL("address",N837))))</f>
        <v>tuoint</v>
      </c>
      <c r="O837" t="str">
        <f ca="1">IF(ISBLANK(INDIRECT("'["&amp;'Báo cáo'!$C$3&amp;".xlsx]Hóa đơn COD'!"&amp;CELL("address",O837))),"",(INDIRECT("'["&amp;'Báo cáo'!$C$3&amp;".xlsx]Hóa đơn COD'!"&amp;CELL("address",O837))))</f>
        <v>17:28 02-12-19</v>
      </c>
      <c r="P837" s="10">
        <f t="shared" ca="1" si="13"/>
        <v>0.72777777777777775</v>
      </c>
      <c r="Q837" t="str">
        <f ca="1">IF(B837="","",IF(P837&lt;'Báo cáo'!$C$4,"Sáng","Chiều"))</f>
        <v>Chiều</v>
      </c>
      <c r="R837" s="12">
        <f ca="1">IF(A837="","",IF(ISNUMBER(MATCH(B837,'Danh sách COD'!$B:$B,0)),J837/I837,""))</f>
        <v>0.7931034482758621</v>
      </c>
      <c r="S837" t="str">
        <f ca="1">IF(R837="","",IF(R837&gt;='Báo cáo'!$C$8,"Có","Không"))</f>
        <v>Không</v>
      </c>
    </row>
    <row r="838" spans="1:19" x14ac:dyDescent="0.25">
      <c r="A838" t="str">
        <f ca="1">IF(ISBLANK(INDIRECT("'["&amp;'Báo cáo'!$C$3&amp;".xlsx]Hóa đơn COD'!"&amp;CELL("address",A838))),"",(INDIRECT("'["&amp;'Báo cáo'!$C$3&amp;".xlsx]Hóa đơn COD'!"&amp;CELL("address",A838))))</f>
        <v>BTT398222064.T162430.051219</v>
      </c>
      <c r="B838" t="str">
        <f ca="1">IF(ISBLANK(INDIRECT("'["&amp;'Báo cáo'!$C$3&amp;".xlsx]Hóa đơn COD'!"&amp;CELL("address",B838))),"",(INDIRECT("'["&amp;'Báo cáo'!$C$3&amp;".xlsx]Hóa đơn COD'!"&amp;CELL("address",B838))))</f>
        <v>T162430-Nguyễn Hữu Nhân</v>
      </c>
      <c r="C838">
        <f ca="1">IF(ISBLANK(INDIRECT("'["&amp;'Báo cáo'!$C$3&amp;".xlsx]Hóa đơn COD'!"&amp;CELL("address",C838))),"",(INDIRECT("'["&amp;'Báo cáo'!$C$3&amp;".xlsx]Hóa đơn COD'!"&amp;CELL("address",C838))))</f>
        <v>3734000</v>
      </c>
      <c r="D838">
        <f ca="1">IF(ISBLANK(INDIRECT("'["&amp;'Báo cáo'!$C$3&amp;".xlsx]Hóa đơn COD'!"&amp;CELL("address",D838))),"",(INDIRECT("'["&amp;'Báo cáo'!$C$3&amp;".xlsx]Hóa đơn COD'!"&amp;CELL("address",D838))))</f>
        <v>0</v>
      </c>
      <c r="E838">
        <f ca="1">IF(ISBLANK(INDIRECT("'["&amp;'Báo cáo'!$C$3&amp;".xlsx]Hóa đơn COD'!"&amp;CELL("address",E838))),"",(INDIRECT("'["&amp;'Báo cáo'!$C$3&amp;".xlsx]Hóa đơn COD'!"&amp;CELL("address",E838))))</f>
        <v>438160</v>
      </c>
      <c r="F838">
        <f ca="1">IF(ISBLANK(INDIRECT("'["&amp;'Báo cáo'!$C$3&amp;".xlsx]Hóa đơn COD'!"&amp;CELL("address",F838))),"",(INDIRECT("'["&amp;'Báo cáo'!$C$3&amp;".xlsx]Hóa đơn COD'!"&amp;CELL("address",F838))))</f>
        <v>336160</v>
      </c>
      <c r="G838">
        <f ca="1">IF(ISBLANK(INDIRECT("'["&amp;'Báo cáo'!$C$3&amp;".xlsx]Hóa đơn COD'!"&amp;CELL("address",G838))),"",(INDIRECT("'["&amp;'Báo cáo'!$C$3&amp;".xlsx]Hóa đơn COD'!"&amp;CELL("address",G838))))</f>
        <v>102000</v>
      </c>
      <c r="H838">
        <f ca="1">IF(ISBLANK(INDIRECT("'["&amp;'Báo cáo'!$C$3&amp;".xlsx]Hóa đơn COD'!"&amp;CELL("address",H838))),"",(INDIRECT("'["&amp;'Báo cáo'!$C$3&amp;".xlsx]Hóa đơn COD'!"&amp;CELL("address",H838))))</f>
        <v>0</v>
      </c>
      <c r="I838">
        <f ca="1">IF(ISBLANK(INDIRECT("'["&amp;'Báo cáo'!$C$3&amp;".xlsx]Hóa đơn COD'!"&amp;CELL("address",I838))),"",(INDIRECT("'["&amp;'Báo cáo'!$C$3&amp;".xlsx]Hóa đơn COD'!"&amp;CELL("address",I838))))</f>
        <v>20</v>
      </c>
      <c r="J838">
        <f ca="1">IF(ISBLANK(INDIRECT("'["&amp;'Báo cáo'!$C$3&amp;".xlsx]Hóa đơn COD'!"&amp;CELL("address",J838))),"",(INDIRECT("'["&amp;'Báo cáo'!$C$3&amp;".xlsx]Hóa đơn COD'!"&amp;CELL("address",J838))))</f>
        <v>13</v>
      </c>
      <c r="K838">
        <f ca="1">IF(ISBLANK(INDIRECT("'["&amp;'Báo cáo'!$C$3&amp;".xlsx]Hóa đơn COD'!"&amp;CELL("address",K838))),"",(INDIRECT("'["&amp;'Báo cáo'!$C$3&amp;".xlsx]Hóa đơn COD'!"&amp;CELL("address",K838))))</f>
        <v>3</v>
      </c>
      <c r="L838">
        <f ca="1">IF(ISBLANK(INDIRECT("'["&amp;'Báo cáo'!$C$3&amp;".xlsx]Hóa đơn COD'!"&amp;CELL("address",L838))),"",(INDIRECT("'["&amp;'Báo cáo'!$C$3&amp;".xlsx]Hóa đơn COD'!"&amp;CELL("address",L838))))</f>
        <v>4</v>
      </c>
      <c r="M838">
        <f ca="1">IF(ISBLANK(INDIRECT("'["&amp;'Báo cáo'!$C$3&amp;".xlsx]Hóa đơn COD'!"&amp;CELL("address",M838))),"",(INDIRECT("'["&amp;'Báo cáo'!$C$3&amp;".xlsx]Hóa đơn COD'!"&amp;CELL("address",M838))))</f>
        <v>21</v>
      </c>
      <c r="N838" t="str">
        <f ca="1">IF(ISBLANK(INDIRECT("'["&amp;'Báo cáo'!$C$3&amp;".xlsx]Hóa đơn COD'!"&amp;CELL("address",N838))),"",(INDIRECT("'["&amp;'Báo cáo'!$C$3&amp;".xlsx]Hóa đơn COD'!"&amp;CELL("address",N838))))</f>
        <v>trongntm</v>
      </c>
      <c r="O838" t="str">
        <f ca="1">IF(ISBLANK(INDIRECT("'["&amp;'Báo cáo'!$C$3&amp;".xlsx]Hóa đơn COD'!"&amp;CELL("address",O838))),"",(INDIRECT("'["&amp;'Báo cáo'!$C$3&amp;".xlsx]Hóa đơn COD'!"&amp;CELL("address",O838))))</f>
        <v>17:28 05-12-19</v>
      </c>
      <c r="P838" s="10">
        <f t="shared" ca="1" si="13"/>
        <v>0.72777777777777775</v>
      </c>
      <c r="Q838" t="str">
        <f ca="1">IF(B838="","",IF(P838&lt;'Báo cáo'!$C$4,"Sáng","Chiều"))</f>
        <v>Chiều</v>
      </c>
      <c r="R838" s="12">
        <f ca="1">IF(A838="","",IF(ISNUMBER(MATCH(B838,'Danh sách COD'!$B:$B,0)),J838/I838,""))</f>
        <v>0.65</v>
      </c>
      <c r="S838" t="str">
        <f ca="1">IF(R838="","",IF(R838&gt;='Báo cáo'!$C$8,"Có","Không"))</f>
        <v>Không</v>
      </c>
    </row>
    <row r="839" spans="1:19" x14ac:dyDescent="0.25">
      <c r="A839" t="str">
        <f ca="1">IF(ISBLANK(INDIRECT("'["&amp;'Báo cáo'!$C$3&amp;".xlsx]Hóa đơn COD'!"&amp;CELL("address",A839))),"",(INDIRECT("'["&amp;'Báo cáo'!$C$3&amp;".xlsx]Hóa đơn COD'!"&amp;CELL("address",A839))))</f>
        <v>BTT397042104.T162430.041219</v>
      </c>
      <c r="B839" t="str">
        <f ca="1">IF(ISBLANK(INDIRECT("'["&amp;'Báo cáo'!$C$3&amp;".xlsx]Hóa đơn COD'!"&amp;CELL("address",B839))),"",(INDIRECT("'["&amp;'Báo cáo'!$C$3&amp;".xlsx]Hóa đơn COD'!"&amp;CELL("address",B839))))</f>
        <v>T162430-Nguyễn Hữu Nhân</v>
      </c>
      <c r="C839">
        <f ca="1">IF(ISBLANK(INDIRECT("'["&amp;'Báo cáo'!$C$3&amp;".xlsx]Hóa đơn COD'!"&amp;CELL("address",C839))),"",(INDIRECT("'["&amp;'Báo cáo'!$C$3&amp;".xlsx]Hóa đơn COD'!"&amp;CELL("address",C839))))</f>
        <v>3801100</v>
      </c>
      <c r="D839">
        <f ca="1">IF(ISBLANK(INDIRECT("'["&amp;'Báo cáo'!$C$3&amp;".xlsx]Hóa đơn COD'!"&amp;CELL("address",D839))),"",(INDIRECT("'["&amp;'Báo cáo'!$C$3&amp;".xlsx]Hóa đơn COD'!"&amp;CELL("address",D839))))</f>
        <v>0</v>
      </c>
      <c r="E839">
        <f ca="1">IF(ISBLANK(INDIRECT("'["&amp;'Báo cáo'!$C$3&amp;".xlsx]Hóa đơn COD'!"&amp;CELL("address",E839))),"",(INDIRECT("'["&amp;'Báo cáo'!$C$3&amp;".xlsx]Hóa đơn COD'!"&amp;CELL("address",E839))))</f>
        <v>397060</v>
      </c>
      <c r="F839">
        <f ca="1">IF(ISBLANK(INDIRECT("'["&amp;'Báo cáo'!$C$3&amp;".xlsx]Hóa đơn COD'!"&amp;CELL("address",F839))),"",(INDIRECT("'["&amp;'Báo cáo'!$C$3&amp;".xlsx]Hóa đơn COD'!"&amp;CELL("address",F839))))</f>
        <v>346060</v>
      </c>
      <c r="G839">
        <f ca="1">IF(ISBLANK(INDIRECT("'["&amp;'Báo cáo'!$C$3&amp;".xlsx]Hóa đơn COD'!"&amp;CELL("address",G839))),"",(INDIRECT("'["&amp;'Báo cáo'!$C$3&amp;".xlsx]Hóa đơn COD'!"&amp;CELL("address",G839))))</f>
        <v>51000</v>
      </c>
      <c r="H839">
        <f ca="1">IF(ISBLANK(INDIRECT("'["&amp;'Báo cáo'!$C$3&amp;".xlsx]Hóa đơn COD'!"&amp;CELL("address",H839))),"",(INDIRECT("'["&amp;'Báo cáo'!$C$3&amp;".xlsx]Hóa đơn COD'!"&amp;CELL("address",H839))))</f>
        <v>0</v>
      </c>
      <c r="I839">
        <f ca="1">IF(ISBLANK(INDIRECT("'["&amp;'Báo cáo'!$C$3&amp;".xlsx]Hóa đơn COD'!"&amp;CELL("address",I839))),"",(INDIRECT("'["&amp;'Báo cáo'!$C$3&amp;".xlsx]Hóa đơn COD'!"&amp;CELL("address",I839))))</f>
        <v>20</v>
      </c>
      <c r="J839">
        <f ca="1">IF(ISBLANK(INDIRECT("'["&amp;'Báo cáo'!$C$3&amp;".xlsx]Hóa đơn COD'!"&amp;CELL("address",J839))),"",(INDIRECT("'["&amp;'Báo cáo'!$C$3&amp;".xlsx]Hóa đơn COD'!"&amp;CELL("address",J839))))</f>
        <v>15</v>
      </c>
      <c r="K839">
        <f ca="1">IF(ISBLANK(INDIRECT("'["&amp;'Báo cáo'!$C$3&amp;".xlsx]Hóa đơn COD'!"&amp;CELL("address",K839))),"",(INDIRECT("'["&amp;'Báo cáo'!$C$3&amp;".xlsx]Hóa đơn COD'!"&amp;CELL("address",K839))))</f>
        <v>1</v>
      </c>
      <c r="L839">
        <f ca="1">IF(ISBLANK(INDIRECT("'["&amp;'Báo cáo'!$C$3&amp;".xlsx]Hóa đơn COD'!"&amp;CELL("address",L839))),"",(INDIRECT("'["&amp;'Báo cáo'!$C$3&amp;".xlsx]Hóa đơn COD'!"&amp;CELL("address",L839))))</f>
        <v>4</v>
      </c>
      <c r="M839">
        <f ca="1">IF(ISBLANK(INDIRECT("'["&amp;'Báo cáo'!$C$3&amp;".xlsx]Hóa đơn COD'!"&amp;CELL("address",M839))),"",(INDIRECT("'["&amp;'Báo cáo'!$C$3&amp;".xlsx]Hóa đơn COD'!"&amp;CELL("address",M839))))</f>
        <v>19</v>
      </c>
      <c r="N839" t="str">
        <f ca="1">IF(ISBLANK(INDIRECT("'["&amp;'Báo cáo'!$C$3&amp;".xlsx]Hóa đơn COD'!"&amp;CELL("address",N839))),"",(INDIRECT("'["&amp;'Báo cáo'!$C$3&amp;".xlsx]Hóa đơn COD'!"&amp;CELL("address",N839))))</f>
        <v>trongntm</v>
      </c>
      <c r="O839" t="str">
        <f ca="1">IF(ISBLANK(INDIRECT("'["&amp;'Báo cáo'!$C$3&amp;".xlsx]Hóa đơn COD'!"&amp;CELL("address",O839))),"",(INDIRECT("'["&amp;'Báo cáo'!$C$3&amp;".xlsx]Hóa đơn COD'!"&amp;CELL("address",O839))))</f>
        <v>17:54 04-12-19</v>
      </c>
      <c r="P839" s="10">
        <f t="shared" ca="1" si="13"/>
        <v>0.74583333333333324</v>
      </c>
      <c r="Q839" t="str">
        <f ca="1">IF(B839="","",IF(P839&lt;'Báo cáo'!$C$4,"Sáng","Chiều"))</f>
        <v>Chiều</v>
      </c>
      <c r="R839" s="12">
        <f ca="1">IF(A839="","",IF(ISNUMBER(MATCH(B839,'Danh sách COD'!$B:$B,0)),J839/I839,""))</f>
        <v>0.75</v>
      </c>
      <c r="S839" t="str">
        <f ca="1">IF(R839="","",IF(R839&gt;='Báo cáo'!$C$8,"Có","Không"))</f>
        <v>Không</v>
      </c>
    </row>
    <row r="840" spans="1:19" x14ac:dyDescent="0.25">
      <c r="A840" t="str">
        <f ca="1">IF(ISBLANK(INDIRECT("'["&amp;'Báo cáo'!$C$3&amp;".xlsx]Hóa đơn COD'!"&amp;CELL("address",A840))),"",(INDIRECT("'["&amp;'Báo cáo'!$C$3&amp;".xlsx]Hóa đơn COD'!"&amp;CELL("address",A840))))</f>
        <v>BTT397888416.T162714.051219</v>
      </c>
      <c r="B840" t="str">
        <f ca="1">IF(ISBLANK(INDIRECT("'["&amp;'Báo cáo'!$C$3&amp;".xlsx]Hóa đơn COD'!"&amp;CELL("address",B840))),"",(INDIRECT("'["&amp;'Báo cáo'!$C$3&amp;".xlsx]Hóa đơn COD'!"&amp;CELL("address",B840))))</f>
        <v>T162714-Huỳnh Thái Phong</v>
      </c>
      <c r="C840">
        <f ca="1">IF(ISBLANK(INDIRECT("'["&amp;'Báo cáo'!$C$3&amp;".xlsx]Hóa đơn COD'!"&amp;CELL("address",C840))),"",(INDIRECT("'["&amp;'Báo cáo'!$C$3&amp;".xlsx]Hóa đơn COD'!"&amp;CELL("address",C840))))</f>
        <v>17572520</v>
      </c>
      <c r="D840">
        <f ca="1">IF(ISBLANK(INDIRECT("'["&amp;'Báo cáo'!$C$3&amp;".xlsx]Hóa đơn COD'!"&amp;CELL("address",D840))),"",(INDIRECT("'["&amp;'Báo cáo'!$C$3&amp;".xlsx]Hóa đơn COD'!"&amp;CELL("address",D840))))</f>
        <v>0</v>
      </c>
      <c r="E840">
        <f ca="1">IF(ISBLANK(INDIRECT("'["&amp;'Báo cáo'!$C$3&amp;".xlsx]Hóa đơn COD'!"&amp;CELL("address",E840))),"",(INDIRECT("'["&amp;'Báo cáo'!$C$3&amp;".xlsx]Hóa đơn COD'!"&amp;CELL("address",E840))))</f>
        <v>1784946</v>
      </c>
      <c r="F840">
        <f ca="1">IF(ISBLANK(INDIRECT("'["&amp;'Báo cáo'!$C$3&amp;".xlsx]Hóa đơn COD'!"&amp;CELL("address",F840))),"",(INDIRECT("'["&amp;'Báo cáo'!$C$3&amp;".xlsx]Hóa đơn COD'!"&amp;CELL("address",F840))))</f>
        <v>1660946</v>
      </c>
      <c r="G840">
        <f ca="1">IF(ISBLANK(INDIRECT("'["&amp;'Báo cáo'!$C$3&amp;".xlsx]Hóa đơn COD'!"&amp;CELL("address",G840))),"",(INDIRECT("'["&amp;'Báo cáo'!$C$3&amp;".xlsx]Hóa đơn COD'!"&amp;CELL("address",G840))))</f>
        <v>124000</v>
      </c>
      <c r="H840">
        <f ca="1">IF(ISBLANK(INDIRECT("'["&amp;'Báo cáo'!$C$3&amp;".xlsx]Hóa đơn COD'!"&amp;CELL("address",H840))),"",(INDIRECT("'["&amp;'Báo cáo'!$C$3&amp;".xlsx]Hóa đơn COD'!"&amp;CELL("address",H840))))</f>
        <v>0</v>
      </c>
      <c r="I840">
        <f ca="1">IF(ISBLANK(INDIRECT("'["&amp;'Báo cáo'!$C$3&amp;".xlsx]Hóa đơn COD'!"&amp;CELL("address",I840))),"",(INDIRECT("'["&amp;'Báo cáo'!$C$3&amp;".xlsx]Hóa đơn COD'!"&amp;CELL("address",I840))))</f>
        <v>80</v>
      </c>
      <c r="J840">
        <f ca="1">IF(ISBLANK(INDIRECT("'["&amp;'Báo cáo'!$C$3&amp;".xlsx]Hóa đơn COD'!"&amp;CELL("address",J840))),"",(INDIRECT("'["&amp;'Báo cáo'!$C$3&amp;".xlsx]Hóa đơn COD'!"&amp;CELL("address",J840))))</f>
        <v>71</v>
      </c>
      <c r="K840">
        <f ca="1">IF(ISBLANK(INDIRECT("'["&amp;'Báo cáo'!$C$3&amp;".xlsx]Hóa đơn COD'!"&amp;CELL("address",K840))),"",(INDIRECT("'["&amp;'Báo cáo'!$C$3&amp;".xlsx]Hóa đơn COD'!"&amp;CELL("address",K840))))</f>
        <v>0</v>
      </c>
      <c r="L840">
        <f ca="1">IF(ISBLANK(INDIRECT("'["&amp;'Báo cáo'!$C$3&amp;".xlsx]Hóa đơn COD'!"&amp;CELL("address",L840))),"",(INDIRECT("'["&amp;'Báo cáo'!$C$3&amp;".xlsx]Hóa đơn COD'!"&amp;CELL("address",L840))))</f>
        <v>9</v>
      </c>
      <c r="M840">
        <f ca="1">IF(ISBLANK(INDIRECT("'["&amp;'Báo cáo'!$C$3&amp;".xlsx]Hóa đơn COD'!"&amp;CELL("address",M840))),"",(INDIRECT("'["&amp;'Báo cáo'!$C$3&amp;".xlsx]Hóa đơn COD'!"&amp;CELL("address",M840))))</f>
        <v>80</v>
      </c>
      <c r="N840" t="str">
        <f ca="1">IF(ISBLANK(INDIRECT("'["&amp;'Báo cáo'!$C$3&amp;".xlsx]Hóa đơn COD'!"&amp;CELL("address",N840))),"",(INDIRECT("'["&amp;'Báo cáo'!$C$3&amp;".xlsx]Hóa đơn COD'!"&amp;CELL("address",N840))))</f>
        <v>trongntm</v>
      </c>
      <c r="O840" t="str">
        <f ca="1">IF(ISBLANK(INDIRECT("'["&amp;'Báo cáo'!$C$3&amp;".xlsx]Hóa đơn COD'!"&amp;CELL("address",O840))),"",(INDIRECT("'["&amp;'Báo cáo'!$C$3&amp;".xlsx]Hóa đơn COD'!"&amp;CELL("address",O840))))</f>
        <v>12:23 05-12-19</v>
      </c>
      <c r="P840" s="10">
        <f t="shared" ca="1" si="13"/>
        <v>0.51597222222222217</v>
      </c>
      <c r="Q840" t="str">
        <f ca="1">IF(B840="","",IF(P840&lt;'Báo cáo'!$C$4,"Sáng","Chiều"))</f>
        <v>Sáng</v>
      </c>
      <c r="R840" s="12" t="str">
        <f ca="1">IF(A840="","",IF(ISNUMBER(MATCH(B840,'Danh sách COD'!$B:$B,0)),J840/I840,""))</f>
        <v/>
      </c>
      <c r="S840" t="str">
        <f ca="1">IF(R840="","",IF(R840&gt;='Báo cáo'!$C$8,"Có","Không"))</f>
        <v/>
      </c>
    </row>
    <row r="841" spans="1:19" x14ac:dyDescent="0.25">
      <c r="A841" t="str">
        <f ca="1">IF(ISBLANK(INDIRECT("'["&amp;'Báo cáo'!$C$3&amp;".xlsx]Hóa đơn COD'!"&amp;CELL("address",A841))),"",(INDIRECT("'["&amp;'Báo cáo'!$C$3&amp;".xlsx]Hóa đơn COD'!"&amp;CELL("address",A841))))</f>
        <v>BTT396711615.T162714.041219</v>
      </c>
      <c r="B841" t="str">
        <f ca="1">IF(ISBLANK(INDIRECT("'["&amp;'Báo cáo'!$C$3&amp;".xlsx]Hóa đơn COD'!"&amp;CELL("address",B841))),"",(INDIRECT("'["&amp;'Báo cáo'!$C$3&amp;".xlsx]Hóa đơn COD'!"&amp;CELL("address",B841))))</f>
        <v>T162714-Huỳnh Thái Phong</v>
      </c>
      <c r="C841">
        <f ca="1">IF(ISBLANK(INDIRECT("'["&amp;'Báo cáo'!$C$3&amp;".xlsx]Hóa đơn COD'!"&amp;CELL("address",C841))),"",(INDIRECT("'["&amp;'Báo cáo'!$C$3&amp;".xlsx]Hóa đơn COD'!"&amp;CELL("address",C841))))</f>
        <v>31654343</v>
      </c>
      <c r="D841">
        <f ca="1">IF(ISBLANK(INDIRECT("'["&amp;'Báo cáo'!$C$3&amp;".xlsx]Hóa đơn COD'!"&amp;CELL("address",D841))),"",(INDIRECT("'["&amp;'Báo cáo'!$C$3&amp;".xlsx]Hóa đơn COD'!"&amp;CELL("address",D841))))</f>
        <v>0</v>
      </c>
      <c r="E841">
        <f ca="1">IF(ISBLANK(INDIRECT("'["&amp;'Báo cáo'!$C$3&amp;".xlsx]Hóa đơn COD'!"&amp;CELL("address",E841))),"",(INDIRECT("'["&amp;'Báo cáo'!$C$3&amp;".xlsx]Hóa đơn COD'!"&amp;CELL("address",E841))))</f>
        <v>1772150</v>
      </c>
      <c r="F841">
        <f ca="1">IF(ISBLANK(INDIRECT("'["&amp;'Báo cáo'!$C$3&amp;".xlsx]Hóa đơn COD'!"&amp;CELL("address",F841))),"",(INDIRECT("'["&amp;'Báo cáo'!$C$3&amp;".xlsx]Hóa đơn COD'!"&amp;CELL("address",F841))))</f>
        <v>1453150</v>
      </c>
      <c r="G841">
        <f ca="1">IF(ISBLANK(INDIRECT("'["&amp;'Báo cáo'!$C$3&amp;".xlsx]Hóa đơn COD'!"&amp;CELL("address",G841))),"",(INDIRECT("'["&amp;'Báo cáo'!$C$3&amp;".xlsx]Hóa đơn COD'!"&amp;CELL("address",G841))))</f>
        <v>319000</v>
      </c>
      <c r="H841">
        <f ca="1">IF(ISBLANK(INDIRECT("'["&amp;'Báo cáo'!$C$3&amp;".xlsx]Hóa đơn COD'!"&amp;CELL("address",H841))),"",(INDIRECT("'["&amp;'Báo cáo'!$C$3&amp;".xlsx]Hóa đơn COD'!"&amp;CELL("address",H841))))</f>
        <v>0</v>
      </c>
      <c r="I841">
        <f ca="1">IF(ISBLANK(INDIRECT("'["&amp;'Báo cáo'!$C$3&amp;".xlsx]Hóa đơn COD'!"&amp;CELL("address",I841))),"",(INDIRECT("'["&amp;'Báo cáo'!$C$3&amp;".xlsx]Hóa đơn COD'!"&amp;CELL("address",I841))))</f>
        <v>81</v>
      </c>
      <c r="J841">
        <f ca="1">IF(ISBLANK(INDIRECT("'["&amp;'Báo cáo'!$C$3&amp;".xlsx]Hóa đơn COD'!"&amp;CELL("address",J841))),"",(INDIRECT("'["&amp;'Báo cáo'!$C$3&amp;".xlsx]Hóa đơn COD'!"&amp;CELL("address",J841))))</f>
        <v>66</v>
      </c>
      <c r="K841">
        <f ca="1">IF(ISBLANK(INDIRECT("'["&amp;'Báo cáo'!$C$3&amp;".xlsx]Hóa đơn COD'!"&amp;CELL("address",K841))),"",(INDIRECT("'["&amp;'Báo cáo'!$C$3&amp;".xlsx]Hóa đơn COD'!"&amp;CELL("address",K841))))</f>
        <v>3</v>
      </c>
      <c r="L841">
        <f ca="1">IF(ISBLANK(INDIRECT("'["&amp;'Báo cáo'!$C$3&amp;".xlsx]Hóa đơn COD'!"&amp;CELL("address",L841))),"",(INDIRECT("'["&amp;'Báo cáo'!$C$3&amp;".xlsx]Hóa đơn COD'!"&amp;CELL("address",L841))))</f>
        <v>12</v>
      </c>
      <c r="M841">
        <f ca="1">IF(ISBLANK(INDIRECT("'["&amp;'Báo cáo'!$C$3&amp;".xlsx]Hóa đơn COD'!"&amp;CELL("address",M841))),"",(INDIRECT("'["&amp;'Báo cáo'!$C$3&amp;".xlsx]Hóa đơn COD'!"&amp;CELL("address",M841))))</f>
        <v>81</v>
      </c>
      <c r="N841" t="str">
        <f ca="1">IF(ISBLANK(INDIRECT("'["&amp;'Báo cáo'!$C$3&amp;".xlsx]Hóa đơn COD'!"&amp;CELL("address",N841))),"",(INDIRECT("'["&amp;'Báo cáo'!$C$3&amp;".xlsx]Hóa đơn COD'!"&amp;CELL("address",N841))))</f>
        <v>ngannk2</v>
      </c>
      <c r="O841" t="str">
        <f ca="1">IF(ISBLANK(INDIRECT("'["&amp;'Báo cáo'!$C$3&amp;".xlsx]Hóa đơn COD'!"&amp;CELL("address",O841))),"",(INDIRECT("'["&amp;'Báo cáo'!$C$3&amp;".xlsx]Hóa đơn COD'!"&amp;CELL("address",O841))))</f>
        <v>13:15 04-12-19</v>
      </c>
      <c r="P841" s="10">
        <f t="shared" ca="1" si="13"/>
        <v>0.55208333333333337</v>
      </c>
      <c r="Q841" t="str">
        <f ca="1">IF(B841="","",IF(P841&lt;'Báo cáo'!$C$4,"Sáng","Chiều"))</f>
        <v>Chiều</v>
      </c>
      <c r="R841" s="12" t="str">
        <f ca="1">IF(A841="","",IF(ISNUMBER(MATCH(B841,'Danh sách COD'!$B:$B,0)),J841/I841,""))</f>
        <v/>
      </c>
      <c r="S841" t="str">
        <f ca="1">IF(R841="","",IF(R841&gt;='Báo cáo'!$C$8,"Có","Không"))</f>
        <v/>
      </c>
    </row>
    <row r="842" spans="1:19" x14ac:dyDescent="0.25">
      <c r="A842" t="str">
        <f ca="1">IF(ISBLANK(INDIRECT("'["&amp;'Báo cáo'!$C$3&amp;".xlsx]Hóa đơn COD'!"&amp;CELL("address",A842))),"",(INDIRECT("'["&amp;'Báo cáo'!$C$3&amp;".xlsx]Hóa đơn COD'!"&amp;CELL("address",A842))))</f>
        <v>BTT391818657.T162714.301119</v>
      </c>
      <c r="B842" t="str">
        <f ca="1">IF(ISBLANK(INDIRECT("'["&amp;'Báo cáo'!$C$3&amp;".xlsx]Hóa đơn COD'!"&amp;CELL("address",B842))),"",(INDIRECT("'["&amp;'Báo cáo'!$C$3&amp;".xlsx]Hóa đơn COD'!"&amp;CELL("address",B842))))</f>
        <v>T162714-Huỳnh Thái Phong</v>
      </c>
      <c r="C842">
        <f ca="1">IF(ISBLANK(INDIRECT("'["&amp;'Báo cáo'!$C$3&amp;".xlsx]Hóa đơn COD'!"&amp;CELL("address",C842))),"",(INDIRECT("'["&amp;'Báo cáo'!$C$3&amp;".xlsx]Hóa đơn COD'!"&amp;CELL("address",C842))))</f>
        <v>7676588</v>
      </c>
      <c r="D842">
        <f ca="1">IF(ISBLANK(INDIRECT("'["&amp;'Báo cáo'!$C$3&amp;".xlsx]Hóa đơn COD'!"&amp;CELL("address",D842))),"",(INDIRECT("'["&amp;'Báo cáo'!$C$3&amp;".xlsx]Hóa đơn COD'!"&amp;CELL("address",D842))))</f>
        <v>24750</v>
      </c>
      <c r="E842">
        <f ca="1">IF(ISBLANK(INDIRECT("'["&amp;'Báo cáo'!$C$3&amp;".xlsx]Hóa đơn COD'!"&amp;CELL("address",E842))),"",(INDIRECT("'["&amp;'Báo cáo'!$C$3&amp;".xlsx]Hóa đơn COD'!"&amp;CELL("address",E842))))</f>
        <v>1085720</v>
      </c>
      <c r="F842">
        <f ca="1">IF(ISBLANK(INDIRECT("'["&amp;'Báo cáo'!$C$3&amp;".xlsx]Hóa đơn COD'!"&amp;CELL("address",F842))),"",(INDIRECT("'["&amp;'Báo cáo'!$C$3&amp;".xlsx]Hóa đơn COD'!"&amp;CELL("address",F842))))</f>
        <v>854720</v>
      </c>
      <c r="G842">
        <f ca="1">IF(ISBLANK(INDIRECT("'["&amp;'Báo cáo'!$C$3&amp;".xlsx]Hóa đơn COD'!"&amp;CELL("address",G842))),"",(INDIRECT("'["&amp;'Báo cáo'!$C$3&amp;".xlsx]Hóa đơn COD'!"&amp;CELL("address",G842))))</f>
        <v>231000</v>
      </c>
      <c r="H842">
        <f ca="1">IF(ISBLANK(INDIRECT("'["&amp;'Báo cáo'!$C$3&amp;".xlsx]Hóa đơn COD'!"&amp;CELL("address",H842))),"",(INDIRECT("'["&amp;'Báo cáo'!$C$3&amp;".xlsx]Hóa đơn COD'!"&amp;CELL("address",H842))))</f>
        <v>0</v>
      </c>
      <c r="I842">
        <f ca="1">IF(ISBLANK(INDIRECT("'["&amp;'Báo cáo'!$C$3&amp;".xlsx]Hóa đơn COD'!"&amp;CELL("address",I842))),"",(INDIRECT("'["&amp;'Báo cáo'!$C$3&amp;".xlsx]Hóa đơn COD'!"&amp;CELL("address",I842))))</f>
        <v>67</v>
      </c>
      <c r="J842">
        <f ca="1">IF(ISBLANK(INDIRECT("'["&amp;'Báo cáo'!$C$3&amp;".xlsx]Hóa đơn COD'!"&amp;CELL("address",J842))),"",(INDIRECT("'["&amp;'Báo cáo'!$C$3&amp;".xlsx]Hóa đơn COD'!"&amp;CELL("address",J842))))</f>
        <v>44</v>
      </c>
      <c r="K842">
        <f ca="1">IF(ISBLANK(INDIRECT("'["&amp;'Báo cáo'!$C$3&amp;".xlsx]Hóa đơn COD'!"&amp;CELL("address",K842))),"",(INDIRECT("'["&amp;'Báo cáo'!$C$3&amp;".xlsx]Hóa đơn COD'!"&amp;CELL("address",K842))))</f>
        <v>2</v>
      </c>
      <c r="L842">
        <f ca="1">IF(ISBLANK(INDIRECT("'["&amp;'Báo cáo'!$C$3&amp;".xlsx]Hóa đơn COD'!"&amp;CELL("address",L842))),"",(INDIRECT("'["&amp;'Báo cáo'!$C$3&amp;".xlsx]Hóa đơn COD'!"&amp;CELL("address",L842))))</f>
        <v>21</v>
      </c>
      <c r="M842">
        <f ca="1">IF(ISBLANK(INDIRECT("'["&amp;'Báo cáo'!$C$3&amp;".xlsx]Hóa đơn COD'!"&amp;CELL("address",M842))),"",(INDIRECT("'["&amp;'Báo cáo'!$C$3&amp;".xlsx]Hóa đơn COD'!"&amp;CELL("address",M842))))</f>
        <v>67</v>
      </c>
      <c r="N842" t="str">
        <f ca="1">IF(ISBLANK(INDIRECT("'["&amp;'Báo cáo'!$C$3&amp;".xlsx]Hóa đơn COD'!"&amp;CELL("address",N842))),"",(INDIRECT("'["&amp;'Báo cáo'!$C$3&amp;".xlsx]Hóa đơn COD'!"&amp;CELL("address",N842))))</f>
        <v>tuoint</v>
      </c>
      <c r="O842" t="str">
        <f ca="1">IF(ISBLANK(INDIRECT("'["&amp;'Báo cáo'!$C$3&amp;".xlsx]Hóa đơn COD'!"&amp;CELL("address",O842))),"",(INDIRECT("'["&amp;'Báo cáo'!$C$3&amp;".xlsx]Hóa đơn COD'!"&amp;CELL("address",O842))))</f>
        <v>13:45 30-11-19</v>
      </c>
      <c r="P842" s="10">
        <f t="shared" ca="1" si="13"/>
        <v>0.57291666666666663</v>
      </c>
      <c r="Q842" t="str">
        <f ca="1">IF(B842="","",IF(P842&lt;'Báo cáo'!$C$4,"Sáng","Chiều"))</f>
        <v>Chiều</v>
      </c>
      <c r="R842" s="12" t="str">
        <f ca="1">IF(A842="","",IF(ISNUMBER(MATCH(B842,'Danh sách COD'!$B:$B,0)),J842/I842,""))</f>
        <v/>
      </c>
      <c r="S842" t="str">
        <f ca="1">IF(R842="","",IF(R842&gt;='Báo cáo'!$C$8,"Có","Không"))</f>
        <v/>
      </c>
    </row>
    <row r="843" spans="1:19" x14ac:dyDescent="0.25">
      <c r="A843" t="str">
        <f ca="1">IF(ISBLANK(INDIRECT("'["&amp;'Báo cáo'!$C$3&amp;".xlsx]Hóa đơn COD'!"&amp;CELL("address",A843))),"",(INDIRECT("'["&amp;'Báo cáo'!$C$3&amp;".xlsx]Hóa đơn COD'!"&amp;CELL("address",A843))))</f>
        <v>BTT394065486.T162714.021219</v>
      </c>
      <c r="B843" t="str">
        <f ca="1">IF(ISBLANK(INDIRECT("'["&amp;'Báo cáo'!$C$3&amp;".xlsx]Hóa đơn COD'!"&amp;CELL("address",B843))),"",(INDIRECT("'["&amp;'Báo cáo'!$C$3&amp;".xlsx]Hóa đơn COD'!"&amp;CELL("address",B843))))</f>
        <v>T162714-Huỳnh Thái Phong</v>
      </c>
      <c r="C843">
        <f ca="1">IF(ISBLANK(INDIRECT("'["&amp;'Báo cáo'!$C$3&amp;".xlsx]Hóa đơn COD'!"&amp;CELL("address",C843))),"",(INDIRECT("'["&amp;'Báo cáo'!$C$3&amp;".xlsx]Hóa đơn COD'!"&amp;CELL("address",C843))))</f>
        <v>16888192</v>
      </c>
      <c r="D843">
        <f ca="1">IF(ISBLANK(INDIRECT("'["&amp;'Báo cáo'!$C$3&amp;".xlsx]Hóa đơn COD'!"&amp;CELL("address",D843))),"",(INDIRECT("'["&amp;'Báo cáo'!$C$3&amp;".xlsx]Hóa đơn COD'!"&amp;CELL("address",D843))))</f>
        <v>0</v>
      </c>
      <c r="E843">
        <f ca="1">IF(ISBLANK(INDIRECT("'["&amp;'Báo cáo'!$C$3&amp;".xlsx]Hóa đơn COD'!"&amp;CELL("address",E843))),"",(INDIRECT("'["&amp;'Báo cáo'!$C$3&amp;".xlsx]Hóa đơn COD'!"&amp;CELL("address",E843))))</f>
        <v>2372910</v>
      </c>
      <c r="F843">
        <f ca="1">IF(ISBLANK(INDIRECT("'["&amp;'Báo cáo'!$C$3&amp;".xlsx]Hóa đơn COD'!"&amp;CELL("address",F843))),"",(INDIRECT("'["&amp;'Báo cáo'!$C$3&amp;".xlsx]Hóa đơn COD'!"&amp;CELL("address",F843))))</f>
        <v>2043910</v>
      </c>
      <c r="G843">
        <f ca="1">IF(ISBLANK(INDIRECT("'["&amp;'Báo cáo'!$C$3&amp;".xlsx]Hóa đơn COD'!"&amp;CELL("address",G843))),"",(INDIRECT("'["&amp;'Báo cáo'!$C$3&amp;".xlsx]Hóa đơn COD'!"&amp;CELL("address",G843))))</f>
        <v>329000</v>
      </c>
      <c r="H843">
        <f ca="1">IF(ISBLANK(INDIRECT("'["&amp;'Báo cáo'!$C$3&amp;".xlsx]Hóa đơn COD'!"&amp;CELL("address",H843))),"",(INDIRECT("'["&amp;'Báo cáo'!$C$3&amp;".xlsx]Hóa đơn COD'!"&amp;CELL("address",H843))))</f>
        <v>0</v>
      </c>
      <c r="I843">
        <f ca="1">IF(ISBLANK(INDIRECT("'["&amp;'Báo cáo'!$C$3&amp;".xlsx]Hóa đơn COD'!"&amp;CELL("address",I843))),"",(INDIRECT("'["&amp;'Báo cáo'!$C$3&amp;".xlsx]Hóa đơn COD'!"&amp;CELL("address",I843))))</f>
        <v>105</v>
      </c>
      <c r="J843">
        <f ca="1">IF(ISBLANK(INDIRECT("'["&amp;'Báo cáo'!$C$3&amp;".xlsx]Hóa đơn COD'!"&amp;CELL("address",J843))),"",(INDIRECT("'["&amp;'Báo cáo'!$C$3&amp;".xlsx]Hóa đơn COD'!"&amp;CELL("address",J843))))</f>
        <v>90</v>
      </c>
      <c r="K843">
        <f ca="1">IF(ISBLANK(INDIRECT("'["&amp;'Báo cáo'!$C$3&amp;".xlsx]Hóa đơn COD'!"&amp;CELL("address",K843))),"",(INDIRECT("'["&amp;'Báo cáo'!$C$3&amp;".xlsx]Hóa đơn COD'!"&amp;CELL("address",K843))))</f>
        <v>2</v>
      </c>
      <c r="L843">
        <f ca="1">IF(ISBLANK(INDIRECT("'["&amp;'Báo cáo'!$C$3&amp;".xlsx]Hóa đơn COD'!"&amp;CELL("address",L843))),"",(INDIRECT("'["&amp;'Báo cáo'!$C$3&amp;".xlsx]Hóa đơn COD'!"&amp;CELL("address",L843))))</f>
        <v>13</v>
      </c>
      <c r="M843">
        <f ca="1">IF(ISBLANK(INDIRECT("'["&amp;'Báo cáo'!$C$3&amp;".xlsx]Hóa đơn COD'!"&amp;CELL("address",M843))),"",(INDIRECT("'["&amp;'Báo cáo'!$C$3&amp;".xlsx]Hóa đơn COD'!"&amp;CELL("address",M843))))</f>
        <v>105</v>
      </c>
      <c r="N843" t="str">
        <f ca="1">IF(ISBLANK(INDIRECT("'["&amp;'Báo cáo'!$C$3&amp;".xlsx]Hóa đơn COD'!"&amp;CELL("address",N843))),"",(INDIRECT("'["&amp;'Báo cáo'!$C$3&amp;".xlsx]Hóa đơn COD'!"&amp;CELL("address",N843))))</f>
        <v>tuoint</v>
      </c>
      <c r="O843" t="str">
        <f ca="1">IF(ISBLANK(INDIRECT("'["&amp;'Báo cáo'!$C$3&amp;".xlsx]Hóa đơn COD'!"&amp;CELL("address",O843))),"",(INDIRECT("'["&amp;'Báo cáo'!$C$3&amp;".xlsx]Hóa đơn COD'!"&amp;CELL("address",O843))))</f>
        <v>14:21 02-12-19</v>
      </c>
      <c r="P843" s="10">
        <f t="shared" ca="1" si="13"/>
        <v>0.59791666666666665</v>
      </c>
      <c r="Q843" t="str">
        <f ca="1">IF(B843="","",IF(P843&lt;'Báo cáo'!$C$4,"Sáng","Chiều"))</f>
        <v>Chiều</v>
      </c>
      <c r="R843" s="12" t="str">
        <f ca="1">IF(A843="","",IF(ISNUMBER(MATCH(B843,'Danh sách COD'!$B:$B,0)),J843/I843,""))</f>
        <v/>
      </c>
      <c r="S843" t="str">
        <f ca="1">IF(R843="","",IF(R843&gt;='Báo cáo'!$C$8,"Có","Không"))</f>
        <v/>
      </c>
    </row>
    <row r="844" spans="1:19" x14ac:dyDescent="0.25">
      <c r="A844" t="str">
        <f ca="1">IF(ISBLANK(INDIRECT("'["&amp;'Báo cáo'!$C$3&amp;".xlsx]Hóa đơn COD'!"&amp;CELL("address",A844))),"",(INDIRECT("'["&amp;'Báo cáo'!$C$3&amp;".xlsx]Hóa đơn COD'!"&amp;CELL("address",A844))))</f>
        <v>BTT395395563.T162714.031219</v>
      </c>
      <c r="B844" t="str">
        <f ca="1">IF(ISBLANK(INDIRECT("'["&amp;'Báo cáo'!$C$3&amp;".xlsx]Hóa đơn COD'!"&amp;CELL("address",B844))),"",(INDIRECT("'["&amp;'Báo cáo'!$C$3&amp;".xlsx]Hóa đơn COD'!"&amp;CELL("address",B844))))</f>
        <v>T162714-Huỳnh Thái Phong</v>
      </c>
      <c r="C844">
        <f ca="1">IF(ISBLANK(INDIRECT("'["&amp;'Báo cáo'!$C$3&amp;".xlsx]Hóa đơn COD'!"&amp;CELL("address",C844))),"",(INDIRECT("'["&amp;'Báo cáo'!$C$3&amp;".xlsx]Hóa đơn COD'!"&amp;CELL("address",C844))))</f>
        <v>23326693</v>
      </c>
      <c r="D844">
        <f ca="1">IF(ISBLANK(INDIRECT("'["&amp;'Báo cáo'!$C$3&amp;".xlsx]Hóa đơn COD'!"&amp;CELL("address",D844))),"",(INDIRECT("'["&amp;'Báo cáo'!$C$3&amp;".xlsx]Hóa đơn COD'!"&amp;CELL("address",D844))))</f>
        <v>0</v>
      </c>
      <c r="E844">
        <f ca="1">IF(ISBLANK(INDIRECT("'["&amp;'Báo cáo'!$C$3&amp;".xlsx]Hóa đơn COD'!"&amp;CELL("address",E844))),"",(INDIRECT("'["&amp;'Báo cáo'!$C$3&amp;".xlsx]Hóa đơn COD'!"&amp;CELL("address",E844))))</f>
        <v>2252720</v>
      </c>
      <c r="F844">
        <f ca="1">IF(ISBLANK(INDIRECT("'["&amp;'Báo cáo'!$C$3&amp;".xlsx]Hóa đơn COD'!"&amp;CELL("address",F844))),"",(INDIRECT("'["&amp;'Báo cáo'!$C$3&amp;".xlsx]Hóa đơn COD'!"&amp;CELL("address",F844))))</f>
        <v>2082720</v>
      </c>
      <c r="G844">
        <f ca="1">IF(ISBLANK(INDIRECT("'["&amp;'Báo cáo'!$C$3&amp;".xlsx]Hóa đơn COD'!"&amp;CELL("address",G844))),"",(INDIRECT("'["&amp;'Báo cáo'!$C$3&amp;".xlsx]Hóa đơn COD'!"&amp;CELL("address",G844))))</f>
        <v>170000</v>
      </c>
      <c r="H844">
        <f ca="1">IF(ISBLANK(INDIRECT("'["&amp;'Báo cáo'!$C$3&amp;".xlsx]Hóa đơn COD'!"&amp;CELL("address",H844))),"",(INDIRECT("'["&amp;'Báo cáo'!$C$3&amp;".xlsx]Hóa đơn COD'!"&amp;CELL("address",H844))))</f>
        <v>0</v>
      </c>
      <c r="I844">
        <f ca="1">IF(ISBLANK(INDIRECT("'["&amp;'Báo cáo'!$C$3&amp;".xlsx]Hóa đơn COD'!"&amp;CELL("address",I844))),"",(INDIRECT("'["&amp;'Báo cáo'!$C$3&amp;".xlsx]Hóa đơn COD'!"&amp;CELL("address",I844))))</f>
        <v>103</v>
      </c>
      <c r="J844">
        <f ca="1">IF(ISBLANK(INDIRECT("'["&amp;'Báo cáo'!$C$3&amp;".xlsx]Hóa đơn COD'!"&amp;CELL("address",J844))),"",(INDIRECT("'["&amp;'Báo cáo'!$C$3&amp;".xlsx]Hóa đơn COD'!"&amp;CELL("address",J844))))</f>
        <v>93</v>
      </c>
      <c r="K844">
        <f ca="1">IF(ISBLANK(INDIRECT("'["&amp;'Báo cáo'!$C$3&amp;".xlsx]Hóa đơn COD'!"&amp;CELL("address",K844))),"",(INDIRECT("'["&amp;'Báo cáo'!$C$3&amp;".xlsx]Hóa đơn COD'!"&amp;CELL("address",K844))))</f>
        <v>1</v>
      </c>
      <c r="L844">
        <f ca="1">IF(ISBLANK(INDIRECT("'["&amp;'Báo cáo'!$C$3&amp;".xlsx]Hóa đơn COD'!"&amp;CELL("address",L844))),"",(INDIRECT("'["&amp;'Báo cáo'!$C$3&amp;".xlsx]Hóa đơn COD'!"&amp;CELL("address",L844))))</f>
        <v>9</v>
      </c>
      <c r="M844">
        <f ca="1">IF(ISBLANK(INDIRECT("'["&amp;'Báo cáo'!$C$3&amp;".xlsx]Hóa đơn COD'!"&amp;CELL("address",M844))),"",(INDIRECT("'["&amp;'Báo cáo'!$C$3&amp;".xlsx]Hóa đơn COD'!"&amp;CELL("address",M844))))</f>
        <v>103</v>
      </c>
      <c r="N844" t="str">
        <f ca="1">IF(ISBLANK(INDIRECT("'["&amp;'Báo cáo'!$C$3&amp;".xlsx]Hóa đơn COD'!"&amp;CELL("address",N844))),"",(INDIRECT("'["&amp;'Báo cáo'!$C$3&amp;".xlsx]Hóa đơn COD'!"&amp;CELL("address",N844))))</f>
        <v>nhitpy</v>
      </c>
      <c r="O844" t="str">
        <f ca="1">IF(ISBLANK(INDIRECT("'["&amp;'Báo cáo'!$C$3&amp;".xlsx]Hóa đơn COD'!"&amp;CELL("address",O844))),"",(INDIRECT("'["&amp;'Báo cáo'!$C$3&amp;".xlsx]Hóa đơn COD'!"&amp;CELL("address",O844))))</f>
        <v>14:30 03-12-19</v>
      </c>
      <c r="P844" s="10">
        <f t="shared" ca="1" si="13"/>
        <v>0.60416666666666663</v>
      </c>
      <c r="Q844" t="str">
        <f ca="1">IF(B844="","",IF(P844&lt;'Báo cáo'!$C$4,"Sáng","Chiều"))</f>
        <v>Chiều</v>
      </c>
      <c r="R844" s="12" t="str">
        <f ca="1">IF(A844="","",IF(ISNUMBER(MATCH(B844,'Danh sách COD'!$B:$B,0)),J844/I844,""))</f>
        <v/>
      </c>
      <c r="S844" t="str">
        <f ca="1">IF(R844="","",IF(R844&gt;='Báo cáo'!$C$8,"Có","Không"))</f>
        <v/>
      </c>
    </row>
    <row r="845" spans="1:19" x14ac:dyDescent="0.25">
      <c r="A845" t="str">
        <f ca="1">IF(ISBLANK(INDIRECT("'["&amp;'Báo cáo'!$C$3&amp;".xlsx]Hóa đơn COD'!"&amp;CELL("address",A845))),"",(INDIRECT("'["&amp;'Báo cáo'!$C$3&amp;".xlsx]Hóa đơn COD'!"&amp;CELL("address",A845))))</f>
        <v>BTT391947528.T162714.301119</v>
      </c>
      <c r="B845" t="str">
        <f ca="1">IF(ISBLANK(INDIRECT("'["&amp;'Báo cáo'!$C$3&amp;".xlsx]Hóa đơn COD'!"&amp;CELL("address",B845))),"",(INDIRECT("'["&amp;'Báo cáo'!$C$3&amp;".xlsx]Hóa đơn COD'!"&amp;CELL("address",B845))))</f>
        <v>T162714-Huỳnh Thái Phong</v>
      </c>
      <c r="C845">
        <f ca="1">IF(ISBLANK(INDIRECT("'["&amp;'Báo cáo'!$C$3&amp;".xlsx]Hóa đơn COD'!"&amp;CELL("address",C845))),"",(INDIRECT("'["&amp;'Báo cáo'!$C$3&amp;".xlsx]Hóa đơn COD'!"&amp;CELL("address",C845))))</f>
        <v>3180000</v>
      </c>
      <c r="D845">
        <f ca="1">IF(ISBLANK(INDIRECT("'["&amp;'Báo cáo'!$C$3&amp;".xlsx]Hóa đơn COD'!"&amp;CELL("address",D845))),"",(INDIRECT("'["&amp;'Báo cáo'!$C$3&amp;".xlsx]Hóa đơn COD'!"&amp;CELL("address",D845))))</f>
        <v>23750</v>
      </c>
      <c r="E845">
        <f ca="1">IF(ISBLANK(INDIRECT("'["&amp;'Báo cáo'!$C$3&amp;".xlsx]Hóa đơn COD'!"&amp;CELL("address",E845))),"",(INDIRECT("'["&amp;'Báo cáo'!$C$3&amp;".xlsx]Hóa đơn COD'!"&amp;CELL("address",E845))))</f>
        <v>289250</v>
      </c>
      <c r="F845">
        <f ca="1">IF(ISBLANK(INDIRECT("'["&amp;'Báo cáo'!$C$3&amp;".xlsx]Hóa đơn COD'!"&amp;CELL("address",F845))),"",(INDIRECT("'["&amp;'Báo cáo'!$C$3&amp;".xlsx]Hóa đơn COD'!"&amp;CELL("address",F845))))</f>
        <v>8250</v>
      </c>
      <c r="G845">
        <f ca="1">IF(ISBLANK(INDIRECT("'["&amp;'Báo cáo'!$C$3&amp;".xlsx]Hóa đơn COD'!"&amp;CELL("address",G845))),"",(INDIRECT("'["&amp;'Báo cáo'!$C$3&amp;".xlsx]Hóa đơn COD'!"&amp;CELL("address",G845))))</f>
        <v>257250</v>
      </c>
      <c r="H845">
        <f ca="1">IF(ISBLANK(INDIRECT("'["&amp;'Báo cáo'!$C$3&amp;".xlsx]Hóa đơn COD'!"&amp;CELL("address",H845))),"",(INDIRECT("'["&amp;'Báo cáo'!$C$3&amp;".xlsx]Hóa đơn COD'!"&amp;CELL("address",H845))))</f>
        <v>0</v>
      </c>
      <c r="I845">
        <f ca="1">IF(ISBLANK(INDIRECT("'["&amp;'Báo cáo'!$C$3&amp;".xlsx]Hóa đơn COD'!"&amp;CELL("address",I845))),"",(INDIRECT("'["&amp;'Báo cáo'!$C$3&amp;".xlsx]Hóa đơn COD'!"&amp;CELL("address",I845))))</f>
        <v>7</v>
      </c>
      <c r="J845">
        <f ca="1">IF(ISBLANK(INDIRECT("'["&amp;'Báo cáo'!$C$3&amp;".xlsx]Hóa đơn COD'!"&amp;CELL("address",J845))),"",(INDIRECT("'["&amp;'Báo cáo'!$C$3&amp;".xlsx]Hóa đơn COD'!"&amp;CELL("address",J845))))</f>
        <v>5</v>
      </c>
      <c r="K845">
        <f ca="1">IF(ISBLANK(INDIRECT("'["&amp;'Báo cáo'!$C$3&amp;".xlsx]Hóa đơn COD'!"&amp;CELL("address",K845))),"",(INDIRECT("'["&amp;'Báo cáo'!$C$3&amp;".xlsx]Hóa đơn COD'!"&amp;CELL("address",K845))))</f>
        <v>0</v>
      </c>
      <c r="L845">
        <f ca="1">IF(ISBLANK(INDIRECT("'["&amp;'Báo cáo'!$C$3&amp;".xlsx]Hóa đơn COD'!"&amp;CELL("address",L845))),"",(INDIRECT("'["&amp;'Báo cáo'!$C$3&amp;".xlsx]Hóa đơn COD'!"&amp;CELL("address",L845))))</f>
        <v>2</v>
      </c>
      <c r="M845">
        <f ca="1">IF(ISBLANK(INDIRECT("'["&amp;'Báo cáo'!$C$3&amp;".xlsx]Hóa đơn COD'!"&amp;CELL("address",M845))),"",(INDIRECT("'["&amp;'Báo cáo'!$C$3&amp;".xlsx]Hóa đơn COD'!"&amp;CELL("address",M845))))</f>
        <v>7</v>
      </c>
      <c r="N845" t="str">
        <f ca="1">IF(ISBLANK(INDIRECT("'["&amp;'Báo cáo'!$C$3&amp;".xlsx]Hóa đơn COD'!"&amp;CELL("address",N845))),"",(INDIRECT("'["&amp;'Báo cáo'!$C$3&amp;".xlsx]Hóa đơn COD'!"&amp;CELL("address",N845))))</f>
        <v>nhitpy</v>
      </c>
      <c r="O845" t="str">
        <f ca="1">IF(ISBLANK(INDIRECT("'["&amp;'Báo cáo'!$C$3&amp;".xlsx]Hóa đơn COD'!"&amp;CELL("address",O845))),"",(INDIRECT("'["&amp;'Báo cáo'!$C$3&amp;".xlsx]Hóa đơn COD'!"&amp;CELL("address",O845))))</f>
        <v>16:02 30-11-19</v>
      </c>
      <c r="P845" s="10">
        <f t="shared" ca="1" si="13"/>
        <v>0.66805555555555562</v>
      </c>
      <c r="Q845" t="str">
        <f ca="1">IF(B845="","",IF(P845&lt;'Báo cáo'!$C$4,"Sáng","Chiều"))</f>
        <v>Chiều</v>
      </c>
      <c r="R845" s="12" t="str">
        <f ca="1">IF(A845="","",IF(ISNUMBER(MATCH(B845,'Danh sách COD'!$B:$B,0)),J845/I845,""))</f>
        <v/>
      </c>
      <c r="S845" t="str">
        <f ca="1">IF(R845="","",IF(R845&gt;='Báo cáo'!$C$8,"Có","Không"))</f>
        <v/>
      </c>
    </row>
    <row r="846" spans="1:19" x14ac:dyDescent="0.25">
      <c r="A846" t="str">
        <f ca="1">IF(ISBLANK(INDIRECT("'["&amp;'Báo cáo'!$C$3&amp;".xlsx]Hóa đơn COD'!"&amp;CELL("address",A846))),"",(INDIRECT("'["&amp;'Báo cáo'!$C$3&amp;".xlsx]Hóa đơn COD'!"&amp;CELL("address",A846))))</f>
        <v>BTT396922098.T162714.041219</v>
      </c>
      <c r="B846" t="str">
        <f ca="1">IF(ISBLANK(INDIRECT("'["&amp;'Báo cáo'!$C$3&amp;".xlsx]Hóa đơn COD'!"&amp;CELL("address",B846))),"",(INDIRECT("'["&amp;'Báo cáo'!$C$3&amp;".xlsx]Hóa đơn COD'!"&amp;CELL("address",B846))))</f>
        <v>T162714-Huỳnh Thái Phong</v>
      </c>
      <c r="C846">
        <f ca="1">IF(ISBLANK(INDIRECT("'["&amp;'Báo cáo'!$C$3&amp;".xlsx]Hóa đơn COD'!"&amp;CELL("address",C846))),"",(INDIRECT("'["&amp;'Báo cáo'!$C$3&amp;".xlsx]Hóa đơn COD'!"&amp;CELL("address",C846))))</f>
        <v>4966365</v>
      </c>
      <c r="D846">
        <f ca="1">IF(ISBLANK(INDIRECT("'["&amp;'Báo cáo'!$C$3&amp;".xlsx]Hóa đơn COD'!"&amp;CELL("address",D846))),"",(INDIRECT("'["&amp;'Báo cáo'!$C$3&amp;".xlsx]Hóa đơn COD'!"&amp;CELL("address",D846))))</f>
        <v>0</v>
      </c>
      <c r="E846">
        <f ca="1">IF(ISBLANK(INDIRECT("'["&amp;'Báo cáo'!$C$3&amp;".xlsx]Hóa đơn COD'!"&amp;CELL("address",E846))),"",(INDIRECT("'["&amp;'Báo cáo'!$C$3&amp;".xlsx]Hóa đơn COD'!"&amp;CELL("address",E846))))</f>
        <v>764620</v>
      </c>
      <c r="F846">
        <f ca="1">IF(ISBLANK(INDIRECT("'["&amp;'Báo cáo'!$C$3&amp;".xlsx]Hóa đơn COD'!"&amp;CELL("address",F846))),"",(INDIRECT("'["&amp;'Báo cáo'!$C$3&amp;".xlsx]Hóa đơn COD'!"&amp;CELL("address",F846))))</f>
        <v>690620</v>
      </c>
      <c r="G846">
        <f ca="1">IF(ISBLANK(INDIRECT("'["&amp;'Báo cáo'!$C$3&amp;".xlsx]Hóa đơn COD'!"&amp;CELL("address",G846))),"",(INDIRECT("'["&amp;'Báo cáo'!$C$3&amp;".xlsx]Hóa đơn COD'!"&amp;CELL("address",G846))))</f>
        <v>74000</v>
      </c>
      <c r="H846">
        <f ca="1">IF(ISBLANK(INDIRECT("'["&amp;'Báo cáo'!$C$3&amp;".xlsx]Hóa đơn COD'!"&amp;CELL("address",H846))),"",(INDIRECT("'["&amp;'Báo cáo'!$C$3&amp;".xlsx]Hóa đơn COD'!"&amp;CELL("address",H846))))</f>
        <v>0</v>
      </c>
      <c r="I846">
        <f ca="1">IF(ISBLANK(INDIRECT("'["&amp;'Báo cáo'!$C$3&amp;".xlsx]Hóa đơn COD'!"&amp;CELL("address",I846))),"",(INDIRECT("'["&amp;'Báo cáo'!$C$3&amp;".xlsx]Hóa đơn COD'!"&amp;CELL("address",I846))))</f>
        <v>34</v>
      </c>
      <c r="J846">
        <f ca="1">IF(ISBLANK(INDIRECT("'["&amp;'Báo cáo'!$C$3&amp;".xlsx]Hóa đơn COD'!"&amp;CELL("address",J846))),"",(INDIRECT("'["&amp;'Báo cáo'!$C$3&amp;".xlsx]Hóa đơn COD'!"&amp;CELL("address",J846))))</f>
        <v>22</v>
      </c>
      <c r="K846">
        <f ca="1">IF(ISBLANK(INDIRECT("'["&amp;'Báo cáo'!$C$3&amp;".xlsx]Hóa đơn COD'!"&amp;CELL("address",K846))),"",(INDIRECT("'["&amp;'Báo cáo'!$C$3&amp;".xlsx]Hóa đơn COD'!"&amp;CELL("address",K846))))</f>
        <v>5</v>
      </c>
      <c r="L846">
        <f ca="1">IF(ISBLANK(INDIRECT("'["&amp;'Báo cáo'!$C$3&amp;".xlsx]Hóa đơn COD'!"&amp;CELL("address",L846))),"",(INDIRECT("'["&amp;'Báo cáo'!$C$3&amp;".xlsx]Hóa đơn COD'!"&amp;CELL("address",L846))))</f>
        <v>7</v>
      </c>
      <c r="M846">
        <f ca="1">IF(ISBLANK(INDIRECT("'["&amp;'Báo cáo'!$C$3&amp;".xlsx]Hóa đơn COD'!"&amp;CELL("address",M846))),"",(INDIRECT("'["&amp;'Báo cáo'!$C$3&amp;".xlsx]Hóa đơn COD'!"&amp;CELL("address",M846))))</f>
        <v>34</v>
      </c>
      <c r="N846" t="str">
        <f ca="1">IF(ISBLANK(INDIRECT("'["&amp;'Báo cáo'!$C$3&amp;".xlsx]Hóa đơn COD'!"&amp;CELL("address",N846))),"",(INDIRECT("'["&amp;'Báo cáo'!$C$3&amp;".xlsx]Hóa đơn COD'!"&amp;CELL("address",N846))))</f>
        <v>tuoint</v>
      </c>
      <c r="O846" t="str">
        <f ca="1">IF(ISBLANK(INDIRECT("'["&amp;'Báo cáo'!$C$3&amp;".xlsx]Hóa đơn COD'!"&amp;CELL("address",O846))),"",(INDIRECT("'["&amp;'Báo cáo'!$C$3&amp;".xlsx]Hóa đơn COD'!"&amp;CELL("address",O846))))</f>
        <v>16:37 04-12-19</v>
      </c>
      <c r="P846" s="10">
        <f t="shared" ca="1" si="13"/>
        <v>0.69236111111111109</v>
      </c>
      <c r="Q846" t="str">
        <f ca="1">IF(B846="","",IF(P846&lt;'Báo cáo'!$C$4,"Sáng","Chiều"))</f>
        <v>Chiều</v>
      </c>
      <c r="R846" s="12" t="str">
        <f ca="1">IF(A846="","",IF(ISNUMBER(MATCH(B846,'Danh sách COD'!$B:$B,0)),J846/I846,""))</f>
        <v/>
      </c>
      <c r="S846" t="str">
        <f ca="1">IF(R846="","",IF(R846&gt;='Báo cáo'!$C$8,"Có","Không"))</f>
        <v/>
      </c>
    </row>
    <row r="847" spans="1:19" x14ac:dyDescent="0.25">
      <c r="A847" t="str">
        <f ca="1">IF(ISBLANK(INDIRECT("'["&amp;'Báo cáo'!$C$3&amp;".xlsx]Hóa đơn COD'!"&amp;CELL("address",A847))),"",(INDIRECT("'["&amp;'Báo cáo'!$C$3&amp;".xlsx]Hóa đơn COD'!"&amp;CELL("address",A847))))</f>
        <v>BTT398188155.T162714.051219</v>
      </c>
      <c r="B847" t="str">
        <f ca="1">IF(ISBLANK(INDIRECT("'["&amp;'Báo cáo'!$C$3&amp;".xlsx]Hóa đơn COD'!"&amp;CELL("address",B847))),"",(INDIRECT("'["&amp;'Báo cáo'!$C$3&amp;".xlsx]Hóa đơn COD'!"&amp;CELL("address",B847))))</f>
        <v>T162714-Huỳnh Thái Phong</v>
      </c>
      <c r="C847">
        <f ca="1">IF(ISBLANK(INDIRECT("'["&amp;'Báo cáo'!$C$3&amp;".xlsx]Hóa đơn COD'!"&amp;CELL("address",C847))),"",(INDIRECT("'["&amp;'Báo cáo'!$C$3&amp;".xlsx]Hóa đơn COD'!"&amp;CELL("address",C847))))</f>
        <v>5341000</v>
      </c>
      <c r="D847">
        <f ca="1">IF(ISBLANK(INDIRECT("'["&amp;'Báo cáo'!$C$3&amp;".xlsx]Hóa đơn COD'!"&amp;CELL("address",D847))),"",(INDIRECT("'["&amp;'Báo cáo'!$C$3&amp;".xlsx]Hóa đơn COD'!"&amp;CELL("address",D847))))</f>
        <v>0</v>
      </c>
      <c r="E847">
        <f ca="1">IF(ISBLANK(INDIRECT("'["&amp;'Báo cáo'!$C$3&amp;".xlsx]Hóa đơn COD'!"&amp;CELL("address",E847))),"",(INDIRECT("'["&amp;'Báo cáo'!$C$3&amp;".xlsx]Hóa đơn COD'!"&amp;CELL("address",E847))))</f>
        <v>504360</v>
      </c>
      <c r="F847">
        <f ca="1">IF(ISBLANK(INDIRECT("'["&amp;'Báo cáo'!$C$3&amp;".xlsx]Hóa đơn COD'!"&amp;CELL("address",F847))),"",(INDIRECT("'["&amp;'Báo cáo'!$C$3&amp;".xlsx]Hóa đơn COD'!"&amp;CELL("address",F847))))</f>
        <v>420360</v>
      </c>
      <c r="G847">
        <f ca="1">IF(ISBLANK(INDIRECT("'["&amp;'Báo cáo'!$C$3&amp;".xlsx]Hóa đơn COD'!"&amp;CELL("address",G847))),"",(INDIRECT("'["&amp;'Báo cáo'!$C$3&amp;".xlsx]Hóa đơn COD'!"&amp;CELL("address",G847))))</f>
        <v>84000</v>
      </c>
      <c r="H847">
        <f ca="1">IF(ISBLANK(INDIRECT("'["&amp;'Báo cáo'!$C$3&amp;".xlsx]Hóa đơn COD'!"&amp;CELL("address",H847))),"",(INDIRECT("'["&amp;'Báo cáo'!$C$3&amp;".xlsx]Hóa đơn COD'!"&amp;CELL("address",H847))))</f>
        <v>0</v>
      </c>
      <c r="I847">
        <f ca="1">IF(ISBLANK(INDIRECT("'["&amp;'Báo cáo'!$C$3&amp;".xlsx]Hóa đơn COD'!"&amp;CELL("address",I847))),"",(INDIRECT("'["&amp;'Báo cáo'!$C$3&amp;".xlsx]Hóa đơn COD'!"&amp;CELL("address",I847))))</f>
        <v>24</v>
      </c>
      <c r="J847">
        <f ca="1">IF(ISBLANK(INDIRECT("'["&amp;'Báo cáo'!$C$3&amp;".xlsx]Hóa đơn COD'!"&amp;CELL("address",J847))),"",(INDIRECT("'["&amp;'Báo cáo'!$C$3&amp;".xlsx]Hóa đơn COD'!"&amp;CELL("address",J847))))</f>
        <v>17</v>
      </c>
      <c r="K847">
        <f ca="1">IF(ISBLANK(INDIRECT("'["&amp;'Báo cáo'!$C$3&amp;".xlsx]Hóa đơn COD'!"&amp;CELL("address",K847))),"",(INDIRECT("'["&amp;'Báo cáo'!$C$3&amp;".xlsx]Hóa đơn COD'!"&amp;CELL("address",K847))))</f>
        <v>0</v>
      </c>
      <c r="L847">
        <f ca="1">IF(ISBLANK(INDIRECT("'["&amp;'Báo cáo'!$C$3&amp;".xlsx]Hóa đơn COD'!"&amp;CELL("address",L847))),"",(INDIRECT("'["&amp;'Báo cáo'!$C$3&amp;".xlsx]Hóa đơn COD'!"&amp;CELL("address",L847))))</f>
        <v>7</v>
      </c>
      <c r="M847">
        <f ca="1">IF(ISBLANK(INDIRECT("'["&amp;'Báo cáo'!$C$3&amp;".xlsx]Hóa đơn COD'!"&amp;CELL("address",M847))),"",(INDIRECT("'["&amp;'Báo cáo'!$C$3&amp;".xlsx]Hóa đơn COD'!"&amp;CELL("address",M847))))</f>
        <v>24</v>
      </c>
      <c r="N847" t="str">
        <f ca="1">IF(ISBLANK(INDIRECT("'["&amp;'Báo cáo'!$C$3&amp;".xlsx]Hóa đơn COD'!"&amp;CELL("address",N847))),"",(INDIRECT("'["&amp;'Báo cáo'!$C$3&amp;".xlsx]Hóa đơn COD'!"&amp;CELL("address",N847))))</f>
        <v>trongntm</v>
      </c>
      <c r="O847" t="str">
        <f ca="1">IF(ISBLANK(INDIRECT("'["&amp;'Báo cáo'!$C$3&amp;".xlsx]Hóa đơn COD'!"&amp;CELL("address",O847))),"",(INDIRECT("'["&amp;'Báo cáo'!$C$3&amp;".xlsx]Hóa đơn COD'!"&amp;CELL("address",O847))))</f>
        <v>17:07 05-12-19</v>
      </c>
      <c r="P847" s="10">
        <f t="shared" ca="1" si="13"/>
        <v>0.71319444444444446</v>
      </c>
      <c r="Q847" t="str">
        <f ca="1">IF(B847="","",IF(P847&lt;'Báo cáo'!$C$4,"Sáng","Chiều"))</f>
        <v>Chiều</v>
      </c>
      <c r="R847" s="12" t="str">
        <f ca="1">IF(A847="","",IF(ISNUMBER(MATCH(B847,'Danh sách COD'!$B:$B,0)),J847/I847,""))</f>
        <v/>
      </c>
      <c r="S847" t="str">
        <f ca="1">IF(R847="","",IF(R847&gt;='Báo cáo'!$C$8,"Có","Không"))</f>
        <v/>
      </c>
    </row>
    <row r="848" spans="1:19" x14ac:dyDescent="0.25">
      <c r="A848" t="str">
        <f ca="1">IF(ISBLANK(INDIRECT("'["&amp;'Báo cáo'!$C$3&amp;".xlsx]Hóa đơn COD'!"&amp;CELL("address",A848))),"",(INDIRECT("'["&amp;'Báo cáo'!$C$3&amp;".xlsx]Hóa đơn COD'!"&amp;CELL("address",A848))))</f>
        <v>BTT395609319.T162714.031219</v>
      </c>
      <c r="B848" t="str">
        <f ca="1">IF(ISBLANK(INDIRECT("'["&amp;'Báo cáo'!$C$3&amp;".xlsx]Hóa đơn COD'!"&amp;CELL("address",B848))),"",(INDIRECT("'["&amp;'Báo cáo'!$C$3&amp;".xlsx]Hóa đơn COD'!"&amp;CELL("address",B848))))</f>
        <v>T162714-Huỳnh Thái Phong</v>
      </c>
      <c r="C848">
        <f ca="1">IF(ISBLANK(INDIRECT("'["&amp;'Báo cáo'!$C$3&amp;".xlsx]Hóa đơn COD'!"&amp;CELL("address",C848))),"",(INDIRECT("'["&amp;'Báo cáo'!$C$3&amp;".xlsx]Hóa đơn COD'!"&amp;CELL("address",C848))))</f>
        <v>9441138</v>
      </c>
      <c r="D848">
        <f ca="1">IF(ISBLANK(INDIRECT("'["&amp;'Báo cáo'!$C$3&amp;".xlsx]Hóa đơn COD'!"&amp;CELL("address",D848))),"",(INDIRECT("'["&amp;'Báo cáo'!$C$3&amp;".xlsx]Hóa đơn COD'!"&amp;CELL("address",D848))))</f>
        <v>24750</v>
      </c>
      <c r="E848">
        <f ca="1">IF(ISBLANK(INDIRECT("'["&amp;'Báo cáo'!$C$3&amp;".xlsx]Hóa đơn COD'!"&amp;CELL("address",E848))),"",(INDIRECT("'["&amp;'Báo cáo'!$C$3&amp;".xlsx]Hóa đơn COD'!"&amp;CELL("address",E848))))</f>
        <v>547510</v>
      </c>
      <c r="F848">
        <f ca="1">IF(ISBLANK(INDIRECT("'["&amp;'Báo cáo'!$C$3&amp;".xlsx]Hóa đơn COD'!"&amp;CELL("address",F848))),"",(INDIRECT("'["&amp;'Báo cáo'!$C$3&amp;".xlsx]Hóa đơn COD'!"&amp;CELL("address",F848))))</f>
        <v>457510</v>
      </c>
      <c r="G848">
        <f ca="1">IF(ISBLANK(INDIRECT("'["&amp;'Báo cáo'!$C$3&amp;".xlsx]Hóa đơn COD'!"&amp;CELL("address",G848))),"",(INDIRECT("'["&amp;'Báo cáo'!$C$3&amp;".xlsx]Hóa đơn COD'!"&amp;CELL("address",G848))))</f>
        <v>90000</v>
      </c>
      <c r="H848">
        <f ca="1">IF(ISBLANK(INDIRECT("'["&amp;'Báo cáo'!$C$3&amp;".xlsx]Hóa đơn COD'!"&amp;CELL("address",H848))),"",(INDIRECT("'["&amp;'Báo cáo'!$C$3&amp;".xlsx]Hóa đơn COD'!"&amp;CELL("address",H848))))</f>
        <v>0</v>
      </c>
      <c r="I848">
        <f ca="1">IF(ISBLANK(INDIRECT("'["&amp;'Báo cáo'!$C$3&amp;".xlsx]Hóa đơn COD'!"&amp;CELL("address",I848))),"",(INDIRECT("'["&amp;'Báo cáo'!$C$3&amp;".xlsx]Hóa đơn COD'!"&amp;CELL("address",I848))))</f>
        <v>30</v>
      </c>
      <c r="J848">
        <f ca="1">IF(ISBLANK(INDIRECT("'["&amp;'Báo cáo'!$C$3&amp;".xlsx]Hóa đơn COD'!"&amp;CELL("address",J848))),"",(INDIRECT("'["&amp;'Báo cáo'!$C$3&amp;".xlsx]Hóa đơn COD'!"&amp;CELL("address",J848))))</f>
        <v>22</v>
      </c>
      <c r="K848">
        <f ca="1">IF(ISBLANK(INDIRECT("'["&amp;'Báo cáo'!$C$3&amp;".xlsx]Hóa đơn COD'!"&amp;CELL("address",K848))),"",(INDIRECT("'["&amp;'Báo cáo'!$C$3&amp;".xlsx]Hóa đơn COD'!"&amp;CELL("address",K848))))</f>
        <v>1</v>
      </c>
      <c r="L848">
        <f ca="1">IF(ISBLANK(INDIRECT("'["&amp;'Báo cáo'!$C$3&amp;".xlsx]Hóa đơn COD'!"&amp;CELL("address",L848))),"",(INDIRECT("'["&amp;'Báo cáo'!$C$3&amp;".xlsx]Hóa đơn COD'!"&amp;CELL("address",L848))))</f>
        <v>7</v>
      </c>
      <c r="M848">
        <f ca="1">IF(ISBLANK(INDIRECT("'["&amp;'Báo cáo'!$C$3&amp;".xlsx]Hóa đơn COD'!"&amp;CELL("address",M848))),"",(INDIRECT("'["&amp;'Báo cáo'!$C$3&amp;".xlsx]Hóa đơn COD'!"&amp;CELL("address",M848))))</f>
        <v>30</v>
      </c>
      <c r="N848" t="str">
        <f ca="1">IF(ISBLANK(INDIRECT("'["&amp;'Báo cáo'!$C$3&amp;".xlsx]Hóa đơn COD'!"&amp;CELL("address",N848))),"",(INDIRECT("'["&amp;'Báo cáo'!$C$3&amp;".xlsx]Hóa đơn COD'!"&amp;CELL("address",N848))))</f>
        <v>tuoint</v>
      </c>
      <c r="O848" t="str">
        <f ca="1">IF(ISBLANK(INDIRECT("'["&amp;'Báo cáo'!$C$3&amp;".xlsx]Hóa đơn COD'!"&amp;CELL("address",O848))),"",(INDIRECT("'["&amp;'Báo cáo'!$C$3&amp;".xlsx]Hóa đơn COD'!"&amp;CELL("address",O848))))</f>
        <v>17:45 03-12-19</v>
      </c>
      <c r="P848" s="10">
        <f t="shared" ca="1" si="13"/>
        <v>0.73958333333333337</v>
      </c>
      <c r="Q848" t="str">
        <f ca="1">IF(B848="","",IF(P848&lt;'Báo cáo'!$C$4,"Sáng","Chiều"))</f>
        <v>Chiều</v>
      </c>
      <c r="R848" s="12" t="str">
        <f ca="1">IF(A848="","",IF(ISNUMBER(MATCH(B848,'Danh sách COD'!$B:$B,0)),J848/I848,""))</f>
        <v/>
      </c>
      <c r="S848" t="str">
        <f ca="1">IF(R848="","",IF(R848&gt;='Báo cáo'!$C$8,"Có","Không"))</f>
        <v/>
      </c>
    </row>
    <row r="849" spans="1:19" x14ac:dyDescent="0.25">
      <c r="A849" t="str">
        <f ca="1">IF(ISBLANK(INDIRECT("'["&amp;'Báo cáo'!$C$3&amp;".xlsx]Hóa đơn COD'!"&amp;CELL("address",A849))),"",(INDIRECT("'["&amp;'Báo cáo'!$C$3&amp;".xlsx]Hóa đơn COD'!"&amp;CELL("address",A849))))</f>
        <v>BTT394364910.T162714.021219</v>
      </c>
      <c r="B849" t="str">
        <f ca="1">IF(ISBLANK(INDIRECT("'["&amp;'Báo cáo'!$C$3&amp;".xlsx]Hóa đơn COD'!"&amp;CELL("address",B849))),"",(INDIRECT("'["&amp;'Báo cáo'!$C$3&amp;".xlsx]Hóa đơn COD'!"&amp;CELL("address",B849))))</f>
        <v>T162714-Huỳnh Thái Phong</v>
      </c>
      <c r="C849">
        <f ca="1">IF(ISBLANK(INDIRECT("'["&amp;'Báo cáo'!$C$3&amp;".xlsx]Hóa đơn COD'!"&amp;CELL("address",C849))),"",(INDIRECT("'["&amp;'Báo cáo'!$C$3&amp;".xlsx]Hóa đơn COD'!"&amp;CELL("address",C849))))</f>
        <v>8183325</v>
      </c>
      <c r="D849">
        <f ca="1">IF(ISBLANK(INDIRECT("'["&amp;'Báo cáo'!$C$3&amp;".xlsx]Hóa đơn COD'!"&amp;CELL("address",D849))),"",(INDIRECT("'["&amp;'Báo cáo'!$C$3&amp;".xlsx]Hóa đơn COD'!"&amp;CELL("address",D849))))</f>
        <v>0</v>
      </c>
      <c r="E849">
        <f ca="1">IF(ISBLANK(INDIRECT("'["&amp;'Báo cáo'!$C$3&amp;".xlsx]Hóa đơn COD'!"&amp;CELL("address",E849))),"",(INDIRECT("'["&amp;'Báo cáo'!$C$3&amp;".xlsx]Hóa đơn COD'!"&amp;CELL("address",E849))))</f>
        <v>958630</v>
      </c>
      <c r="F849">
        <f ca="1">IF(ISBLANK(INDIRECT("'["&amp;'Báo cáo'!$C$3&amp;".xlsx]Hóa đơn COD'!"&amp;CELL("address",F849))),"",(INDIRECT("'["&amp;'Báo cáo'!$C$3&amp;".xlsx]Hóa đơn COD'!"&amp;CELL("address",F849))))</f>
        <v>808630</v>
      </c>
      <c r="G849">
        <f ca="1">IF(ISBLANK(INDIRECT("'["&amp;'Báo cáo'!$C$3&amp;".xlsx]Hóa đơn COD'!"&amp;CELL("address",G849))),"",(INDIRECT("'["&amp;'Báo cáo'!$C$3&amp;".xlsx]Hóa đơn COD'!"&amp;CELL("address",G849))))</f>
        <v>150000</v>
      </c>
      <c r="H849">
        <f ca="1">IF(ISBLANK(INDIRECT("'["&amp;'Báo cáo'!$C$3&amp;".xlsx]Hóa đơn COD'!"&amp;CELL("address",H849))),"",(INDIRECT("'["&amp;'Báo cáo'!$C$3&amp;".xlsx]Hóa đơn COD'!"&amp;CELL("address",H849))))</f>
        <v>0</v>
      </c>
      <c r="I849">
        <f ca="1">IF(ISBLANK(INDIRECT("'["&amp;'Báo cáo'!$C$3&amp;".xlsx]Hóa đơn COD'!"&amp;CELL("address",I849))),"",(INDIRECT("'["&amp;'Báo cáo'!$C$3&amp;".xlsx]Hóa đơn COD'!"&amp;CELL("address",I849))))</f>
        <v>43</v>
      </c>
      <c r="J849">
        <f ca="1">IF(ISBLANK(INDIRECT("'["&amp;'Báo cáo'!$C$3&amp;".xlsx]Hóa đơn COD'!"&amp;CELL("address",J849))),"",(INDIRECT("'["&amp;'Báo cáo'!$C$3&amp;".xlsx]Hóa đơn COD'!"&amp;CELL("address",J849))))</f>
        <v>33</v>
      </c>
      <c r="K849">
        <f ca="1">IF(ISBLANK(INDIRECT("'["&amp;'Báo cáo'!$C$3&amp;".xlsx]Hóa đơn COD'!"&amp;CELL("address",K849))),"",(INDIRECT("'["&amp;'Báo cáo'!$C$3&amp;".xlsx]Hóa đơn COD'!"&amp;CELL("address",K849))))</f>
        <v>1</v>
      </c>
      <c r="L849">
        <f ca="1">IF(ISBLANK(INDIRECT("'["&amp;'Báo cáo'!$C$3&amp;".xlsx]Hóa đơn COD'!"&amp;CELL("address",L849))),"",(INDIRECT("'["&amp;'Báo cáo'!$C$3&amp;".xlsx]Hóa đơn COD'!"&amp;CELL("address",L849))))</f>
        <v>9</v>
      </c>
      <c r="M849">
        <f ca="1">IF(ISBLANK(INDIRECT("'["&amp;'Báo cáo'!$C$3&amp;".xlsx]Hóa đơn COD'!"&amp;CELL("address",M849))),"",(INDIRECT("'["&amp;'Báo cáo'!$C$3&amp;".xlsx]Hóa đơn COD'!"&amp;CELL("address",M849))))</f>
        <v>43</v>
      </c>
      <c r="N849" t="str">
        <f ca="1">IF(ISBLANK(INDIRECT("'["&amp;'Báo cáo'!$C$3&amp;".xlsx]Hóa đơn COD'!"&amp;CELL("address",N849))),"",(INDIRECT("'["&amp;'Báo cáo'!$C$3&amp;".xlsx]Hóa đơn COD'!"&amp;CELL("address",N849))))</f>
        <v>tuoint</v>
      </c>
      <c r="O849" t="str">
        <f ca="1">IF(ISBLANK(INDIRECT("'["&amp;'Báo cáo'!$C$3&amp;".xlsx]Hóa đơn COD'!"&amp;CELL("address",O849))),"",(INDIRECT("'["&amp;'Báo cáo'!$C$3&amp;".xlsx]Hóa đơn COD'!"&amp;CELL("address",O849))))</f>
        <v>18:21 02-12-19</v>
      </c>
      <c r="P849" s="10">
        <f t="shared" ca="1" si="13"/>
        <v>0.76458333333333339</v>
      </c>
      <c r="Q849" t="str">
        <f ca="1">IF(B849="","",IF(P849&lt;'Báo cáo'!$C$4,"Sáng","Chiều"))</f>
        <v>Chiều</v>
      </c>
      <c r="R849" s="12" t="str">
        <f ca="1">IF(A849="","",IF(ISNUMBER(MATCH(B849,'Danh sách COD'!$B:$B,0)),J849/I849,""))</f>
        <v/>
      </c>
      <c r="S849" t="str">
        <f ca="1">IF(R849="","",IF(R849&gt;='Báo cáo'!$C$8,"Có","Không"))</f>
        <v/>
      </c>
    </row>
    <row r="850" spans="1:19" x14ac:dyDescent="0.25">
      <c r="A850" t="str">
        <f ca="1">IF(ISBLANK(INDIRECT("'["&amp;'Báo cáo'!$C$3&amp;".xlsx]Hóa đơn COD'!"&amp;CELL("address",A850))),"",(INDIRECT("'["&amp;'Báo cáo'!$C$3&amp;".xlsx]Hóa đơn COD'!"&amp;CELL("address",A850))))</f>
        <v>BTT391680951.T162718.301119</v>
      </c>
      <c r="B850" t="str">
        <f ca="1">IF(ISBLANK(INDIRECT("'["&amp;'Báo cáo'!$C$3&amp;".xlsx]Hóa đơn COD'!"&amp;CELL("address",B850))),"",(INDIRECT("'["&amp;'Báo cáo'!$C$3&amp;".xlsx]Hóa đơn COD'!"&amp;CELL("address",B850))))</f>
        <v>T162718-Nguyễn Quốc Việt</v>
      </c>
      <c r="C850">
        <f ca="1">IF(ISBLANK(INDIRECT("'["&amp;'Báo cáo'!$C$3&amp;".xlsx]Hóa đơn COD'!"&amp;CELL("address",C850))),"",(INDIRECT("'["&amp;'Báo cáo'!$C$3&amp;".xlsx]Hóa đơn COD'!"&amp;CELL("address",C850))))</f>
        <v>9075289</v>
      </c>
      <c r="D850">
        <f ca="1">IF(ISBLANK(INDIRECT("'["&amp;'Báo cáo'!$C$3&amp;".xlsx]Hóa đơn COD'!"&amp;CELL("address",D850))),"",(INDIRECT("'["&amp;'Báo cáo'!$C$3&amp;".xlsx]Hóa đơn COD'!"&amp;CELL("address",D850))))</f>
        <v>18950</v>
      </c>
      <c r="E850">
        <f ca="1">IF(ISBLANK(INDIRECT("'["&amp;'Báo cáo'!$C$3&amp;".xlsx]Hóa đơn COD'!"&amp;CELL("address",E850))),"",(INDIRECT("'["&amp;'Báo cáo'!$C$3&amp;".xlsx]Hóa đơn COD'!"&amp;CELL("address",E850))))</f>
        <v>665763</v>
      </c>
      <c r="F850">
        <f ca="1">IF(ISBLANK(INDIRECT("'["&amp;'Báo cáo'!$C$3&amp;".xlsx]Hóa đơn COD'!"&amp;CELL("address",F850))),"",(INDIRECT("'["&amp;'Báo cáo'!$C$3&amp;".xlsx]Hóa đơn COD'!"&amp;CELL("address",F850))))</f>
        <v>558763</v>
      </c>
      <c r="G850">
        <f ca="1">IF(ISBLANK(INDIRECT("'["&amp;'Báo cáo'!$C$3&amp;".xlsx]Hóa đơn COD'!"&amp;CELL("address",G850))),"",(INDIRECT("'["&amp;'Báo cáo'!$C$3&amp;".xlsx]Hóa đơn COD'!"&amp;CELL("address",G850))))</f>
        <v>107000</v>
      </c>
      <c r="H850">
        <f ca="1">IF(ISBLANK(INDIRECT("'["&amp;'Báo cáo'!$C$3&amp;".xlsx]Hóa đơn COD'!"&amp;CELL("address",H850))),"",(INDIRECT("'["&amp;'Báo cáo'!$C$3&amp;".xlsx]Hóa đơn COD'!"&amp;CELL("address",H850))))</f>
        <v>0</v>
      </c>
      <c r="I850">
        <f ca="1">IF(ISBLANK(INDIRECT("'["&amp;'Báo cáo'!$C$3&amp;".xlsx]Hóa đơn COD'!"&amp;CELL("address",I850))),"",(INDIRECT("'["&amp;'Báo cáo'!$C$3&amp;".xlsx]Hóa đơn COD'!"&amp;CELL("address",I850))))</f>
        <v>49</v>
      </c>
      <c r="J850">
        <f ca="1">IF(ISBLANK(INDIRECT("'["&amp;'Báo cáo'!$C$3&amp;".xlsx]Hóa đơn COD'!"&amp;CELL("address",J850))),"",(INDIRECT("'["&amp;'Báo cáo'!$C$3&amp;".xlsx]Hóa đơn COD'!"&amp;CELL("address",J850))))</f>
        <v>26</v>
      </c>
      <c r="K850">
        <f ca="1">IF(ISBLANK(INDIRECT("'["&amp;'Báo cáo'!$C$3&amp;".xlsx]Hóa đơn COD'!"&amp;CELL("address",K850))),"",(INDIRECT("'["&amp;'Báo cáo'!$C$3&amp;".xlsx]Hóa đơn COD'!"&amp;CELL("address",K850))))</f>
        <v>2</v>
      </c>
      <c r="L850">
        <f ca="1">IF(ISBLANK(INDIRECT("'["&amp;'Báo cáo'!$C$3&amp;".xlsx]Hóa đơn COD'!"&amp;CELL("address",L850))),"",(INDIRECT("'["&amp;'Báo cáo'!$C$3&amp;".xlsx]Hóa đơn COD'!"&amp;CELL("address",L850))))</f>
        <v>21</v>
      </c>
      <c r="M850">
        <f ca="1">IF(ISBLANK(INDIRECT("'["&amp;'Báo cáo'!$C$3&amp;".xlsx]Hóa đơn COD'!"&amp;CELL("address",M850))),"",(INDIRECT("'["&amp;'Báo cáo'!$C$3&amp;".xlsx]Hóa đơn COD'!"&amp;CELL("address",M850))))</f>
        <v>49</v>
      </c>
      <c r="N850" t="str">
        <f ca="1">IF(ISBLANK(INDIRECT("'["&amp;'Báo cáo'!$C$3&amp;".xlsx]Hóa đơn COD'!"&amp;CELL("address",N850))),"",(INDIRECT("'["&amp;'Báo cáo'!$C$3&amp;".xlsx]Hóa đơn COD'!"&amp;CELL("address",N850))))</f>
        <v>trongntm</v>
      </c>
      <c r="O850" t="str">
        <f ca="1">IF(ISBLANK(INDIRECT("'["&amp;'Báo cáo'!$C$3&amp;".xlsx]Hóa đơn COD'!"&amp;CELL("address",O850))),"",(INDIRECT("'["&amp;'Báo cáo'!$C$3&amp;".xlsx]Hóa đơn COD'!"&amp;CELL("address",O850))))</f>
        <v>12:04 30-11-19</v>
      </c>
      <c r="P850" s="10">
        <f t="shared" ca="1" si="13"/>
        <v>0.50277777777777777</v>
      </c>
      <c r="Q850" t="str">
        <f ca="1">IF(B850="","",IF(P850&lt;'Báo cáo'!$C$4,"Sáng","Chiều"))</f>
        <v>Sáng</v>
      </c>
      <c r="R850" s="12" t="str">
        <f ca="1">IF(A850="","",IF(ISNUMBER(MATCH(B850,'Danh sách COD'!$B:$B,0)),J850/I850,""))</f>
        <v/>
      </c>
      <c r="S850" t="str">
        <f ca="1">IF(R850="","",IF(R850&gt;='Báo cáo'!$C$8,"Có","Không"))</f>
        <v/>
      </c>
    </row>
    <row r="851" spans="1:19" x14ac:dyDescent="0.25">
      <c r="A851" t="str">
        <f ca="1">IF(ISBLANK(INDIRECT("'["&amp;'Báo cáo'!$C$3&amp;".xlsx]Hóa đơn COD'!"&amp;CELL("address",A851))),"",(INDIRECT("'["&amp;'Báo cáo'!$C$3&amp;".xlsx]Hóa đơn COD'!"&amp;CELL("address",A851))))</f>
        <v>BTT395324982.T162718.031219</v>
      </c>
      <c r="B851" t="str">
        <f ca="1">IF(ISBLANK(INDIRECT("'["&amp;'Báo cáo'!$C$3&amp;".xlsx]Hóa đơn COD'!"&amp;CELL("address",B851))),"",(INDIRECT("'["&amp;'Báo cáo'!$C$3&amp;".xlsx]Hóa đơn COD'!"&amp;CELL("address",B851))))</f>
        <v>T162718-Nguyễn Quốc Việt</v>
      </c>
      <c r="C851">
        <f ca="1">IF(ISBLANK(INDIRECT("'["&amp;'Báo cáo'!$C$3&amp;".xlsx]Hóa đơn COD'!"&amp;CELL("address",C851))),"",(INDIRECT("'["&amp;'Báo cáo'!$C$3&amp;".xlsx]Hóa đơn COD'!"&amp;CELL("address",C851))))</f>
        <v>15669175</v>
      </c>
      <c r="D851">
        <f ca="1">IF(ISBLANK(INDIRECT("'["&amp;'Báo cáo'!$C$3&amp;".xlsx]Hóa đơn COD'!"&amp;CELL("address",D851))),"",(INDIRECT("'["&amp;'Báo cáo'!$C$3&amp;".xlsx]Hóa đơn COD'!"&amp;CELL("address",D851))))</f>
        <v>33450</v>
      </c>
      <c r="E851">
        <f ca="1">IF(ISBLANK(INDIRECT("'["&amp;'Báo cáo'!$C$3&amp;".xlsx]Hóa đơn COD'!"&amp;CELL("address",E851))),"",(INDIRECT("'["&amp;'Báo cáo'!$C$3&amp;".xlsx]Hóa đơn COD'!"&amp;CELL("address",E851))))</f>
        <v>1267850</v>
      </c>
      <c r="F851">
        <f ca="1">IF(ISBLANK(INDIRECT("'["&amp;'Báo cáo'!$C$3&amp;".xlsx]Hóa đơn COD'!"&amp;CELL("address",F851))),"",(INDIRECT("'["&amp;'Báo cáo'!$C$3&amp;".xlsx]Hóa đơn COD'!"&amp;CELL("address",F851))))</f>
        <v>1100850</v>
      </c>
      <c r="G851">
        <f ca="1">IF(ISBLANK(INDIRECT("'["&amp;'Báo cáo'!$C$3&amp;".xlsx]Hóa đơn COD'!"&amp;CELL("address",G851))),"",(INDIRECT("'["&amp;'Báo cáo'!$C$3&amp;".xlsx]Hóa đơn COD'!"&amp;CELL("address",G851))))</f>
        <v>149050</v>
      </c>
      <c r="H851">
        <f ca="1">IF(ISBLANK(INDIRECT("'["&amp;'Báo cáo'!$C$3&amp;".xlsx]Hóa đơn COD'!"&amp;CELL("address",H851))),"",(INDIRECT("'["&amp;'Báo cáo'!$C$3&amp;".xlsx]Hóa đơn COD'!"&amp;CELL("address",H851))))</f>
        <v>0</v>
      </c>
      <c r="I851">
        <f ca="1">IF(ISBLANK(INDIRECT("'["&amp;'Báo cáo'!$C$3&amp;".xlsx]Hóa đơn COD'!"&amp;CELL("address",I851))),"",(INDIRECT("'["&amp;'Báo cáo'!$C$3&amp;".xlsx]Hóa đơn COD'!"&amp;CELL("address",I851))))</f>
        <v>83</v>
      </c>
      <c r="J851">
        <f ca="1">IF(ISBLANK(INDIRECT("'["&amp;'Báo cáo'!$C$3&amp;".xlsx]Hóa đơn COD'!"&amp;CELL("address",J851))),"",(INDIRECT("'["&amp;'Báo cáo'!$C$3&amp;".xlsx]Hóa đơn COD'!"&amp;CELL("address",J851))))</f>
        <v>54</v>
      </c>
      <c r="K851">
        <f ca="1">IF(ISBLANK(INDIRECT("'["&amp;'Báo cáo'!$C$3&amp;".xlsx]Hóa đơn COD'!"&amp;CELL("address",K851))),"",(INDIRECT("'["&amp;'Báo cáo'!$C$3&amp;".xlsx]Hóa đơn COD'!"&amp;CELL("address",K851))))</f>
        <v>4</v>
      </c>
      <c r="L851">
        <f ca="1">IF(ISBLANK(INDIRECT("'["&amp;'Báo cáo'!$C$3&amp;".xlsx]Hóa đơn COD'!"&amp;CELL("address",L851))),"",(INDIRECT("'["&amp;'Báo cáo'!$C$3&amp;".xlsx]Hóa đơn COD'!"&amp;CELL("address",L851))))</f>
        <v>25</v>
      </c>
      <c r="M851">
        <f ca="1">IF(ISBLANK(INDIRECT("'["&amp;'Báo cáo'!$C$3&amp;".xlsx]Hóa đơn COD'!"&amp;CELL("address",M851))),"",(INDIRECT("'["&amp;'Báo cáo'!$C$3&amp;".xlsx]Hóa đơn COD'!"&amp;CELL("address",M851))))</f>
        <v>83</v>
      </c>
      <c r="N851" t="str">
        <f ca="1">IF(ISBLANK(INDIRECT("'["&amp;'Báo cáo'!$C$3&amp;".xlsx]Hóa đơn COD'!"&amp;CELL("address",N851))),"",(INDIRECT("'["&amp;'Báo cáo'!$C$3&amp;".xlsx]Hóa đơn COD'!"&amp;CELL("address",N851))))</f>
        <v>nhitpy</v>
      </c>
      <c r="O851" t="str">
        <f ca="1">IF(ISBLANK(INDIRECT("'["&amp;'Báo cáo'!$C$3&amp;".xlsx]Hóa đơn COD'!"&amp;CELL("address",O851))),"",(INDIRECT("'["&amp;'Báo cáo'!$C$3&amp;".xlsx]Hóa đơn COD'!"&amp;CELL("address",O851))))</f>
        <v>13:36 03-12-19</v>
      </c>
      <c r="P851" s="10">
        <f t="shared" ca="1" si="13"/>
        <v>0.56666666666666665</v>
      </c>
      <c r="Q851" t="str">
        <f ca="1">IF(B851="","",IF(P851&lt;'Báo cáo'!$C$4,"Sáng","Chiều"))</f>
        <v>Chiều</v>
      </c>
      <c r="R851" s="12" t="str">
        <f ca="1">IF(A851="","",IF(ISNUMBER(MATCH(B851,'Danh sách COD'!$B:$B,0)),J851/I851,""))</f>
        <v/>
      </c>
      <c r="S851" t="str">
        <f ca="1">IF(R851="","",IF(R851&gt;='Báo cáo'!$C$8,"Có","Không"))</f>
        <v/>
      </c>
    </row>
    <row r="852" spans="1:19" x14ac:dyDescent="0.25">
      <c r="A852" t="str">
        <f ca="1">IF(ISBLANK(INDIRECT("'["&amp;'Báo cáo'!$C$3&amp;".xlsx]Hóa đơn COD'!"&amp;CELL("address",A852))),"",(INDIRECT("'["&amp;'Báo cáo'!$C$3&amp;".xlsx]Hóa đơn COD'!"&amp;CELL("address",A852))))</f>
        <v>BTT394086414.T162718.021219</v>
      </c>
      <c r="B852" t="str">
        <f ca="1">IF(ISBLANK(INDIRECT("'["&amp;'Báo cáo'!$C$3&amp;".xlsx]Hóa đơn COD'!"&amp;CELL("address",B852))),"",(INDIRECT("'["&amp;'Báo cáo'!$C$3&amp;".xlsx]Hóa đơn COD'!"&amp;CELL("address",B852))))</f>
        <v>T162718-Nguyễn Quốc Việt</v>
      </c>
      <c r="C852">
        <f ca="1">IF(ISBLANK(INDIRECT("'["&amp;'Báo cáo'!$C$3&amp;".xlsx]Hóa đơn COD'!"&amp;CELL("address",C852))),"",(INDIRECT("'["&amp;'Báo cáo'!$C$3&amp;".xlsx]Hóa đơn COD'!"&amp;CELL("address",C852))))</f>
        <v>15618288</v>
      </c>
      <c r="D852">
        <f ca="1">IF(ISBLANK(INDIRECT("'["&amp;'Báo cáo'!$C$3&amp;".xlsx]Hóa đơn COD'!"&amp;CELL("address",D852))),"",(INDIRECT("'["&amp;'Báo cáo'!$C$3&amp;".xlsx]Hóa đơn COD'!"&amp;CELL("address",D852))))</f>
        <v>0</v>
      </c>
      <c r="E852">
        <f ca="1">IF(ISBLANK(INDIRECT("'["&amp;'Báo cáo'!$C$3&amp;".xlsx]Hóa đơn COD'!"&amp;CELL("address",E852))),"",(INDIRECT("'["&amp;'Báo cáo'!$C$3&amp;".xlsx]Hóa đơn COD'!"&amp;CELL("address",E852))))</f>
        <v>1896590</v>
      </c>
      <c r="F852">
        <f ca="1">IF(ISBLANK(INDIRECT("'["&amp;'Báo cáo'!$C$3&amp;".xlsx]Hóa đơn COD'!"&amp;CELL("address",F852))),"",(INDIRECT("'["&amp;'Báo cáo'!$C$3&amp;".xlsx]Hóa đơn COD'!"&amp;CELL("address",F852))))</f>
        <v>1683590</v>
      </c>
      <c r="G852">
        <f ca="1">IF(ISBLANK(INDIRECT("'["&amp;'Báo cáo'!$C$3&amp;".xlsx]Hóa đơn COD'!"&amp;CELL("address",G852))),"",(INDIRECT("'["&amp;'Báo cáo'!$C$3&amp;".xlsx]Hóa đơn COD'!"&amp;CELL("address",G852))))</f>
        <v>213000</v>
      </c>
      <c r="H852">
        <f ca="1">IF(ISBLANK(INDIRECT("'["&amp;'Báo cáo'!$C$3&amp;".xlsx]Hóa đơn COD'!"&amp;CELL("address",H852))),"",(INDIRECT("'["&amp;'Báo cáo'!$C$3&amp;".xlsx]Hóa đơn COD'!"&amp;CELL("address",H852))))</f>
        <v>0</v>
      </c>
      <c r="I852">
        <f ca="1">IF(ISBLANK(INDIRECT("'["&amp;'Báo cáo'!$C$3&amp;".xlsx]Hóa đơn COD'!"&amp;CELL("address",I852))),"",(INDIRECT("'["&amp;'Báo cáo'!$C$3&amp;".xlsx]Hóa đơn COD'!"&amp;CELL("address",I852))))</f>
        <v>110</v>
      </c>
      <c r="J852">
        <f ca="1">IF(ISBLANK(INDIRECT("'["&amp;'Báo cáo'!$C$3&amp;".xlsx]Hóa đơn COD'!"&amp;CELL("address",J852))),"",(INDIRECT("'["&amp;'Báo cáo'!$C$3&amp;".xlsx]Hóa đơn COD'!"&amp;CELL("address",J852))))</f>
        <v>77</v>
      </c>
      <c r="K852">
        <f ca="1">IF(ISBLANK(INDIRECT("'["&amp;'Báo cáo'!$C$3&amp;".xlsx]Hóa đơn COD'!"&amp;CELL("address",K852))),"",(INDIRECT("'["&amp;'Báo cáo'!$C$3&amp;".xlsx]Hóa đơn COD'!"&amp;CELL("address",K852))))</f>
        <v>3</v>
      </c>
      <c r="L852">
        <f ca="1">IF(ISBLANK(INDIRECT("'["&amp;'Báo cáo'!$C$3&amp;".xlsx]Hóa đơn COD'!"&amp;CELL("address",L852))),"",(INDIRECT("'["&amp;'Báo cáo'!$C$3&amp;".xlsx]Hóa đơn COD'!"&amp;CELL("address",L852))))</f>
        <v>30</v>
      </c>
      <c r="M852">
        <f ca="1">IF(ISBLANK(INDIRECT("'["&amp;'Báo cáo'!$C$3&amp;".xlsx]Hóa đơn COD'!"&amp;CELL("address",M852))),"",(INDIRECT("'["&amp;'Báo cáo'!$C$3&amp;".xlsx]Hóa đơn COD'!"&amp;CELL("address",M852))))</f>
        <v>110</v>
      </c>
      <c r="N852" t="str">
        <f ca="1">IF(ISBLANK(INDIRECT("'["&amp;'Báo cáo'!$C$3&amp;".xlsx]Hóa đơn COD'!"&amp;CELL("address",N852))),"",(INDIRECT("'["&amp;'Báo cáo'!$C$3&amp;".xlsx]Hóa đơn COD'!"&amp;CELL("address",N852))))</f>
        <v>ngannk2</v>
      </c>
      <c r="O852" t="str">
        <f ca="1">IF(ISBLANK(INDIRECT("'["&amp;'Báo cáo'!$C$3&amp;".xlsx]Hóa đơn COD'!"&amp;CELL("address",O852))),"",(INDIRECT("'["&amp;'Báo cáo'!$C$3&amp;".xlsx]Hóa đơn COD'!"&amp;CELL("address",O852))))</f>
        <v>14:40 02-12-19</v>
      </c>
      <c r="P852" s="10">
        <f t="shared" ca="1" si="13"/>
        <v>0.61111111111111105</v>
      </c>
      <c r="Q852" t="str">
        <f ca="1">IF(B852="","",IF(P852&lt;'Báo cáo'!$C$4,"Sáng","Chiều"))</f>
        <v>Chiều</v>
      </c>
      <c r="R852" s="12" t="str">
        <f ca="1">IF(A852="","",IF(ISNUMBER(MATCH(B852,'Danh sách COD'!$B:$B,0)),J852/I852,""))</f>
        <v/>
      </c>
      <c r="S852" t="str">
        <f ca="1">IF(R852="","",IF(R852&gt;='Báo cáo'!$C$8,"Có","Không"))</f>
        <v/>
      </c>
    </row>
    <row r="853" spans="1:19" x14ac:dyDescent="0.25">
      <c r="A853" t="str">
        <f ca="1">IF(ISBLANK(INDIRECT("'["&amp;'Báo cáo'!$C$3&amp;".xlsx]Hóa đơn COD'!"&amp;CELL("address",A853))),"",(INDIRECT("'["&amp;'Báo cáo'!$C$3&amp;".xlsx]Hóa đơn COD'!"&amp;CELL("address",A853))))</f>
        <v>BTT394238586.T162718.021219</v>
      </c>
      <c r="B853" t="str">
        <f ca="1">IF(ISBLANK(INDIRECT("'["&amp;'Báo cáo'!$C$3&amp;".xlsx]Hóa đơn COD'!"&amp;CELL("address",B853))),"",(INDIRECT("'["&amp;'Báo cáo'!$C$3&amp;".xlsx]Hóa đơn COD'!"&amp;CELL("address",B853))))</f>
        <v>T162718-Nguyễn Quốc Việt</v>
      </c>
      <c r="C853">
        <f ca="1">IF(ISBLANK(INDIRECT("'["&amp;'Báo cáo'!$C$3&amp;".xlsx]Hóa đơn COD'!"&amp;CELL("address",C853))),"",(INDIRECT("'["&amp;'Báo cáo'!$C$3&amp;".xlsx]Hóa đơn COD'!"&amp;CELL("address",C853))))</f>
        <v>6204725</v>
      </c>
      <c r="D853">
        <f ca="1">IF(ISBLANK(INDIRECT("'["&amp;'Báo cáo'!$C$3&amp;".xlsx]Hóa đơn COD'!"&amp;CELL("address",D853))),"",(INDIRECT("'["&amp;'Báo cáo'!$C$3&amp;".xlsx]Hóa đơn COD'!"&amp;CELL("address",D853))))</f>
        <v>0</v>
      </c>
      <c r="E853">
        <f ca="1">IF(ISBLANK(INDIRECT("'["&amp;'Báo cáo'!$C$3&amp;".xlsx]Hóa đơn COD'!"&amp;CELL("address",E853))),"",(INDIRECT("'["&amp;'Báo cáo'!$C$3&amp;".xlsx]Hóa đơn COD'!"&amp;CELL("address",E853))))</f>
        <v>647890</v>
      </c>
      <c r="F853">
        <f ca="1">IF(ISBLANK(INDIRECT("'["&amp;'Báo cáo'!$C$3&amp;".xlsx]Hóa đơn COD'!"&amp;CELL("address",F853))),"",(INDIRECT("'["&amp;'Báo cáo'!$C$3&amp;".xlsx]Hóa đơn COD'!"&amp;CELL("address",F853))))</f>
        <v>647890</v>
      </c>
      <c r="G853">
        <f ca="1">IF(ISBLANK(INDIRECT("'["&amp;'Báo cáo'!$C$3&amp;".xlsx]Hóa đơn COD'!"&amp;CELL("address",G853))),"",(INDIRECT("'["&amp;'Báo cáo'!$C$3&amp;".xlsx]Hóa đơn COD'!"&amp;CELL("address",G853))))</f>
        <v>0</v>
      </c>
      <c r="H853">
        <f ca="1">IF(ISBLANK(INDIRECT("'["&amp;'Báo cáo'!$C$3&amp;".xlsx]Hóa đơn COD'!"&amp;CELL("address",H853))),"",(INDIRECT("'["&amp;'Báo cáo'!$C$3&amp;".xlsx]Hóa đơn COD'!"&amp;CELL("address",H853))))</f>
        <v>0</v>
      </c>
      <c r="I853">
        <f ca="1">IF(ISBLANK(INDIRECT("'["&amp;'Báo cáo'!$C$3&amp;".xlsx]Hóa đơn COD'!"&amp;CELL("address",I853))),"",(INDIRECT("'["&amp;'Báo cáo'!$C$3&amp;".xlsx]Hóa đơn COD'!"&amp;CELL("address",I853))))</f>
        <v>36</v>
      </c>
      <c r="J853">
        <f ca="1">IF(ISBLANK(INDIRECT("'["&amp;'Báo cáo'!$C$3&amp;".xlsx]Hóa đơn COD'!"&amp;CELL("address",J853))),"",(INDIRECT("'["&amp;'Báo cáo'!$C$3&amp;".xlsx]Hóa đơn COD'!"&amp;CELL("address",J853))))</f>
        <v>22</v>
      </c>
      <c r="K853">
        <f ca="1">IF(ISBLANK(INDIRECT("'["&amp;'Báo cáo'!$C$3&amp;".xlsx]Hóa đơn COD'!"&amp;CELL("address",K853))),"",(INDIRECT("'["&amp;'Báo cáo'!$C$3&amp;".xlsx]Hóa đơn COD'!"&amp;CELL("address",K853))))</f>
        <v>2</v>
      </c>
      <c r="L853">
        <f ca="1">IF(ISBLANK(INDIRECT("'["&amp;'Báo cáo'!$C$3&amp;".xlsx]Hóa đơn COD'!"&amp;CELL("address",L853))),"",(INDIRECT("'["&amp;'Báo cáo'!$C$3&amp;".xlsx]Hóa đơn COD'!"&amp;CELL("address",L853))))</f>
        <v>12</v>
      </c>
      <c r="M853">
        <f ca="1">IF(ISBLANK(INDIRECT("'["&amp;'Báo cáo'!$C$3&amp;".xlsx]Hóa đơn COD'!"&amp;CELL("address",M853))),"",(INDIRECT("'["&amp;'Báo cáo'!$C$3&amp;".xlsx]Hóa đơn COD'!"&amp;CELL("address",M853))))</f>
        <v>36</v>
      </c>
      <c r="N853" t="str">
        <f ca="1">IF(ISBLANK(INDIRECT("'["&amp;'Báo cáo'!$C$3&amp;".xlsx]Hóa đơn COD'!"&amp;CELL("address",N853))),"",(INDIRECT("'["&amp;'Báo cáo'!$C$3&amp;".xlsx]Hóa đơn COD'!"&amp;CELL("address",N853))))</f>
        <v>ngannk2</v>
      </c>
      <c r="O853" t="str">
        <f ca="1">IF(ISBLANK(INDIRECT("'["&amp;'Báo cáo'!$C$3&amp;".xlsx]Hóa đơn COD'!"&amp;CELL("address",O853))),"",(INDIRECT("'["&amp;'Báo cáo'!$C$3&amp;".xlsx]Hóa đơn COD'!"&amp;CELL("address",O853))))</f>
        <v>17:09 02-12-19</v>
      </c>
      <c r="P853" s="10">
        <f t="shared" ca="1" si="13"/>
        <v>0.71458333333333324</v>
      </c>
      <c r="Q853" t="str">
        <f ca="1">IF(B853="","",IF(P853&lt;'Báo cáo'!$C$4,"Sáng","Chiều"))</f>
        <v>Chiều</v>
      </c>
      <c r="R853" s="12" t="str">
        <f ca="1">IF(A853="","",IF(ISNUMBER(MATCH(B853,'Danh sách COD'!$B:$B,0)),J853/I853,""))</f>
        <v/>
      </c>
      <c r="S853" t="str">
        <f ca="1">IF(R853="","",IF(R853&gt;='Báo cáo'!$C$8,"Có","Không"))</f>
        <v/>
      </c>
    </row>
    <row r="854" spans="1:19" x14ac:dyDescent="0.25">
      <c r="A854" t="str">
        <f ca="1">IF(ISBLANK(INDIRECT("'["&amp;'Báo cáo'!$C$3&amp;".xlsx]Hóa đơn COD'!"&amp;CELL("address",A854))),"",(INDIRECT("'["&amp;'Báo cáo'!$C$3&amp;".xlsx]Hóa đơn COD'!"&amp;CELL("address",A854))))</f>
        <v>BTT392876307.T162726.011219</v>
      </c>
      <c r="B854" t="str">
        <f ca="1">IF(ISBLANK(INDIRECT("'["&amp;'Báo cáo'!$C$3&amp;".xlsx]Hóa đơn COD'!"&amp;CELL("address",B854))),"",(INDIRECT("'["&amp;'Báo cáo'!$C$3&amp;".xlsx]Hóa đơn COD'!"&amp;CELL("address",B854))))</f>
        <v>T162726-Nguyễn Công Viên</v>
      </c>
      <c r="C854">
        <f ca="1">IF(ISBLANK(INDIRECT("'["&amp;'Báo cáo'!$C$3&amp;".xlsx]Hóa đơn COD'!"&amp;CELL("address",C854))),"",(INDIRECT("'["&amp;'Báo cáo'!$C$3&amp;".xlsx]Hóa đơn COD'!"&amp;CELL("address",C854))))</f>
        <v>16692510</v>
      </c>
      <c r="D854">
        <f ca="1">IF(ISBLANK(INDIRECT("'["&amp;'Báo cáo'!$C$3&amp;".xlsx]Hóa đơn COD'!"&amp;CELL("address",D854))),"",(INDIRECT("'["&amp;'Báo cáo'!$C$3&amp;".xlsx]Hóa đơn COD'!"&amp;CELL("address",D854))))</f>
        <v>20250</v>
      </c>
      <c r="E854">
        <f ca="1">IF(ISBLANK(INDIRECT("'["&amp;'Báo cáo'!$C$3&amp;".xlsx]Hóa đơn COD'!"&amp;CELL("address",E854))),"",(INDIRECT("'["&amp;'Báo cáo'!$C$3&amp;".xlsx]Hóa đơn COD'!"&amp;CELL("address",E854))))</f>
        <v>1629650</v>
      </c>
      <c r="F854">
        <f ca="1">IF(ISBLANK(INDIRECT("'["&amp;'Báo cáo'!$C$3&amp;".xlsx]Hóa đơn COD'!"&amp;CELL("address",F854))),"",(INDIRECT("'["&amp;'Báo cáo'!$C$3&amp;".xlsx]Hóa đơn COD'!"&amp;CELL("address",F854))))</f>
        <v>1388150</v>
      </c>
      <c r="G854">
        <f ca="1">IF(ISBLANK(INDIRECT("'["&amp;'Báo cáo'!$C$3&amp;".xlsx]Hóa đơn COD'!"&amp;CELL("address",G854))),"",(INDIRECT("'["&amp;'Báo cáo'!$C$3&amp;".xlsx]Hóa đơn COD'!"&amp;CELL("address",G854))))</f>
        <v>221250</v>
      </c>
      <c r="H854">
        <f ca="1">IF(ISBLANK(INDIRECT("'["&amp;'Báo cáo'!$C$3&amp;".xlsx]Hóa đơn COD'!"&amp;CELL("address",H854))),"",(INDIRECT("'["&amp;'Báo cáo'!$C$3&amp;".xlsx]Hóa đơn COD'!"&amp;CELL("address",H854))))</f>
        <v>0</v>
      </c>
      <c r="I854">
        <f ca="1">IF(ISBLANK(INDIRECT("'["&amp;'Báo cáo'!$C$3&amp;".xlsx]Hóa đơn COD'!"&amp;CELL("address",I854))),"",(INDIRECT("'["&amp;'Báo cáo'!$C$3&amp;".xlsx]Hóa đơn COD'!"&amp;CELL("address",I854))))</f>
        <v>75</v>
      </c>
      <c r="J854">
        <f ca="1">IF(ISBLANK(INDIRECT("'["&amp;'Báo cáo'!$C$3&amp;".xlsx]Hóa đơn COD'!"&amp;CELL("address",J854))),"",(INDIRECT("'["&amp;'Báo cáo'!$C$3&amp;".xlsx]Hóa đơn COD'!"&amp;CELL("address",J854))))</f>
        <v>68</v>
      </c>
      <c r="K854">
        <f ca="1">IF(ISBLANK(INDIRECT("'["&amp;'Báo cáo'!$C$3&amp;".xlsx]Hóa đơn COD'!"&amp;CELL("address",K854))),"",(INDIRECT("'["&amp;'Báo cáo'!$C$3&amp;".xlsx]Hóa đơn COD'!"&amp;CELL("address",K854))))</f>
        <v>0</v>
      </c>
      <c r="L854">
        <f ca="1">IF(ISBLANK(INDIRECT("'["&amp;'Báo cáo'!$C$3&amp;".xlsx]Hóa đơn COD'!"&amp;CELL("address",L854))),"",(INDIRECT("'["&amp;'Báo cáo'!$C$3&amp;".xlsx]Hóa đơn COD'!"&amp;CELL("address",L854))))</f>
        <v>7</v>
      </c>
      <c r="M854">
        <f ca="1">IF(ISBLANK(INDIRECT("'["&amp;'Báo cáo'!$C$3&amp;".xlsx]Hóa đơn COD'!"&amp;CELL("address",M854))),"",(INDIRECT("'["&amp;'Báo cáo'!$C$3&amp;".xlsx]Hóa đơn COD'!"&amp;CELL("address",M854))))</f>
        <v>75</v>
      </c>
      <c r="N854" t="str">
        <f ca="1">IF(ISBLANK(INDIRECT("'["&amp;'Báo cáo'!$C$3&amp;".xlsx]Hóa đơn COD'!"&amp;CELL("address",N854))),"",(INDIRECT("'["&amp;'Báo cáo'!$C$3&amp;".xlsx]Hóa đơn COD'!"&amp;CELL("address",N854))))</f>
        <v>huyendtm2</v>
      </c>
      <c r="O854" t="str">
        <f ca="1">IF(ISBLANK(INDIRECT("'["&amp;'Báo cáo'!$C$3&amp;".xlsx]Hóa đơn COD'!"&amp;CELL("address",O854))),"",(INDIRECT("'["&amp;'Báo cáo'!$C$3&amp;".xlsx]Hóa đơn COD'!"&amp;CELL("address",O854))))</f>
        <v>13:44 01-12-19</v>
      </c>
      <c r="P854" s="10">
        <f t="shared" ca="1" si="13"/>
        <v>0.57222222222222219</v>
      </c>
      <c r="Q854" t="str">
        <f ca="1">IF(B854="","",IF(P854&lt;'Báo cáo'!$C$4,"Sáng","Chiều"))</f>
        <v>Chiều</v>
      </c>
      <c r="R854" s="12" t="str">
        <f ca="1">IF(A854="","",IF(ISNUMBER(MATCH(B854,'Danh sách COD'!$B:$B,0)),J854/I854,""))</f>
        <v/>
      </c>
      <c r="S854" t="str">
        <f ca="1">IF(R854="","",IF(R854&gt;='Báo cáo'!$C$8,"Có","Không"))</f>
        <v/>
      </c>
    </row>
    <row r="855" spans="1:19" x14ac:dyDescent="0.25">
      <c r="A855" t="str">
        <f ca="1">IF(ISBLANK(INDIRECT("'["&amp;'Báo cáo'!$C$3&amp;".xlsx]Hóa đơn COD'!"&amp;CELL("address",A855))),"",(INDIRECT("'["&amp;'Báo cáo'!$C$3&amp;".xlsx]Hóa đơn COD'!"&amp;CELL("address",A855))))</f>
        <v>BTT396703002.T163250.041219</v>
      </c>
      <c r="B855" t="str">
        <f ca="1">IF(ISBLANK(INDIRECT("'["&amp;'Báo cáo'!$C$3&amp;".xlsx]Hóa đơn COD'!"&amp;CELL("address",B855))),"",(INDIRECT("'["&amp;'Báo cáo'!$C$3&amp;".xlsx]Hóa đơn COD'!"&amp;CELL("address",B855))))</f>
        <v>T163250-Trương Kính Đức</v>
      </c>
      <c r="C855">
        <f ca="1">IF(ISBLANK(INDIRECT("'["&amp;'Báo cáo'!$C$3&amp;".xlsx]Hóa đơn COD'!"&amp;CELL("address",C855))),"",(INDIRECT("'["&amp;'Báo cáo'!$C$3&amp;".xlsx]Hóa đơn COD'!"&amp;CELL("address",C855))))</f>
        <v>15261167</v>
      </c>
      <c r="D855">
        <f ca="1">IF(ISBLANK(INDIRECT("'["&amp;'Báo cáo'!$C$3&amp;".xlsx]Hóa đơn COD'!"&amp;CELL("address",D855))),"",(INDIRECT("'["&amp;'Báo cáo'!$C$3&amp;".xlsx]Hóa đơn COD'!"&amp;CELL("address",D855))))</f>
        <v>0</v>
      </c>
      <c r="E855">
        <f ca="1">IF(ISBLANK(INDIRECT("'["&amp;'Báo cáo'!$C$3&amp;".xlsx]Hóa đơn COD'!"&amp;CELL("address",E855))),"",(INDIRECT("'["&amp;'Báo cáo'!$C$3&amp;".xlsx]Hóa đơn COD'!"&amp;CELL("address",E855))))</f>
        <v>1281630</v>
      </c>
      <c r="F855">
        <f ca="1">IF(ISBLANK(INDIRECT("'["&amp;'Báo cáo'!$C$3&amp;".xlsx]Hóa đơn COD'!"&amp;CELL("address",F855))),"",(INDIRECT("'["&amp;'Báo cáo'!$C$3&amp;".xlsx]Hóa đơn COD'!"&amp;CELL("address",F855))))</f>
        <v>1120630</v>
      </c>
      <c r="G855">
        <f ca="1">IF(ISBLANK(INDIRECT("'["&amp;'Báo cáo'!$C$3&amp;".xlsx]Hóa đơn COD'!"&amp;CELL("address",G855))),"",(INDIRECT("'["&amp;'Báo cáo'!$C$3&amp;".xlsx]Hóa đơn COD'!"&amp;CELL("address",G855))))</f>
        <v>161000</v>
      </c>
      <c r="H855">
        <f ca="1">IF(ISBLANK(INDIRECT("'["&amp;'Báo cáo'!$C$3&amp;".xlsx]Hóa đơn COD'!"&amp;CELL("address",H855))),"",(INDIRECT("'["&amp;'Báo cáo'!$C$3&amp;".xlsx]Hóa đơn COD'!"&amp;CELL("address",H855))))</f>
        <v>0</v>
      </c>
      <c r="I855">
        <f ca="1">IF(ISBLANK(INDIRECT("'["&amp;'Báo cáo'!$C$3&amp;".xlsx]Hóa đơn COD'!"&amp;CELL("address",I855))),"",(INDIRECT("'["&amp;'Báo cáo'!$C$3&amp;".xlsx]Hóa đơn COD'!"&amp;CELL("address",I855))))</f>
        <v>70</v>
      </c>
      <c r="J855">
        <f ca="1">IF(ISBLANK(INDIRECT("'["&amp;'Báo cáo'!$C$3&amp;".xlsx]Hóa đơn COD'!"&amp;CELL("address",J855))),"",(INDIRECT("'["&amp;'Báo cáo'!$C$3&amp;".xlsx]Hóa đơn COD'!"&amp;CELL("address",J855))))</f>
        <v>50</v>
      </c>
      <c r="K855">
        <f ca="1">IF(ISBLANK(INDIRECT("'["&amp;'Báo cáo'!$C$3&amp;".xlsx]Hóa đơn COD'!"&amp;CELL("address",K855))),"",(INDIRECT("'["&amp;'Báo cáo'!$C$3&amp;".xlsx]Hóa đơn COD'!"&amp;CELL("address",K855))))</f>
        <v>4</v>
      </c>
      <c r="L855">
        <f ca="1">IF(ISBLANK(INDIRECT("'["&amp;'Báo cáo'!$C$3&amp;".xlsx]Hóa đơn COD'!"&amp;CELL("address",L855))),"",(INDIRECT("'["&amp;'Báo cáo'!$C$3&amp;".xlsx]Hóa đơn COD'!"&amp;CELL("address",L855))))</f>
        <v>16</v>
      </c>
      <c r="M855">
        <f ca="1">IF(ISBLANK(INDIRECT("'["&amp;'Báo cáo'!$C$3&amp;".xlsx]Hóa đơn COD'!"&amp;CELL("address",M855))),"",(INDIRECT("'["&amp;'Báo cáo'!$C$3&amp;".xlsx]Hóa đơn COD'!"&amp;CELL("address",M855))))</f>
        <v>70</v>
      </c>
      <c r="N855" t="str">
        <f ca="1">IF(ISBLANK(INDIRECT("'["&amp;'Báo cáo'!$C$3&amp;".xlsx]Hóa đơn COD'!"&amp;CELL("address",N855))),"",(INDIRECT("'["&amp;'Báo cáo'!$C$3&amp;".xlsx]Hóa đơn COD'!"&amp;CELL("address",N855))))</f>
        <v>trongntm</v>
      </c>
      <c r="O855" t="str">
        <f ca="1">IF(ISBLANK(INDIRECT("'["&amp;'Báo cáo'!$C$3&amp;".xlsx]Hóa đơn COD'!"&amp;CELL("address",O855))),"",(INDIRECT("'["&amp;'Báo cáo'!$C$3&amp;".xlsx]Hóa đơn COD'!"&amp;CELL("address",O855))))</f>
        <v>13:09 04-12-19</v>
      </c>
      <c r="P855" s="10">
        <f t="shared" ca="1" si="13"/>
        <v>0.54791666666666672</v>
      </c>
      <c r="Q855" t="str">
        <f ca="1">IF(B855="","",IF(P855&lt;'Báo cáo'!$C$4,"Sáng","Chiều"))</f>
        <v>Sáng</v>
      </c>
      <c r="R855" s="12">
        <f ca="1">IF(A855="","",IF(ISNUMBER(MATCH(B855,'Danh sách COD'!$B:$B,0)),J855/I855,""))</f>
        <v>0.7142857142857143</v>
      </c>
      <c r="S855" t="str">
        <f ca="1">IF(R855="","",IF(R855&gt;='Báo cáo'!$C$8,"Có","Không"))</f>
        <v>Không</v>
      </c>
    </row>
    <row r="856" spans="1:19" x14ac:dyDescent="0.25">
      <c r="A856" t="str">
        <f ca="1">IF(ISBLANK(INDIRECT("'["&amp;'Báo cáo'!$C$3&amp;".xlsx]Hóa đơn COD'!"&amp;CELL("address",A856))),"",(INDIRECT("'["&amp;'Báo cáo'!$C$3&amp;".xlsx]Hóa đơn COD'!"&amp;CELL("address",A856))))</f>
        <v>BTT397963029.T163250.051219</v>
      </c>
      <c r="B856" t="str">
        <f ca="1">IF(ISBLANK(INDIRECT("'["&amp;'Báo cáo'!$C$3&amp;".xlsx]Hóa đơn COD'!"&amp;CELL("address",B856))),"",(INDIRECT("'["&amp;'Báo cáo'!$C$3&amp;".xlsx]Hóa đơn COD'!"&amp;CELL("address",B856))))</f>
        <v>T163250-Trương Kính Đức</v>
      </c>
      <c r="C856">
        <f ca="1">IF(ISBLANK(INDIRECT("'["&amp;'Báo cáo'!$C$3&amp;".xlsx]Hóa đơn COD'!"&amp;CELL("address",C856))),"",(INDIRECT("'["&amp;'Báo cáo'!$C$3&amp;".xlsx]Hóa đơn COD'!"&amp;CELL("address",C856))))</f>
        <v>10205109</v>
      </c>
      <c r="D856">
        <f ca="1">IF(ISBLANK(INDIRECT("'["&amp;'Báo cáo'!$C$3&amp;".xlsx]Hóa đơn COD'!"&amp;CELL("address",D856))),"",(INDIRECT("'["&amp;'Báo cáo'!$C$3&amp;".xlsx]Hóa đơn COD'!"&amp;CELL("address",D856))))</f>
        <v>0</v>
      </c>
      <c r="E856">
        <f ca="1">IF(ISBLANK(INDIRECT("'["&amp;'Báo cáo'!$C$3&amp;".xlsx]Hóa đơn COD'!"&amp;CELL("address",E856))),"",(INDIRECT("'["&amp;'Báo cáo'!$C$3&amp;".xlsx]Hóa đơn COD'!"&amp;CELL("address",E856))))</f>
        <v>1272160</v>
      </c>
      <c r="F856">
        <f ca="1">IF(ISBLANK(INDIRECT("'["&amp;'Báo cáo'!$C$3&amp;".xlsx]Hóa đơn COD'!"&amp;CELL("address",F856))),"",(INDIRECT("'["&amp;'Báo cáo'!$C$3&amp;".xlsx]Hóa đơn COD'!"&amp;CELL("address",F856))))</f>
        <v>1085160</v>
      </c>
      <c r="G856">
        <f ca="1">IF(ISBLANK(INDIRECT("'["&amp;'Báo cáo'!$C$3&amp;".xlsx]Hóa đơn COD'!"&amp;CELL("address",G856))),"",(INDIRECT("'["&amp;'Báo cáo'!$C$3&amp;".xlsx]Hóa đơn COD'!"&amp;CELL("address",G856))))</f>
        <v>187000</v>
      </c>
      <c r="H856">
        <f ca="1">IF(ISBLANK(INDIRECT("'["&amp;'Báo cáo'!$C$3&amp;".xlsx]Hóa đơn COD'!"&amp;CELL("address",H856))),"",(INDIRECT("'["&amp;'Báo cáo'!$C$3&amp;".xlsx]Hóa đơn COD'!"&amp;CELL("address",H856))))</f>
        <v>0</v>
      </c>
      <c r="I856">
        <f ca="1">IF(ISBLANK(INDIRECT("'["&amp;'Báo cáo'!$C$3&amp;".xlsx]Hóa đơn COD'!"&amp;CELL("address",I856))),"",(INDIRECT("'["&amp;'Báo cáo'!$C$3&amp;".xlsx]Hóa đơn COD'!"&amp;CELL("address",I856))))</f>
        <v>56</v>
      </c>
      <c r="J856">
        <f ca="1">IF(ISBLANK(INDIRECT("'["&amp;'Báo cáo'!$C$3&amp;".xlsx]Hóa đơn COD'!"&amp;CELL("address",J856))),"",(INDIRECT("'["&amp;'Báo cáo'!$C$3&amp;".xlsx]Hóa đơn COD'!"&amp;CELL("address",J856))))</f>
        <v>47</v>
      </c>
      <c r="K856">
        <f ca="1">IF(ISBLANK(INDIRECT("'["&amp;'Báo cáo'!$C$3&amp;".xlsx]Hóa đơn COD'!"&amp;CELL("address",K856))),"",(INDIRECT("'["&amp;'Báo cáo'!$C$3&amp;".xlsx]Hóa đơn COD'!"&amp;CELL("address",K856))))</f>
        <v>1</v>
      </c>
      <c r="L856">
        <f ca="1">IF(ISBLANK(INDIRECT("'["&amp;'Báo cáo'!$C$3&amp;".xlsx]Hóa đơn COD'!"&amp;CELL("address",L856))),"",(INDIRECT("'["&amp;'Báo cáo'!$C$3&amp;".xlsx]Hóa đơn COD'!"&amp;CELL("address",L856))))</f>
        <v>8</v>
      </c>
      <c r="M856">
        <f ca="1">IF(ISBLANK(INDIRECT("'["&amp;'Báo cáo'!$C$3&amp;".xlsx]Hóa đơn COD'!"&amp;CELL("address",M856))),"",(INDIRECT("'["&amp;'Báo cáo'!$C$3&amp;".xlsx]Hóa đơn COD'!"&amp;CELL("address",M856))))</f>
        <v>56</v>
      </c>
      <c r="N856" t="str">
        <f ca="1">IF(ISBLANK(INDIRECT("'["&amp;'Báo cáo'!$C$3&amp;".xlsx]Hóa đơn COD'!"&amp;CELL("address",N856))),"",(INDIRECT("'["&amp;'Báo cáo'!$C$3&amp;".xlsx]Hóa đơn COD'!"&amp;CELL("address",N856))))</f>
        <v>ngannk2</v>
      </c>
      <c r="O856" t="str">
        <f ca="1">IF(ISBLANK(INDIRECT("'["&amp;'Báo cáo'!$C$3&amp;".xlsx]Hóa đơn COD'!"&amp;CELL("address",O856))),"",(INDIRECT("'["&amp;'Báo cáo'!$C$3&amp;".xlsx]Hóa đơn COD'!"&amp;CELL("address",O856))))</f>
        <v>13:12 05-12-19</v>
      </c>
      <c r="P856" s="10">
        <f t="shared" ca="1" si="13"/>
        <v>0.54999999999999993</v>
      </c>
      <c r="Q856" t="str">
        <f ca="1">IF(B856="","",IF(P856&lt;'Báo cáo'!$C$4,"Sáng","Chiều"))</f>
        <v>Sáng</v>
      </c>
      <c r="R856" s="12">
        <f ca="1">IF(A856="","",IF(ISNUMBER(MATCH(B856,'Danh sách COD'!$B:$B,0)),J856/I856,""))</f>
        <v>0.8392857142857143</v>
      </c>
      <c r="S856" t="str">
        <f ca="1">IF(R856="","",IF(R856&gt;='Báo cáo'!$C$8,"Có","Không"))</f>
        <v>Không</v>
      </c>
    </row>
    <row r="857" spans="1:19" x14ac:dyDescent="0.25">
      <c r="A857" t="str">
        <f ca="1">IF(ISBLANK(INDIRECT("'["&amp;'Báo cáo'!$C$3&amp;".xlsx]Hóa đơn COD'!"&amp;CELL("address",A857))),"",(INDIRECT("'["&amp;'Báo cáo'!$C$3&amp;".xlsx]Hóa đơn COD'!"&amp;CELL("address",A857))))</f>
        <v>BTT399422043.T163250.061219</v>
      </c>
      <c r="B857" t="str">
        <f ca="1">IF(ISBLANK(INDIRECT("'["&amp;'Báo cáo'!$C$3&amp;".xlsx]Hóa đơn COD'!"&amp;CELL("address",B857))),"",(INDIRECT("'["&amp;'Báo cáo'!$C$3&amp;".xlsx]Hóa đơn COD'!"&amp;CELL("address",B857))))</f>
        <v>T163250-Trương Kính Đức</v>
      </c>
      <c r="C857">
        <f ca="1">IF(ISBLANK(INDIRECT("'["&amp;'Báo cáo'!$C$3&amp;".xlsx]Hóa đơn COD'!"&amp;CELL("address",C857))),"",(INDIRECT("'["&amp;'Báo cáo'!$C$3&amp;".xlsx]Hóa đơn COD'!"&amp;CELL("address",C857))))</f>
        <v>6924689</v>
      </c>
      <c r="D857">
        <f ca="1">IF(ISBLANK(INDIRECT("'["&amp;'Báo cáo'!$C$3&amp;".xlsx]Hóa đơn COD'!"&amp;CELL("address",D857))),"",(INDIRECT("'["&amp;'Báo cáo'!$C$3&amp;".xlsx]Hóa đơn COD'!"&amp;CELL("address",D857))))</f>
        <v>27000</v>
      </c>
      <c r="E857">
        <f ca="1">IF(ISBLANK(INDIRECT("'["&amp;'Báo cáo'!$C$3&amp;".xlsx]Hóa đơn COD'!"&amp;CELL("address",E857))),"",(INDIRECT("'["&amp;'Báo cáo'!$C$3&amp;".xlsx]Hóa đơn COD'!"&amp;CELL("address",E857))))</f>
        <v>809895</v>
      </c>
      <c r="F857">
        <f ca="1">IF(ISBLANK(INDIRECT("'["&amp;'Báo cáo'!$C$3&amp;".xlsx]Hóa đơn COD'!"&amp;CELL("address",F857))),"",(INDIRECT("'["&amp;'Báo cáo'!$C$3&amp;".xlsx]Hóa đơn COD'!"&amp;CELL("address",F857))))</f>
        <v>651895</v>
      </c>
      <c r="G857">
        <f ca="1">IF(ISBLANK(INDIRECT("'["&amp;'Báo cáo'!$C$3&amp;".xlsx]Hóa đơn COD'!"&amp;CELL("address",G857))),"",(INDIRECT("'["&amp;'Báo cáo'!$C$3&amp;".xlsx]Hóa đơn COD'!"&amp;CELL("address",G857))))</f>
        <v>131000</v>
      </c>
      <c r="H857">
        <f ca="1">IF(ISBLANK(INDIRECT("'["&amp;'Báo cáo'!$C$3&amp;".xlsx]Hóa đơn COD'!"&amp;CELL("address",H857))),"",(INDIRECT("'["&amp;'Báo cáo'!$C$3&amp;".xlsx]Hóa đơn COD'!"&amp;CELL("address",H857))))</f>
        <v>0</v>
      </c>
      <c r="I857">
        <f ca="1">IF(ISBLANK(INDIRECT("'["&amp;'Báo cáo'!$C$3&amp;".xlsx]Hóa đơn COD'!"&amp;CELL("address",I857))),"",(INDIRECT("'["&amp;'Báo cáo'!$C$3&amp;".xlsx]Hóa đơn COD'!"&amp;CELL("address",I857))))</f>
        <v>41</v>
      </c>
      <c r="J857">
        <f ca="1">IF(ISBLANK(INDIRECT("'["&amp;'Báo cáo'!$C$3&amp;".xlsx]Hóa đơn COD'!"&amp;CELL("address",J857))),"",(INDIRECT("'["&amp;'Báo cáo'!$C$3&amp;".xlsx]Hóa đơn COD'!"&amp;CELL("address",J857))))</f>
        <v>30</v>
      </c>
      <c r="K857">
        <f ca="1">IF(ISBLANK(INDIRECT("'["&amp;'Báo cáo'!$C$3&amp;".xlsx]Hóa đơn COD'!"&amp;CELL("address",K857))),"",(INDIRECT("'["&amp;'Báo cáo'!$C$3&amp;".xlsx]Hóa đơn COD'!"&amp;CELL("address",K857))))</f>
        <v>3</v>
      </c>
      <c r="L857">
        <f ca="1">IF(ISBLANK(INDIRECT("'["&amp;'Báo cáo'!$C$3&amp;".xlsx]Hóa đơn COD'!"&amp;CELL("address",L857))),"",(INDIRECT("'["&amp;'Báo cáo'!$C$3&amp;".xlsx]Hóa đơn COD'!"&amp;CELL("address",L857))))</f>
        <v>8</v>
      </c>
      <c r="M857">
        <f ca="1">IF(ISBLANK(INDIRECT("'["&amp;'Báo cáo'!$C$3&amp;".xlsx]Hóa đơn COD'!"&amp;CELL("address",M857))),"",(INDIRECT("'["&amp;'Báo cáo'!$C$3&amp;".xlsx]Hóa đơn COD'!"&amp;CELL("address",M857))))</f>
        <v>41</v>
      </c>
      <c r="N857" t="str">
        <f ca="1">IF(ISBLANK(INDIRECT("'["&amp;'Báo cáo'!$C$3&amp;".xlsx]Hóa đơn COD'!"&amp;CELL("address",N857))),"",(INDIRECT("'["&amp;'Báo cáo'!$C$3&amp;".xlsx]Hóa đơn COD'!"&amp;CELL("address",N857))))</f>
        <v>trongntm</v>
      </c>
      <c r="O857" t="str">
        <f ca="1">IF(ISBLANK(INDIRECT("'["&amp;'Báo cáo'!$C$3&amp;".xlsx]Hóa đơn COD'!"&amp;CELL("address",O857))),"",(INDIRECT("'["&amp;'Báo cáo'!$C$3&amp;".xlsx]Hóa đơn COD'!"&amp;CELL("address",O857))))</f>
        <v>13:18 06-12-19</v>
      </c>
      <c r="P857" s="10">
        <f t="shared" ca="1" si="13"/>
        <v>0.5541666666666667</v>
      </c>
      <c r="Q857" t="str">
        <f ca="1">IF(B857="","",IF(P857&lt;'Báo cáo'!$C$4,"Sáng","Chiều"))</f>
        <v>Chiều</v>
      </c>
      <c r="R857" s="12">
        <f ca="1">IF(A857="","",IF(ISNUMBER(MATCH(B857,'Danh sách COD'!$B:$B,0)),J857/I857,""))</f>
        <v>0.73170731707317072</v>
      </c>
      <c r="S857" t="str">
        <f ca="1">IF(R857="","",IF(R857&gt;='Báo cáo'!$C$8,"Có","Không"))</f>
        <v>Không</v>
      </c>
    </row>
    <row r="858" spans="1:19" x14ac:dyDescent="0.25">
      <c r="A858" t="str">
        <f ca="1">IF(ISBLANK(INDIRECT("'["&amp;'Báo cáo'!$C$3&amp;".xlsx]Hóa đơn COD'!"&amp;CELL("address",A858))),"",(INDIRECT("'["&amp;'Báo cáo'!$C$3&amp;".xlsx]Hóa đơn COD'!"&amp;CELL("address",A858))))</f>
        <v>BTT391800165.T163250.301119</v>
      </c>
      <c r="B858" t="str">
        <f ca="1">IF(ISBLANK(INDIRECT("'["&amp;'Báo cáo'!$C$3&amp;".xlsx]Hóa đơn COD'!"&amp;CELL("address",B858))),"",(INDIRECT("'["&amp;'Báo cáo'!$C$3&amp;".xlsx]Hóa đơn COD'!"&amp;CELL("address",B858))))</f>
        <v>T163250-Trương Kính Đức</v>
      </c>
      <c r="C858">
        <f ca="1">IF(ISBLANK(INDIRECT("'["&amp;'Báo cáo'!$C$3&amp;".xlsx]Hóa đơn COD'!"&amp;CELL("address",C858))),"",(INDIRECT("'["&amp;'Báo cáo'!$C$3&amp;".xlsx]Hóa đơn COD'!"&amp;CELL("address",C858))))</f>
        <v>6378697</v>
      </c>
      <c r="D858">
        <f ca="1">IF(ISBLANK(INDIRECT("'["&amp;'Báo cáo'!$C$3&amp;".xlsx]Hóa đơn COD'!"&amp;CELL("address",D858))),"",(INDIRECT("'["&amp;'Báo cáo'!$C$3&amp;".xlsx]Hóa đơn COD'!"&amp;CELL("address",D858))))</f>
        <v>32500</v>
      </c>
      <c r="E858">
        <f ca="1">IF(ISBLANK(INDIRECT("'["&amp;'Báo cáo'!$C$3&amp;".xlsx]Hóa đơn COD'!"&amp;CELL("address",E858))),"",(INDIRECT("'["&amp;'Báo cáo'!$C$3&amp;".xlsx]Hóa đơn COD'!"&amp;CELL("address",E858))))</f>
        <v>767450</v>
      </c>
      <c r="F858">
        <f ca="1">IF(ISBLANK(INDIRECT("'["&amp;'Báo cáo'!$C$3&amp;".xlsx]Hóa đơn COD'!"&amp;CELL("address",F858))),"",(INDIRECT("'["&amp;'Báo cáo'!$C$3&amp;".xlsx]Hóa đơn COD'!"&amp;CELL("address",F858))))</f>
        <v>633450</v>
      </c>
      <c r="G858">
        <f ca="1">IF(ISBLANK(INDIRECT("'["&amp;'Báo cáo'!$C$3&amp;".xlsx]Hóa đơn COD'!"&amp;CELL("address",G858))),"",(INDIRECT("'["&amp;'Báo cáo'!$C$3&amp;".xlsx]Hóa đơn COD'!"&amp;CELL("address",G858))))</f>
        <v>134000</v>
      </c>
      <c r="H858">
        <f ca="1">IF(ISBLANK(INDIRECT("'["&amp;'Báo cáo'!$C$3&amp;".xlsx]Hóa đơn COD'!"&amp;CELL("address",H858))),"",(INDIRECT("'["&amp;'Báo cáo'!$C$3&amp;".xlsx]Hóa đơn COD'!"&amp;CELL("address",H858))))</f>
        <v>0</v>
      </c>
      <c r="I858">
        <f ca="1">IF(ISBLANK(INDIRECT("'["&amp;'Báo cáo'!$C$3&amp;".xlsx]Hóa đơn COD'!"&amp;CELL("address",I858))),"",(INDIRECT("'["&amp;'Báo cáo'!$C$3&amp;".xlsx]Hóa đơn COD'!"&amp;CELL("address",I858))))</f>
        <v>43</v>
      </c>
      <c r="J858">
        <f ca="1">IF(ISBLANK(INDIRECT("'["&amp;'Báo cáo'!$C$3&amp;".xlsx]Hóa đơn COD'!"&amp;CELL("address",J858))),"",(INDIRECT("'["&amp;'Báo cáo'!$C$3&amp;".xlsx]Hóa đơn COD'!"&amp;CELL("address",J858))))</f>
        <v>26</v>
      </c>
      <c r="K858">
        <f ca="1">IF(ISBLANK(INDIRECT("'["&amp;'Báo cáo'!$C$3&amp;".xlsx]Hóa đơn COD'!"&amp;CELL("address",K858))),"",(INDIRECT("'["&amp;'Báo cáo'!$C$3&amp;".xlsx]Hóa đơn COD'!"&amp;CELL("address",K858))))</f>
        <v>3</v>
      </c>
      <c r="L858">
        <f ca="1">IF(ISBLANK(INDIRECT("'["&amp;'Báo cáo'!$C$3&amp;".xlsx]Hóa đơn COD'!"&amp;CELL("address",L858))),"",(INDIRECT("'["&amp;'Báo cáo'!$C$3&amp;".xlsx]Hóa đơn COD'!"&amp;CELL("address",L858))))</f>
        <v>14</v>
      </c>
      <c r="M858">
        <f ca="1">IF(ISBLANK(INDIRECT("'["&amp;'Báo cáo'!$C$3&amp;".xlsx]Hóa đơn COD'!"&amp;CELL("address",M858))),"",(INDIRECT("'["&amp;'Báo cáo'!$C$3&amp;".xlsx]Hóa đơn COD'!"&amp;CELL("address",M858))))</f>
        <v>43</v>
      </c>
      <c r="N858" t="str">
        <f ca="1">IF(ISBLANK(INDIRECT("'["&amp;'Báo cáo'!$C$3&amp;".xlsx]Hóa đơn COD'!"&amp;CELL("address",N858))),"",(INDIRECT("'["&amp;'Báo cáo'!$C$3&amp;".xlsx]Hóa đơn COD'!"&amp;CELL("address",N858))))</f>
        <v>trongntm</v>
      </c>
      <c r="O858" t="str">
        <f ca="1">IF(ISBLANK(INDIRECT("'["&amp;'Báo cáo'!$C$3&amp;".xlsx]Hóa đơn COD'!"&amp;CELL("address",O858))),"",(INDIRECT("'["&amp;'Báo cáo'!$C$3&amp;".xlsx]Hóa đơn COD'!"&amp;CELL("address",O858))))</f>
        <v>13:30 30-11-19</v>
      </c>
      <c r="P858" s="10">
        <f t="shared" ca="1" si="13"/>
        <v>0.5625</v>
      </c>
      <c r="Q858" t="str">
        <f ca="1">IF(B858="","",IF(P858&lt;'Báo cáo'!$C$4,"Sáng","Chiều"))</f>
        <v>Chiều</v>
      </c>
      <c r="R858" s="12">
        <f ca="1">IF(A858="","",IF(ISNUMBER(MATCH(B858,'Danh sách COD'!$B:$B,0)),J858/I858,""))</f>
        <v>0.60465116279069764</v>
      </c>
      <c r="S858" t="str">
        <f ca="1">IF(R858="","",IF(R858&gt;='Báo cáo'!$C$8,"Có","Không"))</f>
        <v>Không</v>
      </c>
    </row>
    <row r="859" spans="1:19" x14ac:dyDescent="0.25">
      <c r="A859" t="str">
        <f ca="1">IF(ISBLANK(INDIRECT("'["&amp;'Báo cáo'!$C$3&amp;".xlsx]Hóa đơn COD'!"&amp;CELL("address",A859))),"",(INDIRECT("'["&amp;'Báo cáo'!$C$3&amp;".xlsx]Hóa đơn COD'!"&amp;CELL("address",A859))))</f>
        <v>BTT395342778.T163250.031219</v>
      </c>
      <c r="B859" t="str">
        <f ca="1">IF(ISBLANK(INDIRECT("'["&amp;'Báo cáo'!$C$3&amp;".xlsx]Hóa đơn COD'!"&amp;CELL("address",B859))),"",(INDIRECT("'["&amp;'Báo cáo'!$C$3&amp;".xlsx]Hóa đơn COD'!"&amp;CELL("address",B859))))</f>
        <v>T163250-Trương Kính Đức</v>
      </c>
      <c r="C859">
        <f ca="1">IF(ISBLANK(INDIRECT("'["&amp;'Báo cáo'!$C$3&amp;".xlsx]Hóa đơn COD'!"&amp;CELL("address",C859))),"",(INDIRECT("'["&amp;'Báo cáo'!$C$3&amp;".xlsx]Hóa đơn COD'!"&amp;CELL("address",C859))))</f>
        <v>18455399</v>
      </c>
      <c r="D859">
        <f ca="1">IF(ISBLANK(INDIRECT("'["&amp;'Báo cáo'!$C$3&amp;".xlsx]Hóa đơn COD'!"&amp;CELL("address",D859))),"",(INDIRECT("'["&amp;'Báo cáo'!$C$3&amp;".xlsx]Hóa đơn COD'!"&amp;CELL("address",D859))))</f>
        <v>0</v>
      </c>
      <c r="E859">
        <f ca="1">IF(ISBLANK(INDIRECT("'["&amp;'Báo cáo'!$C$3&amp;".xlsx]Hóa đơn COD'!"&amp;CELL("address",E859))),"",(INDIRECT("'["&amp;'Báo cáo'!$C$3&amp;".xlsx]Hóa đơn COD'!"&amp;CELL("address",E859))))</f>
        <v>1415950</v>
      </c>
      <c r="F859">
        <f ca="1">IF(ISBLANK(INDIRECT("'["&amp;'Báo cáo'!$C$3&amp;".xlsx]Hóa đơn COD'!"&amp;CELL("address",F859))),"",(INDIRECT("'["&amp;'Báo cáo'!$C$3&amp;".xlsx]Hóa đơn COD'!"&amp;CELL("address",F859))))</f>
        <v>1179950</v>
      </c>
      <c r="G859">
        <f ca="1">IF(ISBLANK(INDIRECT("'["&amp;'Báo cáo'!$C$3&amp;".xlsx]Hóa đơn COD'!"&amp;CELL("address",G859))),"",(INDIRECT("'["&amp;'Báo cáo'!$C$3&amp;".xlsx]Hóa đơn COD'!"&amp;CELL("address",G859))))</f>
        <v>236000</v>
      </c>
      <c r="H859">
        <f ca="1">IF(ISBLANK(INDIRECT("'["&amp;'Báo cáo'!$C$3&amp;".xlsx]Hóa đơn COD'!"&amp;CELL("address",H859))),"",(INDIRECT("'["&amp;'Báo cáo'!$C$3&amp;".xlsx]Hóa đơn COD'!"&amp;CELL("address",H859))))</f>
        <v>0</v>
      </c>
      <c r="I859">
        <f ca="1">IF(ISBLANK(INDIRECT("'["&amp;'Báo cáo'!$C$3&amp;".xlsx]Hóa đơn COD'!"&amp;CELL("address",I859))),"",(INDIRECT("'["&amp;'Báo cáo'!$C$3&amp;".xlsx]Hóa đơn COD'!"&amp;CELL("address",I859))))</f>
        <v>79</v>
      </c>
      <c r="J859">
        <f ca="1">IF(ISBLANK(INDIRECT("'["&amp;'Báo cáo'!$C$3&amp;".xlsx]Hóa đơn COD'!"&amp;CELL("address",J859))),"",(INDIRECT("'["&amp;'Báo cáo'!$C$3&amp;".xlsx]Hóa đơn COD'!"&amp;CELL("address",J859))))</f>
        <v>60</v>
      </c>
      <c r="K859">
        <f ca="1">IF(ISBLANK(INDIRECT("'["&amp;'Báo cáo'!$C$3&amp;".xlsx]Hóa đơn COD'!"&amp;CELL("address",K859))),"",(INDIRECT("'["&amp;'Báo cáo'!$C$3&amp;".xlsx]Hóa đơn COD'!"&amp;CELL("address",K859))))</f>
        <v>2</v>
      </c>
      <c r="L859">
        <f ca="1">IF(ISBLANK(INDIRECT("'["&amp;'Báo cáo'!$C$3&amp;".xlsx]Hóa đơn COD'!"&amp;CELL("address",L859))),"",(INDIRECT("'["&amp;'Báo cáo'!$C$3&amp;".xlsx]Hóa đơn COD'!"&amp;CELL("address",L859))))</f>
        <v>17</v>
      </c>
      <c r="M859">
        <f ca="1">IF(ISBLANK(INDIRECT("'["&amp;'Báo cáo'!$C$3&amp;".xlsx]Hóa đơn COD'!"&amp;CELL("address",M859))),"",(INDIRECT("'["&amp;'Báo cáo'!$C$3&amp;".xlsx]Hóa đơn COD'!"&amp;CELL("address",M859))))</f>
        <v>79</v>
      </c>
      <c r="N859" t="str">
        <f ca="1">IF(ISBLANK(INDIRECT("'["&amp;'Báo cáo'!$C$3&amp;".xlsx]Hóa đơn COD'!"&amp;CELL("address",N859))),"",(INDIRECT("'["&amp;'Báo cáo'!$C$3&amp;".xlsx]Hóa đơn COD'!"&amp;CELL("address",N859))))</f>
        <v>nhitpy</v>
      </c>
      <c r="O859" t="str">
        <f ca="1">IF(ISBLANK(INDIRECT("'["&amp;'Báo cáo'!$C$3&amp;".xlsx]Hóa đơn COD'!"&amp;CELL("address",O859))),"",(INDIRECT("'["&amp;'Báo cáo'!$C$3&amp;".xlsx]Hóa đơn COD'!"&amp;CELL("address",O859))))</f>
        <v>13:49 03-12-19</v>
      </c>
      <c r="P859" s="10">
        <f t="shared" ca="1" si="13"/>
        <v>0.5756944444444444</v>
      </c>
      <c r="Q859" t="str">
        <f ca="1">IF(B859="","",IF(P859&lt;'Báo cáo'!$C$4,"Sáng","Chiều"))</f>
        <v>Chiều</v>
      </c>
      <c r="R859" s="12">
        <f ca="1">IF(A859="","",IF(ISNUMBER(MATCH(B859,'Danh sách COD'!$B:$B,0)),J859/I859,""))</f>
        <v>0.759493670886076</v>
      </c>
      <c r="S859" t="str">
        <f ca="1">IF(R859="","",IF(R859&gt;='Báo cáo'!$C$8,"Có","Không"))</f>
        <v>Không</v>
      </c>
    </row>
    <row r="860" spans="1:19" x14ac:dyDescent="0.25">
      <c r="A860" t="str">
        <f ca="1">IF(ISBLANK(INDIRECT("'["&amp;'Báo cáo'!$C$3&amp;".xlsx]Hóa đơn COD'!"&amp;CELL("address",A860))),"",(INDIRECT("'["&amp;'Báo cáo'!$C$3&amp;".xlsx]Hóa đơn COD'!"&amp;CELL("address",A860))))</f>
        <v>BTT394044792.T163250.021219</v>
      </c>
      <c r="B860" t="str">
        <f ca="1">IF(ISBLANK(INDIRECT("'["&amp;'Báo cáo'!$C$3&amp;".xlsx]Hóa đơn COD'!"&amp;CELL("address",B860))),"",(INDIRECT("'["&amp;'Báo cáo'!$C$3&amp;".xlsx]Hóa đơn COD'!"&amp;CELL("address",B860))))</f>
        <v>T163250-Trương Kính Đức</v>
      </c>
      <c r="C860">
        <f ca="1">IF(ISBLANK(INDIRECT("'["&amp;'Báo cáo'!$C$3&amp;".xlsx]Hóa đơn COD'!"&amp;CELL("address",C860))),"",(INDIRECT("'["&amp;'Báo cáo'!$C$3&amp;".xlsx]Hóa đơn COD'!"&amp;CELL("address",C860))))</f>
        <v>19634210</v>
      </c>
      <c r="D860">
        <f ca="1">IF(ISBLANK(INDIRECT("'["&amp;'Báo cáo'!$C$3&amp;".xlsx]Hóa đơn COD'!"&amp;CELL("address",D860))),"",(INDIRECT("'["&amp;'Báo cáo'!$C$3&amp;".xlsx]Hóa đơn COD'!"&amp;CELL("address",D860))))</f>
        <v>0</v>
      </c>
      <c r="E860">
        <f ca="1">IF(ISBLANK(INDIRECT("'["&amp;'Báo cáo'!$C$3&amp;".xlsx]Hóa đơn COD'!"&amp;CELL("address",E860))),"",(INDIRECT("'["&amp;'Báo cáo'!$C$3&amp;".xlsx]Hóa đơn COD'!"&amp;CELL("address",E860))))</f>
        <v>1670640</v>
      </c>
      <c r="F860">
        <f ca="1">IF(ISBLANK(INDIRECT("'["&amp;'Báo cáo'!$C$3&amp;".xlsx]Hóa đơn COD'!"&amp;CELL("address",F860))),"",(INDIRECT("'["&amp;'Báo cáo'!$C$3&amp;".xlsx]Hóa đơn COD'!"&amp;CELL("address",F860))))</f>
        <v>1406140</v>
      </c>
      <c r="G860">
        <f ca="1">IF(ISBLANK(INDIRECT("'["&amp;'Báo cáo'!$C$3&amp;".xlsx]Hóa đơn COD'!"&amp;CELL("address",G860))),"",(INDIRECT("'["&amp;'Báo cáo'!$C$3&amp;".xlsx]Hóa đơn COD'!"&amp;CELL("address",G860))))</f>
        <v>264500</v>
      </c>
      <c r="H860">
        <f ca="1">IF(ISBLANK(INDIRECT("'["&amp;'Báo cáo'!$C$3&amp;".xlsx]Hóa đơn COD'!"&amp;CELL("address",H860))),"",(INDIRECT("'["&amp;'Báo cáo'!$C$3&amp;".xlsx]Hóa đơn COD'!"&amp;CELL("address",H860))))</f>
        <v>0</v>
      </c>
      <c r="I860">
        <f ca="1">IF(ISBLANK(INDIRECT("'["&amp;'Báo cáo'!$C$3&amp;".xlsx]Hóa đơn COD'!"&amp;CELL("address",I860))),"",(INDIRECT("'["&amp;'Báo cáo'!$C$3&amp;".xlsx]Hóa đơn COD'!"&amp;CELL("address",I860))))</f>
        <v>78</v>
      </c>
      <c r="J860">
        <f ca="1">IF(ISBLANK(INDIRECT("'["&amp;'Báo cáo'!$C$3&amp;".xlsx]Hóa đơn COD'!"&amp;CELL("address",J860))),"",(INDIRECT("'["&amp;'Báo cáo'!$C$3&amp;".xlsx]Hóa đơn COD'!"&amp;CELL("address",J860))))</f>
        <v>65</v>
      </c>
      <c r="K860">
        <f ca="1">IF(ISBLANK(INDIRECT("'["&amp;'Báo cáo'!$C$3&amp;".xlsx]Hóa đơn COD'!"&amp;CELL("address",K860))),"",(INDIRECT("'["&amp;'Báo cáo'!$C$3&amp;".xlsx]Hóa đơn COD'!"&amp;CELL("address",K860))))</f>
        <v>2</v>
      </c>
      <c r="L860">
        <f ca="1">IF(ISBLANK(INDIRECT("'["&amp;'Báo cáo'!$C$3&amp;".xlsx]Hóa đơn COD'!"&amp;CELL("address",L860))),"",(INDIRECT("'["&amp;'Báo cáo'!$C$3&amp;".xlsx]Hóa đơn COD'!"&amp;CELL("address",L860))))</f>
        <v>11</v>
      </c>
      <c r="M860">
        <f ca="1">IF(ISBLANK(INDIRECT("'["&amp;'Báo cáo'!$C$3&amp;".xlsx]Hóa đơn COD'!"&amp;CELL("address",M860))),"",(INDIRECT("'["&amp;'Báo cáo'!$C$3&amp;".xlsx]Hóa đơn COD'!"&amp;CELL("address",M860))))</f>
        <v>78</v>
      </c>
      <c r="N860" t="str">
        <f ca="1">IF(ISBLANK(INDIRECT("'["&amp;'Báo cáo'!$C$3&amp;".xlsx]Hóa đơn COD'!"&amp;CELL("address",N860))),"",(INDIRECT("'["&amp;'Báo cáo'!$C$3&amp;".xlsx]Hóa đơn COD'!"&amp;CELL("address",N860))))</f>
        <v>ngannk2</v>
      </c>
      <c r="O860" t="str">
        <f ca="1">IF(ISBLANK(INDIRECT("'["&amp;'Báo cáo'!$C$3&amp;".xlsx]Hóa đơn COD'!"&amp;CELL("address",O860))),"",(INDIRECT("'["&amp;'Báo cáo'!$C$3&amp;".xlsx]Hóa đơn COD'!"&amp;CELL("address",O860))))</f>
        <v>14:06 02-12-19</v>
      </c>
      <c r="P860" s="10">
        <f t="shared" ca="1" si="13"/>
        <v>0.58750000000000002</v>
      </c>
      <c r="Q860" t="str">
        <f ca="1">IF(B860="","",IF(P860&lt;'Báo cáo'!$C$4,"Sáng","Chiều"))</f>
        <v>Chiều</v>
      </c>
      <c r="R860" s="12">
        <f ca="1">IF(A860="","",IF(ISNUMBER(MATCH(B860,'Danh sách COD'!$B:$B,0)),J860/I860,""))</f>
        <v>0.83333333333333337</v>
      </c>
      <c r="S860" t="str">
        <f ca="1">IF(R860="","",IF(R860&gt;='Báo cáo'!$C$8,"Có","Không"))</f>
        <v>Không</v>
      </c>
    </row>
    <row r="861" spans="1:19" x14ac:dyDescent="0.25">
      <c r="A861" t="str">
        <f ca="1">IF(ISBLANK(INDIRECT("'["&amp;'Báo cáo'!$C$3&amp;".xlsx]Hóa đơn COD'!"&amp;CELL("address",A861))),"",(INDIRECT("'["&amp;'Báo cáo'!$C$3&amp;".xlsx]Hóa đơn COD'!"&amp;CELL("address",A861))))</f>
        <v>BTT392013354.T163250.301119</v>
      </c>
      <c r="B861" t="str">
        <f ca="1">IF(ISBLANK(INDIRECT("'["&amp;'Báo cáo'!$C$3&amp;".xlsx]Hóa đơn COD'!"&amp;CELL("address",B861))),"",(INDIRECT("'["&amp;'Báo cáo'!$C$3&amp;".xlsx]Hóa đơn COD'!"&amp;CELL("address",B861))))</f>
        <v>T163250-Trương Kính Đức</v>
      </c>
      <c r="C861">
        <f ca="1">IF(ISBLANK(INDIRECT("'["&amp;'Báo cáo'!$C$3&amp;".xlsx]Hóa đơn COD'!"&amp;CELL("address",C861))),"",(INDIRECT("'["&amp;'Báo cáo'!$C$3&amp;".xlsx]Hóa đơn COD'!"&amp;CELL("address",C861))))</f>
        <v>3019834</v>
      </c>
      <c r="D861">
        <f ca="1">IF(ISBLANK(INDIRECT("'["&amp;'Báo cáo'!$C$3&amp;".xlsx]Hóa đơn COD'!"&amp;CELL("address",D861))),"",(INDIRECT("'["&amp;'Báo cáo'!$C$3&amp;".xlsx]Hóa đơn COD'!"&amp;CELL("address",D861))))</f>
        <v>0</v>
      </c>
      <c r="E861">
        <f ca="1">IF(ISBLANK(INDIRECT("'["&amp;'Báo cáo'!$C$3&amp;".xlsx]Hóa đơn COD'!"&amp;CELL("address",E861))),"",(INDIRECT("'["&amp;'Báo cáo'!$C$3&amp;".xlsx]Hóa đơn COD'!"&amp;CELL("address",E861))))</f>
        <v>394700</v>
      </c>
      <c r="F861">
        <f ca="1">IF(ISBLANK(INDIRECT("'["&amp;'Báo cáo'!$C$3&amp;".xlsx]Hóa đơn COD'!"&amp;CELL("address",F861))),"",(INDIRECT("'["&amp;'Báo cáo'!$C$3&amp;".xlsx]Hóa đơn COD'!"&amp;CELL("address",F861))))</f>
        <v>338700</v>
      </c>
      <c r="G861">
        <f ca="1">IF(ISBLANK(INDIRECT("'["&amp;'Báo cáo'!$C$3&amp;".xlsx]Hóa đơn COD'!"&amp;CELL("address",G861))),"",(INDIRECT("'["&amp;'Báo cáo'!$C$3&amp;".xlsx]Hóa đơn COD'!"&amp;CELL("address",G861))))</f>
        <v>56000</v>
      </c>
      <c r="H861">
        <f ca="1">IF(ISBLANK(INDIRECT("'["&amp;'Báo cáo'!$C$3&amp;".xlsx]Hóa đơn COD'!"&amp;CELL("address",H861))),"",(INDIRECT("'["&amp;'Báo cáo'!$C$3&amp;".xlsx]Hóa đơn COD'!"&amp;CELL("address",H861))))</f>
        <v>0</v>
      </c>
      <c r="I861">
        <f ca="1">IF(ISBLANK(INDIRECT("'["&amp;'Báo cáo'!$C$3&amp;".xlsx]Hóa đơn COD'!"&amp;CELL("address",I861))),"",(INDIRECT("'["&amp;'Báo cáo'!$C$3&amp;".xlsx]Hóa đơn COD'!"&amp;CELL("address",I861))))</f>
        <v>31</v>
      </c>
      <c r="J861">
        <f ca="1">IF(ISBLANK(INDIRECT("'["&amp;'Báo cáo'!$C$3&amp;".xlsx]Hóa đơn COD'!"&amp;CELL("address",J861))),"",(INDIRECT("'["&amp;'Báo cáo'!$C$3&amp;".xlsx]Hóa đơn COD'!"&amp;CELL("address",J861))))</f>
        <v>19</v>
      </c>
      <c r="K861">
        <f ca="1">IF(ISBLANK(INDIRECT("'["&amp;'Báo cáo'!$C$3&amp;".xlsx]Hóa đơn COD'!"&amp;CELL("address",K861))),"",(INDIRECT("'["&amp;'Báo cáo'!$C$3&amp;".xlsx]Hóa đơn COD'!"&amp;CELL("address",K861))))</f>
        <v>1</v>
      </c>
      <c r="L861">
        <f ca="1">IF(ISBLANK(INDIRECT("'["&amp;'Báo cáo'!$C$3&amp;".xlsx]Hóa đơn COD'!"&amp;CELL("address",L861))),"",(INDIRECT("'["&amp;'Báo cáo'!$C$3&amp;".xlsx]Hóa đơn COD'!"&amp;CELL("address",L861))))</f>
        <v>11</v>
      </c>
      <c r="M861">
        <f ca="1">IF(ISBLANK(INDIRECT("'["&amp;'Báo cáo'!$C$3&amp;".xlsx]Hóa đơn COD'!"&amp;CELL("address",M861))),"",(INDIRECT("'["&amp;'Báo cáo'!$C$3&amp;".xlsx]Hóa đơn COD'!"&amp;CELL("address",M861))))</f>
        <v>31</v>
      </c>
      <c r="N861" t="str">
        <f ca="1">IF(ISBLANK(INDIRECT("'["&amp;'Báo cáo'!$C$3&amp;".xlsx]Hóa đơn COD'!"&amp;CELL("address",N861))),"",(INDIRECT("'["&amp;'Báo cáo'!$C$3&amp;".xlsx]Hóa đơn COD'!"&amp;CELL("address",N861))))</f>
        <v>trongntm</v>
      </c>
      <c r="O861" t="str">
        <f ca="1">IF(ISBLANK(INDIRECT("'["&amp;'Báo cáo'!$C$3&amp;".xlsx]Hóa đơn COD'!"&amp;CELL("address",O861))),"",(INDIRECT("'["&amp;'Báo cáo'!$C$3&amp;".xlsx]Hóa đơn COD'!"&amp;CELL("address",O861))))</f>
        <v>16:59 30-11-19</v>
      </c>
      <c r="P861" s="10">
        <f t="shared" ca="1" si="13"/>
        <v>0.70763888888888893</v>
      </c>
      <c r="Q861" t="str">
        <f ca="1">IF(B861="","",IF(P861&lt;'Báo cáo'!$C$4,"Sáng","Chiều"))</f>
        <v>Chiều</v>
      </c>
      <c r="R861" s="12">
        <f ca="1">IF(A861="","",IF(ISNUMBER(MATCH(B861,'Danh sách COD'!$B:$B,0)),J861/I861,""))</f>
        <v>0.61290322580645162</v>
      </c>
      <c r="S861" t="str">
        <f ca="1">IF(R861="","",IF(R861&gt;='Báo cáo'!$C$8,"Có","Không"))</f>
        <v>Không</v>
      </c>
    </row>
    <row r="862" spans="1:19" x14ac:dyDescent="0.25">
      <c r="A862" t="str">
        <f ca="1">IF(ISBLANK(INDIRECT("'["&amp;'Báo cáo'!$C$3&amp;".xlsx]Hóa đơn COD'!"&amp;CELL("address",A862))),"",(INDIRECT("'["&amp;'Báo cáo'!$C$3&amp;".xlsx]Hóa đơn COD'!"&amp;CELL("address",A862))))</f>
        <v>BTT397004721.T163250.041219</v>
      </c>
      <c r="B862" t="str">
        <f ca="1">IF(ISBLANK(INDIRECT("'["&amp;'Báo cáo'!$C$3&amp;".xlsx]Hóa đơn COD'!"&amp;CELL("address",B862))),"",(INDIRECT("'["&amp;'Báo cáo'!$C$3&amp;".xlsx]Hóa đơn COD'!"&amp;CELL("address",B862))))</f>
        <v>T163250-Trương Kính Đức</v>
      </c>
      <c r="C862">
        <f ca="1">IF(ISBLANK(INDIRECT("'["&amp;'Báo cáo'!$C$3&amp;".xlsx]Hóa đơn COD'!"&amp;CELL("address",C862))),"",(INDIRECT("'["&amp;'Báo cáo'!$C$3&amp;".xlsx]Hóa đơn COD'!"&amp;CELL("address",C862))))</f>
        <v>8971991</v>
      </c>
      <c r="D862">
        <f ca="1">IF(ISBLANK(INDIRECT("'["&amp;'Báo cáo'!$C$3&amp;".xlsx]Hóa đơn COD'!"&amp;CELL("address",D862))),"",(INDIRECT("'["&amp;'Báo cáo'!$C$3&amp;".xlsx]Hóa đơn COD'!"&amp;CELL("address",D862))))</f>
        <v>0</v>
      </c>
      <c r="E862">
        <f ca="1">IF(ISBLANK(INDIRECT("'["&amp;'Báo cáo'!$C$3&amp;".xlsx]Hóa đơn COD'!"&amp;CELL("address",E862))),"",(INDIRECT("'["&amp;'Báo cáo'!$C$3&amp;".xlsx]Hóa đơn COD'!"&amp;CELL("address",E862))))</f>
        <v>719021</v>
      </c>
      <c r="F862">
        <f ca="1">IF(ISBLANK(INDIRECT("'["&amp;'Báo cáo'!$C$3&amp;".xlsx]Hóa đơn COD'!"&amp;CELL("address",F862))),"",(INDIRECT("'["&amp;'Báo cáo'!$C$3&amp;".xlsx]Hóa đơn COD'!"&amp;CELL("address",F862))))</f>
        <v>577021</v>
      </c>
      <c r="G862">
        <f ca="1">IF(ISBLANK(INDIRECT("'["&amp;'Báo cáo'!$C$3&amp;".xlsx]Hóa đơn COD'!"&amp;CELL("address",G862))),"",(INDIRECT("'["&amp;'Báo cáo'!$C$3&amp;".xlsx]Hóa đơn COD'!"&amp;CELL("address",G862))))</f>
        <v>142000</v>
      </c>
      <c r="H862">
        <f ca="1">IF(ISBLANK(INDIRECT("'["&amp;'Báo cáo'!$C$3&amp;".xlsx]Hóa đơn COD'!"&amp;CELL("address",H862))),"",(INDIRECT("'["&amp;'Báo cáo'!$C$3&amp;".xlsx]Hóa đơn COD'!"&amp;CELL("address",H862))))</f>
        <v>0</v>
      </c>
      <c r="I862">
        <f ca="1">IF(ISBLANK(INDIRECT("'["&amp;'Báo cáo'!$C$3&amp;".xlsx]Hóa đơn COD'!"&amp;CELL("address",I862))),"",(INDIRECT("'["&amp;'Báo cáo'!$C$3&amp;".xlsx]Hóa đơn COD'!"&amp;CELL("address",I862))))</f>
        <v>40</v>
      </c>
      <c r="J862">
        <f ca="1">IF(ISBLANK(INDIRECT("'["&amp;'Báo cáo'!$C$3&amp;".xlsx]Hóa đơn COD'!"&amp;CELL("address",J862))),"",(INDIRECT("'["&amp;'Báo cáo'!$C$3&amp;".xlsx]Hóa đơn COD'!"&amp;CELL("address",J862))))</f>
        <v>28</v>
      </c>
      <c r="K862">
        <f ca="1">IF(ISBLANK(INDIRECT("'["&amp;'Báo cáo'!$C$3&amp;".xlsx]Hóa đơn COD'!"&amp;CELL("address",K862))),"",(INDIRECT("'["&amp;'Báo cáo'!$C$3&amp;".xlsx]Hóa đơn COD'!"&amp;CELL("address",K862))))</f>
        <v>2</v>
      </c>
      <c r="L862">
        <f ca="1">IF(ISBLANK(INDIRECT("'["&amp;'Báo cáo'!$C$3&amp;".xlsx]Hóa đơn COD'!"&amp;CELL("address",L862))),"",(INDIRECT("'["&amp;'Báo cáo'!$C$3&amp;".xlsx]Hóa đơn COD'!"&amp;CELL("address",L862))))</f>
        <v>10</v>
      </c>
      <c r="M862">
        <f ca="1">IF(ISBLANK(INDIRECT("'["&amp;'Báo cáo'!$C$3&amp;".xlsx]Hóa đơn COD'!"&amp;CELL("address",M862))),"",(INDIRECT("'["&amp;'Báo cáo'!$C$3&amp;".xlsx]Hóa đơn COD'!"&amp;CELL("address",M862))))</f>
        <v>40</v>
      </c>
      <c r="N862" t="str">
        <f ca="1">IF(ISBLANK(INDIRECT("'["&amp;'Báo cáo'!$C$3&amp;".xlsx]Hóa đơn COD'!"&amp;CELL("address",N862))),"",(INDIRECT("'["&amp;'Báo cáo'!$C$3&amp;".xlsx]Hóa đơn COD'!"&amp;CELL("address",N862))))</f>
        <v>ngannk2</v>
      </c>
      <c r="O862" t="str">
        <f ca="1">IF(ISBLANK(INDIRECT("'["&amp;'Báo cáo'!$C$3&amp;".xlsx]Hóa đơn COD'!"&amp;CELL("address",O862))),"",(INDIRECT("'["&amp;'Báo cáo'!$C$3&amp;".xlsx]Hóa đơn COD'!"&amp;CELL("address",O862))))</f>
        <v>17:34 04-12-19</v>
      </c>
      <c r="P862" s="10">
        <f t="shared" ca="1" si="13"/>
        <v>0.7319444444444444</v>
      </c>
      <c r="Q862" t="str">
        <f ca="1">IF(B862="","",IF(P862&lt;'Báo cáo'!$C$4,"Sáng","Chiều"))</f>
        <v>Chiều</v>
      </c>
      <c r="R862" s="12">
        <f ca="1">IF(A862="","",IF(ISNUMBER(MATCH(B862,'Danh sách COD'!$B:$B,0)),J862/I862,""))</f>
        <v>0.7</v>
      </c>
      <c r="S862" t="str">
        <f ca="1">IF(R862="","",IF(R862&gt;='Báo cáo'!$C$8,"Có","Không"))</f>
        <v>Không</v>
      </c>
    </row>
    <row r="863" spans="1:19" x14ac:dyDescent="0.25">
      <c r="A863" t="str">
        <f ca="1">IF(ISBLANK(INDIRECT("'["&amp;'Báo cáo'!$C$3&amp;".xlsx]Hóa đơn COD'!"&amp;CELL("address",A863))),"",(INDIRECT("'["&amp;'Báo cáo'!$C$3&amp;".xlsx]Hóa đơn COD'!"&amp;CELL("address",A863))))</f>
        <v>BTT399756846.T163250.061219</v>
      </c>
      <c r="B863" t="str">
        <f ca="1">IF(ISBLANK(INDIRECT("'["&amp;'Báo cáo'!$C$3&amp;".xlsx]Hóa đơn COD'!"&amp;CELL("address",B863))),"",(INDIRECT("'["&amp;'Báo cáo'!$C$3&amp;".xlsx]Hóa đơn COD'!"&amp;CELL("address",B863))))</f>
        <v>T163250-Trương Kính Đức</v>
      </c>
      <c r="C863">
        <f ca="1">IF(ISBLANK(INDIRECT("'["&amp;'Báo cáo'!$C$3&amp;".xlsx]Hóa đơn COD'!"&amp;CELL("address",C863))),"",(INDIRECT("'["&amp;'Báo cáo'!$C$3&amp;".xlsx]Hóa đơn COD'!"&amp;CELL("address",C863))))</f>
        <v>12081400</v>
      </c>
      <c r="D863">
        <f ca="1">IF(ISBLANK(INDIRECT("'["&amp;'Báo cáo'!$C$3&amp;".xlsx]Hóa đơn COD'!"&amp;CELL("address",D863))),"",(INDIRECT("'["&amp;'Báo cáo'!$C$3&amp;".xlsx]Hóa đơn COD'!"&amp;CELL("address",D863))))</f>
        <v>27000</v>
      </c>
      <c r="E863">
        <f ca="1">IF(ISBLANK(INDIRECT("'["&amp;'Báo cáo'!$C$3&amp;".xlsx]Hóa đơn COD'!"&amp;CELL("address",E863))),"",(INDIRECT("'["&amp;'Báo cáo'!$C$3&amp;".xlsx]Hóa đơn COD'!"&amp;CELL("address",E863))))</f>
        <v>573750</v>
      </c>
      <c r="F863">
        <f ca="1">IF(ISBLANK(INDIRECT("'["&amp;'Báo cáo'!$C$3&amp;".xlsx]Hóa đơn COD'!"&amp;CELL("address",F863))),"",(INDIRECT("'["&amp;'Báo cáo'!$C$3&amp;".xlsx]Hóa đơn COD'!"&amp;CELL("address",F863))))</f>
        <v>450750</v>
      </c>
      <c r="G863">
        <f ca="1">IF(ISBLANK(INDIRECT("'["&amp;'Báo cáo'!$C$3&amp;".xlsx]Hóa đơn COD'!"&amp;CELL("address",G863))),"",(INDIRECT("'["&amp;'Báo cáo'!$C$3&amp;".xlsx]Hóa đơn COD'!"&amp;CELL("address",G863))))</f>
        <v>96000</v>
      </c>
      <c r="H863">
        <f ca="1">IF(ISBLANK(INDIRECT("'["&amp;'Báo cáo'!$C$3&amp;".xlsx]Hóa đơn COD'!"&amp;CELL("address",H863))),"",(INDIRECT("'["&amp;'Báo cáo'!$C$3&amp;".xlsx]Hóa đơn COD'!"&amp;CELL("address",H863))))</f>
        <v>0</v>
      </c>
      <c r="I863">
        <f ca="1">IF(ISBLANK(INDIRECT("'["&amp;'Báo cáo'!$C$3&amp;".xlsx]Hóa đơn COD'!"&amp;CELL("address",I863))),"",(INDIRECT("'["&amp;'Báo cáo'!$C$3&amp;".xlsx]Hóa đơn COD'!"&amp;CELL("address",I863))))</f>
        <v>39</v>
      </c>
      <c r="J863">
        <f ca="1">IF(ISBLANK(INDIRECT("'["&amp;'Báo cáo'!$C$3&amp;".xlsx]Hóa đơn COD'!"&amp;CELL("address",J863))),"",(INDIRECT("'["&amp;'Báo cáo'!$C$3&amp;".xlsx]Hóa đơn COD'!"&amp;CELL("address",J863))))</f>
        <v>28</v>
      </c>
      <c r="K863">
        <f ca="1">IF(ISBLANK(INDIRECT("'["&amp;'Báo cáo'!$C$3&amp;".xlsx]Hóa đơn COD'!"&amp;CELL("address",K863))),"",(INDIRECT("'["&amp;'Báo cáo'!$C$3&amp;".xlsx]Hóa đơn COD'!"&amp;CELL("address",K863))))</f>
        <v>1</v>
      </c>
      <c r="L863">
        <f ca="1">IF(ISBLANK(INDIRECT("'["&amp;'Báo cáo'!$C$3&amp;".xlsx]Hóa đơn COD'!"&amp;CELL("address",L863))),"",(INDIRECT("'["&amp;'Báo cáo'!$C$3&amp;".xlsx]Hóa đơn COD'!"&amp;CELL("address",L863))))</f>
        <v>10</v>
      </c>
      <c r="M863">
        <f ca="1">IF(ISBLANK(INDIRECT("'["&amp;'Báo cáo'!$C$3&amp;".xlsx]Hóa đơn COD'!"&amp;CELL("address",M863))),"",(INDIRECT("'["&amp;'Báo cáo'!$C$3&amp;".xlsx]Hóa đơn COD'!"&amp;CELL("address",M863))))</f>
        <v>40</v>
      </c>
      <c r="N863" t="str">
        <f ca="1">IF(ISBLANK(INDIRECT("'["&amp;'Báo cáo'!$C$3&amp;".xlsx]Hóa đơn COD'!"&amp;CELL("address",N863))),"",(INDIRECT("'["&amp;'Báo cáo'!$C$3&amp;".xlsx]Hóa đơn COD'!"&amp;CELL("address",N863))))</f>
        <v>ngannk2</v>
      </c>
      <c r="O863" t="str">
        <f ca="1">IF(ISBLANK(INDIRECT("'["&amp;'Báo cáo'!$C$3&amp;".xlsx]Hóa đơn COD'!"&amp;CELL("address",O863))),"",(INDIRECT("'["&amp;'Báo cáo'!$C$3&amp;".xlsx]Hóa đơn COD'!"&amp;CELL("address",O863))))</f>
        <v>18:09 06-12-19</v>
      </c>
      <c r="P863" s="10">
        <f t="shared" ca="1" si="13"/>
        <v>0.75624999999999998</v>
      </c>
      <c r="Q863" t="str">
        <f ca="1">IF(B863="","",IF(P863&lt;'Báo cáo'!$C$4,"Sáng","Chiều"))</f>
        <v>Chiều</v>
      </c>
      <c r="R863" s="12">
        <f ca="1">IF(A863="","",IF(ISNUMBER(MATCH(B863,'Danh sách COD'!$B:$B,0)),J863/I863,""))</f>
        <v>0.71794871794871795</v>
      </c>
      <c r="S863" t="str">
        <f ca="1">IF(R863="","",IF(R863&gt;='Báo cáo'!$C$8,"Có","Không"))</f>
        <v>Không</v>
      </c>
    </row>
    <row r="864" spans="1:19" x14ac:dyDescent="0.25">
      <c r="A864" t="str">
        <f ca="1">IF(ISBLANK(INDIRECT("'["&amp;'Báo cáo'!$C$3&amp;".xlsx]Hóa đơn COD'!"&amp;CELL("address",A864))),"",(INDIRECT("'["&amp;'Báo cáo'!$C$3&amp;".xlsx]Hóa đơn COD'!"&amp;CELL("address",A864))))</f>
        <v>BTT398302242.T163250.051219</v>
      </c>
      <c r="B864" t="str">
        <f ca="1">IF(ISBLANK(INDIRECT("'["&amp;'Báo cáo'!$C$3&amp;".xlsx]Hóa đơn COD'!"&amp;CELL("address",B864))),"",(INDIRECT("'["&amp;'Báo cáo'!$C$3&amp;".xlsx]Hóa đơn COD'!"&amp;CELL("address",B864))))</f>
        <v>T163250-Trương Kính Đức</v>
      </c>
      <c r="C864">
        <f ca="1">IF(ISBLANK(INDIRECT("'["&amp;'Báo cáo'!$C$3&amp;".xlsx]Hóa đơn COD'!"&amp;CELL("address",C864))),"",(INDIRECT("'["&amp;'Báo cáo'!$C$3&amp;".xlsx]Hóa đơn COD'!"&amp;CELL("address",C864))))</f>
        <v>5393750</v>
      </c>
      <c r="D864">
        <f ca="1">IF(ISBLANK(INDIRECT("'["&amp;'Báo cáo'!$C$3&amp;".xlsx]Hóa đơn COD'!"&amp;CELL("address",D864))),"",(INDIRECT("'["&amp;'Báo cáo'!$C$3&amp;".xlsx]Hóa đơn COD'!"&amp;CELL("address",D864))))</f>
        <v>0</v>
      </c>
      <c r="E864">
        <f ca="1">IF(ISBLANK(INDIRECT("'["&amp;'Báo cáo'!$C$3&amp;".xlsx]Hóa đơn COD'!"&amp;CELL("address",E864))),"",(INDIRECT("'["&amp;'Báo cáo'!$C$3&amp;".xlsx]Hóa đơn COD'!"&amp;CELL("address",E864))))</f>
        <v>848910</v>
      </c>
      <c r="F864">
        <f ca="1">IF(ISBLANK(INDIRECT("'["&amp;'Báo cáo'!$C$3&amp;".xlsx]Hóa đơn COD'!"&amp;CELL("address",F864))),"",(INDIRECT("'["&amp;'Báo cáo'!$C$3&amp;".xlsx]Hóa đơn COD'!"&amp;CELL("address",F864))))</f>
        <v>629910</v>
      </c>
      <c r="G864">
        <f ca="1">IF(ISBLANK(INDIRECT("'["&amp;'Báo cáo'!$C$3&amp;".xlsx]Hóa đơn COD'!"&amp;CELL("address",G864))),"",(INDIRECT("'["&amp;'Báo cáo'!$C$3&amp;".xlsx]Hóa đơn COD'!"&amp;CELL("address",G864))))</f>
        <v>219000</v>
      </c>
      <c r="H864">
        <f ca="1">IF(ISBLANK(INDIRECT("'["&amp;'Báo cáo'!$C$3&amp;".xlsx]Hóa đơn COD'!"&amp;CELL("address",H864))),"",(INDIRECT("'["&amp;'Báo cáo'!$C$3&amp;".xlsx]Hóa đơn COD'!"&amp;CELL("address",H864))))</f>
        <v>0</v>
      </c>
      <c r="I864">
        <f ca="1">IF(ISBLANK(INDIRECT("'["&amp;'Báo cáo'!$C$3&amp;".xlsx]Hóa đơn COD'!"&amp;CELL("address",I864))),"",(INDIRECT("'["&amp;'Báo cáo'!$C$3&amp;".xlsx]Hóa đơn COD'!"&amp;CELL("address",I864))))</f>
        <v>42</v>
      </c>
      <c r="J864">
        <f ca="1">IF(ISBLANK(INDIRECT("'["&amp;'Báo cáo'!$C$3&amp;".xlsx]Hóa đơn COD'!"&amp;CELL("address",J864))),"",(INDIRECT("'["&amp;'Báo cáo'!$C$3&amp;".xlsx]Hóa đơn COD'!"&amp;CELL("address",J864))))</f>
        <v>27</v>
      </c>
      <c r="K864">
        <f ca="1">IF(ISBLANK(INDIRECT("'["&amp;'Báo cáo'!$C$3&amp;".xlsx]Hóa đơn COD'!"&amp;CELL("address",K864))),"",(INDIRECT("'["&amp;'Báo cáo'!$C$3&amp;".xlsx]Hóa đơn COD'!"&amp;CELL("address",K864))))</f>
        <v>1</v>
      </c>
      <c r="L864">
        <f ca="1">IF(ISBLANK(INDIRECT("'["&amp;'Báo cáo'!$C$3&amp;".xlsx]Hóa đơn COD'!"&amp;CELL("address",L864))),"",(INDIRECT("'["&amp;'Báo cáo'!$C$3&amp;".xlsx]Hóa đơn COD'!"&amp;CELL("address",L864))))</f>
        <v>14</v>
      </c>
      <c r="M864">
        <f ca="1">IF(ISBLANK(INDIRECT("'["&amp;'Báo cáo'!$C$3&amp;".xlsx]Hóa đơn COD'!"&amp;CELL("address",M864))),"",(INDIRECT("'["&amp;'Báo cáo'!$C$3&amp;".xlsx]Hóa đơn COD'!"&amp;CELL("address",M864))))</f>
        <v>42</v>
      </c>
      <c r="N864" t="str">
        <f ca="1">IF(ISBLANK(INDIRECT("'["&amp;'Báo cáo'!$C$3&amp;".xlsx]Hóa đơn COD'!"&amp;CELL("address",N864))),"",(INDIRECT("'["&amp;'Báo cáo'!$C$3&amp;".xlsx]Hóa đơn COD'!"&amp;CELL("address",N864))))</f>
        <v>trongntm</v>
      </c>
      <c r="O864" t="str">
        <f ca="1">IF(ISBLANK(INDIRECT("'["&amp;'Báo cáo'!$C$3&amp;".xlsx]Hóa đơn COD'!"&amp;CELL("address",O864))),"",(INDIRECT("'["&amp;'Báo cáo'!$C$3&amp;".xlsx]Hóa đơn COD'!"&amp;CELL("address",O864))))</f>
        <v>18:11 05-12-19</v>
      </c>
      <c r="P864" s="10">
        <f t="shared" ca="1" si="13"/>
        <v>0.75763888888888886</v>
      </c>
      <c r="Q864" t="str">
        <f ca="1">IF(B864="","",IF(P864&lt;'Báo cáo'!$C$4,"Sáng","Chiều"))</f>
        <v>Chiều</v>
      </c>
      <c r="R864" s="12">
        <f ca="1">IF(A864="","",IF(ISNUMBER(MATCH(B864,'Danh sách COD'!$B:$B,0)),J864/I864,""))</f>
        <v>0.6428571428571429</v>
      </c>
      <c r="S864" t="str">
        <f ca="1">IF(R864="","",IF(R864&gt;='Báo cáo'!$C$8,"Có","Không"))</f>
        <v>Không</v>
      </c>
    </row>
    <row r="865" spans="1:19" x14ac:dyDescent="0.25">
      <c r="A865" t="str">
        <f ca="1">IF(ISBLANK(INDIRECT("'["&amp;'Báo cáo'!$C$3&amp;".xlsx]Hóa đơn COD'!"&amp;CELL("address",A865))),"",(INDIRECT("'["&amp;'Báo cáo'!$C$3&amp;".xlsx]Hóa đơn COD'!"&amp;CELL("address",A865))))</f>
        <v>BTT394447515.T163250.021219</v>
      </c>
      <c r="B865" t="str">
        <f ca="1">IF(ISBLANK(INDIRECT("'["&amp;'Báo cáo'!$C$3&amp;".xlsx]Hóa đơn COD'!"&amp;CELL("address",B865))),"",(INDIRECT("'["&amp;'Báo cáo'!$C$3&amp;".xlsx]Hóa đơn COD'!"&amp;CELL("address",B865))))</f>
        <v>T163250-Trương Kính Đức</v>
      </c>
      <c r="C865">
        <f ca="1">IF(ISBLANK(INDIRECT("'["&amp;'Báo cáo'!$C$3&amp;".xlsx]Hóa đơn COD'!"&amp;CELL("address",C865))),"",(INDIRECT("'["&amp;'Báo cáo'!$C$3&amp;".xlsx]Hóa đơn COD'!"&amp;CELL("address",C865))))</f>
        <v>19280388</v>
      </c>
      <c r="D865">
        <f ca="1">IF(ISBLANK(INDIRECT("'["&amp;'Báo cáo'!$C$3&amp;".xlsx]Hóa đơn COD'!"&amp;CELL("address",D865))),"",(INDIRECT("'["&amp;'Báo cáo'!$C$3&amp;".xlsx]Hóa đơn COD'!"&amp;CELL("address",D865))))</f>
        <v>18750</v>
      </c>
      <c r="E865">
        <f ca="1">IF(ISBLANK(INDIRECT("'["&amp;'Báo cáo'!$C$3&amp;".xlsx]Hóa đơn COD'!"&amp;CELL("address",E865))),"",(INDIRECT("'["&amp;'Báo cáo'!$C$3&amp;".xlsx]Hóa đơn COD'!"&amp;CELL("address",E865))))</f>
        <v>1329810</v>
      </c>
      <c r="F865">
        <f ca="1">IF(ISBLANK(INDIRECT("'["&amp;'Báo cáo'!$C$3&amp;".xlsx]Hóa đơn COD'!"&amp;CELL("address",F865))),"",(INDIRECT("'["&amp;'Báo cáo'!$C$3&amp;".xlsx]Hóa đơn COD'!"&amp;CELL("address",F865))))</f>
        <v>1030310</v>
      </c>
      <c r="G865">
        <f ca="1">IF(ISBLANK(INDIRECT("'["&amp;'Báo cáo'!$C$3&amp;".xlsx]Hóa đơn COD'!"&amp;CELL("address",G865))),"",(INDIRECT("'["&amp;'Báo cáo'!$C$3&amp;".xlsx]Hóa đơn COD'!"&amp;CELL("address",G865))))</f>
        <v>299500</v>
      </c>
      <c r="H865">
        <f ca="1">IF(ISBLANK(INDIRECT("'["&amp;'Báo cáo'!$C$3&amp;".xlsx]Hóa đơn COD'!"&amp;CELL("address",H865))),"",(INDIRECT("'["&amp;'Báo cáo'!$C$3&amp;".xlsx]Hóa đơn COD'!"&amp;CELL("address",H865))))</f>
        <v>0</v>
      </c>
      <c r="I865">
        <f ca="1">IF(ISBLANK(INDIRECT("'["&amp;'Báo cáo'!$C$3&amp;".xlsx]Hóa đơn COD'!"&amp;CELL("address",I865))),"",(INDIRECT("'["&amp;'Báo cáo'!$C$3&amp;".xlsx]Hóa đơn COD'!"&amp;CELL("address",I865))))</f>
        <v>64</v>
      </c>
      <c r="J865">
        <f ca="1">IF(ISBLANK(INDIRECT("'["&amp;'Báo cáo'!$C$3&amp;".xlsx]Hóa đơn COD'!"&amp;CELL("address",J865))),"",(INDIRECT("'["&amp;'Báo cáo'!$C$3&amp;".xlsx]Hóa đơn COD'!"&amp;CELL("address",J865))))</f>
        <v>49</v>
      </c>
      <c r="K865">
        <f ca="1">IF(ISBLANK(INDIRECT("'["&amp;'Báo cáo'!$C$3&amp;".xlsx]Hóa đơn COD'!"&amp;CELL("address",K865))),"",(INDIRECT("'["&amp;'Báo cáo'!$C$3&amp;".xlsx]Hóa đơn COD'!"&amp;CELL("address",K865))))</f>
        <v>2</v>
      </c>
      <c r="L865">
        <f ca="1">IF(ISBLANK(INDIRECT("'["&amp;'Báo cáo'!$C$3&amp;".xlsx]Hóa đơn COD'!"&amp;CELL("address",L865))),"",(INDIRECT("'["&amp;'Báo cáo'!$C$3&amp;".xlsx]Hóa đơn COD'!"&amp;CELL("address",L865))))</f>
        <v>13</v>
      </c>
      <c r="M865">
        <f ca="1">IF(ISBLANK(INDIRECT("'["&amp;'Báo cáo'!$C$3&amp;".xlsx]Hóa đơn COD'!"&amp;CELL("address",M865))),"",(INDIRECT("'["&amp;'Báo cáo'!$C$3&amp;".xlsx]Hóa đơn COD'!"&amp;CELL("address",M865))))</f>
        <v>64</v>
      </c>
      <c r="N865" t="str">
        <f ca="1">IF(ISBLANK(INDIRECT("'["&amp;'Báo cáo'!$C$3&amp;".xlsx]Hóa đơn COD'!"&amp;CELL("address",N865))),"",(INDIRECT("'["&amp;'Báo cáo'!$C$3&amp;".xlsx]Hóa đơn COD'!"&amp;CELL("address",N865))))</f>
        <v>ngannk2</v>
      </c>
      <c r="O865" t="str">
        <f ca="1">IF(ISBLANK(INDIRECT("'["&amp;'Báo cáo'!$C$3&amp;".xlsx]Hóa đơn COD'!"&amp;CELL("address",O865))),"",(INDIRECT("'["&amp;'Báo cáo'!$C$3&amp;".xlsx]Hóa đơn COD'!"&amp;CELL("address",O865))))</f>
        <v>19:17 02-12-19</v>
      </c>
      <c r="P865" s="10">
        <f t="shared" ca="1" si="13"/>
        <v>0.80347222222222225</v>
      </c>
      <c r="Q865" t="str">
        <f ca="1">IF(B865="","",IF(P865&lt;'Báo cáo'!$C$4,"Sáng","Chiều"))</f>
        <v>Chiều</v>
      </c>
      <c r="R865" s="12">
        <f ca="1">IF(A865="","",IF(ISNUMBER(MATCH(B865,'Danh sách COD'!$B:$B,0)),J865/I865,""))</f>
        <v>0.765625</v>
      </c>
      <c r="S865" t="str">
        <f ca="1">IF(R865="","",IF(R865&gt;='Báo cáo'!$C$8,"Có","Không"))</f>
        <v>Không</v>
      </c>
    </row>
    <row r="866" spans="1:19" x14ac:dyDescent="0.25">
      <c r="A866" t="str">
        <f ca="1">IF(ISBLANK(INDIRECT("'["&amp;'Báo cáo'!$C$3&amp;".xlsx]Hóa đơn COD'!"&amp;CELL("address",A866))),"",(INDIRECT("'["&amp;'Báo cáo'!$C$3&amp;".xlsx]Hóa đơn COD'!"&amp;CELL("address",A866))))</f>
        <v>BTT395758752.T163250.031219</v>
      </c>
      <c r="B866" t="str">
        <f ca="1">IF(ISBLANK(INDIRECT("'["&amp;'Báo cáo'!$C$3&amp;".xlsx]Hóa đơn COD'!"&amp;CELL("address",B866))),"",(INDIRECT("'["&amp;'Báo cáo'!$C$3&amp;".xlsx]Hóa đơn COD'!"&amp;CELL("address",B866))))</f>
        <v>T163250-Trương Kính Đức</v>
      </c>
      <c r="C866">
        <f ca="1">IF(ISBLANK(INDIRECT("'["&amp;'Báo cáo'!$C$3&amp;".xlsx]Hóa đơn COD'!"&amp;CELL("address",C866))),"",(INDIRECT("'["&amp;'Báo cáo'!$C$3&amp;".xlsx]Hóa đơn COD'!"&amp;CELL("address",C866))))</f>
        <v>17555450</v>
      </c>
      <c r="D866">
        <f ca="1">IF(ISBLANK(INDIRECT("'["&amp;'Báo cáo'!$C$3&amp;".xlsx]Hóa đơn COD'!"&amp;CELL("address",D866))),"",(INDIRECT("'["&amp;'Báo cáo'!$C$3&amp;".xlsx]Hóa đơn COD'!"&amp;CELL("address",D866))))</f>
        <v>30000</v>
      </c>
      <c r="E866">
        <f ca="1">IF(ISBLANK(INDIRECT("'["&amp;'Báo cáo'!$C$3&amp;".xlsx]Hóa đơn COD'!"&amp;CELL("address",E866))),"",(INDIRECT("'["&amp;'Báo cáo'!$C$3&amp;".xlsx]Hóa đơn COD'!"&amp;CELL("address",E866))))</f>
        <v>1344970</v>
      </c>
      <c r="F866">
        <f ca="1">IF(ISBLANK(INDIRECT("'["&amp;'Báo cáo'!$C$3&amp;".xlsx]Hóa đơn COD'!"&amp;CELL("address",F866))),"",(INDIRECT("'["&amp;'Báo cáo'!$C$3&amp;".xlsx]Hóa đơn COD'!"&amp;CELL("address",F866))))</f>
        <v>1246970</v>
      </c>
      <c r="G866">
        <f ca="1">IF(ISBLANK(INDIRECT("'["&amp;'Báo cáo'!$C$3&amp;".xlsx]Hóa đơn COD'!"&amp;CELL("address",G866))),"",(INDIRECT("'["&amp;'Báo cáo'!$C$3&amp;".xlsx]Hóa đơn COD'!"&amp;CELL("address",G866))))</f>
        <v>98000</v>
      </c>
      <c r="H866">
        <f ca="1">IF(ISBLANK(INDIRECT("'["&amp;'Báo cáo'!$C$3&amp;".xlsx]Hóa đơn COD'!"&amp;CELL("address",H866))),"",(INDIRECT("'["&amp;'Báo cáo'!$C$3&amp;".xlsx]Hóa đơn COD'!"&amp;CELL("address",H866))))</f>
        <v>0</v>
      </c>
      <c r="I866">
        <f ca="1">IF(ISBLANK(INDIRECT("'["&amp;'Báo cáo'!$C$3&amp;".xlsx]Hóa đơn COD'!"&amp;CELL("address",I866))),"",(INDIRECT("'["&amp;'Báo cáo'!$C$3&amp;".xlsx]Hóa đơn COD'!"&amp;CELL("address",I866))))</f>
        <v>73</v>
      </c>
      <c r="J866">
        <f ca="1">IF(ISBLANK(INDIRECT("'["&amp;'Báo cáo'!$C$3&amp;".xlsx]Hóa đơn COD'!"&amp;CELL("address",J866))),"",(INDIRECT("'["&amp;'Báo cáo'!$C$3&amp;".xlsx]Hóa đơn COD'!"&amp;CELL("address",J866))))</f>
        <v>45</v>
      </c>
      <c r="K866">
        <f ca="1">IF(ISBLANK(INDIRECT("'["&amp;'Báo cáo'!$C$3&amp;".xlsx]Hóa đơn COD'!"&amp;CELL("address",K866))),"",(INDIRECT("'["&amp;'Báo cáo'!$C$3&amp;".xlsx]Hóa đơn COD'!"&amp;CELL("address",K866))))</f>
        <v>4</v>
      </c>
      <c r="L866">
        <f ca="1">IF(ISBLANK(INDIRECT("'["&amp;'Báo cáo'!$C$3&amp;".xlsx]Hóa đơn COD'!"&amp;CELL("address",L866))),"",(INDIRECT("'["&amp;'Báo cáo'!$C$3&amp;".xlsx]Hóa đơn COD'!"&amp;CELL("address",L866))))</f>
        <v>24</v>
      </c>
      <c r="M866">
        <f ca="1">IF(ISBLANK(INDIRECT("'["&amp;'Báo cáo'!$C$3&amp;".xlsx]Hóa đơn COD'!"&amp;CELL("address",M866))),"",(INDIRECT("'["&amp;'Báo cáo'!$C$3&amp;".xlsx]Hóa đơn COD'!"&amp;CELL("address",M866))))</f>
        <v>73</v>
      </c>
      <c r="N866" t="str">
        <f ca="1">IF(ISBLANK(INDIRECT("'["&amp;'Báo cáo'!$C$3&amp;".xlsx]Hóa đơn COD'!"&amp;CELL("address",N866))),"",(INDIRECT("'["&amp;'Báo cáo'!$C$3&amp;".xlsx]Hóa đơn COD'!"&amp;CELL("address",N866))))</f>
        <v>anhtnt3</v>
      </c>
      <c r="O866" t="str">
        <f ca="1">IF(ISBLANK(INDIRECT("'["&amp;'Báo cáo'!$C$3&amp;".xlsx]Hóa đơn COD'!"&amp;CELL("address",O866))),"",(INDIRECT("'["&amp;'Báo cáo'!$C$3&amp;".xlsx]Hóa đơn COD'!"&amp;CELL("address",O866))))</f>
        <v>19:22 03-12-19</v>
      </c>
      <c r="P866" s="10">
        <f t="shared" ca="1" si="13"/>
        <v>0.80694444444444446</v>
      </c>
      <c r="Q866" t="str">
        <f ca="1">IF(B866="","",IF(P866&lt;'Báo cáo'!$C$4,"Sáng","Chiều"))</f>
        <v>Chiều</v>
      </c>
      <c r="R866" s="12">
        <f ca="1">IF(A866="","",IF(ISNUMBER(MATCH(B866,'Danh sách COD'!$B:$B,0)),J866/I866,""))</f>
        <v>0.61643835616438358</v>
      </c>
      <c r="S866" t="str">
        <f ca="1">IF(R866="","",IF(R866&gt;='Báo cáo'!$C$8,"Có","Không"))</f>
        <v>Không</v>
      </c>
    </row>
    <row r="867" spans="1:19" x14ac:dyDescent="0.25">
      <c r="A867" t="str">
        <f ca="1">IF(ISBLANK(INDIRECT("'["&amp;'Báo cáo'!$C$3&amp;".xlsx]Hóa đơn COD'!"&amp;CELL("address",A867))),"",(INDIRECT("'["&amp;'Báo cáo'!$C$3&amp;".xlsx]Hóa đơn COD'!"&amp;CELL("address",A867))))</f>
        <v>BTT399271440.T163270.061219</v>
      </c>
      <c r="B867" t="str">
        <f ca="1">IF(ISBLANK(INDIRECT("'["&amp;'Báo cáo'!$C$3&amp;".xlsx]Hóa đơn COD'!"&amp;CELL("address",B867))),"",(INDIRECT("'["&amp;'Báo cáo'!$C$3&amp;".xlsx]Hóa đơn COD'!"&amp;CELL("address",B867))))</f>
        <v>T163270-Võ Ngọc Bích Thùy</v>
      </c>
      <c r="C867">
        <f ca="1">IF(ISBLANK(INDIRECT("'["&amp;'Báo cáo'!$C$3&amp;".xlsx]Hóa đơn COD'!"&amp;CELL("address",C867))),"",(INDIRECT("'["&amp;'Báo cáo'!$C$3&amp;".xlsx]Hóa đơn COD'!"&amp;CELL("address",C867))))</f>
        <v>9287200</v>
      </c>
      <c r="D867">
        <f ca="1">IF(ISBLANK(INDIRECT("'["&amp;'Báo cáo'!$C$3&amp;".xlsx]Hóa đơn COD'!"&amp;CELL("address",D867))),"",(INDIRECT("'["&amp;'Báo cáo'!$C$3&amp;".xlsx]Hóa đơn COD'!"&amp;CELL("address",D867))))</f>
        <v>0</v>
      </c>
      <c r="E867">
        <f ca="1">IF(ISBLANK(INDIRECT("'["&amp;'Báo cáo'!$C$3&amp;".xlsx]Hóa đơn COD'!"&amp;CELL("address",E867))),"",(INDIRECT("'["&amp;'Báo cáo'!$C$3&amp;".xlsx]Hóa đơn COD'!"&amp;CELL("address",E867))))</f>
        <v>982970</v>
      </c>
      <c r="F867">
        <f ca="1">IF(ISBLANK(INDIRECT("'["&amp;'Báo cáo'!$C$3&amp;".xlsx]Hóa đơn COD'!"&amp;CELL("address",F867))),"",(INDIRECT("'["&amp;'Báo cáo'!$C$3&amp;".xlsx]Hóa đơn COD'!"&amp;CELL("address",F867))))</f>
        <v>823470</v>
      </c>
      <c r="G867">
        <f ca="1">IF(ISBLANK(INDIRECT("'["&amp;'Báo cáo'!$C$3&amp;".xlsx]Hóa đơn COD'!"&amp;CELL("address",G867))),"",(INDIRECT("'["&amp;'Báo cáo'!$C$3&amp;".xlsx]Hóa đơn COD'!"&amp;CELL("address",G867))))</f>
        <v>159500</v>
      </c>
      <c r="H867">
        <f ca="1">IF(ISBLANK(INDIRECT("'["&amp;'Báo cáo'!$C$3&amp;".xlsx]Hóa đơn COD'!"&amp;CELL("address",H867))),"",(INDIRECT("'["&amp;'Báo cáo'!$C$3&amp;".xlsx]Hóa đơn COD'!"&amp;CELL("address",H867))))</f>
        <v>0</v>
      </c>
      <c r="I867">
        <f ca="1">IF(ISBLANK(INDIRECT("'["&amp;'Báo cáo'!$C$3&amp;".xlsx]Hóa đơn COD'!"&amp;CELL("address",I867))),"",(INDIRECT("'["&amp;'Báo cáo'!$C$3&amp;".xlsx]Hóa đơn COD'!"&amp;CELL("address",I867))))</f>
        <v>45</v>
      </c>
      <c r="J867">
        <f ca="1">IF(ISBLANK(INDIRECT("'["&amp;'Báo cáo'!$C$3&amp;".xlsx]Hóa đơn COD'!"&amp;CELL("address",J867))),"",(INDIRECT("'["&amp;'Báo cáo'!$C$3&amp;".xlsx]Hóa đơn COD'!"&amp;CELL("address",J867))))</f>
        <v>41</v>
      </c>
      <c r="K867">
        <f ca="1">IF(ISBLANK(INDIRECT("'["&amp;'Báo cáo'!$C$3&amp;".xlsx]Hóa đơn COD'!"&amp;CELL("address",K867))),"",(INDIRECT("'["&amp;'Báo cáo'!$C$3&amp;".xlsx]Hóa đơn COD'!"&amp;CELL("address",K867))))</f>
        <v>2</v>
      </c>
      <c r="L867">
        <f ca="1">IF(ISBLANK(INDIRECT("'["&amp;'Báo cáo'!$C$3&amp;".xlsx]Hóa đơn COD'!"&amp;CELL("address",L867))),"",(INDIRECT("'["&amp;'Báo cáo'!$C$3&amp;".xlsx]Hóa đơn COD'!"&amp;CELL("address",L867))))</f>
        <v>2</v>
      </c>
      <c r="M867">
        <f ca="1">IF(ISBLANK(INDIRECT("'["&amp;'Báo cáo'!$C$3&amp;".xlsx]Hóa đơn COD'!"&amp;CELL("address",M867))),"",(INDIRECT("'["&amp;'Báo cáo'!$C$3&amp;".xlsx]Hóa đơn COD'!"&amp;CELL("address",M867))))</f>
        <v>45</v>
      </c>
      <c r="N867" t="str">
        <f ca="1">IF(ISBLANK(INDIRECT("'["&amp;'Báo cáo'!$C$3&amp;".xlsx]Hóa đơn COD'!"&amp;CELL("address",N867))),"",(INDIRECT("'["&amp;'Báo cáo'!$C$3&amp;".xlsx]Hóa đơn COD'!"&amp;CELL("address",N867))))</f>
        <v>ngannk2</v>
      </c>
      <c r="O867" t="str">
        <f ca="1">IF(ISBLANK(INDIRECT("'["&amp;'Báo cáo'!$C$3&amp;".xlsx]Hóa đơn COD'!"&amp;CELL("address",O867))),"",(INDIRECT("'["&amp;'Báo cáo'!$C$3&amp;".xlsx]Hóa đơn COD'!"&amp;CELL("address",O867))))</f>
        <v>11:35 06-12-19</v>
      </c>
      <c r="P867" s="10">
        <f t="shared" ca="1" si="13"/>
        <v>0.4826388888888889</v>
      </c>
      <c r="Q867" t="str">
        <f ca="1">IF(B867="","",IF(P867&lt;'Báo cáo'!$C$4,"Sáng","Chiều"))</f>
        <v>Sáng</v>
      </c>
      <c r="R867" s="12">
        <f ca="1">IF(A867="","",IF(ISNUMBER(MATCH(B867,'Danh sách COD'!$B:$B,0)),J867/I867,""))</f>
        <v>0.91111111111111109</v>
      </c>
      <c r="S867" t="str">
        <f ca="1">IF(R867="","",IF(R867&gt;='Báo cáo'!$C$8,"Có","Không"))</f>
        <v>Không</v>
      </c>
    </row>
    <row r="868" spans="1:19" x14ac:dyDescent="0.25">
      <c r="A868" t="str">
        <f ca="1">IF(ISBLANK(INDIRECT("'["&amp;'Báo cáo'!$C$3&amp;".xlsx]Hóa đơn COD'!"&amp;CELL("address",A868))),"",(INDIRECT("'["&amp;'Báo cáo'!$C$3&amp;".xlsx]Hóa đơn COD'!"&amp;CELL("address",A868))))</f>
        <v>BTT396582891.T163270.041219</v>
      </c>
      <c r="B868" t="str">
        <f ca="1">IF(ISBLANK(INDIRECT("'["&amp;'Báo cáo'!$C$3&amp;".xlsx]Hóa đơn COD'!"&amp;CELL("address",B868))),"",(INDIRECT("'["&amp;'Báo cáo'!$C$3&amp;".xlsx]Hóa đơn COD'!"&amp;CELL("address",B868))))</f>
        <v>T163270-Võ Ngọc Bích Thùy</v>
      </c>
      <c r="C868">
        <f ca="1">IF(ISBLANK(INDIRECT("'["&amp;'Báo cáo'!$C$3&amp;".xlsx]Hóa đơn COD'!"&amp;CELL("address",C868))),"",(INDIRECT("'["&amp;'Báo cáo'!$C$3&amp;".xlsx]Hóa đơn COD'!"&amp;CELL("address",C868))))</f>
        <v>9773655</v>
      </c>
      <c r="D868">
        <f ca="1">IF(ISBLANK(INDIRECT("'["&amp;'Báo cáo'!$C$3&amp;".xlsx]Hóa đơn COD'!"&amp;CELL("address",D868))),"",(INDIRECT("'["&amp;'Báo cáo'!$C$3&amp;".xlsx]Hóa đơn COD'!"&amp;CELL("address",D868))))</f>
        <v>0</v>
      </c>
      <c r="E868">
        <f ca="1">IF(ISBLANK(INDIRECT("'["&amp;'Báo cáo'!$C$3&amp;".xlsx]Hóa đơn COD'!"&amp;CELL("address",E868))),"",(INDIRECT("'["&amp;'Báo cáo'!$C$3&amp;".xlsx]Hóa đơn COD'!"&amp;CELL("address",E868))))</f>
        <v>1037793</v>
      </c>
      <c r="F868">
        <f ca="1">IF(ISBLANK(INDIRECT("'["&amp;'Báo cáo'!$C$3&amp;".xlsx]Hóa đơn COD'!"&amp;CELL("address",F868))),"",(INDIRECT("'["&amp;'Báo cáo'!$C$3&amp;".xlsx]Hóa đơn COD'!"&amp;CELL("address",F868))))</f>
        <v>980793</v>
      </c>
      <c r="G868">
        <f ca="1">IF(ISBLANK(INDIRECT("'["&amp;'Báo cáo'!$C$3&amp;".xlsx]Hóa đơn COD'!"&amp;CELL("address",G868))),"",(INDIRECT("'["&amp;'Báo cáo'!$C$3&amp;".xlsx]Hóa đơn COD'!"&amp;CELL("address",G868))))</f>
        <v>57000</v>
      </c>
      <c r="H868">
        <f ca="1">IF(ISBLANK(INDIRECT("'["&amp;'Báo cáo'!$C$3&amp;".xlsx]Hóa đơn COD'!"&amp;CELL("address",H868))),"",(INDIRECT("'["&amp;'Báo cáo'!$C$3&amp;".xlsx]Hóa đơn COD'!"&amp;CELL("address",H868))))</f>
        <v>0</v>
      </c>
      <c r="I868">
        <f ca="1">IF(ISBLANK(INDIRECT("'["&amp;'Báo cáo'!$C$3&amp;".xlsx]Hóa đơn COD'!"&amp;CELL("address",I868))),"",(INDIRECT("'["&amp;'Báo cáo'!$C$3&amp;".xlsx]Hóa đơn COD'!"&amp;CELL("address",I868))))</f>
        <v>46</v>
      </c>
      <c r="J868">
        <f ca="1">IF(ISBLANK(INDIRECT("'["&amp;'Báo cáo'!$C$3&amp;".xlsx]Hóa đơn COD'!"&amp;CELL("address",J868))),"",(INDIRECT("'["&amp;'Báo cáo'!$C$3&amp;".xlsx]Hóa đơn COD'!"&amp;CELL("address",J868))))</f>
        <v>42</v>
      </c>
      <c r="K868">
        <f ca="1">IF(ISBLANK(INDIRECT("'["&amp;'Báo cáo'!$C$3&amp;".xlsx]Hóa đơn COD'!"&amp;CELL("address",K868))),"",(INDIRECT("'["&amp;'Báo cáo'!$C$3&amp;".xlsx]Hóa đơn COD'!"&amp;CELL("address",K868))))</f>
        <v>0</v>
      </c>
      <c r="L868">
        <f ca="1">IF(ISBLANK(INDIRECT("'["&amp;'Báo cáo'!$C$3&amp;".xlsx]Hóa đơn COD'!"&amp;CELL("address",L868))),"",(INDIRECT("'["&amp;'Báo cáo'!$C$3&amp;".xlsx]Hóa đơn COD'!"&amp;CELL("address",L868))))</f>
        <v>4</v>
      </c>
      <c r="M868">
        <f ca="1">IF(ISBLANK(INDIRECT("'["&amp;'Báo cáo'!$C$3&amp;".xlsx]Hóa đơn COD'!"&amp;CELL("address",M868))),"",(INDIRECT("'["&amp;'Báo cáo'!$C$3&amp;".xlsx]Hóa đơn COD'!"&amp;CELL("address",M868))))</f>
        <v>46</v>
      </c>
      <c r="N868" t="str">
        <f ca="1">IF(ISBLANK(INDIRECT("'["&amp;'Báo cáo'!$C$3&amp;".xlsx]Hóa đơn COD'!"&amp;CELL("address",N868))),"",(INDIRECT("'["&amp;'Báo cáo'!$C$3&amp;".xlsx]Hóa đơn COD'!"&amp;CELL("address",N868))))</f>
        <v>tuoint</v>
      </c>
      <c r="O868" t="str">
        <f ca="1">IF(ISBLANK(INDIRECT("'["&amp;'Báo cáo'!$C$3&amp;".xlsx]Hóa đơn COD'!"&amp;CELL("address",O868))),"",(INDIRECT("'["&amp;'Báo cáo'!$C$3&amp;".xlsx]Hóa đơn COD'!"&amp;CELL("address",O868))))</f>
        <v>11:46 04-12-19</v>
      </c>
      <c r="P868" s="10">
        <f t="shared" ca="1" si="13"/>
        <v>0.49027777777777781</v>
      </c>
      <c r="Q868" t="str">
        <f ca="1">IF(B868="","",IF(P868&lt;'Báo cáo'!$C$4,"Sáng","Chiều"))</f>
        <v>Sáng</v>
      </c>
      <c r="R868" s="12">
        <f ca="1">IF(A868="","",IF(ISNUMBER(MATCH(B868,'Danh sách COD'!$B:$B,0)),J868/I868,""))</f>
        <v>0.91304347826086951</v>
      </c>
      <c r="S868" t="str">
        <f ca="1">IF(R868="","",IF(R868&gt;='Báo cáo'!$C$8,"Có","Không"))</f>
        <v>Không</v>
      </c>
    </row>
    <row r="869" spans="1:19" x14ac:dyDescent="0.25">
      <c r="A869" t="str">
        <f ca="1">IF(ISBLANK(INDIRECT("'["&amp;'Báo cáo'!$C$3&amp;".xlsx]Hóa đơn COD'!"&amp;CELL("address",A869))),"",(INDIRECT("'["&amp;'Báo cáo'!$C$3&amp;".xlsx]Hóa đơn COD'!"&amp;CELL("address",A869))))</f>
        <v>BTT395188500.T163270.031219</v>
      </c>
      <c r="B869" t="str">
        <f ca="1">IF(ISBLANK(INDIRECT("'["&amp;'Báo cáo'!$C$3&amp;".xlsx]Hóa đơn COD'!"&amp;CELL("address",B869))),"",(INDIRECT("'["&amp;'Báo cáo'!$C$3&amp;".xlsx]Hóa đơn COD'!"&amp;CELL("address",B869))))</f>
        <v>T163270-Võ Ngọc Bích Thùy</v>
      </c>
      <c r="C869">
        <f ca="1">IF(ISBLANK(INDIRECT("'["&amp;'Báo cáo'!$C$3&amp;".xlsx]Hóa đơn COD'!"&amp;CELL("address",C869))),"",(INDIRECT("'["&amp;'Báo cáo'!$C$3&amp;".xlsx]Hóa đơn COD'!"&amp;CELL("address",C869))))</f>
        <v>11927941</v>
      </c>
      <c r="D869">
        <f ca="1">IF(ISBLANK(INDIRECT("'["&amp;'Báo cáo'!$C$3&amp;".xlsx]Hóa đơn COD'!"&amp;CELL("address",D869))),"",(INDIRECT("'["&amp;'Báo cáo'!$C$3&amp;".xlsx]Hóa đơn COD'!"&amp;CELL("address",D869))))</f>
        <v>0</v>
      </c>
      <c r="E869">
        <f ca="1">IF(ISBLANK(INDIRECT("'["&amp;'Báo cáo'!$C$3&amp;".xlsx]Hóa đơn COD'!"&amp;CELL("address",E869))),"",(INDIRECT("'["&amp;'Báo cáo'!$C$3&amp;".xlsx]Hóa đơn COD'!"&amp;CELL("address",E869))))</f>
        <v>891042</v>
      </c>
      <c r="F869">
        <f ca="1">IF(ISBLANK(INDIRECT("'["&amp;'Báo cáo'!$C$3&amp;".xlsx]Hóa đơn COD'!"&amp;CELL("address",F869))),"",(INDIRECT("'["&amp;'Báo cáo'!$C$3&amp;".xlsx]Hóa đơn COD'!"&amp;CELL("address",F869))))</f>
        <v>826042</v>
      </c>
      <c r="G869">
        <f ca="1">IF(ISBLANK(INDIRECT("'["&amp;'Báo cáo'!$C$3&amp;".xlsx]Hóa đơn COD'!"&amp;CELL("address",G869))),"",(INDIRECT("'["&amp;'Báo cáo'!$C$3&amp;".xlsx]Hóa đơn COD'!"&amp;CELL("address",G869))))</f>
        <v>65000</v>
      </c>
      <c r="H869">
        <f ca="1">IF(ISBLANK(INDIRECT("'["&amp;'Báo cáo'!$C$3&amp;".xlsx]Hóa đơn COD'!"&amp;CELL("address",H869))),"",(INDIRECT("'["&amp;'Báo cáo'!$C$3&amp;".xlsx]Hóa đơn COD'!"&amp;CELL("address",H869))))</f>
        <v>0</v>
      </c>
      <c r="I869">
        <f ca="1">IF(ISBLANK(INDIRECT("'["&amp;'Báo cáo'!$C$3&amp;".xlsx]Hóa đơn COD'!"&amp;CELL("address",I869))),"",(INDIRECT("'["&amp;'Báo cáo'!$C$3&amp;".xlsx]Hóa đơn COD'!"&amp;CELL("address",I869))))</f>
        <v>39</v>
      </c>
      <c r="J869">
        <f ca="1">IF(ISBLANK(INDIRECT("'["&amp;'Báo cáo'!$C$3&amp;".xlsx]Hóa đơn COD'!"&amp;CELL("address",J869))),"",(INDIRECT("'["&amp;'Báo cáo'!$C$3&amp;".xlsx]Hóa đơn COD'!"&amp;CELL("address",J869))))</f>
        <v>35</v>
      </c>
      <c r="K869">
        <f ca="1">IF(ISBLANK(INDIRECT("'["&amp;'Báo cáo'!$C$3&amp;".xlsx]Hóa đơn COD'!"&amp;CELL("address",K869))),"",(INDIRECT("'["&amp;'Báo cáo'!$C$3&amp;".xlsx]Hóa đơn COD'!"&amp;CELL("address",K869))))</f>
        <v>1</v>
      </c>
      <c r="L869">
        <f ca="1">IF(ISBLANK(INDIRECT("'["&amp;'Báo cáo'!$C$3&amp;".xlsx]Hóa đơn COD'!"&amp;CELL("address",L869))),"",(INDIRECT("'["&amp;'Báo cáo'!$C$3&amp;".xlsx]Hóa đơn COD'!"&amp;CELL("address",L869))))</f>
        <v>3</v>
      </c>
      <c r="M869">
        <f ca="1">IF(ISBLANK(INDIRECT("'["&amp;'Báo cáo'!$C$3&amp;".xlsx]Hóa đơn COD'!"&amp;CELL("address",M869))),"",(INDIRECT("'["&amp;'Báo cáo'!$C$3&amp;".xlsx]Hóa đơn COD'!"&amp;CELL("address",M869))))</f>
        <v>39</v>
      </c>
      <c r="N869" t="str">
        <f ca="1">IF(ISBLANK(INDIRECT("'["&amp;'Báo cáo'!$C$3&amp;".xlsx]Hóa đơn COD'!"&amp;CELL("address",N869))),"",(INDIRECT("'["&amp;'Báo cáo'!$C$3&amp;".xlsx]Hóa đơn COD'!"&amp;CELL("address",N869))))</f>
        <v>nhitpy</v>
      </c>
      <c r="O869" t="str">
        <f ca="1">IF(ISBLANK(INDIRECT("'["&amp;'Báo cáo'!$C$3&amp;".xlsx]Hóa đơn COD'!"&amp;CELL("address",O869))),"",(INDIRECT("'["&amp;'Báo cáo'!$C$3&amp;".xlsx]Hóa đơn COD'!"&amp;CELL("address",O869))))</f>
        <v>12:10 03-12-19</v>
      </c>
      <c r="P869" s="10">
        <f t="shared" ca="1" si="13"/>
        <v>0.50694444444444442</v>
      </c>
      <c r="Q869" t="str">
        <f ca="1">IF(B869="","",IF(P869&lt;'Báo cáo'!$C$4,"Sáng","Chiều"))</f>
        <v>Sáng</v>
      </c>
      <c r="R869" s="12">
        <f ca="1">IF(A869="","",IF(ISNUMBER(MATCH(B869,'Danh sách COD'!$B:$B,0)),J869/I869,""))</f>
        <v>0.89743589743589747</v>
      </c>
      <c r="S869" t="str">
        <f ca="1">IF(R869="","",IF(R869&gt;='Báo cáo'!$C$8,"Có","Không"))</f>
        <v>Không</v>
      </c>
    </row>
    <row r="870" spans="1:19" x14ac:dyDescent="0.25">
      <c r="A870" t="str">
        <f ca="1">IF(ISBLANK(INDIRECT("'["&amp;'Báo cáo'!$C$3&amp;".xlsx]Hóa đơn COD'!"&amp;CELL("address",A870))),"",(INDIRECT("'["&amp;'Báo cáo'!$C$3&amp;".xlsx]Hóa đơn COD'!"&amp;CELL("address",A870))))</f>
        <v>BTT393910224.T163270.021219</v>
      </c>
      <c r="B870" t="str">
        <f ca="1">IF(ISBLANK(INDIRECT("'["&amp;'Báo cáo'!$C$3&amp;".xlsx]Hóa đơn COD'!"&amp;CELL("address",B870))),"",(INDIRECT("'["&amp;'Báo cáo'!$C$3&amp;".xlsx]Hóa đơn COD'!"&amp;CELL("address",B870))))</f>
        <v>T163270-Võ Ngọc Bích Thùy</v>
      </c>
      <c r="C870">
        <f ca="1">IF(ISBLANK(INDIRECT("'["&amp;'Báo cáo'!$C$3&amp;".xlsx]Hóa đơn COD'!"&amp;CELL("address",C870))),"",(INDIRECT("'["&amp;'Báo cáo'!$C$3&amp;".xlsx]Hóa đơn COD'!"&amp;CELL("address",C870))))</f>
        <v>24388415</v>
      </c>
      <c r="D870">
        <f ca="1">IF(ISBLANK(INDIRECT("'["&amp;'Báo cáo'!$C$3&amp;".xlsx]Hóa đơn COD'!"&amp;CELL("address",D870))),"",(INDIRECT("'["&amp;'Báo cáo'!$C$3&amp;".xlsx]Hóa đơn COD'!"&amp;CELL("address",D870))))</f>
        <v>0</v>
      </c>
      <c r="E870">
        <f ca="1">IF(ISBLANK(INDIRECT("'["&amp;'Báo cáo'!$C$3&amp;".xlsx]Hóa đơn COD'!"&amp;CELL("address",E870))),"",(INDIRECT("'["&amp;'Báo cáo'!$C$3&amp;".xlsx]Hóa đơn COD'!"&amp;CELL("address",E870))))</f>
        <v>1729370</v>
      </c>
      <c r="F870">
        <f ca="1">IF(ISBLANK(INDIRECT("'["&amp;'Báo cáo'!$C$3&amp;".xlsx]Hóa đơn COD'!"&amp;CELL("address",F870))),"",(INDIRECT("'["&amp;'Báo cáo'!$C$3&amp;".xlsx]Hóa đơn COD'!"&amp;CELL("address",F870))))</f>
        <v>1608370</v>
      </c>
      <c r="G870">
        <f ca="1">IF(ISBLANK(INDIRECT("'["&amp;'Báo cáo'!$C$3&amp;".xlsx]Hóa đơn COD'!"&amp;CELL("address",G870))),"",(INDIRECT("'["&amp;'Báo cáo'!$C$3&amp;".xlsx]Hóa đơn COD'!"&amp;CELL("address",G870))))</f>
        <v>121000</v>
      </c>
      <c r="H870">
        <f ca="1">IF(ISBLANK(INDIRECT("'["&amp;'Báo cáo'!$C$3&amp;".xlsx]Hóa đơn COD'!"&amp;CELL("address",H870))),"",(INDIRECT("'["&amp;'Báo cáo'!$C$3&amp;".xlsx]Hóa đơn COD'!"&amp;CELL("address",H870))))</f>
        <v>0</v>
      </c>
      <c r="I870">
        <f ca="1">IF(ISBLANK(INDIRECT("'["&amp;'Báo cáo'!$C$3&amp;".xlsx]Hóa đơn COD'!"&amp;CELL("address",I870))),"",(INDIRECT("'["&amp;'Báo cáo'!$C$3&amp;".xlsx]Hóa đơn COD'!"&amp;CELL("address",I870))))</f>
        <v>68</v>
      </c>
      <c r="J870">
        <f ca="1">IF(ISBLANK(INDIRECT("'["&amp;'Báo cáo'!$C$3&amp;".xlsx]Hóa đơn COD'!"&amp;CELL("address",J870))),"",(INDIRECT("'["&amp;'Báo cáo'!$C$3&amp;".xlsx]Hóa đơn COD'!"&amp;CELL("address",J870))))</f>
        <v>59</v>
      </c>
      <c r="K870">
        <f ca="1">IF(ISBLANK(INDIRECT("'["&amp;'Báo cáo'!$C$3&amp;".xlsx]Hóa đơn COD'!"&amp;CELL("address",K870))),"",(INDIRECT("'["&amp;'Báo cáo'!$C$3&amp;".xlsx]Hóa đơn COD'!"&amp;CELL("address",K870))))</f>
        <v>0</v>
      </c>
      <c r="L870">
        <f ca="1">IF(ISBLANK(INDIRECT("'["&amp;'Báo cáo'!$C$3&amp;".xlsx]Hóa đơn COD'!"&amp;CELL("address",L870))),"",(INDIRECT("'["&amp;'Báo cáo'!$C$3&amp;".xlsx]Hóa đơn COD'!"&amp;CELL("address",L870))))</f>
        <v>9</v>
      </c>
      <c r="M870">
        <f ca="1">IF(ISBLANK(INDIRECT("'["&amp;'Báo cáo'!$C$3&amp;".xlsx]Hóa đơn COD'!"&amp;CELL("address",M870))),"",(INDIRECT("'["&amp;'Báo cáo'!$C$3&amp;".xlsx]Hóa đơn COD'!"&amp;CELL("address",M870))))</f>
        <v>68</v>
      </c>
      <c r="N870" t="str">
        <f ca="1">IF(ISBLANK(INDIRECT("'["&amp;'Báo cáo'!$C$3&amp;".xlsx]Hóa đơn COD'!"&amp;CELL("address",N870))),"",(INDIRECT("'["&amp;'Báo cáo'!$C$3&amp;".xlsx]Hóa đơn COD'!"&amp;CELL("address",N870))))</f>
        <v>tuoint</v>
      </c>
      <c r="O870" t="str">
        <f ca="1">IF(ISBLANK(INDIRECT("'["&amp;'Báo cáo'!$C$3&amp;".xlsx]Hóa đơn COD'!"&amp;CELL("address",O870))),"",(INDIRECT("'["&amp;'Báo cáo'!$C$3&amp;".xlsx]Hóa đơn COD'!"&amp;CELL("address",O870))))</f>
        <v>12:43 02-12-19</v>
      </c>
      <c r="P870" s="10">
        <f t="shared" ca="1" si="13"/>
        <v>0.52986111111111112</v>
      </c>
      <c r="Q870" t="str">
        <f ca="1">IF(B870="","",IF(P870&lt;'Báo cáo'!$C$4,"Sáng","Chiều"))</f>
        <v>Sáng</v>
      </c>
      <c r="R870" s="12">
        <f ca="1">IF(A870="","",IF(ISNUMBER(MATCH(B870,'Danh sách COD'!$B:$B,0)),J870/I870,""))</f>
        <v>0.86764705882352944</v>
      </c>
      <c r="S870" t="str">
        <f ca="1">IF(R870="","",IF(R870&gt;='Báo cáo'!$C$8,"Có","Không"))</f>
        <v>Không</v>
      </c>
    </row>
    <row r="871" spans="1:19" x14ac:dyDescent="0.25">
      <c r="A871" t="str">
        <f ca="1">IF(ISBLANK(INDIRECT("'["&amp;'Báo cáo'!$C$3&amp;".xlsx]Hóa đơn COD'!"&amp;CELL("address",A871))),"",(INDIRECT("'["&amp;'Báo cáo'!$C$3&amp;".xlsx]Hóa đơn COD'!"&amp;CELL("address",A871))))</f>
        <v>BTT397918572.T163270.051219</v>
      </c>
      <c r="B871" t="str">
        <f ca="1">IF(ISBLANK(INDIRECT("'["&amp;'Báo cáo'!$C$3&amp;".xlsx]Hóa đơn COD'!"&amp;CELL("address",B871))),"",(INDIRECT("'["&amp;'Báo cáo'!$C$3&amp;".xlsx]Hóa đơn COD'!"&amp;CELL("address",B871))))</f>
        <v>T163270-Võ Ngọc Bích Thùy</v>
      </c>
      <c r="C871">
        <f ca="1">IF(ISBLANK(INDIRECT("'["&amp;'Báo cáo'!$C$3&amp;".xlsx]Hóa đơn COD'!"&amp;CELL("address",C871))),"",(INDIRECT("'["&amp;'Báo cáo'!$C$3&amp;".xlsx]Hóa đơn COD'!"&amp;CELL("address",C871))))</f>
        <v>12937795</v>
      </c>
      <c r="D871">
        <f ca="1">IF(ISBLANK(INDIRECT("'["&amp;'Báo cáo'!$C$3&amp;".xlsx]Hóa đơn COD'!"&amp;CELL("address",D871))),"",(INDIRECT("'["&amp;'Báo cáo'!$C$3&amp;".xlsx]Hóa đơn COD'!"&amp;CELL("address",D871))))</f>
        <v>0</v>
      </c>
      <c r="E871">
        <f ca="1">IF(ISBLANK(INDIRECT("'["&amp;'Báo cáo'!$C$3&amp;".xlsx]Hóa đơn COD'!"&amp;CELL("address",E871))),"",(INDIRECT("'["&amp;'Báo cáo'!$C$3&amp;".xlsx]Hóa đơn COD'!"&amp;CELL("address",E871))))</f>
        <v>1375470</v>
      </c>
      <c r="F871">
        <f ca="1">IF(ISBLANK(INDIRECT("'["&amp;'Báo cáo'!$C$3&amp;".xlsx]Hóa đơn COD'!"&amp;CELL("address",F871))),"",(INDIRECT("'["&amp;'Báo cáo'!$C$3&amp;".xlsx]Hóa đơn COD'!"&amp;CELL("address",F871))))</f>
        <v>1205470</v>
      </c>
      <c r="G871">
        <f ca="1">IF(ISBLANK(INDIRECT("'["&amp;'Báo cáo'!$C$3&amp;".xlsx]Hóa đơn COD'!"&amp;CELL("address",G871))),"",(INDIRECT("'["&amp;'Báo cáo'!$C$3&amp;".xlsx]Hóa đơn COD'!"&amp;CELL("address",G871))))</f>
        <v>170000</v>
      </c>
      <c r="H871">
        <f ca="1">IF(ISBLANK(INDIRECT("'["&amp;'Báo cáo'!$C$3&amp;".xlsx]Hóa đơn COD'!"&amp;CELL("address",H871))),"",(INDIRECT("'["&amp;'Báo cáo'!$C$3&amp;".xlsx]Hóa đơn COD'!"&amp;CELL("address",H871))))</f>
        <v>0</v>
      </c>
      <c r="I871">
        <f ca="1">IF(ISBLANK(INDIRECT("'["&amp;'Báo cáo'!$C$3&amp;".xlsx]Hóa đơn COD'!"&amp;CELL("address",I871))),"",(INDIRECT("'["&amp;'Báo cáo'!$C$3&amp;".xlsx]Hóa đơn COD'!"&amp;CELL("address",I871))))</f>
        <v>57</v>
      </c>
      <c r="J871">
        <f ca="1">IF(ISBLANK(INDIRECT("'["&amp;'Báo cáo'!$C$3&amp;".xlsx]Hóa đơn COD'!"&amp;CELL("address",J871))),"",(INDIRECT("'["&amp;'Báo cáo'!$C$3&amp;".xlsx]Hóa đơn COD'!"&amp;CELL("address",J871))))</f>
        <v>52</v>
      </c>
      <c r="K871">
        <f ca="1">IF(ISBLANK(INDIRECT("'["&amp;'Báo cáo'!$C$3&amp;".xlsx]Hóa đơn COD'!"&amp;CELL("address",K871))),"",(INDIRECT("'["&amp;'Báo cáo'!$C$3&amp;".xlsx]Hóa đơn COD'!"&amp;CELL("address",K871))))</f>
        <v>0</v>
      </c>
      <c r="L871">
        <f ca="1">IF(ISBLANK(INDIRECT("'["&amp;'Báo cáo'!$C$3&amp;".xlsx]Hóa đơn COD'!"&amp;CELL("address",L871))),"",(INDIRECT("'["&amp;'Báo cáo'!$C$3&amp;".xlsx]Hóa đơn COD'!"&amp;CELL("address",L871))))</f>
        <v>5</v>
      </c>
      <c r="M871">
        <f ca="1">IF(ISBLANK(INDIRECT("'["&amp;'Báo cáo'!$C$3&amp;".xlsx]Hóa đơn COD'!"&amp;CELL("address",M871))),"",(INDIRECT("'["&amp;'Báo cáo'!$C$3&amp;".xlsx]Hóa đơn COD'!"&amp;CELL("address",M871))))</f>
        <v>57</v>
      </c>
      <c r="N871" t="str">
        <f ca="1">IF(ISBLANK(INDIRECT("'["&amp;'Báo cáo'!$C$3&amp;".xlsx]Hóa đơn COD'!"&amp;CELL("address",N871))),"",(INDIRECT("'["&amp;'Báo cáo'!$C$3&amp;".xlsx]Hóa đơn COD'!"&amp;CELL("address",N871))))</f>
        <v>anhtnt3</v>
      </c>
      <c r="O871" t="str">
        <f ca="1">IF(ISBLANK(INDIRECT("'["&amp;'Báo cáo'!$C$3&amp;".xlsx]Hóa đơn COD'!"&amp;CELL("address",O871))),"",(INDIRECT("'["&amp;'Báo cáo'!$C$3&amp;".xlsx]Hóa đơn COD'!"&amp;CELL("address",O871))))</f>
        <v>12:43 05-12-19</v>
      </c>
      <c r="P871" s="10">
        <f t="shared" ca="1" si="13"/>
        <v>0.52986111111111112</v>
      </c>
      <c r="Q871" t="str">
        <f ca="1">IF(B871="","",IF(P871&lt;'Báo cáo'!$C$4,"Sáng","Chiều"))</f>
        <v>Sáng</v>
      </c>
      <c r="R871" s="12">
        <f ca="1">IF(A871="","",IF(ISNUMBER(MATCH(B871,'Danh sách COD'!$B:$B,0)),J871/I871,""))</f>
        <v>0.91228070175438591</v>
      </c>
      <c r="S871" t="str">
        <f ca="1">IF(R871="","",IF(R871&gt;='Báo cáo'!$C$8,"Có","Không"))</f>
        <v>Không</v>
      </c>
    </row>
    <row r="872" spans="1:19" x14ac:dyDescent="0.25">
      <c r="A872" t="str">
        <f ca="1">IF(ISBLANK(INDIRECT("'["&amp;'Báo cáo'!$C$3&amp;".xlsx]Hóa đơn COD'!"&amp;CELL("address",A872))),"",(INDIRECT("'["&amp;'Báo cáo'!$C$3&amp;".xlsx]Hóa đơn COD'!"&amp;CELL("address",A872))))</f>
        <v>BTT391739943.T163270.301119</v>
      </c>
      <c r="B872" t="str">
        <f ca="1">IF(ISBLANK(INDIRECT("'["&amp;'Báo cáo'!$C$3&amp;".xlsx]Hóa đơn COD'!"&amp;CELL("address",B872))),"",(INDIRECT("'["&amp;'Báo cáo'!$C$3&amp;".xlsx]Hóa đơn COD'!"&amp;CELL("address",B872))))</f>
        <v>T163270-Võ Ngọc Bích Thùy</v>
      </c>
      <c r="C872">
        <f ca="1">IF(ISBLANK(INDIRECT("'["&amp;'Báo cáo'!$C$3&amp;".xlsx]Hóa đơn COD'!"&amp;CELL("address",C872))),"",(INDIRECT("'["&amp;'Báo cáo'!$C$3&amp;".xlsx]Hóa đơn COD'!"&amp;CELL("address",C872))))</f>
        <v>8734041</v>
      </c>
      <c r="D872">
        <f ca="1">IF(ISBLANK(INDIRECT("'["&amp;'Báo cáo'!$C$3&amp;".xlsx]Hóa đơn COD'!"&amp;CELL("address",D872))),"",(INDIRECT("'["&amp;'Báo cáo'!$C$3&amp;".xlsx]Hóa đơn COD'!"&amp;CELL("address",D872))))</f>
        <v>17500</v>
      </c>
      <c r="E872">
        <f ca="1">IF(ISBLANK(INDIRECT("'["&amp;'Báo cáo'!$C$3&amp;".xlsx]Hóa đơn COD'!"&amp;CELL("address",E872))),"",(INDIRECT("'["&amp;'Báo cáo'!$C$3&amp;".xlsx]Hóa đơn COD'!"&amp;CELL("address",E872))))</f>
        <v>1070870</v>
      </c>
      <c r="F872">
        <f ca="1">IF(ISBLANK(INDIRECT("'["&amp;'Báo cáo'!$C$3&amp;".xlsx]Hóa đơn COD'!"&amp;CELL("address",F872))),"",(INDIRECT("'["&amp;'Báo cáo'!$C$3&amp;".xlsx]Hóa đơn COD'!"&amp;CELL("address",F872))))</f>
        <v>932870</v>
      </c>
      <c r="G872">
        <f ca="1">IF(ISBLANK(INDIRECT("'["&amp;'Báo cáo'!$C$3&amp;".xlsx]Hóa đơn COD'!"&amp;CELL("address",G872))),"",(INDIRECT("'["&amp;'Báo cáo'!$C$3&amp;".xlsx]Hóa đơn COD'!"&amp;CELL("address",G872))))</f>
        <v>138000</v>
      </c>
      <c r="H872">
        <f ca="1">IF(ISBLANK(INDIRECT("'["&amp;'Báo cáo'!$C$3&amp;".xlsx]Hóa đơn COD'!"&amp;CELL("address",H872))),"",(INDIRECT("'["&amp;'Báo cáo'!$C$3&amp;".xlsx]Hóa đơn COD'!"&amp;CELL("address",H872))))</f>
        <v>0</v>
      </c>
      <c r="I872">
        <f ca="1">IF(ISBLANK(INDIRECT("'["&amp;'Báo cáo'!$C$3&amp;".xlsx]Hóa đơn COD'!"&amp;CELL("address",I872))),"",(INDIRECT("'["&amp;'Báo cáo'!$C$3&amp;".xlsx]Hóa đơn COD'!"&amp;CELL("address",I872))))</f>
        <v>64</v>
      </c>
      <c r="J872">
        <f ca="1">IF(ISBLANK(INDIRECT("'["&amp;'Báo cáo'!$C$3&amp;".xlsx]Hóa đơn COD'!"&amp;CELL("address",J872))),"",(INDIRECT("'["&amp;'Báo cáo'!$C$3&amp;".xlsx]Hóa đơn COD'!"&amp;CELL("address",J872))))</f>
        <v>40</v>
      </c>
      <c r="K872">
        <f ca="1">IF(ISBLANK(INDIRECT("'["&amp;'Báo cáo'!$C$3&amp;".xlsx]Hóa đơn COD'!"&amp;CELL("address",K872))),"",(INDIRECT("'["&amp;'Báo cáo'!$C$3&amp;".xlsx]Hóa đơn COD'!"&amp;CELL("address",K872))))</f>
        <v>3</v>
      </c>
      <c r="L872">
        <f ca="1">IF(ISBLANK(INDIRECT("'["&amp;'Báo cáo'!$C$3&amp;".xlsx]Hóa đơn COD'!"&amp;CELL("address",L872))),"",(INDIRECT("'["&amp;'Báo cáo'!$C$3&amp;".xlsx]Hóa đơn COD'!"&amp;CELL("address",L872))))</f>
        <v>21</v>
      </c>
      <c r="M872">
        <f ca="1">IF(ISBLANK(INDIRECT("'["&amp;'Báo cáo'!$C$3&amp;".xlsx]Hóa đơn COD'!"&amp;CELL("address",M872))),"",(INDIRECT("'["&amp;'Báo cáo'!$C$3&amp;".xlsx]Hóa đơn COD'!"&amp;CELL("address",M872))))</f>
        <v>64</v>
      </c>
      <c r="N872" t="str">
        <f ca="1">IF(ISBLANK(INDIRECT("'["&amp;'Báo cáo'!$C$3&amp;".xlsx]Hóa đơn COD'!"&amp;CELL("address",N872))),"",(INDIRECT("'["&amp;'Báo cáo'!$C$3&amp;".xlsx]Hóa đơn COD'!"&amp;CELL("address",N872))))</f>
        <v>trongntm</v>
      </c>
      <c r="O872" t="str">
        <f ca="1">IF(ISBLANK(INDIRECT("'["&amp;'Báo cáo'!$C$3&amp;".xlsx]Hóa đơn COD'!"&amp;CELL("address",O872))),"",(INDIRECT("'["&amp;'Báo cáo'!$C$3&amp;".xlsx]Hóa đơn COD'!"&amp;CELL("address",O872))))</f>
        <v>12:49 30-11-19</v>
      </c>
      <c r="P872" s="10">
        <f t="shared" ca="1" si="13"/>
        <v>0.53402777777777777</v>
      </c>
      <c r="Q872" t="str">
        <f ca="1">IF(B872="","",IF(P872&lt;'Báo cáo'!$C$4,"Sáng","Chiều"))</f>
        <v>Sáng</v>
      </c>
      <c r="R872" s="12">
        <f ca="1">IF(A872="","",IF(ISNUMBER(MATCH(B872,'Danh sách COD'!$B:$B,0)),J872/I872,""))</f>
        <v>0.625</v>
      </c>
      <c r="S872" t="str">
        <f ca="1">IF(R872="","",IF(R872&gt;='Báo cáo'!$C$8,"Có","Không"))</f>
        <v>Không</v>
      </c>
    </row>
    <row r="873" spans="1:19" x14ac:dyDescent="0.25">
      <c r="A873" t="str">
        <f ca="1">IF(ISBLANK(INDIRECT("'["&amp;'Báo cáo'!$C$3&amp;".xlsx]Hóa đơn COD'!"&amp;CELL("address",A873))),"",(INDIRECT("'["&amp;'Báo cáo'!$C$3&amp;".xlsx]Hóa đơn COD'!"&amp;CELL("address",A873))))</f>
        <v>BTT394174824.T163270.021219</v>
      </c>
      <c r="B873" t="str">
        <f ca="1">IF(ISBLANK(INDIRECT("'["&amp;'Báo cáo'!$C$3&amp;".xlsx]Hóa đơn COD'!"&amp;CELL("address",B873))),"",(INDIRECT("'["&amp;'Báo cáo'!$C$3&amp;".xlsx]Hóa đơn COD'!"&amp;CELL("address",B873))))</f>
        <v>T163270-Võ Ngọc Bích Thùy</v>
      </c>
      <c r="C873">
        <f ca="1">IF(ISBLANK(INDIRECT("'["&amp;'Báo cáo'!$C$3&amp;".xlsx]Hóa đơn COD'!"&amp;CELL("address",C873))),"",(INDIRECT("'["&amp;'Báo cáo'!$C$3&amp;".xlsx]Hóa đơn COD'!"&amp;CELL("address",C873))))</f>
        <v>6402780</v>
      </c>
      <c r="D873">
        <f ca="1">IF(ISBLANK(INDIRECT("'["&amp;'Báo cáo'!$C$3&amp;".xlsx]Hóa đơn COD'!"&amp;CELL("address",D873))),"",(INDIRECT("'["&amp;'Báo cáo'!$C$3&amp;".xlsx]Hóa đơn COD'!"&amp;CELL("address",D873))))</f>
        <v>0</v>
      </c>
      <c r="E873">
        <f ca="1">IF(ISBLANK(INDIRECT("'["&amp;'Báo cáo'!$C$3&amp;".xlsx]Hóa đơn COD'!"&amp;CELL("address",E873))),"",(INDIRECT("'["&amp;'Báo cáo'!$C$3&amp;".xlsx]Hóa đơn COD'!"&amp;CELL("address",E873))))</f>
        <v>487905</v>
      </c>
      <c r="F873">
        <f ca="1">IF(ISBLANK(INDIRECT("'["&amp;'Báo cáo'!$C$3&amp;".xlsx]Hóa đơn COD'!"&amp;CELL("address",F873))),"",(INDIRECT("'["&amp;'Báo cáo'!$C$3&amp;".xlsx]Hóa đơn COD'!"&amp;CELL("address",F873))))</f>
        <v>421905</v>
      </c>
      <c r="G873">
        <f ca="1">IF(ISBLANK(INDIRECT("'["&amp;'Báo cáo'!$C$3&amp;".xlsx]Hóa đơn COD'!"&amp;CELL("address",G873))),"",(INDIRECT("'["&amp;'Báo cáo'!$C$3&amp;".xlsx]Hóa đơn COD'!"&amp;CELL("address",G873))))</f>
        <v>66000</v>
      </c>
      <c r="H873">
        <f ca="1">IF(ISBLANK(INDIRECT("'["&amp;'Báo cáo'!$C$3&amp;".xlsx]Hóa đơn COD'!"&amp;CELL("address",H873))),"",(INDIRECT("'["&amp;'Báo cáo'!$C$3&amp;".xlsx]Hóa đơn COD'!"&amp;CELL("address",H873))))</f>
        <v>0</v>
      </c>
      <c r="I873">
        <f ca="1">IF(ISBLANK(INDIRECT("'["&amp;'Báo cáo'!$C$3&amp;".xlsx]Hóa đơn COD'!"&amp;CELL("address",I873))),"",(INDIRECT("'["&amp;'Báo cáo'!$C$3&amp;".xlsx]Hóa đơn COD'!"&amp;CELL("address",I873))))</f>
        <v>24</v>
      </c>
      <c r="J873">
        <f ca="1">IF(ISBLANK(INDIRECT("'["&amp;'Báo cáo'!$C$3&amp;".xlsx]Hóa đơn COD'!"&amp;CELL("address",J873))),"",(INDIRECT("'["&amp;'Báo cáo'!$C$3&amp;".xlsx]Hóa đơn COD'!"&amp;CELL("address",J873))))</f>
        <v>18</v>
      </c>
      <c r="K873">
        <f ca="1">IF(ISBLANK(INDIRECT("'["&amp;'Báo cáo'!$C$3&amp;".xlsx]Hóa đơn COD'!"&amp;CELL("address",K873))),"",(INDIRECT("'["&amp;'Báo cáo'!$C$3&amp;".xlsx]Hóa đơn COD'!"&amp;CELL("address",K873))))</f>
        <v>1</v>
      </c>
      <c r="L873">
        <f ca="1">IF(ISBLANK(INDIRECT("'["&amp;'Báo cáo'!$C$3&amp;".xlsx]Hóa đơn COD'!"&amp;CELL("address",L873))),"",(INDIRECT("'["&amp;'Báo cáo'!$C$3&amp;".xlsx]Hóa đơn COD'!"&amp;CELL("address",L873))))</f>
        <v>5</v>
      </c>
      <c r="M873">
        <f ca="1">IF(ISBLANK(INDIRECT("'["&amp;'Báo cáo'!$C$3&amp;".xlsx]Hóa đơn COD'!"&amp;CELL("address",M873))),"",(INDIRECT("'["&amp;'Báo cáo'!$C$3&amp;".xlsx]Hóa đơn COD'!"&amp;CELL("address",M873))))</f>
        <v>24</v>
      </c>
      <c r="N873" t="str">
        <f ca="1">IF(ISBLANK(INDIRECT("'["&amp;'Báo cáo'!$C$3&amp;".xlsx]Hóa đơn COD'!"&amp;CELL("address",N873))),"",(INDIRECT("'["&amp;'Báo cáo'!$C$3&amp;".xlsx]Hóa đơn COD'!"&amp;CELL("address",N873))))</f>
        <v>tuoint</v>
      </c>
      <c r="O873" t="str">
        <f ca="1">IF(ISBLANK(INDIRECT("'["&amp;'Báo cáo'!$C$3&amp;".xlsx]Hóa đơn COD'!"&amp;CELL("address",O873))),"",(INDIRECT("'["&amp;'Báo cáo'!$C$3&amp;".xlsx]Hóa đơn COD'!"&amp;CELL("address",O873))))</f>
        <v>16:17 02-12-19</v>
      </c>
      <c r="P873" s="10">
        <f t="shared" ca="1" si="13"/>
        <v>0.67847222222222225</v>
      </c>
      <c r="Q873" t="str">
        <f ca="1">IF(B873="","",IF(P873&lt;'Báo cáo'!$C$4,"Sáng","Chiều"))</f>
        <v>Chiều</v>
      </c>
      <c r="R873" s="12">
        <f ca="1">IF(A873="","",IF(ISNUMBER(MATCH(B873,'Danh sách COD'!$B:$B,0)),J873/I873,""))</f>
        <v>0.75</v>
      </c>
      <c r="S873" t="str">
        <f ca="1">IF(R873="","",IF(R873&gt;='Báo cáo'!$C$8,"Có","Không"))</f>
        <v>Không</v>
      </c>
    </row>
    <row r="874" spans="1:19" x14ac:dyDescent="0.25">
      <c r="A874" t="str">
        <f ca="1">IF(ISBLANK(INDIRECT("'["&amp;'Báo cáo'!$C$3&amp;".xlsx]Hóa đơn COD'!"&amp;CELL("address",A874))),"",(INDIRECT("'["&amp;'Báo cáo'!$C$3&amp;".xlsx]Hóa đơn COD'!"&amp;CELL("address",A874))))</f>
        <v>BTT398135187.T163270.051219</v>
      </c>
      <c r="B874" t="str">
        <f ca="1">IF(ISBLANK(INDIRECT("'["&amp;'Báo cáo'!$C$3&amp;".xlsx]Hóa đơn COD'!"&amp;CELL("address",B874))),"",(INDIRECT("'["&amp;'Báo cáo'!$C$3&amp;".xlsx]Hóa đơn COD'!"&amp;CELL("address",B874))))</f>
        <v>T163270-Võ Ngọc Bích Thùy</v>
      </c>
      <c r="C874">
        <f ca="1">IF(ISBLANK(INDIRECT("'["&amp;'Báo cáo'!$C$3&amp;".xlsx]Hóa đơn COD'!"&amp;CELL("address",C874))),"",(INDIRECT("'["&amp;'Báo cáo'!$C$3&amp;".xlsx]Hóa đơn COD'!"&amp;CELL("address",C874))))</f>
        <v>5325750</v>
      </c>
      <c r="D874">
        <f ca="1">IF(ISBLANK(INDIRECT("'["&amp;'Báo cáo'!$C$3&amp;".xlsx]Hóa đơn COD'!"&amp;CELL("address",D874))),"",(INDIRECT("'["&amp;'Báo cáo'!$C$3&amp;".xlsx]Hóa đơn COD'!"&amp;CELL("address",D874))))</f>
        <v>0</v>
      </c>
      <c r="E874">
        <f ca="1">IF(ISBLANK(INDIRECT("'["&amp;'Báo cáo'!$C$3&amp;".xlsx]Hóa đơn COD'!"&amp;CELL("address",E874))),"",(INDIRECT("'["&amp;'Báo cáo'!$C$3&amp;".xlsx]Hóa đơn COD'!"&amp;CELL("address",E874))))</f>
        <v>500265</v>
      </c>
      <c r="F874">
        <f ca="1">IF(ISBLANK(INDIRECT("'["&amp;'Báo cáo'!$C$3&amp;".xlsx]Hóa đơn COD'!"&amp;CELL("address",F874))),"",(INDIRECT("'["&amp;'Báo cáo'!$C$3&amp;".xlsx]Hóa đơn COD'!"&amp;CELL("address",F874))))</f>
        <v>449265</v>
      </c>
      <c r="G874">
        <f ca="1">IF(ISBLANK(INDIRECT("'["&amp;'Báo cáo'!$C$3&amp;".xlsx]Hóa đơn COD'!"&amp;CELL("address",G874))),"",(INDIRECT("'["&amp;'Báo cáo'!$C$3&amp;".xlsx]Hóa đơn COD'!"&amp;CELL("address",G874))))</f>
        <v>51000</v>
      </c>
      <c r="H874">
        <f ca="1">IF(ISBLANK(INDIRECT("'["&amp;'Báo cáo'!$C$3&amp;".xlsx]Hóa đơn COD'!"&amp;CELL("address",H874))),"",(INDIRECT("'["&amp;'Báo cáo'!$C$3&amp;".xlsx]Hóa đơn COD'!"&amp;CELL("address",H874))))</f>
        <v>0</v>
      </c>
      <c r="I874">
        <f ca="1">IF(ISBLANK(INDIRECT("'["&amp;'Báo cáo'!$C$3&amp;".xlsx]Hóa đơn COD'!"&amp;CELL("address",I874))),"",(INDIRECT("'["&amp;'Báo cáo'!$C$3&amp;".xlsx]Hóa đơn COD'!"&amp;CELL("address",I874))))</f>
        <v>31</v>
      </c>
      <c r="J874">
        <f ca="1">IF(ISBLANK(INDIRECT("'["&amp;'Báo cáo'!$C$3&amp;".xlsx]Hóa đơn COD'!"&amp;CELL("address",J874))),"",(INDIRECT("'["&amp;'Báo cáo'!$C$3&amp;".xlsx]Hóa đơn COD'!"&amp;CELL("address",J874))))</f>
        <v>18</v>
      </c>
      <c r="K874">
        <f ca="1">IF(ISBLANK(INDIRECT("'["&amp;'Báo cáo'!$C$3&amp;".xlsx]Hóa đơn COD'!"&amp;CELL("address",K874))),"",(INDIRECT("'["&amp;'Báo cáo'!$C$3&amp;".xlsx]Hóa đơn COD'!"&amp;CELL("address",K874))))</f>
        <v>1</v>
      </c>
      <c r="L874">
        <f ca="1">IF(ISBLANK(INDIRECT("'["&amp;'Báo cáo'!$C$3&amp;".xlsx]Hóa đơn COD'!"&amp;CELL("address",L874))),"",(INDIRECT("'["&amp;'Báo cáo'!$C$3&amp;".xlsx]Hóa đơn COD'!"&amp;CELL("address",L874))))</f>
        <v>12</v>
      </c>
      <c r="M874">
        <f ca="1">IF(ISBLANK(INDIRECT("'["&amp;'Báo cáo'!$C$3&amp;".xlsx]Hóa đơn COD'!"&amp;CELL("address",M874))),"",(INDIRECT("'["&amp;'Báo cáo'!$C$3&amp;".xlsx]Hóa đơn COD'!"&amp;CELL("address",M874))))</f>
        <v>31</v>
      </c>
      <c r="N874" t="str">
        <f ca="1">IF(ISBLANK(INDIRECT("'["&amp;'Báo cáo'!$C$3&amp;".xlsx]Hóa đơn COD'!"&amp;CELL("address",N874))),"",(INDIRECT("'["&amp;'Báo cáo'!$C$3&amp;".xlsx]Hóa đơn COD'!"&amp;CELL("address",N874))))</f>
        <v>trongntm</v>
      </c>
      <c r="O874" t="str">
        <f ca="1">IF(ISBLANK(INDIRECT("'["&amp;'Báo cáo'!$C$3&amp;".xlsx]Hóa đơn COD'!"&amp;CELL("address",O874))),"",(INDIRECT("'["&amp;'Báo cáo'!$C$3&amp;".xlsx]Hóa đơn COD'!"&amp;CELL("address",O874))))</f>
        <v>16:20 05-12-19</v>
      </c>
      <c r="P874" s="10">
        <f t="shared" ca="1" si="13"/>
        <v>0.68055555555555547</v>
      </c>
      <c r="Q874" t="str">
        <f ca="1">IF(B874="","",IF(P874&lt;'Báo cáo'!$C$4,"Sáng","Chiều"))</f>
        <v>Chiều</v>
      </c>
      <c r="R874" s="12">
        <f ca="1">IF(A874="","",IF(ISNUMBER(MATCH(B874,'Danh sách COD'!$B:$B,0)),J874/I874,""))</f>
        <v>0.58064516129032262</v>
      </c>
      <c r="S874" t="str">
        <f ca="1">IF(R874="","",IF(R874&gt;='Báo cáo'!$C$8,"Có","Không"))</f>
        <v>Không</v>
      </c>
    </row>
    <row r="875" spans="1:19" x14ac:dyDescent="0.25">
      <c r="A875" t="str">
        <f ca="1">IF(ISBLANK(INDIRECT("'["&amp;'Báo cáo'!$C$3&amp;".xlsx]Hóa đơn COD'!"&amp;CELL("address",A875))),"",(INDIRECT("'["&amp;'Báo cáo'!$C$3&amp;".xlsx]Hóa đơn COD'!"&amp;CELL("address",A875))))</f>
        <v>BTT399606012.T163270.061219</v>
      </c>
      <c r="B875" t="str">
        <f ca="1">IF(ISBLANK(INDIRECT("'["&amp;'Báo cáo'!$C$3&amp;".xlsx]Hóa đơn COD'!"&amp;CELL("address",B875))),"",(INDIRECT("'["&amp;'Báo cáo'!$C$3&amp;".xlsx]Hóa đơn COD'!"&amp;CELL("address",B875))))</f>
        <v>T163270-Võ Ngọc Bích Thùy</v>
      </c>
      <c r="C875">
        <f ca="1">IF(ISBLANK(INDIRECT("'["&amp;'Báo cáo'!$C$3&amp;".xlsx]Hóa đơn COD'!"&amp;CELL("address",C875))),"",(INDIRECT("'["&amp;'Báo cáo'!$C$3&amp;".xlsx]Hóa đơn COD'!"&amp;CELL("address",C875))))</f>
        <v>6273050</v>
      </c>
      <c r="D875">
        <f ca="1">IF(ISBLANK(INDIRECT("'["&amp;'Báo cáo'!$C$3&amp;".xlsx]Hóa đơn COD'!"&amp;CELL("address",D875))),"",(INDIRECT("'["&amp;'Báo cáo'!$C$3&amp;".xlsx]Hóa đơn COD'!"&amp;CELL("address",D875))))</f>
        <v>0</v>
      </c>
      <c r="E875">
        <f ca="1">IF(ISBLANK(INDIRECT("'["&amp;'Báo cáo'!$C$3&amp;".xlsx]Hóa đơn COD'!"&amp;CELL("address",E875))),"",(INDIRECT("'["&amp;'Báo cáo'!$C$3&amp;".xlsx]Hóa đơn COD'!"&amp;CELL("address",E875))))</f>
        <v>551300</v>
      </c>
      <c r="F875">
        <f ca="1">IF(ISBLANK(INDIRECT("'["&amp;'Báo cáo'!$C$3&amp;".xlsx]Hóa đơn COD'!"&amp;CELL("address",F875))),"",(INDIRECT("'["&amp;'Báo cáo'!$C$3&amp;".xlsx]Hóa đơn COD'!"&amp;CELL("address",F875))))</f>
        <v>463300</v>
      </c>
      <c r="G875">
        <f ca="1">IF(ISBLANK(INDIRECT("'["&amp;'Báo cáo'!$C$3&amp;".xlsx]Hóa đơn COD'!"&amp;CELL("address",G875))),"",(INDIRECT("'["&amp;'Báo cáo'!$C$3&amp;".xlsx]Hóa đơn COD'!"&amp;CELL("address",G875))))</f>
        <v>88000</v>
      </c>
      <c r="H875">
        <f ca="1">IF(ISBLANK(INDIRECT("'["&amp;'Báo cáo'!$C$3&amp;".xlsx]Hóa đơn COD'!"&amp;CELL("address",H875))),"",(INDIRECT("'["&amp;'Báo cáo'!$C$3&amp;".xlsx]Hóa đơn COD'!"&amp;CELL("address",H875))))</f>
        <v>0</v>
      </c>
      <c r="I875">
        <f ca="1">IF(ISBLANK(INDIRECT("'["&amp;'Báo cáo'!$C$3&amp;".xlsx]Hóa đơn COD'!"&amp;CELL("address",I875))),"",(INDIRECT("'["&amp;'Báo cáo'!$C$3&amp;".xlsx]Hóa đơn COD'!"&amp;CELL("address",I875))))</f>
        <v>26</v>
      </c>
      <c r="J875">
        <f ca="1">IF(ISBLANK(INDIRECT("'["&amp;'Báo cáo'!$C$3&amp;".xlsx]Hóa đơn COD'!"&amp;CELL("address",J875))),"",(INDIRECT("'["&amp;'Báo cáo'!$C$3&amp;".xlsx]Hóa đơn COD'!"&amp;CELL("address",J875))))</f>
        <v>21</v>
      </c>
      <c r="K875">
        <f ca="1">IF(ISBLANK(INDIRECT("'["&amp;'Báo cáo'!$C$3&amp;".xlsx]Hóa đơn COD'!"&amp;CELL("address",K875))),"",(INDIRECT("'["&amp;'Báo cáo'!$C$3&amp;".xlsx]Hóa đơn COD'!"&amp;CELL("address",K875))))</f>
        <v>1</v>
      </c>
      <c r="L875">
        <f ca="1">IF(ISBLANK(INDIRECT("'["&amp;'Báo cáo'!$C$3&amp;".xlsx]Hóa đơn COD'!"&amp;CELL("address",L875))),"",(INDIRECT("'["&amp;'Báo cáo'!$C$3&amp;".xlsx]Hóa đơn COD'!"&amp;CELL("address",L875))))</f>
        <v>4</v>
      </c>
      <c r="M875">
        <f ca="1">IF(ISBLANK(INDIRECT("'["&amp;'Báo cáo'!$C$3&amp;".xlsx]Hóa đơn COD'!"&amp;CELL("address",M875))),"",(INDIRECT("'["&amp;'Báo cáo'!$C$3&amp;".xlsx]Hóa đơn COD'!"&amp;CELL("address",M875))))</f>
        <v>26</v>
      </c>
      <c r="N875" t="str">
        <f ca="1">IF(ISBLANK(INDIRECT("'["&amp;'Báo cáo'!$C$3&amp;".xlsx]Hóa đơn COD'!"&amp;CELL("address",N875))),"",(INDIRECT("'["&amp;'Báo cáo'!$C$3&amp;".xlsx]Hóa đơn COD'!"&amp;CELL("address",N875))))</f>
        <v>tuoint</v>
      </c>
      <c r="O875" t="str">
        <f ca="1">IF(ISBLANK(INDIRECT("'["&amp;'Báo cáo'!$C$3&amp;".xlsx]Hóa đơn COD'!"&amp;CELL("address",O875))),"",(INDIRECT("'["&amp;'Báo cáo'!$C$3&amp;".xlsx]Hóa đơn COD'!"&amp;CELL("address",O875))))</f>
        <v>16:25 06-12-19</v>
      </c>
      <c r="P875" s="10">
        <f t="shared" ca="1" si="13"/>
        <v>0.68402777777777779</v>
      </c>
      <c r="Q875" t="str">
        <f ca="1">IF(B875="","",IF(P875&lt;'Báo cáo'!$C$4,"Sáng","Chiều"))</f>
        <v>Chiều</v>
      </c>
      <c r="R875" s="12">
        <f ca="1">IF(A875="","",IF(ISNUMBER(MATCH(B875,'Danh sách COD'!$B:$B,0)),J875/I875,""))</f>
        <v>0.80769230769230771</v>
      </c>
      <c r="S875" t="str">
        <f ca="1">IF(R875="","",IF(R875&gt;='Báo cáo'!$C$8,"Có","Không"))</f>
        <v>Không</v>
      </c>
    </row>
    <row r="876" spans="1:19" x14ac:dyDescent="0.25">
      <c r="A876" t="str">
        <f ca="1">IF(ISBLANK(INDIRECT("'["&amp;'Báo cáo'!$C$3&amp;".xlsx]Hóa đơn COD'!"&amp;CELL("address",A876))),"",(INDIRECT("'["&amp;'Báo cáo'!$C$3&amp;".xlsx]Hóa đơn COD'!"&amp;CELL("address",A876))))</f>
        <v>BTT396935622.T163270.041219</v>
      </c>
      <c r="B876" t="str">
        <f ca="1">IF(ISBLANK(INDIRECT("'["&amp;'Báo cáo'!$C$3&amp;".xlsx]Hóa đơn COD'!"&amp;CELL("address",B876))),"",(INDIRECT("'["&amp;'Báo cáo'!$C$3&amp;".xlsx]Hóa đơn COD'!"&amp;CELL("address",B876))))</f>
        <v>T163270-Võ Ngọc Bích Thùy</v>
      </c>
      <c r="C876">
        <f ca="1">IF(ISBLANK(INDIRECT("'["&amp;'Báo cáo'!$C$3&amp;".xlsx]Hóa đơn COD'!"&amp;CELL("address",C876))),"",(INDIRECT("'["&amp;'Báo cáo'!$C$3&amp;".xlsx]Hóa đơn COD'!"&amp;CELL("address",C876))))</f>
        <v>7629293</v>
      </c>
      <c r="D876">
        <f ca="1">IF(ISBLANK(INDIRECT("'["&amp;'Báo cáo'!$C$3&amp;".xlsx]Hóa đơn COD'!"&amp;CELL("address",D876))),"",(INDIRECT("'["&amp;'Báo cáo'!$C$3&amp;".xlsx]Hóa đơn COD'!"&amp;CELL("address",D876))))</f>
        <v>0</v>
      </c>
      <c r="E876">
        <f ca="1">IF(ISBLANK(INDIRECT("'["&amp;'Báo cáo'!$C$3&amp;".xlsx]Hóa đơn COD'!"&amp;CELL("address",E876))),"",(INDIRECT("'["&amp;'Báo cáo'!$C$3&amp;".xlsx]Hóa đơn COD'!"&amp;CELL("address",E876))))</f>
        <v>554910</v>
      </c>
      <c r="F876">
        <f ca="1">IF(ISBLANK(INDIRECT("'["&amp;'Báo cáo'!$C$3&amp;".xlsx]Hóa đơn COD'!"&amp;CELL("address",F876))),"",(INDIRECT("'["&amp;'Báo cáo'!$C$3&amp;".xlsx]Hóa đơn COD'!"&amp;CELL("address",F876))))</f>
        <v>493410</v>
      </c>
      <c r="G876">
        <f ca="1">IF(ISBLANK(INDIRECT("'["&amp;'Báo cáo'!$C$3&amp;".xlsx]Hóa đơn COD'!"&amp;CELL("address",G876))),"",(INDIRECT("'["&amp;'Báo cáo'!$C$3&amp;".xlsx]Hóa đơn COD'!"&amp;CELL("address",G876))))</f>
        <v>61500</v>
      </c>
      <c r="H876">
        <f ca="1">IF(ISBLANK(INDIRECT("'["&amp;'Báo cáo'!$C$3&amp;".xlsx]Hóa đơn COD'!"&amp;CELL("address",H876))),"",(INDIRECT("'["&amp;'Báo cáo'!$C$3&amp;".xlsx]Hóa đơn COD'!"&amp;CELL("address",H876))))</f>
        <v>0</v>
      </c>
      <c r="I876">
        <f ca="1">IF(ISBLANK(INDIRECT("'["&amp;'Báo cáo'!$C$3&amp;".xlsx]Hóa đơn COD'!"&amp;CELL("address",I876))),"",(INDIRECT("'["&amp;'Báo cáo'!$C$3&amp;".xlsx]Hóa đơn COD'!"&amp;CELL("address",I876))))</f>
        <v>31</v>
      </c>
      <c r="J876">
        <f ca="1">IF(ISBLANK(INDIRECT("'["&amp;'Báo cáo'!$C$3&amp;".xlsx]Hóa đơn COD'!"&amp;CELL("address",J876))),"",(INDIRECT("'["&amp;'Báo cáo'!$C$3&amp;".xlsx]Hóa đơn COD'!"&amp;CELL("address",J876))))</f>
        <v>26</v>
      </c>
      <c r="K876">
        <f ca="1">IF(ISBLANK(INDIRECT("'["&amp;'Báo cáo'!$C$3&amp;".xlsx]Hóa đơn COD'!"&amp;CELL("address",K876))),"",(INDIRECT("'["&amp;'Báo cáo'!$C$3&amp;".xlsx]Hóa đơn COD'!"&amp;CELL("address",K876))))</f>
        <v>1</v>
      </c>
      <c r="L876">
        <f ca="1">IF(ISBLANK(INDIRECT("'["&amp;'Báo cáo'!$C$3&amp;".xlsx]Hóa đơn COD'!"&amp;CELL("address",L876))),"",(INDIRECT("'["&amp;'Báo cáo'!$C$3&amp;".xlsx]Hóa đơn COD'!"&amp;CELL("address",L876))))</f>
        <v>4</v>
      </c>
      <c r="M876">
        <f ca="1">IF(ISBLANK(INDIRECT("'["&amp;'Báo cáo'!$C$3&amp;".xlsx]Hóa đơn COD'!"&amp;CELL("address",M876))),"",(INDIRECT("'["&amp;'Báo cáo'!$C$3&amp;".xlsx]Hóa đơn COD'!"&amp;CELL("address",M876))))</f>
        <v>31</v>
      </c>
      <c r="N876" t="str">
        <f ca="1">IF(ISBLANK(INDIRECT("'["&amp;'Báo cáo'!$C$3&amp;".xlsx]Hóa đơn COD'!"&amp;CELL("address",N876))),"",(INDIRECT("'["&amp;'Báo cáo'!$C$3&amp;".xlsx]Hóa đơn COD'!"&amp;CELL("address",N876))))</f>
        <v>tuoint</v>
      </c>
      <c r="O876" t="str">
        <f ca="1">IF(ISBLANK(INDIRECT("'["&amp;'Báo cáo'!$C$3&amp;".xlsx]Hóa đơn COD'!"&amp;CELL("address",O876))),"",(INDIRECT("'["&amp;'Báo cáo'!$C$3&amp;".xlsx]Hóa đơn COD'!"&amp;CELL("address",O876))))</f>
        <v>16:48 04-12-19</v>
      </c>
      <c r="P876" s="10">
        <f t="shared" ca="1" si="13"/>
        <v>0.70000000000000007</v>
      </c>
      <c r="Q876" t="str">
        <f ca="1">IF(B876="","",IF(P876&lt;'Báo cáo'!$C$4,"Sáng","Chiều"))</f>
        <v>Chiều</v>
      </c>
      <c r="R876" s="12">
        <f ca="1">IF(A876="","",IF(ISNUMBER(MATCH(B876,'Danh sách COD'!$B:$B,0)),J876/I876,""))</f>
        <v>0.83870967741935487</v>
      </c>
      <c r="S876" t="str">
        <f ca="1">IF(R876="","",IF(R876&gt;='Báo cáo'!$C$8,"Có","Không"))</f>
        <v>Không</v>
      </c>
    </row>
    <row r="877" spans="1:19" x14ac:dyDescent="0.25">
      <c r="A877" t="str">
        <f ca="1">IF(ISBLANK(INDIRECT("'["&amp;'Báo cáo'!$C$3&amp;".xlsx]Hóa đơn COD'!"&amp;CELL("address",A877))),"",(INDIRECT("'["&amp;'Báo cáo'!$C$3&amp;".xlsx]Hóa đơn COD'!"&amp;CELL("address",A877))))</f>
        <v>BTT392008848.T163270.301119</v>
      </c>
      <c r="B877" t="str">
        <f ca="1">IF(ISBLANK(INDIRECT("'["&amp;'Báo cáo'!$C$3&amp;".xlsx]Hóa đơn COD'!"&amp;CELL("address",B877))),"",(INDIRECT("'["&amp;'Báo cáo'!$C$3&amp;".xlsx]Hóa đơn COD'!"&amp;CELL("address",B877))))</f>
        <v>T163270-Võ Ngọc Bích Thùy</v>
      </c>
      <c r="C877">
        <f ca="1">IF(ISBLANK(INDIRECT("'["&amp;'Báo cáo'!$C$3&amp;".xlsx]Hóa đơn COD'!"&amp;CELL("address",C877))),"",(INDIRECT("'["&amp;'Báo cáo'!$C$3&amp;".xlsx]Hóa đơn COD'!"&amp;CELL("address",C877))))</f>
        <v>6436060</v>
      </c>
      <c r="D877">
        <f ca="1">IF(ISBLANK(INDIRECT("'["&amp;'Báo cáo'!$C$3&amp;".xlsx]Hóa đơn COD'!"&amp;CELL("address",D877))),"",(INDIRECT("'["&amp;'Báo cáo'!$C$3&amp;".xlsx]Hóa đơn COD'!"&amp;CELL("address",D877))))</f>
        <v>0</v>
      </c>
      <c r="E877">
        <f ca="1">IF(ISBLANK(INDIRECT("'["&amp;'Báo cáo'!$C$3&amp;".xlsx]Hóa đơn COD'!"&amp;CELL("address",E877))),"",(INDIRECT("'["&amp;'Báo cáo'!$C$3&amp;".xlsx]Hóa đơn COD'!"&amp;CELL("address",E877))))</f>
        <v>399205</v>
      </c>
      <c r="F877">
        <f ca="1">IF(ISBLANK(INDIRECT("'["&amp;'Báo cáo'!$C$3&amp;".xlsx]Hóa đơn COD'!"&amp;CELL("address",F877))),"",(INDIRECT("'["&amp;'Báo cáo'!$C$3&amp;".xlsx]Hóa đơn COD'!"&amp;CELL("address",F877))))</f>
        <v>293205</v>
      </c>
      <c r="G877">
        <f ca="1">IF(ISBLANK(INDIRECT("'["&amp;'Báo cáo'!$C$3&amp;".xlsx]Hóa đơn COD'!"&amp;CELL("address",G877))),"",(INDIRECT("'["&amp;'Báo cáo'!$C$3&amp;".xlsx]Hóa đơn COD'!"&amp;CELL("address",G877))))</f>
        <v>106000</v>
      </c>
      <c r="H877">
        <f ca="1">IF(ISBLANK(INDIRECT("'["&amp;'Báo cáo'!$C$3&amp;".xlsx]Hóa đơn COD'!"&amp;CELL("address",H877))),"",(INDIRECT("'["&amp;'Báo cáo'!$C$3&amp;".xlsx]Hóa đơn COD'!"&amp;CELL("address",H877))))</f>
        <v>0</v>
      </c>
      <c r="I877">
        <f ca="1">IF(ISBLANK(INDIRECT("'["&amp;'Báo cáo'!$C$3&amp;".xlsx]Hóa đơn COD'!"&amp;CELL("address",I877))),"",(INDIRECT("'["&amp;'Báo cáo'!$C$3&amp;".xlsx]Hóa đơn COD'!"&amp;CELL("address",I877))))</f>
        <v>23</v>
      </c>
      <c r="J877">
        <f ca="1">IF(ISBLANK(INDIRECT("'["&amp;'Báo cáo'!$C$3&amp;".xlsx]Hóa đơn COD'!"&amp;CELL("address",J877))),"",(INDIRECT("'["&amp;'Báo cáo'!$C$3&amp;".xlsx]Hóa đơn COD'!"&amp;CELL("address",J877))))</f>
        <v>15</v>
      </c>
      <c r="K877">
        <f ca="1">IF(ISBLANK(INDIRECT("'["&amp;'Báo cáo'!$C$3&amp;".xlsx]Hóa đơn COD'!"&amp;CELL("address",K877))),"",(INDIRECT("'["&amp;'Báo cáo'!$C$3&amp;".xlsx]Hóa đơn COD'!"&amp;CELL("address",K877))))</f>
        <v>2</v>
      </c>
      <c r="L877">
        <f ca="1">IF(ISBLANK(INDIRECT("'["&amp;'Báo cáo'!$C$3&amp;".xlsx]Hóa đơn COD'!"&amp;CELL("address",L877))),"",(INDIRECT("'["&amp;'Báo cáo'!$C$3&amp;".xlsx]Hóa đơn COD'!"&amp;CELL("address",L877))))</f>
        <v>6</v>
      </c>
      <c r="M877">
        <f ca="1">IF(ISBLANK(INDIRECT("'["&amp;'Báo cáo'!$C$3&amp;".xlsx]Hóa đơn COD'!"&amp;CELL("address",M877))),"",(INDIRECT("'["&amp;'Báo cáo'!$C$3&amp;".xlsx]Hóa đơn COD'!"&amp;CELL("address",M877))))</f>
        <v>23</v>
      </c>
      <c r="N877" t="str">
        <f ca="1">IF(ISBLANK(INDIRECT("'["&amp;'Báo cáo'!$C$3&amp;".xlsx]Hóa đơn COD'!"&amp;CELL("address",N877))),"",(INDIRECT("'["&amp;'Báo cáo'!$C$3&amp;".xlsx]Hóa đơn COD'!"&amp;CELL("address",N877))))</f>
        <v>trongntm</v>
      </c>
      <c r="O877" t="str">
        <f ca="1">IF(ISBLANK(INDIRECT("'["&amp;'Báo cáo'!$C$3&amp;".xlsx]Hóa đơn COD'!"&amp;CELL("address",O877))),"",(INDIRECT("'["&amp;'Báo cáo'!$C$3&amp;".xlsx]Hóa đơn COD'!"&amp;CELL("address",O877))))</f>
        <v>16:56 30-11-19</v>
      </c>
      <c r="P877" s="10">
        <f t="shared" ca="1" si="13"/>
        <v>0.7055555555555556</v>
      </c>
      <c r="Q877" t="str">
        <f ca="1">IF(B877="","",IF(P877&lt;'Báo cáo'!$C$4,"Sáng","Chiều"))</f>
        <v>Chiều</v>
      </c>
      <c r="R877" s="12">
        <f ca="1">IF(A877="","",IF(ISNUMBER(MATCH(B877,'Danh sách COD'!$B:$B,0)),J877/I877,""))</f>
        <v>0.65217391304347827</v>
      </c>
      <c r="S877" t="str">
        <f ca="1">IF(R877="","",IF(R877&gt;='Báo cáo'!$C$8,"Có","Không"))</f>
        <v>Không</v>
      </c>
    </row>
    <row r="878" spans="1:19" x14ac:dyDescent="0.25">
      <c r="A878" t="str">
        <f ca="1">IF(ISBLANK(INDIRECT("'["&amp;'Báo cáo'!$C$3&amp;".xlsx]Hóa đơn COD'!"&amp;CELL("address",A878))),"",(INDIRECT("'["&amp;'Báo cáo'!$C$3&amp;".xlsx]Hóa đơn COD'!"&amp;CELL("address",A878))))</f>
        <v>BTT395572350.T163270.031219</v>
      </c>
      <c r="B878" t="str">
        <f ca="1">IF(ISBLANK(INDIRECT("'["&amp;'Báo cáo'!$C$3&amp;".xlsx]Hóa đơn COD'!"&amp;CELL("address",B878))),"",(INDIRECT("'["&amp;'Báo cáo'!$C$3&amp;".xlsx]Hóa đơn COD'!"&amp;CELL("address",B878))))</f>
        <v>T163270-Võ Ngọc Bích Thùy</v>
      </c>
      <c r="C878">
        <f ca="1">IF(ISBLANK(INDIRECT("'["&amp;'Báo cáo'!$C$3&amp;".xlsx]Hóa đơn COD'!"&amp;CELL("address",C878))),"",(INDIRECT("'["&amp;'Báo cáo'!$C$3&amp;".xlsx]Hóa đơn COD'!"&amp;CELL("address",C878))))</f>
        <v>11468760</v>
      </c>
      <c r="D878">
        <f ca="1">IF(ISBLANK(INDIRECT("'["&amp;'Báo cáo'!$C$3&amp;".xlsx]Hóa đơn COD'!"&amp;CELL("address",D878))),"",(INDIRECT("'["&amp;'Báo cáo'!$C$3&amp;".xlsx]Hóa đơn COD'!"&amp;CELL("address",D878))))</f>
        <v>0</v>
      </c>
      <c r="E878">
        <f ca="1">IF(ISBLANK(INDIRECT("'["&amp;'Báo cáo'!$C$3&amp;".xlsx]Hóa đơn COD'!"&amp;CELL("address",E878))),"",(INDIRECT("'["&amp;'Báo cáo'!$C$3&amp;".xlsx]Hóa đơn COD'!"&amp;CELL("address",E878))))</f>
        <v>947370</v>
      </c>
      <c r="F878">
        <f ca="1">IF(ISBLANK(INDIRECT("'["&amp;'Báo cáo'!$C$3&amp;".xlsx]Hóa đơn COD'!"&amp;CELL("address",F878))),"",(INDIRECT("'["&amp;'Báo cáo'!$C$3&amp;".xlsx]Hóa đơn COD'!"&amp;CELL("address",F878))))</f>
        <v>864370</v>
      </c>
      <c r="G878">
        <f ca="1">IF(ISBLANK(INDIRECT("'["&amp;'Báo cáo'!$C$3&amp;".xlsx]Hóa đơn COD'!"&amp;CELL("address",G878))),"",(INDIRECT("'["&amp;'Báo cáo'!$C$3&amp;".xlsx]Hóa đơn COD'!"&amp;CELL("address",G878))))</f>
        <v>83000</v>
      </c>
      <c r="H878">
        <f ca="1">IF(ISBLANK(INDIRECT("'["&amp;'Báo cáo'!$C$3&amp;".xlsx]Hóa đơn COD'!"&amp;CELL("address",H878))),"",(INDIRECT("'["&amp;'Báo cáo'!$C$3&amp;".xlsx]Hóa đơn COD'!"&amp;CELL("address",H878))))</f>
        <v>0</v>
      </c>
      <c r="I878">
        <f ca="1">IF(ISBLANK(INDIRECT("'["&amp;'Báo cáo'!$C$3&amp;".xlsx]Hóa đơn COD'!"&amp;CELL("address",I878))),"",(INDIRECT("'["&amp;'Báo cáo'!$C$3&amp;".xlsx]Hóa đơn COD'!"&amp;CELL("address",I878))))</f>
        <v>50</v>
      </c>
      <c r="J878">
        <f ca="1">IF(ISBLANK(INDIRECT("'["&amp;'Báo cáo'!$C$3&amp;".xlsx]Hóa đơn COD'!"&amp;CELL("address",J878))),"",(INDIRECT("'["&amp;'Báo cáo'!$C$3&amp;".xlsx]Hóa đơn COD'!"&amp;CELL("address",J878))))</f>
        <v>38</v>
      </c>
      <c r="K878">
        <f ca="1">IF(ISBLANK(INDIRECT("'["&amp;'Báo cáo'!$C$3&amp;".xlsx]Hóa đơn COD'!"&amp;CELL("address",K878))),"",(INDIRECT("'["&amp;'Báo cáo'!$C$3&amp;".xlsx]Hóa đơn COD'!"&amp;CELL("address",K878))))</f>
        <v>4</v>
      </c>
      <c r="L878">
        <f ca="1">IF(ISBLANK(INDIRECT("'["&amp;'Báo cáo'!$C$3&amp;".xlsx]Hóa đơn COD'!"&amp;CELL("address",L878))),"",(INDIRECT("'["&amp;'Báo cáo'!$C$3&amp;".xlsx]Hóa đơn COD'!"&amp;CELL("address",L878))))</f>
        <v>8</v>
      </c>
      <c r="M878">
        <f ca="1">IF(ISBLANK(INDIRECT("'["&amp;'Báo cáo'!$C$3&amp;".xlsx]Hóa đơn COD'!"&amp;CELL("address",M878))),"",(INDIRECT("'["&amp;'Báo cáo'!$C$3&amp;".xlsx]Hóa đơn COD'!"&amp;CELL("address",M878))))</f>
        <v>50</v>
      </c>
      <c r="N878" t="str">
        <f ca="1">IF(ISBLANK(INDIRECT("'["&amp;'Báo cáo'!$C$3&amp;".xlsx]Hóa đơn COD'!"&amp;CELL("address",N878))),"",(INDIRECT("'["&amp;'Báo cáo'!$C$3&amp;".xlsx]Hóa đơn COD'!"&amp;CELL("address",N878))))</f>
        <v>nhitpy</v>
      </c>
      <c r="O878" t="str">
        <f ca="1">IF(ISBLANK(INDIRECT("'["&amp;'Báo cáo'!$C$3&amp;".xlsx]Hóa đơn COD'!"&amp;CELL("address",O878))),"",(INDIRECT("'["&amp;'Báo cáo'!$C$3&amp;".xlsx]Hóa đơn COD'!"&amp;CELL("address",O878))))</f>
        <v>17:22 03-12-19</v>
      </c>
      <c r="P878" s="10">
        <f t="shared" ca="1" si="13"/>
        <v>0.72361111111111109</v>
      </c>
      <c r="Q878" t="str">
        <f ca="1">IF(B878="","",IF(P878&lt;'Báo cáo'!$C$4,"Sáng","Chiều"))</f>
        <v>Chiều</v>
      </c>
      <c r="R878" s="12">
        <f ca="1">IF(A878="","",IF(ISNUMBER(MATCH(B878,'Danh sách COD'!$B:$B,0)),J878/I878,""))</f>
        <v>0.76</v>
      </c>
      <c r="S878" t="str">
        <f ca="1">IF(R878="","",IF(R878&gt;='Báo cáo'!$C$8,"Có","Không"))</f>
        <v>Không</v>
      </c>
    </row>
    <row r="879" spans="1:19" x14ac:dyDescent="0.25">
      <c r="A879" t="str">
        <f ca="1">IF(ISBLANK(INDIRECT("'["&amp;'Báo cáo'!$C$3&amp;".xlsx]Hóa đơn COD'!"&amp;CELL("address",A879))),"",(INDIRECT("'["&amp;'Báo cáo'!$C$3&amp;".xlsx]Hóa đơn COD'!"&amp;CELL("address",A879))))</f>
        <v>BTT399285012.T1632.061219</v>
      </c>
      <c r="B879" t="str">
        <f ca="1">IF(ISBLANK(INDIRECT("'["&amp;'Báo cáo'!$C$3&amp;".xlsx]Hóa đơn COD'!"&amp;CELL("address",B879))),"",(INDIRECT("'["&amp;'Báo cáo'!$C$3&amp;".xlsx]Hóa đơn COD'!"&amp;CELL("address",B879))))</f>
        <v>T1632-Phan Vũ Thanh</v>
      </c>
      <c r="C879">
        <f ca="1">IF(ISBLANK(INDIRECT("'["&amp;'Báo cáo'!$C$3&amp;".xlsx]Hóa đơn COD'!"&amp;CELL("address",C879))),"",(INDIRECT("'["&amp;'Báo cáo'!$C$3&amp;".xlsx]Hóa đơn COD'!"&amp;CELL("address",C879))))</f>
        <v>10442595</v>
      </c>
      <c r="D879">
        <f ca="1">IF(ISBLANK(INDIRECT("'["&amp;'Báo cáo'!$C$3&amp;".xlsx]Hóa đơn COD'!"&amp;CELL("address",D879))),"",(INDIRECT("'["&amp;'Báo cáo'!$C$3&amp;".xlsx]Hóa đơn COD'!"&amp;CELL("address",D879))))</f>
        <v>0</v>
      </c>
      <c r="E879">
        <f ca="1">IF(ISBLANK(INDIRECT("'["&amp;'Báo cáo'!$C$3&amp;".xlsx]Hóa đơn COD'!"&amp;CELL("address",E879))),"",(INDIRECT("'["&amp;'Báo cáo'!$C$3&amp;".xlsx]Hóa đơn COD'!"&amp;CELL("address",E879))))</f>
        <v>986635</v>
      </c>
      <c r="F879">
        <f ca="1">IF(ISBLANK(INDIRECT("'["&amp;'Báo cáo'!$C$3&amp;".xlsx]Hóa đơn COD'!"&amp;CELL("address",F879))),"",(INDIRECT("'["&amp;'Báo cáo'!$C$3&amp;".xlsx]Hóa đơn COD'!"&amp;CELL("address",F879))))</f>
        <v>863635</v>
      </c>
      <c r="G879">
        <f ca="1">IF(ISBLANK(INDIRECT("'["&amp;'Báo cáo'!$C$3&amp;".xlsx]Hóa đơn COD'!"&amp;CELL("address",G879))),"",(INDIRECT("'["&amp;'Báo cáo'!$C$3&amp;".xlsx]Hóa đơn COD'!"&amp;CELL("address",G879))))</f>
        <v>123000</v>
      </c>
      <c r="H879">
        <f ca="1">IF(ISBLANK(INDIRECT("'["&amp;'Báo cáo'!$C$3&amp;".xlsx]Hóa đơn COD'!"&amp;CELL("address",H879))),"",(INDIRECT("'["&amp;'Báo cáo'!$C$3&amp;".xlsx]Hóa đơn COD'!"&amp;CELL("address",H879))))</f>
        <v>0</v>
      </c>
      <c r="I879">
        <f ca="1">IF(ISBLANK(INDIRECT("'["&amp;'Báo cáo'!$C$3&amp;".xlsx]Hóa đơn COD'!"&amp;CELL("address",I879))),"",(INDIRECT("'["&amp;'Báo cáo'!$C$3&amp;".xlsx]Hóa đơn COD'!"&amp;CELL("address",I879))))</f>
        <v>47</v>
      </c>
      <c r="J879">
        <f ca="1">IF(ISBLANK(INDIRECT("'["&amp;'Báo cáo'!$C$3&amp;".xlsx]Hóa đơn COD'!"&amp;CELL("address",J879))),"",(INDIRECT("'["&amp;'Báo cáo'!$C$3&amp;".xlsx]Hóa đơn COD'!"&amp;CELL("address",J879))))</f>
        <v>38</v>
      </c>
      <c r="K879">
        <f ca="1">IF(ISBLANK(INDIRECT("'["&amp;'Báo cáo'!$C$3&amp;".xlsx]Hóa đơn COD'!"&amp;CELL("address",K879))),"",(INDIRECT("'["&amp;'Báo cáo'!$C$3&amp;".xlsx]Hóa đơn COD'!"&amp;CELL("address",K879))))</f>
        <v>0</v>
      </c>
      <c r="L879">
        <f ca="1">IF(ISBLANK(INDIRECT("'["&amp;'Báo cáo'!$C$3&amp;".xlsx]Hóa đơn COD'!"&amp;CELL("address",L879))),"",(INDIRECT("'["&amp;'Báo cáo'!$C$3&amp;".xlsx]Hóa đơn COD'!"&amp;CELL("address",L879))))</f>
        <v>9</v>
      </c>
      <c r="M879">
        <f ca="1">IF(ISBLANK(INDIRECT("'["&amp;'Báo cáo'!$C$3&amp;".xlsx]Hóa đơn COD'!"&amp;CELL("address",M879))),"",(INDIRECT("'["&amp;'Báo cáo'!$C$3&amp;".xlsx]Hóa đơn COD'!"&amp;CELL("address",M879))))</f>
        <v>47</v>
      </c>
      <c r="N879" t="str">
        <f ca="1">IF(ISBLANK(INDIRECT("'["&amp;'Báo cáo'!$C$3&amp;".xlsx]Hóa đơn COD'!"&amp;CELL("address",N879))),"",(INDIRECT("'["&amp;'Báo cáo'!$C$3&amp;".xlsx]Hóa đơn COD'!"&amp;CELL("address",N879))))</f>
        <v>ngannk2</v>
      </c>
      <c r="O879" t="str">
        <f ca="1">IF(ISBLANK(INDIRECT("'["&amp;'Báo cáo'!$C$3&amp;".xlsx]Hóa đơn COD'!"&amp;CELL("address",O879))),"",(INDIRECT("'["&amp;'Báo cáo'!$C$3&amp;".xlsx]Hóa đơn COD'!"&amp;CELL("address",O879))))</f>
        <v>11:45 06-12-19</v>
      </c>
      <c r="P879" s="10">
        <f t="shared" ca="1" si="13"/>
        <v>0.48958333333333331</v>
      </c>
      <c r="Q879" t="str">
        <f ca="1">IF(B879="","",IF(P879&lt;'Báo cáo'!$C$4,"Sáng","Chiều"))</f>
        <v>Sáng</v>
      </c>
      <c r="R879" s="12" t="str">
        <f ca="1">IF(A879="","",IF(ISNUMBER(MATCH(B879,'Danh sách COD'!$B:$B,0)),J879/I879,""))</f>
        <v/>
      </c>
      <c r="S879" t="str">
        <f ca="1">IF(R879="","",IF(R879&gt;='Báo cáo'!$C$8,"Có","Không"))</f>
        <v/>
      </c>
    </row>
    <row r="880" spans="1:19" x14ac:dyDescent="0.25">
      <c r="A880" t="str">
        <f ca="1">IF(ISBLANK(INDIRECT("'["&amp;'Báo cáo'!$C$3&amp;".xlsx]Hóa đơn COD'!"&amp;CELL("address",A880))),"",(INDIRECT("'["&amp;'Báo cáo'!$C$3&amp;".xlsx]Hóa đơn COD'!"&amp;CELL("address",A880))))</f>
        <v>BTT396614334.T1632.041219</v>
      </c>
      <c r="B880" t="str">
        <f ca="1">IF(ISBLANK(INDIRECT("'["&amp;'Báo cáo'!$C$3&amp;".xlsx]Hóa đơn COD'!"&amp;CELL("address",B880))),"",(INDIRECT("'["&amp;'Báo cáo'!$C$3&amp;".xlsx]Hóa đơn COD'!"&amp;CELL("address",B880))))</f>
        <v>T1632-Phan Vũ Thanh</v>
      </c>
      <c r="C880">
        <f ca="1">IF(ISBLANK(INDIRECT("'["&amp;'Báo cáo'!$C$3&amp;".xlsx]Hóa đơn COD'!"&amp;CELL("address",C880))),"",(INDIRECT("'["&amp;'Báo cáo'!$C$3&amp;".xlsx]Hóa đơn COD'!"&amp;CELL("address",C880))))</f>
        <v>15845350</v>
      </c>
      <c r="D880">
        <f ca="1">IF(ISBLANK(INDIRECT("'["&amp;'Báo cáo'!$C$3&amp;".xlsx]Hóa đơn COD'!"&amp;CELL("address",D880))),"",(INDIRECT("'["&amp;'Báo cáo'!$C$3&amp;".xlsx]Hóa đơn COD'!"&amp;CELL("address",D880))))</f>
        <v>22420</v>
      </c>
      <c r="E880">
        <f ca="1">IF(ISBLANK(INDIRECT("'["&amp;'Báo cáo'!$C$3&amp;".xlsx]Hóa đơn COD'!"&amp;CELL("address",E880))),"",(INDIRECT("'["&amp;'Báo cáo'!$C$3&amp;".xlsx]Hóa đơn COD'!"&amp;CELL("address",E880))))</f>
        <v>906210</v>
      </c>
      <c r="F880">
        <f ca="1">IF(ISBLANK(INDIRECT("'["&amp;'Báo cáo'!$C$3&amp;".xlsx]Hóa đơn COD'!"&amp;CELL("address",F880))),"",(INDIRECT("'["&amp;'Báo cáo'!$C$3&amp;".xlsx]Hóa đơn COD'!"&amp;CELL("address",F880))))</f>
        <v>657290</v>
      </c>
      <c r="G880">
        <f ca="1">IF(ISBLANK(INDIRECT("'["&amp;'Báo cáo'!$C$3&amp;".xlsx]Hóa đơn COD'!"&amp;CELL("address",G880))),"",(INDIRECT("'["&amp;'Báo cáo'!$C$3&amp;".xlsx]Hóa đơn COD'!"&amp;CELL("address",G880))))</f>
        <v>226500</v>
      </c>
      <c r="H880">
        <f ca="1">IF(ISBLANK(INDIRECT("'["&amp;'Báo cáo'!$C$3&amp;".xlsx]Hóa đơn COD'!"&amp;CELL("address",H880))),"",(INDIRECT("'["&amp;'Báo cáo'!$C$3&amp;".xlsx]Hóa đơn COD'!"&amp;CELL("address",H880))))</f>
        <v>0</v>
      </c>
      <c r="I880">
        <f ca="1">IF(ISBLANK(INDIRECT("'["&amp;'Báo cáo'!$C$3&amp;".xlsx]Hóa đơn COD'!"&amp;CELL("address",I880))),"",(INDIRECT("'["&amp;'Báo cáo'!$C$3&amp;".xlsx]Hóa đơn COD'!"&amp;CELL("address",I880))))</f>
        <v>38</v>
      </c>
      <c r="J880">
        <f ca="1">IF(ISBLANK(INDIRECT("'["&amp;'Báo cáo'!$C$3&amp;".xlsx]Hóa đơn COD'!"&amp;CELL("address",J880))),"",(INDIRECT("'["&amp;'Báo cáo'!$C$3&amp;".xlsx]Hóa đơn COD'!"&amp;CELL("address",J880))))</f>
        <v>30</v>
      </c>
      <c r="K880">
        <f ca="1">IF(ISBLANK(INDIRECT("'["&amp;'Báo cáo'!$C$3&amp;".xlsx]Hóa đơn COD'!"&amp;CELL("address",K880))),"",(INDIRECT("'["&amp;'Báo cáo'!$C$3&amp;".xlsx]Hóa đơn COD'!"&amp;CELL("address",K880))))</f>
        <v>2</v>
      </c>
      <c r="L880">
        <f ca="1">IF(ISBLANK(INDIRECT("'["&amp;'Báo cáo'!$C$3&amp;".xlsx]Hóa đơn COD'!"&amp;CELL("address",L880))),"",(INDIRECT("'["&amp;'Báo cáo'!$C$3&amp;".xlsx]Hóa đơn COD'!"&amp;CELL("address",L880))))</f>
        <v>6</v>
      </c>
      <c r="M880">
        <f ca="1">IF(ISBLANK(INDIRECT("'["&amp;'Báo cáo'!$C$3&amp;".xlsx]Hóa đơn COD'!"&amp;CELL("address",M880))),"",(INDIRECT("'["&amp;'Báo cáo'!$C$3&amp;".xlsx]Hóa đơn COD'!"&amp;CELL("address",M880))))</f>
        <v>38</v>
      </c>
      <c r="N880" t="str">
        <f ca="1">IF(ISBLANK(INDIRECT("'["&amp;'Báo cáo'!$C$3&amp;".xlsx]Hóa đơn COD'!"&amp;CELL("address",N880))),"",(INDIRECT("'["&amp;'Báo cáo'!$C$3&amp;".xlsx]Hóa đơn COD'!"&amp;CELL("address",N880))))</f>
        <v>anhtnt3</v>
      </c>
      <c r="O880" t="str">
        <f ca="1">IF(ISBLANK(INDIRECT("'["&amp;'Báo cáo'!$C$3&amp;".xlsx]Hóa đơn COD'!"&amp;CELL("address",O880))),"",(INDIRECT("'["&amp;'Báo cáo'!$C$3&amp;".xlsx]Hóa đơn COD'!"&amp;CELL("address",O880))))</f>
        <v>12:10 04-12-19</v>
      </c>
      <c r="P880" s="10">
        <f t="shared" ca="1" si="13"/>
        <v>0.50694444444444442</v>
      </c>
      <c r="Q880" t="str">
        <f ca="1">IF(B880="","",IF(P880&lt;'Báo cáo'!$C$4,"Sáng","Chiều"))</f>
        <v>Sáng</v>
      </c>
      <c r="R880" s="12" t="str">
        <f ca="1">IF(A880="","",IF(ISNUMBER(MATCH(B880,'Danh sách COD'!$B:$B,0)),J880/I880,""))</f>
        <v/>
      </c>
      <c r="S880" t="str">
        <f ca="1">IF(R880="","",IF(R880&gt;='Báo cáo'!$C$8,"Có","Không"))</f>
        <v/>
      </c>
    </row>
    <row r="881" spans="1:19" x14ac:dyDescent="0.25">
      <c r="A881" t="str">
        <f ca="1">IF(ISBLANK(INDIRECT("'["&amp;'Báo cáo'!$C$3&amp;".xlsx]Hóa đơn COD'!"&amp;CELL("address",A881))),"",(INDIRECT("'["&amp;'Báo cáo'!$C$3&amp;".xlsx]Hóa đơn COD'!"&amp;CELL("address",A881))))</f>
        <v>BTT395208795.T1632.031219</v>
      </c>
      <c r="B881" t="str">
        <f ca="1">IF(ISBLANK(INDIRECT("'["&amp;'Báo cáo'!$C$3&amp;".xlsx]Hóa đơn COD'!"&amp;CELL("address",B881))),"",(INDIRECT("'["&amp;'Báo cáo'!$C$3&amp;".xlsx]Hóa đơn COD'!"&amp;CELL("address",B881))))</f>
        <v>T1632-Phan Vũ Thanh</v>
      </c>
      <c r="C881">
        <f ca="1">IF(ISBLANK(INDIRECT("'["&amp;'Báo cáo'!$C$3&amp;".xlsx]Hóa đơn COD'!"&amp;CELL("address",C881))),"",(INDIRECT("'["&amp;'Báo cáo'!$C$3&amp;".xlsx]Hóa đơn COD'!"&amp;CELL("address",C881))))</f>
        <v>8713848</v>
      </c>
      <c r="D881">
        <f ca="1">IF(ISBLANK(INDIRECT("'["&amp;'Báo cáo'!$C$3&amp;".xlsx]Hóa đơn COD'!"&amp;CELL("address",D881))),"",(INDIRECT("'["&amp;'Báo cáo'!$C$3&amp;".xlsx]Hóa đơn COD'!"&amp;CELL("address",D881))))</f>
        <v>0</v>
      </c>
      <c r="E881">
        <f ca="1">IF(ISBLANK(INDIRECT("'["&amp;'Báo cáo'!$C$3&amp;".xlsx]Hóa đơn COD'!"&amp;CELL("address",E881))),"",(INDIRECT("'["&amp;'Báo cáo'!$C$3&amp;".xlsx]Hóa đơn COD'!"&amp;CELL("address",E881))))</f>
        <v>944640</v>
      </c>
      <c r="F881">
        <f ca="1">IF(ISBLANK(INDIRECT("'["&amp;'Báo cáo'!$C$3&amp;".xlsx]Hóa đơn COD'!"&amp;CELL("address",F881))),"",(INDIRECT("'["&amp;'Báo cáo'!$C$3&amp;".xlsx]Hóa đơn COD'!"&amp;CELL("address",F881))))</f>
        <v>787640</v>
      </c>
      <c r="G881">
        <f ca="1">IF(ISBLANK(INDIRECT("'["&amp;'Báo cáo'!$C$3&amp;".xlsx]Hóa đơn COD'!"&amp;CELL("address",G881))),"",(INDIRECT("'["&amp;'Báo cáo'!$C$3&amp;".xlsx]Hóa đơn COD'!"&amp;CELL("address",G881))))</f>
        <v>157000</v>
      </c>
      <c r="H881">
        <f ca="1">IF(ISBLANK(INDIRECT("'["&amp;'Báo cáo'!$C$3&amp;".xlsx]Hóa đơn COD'!"&amp;CELL("address",H881))),"",(INDIRECT("'["&amp;'Báo cáo'!$C$3&amp;".xlsx]Hóa đơn COD'!"&amp;CELL("address",H881))))</f>
        <v>0</v>
      </c>
      <c r="I881">
        <f ca="1">IF(ISBLANK(INDIRECT("'["&amp;'Báo cáo'!$C$3&amp;".xlsx]Hóa đơn COD'!"&amp;CELL("address",I881))),"",(INDIRECT("'["&amp;'Báo cáo'!$C$3&amp;".xlsx]Hóa đơn COD'!"&amp;CELL("address",I881))))</f>
        <v>52</v>
      </c>
      <c r="J881">
        <f ca="1">IF(ISBLANK(INDIRECT("'["&amp;'Báo cáo'!$C$3&amp;".xlsx]Hóa đơn COD'!"&amp;CELL("address",J881))),"",(INDIRECT("'["&amp;'Báo cáo'!$C$3&amp;".xlsx]Hóa đơn COD'!"&amp;CELL("address",J881))))</f>
        <v>40</v>
      </c>
      <c r="K881">
        <f ca="1">IF(ISBLANK(INDIRECT("'["&amp;'Báo cáo'!$C$3&amp;".xlsx]Hóa đơn COD'!"&amp;CELL("address",K881))),"",(INDIRECT("'["&amp;'Báo cáo'!$C$3&amp;".xlsx]Hóa đơn COD'!"&amp;CELL("address",K881))))</f>
        <v>1</v>
      </c>
      <c r="L881">
        <f ca="1">IF(ISBLANK(INDIRECT("'["&amp;'Báo cáo'!$C$3&amp;".xlsx]Hóa đơn COD'!"&amp;CELL("address",L881))),"",(INDIRECT("'["&amp;'Báo cáo'!$C$3&amp;".xlsx]Hóa đơn COD'!"&amp;CELL("address",L881))))</f>
        <v>11</v>
      </c>
      <c r="M881">
        <f ca="1">IF(ISBLANK(INDIRECT("'["&amp;'Báo cáo'!$C$3&amp;".xlsx]Hóa đơn COD'!"&amp;CELL("address",M881))),"",(INDIRECT("'["&amp;'Báo cáo'!$C$3&amp;".xlsx]Hóa đơn COD'!"&amp;CELL("address",M881))))</f>
        <v>52</v>
      </c>
      <c r="N881" t="str">
        <f ca="1">IF(ISBLANK(INDIRECT("'["&amp;'Báo cáo'!$C$3&amp;".xlsx]Hóa đơn COD'!"&amp;CELL("address",N881))),"",(INDIRECT("'["&amp;'Báo cáo'!$C$3&amp;".xlsx]Hóa đơn COD'!"&amp;CELL("address",N881))))</f>
        <v>nhitpy</v>
      </c>
      <c r="O881" t="str">
        <f ca="1">IF(ISBLANK(INDIRECT("'["&amp;'Báo cáo'!$C$3&amp;".xlsx]Hóa đơn COD'!"&amp;CELL("address",O881))),"",(INDIRECT("'["&amp;'Báo cáo'!$C$3&amp;".xlsx]Hóa đơn COD'!"&amp;CELL("address",O881))))</f>
        <v>12:25 03-12-19</v>
      </c>
      <c r="P881" s="10">
        <f t="shared" ca="1" si="13"/>
        <v>0.51736111111111105</v>
      </c>
      <c r="Q881" t="str">
        <f ca="1">IF(B881="","",IF(P881&lt;'Báo cáo'!$C$4,"Sáng","Chiều"))</f>
        <v>Sáng</v>
      </c>
      <c r="R881" s="12" t="str">
        <f ca="1">IF(A881="","",IF(ISNUMBER(MATCH(B881,'Danh sách COD'!$B:$B,0)),J881/I881,""))</f>
        <v/>
      </c>
      <c r="S881" t="str">
        <f ca="1">IF(R881="","",IF(R881&gt;='Báo cáo'!$C$8,"Có","Không"))</f>
        <v/>
      </c>
    </row>
    <row r="882" spans="1:19" x14ac:dyDescent="0.25">
      <c r="A882" t="str">
        <f ca="1">IF(ISBLANK(INDIRECT("'["&amp;'Báo cáo'!$C$3&amp;".xlsx]Hóa đơn COD'!"&amp;CELL("address",A882))),"",(INDIRECT("'["&amp;'Báo cáo'!$C$3&amp;".xlsx]Hóa đơn COD'!"&amp;CELL("address",A882))))</f>
        <v>BTT391730523.T1632.301119</v>
      </c>
      <c r="B882" t="str">
        <f ca="1">IF(ISBLANK(INDIRECT("'["&amp;'Báo cáo'!$C$3&amp;".xlsx]Hóa đơn COD'!"&amp;CELL("address",B882))),"",(INDIRECT("'["&amp;'Báo cáo'!$C$3&amp;".xlsx]Hóa đơn COD'!"&amp;CELL("address",B882))))</f>
        <v>T1632-Phan Vũ Thanh</v>
      </c>
      <c r="C882">
        <f ca="1">IF(ISBLANK(INDIRECT("'["&amp;'Báo cáo'!$C$3&amp;".xlsx]Hóa đơn COD'!"&amp;CELL("address",C882))),"",(INDIRECT("'["&amp;'Báo cáo'!$C$3&amp;".xlsx]Hóa đơn COD'!"&amp;CELL("address",C882))))</f>
        <v>10660040</v>
      </c>
      <c r="D882">
        <f ca="1">IF(ISBLANK(INDIRECT("'["&amp;'Báo cáo'!$C$3&amp;".xlsx]Hóa đơn COD'!"&amp;CELL("address",D882))),"",(INDIRECT("'["&amp;'Báo cáo'!$C$3&amp;".xlsx]Hóa đơn COD'!"&amp;CELL("address",D882))))</f>
        <v>0</v>
      </c>
      <c r="E882">
        <f ca="1">IF(ISBLANK(INDIRECT("'["&amp;'Báo cáo'!$C$3&amp;".xlsx]Hóa đơn COD'!"&amp;CELL("address",E882))),"",(INDIRECT("'["&amp;'Báo cáo'!$C$3&amp;".xlsx]Hóa đơn COD'!"&amp;CELL("address",E882))))</f>
        <v>1023200</v>
      </c>
      <c r="F882">
        <f ca="1">IF(ISBLANK(INDIRECT("'["&amp;'Báo cáo'!$C$3&amp;".xlsx]Hóa đơn COD'!"&amp;CELL("address",F882))),"",(INDIRECT("'["&amp;'Báo cáo'!$C$3&amp;".xlsx]Hóa đơn COD'!"&amp;CELL("address",F882))))</f>
        <v>922700</v>
      </c>
      <c r="G882">
        <f ca="1">IF(ISBLANK(INDIRECT("'["&amp;'Báo cáo'!$C$3&amp;".xlsx]Hóa đơn COD'!"&amp;CELL("address",G882))),"",(INDIRECT("'["&amp;'Báo cáo'!$C$3&amp;".xlsx]Hóa đơn COD'!"&amp;CELL("address",G882))))</f>
        <v>100500</v>
      </c>
      <c r="H882">
        <f ca="1">IF(ISBLANK(INDIRECT("'["&amp;'Báo cáo'!$C$3&amp;".xlsx]Hóa đơn COD'!"&amp;CELL("address",H882))),"",(INDIRECT("'["&amp;'Báo cáo'!$C$3&amp;".xlsx]Hóa đơn COD'!"&amp;CELL("address",H882))))</f>
        <v>0</v>
      </c>
      <c r="I882">
        <f ca="1">IF(ISBLANK(INDIRECT("'["&amp;'Báo cáo'!$C$3&amp;".xlsx]Hóa đơn COD'!"&amp;CELL("address",I882))),"",(INDIRECT("'["&amp;'Báo cáo'!$C$3&amp;".xlsx]Hóa đơn COD'!"&amp;CELL("address",I882))))</f>
        <v>54</v>
      </c>
      <c r="J882">
        <f ca="1">IF(ISBLANK(INDIRECT("'["&amp;'Báo cáo'!$C$3&amp;".xlsx]Hóa đơn COD'!"&amp;CELL("address",J882))),"",(INDIRECT("'["&amp;'Báo cáo'!$C$3&amp;".xlsx]Hóa đơn COD'!"&amp;CELL("address",J882))))</f>
        <v>38</v>
      </c>
      <c r="K882">
        <f ca="1">IF(ISBLANK(INDIRECT("'["&amp;'Báo cáo'!$C$3&amp;".xlsx]Hóa đơn COD'!"&amp;CELL("address",K882))),"",(INDIRECT("'["&amp;'Báo cáo'!$C$3&amp;".xlsx]Hóa đơn COD'!"&amp;CELL("address",K882))))</f>
        <v>4</v>
      </c>
      <c r="L882">
        <f ca="1">IF(ISBLANK(INDIRECT("'["&amp;'Báo cáo'!$C$3&amp;".xlsx]Hóa đơn COD'!"&amp;CELL("address",L882))),"",(INDIRECT("'["&amp;'Báo cáo'!$C$3&amp;".xlsx]Hóa đơn COD'!"&amp;CELL("address",L882))))</f>
        <v>12</v>
      </c>
      <c r="M882">
        <f ca="1">IF(ISBLANK(INDIRECT("'["&amp;'Báo cáo'!$C$3&amp;".xlsx]Hóa đơn COD'!"&amp;CELL("address",M882))),"",(INDIRECT("'["&amp;'Báo cáo'!$C$3&amp;".xlsx]Hóa đơn COD'!"&amp;CELL("address",M882))))</f>
        <v>54</v>
      </c>
      <c r="N882" t="str">
        <f ca="1">IF(ISBLANK(INDIRECT("'["&amp;'Báo cáo'!$C$3&amp;".xlsx]Hóa đơn COD'!"&amp;CELL("address",N882))),"",(INDIRECT("'["&amp;'Báo cáo'!$C$3&amp;".xlsx]Hóa đơn COD'!"&amp;CELL("address",N882))))</f>
        <v>trongntm</v>
      </c>
      <c r="O882" t="str">
        <f ca="1">IF(ISBLANK(INDIRECT("'["&amp;'Báo cáo'!$C$3&amp;".xlsx]Hóa đơn COD'!"&amp;CELL("address",O882))),"",(INDIRECT("'["&amp;'Báo cáo'!$C$3&amp;".xlsx]Hóa đơn COD'!"&amp;CELL("address",O882))))</f>
        <v>12:42 30-11-19</v>
      </c>
      <c r="P882" s="10">
        <f t="shared" ca="1" si="13"/>
        <v>0.52916666666666667</v>
      </c>
      <c r="Q882" t="str">
        <f ca="1">IF(B882="","",IF(P882&lt;'Báo cáo'!$C$4,"Sáng","Chiều"))</f>
        <v>Sáng</v>
      </c>
      <c r="R882" s="12" t="str">
        <f ca="1">IF(A882="","",IF(ISNUMBER(MATCH(B882,'Danh sách COD'!$B:$B,0)),J882/I882,""))</f>
        <v/>
      </c>
      <c r="S882" t="str">
        <f ca="1">IF(R882="","",IF(R882&gt;='Báo cáo'!$C$8,"Có","Không"))</f>
        <v/>
      </c>
    </row>
    <row r="883" spans="1:19" x14ac:dyDescent="0.25">
      <c r="A883" t="str">
        <f ca="1">IF(ISBLANK(INDIRECT("'["&amp;'Báo cáo'!$C$3&amp;".xlsx]Hóa đơn COD'!"&amp;CELL("address",A883))),"",(INDIRECT("'["&amp;'Báo cáo'!$C$3&amp;".xlsx]Hóa đơn COD'!"&amp;CELL("address",A883))))</f>
        <v>BTT393956187.T1632.021219</v>
      </c>
      <c r="B883" t="str">
        <f ca="1">IF(ISBLANK(INDIRECT("'["&amp;'Báo cáo'!$C$3&amp;".xlsx]Hóa đơn COD'!"&amp;CELL("address",B883))),"",(INDIRECT("'["&amp;'Báo cáo'!$C$3&amp;".xlsx]Hóa đơn COD'!"&amp;CELL("address",B883))))</f>
        <v>T1632-Phan Vũ Thanh</v>
      </c>
      <c r="C883">
        <f ca="1">IF(ISBLANK(INDIRECT("'["&amp;'Báo cáo'!$C$3&amp;".xlsx]Hóa đơn COD'!"&amp;CELL("address",C883))),"",(INDIRECT("'["&amp;'Báo cáo'!$C$3&amp;".xlsx]Hóa đơn COD'!"&amp;CELL("address",C883))))</f>
        <v>20054249</v>
      </c>
      <c r="D883">
        <f ca="1">IF(ISBLANK(INDIRECT("'["&amp;'Báo cáo'!$C$3&amp;".xlsx]Hóa đơn COD'!"&amp;CELL("address",D883))),"",(INDIRECT("'["&amp;'Báo cáo'!$C$3&amp;".xlsx]Hóa đơn COD'!"&amp;CELL("address",D883))))</f>
        <v>0</v>
      </c>
      <c r="E883">
        <f ca="1">IF(ISBLANK(INDIRECT("'["&amp;'Báo cáo'!$C$3&amp;".xlsx]Hóa đơn COD'!"&amp;CELL("address",E883))),"",(INDIRECT("'["&amp;'Báo cáo'!$C$3&amp;".xlsx]Hóa đơn COD'!"&amp;CELL("address",E883))))</f>
        <v>1499075</v>
      </c>
      <c r="F883">
        <f ca="1">IF(ISBLANK(INDIRECT("'["&amp;'Báo cáo'!$C$3&amp;".xlsx]Hóa đơn COD'!"&amp;CELL("address",F883))),"",(INDIRECT("'["&amp;'Báo cáo'!$C$3&amp;".xlsx]Hóa đơn COD'!"&amp;CELL("address",F883))))</f>
        <v>1289075</v>
      </c>
      <c r="G883">
        <f ca="1">IF(ISBLANK(INDIRECT("'["&amp;'Báo cáo'!$C$3&amp;".xlsx]Hóa đơn COD'!"&amp;CELL("address",G883))),"",(INDIRECT("'["&amp;'Báo cáo'!$C$3&amp;".xlsx]Hóa đơn COD'!"&amp;CELL("address",G883))))</f>
        <v>210000</v>
      </c>
      <c r="H883">
        <f ca="1">IF(ISBLANK(INDIRECT("'["&amp;'Báo cáo'!$C$3&amp;".xlsx]Hóa đơn COD'!"&amp;CELL("address",H883))),"",(INDIRECT("'["&amp;'Báo cáo'!$C$3&amp;".xlsx]Hóa đơn COD'!"&amp;CELL("address",H883))))</f>
        <v>0</v>
      </c>
      <c r="I883">
        <f ca="1">IF(ISBLANK(INDIRECT("'["&amp;'Báo cáo'!$C$3&amp;".xlsx]Hóa đơn COD'!"&amp;CELL("address",I883))),"",(INDIRECT("'["&amp;'Báo cáo'!$C$3&amp;".xlsx]Hóa đơn COD'!"&amp;CELL("address",I883))))</f>
        <v>67</v>
      </c>
      <c r="J883">
        <f ca="1">IF(ISBLANK(INDIRECT("'["&amp;'Báo cáo'!$C$3&amp;".xlsx]Hóa đơn COD'!"&amp;CELL("address",J883))),"",(INDIRECT("'["&amp;'Báo cáo'!$C$3&amp;".xlsx]Hóa đơn COD'!"&amp;CELL("address",J883))))</f>
        <v>55</v>
      </c>
      <c r="K883">
        <f ca="1">IF(ISBLANK(INDIRECT("'["&amp;'Báo cáo'!$C$3&amp;".xlsx]Hóa đơn COD'!"&amp;CELL("address",K883))),"",(INDIRECT("'["&amp;'Báo cáo'!$C$3&amp;".xlsx]Hóa đơn COD'!"&amp;CELL("address",K883))))</f>
        <v>2</v>
      </c>
      <c r="L883">
        <f ca="1">IF(ISBLANK(INDIRECT("'["&amp;'Báo cáo'!$C$3&amp;".xlsx]Hóa đơn COD'!"&amp;CELL("address",L883))),"",(INDIRECT("'["&amp;'Báo cáo'!$C$3&amp;".xlsx]Hóa đơn COD'!"&amp;CELL("address",L883))))</f>
        <v>10</v>
      </c>
      <c r="M883">
        <f ca="1">IF(ISBLANK(INDIRECT("'["&amp;'Báo cáo'!$C$3&amp;".xlsx]Hóa đơn COD'!"&amp;CELL("address",M883))),"",(INDIRECT("'["&amp;'Báo cáo'!$C$3&amp;".xlsx]Hóa đơn COD'!"&amp;CELL("address",M883))))</f>
        <v>67</v>
      </c>
      <c r="N883" t="str">
        <f ca="1">IF(ISBLANK(INDIRECT("'["&amp;'Báo cáo'!$C$3&amp;".xlsx]Hóa đơn COD'!"&amp;CELL("address",N883))),"",(INDIRECT("'["&amp;'Báo cáo'!$C$3&amp;".xlsx]Hóa đơn COD'!"&amp;CELL("address",N883))))</f>
        <v>ngannk2</v>
      </c>
      <c r="O883" t="str">
        <f ca="1">IF(ISBLANK(INDIRECT("'["&amp;'Báo cáo'!$C$3&amp;".xlsx]Hóa đơn COD'!"&amp;CELL("address",O883))),"",(INDIRECT("'["&amp;'Báo cáo'!$C$3&amp;".xlsx]Hóa đơn COD'!"&amp;CELL("address",O883))))</f>
        <v>13:09 02-12-19</v>
      </c>
      <c r="P883" s="10">
        <f t="shared" ca="1" si="13"/>
        <v>0.54791666666666672</v>
      </c>
      <c r="Q883" t="str">
        <f ca="1">IF(B883="","",IF(P883&lt;'Báo cáo'!$C$4,"Sáng","Chiều"))</f>
        <v>Sáng</v>
      </c>
      <c r="R883" s="12" t="str">
        <f ca="1">IF(A883="","",IF(ISNUMBER(MATCH(B883,'Danh sách COD'!$B:$B,0)),J883/I883,""))</f>
        <v/>
      </c>
      <c r="S883" t="str">
        <f ca="1">IF(R883="","",IF(R883&gt;='Báo cáo'!$C$8,"Có","Không"))</f>
        <v/>
      </c>
    </row>
    <row r="884" spans="1:19" x14ac:dyDescent="0.25">
      <c r="A884" t="str">
        <f ca="1">IF(ISBLANK(INDIRECT("'["&amp;'Báo cáo'!$C$3&amp;".xlsx]Hóa đơn COD'!"&amp;CELL("address",A884))),"",(INDIRECT("'["&amp;'Báo cáo'!$C$3&amp;".xlsx]Hóa đơn COD'!"&amp;CELL("address",A884))))</f>
        <v>BTT397957800.T1632.051219</v>
      </c>
      <c r="B884" t="str">
        <f ca="1">IF(ISBLANK(INDIRECT("'["&amp;'Báo cáo'!$C$3&amp;".xlsx]Hóa đơn COD'!"&amp;CELL("address",B884))),"",(INDIRECT("'["&amp;'Báo cáo'!$C$3&amp;".xlsx]Hóa đơn COD'!"&amp;CELL("address",B884))))</f>
        <v>T1632-Phan Vũ Thanh</v>
      </c>
      <c r="C884">
        <f ca="1">IF(ISBLANK(INDIRECT("'["&amp;'Báo cáo'!$C$3&amp;".xlsx]Hóa đơn COD'!"&amp;CELL("address",C884))),"",(INDIRECT("'["&amp;'Báo cáo'!$C$3&amp;".xlsx]Hóa đơn COD'!"&amp;CELL("address",C884))))</f>
        <v>19312410</v>
      </c>
      <c r="D884">
        <f ca="1">IF(ISBLANK(INDIRECT("'["&amp;'Báo cáo'!$C$3&amp;".xlsx]Hóa đơn COD'!"&amp;CELL("address",D884))),"",(INDIRECT("'["&amp;'Báo cáo'!$C$3&amp;".xlsx]Hóa đơn COD'!"&amp;CELL("address",D884))))</f>
        <v>0</v>
      </c>
      <c r="E884">
        <f ca="1">IF(ISBLANK(INDIRECT("'["&amp;'Báo cáo'!$C$3&amp;".xlsx]Hóa đơn COD'!"&amp;CELL("address",E884))),"",(INDIRECT("'["&amp;'Báo cáo'!$C$3&amp;".xlsx]Hóa đơn COD'!"&amp;CELL("address",E884))))</f>
        <v>1400470</v>
      </c>
      <c r="F884">
        <f ca="1">IF(ISBLANK(INDIRECT("'["&amp;'Báo cáo'!$C$3&amp;".xlsx]Hóa đơn COD'!"&amp;CELL("address",F884))),"",(INDIRECT("'["&amp;'Báo cáo'!$C$3&amp;".xlsx]Hóa đơn COD'!"&amp;CELL("address",F884))))</f>
        <v>1278470</v>
      </c>
      <c r="G884">
        <f ca="1">IF(ISBLANK(INDIRECT("'["&amp;'Báo cáo'!$C$3&amp;".xlsx]Hóa đơn COD'!"&amp;CELL("address",G884))),"",(INDIRECT("'["&amp;'Báo cáo'!$C$3&amp;".xlsx]Hóa đơn COD'!"&amp;CELL("address",G884))))</f>
        <v>122000</v>
      </c>
      <c r="H884">
        <f ca="1">IF(ISBLANK(INDIRECT("'["&amp;'Báo cáo'!$C$3&amp;".xlsx]Hóa đơn COD'!"&amp;CELL("address",H884))),"",(INDIRECT("'["&amp;'Báo cáo'!$C$3&amp;".xlsx]Hóa đơn COD'!"&amp;CELL("address",H884))))</f>
        <v>0</v>
      </c>
      <c r="I884">
        <f ca="1">IF(ISBLANK(INDIRECT("'["&amp;'Báo cáo'!$C$3&amp;".xlsx]Hóa đơn COD'!"&amp;CELL("address",I884))),"",(INDIRECT("'["&amp;'Báo cáo'!$C$3&amp;".xlsx]Hóa đơn COD'!"&amp;CELL("address",I884))))</f>
        <v>63</v>
      </c>
      <c r="J884">
        <f ca="1">IF(ISBLANK(INDIRECT("'["&amp;'Báo cáo'!$C$3&amp;".xlsx]Hóa đơn COD'!"&amp;CELL("address",J884))),"",(INDIRECT("'["&amp;'Báo cáo'!$C$3&amp;".xlsx]Hóa đơn COD'!"&amp;CELL("address",J884))))</f>
        <v>54</v>
      </c>
      <c r="K884">
        <f ca="1">IF(ISBLANK(INDIRECT("'["&amp;'Báo cáo'!$C$3&amp;".xlsx]Hóa đơn COD'!"&amp;CELL("address",K884))),"",(INDIRECT("'["&amp;'Báo cáo'!$C$3&amp;".xlsx]Hóa đơn COD'!"&amp;CELL("address",K884))))</f>
        <v>2</v>
      </c>
      <c r="L884">
        <f ca="1">IF(ISBLANK(INDIRECT("'["&amp;'Báo cáo'!$C$3&amp;".xlsx]Hóa đơn COD'!"&amp;CELL("address",L884))),"",(INDIRECT("'["&amp;'Báo cáo'!$C$3&amp;".xlsx]Hóa đơn COD'!"&amp;CELL("address",L884))))</f>
        <v>7</v>
      </c>
      <c r="M884">
        <f ca="1">IF(ISBLANK(INDIRECT("'["&amp;'Báo cáo'!$C$3&amp;".xlsx]Hóa đơn COD'!"&amp;CELL("address",M884))),"",(INDIRECT("'["&amp;'Báo cáo'!$C$3&amp;".xlsx]Hóa đơn COD'!"&amp;CELL("address",M884))))</f>
        <v>63</v>
      </c>
      <c r="N884" t="str">
        <f ca="1">IF(ISBLANK(INDIRECT("'["&amp;'Báo cáo'!$C$3&amp;".xlsx]Hóa đơn COD'!"&amp;CELL("address",N884))),"",(INDIRECT("'["&amp;'Báo cáo'!$C$3&amp;".xlsx]Hóa đơn COD'!"&amp;CELL("address",N884))))</f>
        <v>tuoint</v>
      </c>
      <c r="O884" t="str">
        <f ca="1">IF(ISBLANK(INDIRECT("'["&amp;'Báo cáo'!$C$3&amp;".xlsx]Hóa đơn COD'!"&amp;CELL("address",O884))),"",(INDIRECT("'["&amp;'Báo cáo'!$C$3&amp;".xlsx]Hóa đơn COD'!"&amp;CELL("address",O884))))</f>
        <v>13:09 05-12-19</v>
      </c>
      <c r="P884" s="10">
        <f t="shared" ca="1" si="13"/>
        <v>0.54791666666666672</v>
      </c>
      <c r="Q884" t="str">
        <f ca="1">IF(B884="","",IF(P884&lt;'Báo cáo'!$C$4,"Sáng","Chiều"))</f>
        <v>Sáng</v>
      </c>
      <c r="R884" s="12" t="str">
        <f ca="1">IF(A884="","",IF(ISNUMBER(MATCH(B884,'Danh sách COD'!$B:$B,0)),J884/I884,""))</f>
        <v/>
      </c>
      <c r="S884" t="str">
        <f ca="1">IF(R884="","",IF(R884&gt;='Báo cáo'!$C$8,"Có","Không"))</f>
        <v/>
      </c>
    </row>
    <row r="885" spans="1:19" x14ac:dyDescent="0.25">
      <c r="A885" t="str">
        <f ca="1">IF(ISBLANK(INDIRECT("'["&amp;'Báo cáo'!$C$3&amp;".xlsx]Hóa đơn COD'!"&amp;CELL("address",A885))),"",(INDIRECT("'["&amp;'Báo cáo'!$C$3&amp;".xlsx]Hóa đơn COD'!"&amp;CELL("address",A885))))</f>
        <v>BTT391923063.T1632.301119</v>
      </c>
      <c r="B885" t="str">
        <f ca="1">IF(ISBLANK(INDIRECT("'["&amp;'Báo cáo'!$C$3&amp;".xlsx]Hóa đơn COD'!"&amp;CELL("address",B885))),"",(INDIRECT("'["&amp;'Báo cáo'!$C$3&amp;".xlsx]Hóa đơn COD'!"&amp;CELL("address",B885))))</f>
        <v>T1632-Phan Vũ Thanh</v>
      </c>
      <c r="C885">
        <f ca="1">IF(ISBLANK(INDIRECT("'["&amp;'Báo cáo'!$C$3&amp;".xlsx]Hóa đơn COD'!"&amp;CELL("address",C885))),"",(INDIRECT("'["&amp;'Báo cáo'!$C$3&amp;".xlsx]Hóa đơn COD'!"&amp;CELL("address",C885))))</f>
        <v>1604260</v>
      </c>
      <c r="D885">
        <f ca="1">IF(ISBLANK(INDIRECT("'["&amp;'Báo cáo'!$C$3&amp;".xlsx]Hóa đơn COD'!"&amp;CELL("address",D885))),"",(INDIRECT("'["&amp;'Báo cáo'!$C$3&amp;".xlsx]Hóa đơn COD'!"&amp;CELL("address",D885))))</f>
        <v>0</v>
      </c>
      <c r="E885">
        <f ca="1">IF(ISBLANK(INDIRECT("'["&amp;'Báo cáo'!$C$3&amp;".xlsx]Hóa đơn COD'!"&amp;CELL("address",E885))),"",(INDIRECT("'["&amp;'Báo cáo'!$C$3&amp;".xlsx]Hóa đơn COD'!"&amp;CELL("address",E885))))</f>
        <v>344160</v>
      </c>
      <c r="F885">
        <f ca="1">IF(ISBLANK(INDIRECT("'["&amp;'Báo cáo'!$C$3&amp;".xlsx]Hóa đơn COD'!"&amp;CELL("address",F885))),"",(INDIRECT("'["&amp;'Báo cáo'!$C$3&amp;".xlsx]Hóa đơn COD'!"&amp;CELL("address",F885))))</f>
        <v>344160</v>
      </c>
      <c r="G885">
        <f ca="1">IF(ISBLANK(INDIRECT("'["&amp;'Báo cáo'!$C$3&amp;".xlsx]Hóa đơn COD'!"&amp;CELL("address",G885))),"",(INDIRECT("'["&amp;'Báo cáo'!$C$3&amp;".xlsx]Hóa đơn COD'!"&amp;CELL("address",G885))))</f>
        <v>0</v>
      </c>
      <c r="H885">
        <f ca="1">IF(ISBLANK(INDIRECT("'["&amp;'Báo cáo'!$C$3&amp;".xlsx]Hóa đơn COD'!"&amp;CELL("address",H885))),"",(INDIRECT("'["&amp;'Báo cáo'!$C$3&amp;".xlsx]Hóa đơn COD'!"&amp;CELL("address",H885))))</f>
        <v>0</v>
      </c>
      <c r="I885">
        <f ca="1">IF(ISBLANK(INDIRECT("'["&amp;'Báo cáo'!$C$3&amp;".xlsx]Hóa đơn COD'!"&amp;CELL("address",I885))),"",(INDIRECT("'["&amp;'Báo cáo'!$C$3&amp;".xlsx]Hóa đơn COD'!"&amp;CELL("address",I885))))</f>
        <v>16</v>
      </c>
      <c r="J885">
        <f ca="1">IF(ISBLANK(INDIRECT("'["&amp;'Báo cáo'!$C$3&amp;".xlsx]Hóa đơn COD'!"&amp;CELL("address",J885))),"",(INDIRECT("'["&amp;'Báo cáo'!$C$3&amp;".xlsx]Hóa đơn COD'!"&amp;CELL("address",J885))))</f>
        <v>11</v>
      </c>
      <c r="K885">
        <f ca="1">IF(ISBLANK(INDIRECT("'["&amp;'Báo cáo'!$C$3&amp;".xlsx]Hóa đơn COD'!"&amp;CELL("address",K885))),"",(INDIRECT("'["&amp;'Báo cáo'!$C$3&amp;".xlsx]Hóa đơn COD'!"&amp;CELL("address",K885))))</f>
        <v>1</v>
      </c>
      <c r="L885">
        <f ca="1">IF(ISBLANK(INDIRECT("'["&amp;'Báo cáo'!$C$3&amp;".xlsx]Hóa đơn COD'!"&amp;CELL("address",L885))),"",(INDIRECT("'["&amp;'Báo cáo'!$C$3&amp;".xlsx]Hóa đơn COD'!"&amp;CELL("address",L885))))</f>
        <v>4</v>
      </c>
      <c r="M885">
        <f ca="1">IF(ISBLANK(INDIRECT("'["&amp;'Báo cáo'!$C$3&amp;".xlsx]Hóa đơn COD'!"&amp;CELL("address",M885))),"",(INDIRECT("'["&amp;'Báo cáo'!$C$3&amp;".xlsx]Hóa đơn COD'!"&amp;CELL("address",M885))))</f>
        <v>16</v>
      </c>
      <c r="N885" t="str">
        <f ca="1">IF(ISBLANK(INDIRECT("'["&amp;'Báo cáo'!$C$3&amp;".xlsx]Hóa đơn COD'!"&amp;CELL("address",N885))),"",(INDIRECT("'["&amp;'Báo cáo'!$C$3&amp;".xlsx]Hóa đơn COD'!"&amp;CELL("address",N885))))</f>
        <v>nhitpy</v>
      </c>
      <c r="O885" t="str">
        <f ca="1">IF(ISBLANK(INDIRECT("'["&amp;'Báo cáo'!$C$3&amp;".xlsx]Hóa đơn COD'!"&amp;CELL("address",O885))),"",(INDIRECT("'["&amp;'Báo cáo'!$C$3&amp;".xlsx]Hóa đơn COD'!"&amp;CELL("address",O885))))</f>
        <v>15:39 30-11-19</v>
      </c>
      <c r="P885" s="10">
        <f t="shared" ca="1" si="13"/>
        <v>0.65208333333333335</v>
      </c>
      <c r="Q885" t="str">
        <f ca="1">IF(B885="","",IF(P885&lt;'Báo cáo'!$C$4,"Sáng","Chiều"))</f>
        <v>Chiều</v>
      </c>
      <c r="R885" s="12" t="str">
        <f ca="1">IF(A885="","",IF(ISNUMBER(MATCH(B885,'Danh sách COD'!$B:$B,0)),J885/I885,""))</f>
        <v/>
      </c>
      <c r="S885" t="str">
        <f ca="1">IF(R885="","",IF(R885&gt;='Báo cáo'!$C$8,"Có","Không"))</f>
        <v/>
      </c>
    </row>
    <row r="886" spans="1:19" x14ac:dyDescent="0.25">
      <c r="A886" t="str">
        <f ca="1">IF(ISBLANK(INDIRECT("'["&amp;'Báo cáo'!$C$3&amp;".xlsx]Hóa đơn COD'!"&amp;CELL("address",A886))),"",(INDIRECT("'["&amp;'Báo cáo'!$C$3&amp;".xlsx]Hóa đơn COD'!"&amp;CELL("address",A886))))</f>
        <v>BTT399585792.T1632.061219</v>
      </c>
      <c r="B886" t="str">
        <f ca="1">IF(ISBLANK(INDIRECT("'["&amp;'Báo cáo'!$C$3&amp;".xlsx]Hóa đơn COD'!"&amp;CELL("address",B886))),"",(INDIRECT("'["&amp;'Báo cáo'!$C$3&amp;".xlsx]Hóa đơn COD'!"&amp;CELL("address",B886))))</f>
        <v>T1632-Phan Vũ Thanh</v>
      </c>
      <c r="C886">
        <f ca="1">IF(ISBLANK(INDIRECT("'["&amp;'Báo cáo'!$C$3&amp;".xlsx]Hóa đơn COD'!"&amp;CELL("address",C886))),"",(INDIRECT("'["&amp;'Báo cáo'!$C$3&amp;".xlsx]Hóa đơn COD'!"&amp;CELL("address",C886))))</f>
        <v>3427000</v>
      </c>
      <c r="D886">
        <f ca="1">IF(ISBLANK(INDIRECT("'["&amp;'Báo cáo'!$C$3&amp;".xlsx]Hóa đơn COD'!"&amp;CELL("address",D886))),"",(INDIRECT("'["&amp;'Báo cáo'!$C$3&amp;".xlsx]Hóa đơn COD'!"&amp;CELL("address",D886))))</f>
        <v>0</v>
      </c>
      <c r="E886">
        <f ca="1">IF(ISBLANK(INDIRECT("'["&amp;'Báo cáo'!$C$3&amp;".xlsx]Hóa đơn COD'!"&amp;CELL("address",E886))),"",(INDIRECT("'["&amp;'Báo cáo'!$C$3&amp;".xlsx]Hóa đơn COD'!"&amp;CELL("address",E886))))</f>
        <v>404950</v>
      </c>
      <c r="F886">
        <f ca="1">IF(ISBLANK(INDIRECT("'["&amp;'Báo cáo'!$C$3&amp;".xlsx]Hóa đơn COD'!"&amp;CELL("address",F886))),"",(INDIRECT("'["&amp;'Báo cáo'!$C$3&amp;".xlsx]Hóa đơn COD'!"&amp;CELL("address",F886))))</f>
        <v>315950</v>
      </c>
      <c r="G886">
        <f ca="1">IF(ISBLANK(INDIRECT("'["&amp;'Báo cáo'!$C$3&amp;".xlsx]Hóa đơn COD'!"&amp;CELL("address",G886))),"",(INDIRECT("'["&amp;'Báo cáo'!$C$3&amp;".xlsx]Hóa đơn COD'!"&amp;CELL("address",G886))))</f>
        <v>89000</v>
      </c>
      <c r="H886">
        <f ca="1">IF(ISBLANK(INDIRECT("'["&amp;'Báo cáo'!$C$3&amp;".xlsx]Hóa đơn COD'!"&amp;CELL("address",H886))),"",(INDIRECT("'["&amp;'Báo cáo'!$C$3&amp;".xlsx]Hóa đơn COD'!"&amp;CELL("address",H886))))</f>
        <v>0</v>
      </c>
      <c r="I886">
        <f ca="1">IF(ISBLANK(INDIRECT("'["&amp;'Báo cáo'!$C$3&amp;".xlsx]Hóa đơn COD'!"&amp;CELL("address",I886))),"",(INDIRECT("'["&amp;'Báo cáo'!$C$3&amp;".xlsx]Hóa đơn COD'!"&amp;CELL("address",I886))))</f>
        <v>24</v>
      </c>
      <c r="J886">
        <f ca="1">IF(ISBLANK(INDIRECT("'["&amp;'Báo cáo'!$C$3&amp;".xlsx]Hóa đơn COD'!"&amp;CELL("address",J886))),"",(INDIRECT("'["&amp;'Báo cáo'!$C$3&amp;".xlsx]Hóa đơn COD'!"&amp;CELL("address",J886))))</f>
        <v>17</v>
      </c>
      <c r="K886">
        <f ca="1">IF(ISBLANK(INDIRECT("'["&amp;'Báo cáo'!$C$3&amp;".xlsx]Hóa đơn COD'!"&amp;CELL("address",K886))),"",(INDIRECT("'["&amp;'Báo cáo'!$C$3&amp;".xlsx]Hóa đơn COD'!"&amp;CELL("address",K886))))</f>
        <v>1</v>
      </c>
      <c r="L886">
        <f ca="1">IF(ISBLANK(INDIRECT("'["&amp;'Báo cáo'!$C$3&amp;".xlsx]Hóa đơn COD'!"&amp;CELL("address",L886))),"",(INDIRECT("'["&amp;'Báo cáo'!$C$3&amp;".xlsx]Hóa đơn COD'!"&amp;CELL("address",L886))))</f>
        <v>6</v>
      </c>
      <c r="M886">
        <f ca="1">IF(ISBLANK(INDIRECT("'["&amp;'Báo cáo'!$C$3&amp;".xlsx]Hóa đơn COD'!"&amp;CELL("address",M886))),"",(INDIRECT("'["&amp;'Báo cáo'!$C$3&amp;".xlsx]Hóa đơn COD'!"&amp;CELL("address",M886))))</f>
        <v>24</v>
      </c>
      <c r="N886" t="str">
        <f ca="1">IF(ISBLANK(INDIRECT("'["&amp;'Báo cáo'!$C$3&amp;".xlsx]Hóa đơn COD'!"&amp;CELL("address",N886))),"",(INDIRECT("'["&amp;'Báo cáo'!$C$3&amp;".xlsx]Hóa đơn COD'!"&amp;CELL("address",N886))))</f>
        <v>tuoint</v>
      </c>
      <c r="O886" t="str">
        <f ca="1">IF(ISBLANK(INDIRECT("'["&amp;'Báo cáo'!$C$3&amp;".xlsx]Hóa đơn COD'!"&amp;CELL("address",O886))),"",(INDIRECT("'["&amp;'Báo cáo'!$C$3&amp;".xlsx]Hóa đơn COD'!"&amp;CELL("address",O886))))</f>
        <v>15:52 06-12-19</v>
      </c>
      <c r="P886" s="10">
        <f t="shared" ca="1" si="13"/>
        <v>0.66111111111111109</v>
      </c>
      <c r="Q886" t="str">
        <f ca="1">IF(B886="","",IF(P886&lt;'Báo cáo'!$C$4,"Sáng","Chiều"))</f>
        <v>Chiều</v>
      </c>
      <c r="R886" s="12" t="str">
        <f ca="1">IF(A886="","",IF(ISNUMBER(MATCH(B886,'Danh sách COD'!$B:$B,0)),J886/I886,""))</f>
        <v/>
      </c>
      <c r="S886" t="str">
        <f ca="1">IF(R886="","",IF(R886&gt;='Báo cáo'!$C$8,"Có","Không"))</f>
        <v/>
      </c>
    </row>
    <row r="887" spans="1:19" x14ac:dyDescent="0.25">
      <c r="A887" t="str">
        <f ca="1">IF(ISBLANK(INDIRECT("'["&amp;'Báo cáo'!$C$3&amp;".xlsx]Hóa đơn COD'!"&amp;CELL("address",A887))),"",(INDIRECT("'["&amp;'Báo cáo'!$C$3&amp;".xlsx]Hóa đơn COD'!"&amp;CELL("address",A887))))</f>
        <v>BTT396888846.T1632.041219</v>
      </c>
      <c r="B887" t="str">
        <f ca="1">IF(ISBLANK(INDIRECT("'["&amp;'Báo cáo'!$C$3&amp;".xlsx]Hóa đơn COD'!"&amp;CELL("address",B887))),"",(INDIRECT("'["&amp;'Báo cáo'!$C$3&amp;".xlsx]Hóa đơn COD'!"&amp;CELL("address",B887))))</f>
        <v>T1632-Phan Vũ Thanh</v>
      </c>
      <c r="C887">
        <f ca="1">IF(ISBLANK(INDIRECT("'["&amp;'Báo cáo'!$C$3&amp;".xlsx]Hóa đơn COD'!"&amp;CELL("address",C887))),"",(INDIRECT("'["&amp;'Báo cáo'!$C$3&amp;".xlsx]Hóa đơn COD'!"&amp;CELL("address",C887))))</f>
        <v>3636306</v>
      </c>
      <c r="D887">
        <f ca="1">IF(ISBLANK(INDIRECT("'["&amp;'Báo cáo'!$C$3&amp;".xlsx]Hóa đơn COD'!"&amp;CELL("address",D887))),"",(INDIRECT("'["&amp;'Báo cáo'!$C$3&amp;".xlsx]Hóa đơn COD'!"&amp;CELL("address",D887))))</f>
        <v>0</v>
      </c>
      <c r="E887">
        <f ca="1">IF(ISBLANK(INDIRECT("'["&amp;'Báo cáo'!$C$3&amp;".xlsx]Hóa đơn COD'!"&amp;CELL("address",E887))),"",(INDIRECT("'["&amp;'Báo cáo'!$C$3&amp;".xlsx]Hóa đơn COD'!"&amp;CELL("address",E887))))</f>
        <v>432930</v>
      </c>
      <c r="F887">
        <f ca="1">IF(ISBLANK(INDIRECT("'["&amp;'Báo cáo'!$C$3&amp;".xlsx]Hóa đơn COD'!"&amp;CELL("address",F887))),"",(INDIRECT("'["&amp;'Báo cáo'!$C$3&amp;".xlsx]Hóa đơn COD'!"&amp;CELL("address",F887))))</f>
        <v>432930</v>
      </c>
      <c r="G887">
        <f ca="1">IF(ISBLANK(INDIRECT("'["&amp;'Báo cáo'!$C$3&amp;".xlsx]Hóa đơn COD'!"&amp;CELL("address",G887))),"",(INDIRECT("'["&amp;'Báo cáo'!$C$3&amp;".xlsx]Hóa đơn COD'!"&amp;CELL("address",G887))))</f>
        <v>0</v>
      </c>
      <c r="H887">
        <f ca="1">IF(ISBLANK(INDIRECT("'["&amp;'Báo cáo'!$C$3&amp;".xlsx]Hóa đơn COD'!"&amp;CELL("address",H887))),"",(INDIRECT("'["&amp;'Báo cáo'!$C$3&amp;".xlsx]Hóa đơn COD'!"&amp;CELL("address",H887))))</f>
        <v>0</v>
      </c>
      <c r="I887">
        <f ca="1">IF(ISBLANK(INDIRECT("'["&amp;'Báo cáo'!$C$3&amp;".xlsx]Hóa đơn COD'!"&amp;CELL("address",I887))),"",(INDIRECT("'["&amp;'Báo cáo'!$C$3&amp;".xlsx]Hóa đơn COD'!"&amp;CELL("address",I887))))</f>
        <v>22</v>
      </c>
      <c r="J887">
        <f ca="1">IF(ISBLANK(INDIRECT("'["&amp;'Báo cáo'!$C$3&amp;".xlsx]Hóa đơn COD'!"&amp;CELL("address",J887))),"",(INDIRECT("'["&amp;'Báo cáo'!$C$3&amp;".xlsx]Hóa đơn COD'!"&amp;CELL("address",J887))))</f>
        <v>11</v>
      </c>
      <c r="K887">
        <f ca="1">IF(ISBLANK(INDIRECT("'["&amp;'Báo cáo'!$C$3&amp;".xlsx]Hóa đơn COD'!"&amp;CELL("address",K887))),"",(INDIRECT("'["&amp;'Báo cáo'!$C$3&amp;".xlsx]Hóa đơn COD'!"&amp;CELL("address",K887))))</f>
        <v>2</v>
      </c>
      <c r="L887">
        <f ca="1">IF(ISBLANK(INDIRECT("'["&amp;'Báo cáo'!$C$3&amp;".xlsx]Hóa đơn COD'!"&amp;CELL("address",L887))),"",(INDIRECT("'["&amp;'Báo cáo'!$C$3&amp;".xlsx]Hóa đơn COD'!"&amp;CELL("address",L887))))</f>
        <v>9</v>
      </c>
      <c r="M887">
        <f ca="1">IF(ISBLANK(INDIRECT("'["&amp;'Báo cáo'!$C$3&amp;".xlsx]Hóa đơn COD'!"&amp;CELL("address",M887))),"",(INDIRECT("'["&amp;'Báo cáo'!$C$3&amp;".xlsx]Hóa đơn COD'!"&amp;CELL("address",M887))))</f>
        <v>22</v>
      </c>
      <c r="N887" t="str">
        <f ca="1">IF(ISBLANK(INDIRECT("'["&amp;'Báo cáo'!$C$3&amp;".xlsx]Hóa đơn COD'!"&amp;CELL("address",N887))),"",(INDIRECT("'["&amp;'Báo cáo'!$C$3&amp;".xlsx]Hóa đơn COD'!"&amp;CELL("address",N887))))</f>
        <v>ngannk2</v>
      </c>
      <c r="O887" t="str">
        <f ca="1">IF(ISBLANK(INDIRECT("'["&amp;'Báo cáo'!$C$3&amp;".xlsx]Hóa đơn COD'!"&amp;CELL("address",O887))),"",(INDIRECT("'["&amp;'Báo cáo'!$C$3&amp;".xlsx]Hóa đơn COD'!"&amp;CELL("address",O887))))</f>
        <v>16:01 04-12-19</v>
      </c>
      <c r="P887" s="10">
        <f t="shared" ca="1" si="13"/>
        <v>0.66736111111111107</v>
      </c>
      <c r="Q887" t="str">
        <f ca="1">IF(B887="","",IF(P887&lt;'Báo cáo'!$C$4,"Sáng","Chiều"))</f>
        <v>Chiều</v>
      </c>
      <c r="R887" s="12" t="str">
        <f ca="1">IF(A887="","",IF(ISNUMBER(MATCH(B887,'Danh sách COD'!$B:$B,0)),J887/I887,""))</f>
        <v/>
      </c>
      <c r="S887" t="str">
        <f ca="1">IF(R887="","",IF(R887&gt;='Báo cáo'!$C$8,"Có","Không"))</f>
        <v/>
      </c>
    </row>
    <row r="888" spans="1:19" x14ac:dyDescent="0.25">
      <c r="A888" t="str">
        <f ca="1">IF(ISBLANK(INDIRECT("'["&amp;'Báo cáo'!$C$3&amp;".xlsx]Hóa đơn COD'!"&amp;CELL("address",A888))),"",(INDIRECT("'["&amp;'Báo cáo'!$C$3&amp;".xlsx]Hóa đơn COD'!"&amp;CELL("address",A888))))</f>
        <v>BTT398137995.T1632.051219</v>
      </c>
      <c r="B888" t="str">
        <f ca="1">IF(ISBLANK(INDIRECT("'["&amp;'Báo cáo'!$C$3&amp;".xlsx]Hóa đơn COD'!"&amp;CELL("address",B888))),"",(INDIRECT("'["&amp;'Báo cáo'!$C$3&amp;".xlsx]Hóa đơn COD'!"&amp;CELL("address",B888))))</f>
        <v>T1632-Phan Vũ Thanh</v>
      </c>
      <c r="C888">
        <f ca="1">IF(ISBLANK(INDIRECT("'["&amp;'Báo cáo'!$C$3&amp;".xlsx]Hóa đơn COD'!"&amp;CELL("address",C888))),"",(INDIRECT("'["&amp;'Báo cáo'!$C$3&amp;".xlsx]Hóa đơn COD'!"&amp;CELL("address",C888))))</f>
        <v>7813610</v>
      </c>
      <c r="D888">
        <f ca="1">IF(ISBLANK(INDIRECT("'["&amp;'Báo cáo'!$C$3&amp;".xlsx]Hóa đơn COD'!"&amp;CELL("address",D888))),"",(INDIRECT("'["&amp;'Báo cáo'!$C$3&amp;".xlsx]Hóa đơn COD'!"&amp;CELL("address",D888))))</f>
        <v>0</v>
      </c>
      <c r="E888">
        <f ca="1">IF(ISBLANK(INDIRECT("'["&amp;'Báo cáo'!$C$3&amp;".xlsx]Hóa đơn COD'!"&amp;CELL("address",E888))),"",(INDIRECT("'["&amp;'Báo cáo'!$C$3&amp;".xlsx]Hóa đơn COD'!"&amp;CELL("address",E888))))</f>
        <v>604710</v>
      </c>
      <c r="F888">
        <f ca="1">IF(ISBLANK(INDIRECT("'["&amp;'Báo cáo'!$C$3&amp;".xlsx]Hóa đơn COD'!"&amp;CELL("address",F888))),"",(INDIRECT("'["&amp;'Báo cáo'!$C$3&amp;".xlsx]Hóa đơn COD'!"&amp;CELL("address",F888))))</f>
        <v>503710</v>
      </c>
      <c r="G888">
        <f ca="1">IF(ISBLANK(INDIRECT("'["&amp;'Báo cáo'!$C$3&amp;".xlsx]Hóa đơn COD'!"&amp;CELL("address",G888))),"",(INDIRECT("'["&amp;'Báo cáo'!$C$3&amp;".xlsx]Hóa đơn COD'!"&amp;CELL("address",G888))))</f>
        <v>101000</v>
      </c>
      <c r="H888">
        <f ca="1">IF(ISBLANK(INDIRECT("'["&amp;'Báo cáo'!$C$3&amp;".xlsx]Hóa đơn COD'!"&amp;CELL("address",H888))),"",(INDIRECT("'["&amp;'Báo cáo'!$C$3&amp;".xlsx]Hóa đơn COD'!"&amp;CELL("address",H888))))</f>
        <v>0</v>
      </c>
      <c r="I888">
        <f ca="1">IF(ISBLANK(INDIRECT("'["&amp;'Báo cáo'!$C$3&amp;".xlsx]Hóa đơn COD'!"&amp;CELL("address",I888))),"",(INDIRECT("'["&amp;'Báo cáo'!$C$3&amp;".xlsx]Hóa đơn COD'!"&amp;CELL("address",I888))))</f>
        <v>27</v>
      </c>
      <c r="J888">
        <f ca="1">IF(ISBLANK(INDIRECT("'["&amp;'Báo cáo'!$C$3&amp;".xlsx]Hóa đơn COD'!"&amp;CELL("address",J888))),"",(INDIRECT("'["&amp;'Báo cáo'!$C$3&amp;".xlsx]Hóa đơn COD'!"&amp;CELL("address",J888))))</f>
        <v>23</v>
      </c>
      <c r="K888">
        <f ca="1">IF(ISBLANK(INDIRECT("'["&amp;'Báo cáo'!$C$3&amp;".xlsx]Hóa đơn COD'!"&amp;CELL("address",K888))),"",(INDIRECT("'["&amp;'Báo cáo'!$C$3&amp;".xlsx]Hóa đơn COD'!"&amp;CELL("address",K888))))</f>
        <v>0</v>
      </c>
      <c r="L888">
        <f ca="1">IF(ISBLANK(INDIRECT("'["&amp;'Báo cáo'!$C$3&amp;".xlsx]Hóa đơn COD'!"&amp;CELL("address",L888))),"",(INDIRECT("'["&amp;'Báo cáo'!$C$3&amp;".xlsx]Hóa đơn COD'!"&amp;CELL("address",L888))))</f>
        <v>4</v>
      </c>
      <c r="M888">
        <f ca="1">IF(ISBLANK(INDIRECT("'["&amp;'Báo cáo'!$C$3&amp;".xlsx]Hóa đơn COD'!"&amp;CELL("address",M888))),"",(INDIRECT("'["&amp;'Báo cáo'!$C$3&amp;".xlsx]Hóa đơn COD'!"&amp;CELL("address",M888))))</f>
        <v>27</v>
      </c>
      <c r="N888" t="str">
        <f ca="1">IF(ISBLANK(INDIRECT("'["&amp;'Báo cáo'!$C$3&amp;".xlsx]Hóa đơn COD'!"&amp;CELL("address",N888))),"",(INDIRECT("'["&amp;'Báo cáo'!$C$3&amp;".xlsx]Hóa đơn COD'!"&amp;CELL("address",N888))))</f>
        <v>anhtnt3</v>
      </c>
      <c r="O888" t="str">
        <f ca="1">IF(ISBLANK(INDIRECT("'["&amp;'Báo cáo'!$C$3&amp;".xlsx]Hóa đơn COD'!"&amp;CELL("address",O888))),"",(INDIRECT("'["&amp;'Báo cáo'!$C$3&amp;".xlsx]Hóa đơn COD'!"&amp;CELL("address",O888))))</f>
        <v>16:26 05-12-19</v>
      </c>
      <c r="P888" s="10">
        <f t="shared" ca="1" si="13"/>
        <v>0.68472222222222223</v>
      </c>
      <c r="Q888" t="str">
        <f ca="1">IF(B888="","",IF(P888&lt;'Báo cáo'!$C$4,"Sáng","Chiều"))</f>
        <v>Chiều</v>
      </c>
      <c r="R888" s="12" t="str">
        <f ca="1">IF(A888="","",IF(ISNUMBER(MATCH(B888,'Danh sách COD'!$B:$B,0)),J888/I888,""))</f>
        <v/>
      </c>
      <c r="S888" t="str">
        <f ca="1">IF(R888="","",IF(R888&gt;='Báo cáo'!$C$8,"Có","Không"))</f>
        <v/>
      </c>
    </row>
    <row r="889" spans="1:19" x14ac:dyDescent="0.25">
      <c r="A889" t="str">
        <f ca="1">IF(ISBLANK(INDIRECT("'["&amp;'Báo cáo'!$C$3&amp;".xlsx]Hóa đơn COD'!"&amp;CELL("address",A889))),"",(INDIRECT("'["&amp;'Báo cáo'!$C$3&amp;".xlsx]Hóa đơn COD'!"&amp;CELL("address",A889))))</f>
        <v>BTT395562297.T1632.031219</v>
      </c>
      <c r="B889" t="str">
        <f ca="1">IF(ISBLANK(INDIRECT("'["&amp;'Báo cáo'!$C$3&amp;".xlsx]Hóa đơn COD'!"&amp;CELL("address",B889))),"",(INDIRECT("'["&amp;'Báo cáo'!$C$3&amp;".xlsx]Hóa đơn COD'!"&amp;CELL("address",B889))))</f>
        <v>T1632-Phan Vũ Thanh</v>
      </c>
      <c r="C889">
        <f ca="1">IF(ISBLANK(INDIRECT("'["&amp;'Báo cáo'!$C$3&amp;".xlsx]Hóa đơn COD'!"&amp;CELL("address",C889))),"",(INDIRECT("'["&amp;'Báo cáo'!$C$3&amp;".xlsx]Hóa đơn COD'!"&amp;CELL("address",C889))))</f>
        <v>5303141</v>
      </c>
      <c r="D889">
        <f ca="1">IF(ISBLANK(INDIRECT("'["&amp;'Báo cáo'!$C$3&amp;".xlsx]Hóa đơn COD'!"&amp;CELL("address",D889))),"",(INDIRECT("'["&amp;'Báo cáo'!$C$3&amp;".xlsx]Hóa đơn COD'!"&amp;CELL("address",D889))))</f>
        <v>0</v>
      </c>
      <c r="E889">
        <f ca="1">IF(ISBLANK(INDIRECT("'["&amp;'Báo cáo'!$C$3&amp;".xlsx]Hóa đơn COD'!"&amp;CELL("address",E889))),"",(INDIRECT("'["&amp;'Báo cáo'!$C$3&amp;".xlsx]Hóa đơn COD'!"&amp;CELL("address",E889))))</f>
        <v>618491</v>
      </c>
      <c r="F889">
        <f ca="1">IF(ISBLANK(INDIRECT("'["&amp;'Báo cáo'!$C$3&amp;".xlsx]Hóa đơn COD'!"&amp;CELL("address",F889))),"",(INDIRECT("'["&amp;'Báo cáo'!$C$3&amp;".xlsx]Hóa đơn COD'!"&amp;CELL("address",F889))))</f>
        <v>482491</v>
      </c>
      <c r="G889">
        <f ca="1">IF(ISBLANK(INDIRECT("'["&amp;'Báo cáo'!$C$3&amp;".xlsx]Hóa đơn COD'!"&amp;CELL("address",G889))),"",(INDIRECT("'["&amp;'Báo cáo'!$C$3&amp;".xlsx]Hóa đơn COD'!"&amp;CELL("address",G889))))</f>
        <v>136000</v>
      </c>
      <c r="H889">
        <f ca="1">IF(ISBLANK(INDIRECT("'["&amp;'Báo cáo'!$C$3&amp;".xlsx]Hóa đơn COD'!"&amp;CELL("address",H889))),"",(INDIRECT("'["&amp;'Báo cáo'!$C$3&amp;".xlsx]Hóa đơn COD'!"&amp;CELL("address",H889))))</f>
        <v>0</v>
      </c>
      <c r="I889">
        <f ca="1">IF(ISBLANK(INDIRECT("'["&amp;'Báo cáo'!$C$3&amp;".xlsx]Hóa đơn COD'!"&amp;CELL("address",I889))),"",(INDIRECT("'["&amp;'Báo cáo'!$C$3&amp;".xlsx]Hóa đơn COD'!"&amp;CELL("address",I889))))</f>
        <v>36</v>
      </c>
      <c r="J889">
        <f ca="1">IF(ISBLANK(INDIRECT("'["&amp;'Báo cáo'!$C$3&amp;".xlsx]Hóa đơn COD'!"&amp;CELL("address",J889))),"",(INDIRECT("'["&amp;'Báo cáo'!$C$3&amp;".xlsx]Hóa đơn COD'!"&amp;CELL("address",J889))))</f>
        <v>24</v>
      </c>
      <c r="K889">
        <f ca="1">IF(ISBLANK(INDIRECT("'["&amp;'Báo cáo'!$C$3&amp;".xlsx]Hóa đơn COD'!"&amp;CELL("address",K889))),"",(INDIRECT("'["&amp;'Báo cáo'!$C$3&amp;".xlsx]Hóa đơn COD'!"&amp;CELL("address",K889))))</f>
        <v>3</v>
      </c>
      <c r="L889">
        <f ca="1">IF(ISBLANK(INDIRECT("'["&amp;'Báo cáo'!$C$3&amp;".xlsx]Hóa đơn COD'!"&amp;CELL("address",L889))),"",(INDIRECT("'["&amp;'Báo cáo'!$C$3&amp;".xlsx]Hóa đơn COD'!"&amp;CELL("address",L889))))</f>
        <v>9</v>
      </c>
      <c r="M889">
        <f ca="1">IF(ISBLANK(INDIRECT("'["&amp;'Báo cáo'!$C$3&amp;".xlsx]Hóa đơn COD'!"&amp;CELL("address",M889))),"",(INDIRECT("'["&amp;'Báo cáo'!$C$3&amp;".xlsx]Hóa đơn COD'!"&amp;CELL("address",M889))))</f>
        <v>36</v>
      </c>
      <c r="N889" t="str">
        <f ca="1">IF(ISBLANK(INDIRECT("'["&amp;'Báo cáo'!$C$3&amp;".xlsx]Hóa đơn COD'!"&amp;CELL("address",N889))),"",(INDIRECT("'["&amp;'Báo cáo'!$C$3&amp;".xlsx]Hóa đơn COD'!"&amp;CELL("address",N889))))</f>
        <v>nhitpy</v>
      </c>
      <c r="O889" t="str">
        <f ca="1">IF(ISBLANK(INDIRECT("'["&amp;'Báo cáo'!$C$3&amp;".xlsx]Hóa đơn COD'!"&amp;CELL("address",O889))),"",(INDIRECT("'["&amp;'Báo cáo'!$C$3&amp;".xlsx]Hóa đơn COD'!"&amp;CELL("address",O889))))</f>
        <v>17:16 03-12-19</v>
      </c>
      <c r="P889" s="10">
        <f t="shared" ca="1" si="13"/>
        <v>0.71944444444444444</v>
      </c>
      <c r="Q889" t="str">
        <f ca="1">IF(B889="","",IF(P889&lt;'Báo cáo'!$C$4,"Sáng","Chiều"))</f>
        <v>Chiều</v>
      </c>
      <c r="R889" s="12" t="str">
        <f ca="1">IF(A889="","",IF(ISNUMBER(MATCH(B889,'Danh sách COD'!$B:$B,0)),J889/I889,""))</f>
        <v/>
      </c>
      <c r="S889" t="str">
        <f ca="1">IF(R889="","",IF(R889&gt;='Báo cáo'!$C$8,"Có","Không"))</f>
        <v/>
      </c>
    </row>
    <row r="890" spans="1:19" x14ac:dyDescent="0.25">
      <c r="A890" t="str">
        <f ca="1">IF(ISBLANK(INDIRECT("'["&amp;'Báo cáo'!$C$3&amp;".xlsx]Hóa đơn COD'!"&amp;CELL("address",A890))),"",(INDIRECT("'["&amp;'Báo cáo'!$C$3&amp;".xlsx]Hóa đơn COD'!"&amp;CELL("address",A890))))</f>
        <v>BTT394303050.T1632.021219</v>
      </c>
      <c r="B890" t="str">
        <f ca="1">IF(ISBLANK(INDIRECT("'["&amp;'Báo cáo'!$C$3&amp;".xlsx]Hóa đơn COD'!"&amp;CELL("address",B890))),"",(INDIRECT("'["&amp;'Báo cáo'!$C$3&amp;".xlsx]Hóa đơn COD'!"&amp;CELL("address",B890))))</f>
        <v>T1632-Phan Vũ Thanh</v>
      </c>
      <c r="C890">
        <f ca="1">IF(ISBLANK(INDIRECT("'["&amp;'Báo cáo'!$C$3&amp;".xlsx]Hóa đơn COD'!"&amp;CELL("address",C890))),"",(INDIRECT("'["&amp;'Báo cáo'!$C$3&amp;".xlsx]Hóa đơn COD'!"&amp;CELL("address",C890))))</f>
        <v>9482382</v>
      </c>
      <c r="D890">
        <f ca="1">IF(ISBLANK(INDIRECT("'["&amp;'Báo cáo'!$C$3&amp;".xlsx]Hóa đơn COD'!"&amp;CELL("address",D890))),"",(INDIRECT("'["&amp;'Báo cáo'!$C$3&amp;".xlsx]Hóa đơn COD'!"&amp;CELL("address",D890))))</f>
        <v>0</v>
      </c>
      <c r="E890">
        <f ca="1">IF(ISBLANK(INDIRECT("'["&amp;'Báo cáo'!$C$3&amp;".xlsx]Hóa đơn COD'!"&amp;CELL("address",E890))),"",(INDIRECT("'["&amp;'Báo cáo'!$C$3&amp;".xlsx]Hóa đơn COD'!"&amp;CELL("address",E890))))</f>
        <v>830210</v>
      </c>
      <c r="F890">
        <f ca="1">IF(ISBLANK(INDIRECT("'["&amp;'Báo cáo'!$C$3&amp;".xlsx]Hóa đơn COD'!"&amp;CELL("address",F890))),"",(INDIRECT("'["&amp;'Báo cáo'!$C$3&amp;".xlsx]Hóa đơn COD'!"&amp;CELL("address",F890))))</f>
        <v>703210</v>
      </c>
      <c r="G890">
        <f ca="1">IF(ISBLANK(INDIRECT("'["&amp;'Báo cáo'!$C$3&amp;".xlsx]Hóa đơn COD'!"&amp;CELL("address",G890))),"",(INDIRECT("'["&amp;'Báo cáo'!$C$3&amp;".xlsx]Hóa đơn COD'!"&amp;CELL("address",G890))))</f>
        <v>127000</v>
      </c>
      <c r="H890">
        <f ca="1">IF(ISBLANK(INDIRECT("'["&amp;'Báo cáo'!$C$3&amp;".xlsx]Hóa đơn COD'!"&amp;CELL("address",H890))),"",(INDIRECT("'["&amp;'Báo cáo'!$C$3&amp;".xlsx]Hóa đơn COD'!"&amp;CELL("address",H890))))</f>
        <v>0</v>
      </c>
      <c r="I890">
        <f ca="1">IF(ISBLANK(INDIRECT("'["&amp;'Báo cáo'!$C$3&amp;".xlsx]Hóa đơn COD'!"&amp;CELL("address",I890))),"",(INDIRECT("'["&amp;'Báo cáo'!$C$3&amp;".xlsx]Hóa đơn COD'!"&amp;CELL("address",I890))))</f>
        <v>40</v>
      </c>
      <c r="J890">
        <f ca="1">IF(ISBLANK(INDIRECT("'["&amp;'Báo cáo'!$C$3&amp;".xlsx]Hóa đơn COD'!"&amp;CELL("address",J890))),"",(INDIRECT("'["&amp;'Báo cáo'!$C$3&amp;".xlsx]Hóa đơn COD'!"&amp;CELL("address",J890))))</f>
        <v>28</v>
      </c>
      <c r="K890">
        <f ca="1">IF(ISBLANK(INDIRECT("'["&amp;'Báo cáo'!$C$3&amp;".xlsx]Hóa đơn COD'!"&amp;CELL("address",K890))),"",(INDIRECT("'["&amp;'Báo cáo'!$C$3&amp;".xlsx]Hóa đơn COD'!"&amp;CELL("address",K890))))</f>
        <v>0</v>
      </c>
      <c r="L890">
        <f ca="1">IF(ISBLANK(INDIRECT("'["&amp;'Báo cáo'!$C$3&amp;".xlsx]Hóa đơn COD'!"&amp;CELL("address",L890))),"",(INDIRECT("'["&amp;'Báo cáo'!$C$3&amp;".xlsx]Hóa đơn COD'!"&amp;CELL("address",L890))))</f>
        <v>12</v>
      </c>
      <c r="M890">
        <f ca="1">IF(ISBLANK(INDIRECT("'["&amp;'Báo cáo'!$C$3&amp;".xlsx]Hóa đơn COD'!"&amp;CELL("address",M890))),"",(INDIRECT("'["&amp;'Báo cáo'!$C$3&amp;".xlsx]Hóa đơn COD'!"&amp;CELL("address",M890))))</f>
        <v>40</v>
      </c>
      <c r="N890" t="str">
        <f ca="1">IF(ISBLANK(INDIRECT("'["&amp;'Báo cáo'!$C$3&amp;".xlsx]Hóa đơn COD'!"&amp;CELL("address",N890))),"",(INDIRECT("'["&amp;'Báo cáo'!$C$3&amp;".xlsx]Hóa đơn COD'!"&amp;CELL("address",N890))))</f>
        <v>ngannk2</v>
      </c>
      <c r="O890" t="str">
        <f ca="1">IF(ISBLANK(INDIRECT("'["&amp;'Báo cáo'!$C$3&amp;".xlsx]Hóa đơn COD'!"&amp;CELL("address",O890))),"",(INDIRECT("'["&amp;'Báo cáo'!$C$3&amp;".xlsx]Hóa đơn COD'!"&amp;CELL("address",O890))))</f>
        <v>17:49 02-12-19</v>
      </c>
      <c r="P890" s="10">
        <f t="shared" ca="1" si="13"/>
        <v>0.74236111111111114</v>
      </c>
      <c r="Q890" t="str">
        <f ca="1">IF(B890="","",IF(P890&lt;'Báo cáo'!$C$4,"Sáng","Chiều"))</f>
        <v>Chiều</v>
      </c>
      <c r="R890" s="12" t="str">
        <f ca="1">IF(A890="","",IF(ISNUMBER(MATCH(B890,'Danh sách COD'!$B:$B,0)),J890/I890,""))</f>
        <v/>
      </c>
      <c r="S890" t="str">
        <f ca="1">IF(R890="","",IF(R890&gt;='Báo cáo'!$C$8,"Có","Không"))</f>
        <v/>
      </c>
    </row>
    <row r="891" spans="1:19" x14ac:dyDescent="0.25">
      <c r="A891" t="str">
        <f ca="1">IF(ISBLANK(INDIRECT("'["&amp;'Báo cáo'!$C$3&amp;".xlsx]Hóa đơn COD'!"&amp;CELL("address",A891))),"",(INDIRECT("'["&amp;'Báo cáo'!$C$3&amp;".xlsx]Hóa đơn COD'!"&amp;CELL("address",A891))))</f>
        <v>BTT395027079.T166947.031219</v>
      </c>
      <c r="B891" t="str">
        <f ca="1">IF(ISBLANK(INDIRECT("'["&amp;'Báo cáo'!$C$3&amp;".xlsx]Hóa đơn COD'!"&amp;CELL("address",B891))),"",(INDIRECT("'["&amp;'Báo cáo'!$C$3&amp;".xlsx]Hóa đơn COD'!"&amp;CELL("address",B891))))</f>
        <v>T166947-Nguyễn Thị Phượng</v>
      </c>
      <c r="C891">
        <f ca="1">IF(ISBLANK(INDIRECT("'["&amp;'Báo cáo'!$C$3&amp;".xlsx]Hóa đơn COD'!"&amp;CELL("address",C891))),"",(INDIRECT("'["&amp;'Báo cáo'!$C$3&amp;".xlsx]Hóa đơn COD'!"&amp;CELL("address",C891))))</f>
        <v>0</v>
      </c>
      <c r="D891">
        <f ca="1">IF(ISBLANK(INDIRECT("'["&amp;'Báo cáo'!$C$3&amp;".xlsx]Hóa đơn COD'!"&amp;CELL("address",D891))),"",(INDIRECT("'["&amp;'Báo cáo'!$C$3&amp;".xlsx]Hóa đơn COD'!"&amp;CELL("address",D891))))</f>
        <v>0</v>
      </c>
      <c r="E891">
        <f ca="1">IF(ISBLANK(INDIRECT("'["&amp;'Báo cáo'!$C$3&amp;".xlsx]Hóa đơn COD'!"&amp;CELL("address",E891))),"",(INDIRECT("'["&amp;'Báo cáo'!$C$3&amp;".xlsx]Hóa đơn COD'!"&amp;CELL("address",E891))))</f>
        <v>37450</v>
      </c>
      <c r="F891">
        <f ca="1">IF(ISBLANK(INDIRECT("'["&amp;'Báo cáo'!$C$3&amp;".xlsx]Hóa đơn COD'!"&amp;CELL("address",F891))),"",(INDIRECT("'["&amp;'Báo cáo'!$C$3&amp;".xlsx]Hóa đơn COD'!"&amp;CELL("address",F891))))</f>
        <v>37450</v>
      </c>
      <c r="G891">
        <f ca="1">IF(ISBLANK(INDIRECT("'["&amp;'Báo cáo'!$C$3&amp;".xlsx]Hóa đơn COD'!"&amp;CELL("address",G891))),"",(INDIRECT("'["&amp;'Báo cáo'!$C$3&amp;".xlsx]Hóa đơn COD'!"&amp;CELL("address",G891))))</f>
        <v>0</v>
      </c>
      <c r="H891">
        <f ca="1">IF(ISBLANK(INDIRECT("'["&amp;'Báo cáo'!$C$3&amp;".xlsx]Hóa đơn COD'!"&amp;CELL("address",H891))),"",(INDIRECT("'["&amp;'Báo cáo'!$C$3&amp;".xlsx]Hóa đơn COD'!"&amp;CELL("address",H891))))</f>
        <v>0</v>
      </c>
      <c r="I891">
        <f ca="1">IF(ISBLANK(INDIRECT("'["&amp;'Báo cáo'!$C$3&amp;".xlsx]Hóa đơn COD'!"&amp;CELL("address",I891))),"",(INDIRECT("'["&amp;'Báo cáo'!$C$3&amp;".xlsx]Hóa đơn COD'!"&amp;CELL("address",I891))))</f>
        <v>1</v>
      </c>
      <c r="J891">
        <f ca="1">IF(ISBLANK(INDIRECT("'["&amp;'Báo cáo'!$C$3&amp;".xlsx]Hóa đơn COD'!"&amp;CELL("address",J891))),"",(INDIRECT("'["&amp;'Báo cáo'!$C$3&amp;".xlsx]Hóa đơn COD'!"&amp;CELL("address",J891))))</f>
        <v>0</v>
      </c>
      <c r="K891">
        <f ca="1">IF(ISBLANK(INDIRECT("'["&amp;'Báo cáo'!$C$3&amp;".xlsx]Hóa đơn COD'!"&amp;CELL("address",K891))),"",(INDIRECT("'["&amp;'Báo cáo'!$C$3&amp;".xlsx]Hóa đơn COD'!"&amp;CELL("address",K891))))</f>
        <v>1</v>
      </c>
      <c r="L891">
        <f ca="1">IF(ISBLANK(INDIRECT("'["&amp;'Báo cáo'!$C$3&amp;".xlsx]Hóa đơn COD'!"&amp;CELL("address",L891))),"",(INDIRECT("'["&amp;'Báo cáo'!$C$3&amp;".xlsx]Hóa đơn COD'!"&amp;CELL("address",L891))))</f>
        <v>0</v>
      </c>
      <c r="M891">
        <f ca="1">IF(ISBLANK(INDIRECT("'["&amp;'Báo cáo'!$C$3&amp;".xlsx]Hóa đơn COD'!"&amp;CELL("address",M891))),"",(INDIRECT("'["&amp;'Báo cáo'!$C$3&amp;".xlsx]Hóa đơn COD'!"&amp;CELL("address",M891))))</f>
        <v>1</v>
      </c>
      <c r="N891" t="str">
        <f ca="1">IF(ISBLANK(INDIRECT("'["&amp;'Báo cáo'!$C$3&amp;".xlsx]Hóa đơn COD'!"&amp;CELL("address",N891))),"",(INDIRECT("'["&amp;'Báo cáo'!$C$3&amp;".xlsx]Hóa đơn COD'!"&amp;CELL("address",N891))))</f>
        <v>huyendtm2</v>
      </c>
      <c r="O891" t="str">
        <f ca="1">IF(ISBLANK(INDIRECT("'["&amp;'Báo cáo'!$C$3&amp;".xlsx]Hóa đơn COD'!"&amp;CELL("address",O891))),"",(INDIRECT("'["&amp;'Báo cáo'!$C$3&amp;".xlsx]Hóa đơn COD'!"&amp;CELL("address",O891))))</f>
        <v>09:30 03-12-19</v>
      </c>
      <c r="P891" s="10">
        <f t="shared" ca="1" si="13"/>
        <v>0.39583333333333331</v>
      </c>
      <c r="Q891" t="str">
        <f ca="1">IF(B891="","",IF(P891&lt;'Báo cáo'!$C$4,"Sáng","Chiều"))</f>
        <v>Sáng</v>
      </c>
      <c r="R891" s="12" t="str">
        <f ca="1">IF(A891="","",IF(ISNUMBER(MATCH(B891,'Danh sách COD'!$B:$B,0)),J891/I891,""))</f>
        <v/>
      </c>
      <c r="S891" t="str">
        <f ca="1">IF(R891="","",IF(R891&gt;='Báo cáo'!$C$8,"Có","Không"))</f>
        <v/>
      </c>
    </row>
    <row r="892" spans="1:19" x14ac:dyDescent="0.25">
      <c r="A892" t="str">
        <f ca="1">IF(ISBLANK(INDIRECT("'["&amp;'Báo cáo'!$C$3&amp;".xlsx]Hóa đơn COD'!"&amp;CELL("address",A892))),"",(INDIRECT("'["&amp;'Báo cáo'!$C$3&amp;".xlsx]Hóa đơn COD'!"&amp;CELL("address",A892))))</f>
        <v>BTT396502947.T166947.041219</v>
      </c>
      <c r="B892" t="str">
        <f ca="1">IF(ISBLANK(INDIRECT("'["&amp;'Báo cáo'!$C$3&amp;".xlsx]Hóa đơn COD'!"&amp;CELL("address",B892))),"",(INDIRECT("'["&amp;'Báo cáo'!$C$3&amp;".xlsx]Hóa đơn COD'!"&amp;CELL("address",B892))))</f>
        <v>T166947-Nguyễn Thị Phượng</v>
      </c>
      <c r="C892">
        <f ca="1">IF(ISBLANK(INDIRECT("'["&amp;'Báo cáo'!$C$3&amp;".xlsx]Hóa đơn COD'!"&amp;CELL("address",C892))),"",(INDIRECT("'["&amp;'Báo cáo'!$C$3&amp;".xlsx]Hóa đơn COD'!"&amp;CELL("address",C892))))</f>
        <v>0</v>
      </c>
      <c r="D892">
        <f ca="1">IF(ISBLANK(INDIRECT("'["&amp;'Báo cáo'!$C$3&amp;".xlsx]Hóa đơn COD'!"&amp;CELL("address",D892))),"",(INDIRECT("'["&amp;'Báo cáo'!$C$3&amp;".xlsx]Hóa đơn COD'!"&amp;CELL("address",D892))))</f>
        <v>0</v>
      </c>
      <c r="E892">
        <f ca="1">IF(ISBLANK(INDIRECT("'["&amp;'Báo cáo'!$C$3&amp;".xlsx]Hóa đơn COD'!"&amp;CELL("address",E892))),"",(INDIRECT("'["&amp;'Báo cáo'!$C$3&amp;".xlsx]Hóa đơn COD'!"&amp;CELL("address",E892))))</f>
        <v>168500</v>
      </c>
      <c r="F892">
        <f ca="1">IF(ISBLANK(INDIRECT("'["&amp;'Báo cáo'!$C$3&amp;".xlsx]Hóa đơn COD'!"&amp;CELL("address",F892))),"",(INDIRECT("'["&amp;'Báo cáo'!$C$3&amp;".xlsx]Hóa đơn COD'!"&amp;CELL("address",F892))))</f>
        <v>168500</v>
      </c>
      <c r="G892">
        <f ca="1">IF(ISBLANK(INDIRECT("'["&amp;'Báo cáo'!$C$3&amp;".xlsx]Hóa đơn COD'!"&amp;CELL("address",G892))),"",(INDIRECT("'["&amp;'Báo cáo'!$C$3&amp;".xlsx]Hóa đơn COD'!"&amp;CELL("address",G892))))</f>
        <v>0</v>
      </c>
      <c r="H892">
        <f ca="1">IF(ISBLANK(INDIRECT("'["&amp;'Báo cáo'!$C$3&amp;".xlsx]Hóa đơn COD'!"&amp;CELL("address",H892))),"",(INDIRECT("'["&amp;'Báo cáo'!$C$3&amp;".xlsx]Hóa đơn COD'!"&amp;CELL("address",H892))))</f>
        <v>0</v>
      </c>
      <c r="I892">
        <f ca="1">IF(ISBLANK(INDIRECT("'["&amp;'Báo cáo'!$C$3&amp;".xlsx]Hóa đơn COD'!"&amp;CELL("address",I892))),"",(INDIRECT("'["&amp;'Báo cáo'!$C$3&amp;".xlsx]Hóa đơn COD'!"&amp;CELL("address",I892))))</f>
        <v>8</v>
      </c>
      <c r="J892">
        <f ca="1">IF(ISBLANK(INDIRECT("'["&amp;'Báo cáo'!$C$3&amp;".xlsx]Hóa đơn COD'!"&amp;CELL("address",J892))),"",(INDIRECT("'["&amp;'Báo cáo'!$C$3&amp;".xlsx]Hóa đơn COD'!"&amp;CELL("address",J892))))</f>
        <v>0</v>
      </c>
      <c r="K892">
        <f ca="1">IF(ISBLANK(INDIRECT("'["&amp;'Báo cáo'!$C$3&amp;".xlsx]Hóa đơn COD'!"&amp;CELL("address",K892))),"",(INDIRECT("'["&amp;'Báo cáo'!$C$3&amp;".xlsx]Hóa đơn COD'!"&amp;CELL("address",K892))))</f>
        <v>8</v>
      </c>
      <c r="L892">
        <f ca="1">IF(ISBLANK(INDIRECT("'["&amp;'Báo cáo'!$C$3&amp;".xlsx]Hóa đơn COD'!"&amp;CELL("address",L892))),"",(INDIRECT("'["&amp;'Báo cáo'!$C$3&amp;".xlsx]Hóa đơn COD'!"&amp;CELL("address",L892))))</f>
        <v>0</v>
      </c>
      <c r="M892">
        <f ca="1">IF(ISBLANK(INDIRECT("'["&amp;'Báo cáo'!$C$3&amp;".xlsx]Hóa đơn COD'!"&amp;CELL("address",M892))),"",(INDIRECT("'["&amp;'Báo cáo'!$C$3&amp;".xlsx]Hóa đơn COD'!"&amp;CELL("address",M892))))</f>
        <v>16</v>
      </c>
      <c r="N892" t="str">
        <f ca="1">IF(ISBLANK(INDIRECT("'["&amp;'Báo cáo'!$C$3&amp;".xlsx]Hóa đơn COD'!"&amp;CELL("address",N892))),"",(INDIRECT("'["&amp;'Báo cáo'!$C$3&amp;".xlsx]Hóa đơn COD'!"&amp;CELL("address",N892))))</f>
        <v>anhtnt3</v>
      </c>
      <c r="O892" t="str">
        <f ca="1">IF(ISBLANK(INDIRECT("'["&amp;'Báo cáo'!$C$3&amp;".xlsx]Hóa đơn COD'!"&amp;CELL("address",O892))),"",(INDIRECT("'["&amp;'Báo cáo'!$C$3&amp;".xlsx]Hóa đơn COD'!"&amp;CELL("address",O892))))</f>
        <v>10:35 04-12-19</v>
      </c>
      <c r="P892" s="10">
        <f t="shared" ca="1" si="13"/>
        <v>0.44097222222222227</v>
      </c>
      <c r="Q892" t="str">
        <f ca="1">IF(B892="","",IF(P892&lt;'Báo cáo'!$C$4,"Sáng","Chiều"))</f>
        <v>Sáng</v>
      </c>
      <c r="R892" s="12" t="str">
        <f ca="1">IF(A892="","",IF(ISNUMBER(MATCH(B892,'Danh sách COD'!$B:$B,0)),J892/I892,""))</f>
        <v/>
      </c>
      <c r="S892" t="str">
        <f ca="1">IF(R892="","",IF(R892&gt;='Báo cáo'!$C$8,"Có","Không"))</f>
        <v/>
      </c>
    </row>
    <row r="893" spans="1:19" x14ac:dyDescent="0.25">
      <c r="A893" t="str">
        <f ca="1">IF(ISBLANK(INDIRECT("'["&amp;'Báo cáo'!$C$3&amp;".xlsx]Hóa đơn COD'!"&amp;CELL("address",A893))),"",(INDIRECT("'["&amp;'Báo cáo'!$C$3&amp;".xlsx]Hóa đơn COD'!"&amp;CELL("address",A893))))</f>
        <v>BTT398168700.T166947.051219</v>
      </c>
      <c r="B893" t="str">
        <f ca="1">IF(ISBLANK(INDIRECT("'["&amp;'Báo cáo'!$C$3&amp;".xlsx]Hóa đơn COD'!"&amp;CELL("address",B893))),"",(INDIRECT("'["&amp;'Báo cáo'!$C$3&amp;".xlsx]Hóa đơn COD'!"&amp;CELL("address",B893))))</f>
        <v>T166947-Nguyễn Thị Phượng</v>
      </c>
      <c r="C893">
        <f ca="1">IF(ISBLANK(INDIRECT("'["&amp;'Báo cáo'!$C$3&amp;".xlsx]Hóa đơn COD'!"&amp;CELL("address",C893))),"",(INDIRECT("'["&amp;'Báo cáo'!$C$3&amp;".xlsx]Hóa đơn COD'!"&amp;CELL("address",C893))))</f>
        <v>0</v>
      </c>
      <c r="D893">
        <f ca="1">IF(ISBLANK(INDIRECT("'["&amp;'Báo cáo'!$C$3&amp;".xlsx]Hóa đơn COD'!"&amp;CELL("address",D893))),"",(INDIRECT("'["&amp;'Báo cáo'!$C$3&amp;".xlsx]Hóa đơn COD'!"&amp;CELL("address",D893))))</f>
        <v>0</v>
      </c>
      <c r="E893">
        <f ca="1">IF(ISBLANK(INDIRECT("'["&amp;'Báo cáo'!$C$3&amp;".xlsx]Hóa đơn COD'!"&amp;CELL("address",E893))),"",(INDIRECT("'["&amp;'Báo cáo'!$C$3&amp;".xlsx]Hóa đơn COD'!"&amp;CELL("address",E893))))</f>
        <v>210500</v>
      </c>
      <c r="F893">
        <f ca="1">IF(ISBLANK(INDIRECT("'["&amp;'Báo cáo'!$C$3&amp;".xlsx]Hóa đơn COD'!"&amp;CELL("address",F893))),"",(INDIRECT("'["&amp;'Báo cáo'!$C$3&amp;".xlsx]Hóa đơn COD'!"&amp;CELL("address",F893))))</f>
        <v>210500</v>
      </c>
      <c r="G893">
        <f ca="1">IF(ISBLANK(INDIRECT("'["&amp;'Báo cáo'!$C$3&amp;".xlsx]Hóa đơn COD'!"&amp;CELL("address",G893))),"",(INDIRECT("'["&amp;'Báo cáo'!$C$3&amp;".xlsx]Hóa đơn COD'!"&amp;CELL("address",G893))))</f>
        <v>0</v>
      </c>
      <c r="H893">
        <f ca="1">IF(ISBLANK(INDIRECT("'["&amp;'Báo cáo'!$C$3&amp;".xlsx]Hóa đơn COD'!"&amp;CELL("address",H893))),"",(INDIRECT("'["&amp;'Báo cáo'!$C$3&amp;".xlsx]Hóa đơn COD'!"&amp;CELL("address",H893))))</f>
        <v>0</v>
      </c>
      <c r="I893">
        <f ca="1">IF(ISBLANK(INDIRECT("'["&amp;'Báo cáo'!$C$3&amp;".xlsx]Hóa đơn COD'!"&amp;CELL("address",I893))),"",(INDIRECT("'["&amp;'Báo cáo'!$C$3&amp;".xlsx]Hóa đơn COD'!"&amp;CELL("address",I893))))</f>
        <v>12</v>
      </c>
      <c r="J893">
        <f ca="1">IF(ISBLANK(INDIRECT("'["&amp;'Báo cáo'!$C$3&amp;".xlsx]Hóa đơn COD'!"&amp;CELL("address",J893))),"",(INDIRECT("'["&amp;'Báo cáo'!$C$3&amp;".xlsx]Hóa đơn COD'!"&amp;CELL("address",J893))))</f>
        <v>0</v>
      </c>
      <c r="K893">
        <f ca="1">IF(ISBLANK(INDIRECT("'["&amp;'Báo cáo'!$C$3&amp;".xlsx]Hóa đơn COD'!"&amp;CELL("address",K893))),"",(INDIRECT("'["&amp;'Báo cáo'!$C$3&amp;".xlsx]Hóa đơn COD'!"&amp;CELL("address",K893))))</f>
        <v>12</v>
      </c>
      <c r="L893">
        <f ca="1">IF(ISBLANK(INDIRECT("'["&amp;'Báo cáo'!$C$3&amp;".xlsx]Hóa đơn COD'!"&amp;CELL("address",L893))),"",(INDIRECT("'["&amp;'Báo cáo'!$C$3&amp;".xlsx]Hóa đơn COD'!"&amp;CELL("address",L893))))</f>
        <v>0</v>
      </c>
      <c r="M893">
        <f ca="1">IF(ISBLANK(INDIRECT("'["&amp;'Báo cáo'!$C$3&amp;".xlsx]Hóa đơn COD'!"&amp;CELL("address",M893))),"",(INDIRECT("'["&amp;'Báo cáo'!$C$3&amp;".xlsx]Hóa đơn COD'!"&amp;CELL("address",M893))))</f>
        <v>4</v>
      </c>
      <c r="N893" t="str">
        <f ca="1">IF(ISBLANK(INDIRECT("'["&amp;'Báo cáo'!$C$3&amp;".xlsx]Hóa đơn COD'!"&amp;CELL("address",N893))),"",(INDIRECT("'["&amp;'Báo cáo'!$C$3&amp;".xlsx]Hóa đơn COD'!"&amp;CELL("address",N893))))</f>
        <v>phuongnt38</v>
      </c>
      <c r="O893" t="str">
        <f ca="1">IF(ISBLANK(INDIRECT("'["&amp;'Báo cáo'!$C$3&amp;".xlsx]Hóa đơn COD'!"&amp;CELL("address",O893))),"",(INDIRECT("'["&amp;'Báo cáo'!$C$3&amp;".xlsx]Hóa đơn COD'!"&amp;CELL("address",O893))))</f>
        <v>16:55 05-12-19</v>
      </c>
      <c r="P893" s="10">
        <f t="shared" ca="1" si="13"/>
        <v>0.70486111111111116</v>
      </c>
      <c r="Q893" t="str">
        <f ca="1">IF(B893="","",IF(P893&lt;'Báo cáo'!$C$4,"Sáng","Chiều"))</f>
        <v>Chiều</v>
      </c>
      <c r="R893" s="12" t="str">
        <f ca="1">IF(A893="","",IF(ISNUMBER(MATCH(B893,'Danh sách COD'!$B:$B,0)),J893/I893,""))</f>
        <v/>
      </c>
      <c r="S893" t="str">
        <f ca="1">IF(R893="","",IF(R893&gt;='Báo cáo'!$C$8,"Có","Không"))</f>
        <v/>
      </c>
    </row>
    <row r="894" spans="1:19" x14ac:dyDescent="0.25">
      <c r="A894" t="str">
        <f ca="1">IF(ISBLANK(INDIRECT("'["&amp;'Báo cáo'!$C$3&amp;".xlsx]Hóa đơn COD'!"&amp;CELL("address",A894))),"",(INDIRECT("'["&amp;'Báo cáo'!$C$3&amp;".xlsx]Hóa đơn COD'!"&amp;CELL("address",A894))))</f>
        <v>BTT395261541.T167783.031219</v>
      </c>
      <c r="B894" t="str">
        <f ca="1">IF(ISBLANK(INDIRECT("'["&amp;'Báo cáo'!$C$3&amp;".xlsx]Hóa đơn COD'!"&amp;CELL("address",B894))),"",(INDIRECT("'["&amp;'Báo cáo'!$C$3&amp;".xlsx]Hóa đơn COD'!"&amp;CELL("address",B894))))</f>
        <v>T167783-Trần Phan Yến Nhi</v>
      </c>
      <c r="C894">
        <f ca="1">IF(ISBLANK(INDIRECT("'["&amp;'Báo cáo'!$C$3&amp;".xlsx]Hóa đơn COD'!"&amp;CELL("address",C894))),"",(INDIRECT("'["&amp;'Báo cáo'!$C$3&amp;".xlsx]Hóa đơn COD'!"&amp;CELL("address",C894))))</f>
        <v>0</v>
      </c>
      <c r="D894">
        <f ca="1">IF(ISBLANK(INDIRECT("'["&amp;'Báo cáo'!$C$3&amp;".xlsx]Hóa đơn COD'!"&amp;CELL("address",D894))),"",(INDIRECT("'["&amp;'Báo cáo'!$C$3&amp;".xlsx]Hóa đơn COD'!"&amp;CELL("address",D894))))</f>
        <v>0</v>
      </c>
      <c r="E894">
        <f ca="1">IF(ISBLANK(INDIRECT("'["&amp;'Báo cáo'!$C$3&amp;".xlsx]Hóa đơn COD'!"&amp;CELL("address",E894))),"",(INDIRECT("'["&amp;'Báo cáo'!$C$3&amp;".xlsx]Hóa đơn COD'!"&amp;CELL("address",E894))))</f>
        <v>0</v>
      </c>
      <c r="F894">
        <f ca="1">IF(ISBLANK(INDIRECT("'["&amp;'Báo cáo'!$C$3&amp;".xlsx]Hóa đơn COD'!"&amp;CELL("address",F894))),"",(INDIRECT("'["&amp;'Báo cáo'!$C$3&amp;".xlsx]Hóa đơn COD'!"&amp;CELL("address",F894))))</f>
        <v>0</v>
      </c>
      <c r="G894">
        <f ca="1">IF(ISBLANK(INDIRECT("'["&amp;'Báo cáo'!$C$3&amp;".xlsx]Hóa đơn COD'!"&amp;CELL("address",G894))),"",(INDIRECT("'["&amp;'Báo cáo'!$C$3&amp;".xlsx]Hóa đơn COD'!"&amp;CELL("address",G894))))</f>
        <v>0</v>
      </c>
      <c r="H894">
        <f ca="1">IF(ISBLANK(INDIRECT("'["&amp;'Báo cáo'!$C$3&amp;".xlsx]Hóa đơn COD'!"&amp;CELL("address",H894))),"",(INDIRECT("'["&amp;'Báo cáo'!$C$3&amp;".xlsx]Hóa đơn COD'!"&amp;CELL("address",H894))))</f>
        <v>0</v>
      </c>
      <c r="I894">
        <f ca="1">IF(ISBLANK(INDIRECT("'["&amp;'Báo cáo'!$C$3&amp;".xlsx]Hóa đơn COD'!"&amp;CELL("address",I894))),"",(INDIRECT("'["&amp;'Báo cáo'!$C$3&amp;".xlsx]Hóa đơn COD'!"&amp;CELL("address",I894))))</f>
        <v>1</v>
      </c>
      <c r="J894">
        <f ca="1">IF(ISBLANK(INDIRECT("'["&amp;'Báo cáo'!$C$3&amp;".xlsx]Hóa đơn COD'!"&amp;CELL("address",J894))),"",(INDIRECT("'["&amp;'Báo cáo'!$C$3&amp;".xlsx]Hóa đơn COD'!"&amp;CELL("address",J894))))</f>
        <v>0</v>
      </c>
      <c r="K894">
        <f ca="1">IF(ISBLANK(INDIRECT("'["&amp;'Báo cáo'!$C$3&amp;".xlsx]Hóa đơn COD'!"&amp;CELL("address",K894))),"",(INDIRECT("'["&amp;'Báo cáo'!$C$3&amp;".xlsx]Hóa đơn COD'!"&amp;CELL("address",K894))))</f>
        <v>0</v>
      </c>
      <c r="L894">
        <f ca="1">IF(ISBLANK(INDIRECT("'["&amp;'Báo cáo'!$C$3&amp;".xlsx]Hóa đơn COD'!"&amp;CELL("address",L894))),"",(INDIRECT("'["&amp;'Báo cáo'!$C$3&amp;".xlsx]Hóa đơn COD'!"&amp;CELL("address",L894))))</f>
        <v>1</v>
      </c>
      <c r="M894">
        <f ca="1">IF(ISBLANK(INDIRECT("'["&amp;'Báo cáo'!$C$3&amp;".xlsx]Hóa đơn COD'!"&amp;CELL("address",M894))),"",(INDIRECT("'["&amp;'Báo cáo'!$C$3&amp;".xlsx]Hóa đơn COD'!"&amp;CELL("address",M894))))</f>
        <v>0</v>
      </c>
      <c r="N894" t="str">
        <f ca="1">IF(ISBLANK(INDIRECT("'["&amp;'Báo cáo'!$C$3&amp;".xlsx]Hóa đơn COD'!"&amp;CELL("address",N894))),"",(INDIRECT("'["&amp;'Báo cáo'!$C$3&amp;".xlsx]Hóa đơn COD'!"&amp;CELL("address",N894))))</f>
        <v>uyenhnc1</v>
      </c>
      <c r="O894" t="str">
        <f ca="1">IF(ISBLANK(INDIRECT("'["&amp;'Báo cáo'!$C$3&amp;".xlsx]Hóa đơn COD'!"&amp;CELL("address",O894))),"",(INDIRECT("'["&amp;'Báo cáo'!$C$3&amp;".xlsx]Hóa đơn COD'!"&amp;CELL("address",O894))))</f>
        <v>13:00 03-12-19</v>
      </c>
      <c r="P894" s="10">
        <f t="shared" ca="1" si="13"/>
        <v>0.54166666666666663</v>
      </c>
      <c r="Q894" t="str">
        <f ca="1">IF(B894="","",IF(P894&lt;'Báo cáo'!$C$4,"Sáng","Chiều"))</f>
        <v>Sáng</v>
      </c>
      <c r="R894" s="12" t="str">
        <f ca="1">IF(A894="","",IF(ISNUMBER(MATCH(B894,'Danh sách COD'!$B:$B,0)),J894/I894,""))</f>
        <v/>
      </c>
      <c r="S894" t="str">
        <f ca="1">IF(R894="","",IF(R894&gt;='Báo cáo'!$C$8,"Có","Không"))</f>
        <v/>
      </c>
    </row>
    <row r="895" spans="1:19" x14ac:dyDescent="0.25">
      <c r="A895" t="str">
        <f ca="1">IF(ISBLANK(INDIRECT("'["&amp;'Báo cáo'!$C$3&amp;".xlsx]Hóa đơn COD'!"&amp;CELL("address",A895))),"",(INDIRECT("'["&amp;'Báo cáo'!$C$3&amp;".xlsx]Hóa đơn COD'!"&amp;CELL("address",A895))))</f>
        <v>BTT396407673.T168275.041219</v>
      </c>
      <c r="B895" t="str">
        <f ca="1">IF(ISBLANK(INDIRECT("'["&amp;'Báo cáo'!$C$3&amp;".xlsx]Hóa đơn COD'!"&amp;CELL("address",B895))),"",(INDIRECT("'["&amp;'Báo cáo'!$C$3&amp;".xlsx]Hóa đơn COD'!"&amp;CELL("address",B895))))</f>
        <v>T168275-Nguyễn Thị Ngọc Ánh</v>
      </c>
      <c r="C895">
        <f ca="1">IF(ISBLANK(INDIRECT("'["&amp;'Báo cáo'!$C$3&amp;".xlsx]Hóa đơn COD'!"&amp;CELL("address",C895))),"",(INDIRECT("'["&amp;'Báo cáo'!$C$3&amp;".xlsx]Hóa đơn COD'!"&amp;CELL("address",C895))))</f>
        <v>0</v>
      </c>
      <c r="D895">
        <f ca="1">IF(ISBLANK(INDIRECT("'["&amp;'Báo cáo'!$C$3&amp;".xlsx]Hóa đơn COD'!"&amp;CELL("address",D895))),"",(INDIRECT("'["&amp;'Báo cáo'!$C$3&amp;".xlsx]Hóa đơn COD'!"&amp;CELL("address",D895))))</f>
        <v>0</v>
      </c>
      <c r="E895">
        <f ca="1">IF(ISBLANK(INDIRECT("'["&amp;'Báo cáo'!$C$3&amp;".xlsx]Hóa đơn COD'!"&amp;CELL("address",E895))),"",(INDIRECT("'["&amp;'Báo cáo'!$C$3&amp;".xlsx]Hóa đơn COD'!"&amp;CELL("address",E895))))</f>
        <v>0</v>
      </c>
      <c r="F895">
        <f ca="1">IF(ISBLANK(INDIRECT("'["&amp;'Báo cáo'!$C$3&amp;".xlsx]Hóa đơn COD'!"&amp;CELL("address",F895))),"",(INDIRECT("'["&amp;'Báo cáo'!$C$3&amp;".xlsx]Hóa đơn COD'!"&amp;CELL("address",F895))))</f>
        <v>0</v>
      </c>
      <c r="G895">
        <f ca="1">IF(ISBLANK(INDIRECT("'["&amp;'Báo cáo'!$C$3&amp;".xlsx]Hóa đơn COD'!"&amp;CELL("address",G895))),"",(INDIRECT("'["&amp;'Báo cáo'!$C$3&amp;".xlsx]Hóa đơn COD'!"&amp;CELL("address",G895))))</f>
        <v>0</v>
      </c>
      <c r="H895">
        <f ca="1">IF(ISBLANK(INDIRECT("'["&amp;'Báo cáo'!$C$3&amp;".xlsx]Hóa đơn COD'!"&amp;CELL("address",H895))),"",(INDIRECT("'["&amp;'Báo cáo'!$C$3&amp;".xlsx]Hóa đơn COD'!"&amp;CELL("address",H895))))</f>
        <v>0</v>
      </c>
      <c r="I895">
        <f ca="1">IF(ISBLANK(INDIRECT("'["&amp;'Báo cáo'!$C$3&amp;".xlsx]Hóa đơn COD'!"&amp;CELL("address",I895))),"",(INDIRECT("'["&amp;'Báo cáo'!$C$3&amp;".xlsx]Hóa đơn COD'!"&amp;CELL("address",I895))))</f>
        <v>80</v>
      </c>
      <c r="J895">
        <f ca="1">IF(ISBLANK(INDIRECT("'["&amp;'Báo cáo'!$C$3&amp;".xlsx]Hóa đơn COD'!"&amp;CELL("address",J895))),"",(INDIRECT("'["&amp;'Báo cáo'!$C$3&amp;".xlsx]Hóa đơn COD'!"&amp;CELL("address",J895))))</f>
        <v>0</v>
      </c>
      <c r="K895">
        <f ca="1">IF(ISBLANK(INDIRECT("'["&amp;'Báo cáo'!$C$3&amp;".xlsx]Hóa đơn COD'!"&amp;CELL("address",K895))),"",(INDIRECT("'["&amp;'Báo cáo'!$C$3&amp;".xlsx]Hóa đơn COD'!"&amp;CELL("address",K895))))</f>
        <v>0</v>
      </c>
      <c r="L895">
        <f ca="1">IF(ISBLANK(INDIRECT("'["&amp;'Báo cáo'!$C$3&amp;".xlsx]Hóa đơn COD'!"&amp;CELL("address",L895))),"",(INDIRECT("'["&amp;'Báo cáo'!$C$3&amp;".xlsx]Hóa đơn COD'!"&amp;CELL("address",L895))))</f>
        <v>80</v>
      </c>
      <c r="M895">
        <f ca="1">IF(ISBLANK(INDIRECT("'["&amp;'Báo cáo'!$C$3&amp;".xlsx]Hóa đơn COD'!"&amp;CELL("address",M895))),"",(INDIRECT("'["&amp;'Báo cáo'!$C$3&amp;".xlsx]Hóa đơn COD'!"&amp;CELL("address",M895))))</f>
        <v>80</v>
      </c>
      <c r="N895" t="str">
        <f ca="1">IF(ISBLANK(INDIRECT("'["&amp;'Báo cáo'!$C$3&amp;".xlsx]Hóa đơn COD'!"&amp;CELL("address",N895))),"",(INDIRECT("'["&amp;'Báo cáo'!$C$3&amp;".xlsx]Hóa đơn COD'!"&amp;CELL("address",N895))))</f>
        <v>anhntn12</v>
      </c>
      <c r="O895" t="str">
        <f ca="1">IF(ISBLANK(INDIRECT("'["&amp;'Báo cáo'!$C$3&amp;".xlsx]Hóa đơn COD'!"&amp;CELL("address",O895))),"",(INDIRECT("'["&amp;'Báo cáo'!$C$3&amp;".xlsx]Hóa đơn COD'!"&amp;CELL("address",O895))))</f>
        <v>07:50 04-12-19</v>
      </c>
      <c r="P895" s="10">
        <f t="shared" ca="1" si="13"/>
        <v>0.3263888888888889</v>
      </c>
      <c r="Q895" t="str">
        <f ca="1">IF(B895="","",IF(P895&lt;'Báo cáo'!$C$4,"Sáng","Chiều"))</f>
        <v>Sáng</v>
      </c>
      <c r="R895" s="12" t="str">
        <f ca="1">IF(A895="","",IF(ISNUMBER(MATCH(B895,'Danh sách COD'!$B:$B,0)),J895/I895,""))</f>
        <v/>
      </c>
      <c r="S895" t="str">
        <f ca="1">IF(R895="","",IF(R895&gt;='Báo cáo'!$C$8,"Có","Không"))</f>
        <v/>
      </c>
    </row>
    <row r="896" spans="1:19" x14ac:dyDescent="0.25">
      <c r="A896" t="str">
        <f ca="1">IF(ISBLANK(INDIRECT("'["&amp;'Báo cáo'!$C$3&amp;".xlsx]Hóa đơn COD'!"&amp;CELL("address",A896))),"",(INDIRECT("'["&amp;'Báo cáo'!$C$3&amp;".xlsx]Hóa đơn COD'!"&amp;CELL("address",A896))))</f>
        <v>BTT394975374.T168275.031219</v>
      </c>
      <c r="B896" t="str">
        <f ca="1">IF(ISBLANK(INDIRECT("'["&amp;'Báo cáo'!$C$3&amp;".xlsx]Hóa đơn COD'!"&amp;CELL("address",B896))),"",(INDIRECT("'["&amp;'Báo cáo'!$C$3&amp;".xlsx]Hóa đơn COD'!"&amp;CELL("address",B896))))</f>
        <v>T168275-Nguyễn Thị Ngọc Ánh</v>
      </c>
      <c r="C896">
        <f ca="1">IF(ISBLANK(INDIRECT("'["&amp;'Báo cáo'!$C$3&amp;".xlsx]Hóa đơn COD'!"&amp;CELL("address",C896))),"",(INDIRECT("'["&amp;'Báo cáo'!$C$3&amp;".xlsx]Hóa đơn COD'!"&amp;CELL("address",C896))))</f>
        <v>0</v>
      </c>
      <c r="D896">
        <f ca="1">IF(ISBLANK(INDIRECT("'["&amp;'Báo cáo'!$C$3&amp;".xlsx]Hóa đơn COD'!"&amp;CELL("address",D896))),"",(INDIRECT("'["&amp;'Báo cáo'!$C$3&amp;".xlsx]Hóa đơn COD'!"&amp;CELL("address",D896))))</f>
        <v>0</v>
      </c>
      <c r="E896">
        <f ca="1">IF(ISBLANK(INDIRECT("'["&amp;'Báo cáo'!$C$3&amp;".xlsx]Hóa đơn COD'!"&amp;CELL("address",E896))),"",(INDIRECT("'["&amp;'Báo cáo'!$C$3&amp;".xlsx]Hóa đơn COD'!"&amp;CELL("address",E896))))</f>
        <v>0</v>
      </c>
      <c r="F896">
        <f ca="1">IF(ISBLANK(INDIRECT("'["&amp;'Báo cáo'!$C$3&amp;".xlsx]Hóa đơn COD'!"&amp;CELL("address",F896))),"",(INDIRECT("'["&amp;'Báo cáo'!$C$3&amp;".xlsx]Hóa đơn COD'!"&amp;CELL("address",F896))))</f>
        <v>0</v>
      </c>
      <c r="G896">
        <f ca="1">IF(ISBLANK(INDIRECT("'["&amp;'Báo cáo'!$C$3&amp;".xlsx]Hóa đơn COD'!"&amp;CELL("address",G896))),"",(INDIRECT("'["&amp;'Báo cáo'!$C$3&amp;".xlsx]Hóa đơn COD'!"&amp;CELL("address",G896))))</f>
        <v>0</v>
      </c>
      <c r="H896">
        <f ca="1">IF(ISBLANK(INDIRECT("'["&amp;'Báo cáo'!$C$3&amp;".xlsx]Hóa đơn COD'!"&amp;CELL("address",H896))),"",(INDIRECT("'["&amp;'Báo cáo'!$C$3&amp;".xlsx]Hóa đơn COD'!"&amp;CELL("address",H896))))</f>
        <v>0</v>
      </c>
      <c r="I896">
        <f ca="1">IF(ISBLANK(INDIRECT("'["&amp;'Báo cáo'!$C$3&amp;".xlsx]Hóa đơn COD'!"&amp;CELL("address",I896))),"",(INDIRECT("'["&amp;'Báo cáo'!$C$3&amp;".xlsx]Hóa đơn COD'!"&amp;CELL("address",I896))))</f>
        <v>95</v>
      </c>
      <c r="J896">
        <f ca="1">IF(ISBLANK(INDIRECT("'["&amp;'Báo cáo'!$C$3&amp;".xlsx]Hóa đơn COD'!"&amp;CELL("address",J896))),"",(INDIRECT("'["&amp;'Báo cáo'!$C$3&amp;".xlsx]Hóa đơn COD'!"&amp;CELL("address",J896))))</f>
        <v>0</v>
      </c>
      <c r="K896">
        <f ca="1">IF(ISBLANK(INDIRECT("'["&amp;'Báo cáo'!$C$3&amp;".xlsx]Hóa đơn COD'!"&amp;CELL("address",K896))),"",(INDIRECT("'["&amp;'Báo cáo'!$C$3&amp;".xlsx]Hóa đơn COD'!"&amp;CELL("address",K896))))</f>
        <v>0</v>
      </c>
      <c r="L896">
        <f ca="1">IF(ISBLANK(INDIRECT("'["&amp;'Báo cáo'!$C$3&amp;".xlsx]Hóa đơn COD'!"&amp;CELL("address",L896))),"",(INDIRECT("'["&amp;'Báo cáo'!$C$3&amp;".xlsx]Hóa đơn COD'!"&amp;CELL("address",L896))))</f>
        <v>95</v>
      </c>
      <c r="M896">
        <f ca="1">IF(ISBLANK(INDIRECT("'["&amp;'Báo cáo'!$C$3&amp;".xlsx]Hóa đơn COD'!"&amp;CELL("address",M896))),"",(INDIRECT("'["&amp;'Báo cáo'!$C$3&amp;".xlsx]Hóa đơn COD'!"&amp;CELL("address",M896))))</f>
        <v>95</v>
      </c>
      <c r="N896" t="str">
        <f ca="1">IF(ISBLANK(INDIRECT("'["&amp;'Báo cáo'!$C$3&amp;".xlsx]Hóa đơn COD'!"&amp;CELL("address",N896))),"",(INDIRECT("'["&amp;'Báo cáo'!$C$3&amp;".xlsx]Hóa đơn COD'!"&amp;CELL("address",N896))))</f>
        <v>anhntn12</v>
      </c>
      <c r="O896" t="str">
        <f ca="1">IF(ISBLANK(INDIRECT("'["&amp;'Báo cáo'!$C$3&amp;".xlsx]Hóa đơn COD'!"&amp;CELL("address",O896))),"",(INDIRECT("'["&amp;'Báo cáo'!$C$3&amp;".xlsx]Hóa đơn COD'!"&amp;CELL("address",O896))))</f>
        <v>07:52 03-12-19</v>
      </c>
      <c r="P896" s="10">
        <f t="shared" ca="1" si="13"/>
        <v>0.32777777777777778</v>
      </c>
      <c r="Q896" t="str">
        <f ca="1">IF(B896="","",IF(P896&lt;'Báo cáo'!$C$4,"Sáng","Chiều"))</f>
        <v>Sáng</v>
      </c>
      <c r="R896" s="12" t="str">
        <f ca="1">IF(A896="","",IF(ISNUMBER(MATCH(B896,'Danh sách COD'!$B:$B,0)),J896/I896,""))</f>
        <v/>
      </c>
      <c r="S896" t="str">
        <f ca="1">IF(R896="","",IF(R896&gt;='Báo cáo'!$C$8,"Có","Không"))</f>
        <v/>
      </c>
    </row>
    <row r="897" spans="1:19" x14ac:dyDescent="0.25">
      <c r="A897" t="str">
        <f ca="1">IF(ISBLANK(INDIRECT("'["&amp;'Báo cáo'!$C$3&amp;".xlsx]Hóa đơn COD'!"&amp;CELL("address",A897))),"",(INDIRECT("'["&amp;'Báo cáo'!$C$3&amp;".xlsx]Hóa đơn COD'!"&amp;CELL("address",A897))))</f>
        <v>BTT399151149.T168275.061219</v>
      </c>
      <c r="B897" t="str">
        <f ca="1">IF(ISBLANK(INDIRECT("'["&amp;'Báo cáo'!$C$3&amp;".xlsx]Hóa đơn COD'!"&amp;CELL("address",B897))),"",(INDIRECT("'["&amp;'Báo cáo'!$C$3&amp;".xlsx]Hóa đơn COD'!"&amp;CELL("address",B897))))</f>
        <v>T168275-Nguyễn Thị Ngọc Ánh</v>
      </c>
      <c r="C897">
        <f ca="1">IF(ISBLANK(INDIRECT("'["&amp;'Báo cáo'!$C$3&amp;".xlsx]Hóa đơn COD'!"&amp;CELL("address",C897))),"",(INDIRECT("'["&amp;'Báo cáo'!$C$3&amp;".xlsx]Hóa đơn COD'!"&amp;CELL("address",C897))))</f>
        <v>0</v>
      </c>
      <c r="D897">
        <f ca="1">IF(ISBLANK(INDIRECT("'["&amp;'Báo cáo'!$C$3&amp;".xlsx]Hóa đơn COD'!"&amp;CELL("address",D897))),"",(INDIRECT("'["&amp;'Báo cáo'!$C$3&amp;".xlsx]Hóa đơn COD'!"&amp;CELL("address",D897))))</f>
        <v>0</v>
      </c>
      <c r="E897">
        <f ca="1">IF(ISBLANK(INDIRECT("'["&amp;'Báo cáo'!$C$3&amp;".xlsx]Hóa đơn COD'!"&amp;CELL("address",E897))),"",(INDIRECT("'["&amp;'Báo cáo'!$C$3&amp;".xlsx]Hóa đơn COD'!"&amp;CELL("address",E897))))</f>
        <v>0</v>
      </c>
      <c r="F897">
        <f ca="1">IF(ISBLANK(INDIRECT("'["&amp;'Báo cáo'!$C$3&amp;".xlsx]Hóa đơn COD'!"&amp;CELL("address",F897))),"",(INDIRECT("'["&amp;'Báo cáo'!$C$3&amp;".xlsx]Hóa đơn COD'!"&amp;CELL("address",F897))))</f>
        <v>0</v>
      </c>
      <c r="G897">
        <f ca="1">IF(ISBLANK(INDIRECT("'["&amp;'Báo cáo'!$C$3&amp;".xlsx]Hóa đơn COD'!"&amp;CELL("address",G897))),"",(INDIRECT("'["&amp;'Báo cáo'!$C$3&amp;".xlsx]Hóa đơn COD'!"&amp;CELL("address",G897))))</f>
        <v>0</v>
      </c>
      <c r="H897">
        <f ca="1">IF(ISBLANK(INDIRECT("'["&amp;'Báo cáo'!$C$3&amp;".xlsx]Hóa đơn COD'!"&amp;CELL("address",H897))),"",(INDIRECT("'["&amp;'Báo cáo'!$C$3&amp;".xlsx]Hóa đơn COD'!"&amp;CELL("address",H897))))</f>
        <v>0</v>
      </c>
      <c r="I897">
        <f ca="1">IF(ISBLANK(INDIRECT("'["&amp;'Báo cáo'!$C$3&amp;".xlsx]Hóa đơn COD'!"&amp;CELL("address",I897))),"",(INDIRECT("'["&amp;'Báo cáo'!$C$3&amp;".xlsx]Hóa đơn COD'!"&amp;CELL("address",I897))))</f>
        <v>1</v>
      </c>
      <c r="J897">
        <f ca="1">IF(ISBLANK(INDIRECT("'["&amp;'Báo cáo'!$C$3&amp;".xlsx]Hóa đơn COD'!"&amp;CELL("address",J897))),"",(INDIRECT("'["&amp;'Báo cáo'!$C$3&amp;".xlsx]Hóa đơn COD'!"&amp;CELL("address",J897))))</f>
        <v>0</v>
      </c>
      <c r="K897">
        <f ca="1">IF(ISBLANK(INDIRECT("'["&amp;'Báo cáo'!$C$3&amp;".xlsx]Hóa đơn COD'!"&amp;CELL("address",K897))),"",(INDIRECT("'["&amp;'Báo cáo'!$C$3&amp;".xlsx]Hóa đơn COD'!"&amp;CELL("address",K897))))</f>
        <v>0</v>
      </c>
      <c r="L897">
        <f ca="1">IF(ISBLANK(INDIRECT("'["&amp;'Báo cáo'!$C$3&amp;".xlsx]Hóa đơn COD'!"&amp;CELL("address",L897))),"",(INDIRECT("'["&amp;'Báo cáo'!$C$3&amp;".xlsx]Hóa đơn COD'!"&amp;CELL("address",L897))))</f>
        <v>1</v>
      </c>
      <c r="M897">
        <f ca="1">IF(ISBLANK(INDIRECT("'["&amp;'Báo cáo'!$C$3&amp;".xlsx]Hóa đơn COD'!"&amp;CELL("address",M897))),"",(INDIRECT("'["&amp;'Báo cáo'!$C$3&amp;".xlsx]Hóa đơn COD'!"&amp;CELL("address",M897))))</f>
        <v>0</v>
      </c>
      <c r="N897" t="str">
        <f ca="1">IF(ISBLANK(INDIRECT("'["&amp;'Báo cáo'!$C$3&amp;".xlsx]Hóa đơn COD'!"&amp;CELL("address",N897))),"",(INDIRECT("'["&amp;'Báo cáo'!$C$3&amp;".xlsx]Hóa đơn COD'!"&amp;CELL("address",N897))))</f>
        <v>anhntn12</v>
      </c>
      <c r="O897" t="str">
        <f ca="1">IF(ISBLANK(INDIRECT("'["&amp;'Báo cáo'!$C$3&amp;".xlsx]Hóa đơn COD'!"&amp;CELL("address",O897))),"",(INDIRECT("'["&amp;'Báo cáo'!$C$3&amp;".xlsx]Hóa đơn COD'!"&amp;CELL("address",O897))))</f>
        <v>09:11 06-12-19</v>
      </c>
      <c r="P897" s="10">
        <f t="shared" ca="1" si="13"/>
        <v>0.38263888888888892</v>
      </c>
      <c r="Q897" t="str">
        <f ca="1">IF(B897="","",IF(P897&lt;'Báo cáo'!$C$4,"Sáng","Chiều"))</f>
        <v>Sáng</v>
      </c>
      <c r="R897" s="12" t="str">
        <f ca="1">IF(A897="","",IF(ISNUMBER(MATCH(B897,'Danh sách COD'!$B:$B,0)),J897/I897,""))</f>
        <v/>
      </c>
      <c r="S897" t="str">
        <f ca="1">IF(R897="","",IF(R897&gt;='Báo cáo'!$C$8,"Có","Không"))</f>
        <v/>
      </c>
    </row>
    <row r="898" spans="1:19" x14ac:dyDescent="0.25">
      <c r="A898" t="str">
        <f ca="1">IF(ISBLANK(INDIRECT("'["&amp;'Báo cáo'!$C$3&amp;".xlsx]Hóa đơn COD'!"&amp;CELL("address",A898))),"",(INDIRECT("'["&amp;'Báo cáo'!$C$3&amp;".xlsx]Hóa đơn COD'!"&amp;CELL("address",A898))))</f>
        <v>BTT393718194.T168275.021219</v>
      </c>
      <c r="B898" t="str">
        <f ca="1">IF(ISBLANK(INDIRECT("'["&amp;'Báo cáo'!$C$3&amp;".xlsx]Hóa đơn COD'!"&amp;CELL("address",B898))),"",(INDIRECT("'["&amp;'Báo cáo'!$C$3&amp;".xlsx]Hóa đơn COD'!"&amp;CELL("address",B898))))</f>
        <v>T168275-Nguyễn Thị Ngọc Ánh</v>
      </c>
      <c r="C898">
        <f ca="1">IF(ISBLANK(INDIRECT("'["&amp;'Báo cáo'!$C$3&amp;".xlsx]Hóa đơn COD'!"&amp;CELL("address",C898))),"",(INDIRECT("'["&amp;'Báo cáo'!$C$3&amp;".xlsx]Hóa đơn COD'!"&amp;CELL("address",C898))))</f>
        <v>0</v>
      </c>
      <c r="D898">
        <f ca="1">IF(ISBLANK(INDIRECT("'["&amp;'Báo cáo'!$C$3&amp;".xlsx]Hóa đơn COD'!"&amp;CELL("address",D898))),"",(INDIRECT("'["&amp;'Báo cáo'!$C$3&amp;".xlsx]Hóa đơn COD'!"&amp;CELL("address",D898))))</f>
        <v>0</v>
      </c>
      <c r="E898">
        <f ca="1">IF(ISBLANK(INDIRECT("'["&amp;'Báo cáo'!$C$3&amp;".xlsx]Hóa đơn COD'!"&amp;CELL("address",E898))),"",(INDIRECT("'["&amp;'Báo cáo'!$C$3&amp;".xlsx]Hóa đơn COD'!"&amp;CELL("address",E898))))</f>
        <v>0</v>
      </c>
      <c r="F898">
        <f ca="1">IF(ISBLANK(INDIRECT("'["&amp;'Báo cáo'!$C$3&amp;".xlsx]Hóa đơn COD'!"&amp;CELL("address",F898))),"",(INDIRECT("'["&amp;'Báo cáo'!$C$3&amp;".xlsx]Hóa đơn COD'!"&amp;CELL("address",F898))))</f>
        <v>0</v>
      </c>
      <c r="G898">
        <f ca="1">IF(ISBLANK(INDIRECT("'["&amp;'Báo cáo'!$C$3&amp;".xlsx]Hóa đơn COD'!"&amp;CELL("address",G898))),"",(INDIRECT("'["&amp;'Báo cáo'!$C$3&amp;".xlsx]Hóa đơn COD'!"&amp;CELL("address",G898))))</f>
        <v>0</v>
      </c>
      <c r="H898">
        <f ca="1">IF(ISBLANK(INDIRECT("'["&amp;'Báo cáo'!$C$3&amp;".xlsx]Hóa đơn COD'!"&amp;CELL("address",H898))),"",(INDIRECT("'["&amp;'Báo cáo'!$C$3&amp;".xlsx]Hóa đơn COD'!"&amp;CELL("address",H898))))</f>
        <v>0</v>
      </c>
      <c r="I898">
        <f ca="1">IF(ISBLANK(INDIRECT("'["&amp;'Báo cáo'!$C$3&amp;".xlsx]Hóa đơn COD'!"&amp;CELL("address",I898))),"",(INDIRECT("'["&amp;'Báo cáo'!$C$3&amp;".xlsx]Hóa đơn COD'!"&amp;CELL("address",I898))))</f>
        <v>47</v>
      </c>
      <c r="J898">
        <f ca="1">IF(ISBLANK(INDIRECT("'["&amp;'Báo cáo'!$C$3&amp;".xlsx]Hóa đơn COD'!"&amp;CELL("address",J898))),"",(INDIRECT("'["&amp;'Báo cáo'!$C$3&amp;".xlsx]Hóa đơn COD'!"&amp;CELL("address",J898))))</f>
        <v>0</v>
      </c>
      <c r="K898">
        <f ca="1">IF(ISBLANK(INDIRECT("'["&amp;'Báo cáo'!$C$3&amp;".xlsx]Hóa đơn COD'!"&amp;CELL("address",K898))),"",(INDIRECT("'["&amp;'Báo cáo'!$C$3&amp;".xlsx]Hóa đơn COD'!"&amp;CELL("address",K898))))</f>
        <v>0</v>
      </c>
      <c r="L898">
        <f ca="1">IF(ISBLANK(INDIRECT("'["&amp;'Báo cáo'!$C$3&amp;".xlsx]Hóa đơn COD'!"&amp;CELL("address",L898))),"",(INDIRECT("'["&amp;'Báo cáo'!$C$3&amp;".xlsx]Hóa đơn COD'!"&amp;CELL("address",L898))))</f>
        <v>47</v>
      </c>
      <c r="M898">
        <f ca="1">IF(ISBLANK(INDIRECT("'["&amp;'Báo cáo'!$C$3&amp;".xlsx]Hóa đơn COD'!"&amp;CELL("address",M898))),"",(INDIRECT("'["&amp;'Báo cáo'!$C$3&amp;".xlsx]Hóa đơn COD'!"&amp;CELL("address",M898))))</f>
        <v>51</v>
      </c>
      <c r="N898" t="str">
        <f ca="1">IF(ISBLANK(INDIRECT("'["&amp;'Báo cáo'!$C$3&amp;".xlsx]Hóa đơn COD'!"&amp;CELL("address",N898))),"",(INDIRECT("'["&amp;'Báo cáo'!$C$3&amp;".xlsx]Hóa đơn COD'!"&amp;CELL("address",N898))))</f>
        <v>anhntn12</v>
      </c>
      <c r="O898" t="str">
        <f ca="1">IF(ISBLANK(INDIRECT("'["&amp;'Báo cáo'!$C$3&amp;".xlsx]Hóa đơn COD'!"&amp;CELL("address",O898))),"",(INDIRECT("'["&amp;'Báo cáo'!$C$3&amp;".xlsx]Hóa đơn COD'!"&amp;CELL("address",O898))))</f>
        <v>09:44 02-12-19</v>
      </c>
      <c r="P898" s="10">
        <f t="shared" ca="1" si="13"/>
        <v>0.4055555555555555</v>
      </c>
      <c r="Q898" t="str">
        <f ca="1">IF(B898="","",IF(P898&lt;'Báo cáo'!$C$4,"Sáng","Chiều"))</f>
        <v>Sáng</v>
      </c>
      <c r="R898" s="12" t="str">
        <f ca="1">IF(A898="","",IF(ISNUMBER(MATCH(B898,'Danh sách COD'!$B:$B,0)),J898/I898,""))</f>
        <v/>
      </c>
      <c r="S898" t="str">
        <f ca="1">IF(R898="","",IF(R898&gt;='Báo cáo'!$C$8,"Có","Không"))</f>
        <v/>
      </c>
    </row>
    <row r="899" spans="1:19" x14ac:dyDescent="0.25">
      <c r="A899" t="str">
        <f ca="1">IF(ISBLANK(INDIRECT("'["&amp;'Báo cáo'!$C$3&amp;".xlsx]Hóa đơn COD'!"&amp;CELL("address",A899))),"",(INDIRECT("'["&amp;'Báo cáo'!$C$3&amp;".xlsx]Hóa đơn COD'!"&amp;CELL("address",A899))))</f>
        <v>BTT399558231.T168275.061219</v>
      </c>
      <c r="B899" t="str">
        <f ca="1">IF(ISBLANK(INDIRECT("'["&amp;'Báo cáo'!$C$3&amp;".xlsx]Hóa đơn COD'!"&amp;CELL("address",B899))),"",(INDIRECT("'["&amp;'Báo cáo'!$C$3&amp;".xlsx]Hóa đơn COD'!"&amp;CELL("address",B899))))</f>
        <v>T168275-Nguyễn Thị Ngọc Ánh</v>
      </c>
      <c r="C899">
        <f ca="1">IF(ISBLANK(INDIRECT("'["&amp;'Báo cáo'!$C$3&amp;".xlsx]Hóa đơn COD'!"&amp;CELL("address",C899))),"",(INDIRECT("'["&amp;'Báo cáo'!$C$3&amp;".xlsx]Hóa đơn COD'!"&amp;CELL("address",C899))))</f>
        <v>0</v>
      </c>
      <c r="D899">
        <f ca="1">IF(ISBLANK(INDIRECT("'["&amp;'Báo cáo'!$C$3&amp;".xlsx]Hóa đơn COD'!"&amp;CELL("address",D899))),"",(INDIRECT("'["&amp;'Báo cáo'!$C$3&amp;".xlsx]Hóa đơn COD'!"&amp;CELL("address",D899))))</f>
        <v>0</v>
      </c>
      <c r="E899">
        <f ca="1">IF(ISBLANK(INDIRECT("'["&amp;'Báo cáo'!$C$3&amp;".xlsx]Hóa đơn COD'!"&amp;CELL("address",E899))),"",(INDIRECT("'["&amp;'Báo cáo'!$C$3&amp;".xlsx]Hóa đơn COD'!"&amp;CELL("address",E899))))</f>
        <v>64000</v>
      </c>
      <c r="F899">
        <f ca="1">IF(ISBLANK(INDIRECT("'["&amp;'Báo cáo'!$C$3&amp;".xlsx]Hóa đơn COD'!"&amp;CELL("address",F899))),"",(INDIRECT("'["&amp;'Báo cáo'!$C$3&amp;".xlsx]Hóa đơn COD'!"&amp;CELL("address",F899))))</f>
        <v>64000</v>
      </c>
      <c r="G899">
        <f ca="1">IF(ISBLANK(INDIRECT("'["&amp;'Báo cáo'!$C$3&amp;".xlsx]Hóa đơn COD'!"&amp;CELL("address",G899))),"",(INDIRECT("'["&amp;'Báo cáo'!$C$3&amp;".xlsx]Hóa đơn COD'!"&amp;CELL("address",G899))))</f>
        <v>0</v>
      </c>
      <c r="H899">
        <f ca="1">IF(ISBLANK(INDIRECT("'["&amp;'Báo cáo'!$C$3&amp;".xlsx]Hóa đơn COD'!"&amp;CELL("address",H899))),"",(INDIRECT("'["&amp;'Báo cáo'!$C$3&amp;".xlsx]Hóa đơn COD'!"&amp;CELL("address",H899))))</f>
        <v>0</v>
      </c>
      <c r="I899">
        <f ca="1">IF(ISBLANK(INDIRECT("'["&amp;'Báo cáo'!$C$3&amp;".xlsx]Hóa đơn COD'!"&amp;CELL("address",I899))),"",(INDIRECT("'["&amp;'Báo cáo'!$C$3&amp;".xlsx]Hóa đơn COD'!"&amp;CELL("address",I899))))</f>
        <v>4</v>
      </c>
      <c r="J899">
        <f ca="1">IF(ISBLANK(INDIRECT("'["&amp;'Báo cáo'!$C$3&amp;".xlsx]Hóa đơn COD'!"&amp;CELL("address",J899))),"",(INDIRECT("'["&amp;'Báo cáo'!$C$3&amp;".xlsx]Hóa đơn COD'!"&amp;CELL("address",J899))))</f>
        <v>0</v>
      </c>
      <c r="K899">
        <f ca="1">IF(ISBLANK(INDIRECT("'["&amp;'Báo cáo'!$C$3&amp;".xlsx]Hóa đơn COD'!"&amp;CELL("address",K899))),"",(INDIRECT("'["&amp;'Báo cáo'!$C$3&amp;".xlsx]Hóa đơn COD'!"&amp;CELL("address",K899))))</f>
        <v>4</v>
      </c>
      <c r="L899">
        <f ca="1">IF(ISBLANK(INDIRECT("'["&amp;'Báo cáo'!$C$3&amp;".xlsx]Hóa đơn COD'!"&amp;CELL("address",L899))),"",(INDIRECT("'["&amp;'Báo cáo'!$C$3&amp;".xlsx]Hóa đơn COD'!"&amp;CELL("address",L899))))</f>
        <v>0</v>
      </c>
      <c r="M899">
        <f ca="1">IF(ISBLANK(INDIRECT("'["&amp;'Báo cáo'!$C$3&amp;".xlsx]Hóa đơn COD'!"&amp;CELL("address",M899))),"",(INDIRECT("'["&amp;'Báo cáo'!$C$3&amp;".xlsx]Hóa đơn COD'!"&amp;CELL("address",M899))))</f>
        <v>4</v>
      </c>
      <c r="N899" t="str">
        <f ca="1">IF(ISBLANK(INDIRECT("'["&amp;'Báo cáo'!$C$3&amp;".xlsx]Hóa đơn COD'!"&amp;CELL("address",N899))),"",(INDIRECT("'["&amp;'Báo cáo'!$C$3&amp;".xlsx]Hóa đơn COD'!"&amp;CELL("address",N899))))</f>
        <v>anhntn12</v>
      </c>
      <c r="O899" t="str">
        <f ca="1">IF(ISBLANK(INDIRECT("'["&amp;'Báo cáo'!$C$3&amp;".xlsx]Hóa đơn COD'!"&amp;CELL("address",O899))),"",(INDIRECT("'["&amp;'Báo cáo'!$C$3&amp;".xlsx]Hóa đơn COD'!"&amp;CELL("address",O899))))</f>
        <v>15:20 06-12-19</v>
      </c>
      <c r="P899" s="10">
        <f t="shared" ref="P899:P962" ca="1" si="14">IF(B899="","",TIME(VALUE(LEFT(O899,2)),VALUE(MID(O899,4,2)),0))</f>
        <v>0.63888888888888895</v>
      </c>
      <c r="Q899" t="str">
        <f ca="1">IF(B899="","",IF(P899&lt;'Báo cáo'!$C$4,"Sáng","Chiều"))</f>
        <v>Chiều</v>
      </c>
      <c r="R899" s="12" t="str">
        <f ca="1">IF(A899="","",IF(ISNUMBER(MATCH(B899,'Danh sách COD'!$B:$B,0)),J899/I899,""))</f>
        <v/>
      </c>
      <c r="S899" t="str">
        <f ca="1">IF(R899="","",IF(R899&gt;='Báo cáo'!$C$8,"Có","Không"))</f>
        <v/>
      </c>
    </row>
    <row r="900" spans="1:19" x14ac:dyDescent="0.25">
      <c r="A900" t="str">
        <f ca="1">IF(ISBLANK(INDIRECT("'["&amp;'Báo cáo'!$C$3&amp;".xlsx]Hóa đơn COD'!"&amp;CELL("address",A900))),"",(INDIRECT("'["&amp;'Báo cáo'!$C$3&amp;".xlsx]Hóa đơn COD'!"&amp;CELL("address",A900))))</f>
        <v>BTT391625004.T168339.301119</v>
      </c>
      <c r="B900" t="str">
        <f ca="1">IF(ISBLANK(INDIRECT("'["&amp;'Báo cáo'!$C$3&amp;".xlsx]Hóa đơn COD'!"&amp;CELL("address",B900))),"",(INDIRECT("'["&amp;'Báo cáo'!$C$3&amp;".xlsx]Hóa đơn COD'!"&amp;CELL("address",B900))))</f>
        <v>T168339-Đinh Thụy Mỹ Huyền</v>
      </c>
      <c r="C900">
        <f ca="1">IF(ISBLANK(INDIRECT("'["&amp;'Báo cáo'!$C$3&amp;".xlsx]Hóa đơn COD'!"&amp;CELL("address",C900))),"",(INDIRECT("'["&amp;'Báo cáo'!$C$3&amp;".xlsx]Hóa đơn COD'!"&amp;CELL("address",C900))))</f>
        <v>0</v>
      </c>
      <c r="D900">
        <f ca="1">IF(ISBLANK(INDIRECT("'["&amp;'Báo cáo'!$C$3&amp;".xlsx]Hóa đơn COD'!"&amp;CELL("address",D900))),"",(INDIRECT("'["&amp;'Báo cáo'!$C$3&amp;".xlsx]Hóa đơn COD'!"&amp;CELL("address",D900))))</f>
        <v>0</v>
      </c>
      <c r="E900">
        <f ca="1">IF(ISBLANK(INDIRECT("'["&amp;'Báo cáo'!$C$3&amp;".xlsx]Hóa đơn COD'!"&amp;CELL("address",E900))),"",(INDIRECT("'["&amp;'Báo cáo'!$C$3&amp;".xlsx]Hóa đơn COD'!"&amp;CELL("address",E900))))</f>
        <v>86510</v>
      </c>
      <c r="F900">
        <f ca="1">IF(ISBLANK(INDIRECT("'["&amp;'Báo cáo'!$C$3&amp;".xlsx]Hóa đơn COD'!"&amp;CELL("address",F900))),"",(INDIRECT("'["&amp;'Báo cáo'!$C$3&amp;".xlsx]Hóa đơn COD'!"&amp;CELL("address",F900))))</f>
        <v>86510</v>
      </c>
      <c r="G900">
        <f ca="1">IF(ISBLANK(INDIRECT("'["&amp;'Báo cáo'!$C$3&amp;".xlsx]Hóa đơn COD'!"&amp;CELL("address",G900))),"",(INDIRECT("'["&amp;'Báo cáo'!$C$3&amp;".xlsx]Hóa đơn COD'!"&amp;CELL("address",G900))))</f>
        <v>0</v>
      </c>
      <c r="H900">
        <f ca="1">IF(ISBLANK(INDIRECT("'["&amp;'Báo cáo'!$C$3&amp;".xlsx]Hóa đơn COD'!"&amp;CELL("address",H900))),"",(INDIRECT("'["&amp;'Báo cáo'!$C$3&amp;".xlsx]Hóa đơn COD'!"&amp;CELL("address",H900))))</f>
        <v>0</v>
      </c>
      <c r="I900">
        <f ca="1">IF(ISBLANK(INDIRECT("'["&amp;'Báo cáo'!$C$3&amp;".xlsx]Hóa đơn COD'!"&amp;CELL("address",I900))),"",(INDIRECT("'["&amp;'Báo cáo'!$C$3&amp;".xlsx]Hóa đơn COD'!"&amp;CELL("address",I900))))</f>
        <v>6</v>
      </c>
      <c r="J900">
        <f ca="1">IF(ISBLANK(INDIRECT("'["&amp;'Báo cáo'!$C$3&amp;".xlsx]Hóa đơn COD'!"&amp;CELL("address",J900))),"",(INDIRECT("'["&amp;'Báo cáo'!$C$3&amp;".xlsx]Hóa đơn COD'!"&amp;CELL("address",J900))))</f>
        <v>0</v>
      </c>
      <c r="K900">
        <f ca="1">IF(ISBLANK(INDIRECT("'["&amp;'Báo cáo'!$C$3&amp;".xlsx]Hóa đơn COD'!"&amp;CELL("address",K900))),"",(INDIRECT("'["&amp;'Báo cáo'!$C$3&amp;".xlsx]Hóa đơn COD'!"&amp;CELL("address",K900))))</f>
        <v>5</v>
      </c>
      <c r="L900">
        <f ca="1">IF(ISBLANK(INDIRECT("'["&amp;'Báo cáo'!$C$3&amp;".xlsx]Hóa đơn COD'!"&amp;CELL("address",L900))),"",(INDIRECT("'["&amp;'Báo cáo'!$C$3&amp;".xlsx]Hóa đơn COD'!"&amp;CELL("address",L900))))</f>
        <v>1</v>
      </c>
      <c r="M900">
        <f ca="1">IF(ISBLANK(INDIRECT("'["&amp;'Báo cáo'!$C$3&amp;".xlsx]Hóa đơn COD'!"&amp;CELL("address",M900))),"",(INDIRECT("'["&amp;'Báo cáo'!$C$3&amp;".xlsx]Hóa đơn COD'!"&amp;CELL("address",M900))))</f>
        <v>6</v>
      </c>
      <c r="N900" t="str">
        <f ca="1">IF(ISBLANK(INDIRECT("'["&amp;'Báo cáo'!$C$3&amp;".xlsx]Hóa đơn COD'!"&amp;CELL("address",N900))),"",(INDIRECT("'["&amp;'Báo cáo'!$C$3&amp;".xlsx]Hóa đơn COD'!"&amp;CELL("address",N900))))</f>
        <v>huyendtm2</v>
      </c>
      <c r="O900" t="str">
        <f ca="1">IF(ISBLANK(INDIRECT("'["&amp;'Báo cáo'!$C$3&amp;".xlsx]Hóa đơn COD'!"&amp;CELL("address",O900))),"",(INDIRECT("'["&amp;'Báo cáo'!$C$3&amp;".xlsx]Hóa đơn COD'!"&amp;CELL("address",O900))))</f>
        <v>11:20 30-11-19</v>
      </c>
      <c r="P900" s="10">
        <f t="shared" ca="1" si="14"/>
        <v>0.47222222222222227</v>
      </c>
      <c r="Q900" t="str">
        <f ca="1">IF(B900="","",IF(P900&lt;'Báo cáo'!$C$4,"Sáng","Chiều"))</f>
        <v>Sáng</v>
      </c>
      <c r="R900" s="12" t="str">
        <f ca="1">IF(A900="","",IF(ISNUMBER(MATCH(B900,'Danh sách COD'!$B:$B,0)),J900/I900,""))</f>
        <v/>
      </c>
      <c r="S900" t="str">
        <f ca="1">IF(R900="","",IF(R900&gt;='Báo cáo'!$C$8,"Có","Không"))</f>
        <v/>
      </c>
    </row>
    <row r="901" spans="1:19" x14ac:dyDescent="0.25">
      <c r="A901" t="str">
        <f ca="1">IF(ISBLANK(INDIRECT("'["&amp;'Báo cáo'!$C$3&amp;".xlsx]Hóa đơn COD'!"&amp;CELL("address",A901))),"",(INDIRECT("'["&amp;'Báo cáo'!$C$3&amp;".xlsx]Hóa đơn COD'!"&amp;CELL("address",A901))))</f>
        <v>BTT397934133.T168339.051219</v>
      </c>
      <c r="B901" t="str">
        <f ca="1">IF(ISBLANK(INDIRECT("'["&amp;'Báo cáo'!$C$3&amp;".xlsx]Hóa đơn COD'!"&amp;CELL("address",B901))),"",(INDIRECT("'["&amp;'Báo cáo'!$C$3&amp;".xlsx]Hóa đơn COD'!"&amp;CELL("address",B901))))</f>
        <v>T168339-Đinh Thụy Mỹ Huyền</v>
      </c>
      <c r="C901">
        <f ca="1">IF(ISBLANK(INDIRECT("'["&amp;'Báo cáo'!$C$3&amp;".xlsx]Hóa đơn COD'!"&amp;CELL("address",C901))),"",(INDIRECT("'["&amp;'Báo cáo'!$C$3&amp;".xlsx]Hóa đơn COD'!"&amp;CELL("address",C901))))</f>
        <v>0</v>
      </c>
      <c r="D901">
        <f ca="1">IF(ISBLANK(INDIRECT("'["&amp;'Báo cáo'!$C$3&amp;".xlsx]Hóa đơn COD'!"&amp;CELL("address",D901))),"",(INDIRECT("'["&amp;'Báo cáo'!$C$3&amp;".xlsx]Hóa đơn COD'!"&amp;CELL("address",D901))))</f>
        <v>16000</v>
      </c>
      <c r="E901">
        <f ca="1">IF(ISBLANK(INDIRECT("'["&amp;'Báo cáo'!$C$3&amp;".xlsx]Hóa đơn COD'!"&amp;CELL("address",E901))),"",(INDIRECT("'["&amp;'Báo cáo'!$C$3&amp;".xlsx]Hóa đơn COD'!"&amp;CELL("address",E901))))</f>
        <v>-16000</v>
      </c>
      <c r="F901">
        <f ca="1">IF(ISBLANK(INDIRECT("'["&amp;'Báo cáo'!$C$3&amp;".xlsx]Hóa đơn COD'!"&amp;CELL("address",F901))),"",(INDIRECT("'["&amp;'Báo cáo'!$C$3&amp;".xlsx]Hóa đơn COD'!"&amp;CELL("address",F901))))</f>
        <v>-16000</v>
      </c>
      <c r="G901">
        <f ca="1">IF(ISBLANK(INDIRECT("'["&amp;'Báo cáo'!$C$3&amp;".xlsx]Hóa đơn COD'!"&amp;CELL("address",G901))),"",(INDIRECT("'["&amp;'Báo cáo'!$C$3&amp;".xlsx]Hóa đơn COD'!"&amp;CELL("address",G901))))</f>
        <v>-16000</v>
      </c>
      <c r="H901">
        <f ca="1">IF(ISBLANK(INDIRECT("'["&amp;'Báo cáo'!$C$3&amp;".xlsx]Hóa đơn COD'!"&amp;CELL("address",H901))),"",(INDIRECT("'["&amp;'Báo cáo'!$C$3&amp;".xlsx]Hóa đơn COD'!"&amp;CELL("address",H901))))</f>
        <v>0</v>
      </c>
      <c r="I901">
        <f ca="1">IF(ISBLANK(INDIRECT("'["&amp;'Báo cáo'!$C$3&amp;".xlsx]Hóa đơn COD'!"&amp;CELL("address",I901))),"",(INDIRECT("'["&amp;'Báo cáo'!$C$3&amp;".xlsx]Hóa đơn COD'!"&amp;CELL("address",I901))))</f>
        <v>46</v>
      </c>
      <c r="J901">
        <f ca="1">IF(ISBLANK(INDIRECT("'["&amp;'Báo cáo'!$C$3&amp;".xlsx]Hóa đơn COD'!"&amp;CELL("address",J901))),"",(INDIRECT("'["&amp;'Báo cáo'!$C$3&amp;".xlsx]Hóa đơn COD'!"&amp;CELL("address",J901))))</f>
        <v>0</v>
      </c>
      <c r="K901">
        <f ca="1">IF(ISBLANK(INDIRECT("'["&amp;'Báo cáo'!$C$3&amp;".xlsx]Hóa đơn COD'!"&amp;CELL("address",K901))),"",(INDIRECT("'["&amp;'Báo cáo'!$C$3&amp;".xlsx]Hóa đơn COD'!"&amp;CELL("address",K901))))</f>
        <v>0</v>
      </c>
      <c r="L901">
        <f ca="1">IF(ISBLANK(INDIRECT("'["&amp;'Báo cáo'!$C$3&amp;".xlsx]Hóa đơn COD'!"&amp;CELL("address",L901))),"",(INDIRECT("'["&amp;'Báo cáo'!$C$3&amp;".xlsx]Hóa đơn COD'!"&amp;CELL("address",L901))))</f>
        <v>46</v>
      </c>
      <c r="M901">
        <f ca="1">IF(ISBLANK(INDIRECT("'["&amp;'Báo cáo'!$C$3&amp;".xlsx]Hóa đơn COD'!"&amp;CELL("address",M901))),"",(INDIRECT("'["&amp;'Báo cáo'!$C$3&amp;".xlsx]Hóa đơn COD'!"&amp;CELL("address",M901))))</f>
        <v>46</v>
      </c>
      <c r="N901" t="str">
        <f ca="1">IF(ISBLANK(INDIRECT("'["&amp;'Báo cáo'!$C$3&amp;".xlsx]Hóa đơn COD'!"&amp;CELL("address",N901))),"",(INDIRECT("'["&amp;'Báo cáo'!$C$3&amp;".xlsx]Hóa đơn COD'!"&amp;CELL("address",N901))))</f>
        <v>huyendtm2</v>
      </c>
      <c r="O901" t="str">
        <f ca="1">IF(ISBLANK(INDIRECT("'["&amp;'Báo cáo'!$C$3&amp;".xlsx]Hóa đơn COD'!"&amp;CELL("address",O901))),"",(INDIRECT("'["&amp;'Báo cáo'!$C$3&amp;".xlsx]Hóa đơn COD'!"&amp;CELL("address",O901))))</f>
        <v>12:53 05-12-19</v>
      </c>
      <c r="P901" s="10">
        <f t="shared" ca="1" si="14"/>
        <v>0.53680555555555554</v>
      </c>
      <c r="Q901" t="str">
        <f ca="1">IF(B901="","",IF(P901&lt;'Báo cáo'!$C$4,"Sáng","Chiều"))</f>
        <v>Sáng</v>
      </c>
      <c r="R901" s="12" t="str">
        <f ca="1">IF(A901="","",IF(ISNUMBER(MATCH(B901,'Danh sách COD'!$B:$B,0)),J901/I901,""))</f>
        <v/>
      </c>
      <c r="S901" t="str">
        <f ca="1">IF(R901="","",IF(R901&gt;='Báo cáo'!$C$8,"Có","Không"))</f>
        <v/>
      </c>
    </row>
    <row r="902" spans="1:19" x14ac:dyDescent="0.25">
      <c r="A902" t="str">
        <f ca="1">IF(ISBLANK(INDIRECT("'["&amp;'Báo cáo'!$C$3&amp;".xlsx]Hóa đơn COD'!"&amp;CELL("address",A902))),"",(INDIRECT("'["&amp;'Báo cáo'!$C$3&amp;".xlsx]Hóa đơn COD'!"&amp;CELL("address",A902))))</f>
        <v>BTT396709290.T168339.041219</v>
      </c>
      <c r="B902" t="str">
        <f ca="1">IF(ISBLANK(INDIRECT("'["&amp;'Báo cáo'!$C$3&amp;".xlsx]Hóa đơn COD'!"&amp;CELL("address",B902))),"",(INDIRECT("'["&amp;'Báo cáo'!$C$3&amp;".xlsx]Hóa đơn COD'!"&amp;CELL("address",B902))))</f>
        <v>T168339-Đinh Thụy Mỹ Huyền</v>
      </c>
      <c r="C902">
        <f ca="1">IF(ISBLANK(INDIRECT("'["&amp;'Báo cáo'!$C$3&amp;".xlsx]Hóa đơn COD'!"&amp;CELL("address",C902))),"",(INDIRECT("'["&amp;'Báo cáo'!$C$3&amp;".xlsx]Hóa đơn COD'!"&amp;CELL("address",C902))))</f>
        <v>0</v>
      </c>
      <c r="D902">
        <f ca="1">IF(ISBLANK(INDIRECT("'["&amp;'Báo cáo'!$C$3&amp;".xlsx]Hóa đơn COD'!"&amp;CELL("address",D902))),"",(INDIRECT("'["&amp;'Báo cáo'!$C$3&amp;".xlsx]Hóa đơn COD'!"&amp;CELL("address",D902))))</f>
        <v>0</v>
      </c>
      <c r="E902">
        <f ca="1">IF(ISBLANK(INDIRECT("'["&amp;'Báo cáo'!$C$3&amp;".xlsx]Hóa đơn COD'!"&amp;CELL("address",E902))),"",(INDIRECT("'["&amp;'Báo cáo'!$C$3&amp;".xlsx]Hóa đơn COD'!"&amp;CELL("address",E902))))</f>
        <v>0</v>
      </c>
      <c r="F902">
        <f ca="1">IF(ISBLANK(INDIRECT("'["&amp;'Báo cáo'!$C$3&amp;".xlsx]Hóa đơn COD'!"&amp;CELL("address",F902))),"",(INDIRECT("'["&amp;'Báo cáo'!$C$3&amp;".xlsx]Hóa đơn COD'!"&amp;CELL("address",F902))))</f>
        <v>0</v>
      </c>
      <c r="G902">
        <f ca="1">IF(ISBLANK(INDIRECT("'["&amp;'Báo cáo'!$C$3&amp;".xlsx]Hóa đơn COD'!"&amp;CELL("address",G902))),"",(INDIRECT("'["&amp;'Báo cáo'!$C$3&amp;".xlsx]Hóa đơn COD'!"&amp;CELL("address",G902))))</f>
        <v>0</v>
      </c>
      <c r="H902">
        <f ca="1">IF(ISBLANK(INDIRECT("'["&amp;'Báo cáo'!$C$3&amp;".xlsx]Hóa đơn COD'!"&amp;CELL("address",H902))),"",(INDIRECT("'["&amp;'Báo cáo'!$C$3&amp;".xlsx]Hóa đơn COD'!"&amp;CELL("address",H902))))</f>
        <v>0</v>
      </c>
      <c r="I902">
        <f ca="1">IF(ISBLANK(INDIRECT("'["&amp;'Báo cáo'!$C$3&amp;".xlsx]Hóa đơn COD'!"&amp;CELL("address",I902))),"",(INDIRECT("'["&amp;'Báo cáo'!$C$3&amp;".xlsx]Hóa đơn COD'!"&amp;CELL("address",I902))))</f>
        <v>1</v>
      </c>
      <c r="J902">
        <f ca="1">IF(ISBLANK(INDIRECT("'["&amp;'Báo cáo'!$C$3&amp;".xlsx]Hóa đơn COD'!"&amp;CELL("address",J902))),"",(INDIRECT("'["&amp;'Báo cáo'!$C$3&amp;".xlsx]Hóa đơn COD'!"&amp;CELL("address",J902))))</f>
        <v>0</v>
      </c>
      <c r="K902">
        <f ca="1">IF(ISBLANK(INDIRECT("'["&amp;'Báo cáo'!$C$3&amp;".xlsx]Hóa đơn COD'!"&amp;CELL("address",K902))),"",(INDIRECT("'["&amp;'Báo cáo'!$C$3&amp;".xlsx]Hóa đơn COD'!"&amp;CELL("address",K902))))</f>
        <v>0</v>
      </c>
      <c r="L902">
        <f ca="1">IF(ISBLANK(INDIRECT("'["&amp;'Báo cáo'!$C$3&amp;".xlsx]Hóa đơn COD'!"&amp;CELL("address",L902))),"",(INDIRECT("'["&amp;'Báo cáo'!$C$3&amp;".xlsx]Hóa đơn COD'!"&amp;CELL("address",L902))))</f>
        <v>1</v>
      </c>
      <c r="M902">
        <f ca="1">IF(ISBLANK(INDIRECT("'["&amp;'Báo cáo'!$C$3&amp;".xlsx]Hóa đơn COD'!"&amp;CELL("address",M902))),"",(INDIRECT("'["&amp;'Báo cáo'!$C$3&amp;".xlsx]Hóa đơn COD'!"&amp;CELL("address",M902))))</f>
        <v>2</v>
      </c>
      <c r="N902" t="str">
        <f ca="1">IF(ISBLANK(INDIRECT("'["&amp;'Báo cáo'!$C$3&amp;".xlsx]Hóa đơn COD'!"&amp;CELL("address",N902))),"",(INDIRECT("'["&amp;'Báo cáo'!$C$3&amp;".xlsx]Hóa đơn COD'!"&amp;CELL("address",N902))))</f>
        <v>huyendtm2</v>
      </c>
      <c r="O902" t="str">
        <f ca="1">IF(ISBLANK(INDIRECT("'["&amp;'Báo cáo'!$C$3&amp;".xlsx]Hóa đơn COD'!"&amp;CELL("address",O902))),"",(INDIRECT("'["&amp;'Báo cáo'!$C$3&amp;".xlsx]Hóa đơn COD'!"&amp;CELL("address",O902))))</f>
        <v>13:13 04-12-19</v>
      </c>
      <c r="P902" s="10">
        <f t="shared" ca="1" si="14"/>
        <v>0.55069444444444449</v>
      </c>
      <c r="Q902" t="str">
        <f ca="1">IF(B902="","",IF(P902&lt;'Báo cáo'!$C$4,"Sáng","Chiều"))</f>
        <v>Sáng</v>
      </c>
      <c r="R902" s="12" t="str">
        <f ca="1">IF(A902="","",IF(ISNUMBER(MATCH(B902,'Danh sách COD'!$B:$B,0)),J902/I902,""))</f>
        <v/>
      </c>
      <c r="S902" t="str">
        <f ca="1">IF(R902="","",IF(R902&gt;='Báo cáo'!$C$8,"Có","Không"))</f>
        <v/>
      </c>
    </row>
    <row r="903" spans="1:19" x14ac:dyDescent="0.25">
      <c r="A903" t="str">
        <f ca="1">IF(ISBLANK(INDIRECT("'["&amp;'Báo cáo'!$C$3&amp;".xlsx]Hóa đơn COD'!"&amp;CELL("address",A903))),"",(INDIRECT("'["&amp;'Báo cáo'!$C$3&amp;".xlsx]Hóa đơn COD'!"&amp;CELL("address",A903))))</f>
        <v>BTT394029684.T168339.021219</v>
      </c>
      <c r="B903" t="str">
        <f ca="1">IF(ISBLANK(INDIRECT("'["&amp;'Báo cáo'!$C$3&amp;".xlsx]Hóa đơn COD'!"&amp;CELL("address",B903))),"",(INDIRECT("'["&amp;'Báo cáo'!$C$3&amp;".xlsx]Hóa đơn COD'!"&amp;CELL("address",B903))))</f>
        <v>T168339-Đinh Thụy Mỹ Huyền</v>
      </c>
      <c r="C903">
        <f ca="1">IF(ISBLANK(INDIRECT("'["&amp;'Báo cáo'!$C$3&amp;".xlsx]Hóa đơn COD'!"&amp;CELL("address",C903))),"",(INDIRECT("'["&amp;'Báo cáo'!$C$3&amp;".xlsx]Hóa đơn COD'!"&amp;CELL("address",C903))))</f>
        <v>0</v>
      </c>
      <c r="D903">
        <f ca="1">IF(ISBLANK(INDIRECT("'["&amp;'Báo cáo'!$C$3&amp;".xlsx]Hóa đơn COD'!"&amp;CELL("address",D903))),"",(INDIRECT("'["&amp;'Báo cáo'!$C$3&amp;".xlsx]Hóa đơn COD'!"&amp;CELL("address",D903))))</f>
        <v>0</v>
      </c>
      <c r="E903">
        <f ca="1">IF(ISBLANK(INDIRECT("'["&amp;'Báo cáo'!$C$3&amp;".xlsx]Hóa đơn COD'!"&amp;CELL("address",E903))),"",(INDIRECT("'["&amp;'Báo cáo'!$C$3&amp;".xlsx]Hóa đơn COD'!"&amp;CELL("address",E903))))</f>
        <v>83500</v>
      </c>
      <c r="F903">
        <f ca="1">IF(ISBLANK(INDIRECT("'["&amp;'Báo cáo'!$C$3&amp;".xlsx]Hóa đơn COD'!"&amp;CELL("address",F903))),"",(INDIRECT("'["&amp;'Báo cáo'!$C$3&amp;".xlsx]Hóa đơn COD'!"&amp;CELL("address",F903))))</f>
        <v>83500</v>
      </c>
      <c r="G903">
        <f ca="1">IF(ISBLANK(INDIRECT("'["&amp;'Báo cáo'!$C$3&amp;".xlsx]Hóa đơn COD'!"&amp;CELL("address",G903))),"",(INDIRECT("'["&amp;'Báo cáo'!$C$3&amp;".xlsx]Hóa đơn COD'!"&amp;CELL("address",G903))))</f>
        <v>0</v>
      </c>
      <c r="H903">
        <f ca="1">IF(ISBLANK(INDIRECT("'["&amp;'Báo cáo'!$C$3&amp;".xlsx]Hóa đơn COD'!"&amp;CELL("address",H903))),"",(INDIRECT("'["&amp;'Báo cáo'!$C$3&amp;".xlsx]Hóa đơn COD'!"&amp;CELL("address",H903))))</f>
        <v>0</v>
      </c>
      <c r="I903">
        <f ca="1">IF(ISBLANK(INDIRECT("'["&amp;'Báo cáo'!$C$3&amp;".xlsx]Hóa đơn COD'!"&amp;CELL("address",I903))),"",(INDIRECT("'["&amp;'Báo cáo'!$C$3&amp;".xlsx]Hóa đơn COD'!"&amp;CELL("address",I903))))</f>
        <v>92</v>
      </c>
      <c r="J903">
        <f ca="1">IF(ISBLANK(INDIRECT("'["&amp;'Báo cáo'!$C$3&amp;".xlsx]Hóa đơn COD'!"&amp;CELL("address",J903))),"",(INDIRECT("'["&amp;'Báo cáo'!$C$3&amp;".xlsx]Hóa đơn COD'!"&amp;CELL("address",J903))))</f>
        <v>0</v>
      </c>
      <c r="K903">
        <f ca="1">IF(ISBLANK(INDIRECT("'["&amp;'Báo cáo'!$C$3&amp;".xlsx]Hóa đơn COD'!"&amp;CELL("address",K903))),"",(INDIRECT("'["&amp;'Báo cáo'!$C$3&amp;".xlsx]Hóa đơn COD'!"&amp;CELL("address",K903))))</f>
        <v>5</v>
      </c>
      <c r="L903">
        <f ca="1">IF(ISBLANK(INDIRECT("'["&amp;'Báo cáo'!$C$3&amp;".xlsx]Hóa đơn COD'!"&amp;CELL("address",L903))),"",(INDIRECT("'["&amp;'Báo cáo'!$C$3&amp;".xlsx]Hóa đơn COD'!"&amp;CELL("address",L903))))</f>
        <v>87</v>
      </c>
      <c r="M903">
        <f ca="1">IF(ISBLANK(INDIRECT("'["&amp;'Báo cáo'!$C$3&amp;".xlsx]Hóa đơn COD'!"&amp;CELL("address",M903))),"",(INDIRECT("'["&amp;'Báo cáo'!$C$3&amp;".xlsx]Hóa đơn COD'!"&amp;CELL("address",M903))))</f>
        <v>92</v>
      </c>
      <c r="N903" t="str">
        <f ca="1">IF(ISBLANK(INDIRECT("'["&amp;'Báo cáo'!$C$3&amp;".xlsx]Hóa đơn COD'!"&amp;CELL("address",N903))),"",(INDIRECT("'["&amp;'Báo cáo'!$C$3&amp;".xlsx]Hóa đơn COD'!"&amp;CELL("address",N903))))</f>
        <v>huyendtm2</v>
      </c>
      <c r="O903" t="str">
        <f ca="1">IF(ISBLANK(INDIRECT("'["&amp;'Báo cáo'!$C$3&amp;".xlsx]Hóa đơn COD'!"&amp;CELL("address",O903))),"",(INDIRECT("'["&amp;'Báo cáo'!$C$3&amp;".xlsx]Hóa đơn COD'!"&amp;CELL("address",O903))))</f>
        <v>13:56 02-12-19</v>
      </c>
      <c r="P903" s="10">
        <f t="shared" ca="1" si="14"/>
        <v>0.5805555555555556</v>
      </c>
      <c r="Q903" t="str">
        <f ca="1">IF(B903="","",IF(P903&lt;'Báo cáo'!$C$4,"Sáng","Chiều"))</f>
        <v>Chiều</v>
      </c>
      <c r="R903" s="12" t="str">
        <f ca="1">IF(A903="","",IF(ISNUMBER(MATCH(B903,'Danh sách COD'!$B:$B,0)),J903/I903,""))</f>
        <v/>
      </c>
      <c r="S903" t="str">
        <f ca="1">IF(R903="","",IF(R903&gt;='Báo cáo'!$C$8,"Có","Không"))</f>
        <v/>
      </c>
    </row>
    <row r="904" spans="1:19" x14ac:dyDescent="0.25">
      <c r="A904" t="str">
        <f ca="1">IF(ISBLANK(INDIRECT("'["&amp;'Báo cáo'!$C$3&amp;".xlsx]Hóa đơn COD'!"&amp;CELL("address",A904))),"",(INDIRECT("'["&amp;'Báo cáo'!$C$3&amp;".xlsx]Hóa đơn COD'!"&amp;CELL("address",A904))))</f>
        <v>BTT392087250.T168339.301119</v>
      </c>
      <c r="B904" t="str">
        <f ca="1">IF(ISBLANK(INDIRECT("'["&amp;'Báo cáo'!$C$3&amp;".xlsx]Hóa đơn COD'!"&amp;CELL("address",B904))),"",(INDIRECT("'["&amp;'Báo cáo'!$C$3&amp;".xlsx]Hóa đơn COD'!"&amp;CELL("address",B904))))</f>
        <v>T168339-Đinh Thụy Mỹ Huyền</v>
      </c>
      <c r="C904">
        <f ca="1">IF(ISBLANK(INDIRECT("'["&amp;'Báo cáo'!$C$3&amp;".xlsx]Hóa đơn COD'!"&amp;CELL("address",C904))),"",(INDIRECT("'["&amp;'Báo cáo'!$C$3&amp;".xlsx]Hóa đơn COD'!"&amp;CELL("address",C904))))</f>
        <v>0</v>
      </c>
      <c r="D904">
        <f ca="1">IF(ISBLANK(INDIRECT("'["&amp;'Báo cáo'!$C$3&amp;".xlsx]Hóa đơn COD'!"&amp;CELL("address",D904))),"",(INDIRECT("'["&amp;'Báo cáo'!$C$3&amp;".xlsx]Hóa đơn COD'!"&amp;CELL("address",D904))))</f>
        <v>0</v>
      </c>
      <c r="E904">
        <f ca="1">IF(ISBLANK(INDIRECT("'["&amp;'Báo cáo'!$C$3&amp;".xlsx]Hóa đơn COD'!"&amp;CELL("address",E904))),"",(INDIRECT("'["&amp;'Báo cáo'!$C$3&amp;".xlsx]Hóa đơn COD'!"&amp;CELL("address",E904))))</f>
        <v>0</v>
      </c>
      <c r="F904">
        <f ca="1">IF(ISBLANK(INDIRECT("'["&amp;'Báo cáo'!$C$3&amp;".xlsx]Hóa đơn COD'!"&amp;CELL("address",F904))),"",(INDIRECT("'["&amp;'Báo cáo'!$C$3&amp;".xlsx]Hóa đơn COD'!"&amp;CELL("address",F904))))</f>
        <v>0</v>
      </c>
      <c r="G904">
        <f ca="1">IF(ISBLANK(INDIRECT("'["&amp;'Báo cáo'!$C$3&amp;".xlsx]Hóa đơn COD'!"&amp;CELL("address",G904))),"",(INDIRECT("'["&amp;'Báo cáo'!$C$3&amp;".xlsx]Hóa đơn COD'!"&amp;CELL("address",G904))))</f>
        <v>0</v>
      </c>
      <c r="H904">
        <f ca="1">IF(ISBLANK(INDIRECT("'["&amp;'Báo cáo'!$C$3&amp;".xlsx]Hóa đơn COD'!"&amp;CELL("address",H904))),"",(INDIRECT("'["&amp;'Báo cáo'!$C$3&amp;".xlsx]Hóa đơn COD'!"&amp;CELL("address",H904))))</f>
        <v>0</v>
      </c>
      <c r="I904">
        <f ca="1">IF(ISBLANK(INDIRECT("'["&amp;'Báo cáo'!$C$3&amp;".xlsx]Hóa đơn COD'!"&amp;CELL("address",I904))),"",(INDIRECT("'["&amp;'Báo cáo'!$C$3&amp;".xlsx]Hóa đơn COD'!"&amp;CELL("address",I904))))</f>
        <v>1</v>
      </c>
      <c r="J904">
        <f ca="1">IF(ISBLANK(INDIRECT("'["&amp;'Báo cáo'!$C$3&amp;".xlsx]Hóa đơn COD'!"&amp;CELL("address",J904))),"",(INDIRECT("'["&amp;'Báo cáo'!$C$3&amp;".xlsx]Hóa đơn COD'!"&amp;CELL("address",J904))))</f>
        <v>0</v>
      </c>
      <c r="K904">
        <f ca="1">IF(ISBLANK(INDIRECT("'["&amp;'Báo cáo'!$C$3&amp;".xlsx]Hóa đơn COD'!"&amp;CELL("address",K904))),"",(INDIRECT("'["&amp;'Báo cáo'!$C$3&amp;".xlsx]Hóa đơn COD'!"&amp;CELL("address",K904))))</f>
        <v>0</v>
      </c>
      <c r="L904">
        <f ca="1">IF(ISBLANK(INDIRECT("'["&amp;'Báo cáo'!$C$3&amp;".xlsx]Hóa đơn COD'!"&amp;CELL("address",L904))),"",(INDIRECT("'["&amp;'Báo cáo'!$C$3&amp;".xlsx]Hóa đơn COD'!"&amp;CELL("address",L904))))</f>
        <v>1</v>
      </c>
      <c r="M904">
        <f ca="1">IF(ISBLANK(INDIRECT("'["&amp;'Báo cáo'!$C$3&amp;".xlsx]Hóa đơn COD'!"&amp;CELL("address",M904))),"",(INDIRECT("'["&amp;'Báo cáo'!$C$3&amp;".xlsx]Hóa đơn COD'!"&amp;CELL("address",M904))))</f>
        <v>1</v>
      </c>
      <c r="N904" t="str">
        <f ca="1">IF(ISBLANK(INDIRECT("'["&amp;'Báo cáo'!$C$3&amp;".xlsx]Hóa đơn COD'!"&amp;CELL("address",N904))),"",(INDIRECT("'["&amp;'Báo cáo'!$C$3&amp;".xlsx]Hóa đơn COD'!"&amp;CELL("address",N904))))</f>
        <v>huyendtm2</v>
      </c>
      <c r="O904" t="str">
        <f ca="1">IF(ISBLANK(INDIRECT("'["&amp;'Báo cáo'!$C$3&amp;".xlsx]Hóa đơn COD'!"&amp;CELL("address",O904))),"",(INDIRECT("'["&amp;'Báo cáo'!$C$3&amp;".xlsx]Hóa đơn COD'!"&amp;CELL("address",O904))))</f>
        <v>17:51 30-11-19</v>
      </c>
      <c r="P904" s="10">
        <f t="shared" ca="1" si="14"/>
        <v>0.74375000000000002</v>
      </c>
      <c r="Q904" t="str">
        <f ca="1">IF(B904="","",IF(P904&lt;'Báo cáo'!$C$4,"Sáng","Chiều"))</f>
        <v>Chiều</v>
      </c>
      <c r="R904" s="12" t="str">
        <f ca="1">IF(A904="","",IF(ISNUMBER(MATCH(B904,'Danh sách COD'!$B:$B,0)),J904/I904,""))</f>
        <v/>
      </c>
      <c r="S904" t="str">
        <f ca="1">IF(R904="","",IF(R904&gt;='Báo cáo'!$C$8,"Có","Không"))</f>
        <v/>
      </c>
    </row>
    <row r="905" spans="1:19" x14ac:dyDescent="0.25">
      <c r="A905" t="str">
        <f ca="1">IF(ISBLANK(INDIRECT("'["&amp;'Báo cáo'!$C$3&amp;".xlsx]Hóa đơn COD'!"&amp;CELL("address",A905))),"",(INDIRECT("'["&amp;'Báo cáo'!$C$3&amp;".xlsx]Hóa đơn COD'!"&amp;CELL("address",A905))))</f>
        <v>BTT392392977.T168339.301119</v>
      </c>
      <c r="B905" t="str">
        <f ca="1">IF(ISBLANK(INDIRECT("'["&amp;'Báo cáo'!$C$3&amp;".xlsx]Hóa đơn COD'!"&amp;CELL("address",B905))),"",(INDIRECT("'["&amp;'Báo cáo'!$C$3&amp;".xlsx]Hóa đơn COD'!"&amp;CELL("address",B905))))</f>
        <v>T168339-Đinh Thụy Mỹ Huyền</v>
      </c>
      <c r="C905">
        <f ca="1">IF(ISBLANK(INDIRECT("'["&amp;'Báo cáo'!$C$3&amp;".xlsx]Hóa đơn COD'!"&amp;CELL("address",C905))),"",(INDIRECT("'["&amp;'Báo cáo'!$C$3&amp;".xlsx]Hóa đơn COD'!"&amp;CELL("address",C905))))</f>
        <v>0</v>
      </c>
      <c r="D905">
        <f ca="1">IF(ISBLANK(INDIRECT("'["&amp;'Báo cáo'!$C$3&amp;".xlsx]Hóa đơn COD'!"&amp;CELL("address",D905))),"",(INDIRECT("'["&amp;'Báo cáo'!$C$3&amp;".xlsx]Hóa đơn COD'!"&amp;CELL("address",D905))))</f>
        <v>16000</v>
      </c>
      <c r="E905">
        <f ca="1">IF(ISBLANK(INDIRECT("'["&amp;'Báo cáo'!$C$3&amp;".xlsx]Hóa đơn COD'!"&amp;CELL("address",E905))),"",(INDIRECT("'["&amp;'Báo cáo'!$C$3&amp;".xlsx]Hóa đơn COD'!"&amp;CELL("address",E905))))</f>
        <v>10000</v>
      </c>
      <c r="F905">
        <f ca="1">IF(ISBLANK(INDIRECT("'["&amp;'Báo cáo'!$C$3&amp;".xlsx]Hóa đơn COD'!"&amp;CELL("address",F905))),"",(INDIRECT("'["&amp;'Báo cáo'!$C$3&amp;".xlsx]Hóa đơn COD'!"&amp;CELL("address",F905))))</f>
        <v>10000</v>
      </c>
      <c r="G905">
        <f ca="1">IF(ISBLANK(INDIRECT("'["&amp;'Báo cáo'!$C$3&amp;".xlsx]Hóa đơn COD'!"&amp;CELL("address",G905))),"",(INDIRECT("'["&amp;'Báo cáo'!$C$3&amp;".xlsx]Hóa đơn COD'!"&amp;CELL("address",G905))))</f>
        <v>-16000</v>
      </c>
      <c r="H905">
        <f ca="1">IF(ISBLANK(INDIRECT("'["&amp;'Báo cáo'!$C$3&amp;".xlsx]Hóa đơn COD'!"&amp;CELL("address",H905))),"",(INDIRECT("'["&amp;'Báo cáo'!$C$3&amp;".xlsx]Hóa đơn COD'!"&amp;CELL("address",H905))))</f>
        <v>0</v>
      </c>
      <c r="I905">
        <f ca="1">IF(ISBLANK(INDIRECT("'["&amp;'Báo cáo'!$C$3&amp;".xlsx]Hóa đơn COD'!"&amp;CELL("address",I905))),"",(INDIRECT("'["&amp;'Báo cáo'!$C$3&amp;".xlsx]Hóa đơn COD'!"&amp;CELL("address",I905))))</f>
        <v>40</v>
      </c>
      <c r="J905">
        <f ca="1">IF(ISBLANK(INDIRECT("'["&amp;'Báo cáo'!$C$3&amp;".xlsx]Hóa đơn COD'!"&amp;CELL("address",J905))),"",(INDIRECT("'["&amp;'Báo cáo'!$C$3&amp;".xlsx]Hóa đơn COD'!"&amp;CELL("address",J905))))</f>
        <v>0</v>
      </c>
      <c r="K905">
        <f ca="1">IF(ISBLANK(INDIRECT("'["&amp;'Báo cáo'!$C$3&amp;".xlsx]Hóa đơn COD'!"&amp;CELL("address",K905))),"",(INDIRECT("'["&amp;'Báo cáo'!$C$3&amp;".xlsx]Hóa đơn COD'!"&amp;CELL("address",K905))))</f>
        <v>1</v>
      </c>
      <c r="L905">
        <f ca="1">IF(ISBLANK(INDIRECT("'["&amp;'Báo cáo'!$C$3&amp;".xlsx]Hóa đơn COD'!"&amp;CELL("address",L905))),"",(INDIRECT("'["&amp;'Báo cáo'!$C$3&amp;".xlsx]Hóa đơn COD'!"&amp;CELL("address",L905))))</f>
        <v>39</v>
      </c>
      <c r="M905">
        <f ca="1">IF(ISBLANK(INDIRECT("'["&amp;'Báo cáo'!$C$3&amp;".xlsx]Hóa đơn COD'!"&amp;CELL("address",M905))),"",(INDIRECT("'["&amp;'Báo cáo'!$C$3&amp;".xlsx]Hóa đơn COD'!"&amp;CELL("address",M905))))</f>
        <v>40</v>
      </c>
      <c r="N905" t="str">
        <f ca="1">IF(ISBLANK(INDIRECT("'["&amp;'Báo cáo'!$C$3&amp;".xlsx]Hóa đơn COD'!"&amp;CELL("address",N905))),"",(INDIRECT("'["&amp;'Báo cáo'!$C$3&amp;".xlsx]Hóa đơn COD'!"&amp;CELL("address",N905))))</f>
        <v>huyendtm2</v>
      </c>
      <c r="O905" t="str">
        <f ca="1">IF(ISBLANK(INDIRECT("'["&amp;'Báo cáo'!$C$3&amp;".xlsx]Hóa đơn COD'!"&amp;CELL("address",O905))),"",(INDIRECT("'["&amp;'Báo cáo'!$C$3&amp;".xlsx]Hóa đơn COD'!"&amp;CELL("address",O905))))</f>
        <v>22:55 30-11-19</v>
      </c>
      <c r="P905" s="10">
        <f t="shared" ca="1" si="14"/>
        <v>0.95486111111111116</v>
      </c>
      <c r="Q905" t="str">
        <f ca="1">IF(B905="","",IF(P905&lt;'Báo cáo'!$C$4,"Sáng","Chiều"))</f>
        <v>Chiều</v>
      </c>
      <c r="R905" s="12" t="str">
        <f ca="1">IF(A905="","",IF(ISNUMBER(MATCH(B905,'Danh sách COD'!$B:$B,0)),J905/I905,""))</f>
        <v/>
      </c>
      <c r="S905" t="str">
        <f ca="1">IF(R905="","",IF(R905&gt;='Báo cáo'!$C$8,"Có","Không"))</f>
        <v/>
      </c>
    </row>
    <row r="906" spans="1:19" x14ac:dyDescent="0.25">
      <c r="A906" t="str">
        <f ca="1">IF(ISBLANK(INDIRECT("'["&amp;'Báo cáo'!$C$3&amp;".xlsx]Hóa đơn COD'!"&amp;CELL("address",A906))),"",(INDIRECT("'["&amp;'Báo cáo'!$C$3&amp;".xlsx]Hóa đơn COD'!"&amp;CELL("address",A906))))</f>
        <v>BTT399266844.T169963.061219</v>
      </c>
      <c r="B906" t="str">
        <f ca="1">IF(ISBLANK(INDIRECT("'["&amp;'Báo cáo'!$C$3&amp;".xlsx]Hóa đơn COD'!"&amp;CELL("address",B906))),"",(INDIRECT("'["&amp;'Báo cáo'!$C$3&amp;".xlsx]Hóa đơn COD'!"&amp;CELL("address",B906))))</f>
        <v>T169963-Huỳnh Công Quốc Thịnh</v>
      </c>
      <c r="C906">
        <f ca="1">IF(ISBLANK(INDIRECT("'["&amp;'Báo cáo'!$C$3&amp;".xlsx]Hóa đơn COD'!"&amp;CELL("address",C906))),"",(INDIRECT("'["&amp;'Báo cáo'!$C$3&amp;".xlsx]Hóa đơn COD'!"&amp;CELL("address",C906))))</f>
        <v>6901460</v>
      </c>
      <c r="D906">
        <f ca="1">IF(ISBLANK(INDIRECT("'["&amp;'Báo cáo'!$C$3&amp;".xlsx]Hóa đơn COD'!"&amp;CELL("address",D906))),"",(INDIRECT("'["&amp;'Báo cáo'!$C$3&amp;".xlsx]Hóa đơn COD'!"&amp;CELL("address",D906))))</f>
        <v>0</v>
      </c>
      <c r="E906">
        <f ca="1">IF(ISBLANK(INDIRECT("'["&amp;'Báo cáo'!$C$3&amp;".xlsx]Hóa đơn COD'!"&amp;CELL("address",E906))),"",(INDIRECT("'["&amp;'Báo cáo'!$C$3&amp;".xlsx]Hóa đơn COD'!"&amp;CELL("address",E906))))</f>
        <v>742320</v>
      </c>
      <c r="F906">
        <f ca="1">IF(ISBLANK(INDIRECT("'["&amp;'Báo cáo'!$C$3&amp;".xlsx]Hóa đơn COD'!"&amp;CELL("address",F906))),"",(INDIRECT("'["&amp;'Báo cáo'!$C$3&amp;".xlsx]Hóa đơn COD'!"&amp;CELL("address",F906))))</f>
        <v>570320</v>
      </c>
      <c r="G906">
        <f ca="1">IF(ISBLANK(INDIRECT("'["&amp;'Báo cáo'!$C$3&amp;".xlsx]Hóa đơn COD'!"&amp;CELL("address",G906))),"",(INDIRECT("'["&amp;'Báo cáo'!$C$3&amp;".xlsx]Hóa đơn COD'!"&amp;CELL("address",G906))))</f>
        <v>172000</v>
      </c>
      <c r="H906">
        <f ca="1">IF(ISBLANK(INDIRECT("'["&amp;'Báo cáo'!$C$3&amp;".xlsx]Hóa đơn COD'!"&amp;CELL("address",H906))),"",(INDIRECT("'["&amp;'Báo cáo'!$C$3&amp;".xlsx]Hóa đơn COD'!"&amp;CELL("address",H906))))</f>
        <v>0</v>
      </c>
      <c r="I906">
        <f ca="1">IF(ISBLANK(INDIRECT("'["&amp;'Báo cáo'!$C$3&amp;".xlsx]Hóa đơn COD'!"&amp;CELL("address",I906))),"",(INDIRECT("'["&amp;'Báo cáo'!$C$3&amp;".xlsx]Hóa đơn COD'!"&amp;CELL("address",I906))))</f>
        <v>32</v>
      </c>
      <c r="J906">
        <f ca="1">IF(ISBLANK(INDIRECT("'["&amp;'Báo cáo'!$C$3&amp;".xlsx]Hóa đơn COD'!"&amp;CELL("address",J906))),"",(INDIRECT("'["&amp;'Báo cáo'!$C$3&amp;".xlsx]Hóa đơn COD'!"&amp;CELL("address",J906))))</f>
        <v>28</v>
      </c>
      <c r="K906">
        <f ca="1">IF(ISBLANK(INDIRECT("'["&amp;'Báo cáo'!$C$3&amp;".xlsx]Hóa đơn COD'!"&amp;CELL("address",K906))),"",(INDIRECT("'["&amp;'Báo cáo'!$C$3&amp;".xlsx]Hóa đơn COD'!"&amp;CELL("address",K906))))</f>
        <v>0</v>
      </c>
      <c r="L906">
        <f ca="1">IF(ISBLANK(INDIRECT("'["&amp;'Báo cáo'!$C$3&amp;".xlsx]Hóa đơn COD'!"&amp;CELL("address",L906))),"",(INDIRECT("'["&amp;'Báo cáo'!$C$3&amp;".xlsx]Hóa đơn COD'!"&amp;CELL("address",L906))))</f>
        <v>4</v>
      </c>
      <c r="M906">
        <f ca="1">IF(ISBLANK(INDIRECT("'["&amp;'Báo cáo'!$C$3&amp;".xlsx]Hóa đơn COD'!"&amp;CELL("address",M906))),"",(INDIRECT("'["&amp;'Báo cáo'!$C$3&amp;".xlsx]Hóa đơn COD'!"&amp;CELL("address",M906))))</f>
        <v>32</v>
      </c>
      <c r="N906" t="str">
        <f ca="1">IF(ISBLANK(INDIRECT("'["&amp;'Báo cáo'!$C$3&amp;".xlsx]Hóa đơn COD'!"&amp;CELL("address",N906))),"",(INDIRECT("'["&amp;'Báo cáo'!$C$3&amp;".xlsx]Hóa đơn COD'!"&amp;CELL("address",N906))))</f>
        <v>ngannk2</v>
      </c>
      <c r="O906" t="str">
        <f ca="1">IF(ISBLANK(INDIRECT("'["&amp;'Báo cáo'!$C$3&amp;".xlsx]Hóa đơn COD'!"&amp;CELL("address",O906))),"",(INDIRECT("'["&amp;'Báo cáo'!$C$3&amp;".xlsx]Hóa đơn COD'!"&amp;CELL("address",O906))))</f>
        <v>11:32 06-12-19</v>
      </c>
      <c r="P906" s="10">
        <f t="shared" ca="1" si="14"/>
        <v>0.48055555555555557</v>
      </c>
      <c r="Q906" t="str">
        <f ca="1">IF(B906="","",IF(P906&lt;'Báo cáo'!$C$4,"Sáng","Chiều"))</f>
        <v>Sáng</v>
      </c>
      <c r="R906" s="12" t="str">
        <f ca="1">IF(A906="","",IF(ISNUMBER(MATCH(B906,'Danh sách COD'!$B:$B,0)),J906/I906,""))</f>
        <v/>
      </c>
      <c r="S906" t="str">
        <f ca="1">IF(R906="","",IF(R906&gt;='Báo cáo'!$C$8,"Có","Không"))</f>
        <v/>
      </c>
    </row>
    <row r="907" spans="1:19" x14ac:dyDescent="0.25">
      <c r="A907" t="str">
        <f ca="1">IF(ISBLANK(INDIRECT("'["&amp;'Báo cáo'!$C$3&amp;".xlsx]Hóa đơn COD'!"&amp;CELL("address",A907))),"",(INDIRECT("'["&amp;'Báo cáo'!$C$3&amp;".xlsx]Hóa đơn COD'!"&amp;CELL("address",A907))))</f>
        <v>BTT397832739.T169963.051219</v>
      </c>
      <c r="B907" t="str">
        <f ca="1">IF(ISBLANK(INDIRECT("'["&amp;'Báo cáo'!$C$3&amp;".xlsx]Hóa đơn COD'!"&amp;CELL("address",B907))),"",(INDIRECT("'["&amp;'Báo cáo'!$C$3&amp;".xlsx]Hóa đơn COD'!"&amp;CELL("address",B907))))</f>
        <v>T169963-Huỳnh Công Quốc Thịnh</v>
      </c>
      <c r="C907">
        <f ca="1">IF(ISBLANK(INDIRECT("'["&amp;'Báo cáo'!$C$3&amp;".xlsx]Hóa đơn COD'!"&amp;CELL("address",C907))),"",(INDIRECT("'["&amp;'Báo cáo'!$C$3&amp;".xlsx]Hóa đơn COD'!"&amp;CELL("address",C907))))</f>
        <v>7736665</v>
      </c>
      <c r="D907">
        <f ca="1">IF(ISBLANK(INDIRECT("'["&amp;'Báo cáo'!$C$3&amp;".xlsx]Hóa đơn COD'!"&amp;CELL("address",D907))),"",(INDIRECT("'["&amp;'Báo cáo'!$C$3&amp;".xlsx]Hóa đơn COD'!"&amp;CELL("address",D907))))</f>
        <v>0</v>
      </c>
      <c r="E907">
        <f ca="1">IF(ISBLANK(INDIRECT("'["&amp;'Báo cáo'!$C$3&amp;".xlsx]Hóa đơn COD'!"&amp;CELL("address",E907))),"",(INDIRECT("'["&amp;'Báo cáo'!$C$3&amp;".xlsx]Hóa đơn COD'!"&amp;CELL("address",E907))))</f>
        <v>671195</v>
      </c>
      <c r="F907">
        <f ca="1">IF(ISBLANK(INDIRECT("'["&amp;'Báo cáo'!$C$3&amp;".xlsx]Hóa đơn COD'!"&amp;CELL("address",F907))),"",(INDIRECT("'["&amp;'Báo cáo'!$C$3&amp;".xlsx]Hóa đơn COD'!"&amp;CELL("address",F907))))</f>
        <v>627195</v>
      </c>
      <c r="G907">
        <f ca="1">IF(ISBLANK(INDIRECT("'["&amp;'Báo cáo'!$C$3&amp;".xlsx]Hóa đơn COD'!"&amp;CELL("address",G907))),"",(INDIRECT("'["&amp;'Báo cáo'!$C$3&amp;".xlsx]Hóa đơn COD'!"&amp;CELL("address",G907))))</f>
        <v>44000</v>
      </c>
      <c r="H907">
        <f ca="1">IF(ISBLANK(INDIRECT("'["&amp;'Báo cáo'!$C$3&amp;".xlsx]Hóa đơn COD'!"&amp;CELL("address",H907))),"",(INDIRECT("'["&amp;'Báo cáo'!$C$3&amp;".xlsx]Hóa đơn COD'!"&amp;CELL("address",H907))))</f>
        <v>0</v>
      </c>
      <c r="I907">
        <f ca="1">IF(ISBLANK(INDIRECT("'["&amp;'Báo cáo'!$C$3&amp;".xlsx]Hóa đơn COD'!"&amp;CELL("address",I907))),"",(INDIRECT("'["&amp;'Báo cáo'!$C$3&amp;".xlsx]Hóa đơn COD'!"&amp;CELL("address",I907))))</f>
        <v>28</v>
      </c>
      <c r="J907">
        <f ca="1">IF(ISBLANK(INDIRECT("'["&amp;'Báo cáo'!$C$3&amp;".xlsx]Hóa đơn COD'!"&amp;CELL("address",J907))),"",(INDIRECT("'["&amp;'Báo cáo'!$C$3&amp;".xlsx]Hóa đơn COD'!"&amp;CELL("address",J907))))</f>
        <v>24</v>
      </c>
      <c r="K907">
        <f ca="1">IF(ISBLANK(INDIRECT("'["&amp;'Báo cáo'!$C$3&amp;".xlsx]Hóa đơn COD'!"&amp;CELL("address",K907))),"",(INDIRECT("'["&amp;'Báo cáo'!$C$3&amp;".xlsx]Hóa đơn COD'!"&amp;CELL("address",K907))))</f>
        <v>1</v>
      </c>
      <c r="L907">
        <f ca="1">IF(ISBLANK(INDIRECT("'["&amp;'Báo cáo'!$C$3&amp;".xlsx]Hóa đơn COD'!"&amp;CELL("address",L907))),"",(INDIRECT("'["&amp;'Báo cáo'!$C$3&amp;".xlsx]Hóa đơn COD'!"&amp;CELL("address",L907))))</f>
        <v>3</v>
      </c>
      <c r="M907">
        <f ca="1">IF(ISBLANK(INDIRECT("'["&amp;'Báo cáo'!$C$3&amp;".xlsx]Hóa đơn COD'!"&amp;CELL("address",M907))),"",(INDIRECT("'["&amp;'Báo cáo'!$C$3&amp;".xlsx]Hóa đơn COD'!"&amp;CELL("address",M907))))</f>
        <v>28</v>
      </c>
      <c r="N907" t="str">
        <f ca="1">IF(ISBLANK(INDIRECT("'["&amp;'Báo cáo'!$C$3&amp;".xlsx]Hóa đơn COD'!"&amp;CELL("address",N907))),"",(INDIRECT("'["&amp;'Báo cáo'!$C$3&amp;".xlsx]Hóa đơn COD'!"&amp;CELL("address",N907))))</f>
        <v>ngannk2</v>
      </c>
      <c r="O907" t="str">
        <f ca="1">IF(ISBLANK(INDIRECT("'["&amp;'Báo cáo'!$C$3&amp;".xlsx]Hóa đơn COD'!"&amp;CELL("address",O907))),"",(INDIRECT("'["&amp;'Báo cáo'!$C$3&amp;".xlsx]Hóa đơn COD'!"&amp;CELL("address",O907))))</f>
        <v>11:40 05-12-19</v>
      </c>
      <c r="P907" s="10">
        <f t="shared" ca="1" si="14"/>
        <v>0.4861111111111111</v>
      </c>
      <c r="Q907" t="str">
        <f ca="1">IF(B907="","",IF(P907&lt;'Báo cáo'!$C$4,"Sáng","Chiều"))</f>
        <v>Sáng</v>
      </c>
      <c r="R907" s="12" t="str">
        <f ca="1">IF(A907="","",IF(ISNUMBER(MATCH(B907,'Danh sách COD'!$B:$B,0)),J907/I907,""))</f>
        <v/>
      </c>
      <c r="S907" t="str">
        <f ca="1">IF(R907="","",IF(R907&gt;='Báo cáo'!$C$8,"Có","Không"))</f>
        <v/>
      </c>
    </row>
    <row r="908" spans="1:19" x14ac:dyDescent="0.25">
      <c r="A908" t="str">
        <f ca="1">IF(ISBLANK(INDIRECT("'["&amp;'Báo cáo'!$C$3&amp;".xlsx]Hóa đơn COD'!"&amp;CELL("address",A908))),"",(INDIRECT("'["&amp;'Báo cáo'!$C$3&amp;".xlsx]Hóa đơn COD'!"&amp;CELL("address",A908))))</f>
        <v>BTT391703691.T169963.301119</v>
      </c>
      <c r="B908" t="str">
        <f ca="1">IF(ISBLANK(INDIRECT("'["&amp;'Báo cáo'!$C$3&amp;".xlsx]Hóa đơn COD'!"&amp;CELL("address",B908))),"",(INDIRECT("'["&amp;'Báo cáo'!$C$3&amp;".xlsx]Hóa đơn COD'!"&amp;CELL("address",B908))))</f>
        <v>T169963-Huỳnh Công Quốc Thịnh</v>
      </c>
      <c r="C908">
        <f ca="1">IF(ISBLANK(INDIRECT("'["&amp;'Báo cáo'!$C$3&amp;".xlsx]Hóa đơn COD'!"&amp;CELL("address",C908))),"",(INDIRECT("'["&amp;'Báo cáo'!$C$3&amp;".xlsx]Hóa đơn COD'!"&amp;CELL("address",C908))))</f>
        <v>10202540</v>
      </c>
      <c r="D908">
        <f ca="1">IF(ISBLANK(INDIRECT("'["&amp;'Báo cáo'!$C$3&amp;".xlsx]Hóa đơn COD'!"&amp;CELL("address",D908))),"",(INDIRECT("'["&amp;'Báo cáo'!$C$3&amp;".xlsx]Hóa đơn COD'!"&amp;CELL("address",D908))))</f>
        <v>0</v>
      </c>
      <c r="E908">
        <f ca="1">IF(ISBLANK(INDIRECT("'["&amp;'Báo cáo'!$C$3&amp;".xlsx]Hóa đơn COD'!"&amp;CELL("address",E908))),"",(INDIRECT("'["&amp;'Báo cáo'!$C$3&amp;".xlsx]Hóa đơn COD'!"&amp;CELL("address",E908))))</f>
        <v>1149240</v>
      </c>
      <c r="F908">
        <f ca="1">IF(ISBLANK(INDIRECT("'["&amp;'Báo cáo'!$C$3&amp;".xlsx]Hóa đơn COD'!"&amp;CELL("address",F908))),"",(INDIRECT("'["&amp;'Báo cáo'!$C$3&amp;".xlsx]Hóa đơn COD'!"&amp;CELL("address",F908))))</f>
        <v>1017240</v>
      </c>
      <c r="G908">
        <f ca="1">IF(ISBLANK(INDIRECT("'["&amp;'Báo cáo'!$C$3&amp;".xlsx]Hóa đơn COD'!"&amp;CELL("address",G908))),"",(INDIRECT("'["&amp;'Báo cáo'!$C$3&amp;".xlsx]Hóa đơn COD'!"&amp;CELL("address",G908))))</f>
        <v>132000</v>
      </c>
      <c r="H908">
        <f ca="1">IF(ISBLANK(INDIRECT("'["&amp;'Báo cáo'!$C$3&amp;".xlsx]Hóa đơn COD'!"&amp;CELL("address",H908))),"",(INDIRECT("'["&amp;'Báo cáo'!$C$3&amp;".xlsx]Hóa đơn COD'!"&amp;CELL("address",H908))))</f>
        <v>0</v>
      </c>
      <c r="I908">
        <f ca="1">IF(ISBLANK(INDIRECT("'["&amp;'Báo cáo'!$C$3&amp;".xlsx]Hóa đơn COD'!"&amp;CELL("address",I908))),"",(INDIRECT("'["&amp;'Báo cáo'!$C$3&amp;".xlsx]Hóa đơn COD'!"&amp;CELL("address",I908))))</f>
        <v>49</v>
      </c>
      <c r="J908">
        <f ca="1">IF(ISBLANK(INDIRECT("'["&amp;'Báo cáo'!$C$3&amp;".xlsx]Hóa đơn COD'!"&amp;CELL("address",J908))),"",(INDIRECT("'["&amp;'Báo cáo'!$C$3&amp;".xlsx]Hóa đơn COD'!"&amp;CELL("address",J908))))</f>
        <v>47</v>
      </c>
      <c r="K908">
        <f ca="1">IF(ISBLANK(INDIRECT("'["&amp;'Báo cáo'!$C$3&amp;".xlsx]Hóa đơn COD'!"&amp;CELL("address",K908))),"",(INDIRECT("'["&amp;'Báo cáo'!$C$3&amp;".xlsx]Hóa đơn COD'!"&amp;CELL("address",K908))))</f>
        <v>0</v>
      </c>
      <c r="L908">
        <f ca="1">IF(ISBLANK(INDIRECT("'["&amp;'Báo cáo'!$C$3&amp;".xlsx]Hóa đơn COD'!"&amp;CELL("address",L908))),"",(INDIRECT("'["&amp;'Báo cáo'!$C$3&amp;".xlsx]Hóa đơn COD'!"&amp;CELL("address",L908))))</f>
        <v>2</v>
      </c>
      <c r="M908">
        <f ca="1">IF(ISBLANK(INDIRECT("'["&amp;'Báo cáo'!$C$3&amp;".xlsx]Hóa đơn COD'!"&amp;CELL("address",M908))),"",(INDIRECT("'["&amp;'Báo cáo'!$C$3&amp;".xlsx]Hóa đơn COD'!"&amp;CELL("address",M908))))</f>
        <v>49</v>
      </c>
      <c r="N908" t="str">
        <f ca="1">IF(ISBLANK(INDIRECT("'["&amp;'Báo cáo'!$C$3&amp;".xlsx]Hóa đơn COD'!"&amp;CELL("address",N908))),"",(INDIRECT("'["&amp;'Báo cáo'!$C$3&amp;".xlsx]Hóa đơn COD'!"&amp;CELL("address",N908))))</f>
        <v>trongntm</v>
      </c>
      <c r="O908" t="str">
        <f ca="1">IF(ISBLANK(INDIRECT("'["&amp;'Báo cáo'!$C$3&amp;".xlsx]Hóa đơn COD'!"&amp;CELL("address",O908))),"",(INDIRECT("'["&amp;'Báo cáo'!$C$3&amp;".xlsx]Hóa đơn COD'!"&amp;CELL("address",O908))))</f>
        <v>12:21 30-11-19</v>
      </c>
      <c r="P908" s="10">
        <f t="shared" ca="1" si="14"/>
        <v>0.51458333333333328</v>
      </c>
      <c r="Q908" t="str">
        <f ca="1">IF(B908="","",IF(P908&lt;'Báo cáo'!$C$4,"Sáng","Chiều"))</f>
        <v>Sáng</v>
      </c>
      <c r="R908" s="12" t="str">
        <f ca="1">IF(A908="","",IF(ISNUMBER(MATCH(B908,'Danh sách COD'!$B:$B,0)),J908/I908,""))</f>
        <v/>
      </c>
      <c r="S908" t="str">
        <f ca="1">IF(R908="","",IF(R908&gt;='Báo cáo'!$C$8,"Có","Không"))</f>
        <v/>
      </c>
    </row>
    <row r="909" spans="1:19" x14ac:dyDescent="0.25">
      <c r="A909" t="str">
        <f ca="1">IF(ISBLANK(INDIRECT("'["&amp;'Báo cáo'!$C$3&amp;".xlsx]Hóa đơn COD'!"&amp;CELL("address",A909))),"",(INDIRECT("'["&amp;'Báo cáo'!$C$3&amp;".xlsx]Hóa đơn COD'!"&amp;CELL("address",A909))))</f>
        <v>BTT396654438.T169963.041219</v>
      </c>
      <c r="B909" t="str">
        <f ca="1">IF(ISBLANK(INDIRECT("'["&amp;'Báo cáo'!$C$3&amp;".xlsx]Hóa đơn COD'!"&amp;CELL("address",B909))),"",(INDIRECT("'["&amp;'Báo cáo'!$C$3&amp;".xlsx]Hóa đơn COD'!"&amp;CELL("address",B909))))</f>
        <v>T169963-Huỳnh Công Quốc Thịnh</v>
      </c>
      <c r="C909">
        <f ca="1">IF(ISBLANK(INDIRECT("'["&amp;'Báo cáo'!$C$3&amp;".xlsx]Hóa đơn COD'!"&amp;CELL("address",C909))),"",(INDIRECT("'["&amp;'Báo cáo'!$C$3&amp;".xlsx]Hóa đơn COD'!"&amp;CELL("address",C909))))</f>
        <v>10669540</v>
      </c>
      <c r="D909">
        <f ca="1">IF(ISBLANK(INDIRECT("'["&amp;'Báo cáo'!$C$3&amp;".xlsx]Hóa đơn COD'!"&amp;CELL("address",D909))),"",(INDIRECT("'["&amp;'Báo cáo'!$C$3&amp;".xlsx]Hóa đơn COD'!"&amp;CELL("address",D909))))</f>
        <v>0</v>
      </c>
      <c r="E909">
        <f ca="1">IF(ISBLANK(INDIRECT("'["&amp;'Báo cáo'!$C$3&amp;".xlsx]Hóa đơn COD'!"&amp;CELL("address",E909))),"",(INDIRECT("'["&amp;'Báo cáo'!$C$3&amp;".xlsx]Hóa đơn COD'!"&amp;CELL("address",E909))))</f>
        <v>790320</v>
      </c>
      <c r="F909">
        <f ca="1">IF(ISBLANK(INDIRECT("'["&amp;'Báo cáo'!$C$3&amp;".xlsx]Hóa đơn COD'!"&amp;CELL("address",F909))),"",(INDIRECT("'["&amp;'Báo cáo'!$C$3&amp;".xlsx]Hóa đơn COD'!"&amp;CELL("address",F909))))</f>
        <v>686320</v>
      </c>
      <c r="G909">
        <f ca="1">IF(ISBLANK(INDIRECT("'["&amp;'Báo cáo'!$C$3&amp;".xlsx]Hóa đơn COD'!"&amp;CELL("address",G909))),"",(INDIRECT("'["&amp;'Báo cáo'!$C$3&amp;".xlsx]Hóa đơn COD'!"&amp;CELL("address",G909))))</f>
        <v>104000</v>
      </c>
      <c r="H909">
        <f ca="1">IF(ISBLANK(INDIRECT("'["&amp;'Báo cáo'!$C$3&amp;".xlsx]Hóa đơn COD'!"&amp;CELL("address",H909))),"",(INDIRECT("'["&amp;'Báo cáo'!$C$3&amp;".xlsx]Hóa đơn COD'!"&amp;CELL("address",H909))))</f>
        <v>0</v>
      </c>
      <c r="I909">
        <f ca="1">IF(ISBLANK(INDIRECT("'["&amp;'Báo cáo'!$C$3&amp;".xlsx]Hóa đơn COD'!"&amp;CELL("address",I909))),"",(INDIRECT("'["&amp;'Báo cáo'!$C$3&amp;".xlsx]Hóa đơn COD'!"&amp;CELL("address",I909))))</f>
        <v>33</v>
      </c>
      <c r="J909">
        <f ca="1">IF(ISBLANK(INDIRECT("'["&amp;'Báo cáo'!$C$3&amp;".xlsx]Hóa đơn COD'!"&amp;CELL("address",J909))),"",(INDIRECT("'["&amp;'Báo cáo'!$C$3&amp;".xlsx]Hóa đơn COD'!"&amp;CELL("address",J909))))</f>
        <v>27</v>
      </c>
      <c r="K909">
        <f ca="1">IF(ISBLANK(INDIRECT("'["&amp;'Báo cáo'!$C$3&amp;".xlsx]Hóa đơn COD'!"&amp;CELL("address",K909))),"",(INDIRECT("'["&amp;'Báo cáo'!$C$3&amp;".xlsx]Hóa đơn COD'!"&amp;CELL("address",K909))))</f>
        <v>2</v>
      </c>
      <c r="L909">
        <f ca="1">IF(ISBLANK(INDIRECT("'["&amp;'Báo cáo'!$C$3&amp;".xlsx]Hóa đơn COD'!"&amp;CELL("address",L909))),"",(INDIRECT("'["&amp;'Báo cáo'!$C$3&amp;".xlsx]Hóa đơn COD'!"&amp;CELL("address",L909))))</f>
        <v>4</v>
      </c>
      <c r="M909">
        <f ca="1">IF(ISBLANK(INDIRECT("'["&amp;'Báo cáo'!$C$3&amp;".xlsx]Hóa đơn COD'!"&amp;CELL("address",M909))),"",(INDIRECT("'["&amp;'Báo cáo'!$C$3&amp;".xlsx]Hóa đơn COD'!"&amp;CELL("address",M909))))</f>
        <v>33</v>
      </c>
      <c r="N909" t="str">
        <f ca="1">IF(ISBLANK(INDIRECT("'["&amp;'Báo cáo'!$C$3&amp;".xlsx]Hóa đơn COD'!"&amp;CELL("address",N909))),"",(INDIRECT("'["&amp;'Báo cáo'!$C$3&amp;".xlsx]Hóa đơn COD'!"&amp;CELL("address",N909))))</f>
        <v>ngannk2</v>
      </c>
      <c r="O909" t="str">
        <f ca="1">IF(ISBLANK(INDIRECT("'["&amp;'Báo cáo'!$C$3&amp;".xlsx]Hóa đơn COD'!"&amp;CELL("address",O909))),"",(INDIRECT("'["&amp;'Báo cáo'!$C$3&amp;".xlsx]Hóa đơn COD'!"&amp;CELL("address",O909))))</f>
        <v>12:38 04-12-19</v>
      </c>
      <c r="P909" s="10">
        <f t="shared" ca="1" si="14"/>
        <v>0.52638888888888891</v>
      </c>
      <c r="Q909" t="str">
        <f ca="1">IF(B909="","",IF(P909&lt;'Báo cáo'!$C$4,"Sáng","Chiều"))</f>
        <v>Sáng</v>
      </c>
      <c r="R909" s="12" t="str">
        <f ca="1">IF(A909="","",IF(ISNUMBER(MATCH(B909,'Danh sách COD'!$B:$B,0)),J909/I909,""))</f>
        <v/>
      </c>
      <c r="S909" t="str">
        <f ca="1">IF(R909="","",IF(R909&gt;='Báo cáo'!$C$8,"Có","Không"))</f>
        <v/>
      </c>
    </row>
    <row r="910" spans="1:19" x14ac:dyDescent="0.25">
      <c r="A910" t="str">
        <f ca="1">IF(ISBLANK(INDIRECT("'["&amp;'Báo cáo'!$C$3&amp;".xlsx]Hóa đơn COD'!"&amp;CELL("address",A910))),"",(INDIRECT("'["&amp;'Báo cáo'!$C$3&amp;".xlsx]Hóa đơn COD'!"&amp;CELL("address",A910))))</f>
        <v>BTT395249292.T169963.031219</v>
      </c>
      <c r="B910" t="str">
        <f ca="1">IF(ISBLANK(INDIRECT("'["&amp;'Báo cáo'!$C$3&amp;".xlsx]Hóa đơn COD'!"&amp;CELL("address",B910))),"",(INDIRECT("'["&amp;'Báo cáo'!$C$3&amp;".xlsx]Hóa đơn COD'!"&amp;CELL("address",B910))))</f>
        <v>T169963-Huỳnh Công Quốc Thịnh</v>
      </c>
      <c r="C910">
        <f ca="1">IF(ISBLANK(INDIRECT("'["&amp;'Báo cáo'!$C$3&amp;".xlsx]Hóa đơn COD'!"&amp;CELL("address",C910))),"",(INDIRECT("'["&amp;'Báo cáo'!$C$3&amp;".xlsx]Hóa đơn COD'!"&amp;CELL("address",C910))))</f>
        <v>15109854</v>
      </c>
      <c r="D910">
        <f ca="1">IF(ISBLANK(INDIRECT("'["&amp;'Báo cáo'!$C$3&amp;".xlsx]Hóa đơn COD'!"&amp;CELL("address",D910))),"",(INDIRECT("'["&amp;'Báo cáo'!$C$3&amp;".xlsx]Hóa đơn COD'!"&amp;CELL("address",D910))))</f>
        <v>0</v>
      </c>
      <c r="E910">
        <f ca="1">IF(ISBLANK(INDIRECT("'["&amp;'Báo cáo'!$C$3&amp;".xlsx]Hóa đơn COD'!"&amp;CELL("address",E910))),"",(INDIRECT("'["&amp;'Báo cáo'!$C$3&amp;".xlsx]Hóa đơn COD'!"&amp;CELL("address",E910))))</f>
        <v>1296373</v>
      </c>
      <c r="F910">
        <f ca="1">IF(ISBLANK(INDIRECT("'["&amp;'Báo cáo'!$C$3&amp;".xlsx]Hóa đơn COD'!"&amp;CELL("address",F910))),"",(INDIRECT("'["&amp;'Báo cáo'!$C$3&amp;".xlsx]Hóa đơn COD'!"&amp;CELL("address",F910))))</f>
        <v>1016373</v>
      </c>
      <c r="G910">
        <f ca="1">IF(ISBLANK(INDIRECT("'["&amp;'Báo cáo'!$C$3&amp;".xlsx]Hóa đơn COD'!"&amp;CELL("address",G910))),"",(INDIRECT("'["&amp;'Báo cáo'!$C$3&amp;".xlsx]Hóa đơn COD'!"&amp;CELL("address",G910))))</f>
        <v>280000</v>
      </c>
      <c r="H910">
        <f ca="1">IF(ISBLANK(INDIRECT("'["&amp;'Báo cáo'!$C$3&amp;".xlsx]Hóa đơn COD'!"&amp;CELL("address",H910))),"",(INDIRECT("'["&amp;'Báo cáo'!$C$3&amp;".xlsx]Hóa đơn COD'!"&amp;CELL("address",H910))))</f>
        <v>0</v>
      </c>
      <c r="I910">
        <f ca="1">IF(ISBLANK(INDIRECT("'["&amp;'Báo cáo'!$C$3&amp;".xlsx]Hóa đơn COD'!"&amp;CELL("address",I910))),"",(INDIRECT("'["&amp;'Báo cáo'!$C$3&amp;".xlsx]Hóa đơn COD'!"&amp;CELL("address",I910))))</f>
        <v>55</v>
      </c>
      <c r="J910">
        <f ca="1">IF(ISBLANK(INDIRECT("'["&amp;'Báo cáo'!$C$3&amp;".xlsx]Hóa đơn COD'!"&amp;CELL("address",J910))),"",(INDIRECT("'["&amp;'Báo cáo'!$C$3&amp;".xlsx]Hóa đơn COD'!"&amp;CELL("address",J910))))</f>
        <v>50</v>
      </c>
      <c r="K910">
        <f ca="1">IF(ISBLANK(INDIRECT("'["&amp;'Báo cáo'!$C$3&amp;".xlsx]Hóa đơn COD'!"&amp;CELL("address",K910))),"",(INDIRECT("'["&amp;'Báo cáo'!$C$3&amp;".xlsx]Hóa đơn COD'!"&amp;CELL("address",K910))))</f>
        <v>0</v>
      </c>
      <c r="L910">
        <f ca="1">IF(ISBLANK(INDIRECT("'["&amp;'Báo cáo'!$C$3&amp;".xlsx]Hóa đơn COD'!"&amp;CELL("address",L910))),"",(INDIRECT("'["&amp;'Báo cáo'!$C$3&amp;".xlsx]Hóa đơn COD'!"&amp;CELL("address",L910))))</f>
        <v>5</v>
      </c>
      <c r="M910">
        <f ca="1">IF(ISBLANK(INDIRECT("'["&amp;'Báo cáo'!$C$3&amp;".xlsx]Hóa đơn COD'!"&amp;CELL("address",M910))),"",(INDIRECT("'["&amp;'Báo cáo'!$C$3&amp;".xlsx]Hóa đơn COD'!"&amp;CELL("address",M910))))</f>
        <v>55</v>
      </c>
      <c r="N910" t="str">
        <f ca="1">IF(ISBLANK(INDIRECT("'["&amp;'Báo cáo'!$C$3&amp;".xlsx]Hóa đơn COD'!"&amp;CELL("address",N910))),"",(INDIRECT("'["&amp;'Báo cáo'!$C$3&amp;".xlsx]Hóa đơn COD'!"&amp;CELL("address",N910))))</f>
        <v>ngannk2</v>
      </c>
      <c r="O910" t="str">
        <f ca="1">IF(ISBLANK(INDIRECT("'["&amp;'Báo cáo'!$C$3&amp;".xlsx]Hóa đơn COD'!"&amp;CELL("address",O910))),"",(INDIRECT("'["&amp;'Báo cáo'!$C$3&amp;".xlsx]Hóa đơn COD'!"&amp;CELL("address",O910))))</f>
        <v>12:52 03-12-19</v>
      </c>
      <c r="P910" s="10">
        <f t="shared" ca="1" si="14"/>
        <v>0.53611111111111109</v>
      </c>
      <c r="Q910" t="str">
        <f ca="1">IF(B910="","",IF(P910&lt;'Báo cáo'!$C$4,"Sáng","Chiều"))</f>
        <v>Sáng</v>
      </c>
      <c r="R910" s="12" t="str">
        <f ca="1">IF(A910="","",IF(ISNUMBER(MATCH(B910,'Danh sách COD'!$B:$B,0)),J910/I910,""))</f>
        <v/>
      </c>
      <c r="S910" t="str">
        <f ca="1">IF(R910="","",IF(R910&gt;='Báo cáo'!$C$8,"Có","Không"))</f>
        <v/>
      </c>
    </row>
    <row r="911" spans="1:19" x14ac:dyDescent="0.25">
      <c r="A911" t="str">
        <f ca="1">IF(ISBLANK(INDIRECT("'["&amp;'Báo cáo'!$C$3&amp;".xlsx]Hóa đơn COD'!"&amp;CELL("address",A911))),"",(INDIRECT("'["&amp;'Báo cáo'!$C$3&amp;".xlsx]Hóa đơn COD'!"&amp;CELL("address",A911))))</f>
        <v>BTT393946464.T169963.021219</v>
      </c>
      <c r="B911" t="str">
        <f ca="1">IF(ISBLANK(INDIRECT("'["&amp;'Báo cáo'!$C$3&amp;".xlsx]Hóa đơn COD'!"&amp;CELL("address",B911))),"",(INDIRECT("'["&amp;'Báo cáo'!$C$3&amp;".xlsx]Hóa đơn COD'!"&amp;CELL("address",B911))))</f>
        <v>T169963-Huỳnh Công Quốc Thịnh</v>
      </c>
      <c r="C911">
        <f ca="1">IF(ISBLANK(INDIRECT("'["&amp;'Báo cáo'!$C$3&amp;".xlsx]Hóa đơn COD'!"&amp;CELL("address",C911))),"",(INDIRECT("'["&amp;'Báo cáo'!$C$3&amp;".xlsx]Hóa đơn COD'!"&amp;CELL("address",C911))))</f>
        <v>14553895</v>
      </c>
      <c r="D911">
        <f ca="1">IF(ISBLANK(INDIRECT("'["&amp;'Báo cáo'!$C$3&amp;".xlsx]Hóa đơn COD'!"&amp;CELL("address",D911))),"",(INDIRECT("'["&amp;'Báo cáo'!$C$3&amp;".xlsx]Hóa đơn COD'!"&amp;CELL("address",D911))))</f>
        <v>0</v>
      </c>
      <c r="E911">
        <f ca="1">IF(ISBLANK(INDIRECT("'["&amp;'Báo cáo'!$C$3&amp;".xlsx]Hóa đơn COD'!"&amp;CELL("address",E911))),"",(INDIRECT("'["&amp;'Báo cáo'!$C$3&amp;".xlsx]Hóa đơn COD'!"&amp;CELL("address",E911))))</f>
        <v>1016970</v>
      </c>
      <c r="F911">
        <f ca="1">IF(ISBLANK(INDIRECT("'["&amp;'Báo cáo'!$C$3&amp;".xlsx]Hóa đơn COD'!"&amp;CELL("address",F911))),"",(INDIRECT("'["&amp;'Báo cáo'!$C$3&amp;".xlsx]Hóa đơn COD'!"&amp;CELL("address",F911))))</f>
        <v>893970</v>
      </c>
      <c r="G911">
        <f ca="1">IF(ISBLANK(INDIRECT("'["&amp;'Báo cáo'!$C$3&amp;".xlsx]Hóa đơn COD'!"&amp;CELL("address",G911))),"",(INDIRECT("'["&amp;'Báo cáo'!$C$3&amp;".xlsx]Hóa đơn COD'!"&amp;CELL("address",G911))))</f>
        <v>123000</v>
      </c>
      <c r="H911">
        <f ca="1">IF(ISBLANK(INDIRECT("'["&amp;'Báo cáo'!$C$3&amp;".xlsx]Hóa đơn COD'!"&amp;CELL("address",H911))),"",(INDIRECT("'["&amp;'Báo cáo'!$C$3&amp;".xlsx]Hóa đơn COD'!"&amp;CELL("address",H911))))</f>
        <v>0</v>
      </c>
      <c r="I911">
        <f ca="1">IF(ISBLANK(INDIRECT("'["&amp;'Báo cáo'!$C$3&amp;".xlsx]Hóa đơn COD'!"&amp;CELL("address",I911))),"",(INDIRECT("'["&amp;'Báo cáo'!$C$3&amp;".xlsx]Hóa đơn COD'!"&amp;CELL("address",I911))))</f>
        <v>45</v>
      </c>
      <c r="J911">
        <f ca="1">IF(ISBLANK(INDIRECT("'["&amp;'Báo cáo'!$C$3&amp;".xlsx]Hóa đơn COD'!"&amp;CELL("address",J911))),"",(INDIRECT("'["&amp;'Báo cáo'!$C$3&amp;".xlsx]Hóa đơn COD'!"&amp;CELL("address",J911))))</f>
        <v>38</v>
      </c>
      <c r="K911">
        <f ca="1">IF(ISBLANK(INDIRECT("'["&amp;'Báo cáo'!$C$3&amp;".xlsx]Hóa đơn COD'!"&amp;CELL("address",K911))),"",(INDIRECT("'["&amp;'Báo cáo'!$C$3&amp;".xlsx]Hóa đơn COD'!"&amp;CELL("address",K911))))</f>
        <v>0</v>
      </c>
      <c r="L911">
        <f ca="1">IF(ISBLANK(INDIRECT("'["&amp;'Báo cáo'!$C$3&amp;".xlsx]Hóa đơn COD'!"&amp;CELL("address",L911))),"",(INDIRECT("'["&amp;'Báo cáo'!$C$3&amp;".xlsx]Hóa đơn COD'!"&amp;CELL("address",L911))))</f>
        <v>7</v>
      </c>
      <c r="M911">
        <f ca="1">IF(ISBLANK(INDIRECT("'["&amp;'Báo cáo'!$C$3&amp;".xlsx]Hóa đơn COD'!"&amp;CELL("address",M911))),"",(INDIRECT("'["&amp;'Báo cáo'!$C$3&amp;".xlsx]Hóa đơn COD'!"&amp;CELL("address",M911))))</f>
        <v>45</v>
      </c>
      <c r="N911" t="str">
        <f ca="1">IF(ISBLANK(INDIRECT("'["&amp;'Báo cáo'!$C$3&amp;".xlsx]Hóa đơn COD'!"&amp;CELL("address",N911))),"",(INDIRECT("'["&amp;'Báo cáo'!$C$3&amp;".xlsx]Hóa đơn COD'!"&amp;CELL("address",N911))))</f>
        <v>ngannk2</v>
      </c>
      <c r="O911" t="str">
        <f ca="1">IF(ISBLANK(INDIRECT("'["&amp;'Báo cáo'!$C$3&amp;".xlsx]Hóa đơn COD'!"&amp;CELL("address",O911))),"",(INDIRECT("'["&amp;'Báo cáo'!$C$3&amp;".xlsx]Hóa đơn COD'!"&amp;CELL("address",O911))))</f>
        <v>13:04 02-12-19</v>
      </c>
      <c r="P911" s="10">
        <f t="shared" ca="1" si="14"/>
        <v>0.5444444444444444</v>
      </c>
      <c r="Q911" t="str">
        <f ca="1">IF(B911="","",IF(P911&lt;'Báo cáo'!$C$4,"Sáng","Chiều"))</f>
        <v>Sáng</v>
      </c>
      <c r="R911" s="12" t="str">
        <f ca="1">IF(A911="","",IF(ISNUMBER(MATCH(B911,'Danh sách COD'!$B:$B,0)),J911/I911,""))</f>
        <v/>
      </c>
      <c r="S911" t="str">
        <f ca="1">IF(R911="","",IF(R911&gt;='Báo cáo'!$C$8,"Có","Không"))</f>
        <v/>
      </c>
    </row>
    <row r="912" spans="1:19" x14ac:dyDescent="0.25">
      <c r="A912" t="str">
        <f ca="1">IF(ISBLANK(INDIRECT("'["&amp;'Báo cáo'!$C$3&amp;".xlsx]Hóa đơn COD'!"&amp;CELL("address",A912))),"",(INDIRECT("'["&amp;'Báo cáo'!$C$3&amp;".xlsx]Hóa đơn COD'!"&amp;CELL("address",A912))))</f>
        <v>BTT391921674.T169963.301119</v>
      </c>
      <c r="B912" t="str">
        <f ca="1">IF(ISBLANK(INDIRECT("'["&amp;'Báo cáo'!$C$3&amp;".xlsx]Hóa đơn COD'!"&amp;CELL("address",B912))),"",(INDIRECT("'["&amp;'Báo cáo'!$C$3&amp;".xlsx]Hóa đơn COD'!"&amp;CELL("address",B912))))</f>
        <v>T169963-Huỳnh Công Quốc Thịnh</v>
      </c>
      <c r="C912">
        <f ca="1">IF(ISBLANK(INDIRECT("'["&amp;'Báo cáo'!$C$3&amp;".xlsx]Hóa đơn COD'!"&amp;CELL("address",C912))),"",(INDIRECT("'["&amp;'Báo cáo'!$C$3&amp;".xlsx]Hóa đơn COD'!"&amp;CELL("address",C912))))</f>
        <v>1339770</v>
      </c>
      <c r="D912">
        <f ca="1">IF(ISBLANK(INDIRECT("'["&amp;'Báo cáo'!$C$3&amp;".xlsx]Hóa đơn COD'!"&amp;CELL("address",D912))),"",(INDIRECT("'["&amp;'Báo cáo'!$C$3&amp;".xlsx]Hóa đơn COD'!"&amp;CELL("address",D912))))</f>
        <v>0</v>
      </c>
      <c r="E912">
        <f ca="1">IF(ISBLANK(INDIRECT("'["&amp;'Báo cáo'!$C$3&amp;".xlsx]Hóa đơn COD'!"&amp;CELL("address",E912))),"",(INDIRECT("'["&amp;'Báo cáo'!$C$3&amp;".xlsx]Hóa đơn COD'!"&amp;CELL("address",E912))))</f>
        <v>157680</v>
      </c>
      <c r="F912">
        <f ca="1">IF(ISBLANK(INDIRECT("'["&amp;'Báo cáo'!$C$3&amp;".xlsx]Hóa đơn COD'!"&amp;CELL("address",F912))),"",(INDIRECT("'["&amp;'Báo cáo'!$C$3&amp;".xlsx]Hóa đơn COD'!"&amp;CELL("address",F912))))</f>
        <v>157680</v>
      </c>
      <c r="G912">
        <f ca="1">IF(ISBLANK(INDIRECT("'["&amp;'Báo cáo'!$C$3&amp;".xlsx]Hóa đơn COD'!"&amp;CELL("address",G912))),"",(INDIRECT("'["&amp;'Báo cáo'!$C$3&amp;".xlsx]Hóa đơn COD'!"&amp;CELL("address",G912))))</f>
        <v>0</v>
      </c>
      <c r="H912">
        <f ca="1">IF(ISBLANK(INDIRECT("'["&amp;'Báo cáo'!$C$3&amp;".xlsx]Hóa đơn COD'!"&amp;CELL("address",H912))),"",(INDIRECT("'["&amp;'Báo cáo'!$C$3&amp;".xlsx]Hóa đơn COD'!"&amp;CELL("address",H912))))</f>
        <v>0</v>
      </c>
      <c r="I912">
        <f ca="1">IF(ISBLANK(INDIRECT("'["&amp;'Báo cáo'!$C$3&amp;".xlsx]Hóa đơn COD'!"&amp;CELL("address",I912))),"",(INDIRECT("'["&amp;'Báo cáo'!$C$3&amp;".xlsx]Hóa đơn COD'!"&amp;CELL("address",I912))))</f>
        <v>5</v>
      </c>
      <c r="J912">
        <f ca="1">IF(ISBLANK(INDIRECT("'["&amp;'Báo cáo'!$C$3&amp;".xlsx]Hóa đơn COD'!"&amp;CELL("address",J912))),"",(INDIRECT("'["&amp;'Báo cáo'!$C$3&amp;".xlsx]Hóa đơn COD'!"&amp;CELL("address",J912))))</f>
        <v>4</v>
      </c>
      <c r="K912">
        <f ca="1">IF(ISBLANK(INDIRECT("'["&amp;'Báo cáo'!$C$3&amp;".xlsx]Hóa đơn COD'!"&amp;CELL("address",K912))),"",(INDIRECT("'["&amp;'Báo cáo'!$C$3&amp;".xlsx]Hóa đơn COD'!"&amp;CELL("address",K912))))</f>
        <v>0</v>
      </c>
      <c r="L912">
        <f ca="1">IF(ISBLANK(INDIRECT("'["&amp;'Báo cáo'!$C$3&amp;".xlsx]Hóa đơn COD'!"&amp;CELL("address",L912))),"",(INDIRECT("'["&amp;'Báo cáo'!$C$3&amp;".xlsx]Hóa đơn COD'!"&amp;CELL("address",L912))))</f>
        <v>1</v>
      </c>
      <c r="M912">
        <f ca="1">IF(ISBLANK(INDIRECT("'["&amp;'Báo cáo'!$C$3&amp;".xlsx]Hóa đơn COD'!"&amp;CELL("address",M912))),"",(INDIRECT("'["&amp;'Báo cáo'!$C$3&amp;".xlsx]Hóa đơn COD'!"&amp;CELL("address",M912))))</f>
        <v>5</v>
      </c>
      <c r="N912" t="str">
        <f ca="1">IF(ISBLANK(INDIRECT("'["&amp;'Báo cáo'!$C$3&amp;".xlsx]Hóa đơn COD'!"&amp;CELL("address",N912))),"",(INDIRECT("'["&amp;'Báo cáo'!$C$3&amp;".xlsx]Hóa đơn COD'!"&amp;CELL("address",N912))))</f>
        <v>nhitpy</v>
      </c>
      <c r="O912" t="str">
        <f ca="1">IF(ISBLANK(INDIRECT("'["&amp;'Báo cáo'!$C$3&amp;".xlsx]Hóa đơn COD'!"&amp;CELL("address",O912))),"",(INDIRECT("'["&amp;'Báo cáo'!$C$3&amp;".xlsx]Hóa đơn COD'!"&amp;CELL("address",O912))))</f>
        <v>15:36 30-11-19</v>
      </c>
      <c r="P912" s="10">
        <f t="shared" ca="1" si="14"/>
        <v>0.65</v>
      </c>
      <c r="Q912" t="str">
        <f ca="1">IF(B912="","",IF(P912&lt;'Báo cáo'!$C$4,"Sáng","Chiều"))</f>
        <v>Chiều</v>
      </c>
      <c r="R912" s="12" t="str">
        <f ca="1">IF(A912="","",IF(ISNUMBER(MATCH(B912,'Danh sách COD'!$B:$B,0)),J912/I912,""))</f>
        <v/>
      </c>
      <c r="S912" t="str">
        <f ca="1">IF(R912="","",IF(R912&gt;='Báo cáo'!$C$8,"Có","Không"))</f>
        <v/>
      </c>
    </row>
    <row r="913" spans="1:19" x14ac:dyDescent="0.25">
      <c r="A913" t="str">
        <f ca="1">IF(ISBLANK(INDIRECT("'["&amp;'Báo cáo'!$C$3&amp;".xlsx]Hóa đơn COD'!"&amp;CELL("address",A913))),"",(INDIRECT("'["&amp;'Báo cáo'!$C$3&amp;".xlsx]Hóa đơn COD'!"&amp;CELL("address",A913))))</f>
        <v>BTT399585120.T169963.061219</v>
      </c>
      <c r="B913" t="str">
        <f ca="1">IF(ISBLANK(INDIRECT("'["&amp;'Báo cáo'!$C$3&amp;".xlsx]Hóa đơn COD'!"&amp;CELL("address",B913))),"",(INDIRECT("'["&amp;'Báo cáo'!$C$3&amp;".xlsx]Hóa đơn COD'!"&amp;CELL("address",B913))))</f>
        <v>T169963-Huỳnh Công Quốc Thịnh</v>
      </c>
      <c r="C913">
        <f ca="1">IF(ISBLANK(INDIRECT("'["&amp;'Báo cáo'!$C$3&amp;".xlsx]Hóa đơn COD'!"&amp;CELL("address",C913))),"",(INDIRECT("'["&amp;'Báo cáo'!$C$3&amp;".xlsx]Hóa đơn COD'!"&amp;CELL("address",C913))))</f>
        <v>4051244</v>
      </c>
      <c r="D913">
        <f ca="1">IF(ISBLANK(INDIRECT("'["&amp;'Báo cáo'!$C$3&amp;".xlsx]Hóa đơn COD'!"&amp;CELL("address",D913))),"",(INDIRECT("'["&amp;'Báo cáo'!$C$3&amp;".xlsx]Hóa đơn COD'!"&amp;CELL("address",D913))))</f>
        <v>0</v>
      </c>
      <c r="E913">
        <f ca="1">IF(ISBLANK(INDIRECT("'["&amp;'Báo cáo'!$C$3&amp;".xlsx]Hóa đơn COD'!"&amp;CELL("address",E913))),"",(INDIRECT("'["&amp;'Báo cáo'!$C$3&amp;".xlsx]Hóa đơn COD'!"&amp;CELL("address",E913))))</f>
        <v>378400</v>
      </c>
      <c r="F913">
        <f ca="1">IF(ISBLANK(INDIRECT("'["&amp;'Báo cáo'!$C$3&amp;".xlsx]Hóa đơn COD'!"&amp;CELL("address",F913))),"",(INDIRECT("'["&amp;'Báo cáo'!$C$3&amp;".xlsx]Hóa đơn COD'!"&amp;CELL("address",F913))))</f>
        <v>378400</v>
      </c>
      <c r="G913">
        <f ca="1">IF(ISBLANK(INDIRECT("'["&amp;'Báo cáo'!$C$3&amp;".xlsx]Hóa đơn COD'!"&amp;CELL("address",G913))),"",(INDIRECT("'["&amp;'Báo cáo'!$C$3&amp;".xlsx]Hóa đơn COD'!"&amp;CELL("address",G913))))</f>
        <v>0</v>
      </c>
      <c r="H913">
        <f ca="1">IF(ISBLANK(INDIRECT("'["&amp;'Báo cáo'!$C$3&amp;".xlsx]Hóa đơn COD'!"&amp;CELL("address",H913))),"",(INDIRECT("'["&amp;'Báo cáo'!$C$3&amp;".xlsx]Hóa đơn COD'!"&amp;CELL("address",H913))))</f>
        <v>0</v>
      </c>
      <c r="I913">
        <f ca="1">IF(ISBLANK(INDIRECT("'["&amp;'Báo cáo'!$C$3&amp;".xlsx]Hóa đơn COD'!"&amp;CELL("address",I913))),"",(INDIRECT("'["&amp;'Báo cáo'!$C$3&amp;".xlsx]Hóa đơn COD'!"&amp;CELL("address",I913))))</f>
        <v>14</v>
      </c>
      <c r="J913">
        <f ca="1">IF(ISBLANK(INDIRECT("'["&amp;'Báo cáo'!$C$3&amp;".xlsx]Hóa đơn COD'!"&amp;CELL("address",J913))),"",(INDIRECT("'["&amp;'Báo cáo'!$C$3&amp;".xlsx]Hóa đơn COD'!"&amp;CELL("address",J913))))</f>
        <v>11</v>
      </c>
      <c r="K913">
        <f ca="1">IF(ISBLANK(INDIRECT("'["&amp;'Báo cáo'!$C$3&amp;".xlsx]Hóa đơn COD'!"&amp;CELL("address",K913))),"",(INDIRECT("'["&amp;'Báo cáo'!$C$3&amp;".xlsx]Hóa đơn COD'!"&amp;CELL("address",K913))))</f>
        <v>1</v>
      </c>
      <c r="L913">
        <f ca="1">IF(ISBLANK(INDIRECT("'["&amp;'Báo cáo'!$C$3&amp;".xlsx]Hóa đơn COD'!"&amp;CELL("address",L913))),"",(INDIRECT("'["&amp;'Báo cáo'!$C$3&amp;".xlsx]Hóa đơn COD'!"&amp;CELL("address",L913))))</f>
        <v>2</v>
      </c>
      <c r="M913">
        <f ca="1">IF(ISBLANK(INDIRECT("'["&amp;'Báo cáo'!$C$3&amp;".xlsx]Hóa đơn COD'!"&amp;CELL("address",M913))),"",(INDIRECT("'["&amp;'Báo cáo'!$C$3&amp;".xlsx]Hóa đơn COD'!"&amp;CELL("address",M913))))</f>
        <v>14</v>
      </c>
      <c r="N913" t="str">
        <f ca="1">IF(ISBLANK(INDIRECT("'["&amp;'Báo cáo'!$C$3&amp;".xlsx]Hóa đơn COD'!"&amp;CELL("address",N913))),"",(INDIRECT("'["&amp;'Báo cáo'!$C$3&amp;".xlsx]Hóa đơn COD'!"&amp;CELL("address",N913))))</f>
        <v>tuoint</v>
      </c>
      <c r="O913" t="str">
        <f ca="1">IF(ISBLANK(INDIRECT("'["&amp;'Báo cáo'!$C$3&amp;".xlsx]Hóa đơn COD'!"&amp;CELL("address",O913))),"",(INDIRECT("'["&amp;'Báo cáo'!$C$3&amp;".xlsx]Hóa đơn COD'!"&amp;CELL("address",O913))))</f>
        <v>15:51 06-12-19</v>
      </c>
      <c r="P913" s="10">
        <f t="shared" ca="1" si="14"/>
        <v>0.66041666666666665</v>
      </c>
      <c r="Q913" t="str">
        <f ca="1">IF(B913="","",IF(P913&lt;'Báo cáo'!$C$4,"Sáng","Chiều"))</f>
        <v>Chiều</v>
      </c>
      <c r="R913" s="12" t="str">
        <f ca="1">IF(A913="","",IF(ISNUMBER(MATCH(B913,'Danh sách COD'!$B:$B,0)),J913/I913,""))</f>
        <v/>
      </c>
      <c r="S913" t="str">
        <f ca="1">IF(R913="","",IF(R913&gt;='Báo cáo'!$C$8,"Có","Không"))</f>
        <v/>
      </c>
    </row>
    <row r="914" spans="1:19" x14ac:dyDescent="0.25">
      <c r="A914" t="str">
        <f ca="1">IF(ISBLANK(INDIRECT("'["&amp;'Báo cáo'!$C$3&amp;".xlsx]Hóa đơn COD'!"&amp;CELL("address",A914))),"",(INDIRECT("'["&amp;'Báo cáo'!$C$3&amp;".xlsx]Hóa đơn COD'!"&amp;CELL("address",A914))))</f>
        <v>BTT396886806.T169963.041219</v>
      </c>
      <c r="B914" t="str">
        <f ca="1">IF(ISBLANK(INDIRECT("'["&amp;'Báo cáo'!$C$3&amp;".xlsx]Hóa đơn COD'!"&amp;CELL("address",B914))),"",(INDIRECT("'["&amp;'Báo cáo'!$C$3&amp;".xlsx]Hóa đơn COD'!"&amp;CELL("address",B914))))</f>
        <v>T169963-Huỳnh Công Quốc Thịnh</v>
      </c>
      <c r="C914">
        <f ca="1">IF(ISBLANK(INDIRECT("'["&amp;'Báo cáo'!$C$3&amp;".xlsx]Hóa đơn COD'!"&amp;CELL("address",C914))),"",(INDIRECT("'["&amp;'Báo cáo'!$C$3&amp;".xlsx]Hóa đơn COD'!"&amp;CELL("address",C914))))</f>
        <v>6044747</v>
      </c>
      <c r="D914">
        <f ca="1">IF(ISBLANK(INDIRECT("'["&amp;'Báo cáo'!$C$3&amp;".xlsx]Hóa đơn COD'!"&amp;CELL("address",D914))),"",(INDIRECT("'["&amp;'Báo cáo'!$C$3&amp;".xlsx]Hóa đơn COD'!"&amp;CELL("address",D914))))</f>
        <v>0</v>
      </c>
      <c r="E914">
        <f ca="1">IF(ISBLANK(INDIRECT("'["&amp;'Báo cáo'!$C$3&amp;".xlsx]Hóa đơn COD'!"&amp;CELL("address",E914))),"",(INDIRECT("'["&amp;'Báo cáo'!$C$3&amp;".xlsx]Hóa đơn COD'!"&amp;CELL("address",E914))))</f>
        <v>530795</v>
      </c>
      <c r="F914">
        <f ca="1">IF(ISBLANK(INDIRECT("'["&amp;'Báo cáo'!$C$3&amp;".xlsx]Hóa đơn COD'!"&amp;CELL("address",F914))),"",(INDIRECT("'["&amp;'Báo cáo'!$C$3&amp;".xlsx]Hóa đơn COD'!"&amp;CELL("address",F914))))</f>
        <v>440795</v>
      </c>
      <c r="G914">
        <f ca="1">IF(ISBLANK(INDIRECT("'["&amp;'Báo cáo'!$C$3&amp;".xlsx]Hóa đơn COD'!"&amp;CELL("address",G914))),"",(INDIRECT("'["&amp;'Báo cáo'!$C$3&amp;".xlsx]Hóa đơn COD'!"&amp;CELL("address",G914))))</f>
        <v>90000</v>
      </c>
      <c r="H914">
        <f ca="1">IF(ISBLANK(INDIRECT("'["&amp;'Báo cáo'!$C$3&amp;".xlsx]Hóa đơn COD'!"&amp;CELL("address",H914))),"",(INDIRECT("'["&amp;'Báo cáo'!$C$3&amp;".xlsx]Hóa đơn COD'!"&amp;CELL("address",H914))))</f>
        <v>0</v>
      </c>
      <c r="I914">
        <f ca="1">IF(ISBLANK(INDIRECT("'["&amp;'Báo cáo'!$C$3&amp;".xlsx]Hóa đơn COD'!"&amp;CELL("address",I914))),"",(INDIRECT("'["&amp;'Báo cáo'!$C$3&amp;".xlsx]Hóa đơn COD'!"&amp;CELL("address",I914))))</f>
        <v>20</v>
      </c>
      <c r="J914">
        <f ca="1">IF(ISBLANK(INDIRECT("'["&amp;'Báo cáo'!$C$3&amp;".xlsx]Hóa đơn COD'!"&amp;CELL("address",J914))),"",(INDIRECT("'["&amp;'Báo cáo'!$C$3&amp;".xlsx]Hóa đơn COD'!"&amp;CELL("address",J914))))</f>
        <v>18</v>
      </c>
      <c r="K914">
        <f ca="1">IF(ISBLANK(INDIRECT("'["&amp;'Báo cáo'!$C$3&amp;".xlsx]Hóa đơn COD'!"&amp;CELL("address",K914))),"",(INDIRECT("'["&amp;'Báo cáo'!$C$3&amp;".xlsx]Hóa đơn COD'!"&amp;CELL("address",K914))))</f>
        <v>0</v>
      </c>
      <c r="L914">
        <f ca="1">IF(ISBLANK(INDIRECT("'["&amp;'Báo cáo'!$C$3&amp;".xlsx]Hóa đơn COD'!"&amp;CELL("address",L914))),"",(INDIRECT("'["&amp;'Báo cáo'!$C$3&amp;".xlsx]Hóa đơn COD'!"&amp;CELL("address",L914))))</f>
        <v>2</v>
      </c>
      <c r="M914">
        <f ca="1">IF(ISBLANK(INDIRECT("'["&amp;'Báo cáo'!$C$3&amp;".xlsx]Hóa đơn COD'!"&amp;CELL("address",M914))),"",(INDIRECT("'["&amp;'Báo cáo'!$C$3&amp;".xlsx]Hóa đơn COD'!"&amp;CELL("address",M914))))</f>
        <v>20</v>
      </c>
      <c r="N914" t="str">
        <f ca="1">IF(ISBLANK(INDIRECT("'["&amp;'Báo cáo'!$C$3&amp;".xlsx]Hóa đơn COD'!"&amp;CELL("address",N914))),"",(INDIRECT("'["&amp;'Báo cáo'!$C$3&amp;".xlsx]Hóa đơn COD'!"&amp;CELL("address",N914))))</f>
        <v>tuoint</v>
      </c>
      <c r="O914" t="str">
        <f ca="1">IF(ISBLANK(INDIRECT("'["&amp;'Báo cáo'!$C$3&amp;".xlsx]Hóa đơn COD'!"&amp;CELL("address",O914))),"",(INDIRECT("'["&amp;'Báo cáo'!$C$3&amp;".xlsx]Hóa đơn COD'!"&amp;CELL("address",O914))))</f>
        <v>15:58 04-12-19</v>
      </c>
      <c r="P914" s="10">
        <f t="shared" ca="1" si="14"/>
        <v>0.66527777777777775</v>
      </c>
      <c r="Q914" t="str">
        <f ca="1">IF(B914="","",IF(P914&lt;'Báo cáo'!$C$4,"Sáng","Chiều"))</f>
        <v>Chiều</v>
      </c>
      <c r="R914" s="12" t="str">
        <f ca="1">IF(A914="","",IF(ISNUMBER(MATCH(B914,'Danh sách COD'!$B:$B,0)),J914/I914,""))</f>
        <v/>
      </c>
      <c r="S914" t="str">
        <f ca="1">IF(R914="","",IF(R914&gt;='Báo cáo'!$C$8,"Có","Không"))</f>
        <v/>
      </c>
    </row>
    <row r="915" spans="1:19" x14ac:dyDescent="0.25">
      <c r="A915" t="str">
        <f ca="1">IF(ISBLANK(INDIRECT("'["&amp;'Báo cáo'!$C$3&amp;".xlsx]Hóa đơn COD'!"&amp;CELL("address",A915))),"",(INDIRECT("'["&amp;'Báo cáo'!$C$3&amp;".xlsx]Hóa đơn COD'!"&amp;CELL("address",A915))))</f>
        <v>BTT394228200.T169963.021219</v>
      </c>
      <c r="B915" t="str">
        <f ca="1">IF(ISBLANK(INDIRECT("'["&amp;'Báo cáo'!$C$3&amp;".xlsx]Hóa đơn COD'!"&amp;CELL("address",B915))),"",(INDIRECT("'["&amp;'Báo cáo'!$C$3&amp;".xlsx]Hóa đơn COD'!"&amp;CELL("address",B915))))</f>
        <v>T169963-Huỳnh Công Quốc Thịnh</v>
      </c>
      <c r="C915">
        <f ca="1">IF(ISBLANK(INDIRECT("'["&amp;'Báo cáo'!$C$3&amp;".xlsx]Hóa đơn COD'!"&amp;CELL("address",C915))),"",(INDIRECT("'["&amp;'Báo cáo'!$C$3&amp;".xlsx]Hóa đơn COD'!"&amp;CELL("address",C915))))</f>
        <v>7156250</v>
      </c>
      <c r="D915">
        <f ca="1">IF(ISBLANK(INDIRECT("'["&amp;'Báo cáo'!$C$3&amp;".xlsx]Hóa đơn COD'!"&amp;CELL("address",D915))),"",(INDIRECT("'["&amp;'Báo cáo'!$C$3&amp;".xlsx]Hóa đơn COD'!"&amp;CELL("address",D915))))</f>
        <v>0</v>
      </c>
      <c r="E915">
        <f ca="1">IF(ISBLANK(INDIRECT("'["&amp;'Báo cáo'!$C$3&amp;".xlsx]Hóa đơn COD'!"&amp;CELL("address",E915))),"",(INDIRECT("'["&amp;'Báo cáo'!$C$3&amp;".xlsx]Hóa đơn COD'!"&amp;CELL("address",E915))))</f>
        <v>539770</v>
      </c>
      <c r="F915">
        <f ca="1">IF(ISBLANK(INDIRECT("'["&amp;'Báo cáo'!$C$3&amp;".xlsx]Hóa đơn COD'!"&amp;CELL("address",F915))),"",(INDIRECT("'["&amp;'Báo cáo'!$C$3&amp;".xlsx]Hóa đơn COD'!"&amp;CELL("address",F915))))</f>
        <v>539770</v>
      </c>
      <c r="G915">
        <f ca="1">IF(ISBLANK(INDIRECT("'["&amp;'Báo cáo'!$C$3&amp;".xlsx]Hóa đơn COD'!"&amp;CELL("address",G915))),"",(INDIRECT("'["&amp;'Báo cáo'!$C$3&amp;".xlsx]Hóa đơn COD'!"&amp;CELL("address",G915))))</f>
        <v>0</v>
      </c>
      <c r="H915">
        <f ca="1">IF(ISBLANK(INDIRECT("'["&amp;'Báo cáo'!$C$3&amp;".xlsx]Hóa đơn COD'!"&amp;CELL("address",H915))),"",(INDIRECT("'["&amp;'Báo cáo'!$C$3&amp;".xlsx]Hóa đơn COD'!"&amp;CELL("address",H915))))</f>
        <v>0</v>
      </c>
      <c r="I915">
        <f ca="1">IF(ISBLANK(INDIRECT("'["&amp;'Báo cáo'!$C$3&amp;".xlsx]Hóa đơn COD'!"&amp;CELL("address",I915))),"",(INDIRECT("'["&amp;'Báo cáo'!$C$3&amp;".xlsx]Hóa đơn COD'!"&amp;CELL("address",I915))))</f>
        <v>26</v>
      </c>
      <c r="J915">
        <f ca="1">IF(ISBLANK(INDIRECT("'["&amp;'Báo cáo'!$C$3&amp;".xlsx]Hóa đơn COD'!"&amp;CELL("address",J915))),"",(INDIRECT("'["&amp;'Báo cáo'!$C$3&amp;".xlsx]Hóa đơn COD'!"&amp;CELL("address",J915))))</f>
        <v>21</v>
      </c>
      <c r="K915">
        <f ca="1">IF(ISBLANK(INDIRECT("'["&amp;'Báo cáo'!$C$3&amp;".xlsx]Hóa đơn COD'!"&amp;CELL("address",K915))),"",(INDIRECT("'["&amp;'Báo cáo'!$C$3&amp;".xlsx]Hóa đơn COD'!"&amp;CELL("address",K915))))</f>
        <v>1</v>
      </c>
      <c r="L915">
        <f ca="1">IF(ISBLANK(INDIRECT("'["&amp;'Báo cáo'!$C$3&amp;".xlsx]Hóa đơn COD'!"&amp;CELL("address",L915))),"",(INDIRECT("'["&amp;'Báo cáo'!$C$3&amp;".xlsx]Hóa đơn COD'!"&amp;CELL("address",L915))))</f>
        <v>4</v>
      </c>
      <c r="M915">
        <f ca="1">IF(ISBLANK(INDIRECT("'["&amp;'Báo cáo'!$C$3&amp;".xlsx]Hóa đơn COD'!"&amp;CELL("address",M915))),"",(INDIRECT("'["&amp;'Báo cáo'!$C$3&amp;".xlsx]Hóa đơn COD'!"&amp;CELL("address",M915))))</f>
        <v>26</v>
      </c>
      <c r="N915" t="str">
        <f ca="1">IF(ISBLANK(INDIRECT("'["&amp;'Báo cáo'!$C$3&amp;".xlsx]Hóa đơn COD'!"&amp;CELL("address",N915))),"",(INDIRECT("'["&amp;'Báo cáo'!$C$3&amp;".xlsx]Hóa đơn COD'!"&amp;CELL("address",N915))))</f>
        <v>ngannk2</v>
      </c>
      <c r="O915" t="str">
        <f ca="1">IF(ISBLANK(INDIRECT("'["&amp;'Báo cáo'!$C$3&amp;".xlsx]Hóa đơn COD'!"&amp;CELL("address",O915))),"",(INDIRECT("'["&amp;'Báo cáo'!$C$3&amp;".xlsx]Hóa đơn COD'!"&amp;CELL("address",O915))))</f>
        <v>17:01 02-12-19</v>
      </c>
      <c r="P915" s="10">
        <f t="shared" ca="1" si="14"/>
        <v>0.7090277777777777</v>
      </c>
      <c r="Q915" t="str">
        <f ca="1">IF(B915="","",IF(P915&lt;'Báo cáo'!$C$4,"Sáng","Chiều"))</f>
        <v>Chiều</v>
      </c>
      <c r="R915" s="12" t="str">
        <f ca="1">IF(A915="","",IF(ISNUMBER(MATCH(B915,'Danh sách COD'!$B:$B,0)),J915/I915,""))</f>
        <v/>
      </c>
      <c r="S915" t="str">
        <f ca="1">IF(R915="","",IF(R915&gt;='Báo cáo'!$C$8,"Có","Không"))</f>
        <v/>
      </c>
    </row>
    <row r="916" spans="1:19" x14ac:dyDescent="0.25">
      <c r="A916" t="str">
        <f ca="1">IF(ISBLANK(INDIRECT("'["&amp;'Báo cáo'!$C$3&amp;".xlsx]Hóa đơn COD'!"&amp;CELL("address",A916))),"",(INDIRECT("'["&amp;'Báo cáo'!$C$3&amp;".xlsx]Hóa đơn COD'!"&amp;CELL("address",A916))))</f>
        <v>BTT395560872.T169963.031219</v>
      </c>
      <c r="B916" t="str">
        <f ca="1">IF(ISBLANK(INDIRECT("'["&amp;'Báo cáo'!$C$3&amp;".xlsx]Hóa đơn COD'!"&amp;CELL("address",B916))),"",(INDIRECT("'["&amp;'Báo cáo'!$C$3&amp;".xlsx]Hóa đơn COD'!"&amp;CELL("address",B916))))</f>
        <v>T169963-Huỳnh Công Quốc Thịnh</v>
      </c>
      <c r="C916">
        <f ca="1">IF(ISBLANK(INDIRECT("'["&amp;'Báo cáo'!$C$3&amp;".xlsx]Hóa đơn COD'!"&amp;CELL("address",C916))),"",(INDIRECT("'["&amp;'Báo cáo'!$C$3&amp;".xlsx]Hóa đơn COD'!"&amp;CELL("address",C916))))</f>
        <v>2495450</v>
      </c>
      <c r="D916">
        <f ca="1">IF(ISBLANK(INDIRECT("'["&amp;'Báo cáo'!$C$3&amp;".xlsx]Hóa đơn COD'!"&amp;CELL("address",D916))),"",(INDIRECT("'["&amp;'Báo cáo'!$C$3&amp;".xlsx]Hóa đơn COD'!"&amp;CELL("address",D916))))</f>
        <v>0</v>
      </c>
      <c r="E916">
        <f ca="1">IF(ISBLANK(INDIRECT("'["&amp;'Báo cáo'!$C$3&amp;".xlsx]Hóa đơn COD'!"&amp;CELL("address",E916))),"",(INDIRECT("'["&amp;'Báo cáo'!$C$3&amp;".xlsx]Hóa đơn COD'!"&amp;CELL("address",E916))))</f>
        <v>254250</v>
      </c>
      <c r="F916">
        <f ca="1">IF(ISBLANK(INDIRECT("'["&amp;'Báo cáo'!$C$3&amp;".xlsx]Hóa đơn COD'!"&amp;CELL("address",F916))),"",(INDIRECT("'["&amp;'Báo cáo'!$C$3&amp;".xlsx]Hóa đơn COD'!"&amp;CELL("address",F916))))</f>
        <v>219250</v>
      </c>
      <c r="G916">
        <f ca="1">IF(ISBLANK(INDIRECT("'["&amp;'Báo cáo'!$C$3&amp;".xlsx]Hóa đơn COD'!"&amp;CELL("address",G916))),"",(INDIRECT("'["&amp;'Báo cáo'!$C$3&amp;".xlsx]Hóa đơn COD'!"&amp;CELL("address",G916))))</f>
        <v>35000</v>
      </c>
      <c r="H916">
        <f ca="1">IF(ISBLANK(INDIRECT("'["&amp;'Báo cáo'!$C$3&amp;".xlsx]Hóa đơn COD'!"&amp;CELL("address",H916))),"",(INDIRECT("'["&amp;'Báo cáo'!$C$3&amp;".xlsx]Hóa đơn COD'!"&amp;CELL("address",H916))))</f>
        <v>0</v>
      </c>
      <c r="I916">
        <f ca="1">IF(ISBLANK(INDIRECT("'["&amp;'Báo cáo'!$C$3&amp;".xlsx]Hóa đơn COD'!"&amp;CELL("address",I916))),"",(INDIRECT("'["&amp;'Báo cáo'!$C$3&amp;".xlsx]Hóa đơn COD'!"&amp;CELL("address",I916))))</f>
        <v>16</v>
      </c>
      <c r="J916">
        <f ca="1">IF(ISBLANK(INDIRECT("'["&amp;'Báo cáo'!$C$3&amp;".xlsx]Hóa đơn COD'!"&amp;CELL("address",J916))),"",(INDIRECT("'["&amp;'Báo cáo'!$C$3&amp;".xlsx]Hóa đơn COD'!"&amp;CELL("address",J916))))</f>
        <v>11</v>
      </c>
      <c r="K916">
        <f ca="1">IF(ISBLANK(INDIRECT("'["&amp;'Báo cáo'!$C$3&amp;".xlsx]Hóa đơn COD'!"&amp;CELL("address",K916))),"",(INDIRECT("'["&amp;'Báo cáo'!$C$3&amp;".xlsx]Hóa đơn COD'!"&amp;CELL("address",K916))))</f>
        <v>0</v>
      </c>
      <c r="L916">
        <f ca="1">IF(ISBLANK(INDIRECT("'["&amp;'Báo cáo'!$C$3&amp;".xlsx]Hóa đơn COD'!"&amp;CELL("address",L916))),"",(INDIRECT("'["&amp;'Báo cáo'!$C$3&amp;".xlsx]Hóa đơn COD'!"&amp;CELL("address",L916))))</f>
        <v>5</v>
      </c>
      <c r="M916">
        <f ca="1">IF(ISBLANK(INDIRECT("'["&amp;'Báo cáo'!$C$3&amp;".xlsx]Hóa đơn COD'!"&amp;CELL("address",M916))),"",(INDIRECT("'["&amp;'Báo cáo'!$C$3&amp;".xlsx]Hóa đơn COD'!"&amp;CELL("address",M916))))</f>
        <v>16</v>
      </c>
      <c r="N916" t="str">
        <f ca="1">IF(ISBLANK(INDIRECT("'["&amp;'Báo cáo'!$C$3&amp;".xlsx]Hóa đơn COD'!"&amp;CELL("address",N916))),"",(INDIRECT("'["&amp;'Báo cáo'!$C$3&amp;".xlsx]Hóa đơn COD'!"&amp;CELL("address",N916))))</f>
        <v>nhitpy</v>
      </c>
      <c r="O916" t="str">
        <f ca="1">IF(ISBLANK(INDIRECT("'["&amp;'Báo cáo'!$C$3&amp;".xlsx]Hóa đơn COD'!"&amp;CELL("address",O916))),"",(INDIRECT("'["&amp;'Báo cáo'!$C$3&amp;".xlsx]Hóa đơn COD'!"&amp;CELL("address",O916))))</f>
        <v>17:15 03-12-19</v>
      </c>
      <c r="P916" s="10">
        <f t="shared" ca="1" si="14"/>
        <v>0.71875</v>
      </c>
      <c r="Q916" t="str">
        <f ca="1">IF(B916="","",IF(P916&lt;'Báo cáo'!$C$4,"Sáng","Chiều"))</f>
        <v>Chiều</v>
      </c>
      <c r="R916" s="12" t="str">
        <f ca="1">IF(A916="","",IF(ISNUMBER(MATCH(B916,'Danh sách COD'!$B:$B,0)),J916/I916,""))</f>
        <v/>
      </c>
      <c r="S916" t="str">
        <f ca="1">IF(R916="","",IF(R916&gt;='Báo cáo'!$C$8,"Có","Không"))</f>
        <v/>
      </c>
    </row>
    <row r="917" spans="1:19" x14ac:dyDescent="0.25">
      <c r="A917" t="str">
        <f ca="1">IF(ISBLANK(INDIRECT("'["&amp;'Báo cáo'!$C$3&amp;".xlsx]Hóa đơn COD'!"&amp;CELL("address",A917))),"",(INDIRECT("'["&amp;'Báo cáo'!$C$3&amp;".xlsx]Hóa đơn COD'!"&amp;CELL("address",A917))))</f>
        <v>BTT398226693.T169963.051219</v>
      </c>
      <c r="B917" t="str">
        <f ca="1">IF(ISBLANK(INDIRECT("'["&amp;'Báo cáo'!$C$3&amp;".xlsx]Hóa đơn COD'!"&amp;CELL("address",B917))),"",(INDIRECT("'["&amp;'Báo cáo'!$C$3&amp;".xlsx]Hóa đơn COD'!"&amp;CELL("address",B917))))</f>
        <v>T169963-Huỳnh Công Quốc Thịnh</v>
      </c>
      <c r="C917">
        <f ca="1">IF(ISBLANK(INDIRECT("'["&amp;'Báo cáo'!$C$3&amp;".xlsx]Hóa đơn COD'!"&amp;CELL("address",C917))),"",(INDIRECT("'["&amp;'Báo cáo'!$C$3&amp;".xlsx]Hóa đơn COD'!"&amp;CELL("address",C917))))</f>
        <v>9925210</v>
      </c>
      <c r="D917">
        <f ca="1">IF(ISBLANK(INDIRECT("'["&amp;'Báo cáo'!$C$3&amp;".xlsx]Hóa đơn COD'!"&amp;CELL("address",D917))),"",(INDIRECT("'["&amp;'Báo cáo'!$C$3&amp;".xlsx]Hóa đơn COD'!"&amp;CELL("address",D917))))</f>
        <v>0</v>
      </c>
      <c r="E917">
        <f ca="1">IF(ISBLANK(INDIRECT("'["&amp;'Báo cáo'!$C$3&amp;".xlsx]Hóa đơn COD'!"&amp;CELL("address",E917))),"",(INDIRECT("'["&amp;'Báo cáo'!$C$3&amp;".xlsx]Hóa đơn COD'!"&amp;CELL("address",E917))))</f>
        <v>640565</v>
      </c>
      <c r="F917">
        <f ca="1">IF(ISBLANK(INDIRECT("'["&amp;'Báo cáo'!$C$3&amp;".xlsx]Hóa đơn COD'!"&amp;CELL("address",F917))),"",(INDIRECT("'["&amp;'Báo cáo'!$C$3&amp;".xlsx]Hóa đơn COD'!"&amp;CELL("address",F917))))</f>
        <v>510565</v>
      </c>
      <c r="G917">
        <f ca="1">IF(ISBLANK(INDIRECT("'["&amp;'Báo cáo'!$C$3&amp;".xlsx]Hóa đơn COD'!"&amp;CELL("address",G917))),"",(INDIRECT("'["&amp;'Báo cáo'!$C$3&amp;".xlsx]Hóa đơn COD'!"&amp;CELL("address",G917))))</f>
        <v>130000</v>
      </c>
      <c r="H917">
        <f ca="1">IF(ISBLANK(INDIRECT("'["&amp;'Báo cáo'!$C$3&amp;".xlsx]Hóa đơn COD'!"&amp;CELL("address",H917))),"",(INDIRECT("'["&amp;'Báo cáo'!$C$3&amp;".xlsx]Hóa đơn COD'!"&amp;CELL("address",H917))))</f>
        <v>0</v>
      </c>
      <c r="I917">
        <f ca="1">IF(ISBLANK(INDIRECT("'["&amp;'Báo cáo'!$C$3&amp;".xlsx]Hóa đơn COD'!"&amp;CELL("address",I917))),"",(INDIRECT("'["&amp;'Báo cáo'!$C$3&amp;".xlsx]Hóa đơn COD'!"&amp;CELL("address",I917))))</f>
        <v>28</v>
      </c>
      <c r="J917">
        <f ca="1">IF(ISBLANK(INDIRECT("'["&amp;'Báo cáo'!$C$3&amp;".xlsx]Hóa đơn COD'!"&amp;CELL("address",J917))),"",(INDIRECT("'["&amp;'Báo cáo'!$C$3&amp;".xlsx]Hóa đơn COD'!"&amp;CELL("address",J917))))</f>
        <v>22</v>
      </c>
      <c r="K917">
        <f ca="1">IF(ISBLANK(INDIRECT("'["&amp;'Báo cáo'!$C$3&amp;".xlsx]Hóa đơn COD'!"&amp;CELL("address",K917))),"",(INDIRECT("'["&amp;'Báo cáo'!$C$3&amp;".xlsx]Hóa đơn COD'!"&amp;CELL("address",K917))))</f>
        <v>2</v>
      </c>
      <c r="L917">
        <f ca="1">IF(ISBLANK(INDIRECT("'["&amp;'Báo cáo'!$C$3&amp;".xlsx]Hóa đơn COD'!"&amp;CELL("address",L917))),"",(INDIRECT("'["&amp;'Báo cáo'!$C$3&amp;".xlsx]Hóa đơn COD'!"&amp;CELL("address",L917))))</f>
        <v>4</v>
      </c>
      <c r="M917">
        <f ca="1">IF(ISBLANK(INDIRECT("'["&amp;'Báo cáo'!$C$3&amp;".xlsx]Hóa đơn COD'!"&amp;CELL("address",M917))),"",(INDIRECT("'["&amp;'Báo cáo'!$C$3&amp;".xlsx]Hóa đơn COD'!"&amp;CELL("address",M917))))</f>
        <v>28</v>
      </c>
      <c r="N917" t="str">
        <f ca="1">IF(ISBLANK(INDIRECT("'["&amp;'Báo cáo'!$C$3&amp;".xlsx]Hóa đơn COD'!"&amp;CELL("address",N917))),"",(INDIRECT("'["&amp;'Báo cáo'!$C$3&amp;".xlsx]Hóa đơn COD'!"&amp;CELL("address",N917))))</f>
        <v>trongntm</v>
      </c>
      <c r="O917" t="str">
        <f ca="1">IF(ISBLANK(INDIRECT("'["&amp;'Báo cáo'!$C$3&amp;".xlsx]Hóa đơn COD'!"&amp;CELL("address",O917))),"",(INDIRECT("'["&amp;'Báo cáo'!$C$3&amp;".xlsx]Hóa đơn COD'!"&amp;CELL("address",O917))))</f>
        <v>17:30 05-12-19</v>
      </c>
      <c r="P917" s="10">
        <f t="shared" ca="1" si="14"/>
        <v>0.72916666666666663</v>
      </c>
      <c r="Q917" t="str">
        <f ca="1">IF(B917="","",IF(P917&lt;'Báo cáo'!$C$4,"Sáng","Chiều"))</f>
        <v>Chiều</v>
      </c>
      <c r="R917" s="12" t="str">
        <f ca="1">IF(A917="","",IF(ISNUMBER(MATCH(B917,'Danh sách COD'!$B:$B,0)),J917/I917,""))</f>
        <v/>
      </c>
      <c r="S917" t="str">
        <f ca="1">IF(R917="","",IF(R917&gt;='Báo cáo'!$C$8,"Có","Không"))</f>
        <v/>
      </c>
    </row>
    <row r="918" spans="1:19" x14ac:dyDescent="0.25">
      <c r="A918" t="str">
        <f ca="1">IF(ISBLANK(INDIRECT("'["&amp;'Báo cáo'!$C$3&amp;".xlsx]Hóa đơn COD'!"&amp;CELL("address",A918))),"",(INDIRECT("'["&amp;'Báo cáo'!$C$3&amp;".xlsx]Hóa đơn COD'!"&amp;CELL("address",A918))))</f>
        <v>BTT392914773.T170267.011219</v>
      </c>
      <c r="B918" t="str">
        <f ca="1">IF(ISBLANK(INDIRECT("'["&amp;'Báo cáo'!$C$3&amp;".xlsx]Hóa đơn COD'!"&amp;CELL("address",B918))),"",(INDIRECT("'["&amp;'Báo cáo'!$C$3&amp;".xlsx]Hóa đơn COD'!"&amp;CELL("address",B918))))</f>
        <v>T170267-Huỳnh Quế Trang</v>
      </c>
      <c r="C918">
        <f ca="1">IF(ISBLANK(INDIRECT("'["&amp;'Báo cáo'!$C$3&amp;".xlsx]Hóa đơn COD'!"&amp;CELL("address",C918))),"",(INDIRECT("'["&amp;'Báo cáo'!$C$3&amp;".xlsx]Hóa đơn COD'!"&amp;CELL("address",C918))))</f>
        <v>18841442</v>
      </c>
      <c r="D918">
        <f ca="1">IF(ISBLANK(INDIRECT("'["&amp;'Báo cáo'!$C$3&amp;".xlsx]Hóa đơn COD'!"&amp;CELL("address",D918))),"",(INDIRECT("'["&amp;'Báo cáo'!$C$3&amp;".xlsx]Hóa đơn COD'!"&amp;CELL("address",D918))))</f>
        <v>17500</v>
      </c>
      <c r="E918">
        <f ca="1">IF(ISBLANK(INDIRECT("'["&amp;'Báo cáo'!$C$3&amp;".xlsx]Hóa đơn COD'!"&amp;CELL("address",E918))),"",(INDIRECT("'["&amp;'Báo cáo'!$C$3&amp;".xlsx]Hóa đơn COD'!"&amp;CELL("address",E918))))</f>
        <v>1484821</v>
      </c>
      <c r="F918">
        <f ca="1">IF(ISBLANK(INDIRECT("'["&amp;'Báo cáo'!$C$3&amp;".xlsx]Hóa đơn COD'!"&amp;CELL("address",F918))),"",(INDIRECT("'["&amp;'Báo cáo'!$C$3&amp;".xlsx]Hóa đơn COD'!"&amp;CELL("address",F918))))</f>
        <v>1372821</v>
      </c>
      <c r="G918">
        <f ca="1">IF(ISBLANK(INDIRECT("'["&amp;'Báo cáo'!$C$3&amp;".xlsx]Hóa đơn COD'!"&amp;CELL("address",G918))),"",(INDIRECT("'["&amp;'Báo cáo'!$C$3&amp;".xlsx]Hóa đơn COD'!"&amp;CELL("address",G918))))</f>
        <v>112000</v>
      </c>
      <c r="H918">
        <f ca="1">IF(ISBLANK(INDIRECT("'["&amp;'Báo cáo'!$C$3&amp;".xlsx]Hóa đơn COD'!"&amp;CELL("address",H918))),"",(INDIRECT("'["&amp;'Báo cáo'!$C$3&amp;".xlsx]Hóa đơn COD'!"&amp;CELL("address",H918))))</f>
        <v>0</v>
      </c>
      <c r="I918">
        <f ca="1">IF(ISBLANK(INDIRECT("'["&amp;'Báo cáo'!$C$3&amp;".xlsx]Hóa đơn COD'!"&amp;CELL("address",I918))),"",(INDIRECT("'["&amp;'Báo cáo'!$C$3&amp;".xlsx]Hóa đơn COD'!"&amp;CELL("address",I918))))</f>
        <v>66</v>
      </c>
      <c r="J918">
        <f ca="1">IF(ISBLANK(INDIRECT("'["&amp;'Báo cáo'!$C$3&amp;".xlsx]Hóa đơn COD'!"&amp;CELL("address",J918))),"",(INDIRECT("'["&amp;'Báo cáo'!$C$3&amp;".xlsx]Hóa đơn COD'!"&amp;CELL("address",J918))))</f>
        <v>58</v>
      </c>
      <c r="K918">
        <f ca="1">IF(ISBLANK(INDIRECT("'["&amp;'Báo cáo'!$C$3&amp;".xlsx]Hóa đơn COD'!"&amp;CELL("address",K918))),"",(INDIRECT("'["&amp;'Báo cáo'!$C$3&amp;".xlsx]Hóa đơn COD'!"&amp;CELL("address",K918))))</f>
        <v>1</v>
      </c>
      <c r="L918">
        <f ca="1">IF(ISBLANK(INDIRECT("'["&amp;'Báo cáo'!$C$3&amp;".xlsx]Hóa đơn COD'!"&amp;CELL("address",L918))),"",(INDIRECT("'["&amp;'Báo cáo'!$C$3&amp;".xlsx]Hóa đơn COD'!"&amp;CELL("address",L918))))</f>
        <v>7</v>
      </c>
      <c r="M918">
        <f ca="1">IF(ISBLANK(INDIRECT("'["&amp;'Báo cáo'!$C$3&amp;".xlsx]Hóa đơn COD'!"&amp;CELL("address",M918))),"",(INDIRECT("'["&amp;'Báo cáo'!$C$3&amp;".xlsx]Hóa đơn COD'!"&amp;CELL("address",M918))))</f>
        <v>66</v>
      </c>
      <c r="N918" t="str">
        <f ca="1">IF(ISBLANK(INDIRECT("'["&amp;'Báo cáo'!$C$3&amp;".xlsx]Hóa đơn COD'!"&amp;CELL("address",N918))),"",(INDIRECT("'["&amp;'Báo cáo'!$C$3&amp;".xlsx]Hóa đơn COD'!"&amp;CELL("address",N918))))</f>
        <v>huyendtm2</v>
      </c>
      <c r="O918" t="str">
        <f ca="1">IF(ISBLANK(INDIRECT("'["&amp;'Báo cáo'!$C$3&amp;".xlsx]Hóa đơn COD'!"&amp;CELL("address",O918))),"",(INDIRECT("'["&amp;'Báo cáo'!$C$3&amp;".xlsx]Hóa đơn COD'!"&amp;CELL("address",O918))))</f>
        <v>14:22 01-12-19</v>
      </c>
      <c r="P918" s="10">
        <f t="shared" ca="1" si="14"/>
        <v>0.59861111111111109</v>
      </c>
      <c r="Q918" t="str">
        <f ca="1">IF(B918="","",IF(P918&lt;'Báo cáo'!$C$4,"Sáng","Chiều"))</f>
        <v>Chiều</v>
      </c>
      <c r="R918" s="12" t="str">
        <f ca="1">IF(A918="","",IF(ISNUMBER(MATCH(B918,'Danh sách COD'!$B:$B,0)),J918/I918,""))</f>
        <v/>
      </c>
      <c r="S918" t="str">
        <f ca="1">IF(R918="","",IF(R918&gt;='Báo cáo'!$C$8,"Có","Không"))</f>
        <v/>
      </c>
    </row>
    <row r="919" spans="1:19" x14ac:dyDescent="0.25">
      <c r="A919" t="str">
        <f ca="1">IF(ISBLANK(INDIRECT("'["&amp;'Báo cáo'!$C$3&amp;".xlsx]Hóa đơn COD'!"&amp;CELL("address",A919))),"",(INDIRECT("'["&amp;'Báo cáo'!$C$3&amp;".xlsx]Hóa đơn COD'!"&amp;CELL("address",A919))))</f>
        <v>BTT393059358.T170267.011219</v>
      </c>
      <c r="B919" t="str">
        <f ca="1">IF(ISBLANK(INDIRECT("'["&amp;'Báo cáo'!$C$3&amp;".xlsx]Hóa đơn COD'!"&amp;CELL("address",B919))),"",(INDIRECT("'["&amp;'Báo cáo'!$C$3&amp;".xlsx]Hóa đơn COD'!"&amp;CELL("address",B919))))</f>
        <v>T170267-Huỳnh Quế Trang</v>
      </c>
      <c r="C919">
        <f ca="1">IF(ISBLANK(INDIRECT("'["&amp;'Báo cáo'!$C$3&amp;".xlsx]Hóa đơn COD'!"&amp;CELL("address",C919))),"",(INDIRECT("'["&amp;'Báo cáo'!$C$3&amp;".xlsx]Hóa đơn COD'!"&amp;CELL("address",C919))))</f>
        <v>3387250</v>
      </c>
      <c r="D919">
        <f ca="1">IF(ISBLANK(INDIRECT("'["&amp;'Báo cáo'!$C$3&amp;".xlsx]Hóa đơn COD'!"&amp;CELL("address",D919))),"",(INDIRECT("'["&amp;'Báo cáo'!$C$3&amp;".xlsx]Hóa đơn COD'!"&amp;CELL("address",D919))))</f>
        <v>0</v>
      </c>
      <c r="E919">
        <f ca="1">IF(ISBLANK(INDIRECT("'["&amp;'Báo cáo'!$C$3&amp;".xlsx]Hóa đơn COD'!"&amp;CELL("address",E919))),"",(INDIRECT("'["&amp;'Báo cáo'!$C$3&amp;".xlsx]Hóa đơn COD'!"&amp;CELL("address",E919))))</f>
        <v>395000</v>
      </c>
      <c r="F919">
        <f ca="1">IF(ISBLANK(INDIRECT("'["&amp;'Báo cáo'!$C$3&amp;".xlsx]Hóa đơn COD'!"&amp;CELL("address",F919))),"",(INDIRECT("'["&amp;'Báo cáo'!$C$3&amp;".xlsx]Hóa đơn COD'!"&amp;CELL("address",F919))))</f>
        <v>342000</v>
      </c>
      <c r="G919">
        <f ca="1">IF(ISBLANK(INDIRECT("'["&amp;'Báo cáo'!$C$3&amp;".xlsx]Hóa đơn COD'!"&amp;CELL("address",G919))),"",(INDIRECT("'["&amp;'Báo cáo'!$C$3&amp;".xlsx]Hóa đơn COD'!"&amp;CELL("address",G919))))</f>
        <v>53000</v>
      </c>
      <c r="H919">
        <f ca="1">IF(ISBLANK(INDIRECT("'["&amp;'Báo cáo'!$C$3&amp;".xlsx]Hóa đơn COD'!"&amp;CELL("address",H919))),"",(INDIRECT("'["&amp;'Báo cáo'!$C$3&amp;".xlsx]Hóa đơn COD'!"&amp;CELL("address",H919))))</f>
        <v>0</v>
      </c>
      <c r="I919">
        <f ca="1">IF(ISBLANK(INDIRECT("'["&amp;'Báo cáo'!$C$3&amp;".xlsx]Hóa đơn COD'!"&amp;CELL("address",I919))),"",(INDIRECT("'["&amp;'Báo cáo'!$C$3&amp;".xlsx]Hóa đơn COD'!"&amp;CELL("address",I919))))</f>
        <v>20</v>
      </c>
      <c r="J919">
        <f ca="1">IF(ISBLANK(INDIRECT("'["&amp;'Báo cáo'!$C$3&amp;".xlsx]Hóa đơn COD'!"&amp;CELL("address",J919))),"",(INDIRECT("'["&amp;'Báo cáo'!$C$3&amp;".xlsx]Hóa đơn COD'!"&amp;CELL("address",J919))))</f>
        <v>15</v>
      </c>
      <c r="K919">
        <f ca="1">IF(ISBLANK(INDIRECT("'["&amp;'Báo cáo'!$C$3&amp;".xlsx]Hóa đơn COD'!"&amp;CELL("address",K919))),"",(INDIRECT("'["&amp;'Báo cáo'!$C$3&amp;".xlsx]Hóa đơn COD'!"&amp;CELL("address",K919))))</f>
        <v>0</v>
      </c>
      <c r="L919">
        <f ca="1">IF(ISBLANK(INDIRECT("'["&amp;'Báo cáo'!$C$3&amp;".xlsx]Hóa đơn COD'!"&amp;CELL("address",L919))),"",(INDIRECT("'["&amp;'Báo cáo'!$C$3&amp;".xlsx]Hóa đơn COD'!"&amp;CELL("address",L919))))</f>
        <v>5</v>
      </c>
      <c r="M919">
        <f ca="1">IF(ISBLANK(INDIRECT("'["&amp;'Báo cáo'!$C$3&amp;".xlsx]Hóa đơn COD'!"&amp;CELL("address",M919))),"",(INDIRECT("'["&amp;'Báo cáo'!$C$3&amp;".xlsx]Hóa đơn COD'!"&amp;CELL("address",M919))))</f>
        <v>20</v>
      </c>
      <c r="N919" t="str">
        <f ca="1">IF(ISBLANK(INDIRECT("'["&amp;'Báo cáo'!$C$3&amp;".xlsx]Hóa đơn COD'!"&amp;CELL("address",N919))),"",(INDIRECT("'["&amp;'Báo cáo'!$C$3&amp;".xlsx]Hóa đơn COD'!"&amp;CELL("address",N919))))</f>
        <v>huyendtm2</v>
      </c>
      <c r="O919" t="str">
        <f ca="1">IF(ISBLANK(INDIRECT("'["&amp;'Báo cáo'!$C$3&amp;".xlsx]Hóa đơn COD'!"&amp;CELL("address",O919))),"",(INDIRECT("'["&amp;'Báo cáo'!$C$3&amp;".xlsx]Hóa đơn COD'!"&amp;CELL("address",O919))))</f>
        <v>17:29 01-12-19</v>
      </c>
      <c r="P919" s="10">
        <f t="shared" ca="1" si="14"/>
        <v>0.7284722222222223</v>
      </c>
      <c r="Q919" t="str">
        <f ca="1">IF(B919="","",IF(P919&lt;'Báo cáo'!$C$4,"Sáng","Chiều"))</f>
        <v>Chiều</v>
      </c>
      <c r="R919" s="12" t="str">
        <f ca="1">IF(A919="","",IF(ISNUMBER(MATCH(B919,'Danh sách COD'!$B:$B,0)),J919/I919,""))</f>
        <v/>
      </c>
      <c r="S919" t="str">
        <f ca="1">IF(R919="","",IF(R919&gt;='Báo cáo'!$C$8,"Có","Không"))</f>
        <v/>
      </c>
    </row>
    <row r="920" spans="1:19" x14ac:dyDescent="0.25">
      <c r="A920" t="str">
        <f ca="1">IF(ISBLANK(INDIRECT("'["&amp;'Báo cáo'!$C$3&amp;".xlsx]Hóa đơn COD'!"&amp;CELL("address",A920))),"",(INDIRECT("'["&amp;'Báo cáo'!$C$3&amp;".xlsx]Hóa đơn COD'!"&amp;CELL("address",A920))))</f>
        <v>BTT397983390.T170271.051219</v>
      </c>
      <c r="B920" t="str">
        <f ca="1">IF(ISBLANK(INDIRECT("'["&amp;'Báo cáo'!$C$3&amp;".xlsx]Hóa đơn COD'!"&amp;CELL("address",B920))),"",(INDIRECT("'["&amp;'Báo cáo'!$C$3&amp;".xlsx]Hóa đơn COD'!"&amp;CELL("address",B920))))</f>
        <v>T170271- Huỳnh Hồng Doanh</v>
      </c>
      <c r="C920">
        <f ca="1">IF(ISBLANK(INDIRECT("'["&amp;'Báo cáo'!$C$3&amp;".xlsx]Hóa đơn COD'!"&amp;CELL("address",C920))),"",(INDIRECT("'["&amp;'Báo cáo'!$C$3&amp;".xlsx]Hóa đơn COD'!"&amp;CELL("address",C920))))</f>
        <v>10549563</v>
      </c>
      <c r="D920">
        <f ca="1">IF(ISBLANK(INDIRECT("'["&amp;'Báo cáo'!$C$3&amp;".xlsx]Hóa đơn COD'!"&amp;CELL("address",D920))),"",(INDIRECT("'["&amp;'Báo cáo'!$C$3&amp;".xlsx]Hóa đơn COD'!"&amp;CELL("address",D920))))</f>
        <v>0</v>
      </c>
      <c r="E920">
        <f ca="1">IF(ISBLANK(INDIRECT("'["&amp;'Báo cáo'!$C$3&amp;".xlsx]Hóa đơn COD'!"&amp;CELL("address",E920))),"",(INDIRECT("'["&amp;'Báo cáo'!$C$3&amp;".xlsx]Hóa đơn COD'!"&amp;CELL("address",E920))))</f>
        <v>684730</v>
      </c>
      <c r="F920">
        <f ca="1">IF(ISBLANK(INDIRECT("'["&amp;'Báo cáo'!$C$3&amp;".xlsx]Hóa đơn COD'!"&amp;CELL("address",F920))),"",(INDIRECT("'["&amp;'Báo cáo'!$C$3&amp;".xlsx]Hóa đơn COD'!"&amp;CELL("address",F920))))</f>
        <v>569730</v>
      </c>
      <c r="G920">
        <f ca="1">IF(ISBLANK(INDIRECT("'["&amp;'Báo cáo'!$C$3&amp;".xlsx]Hóa đơn COD'!"&amp;CELL("address",G920))),"",(INDIRECT("'["&amp;'Báo cáo'!$C$3&amp;".xlsx]Hóa đơn COD'!"&amp;CELL("address",G920))))</f>
        <v>115000</v>
      </c>
      <c r="H920">
        <f ca="1">IF(ISBLANK(INDIRECT("'["&amp;'Báo cáo'!$C$3&amp;".xlsx]Hóa đơn COD'!"&amp;CELL("address",H920))),"",(INDIRECT("'["&amp;'Báo cáo'!$C$3&amp;".xlsx]Hóa đơn COD'!"&amp;CELL("address",H920))))</f>
        <v>0</v>
      </c>
      <c r="I920">
        <f ca="1">IF(ISBLANK(INDIRECT("'["&amp;'Báo cáo'!$C$3&amp;".xlsx]Hóa đơn COD'!"&amp;CELL("address",I920))),"",(INDIRECT("'["&amp;'Báo cáo'!$C$3&amp;".xlsx]Hóa đơn COD'!"&amp;CELL("address",I920))))</f>
        <v>40</v>
      </c>
      <c r="J920">
        <f ca="1">IF(ISBLANK(INDIRECT("'["&amp;'Báo cáo'!$C$3&amp;".xlsx]Hóa đơn COD'!"&amp;CELL("address",J920))),"",(INDIRECT("'["&amp;'Báo cáo'!$C$3&amp;".xlsx]Hóa đơn COD'!"&amp;CELL("address",J920))))</f>
        <v>27</v>
      </c>
      <c r="K920">
        <f ca="1">IF(ISBLANK(INDIRECT("'["&amp;'Báo cáo'!$C$3&amp;".xlsx]Hóa đơn COD'!"&amp;CELL("address",K920))),"",(INDIRECT("'["&amp;'Báo cáo'!$C$3&amp;".xlsx]Hóa đơn COD'!"&amp;CELL("address",K920))))</f>
        <v>1</v>
      </c>
      <c r="L920">
        <f ca="1">IF(ISBLANK(INDIRECT("'["&amp;'Báo cáo'!$C$3&amp;".xlsx]Hóa đơn COD'!"&amp;CELL("address",L920))),"",(INDIRECT("'["&amp;'Báo cáo'!$C$3&amp;".xlsx]Hóa đơn COD'!"&amp;CELL("address",L920))))</f>
        <v>12</v>
      </c>
      <c r="M920">
        <f ca="1">IF(ISBLANK(INDIRECT("'["&amp;'Báo cáo'!$C$3&amp;".xlsx]Hóa đơn COD'!"&amp;CELL("address",M920))),"",(INDIRECT("'["&amp;'Báo cáo'!$C$3&amp;".xlsx]Hóa đơn COD'!"&amp;CELL("address",M920))))</f>
        <v>40</v>
      </c>
      <c r="N920" t="str">
        <f ca="1">IF(ISBLANK(INDIRECT("'["&amp;'Báo cáo'!$C$3&amp;".xlsx]Hóa đơn COD'!"&amp;CELL("address",N920))),"",(INDIRECT("'["&amp;'Báo cáo'!$C$3&amp;".xlsx]Hóa đơn COD'!"&amp;CELL("address",N920))))</f>
        <v>ngannk2</v>
      </c>
      <c r="O920" t="str">
        <f ca="1">IF(ISBLANK(INDIRECT("'["&amp;'Báo cáo'!$C$3&amp;".xlsx]Hóa đơn COD'!"&amp;CELL("address",O920))),"",(INDIRECT("'["&amp;'Báo cáo'!$C$3&amp;".xlsx]Hóa đơn COD'!"&amp;CELL("address",O920))))</f>
        <v>13:26 05-12-19</v>
      </c>
      <c r="P920" s="10">
        <f t="shared" ca="1" si="14"/>
        <v>0.55972222222222223</v>
      </c>
      <c r="Q920" t="str">
        <f ca="1">IF(B920="","",IF(P920&lt;'Báo cáo'!$C$4,"Sáng","Chiều"))</f>
        <v>Chiều</v>
      </c>
      <c r="R920" s="12" t="str">
        <f ca="1">IF(A920="","",IF(ISNUMBER(MATCH(B920,'Danh sách COD'!$B:$B,0)),J920/I920,""))</f>
        <v/>
      </c>
      <c r="S920" t="str">
        <f ca="1">IF(R920="","",IF(R920&gt;='Báo cáo'!$C$8,"Có","Không"))</f>
        <v/>
      </c>
    </row>
    <row r="921" spans="1:19" x14ac:dyDescent="0.25">
      <c r="A921" t="str">
        <f ca="1">IF(ISBLANK(INDIRECT("'["&amp;'Báo cáo'!$C$3&amp;".xlsx]Hóa đơn COD'!"&amp;CELL("address",A921))),"",(INDIRECT("'["&amp;'Báo cáo'!$C$3&amp;".xlsx]Hóa đơn COD'!"&amp;CELL("address",A921))))</f>
        <v>BTT395311332.T170271.031219</v>
      </c>
      <c r="B921" t="str">
        <f ca="1">IF(ISBLANK(INDIRECT("'["&amp;'Báo cáo'!$C$3&amp;".xlsx]Hóa đơn COD'!"&amp;CELL("address",B921))),"",(INDIRECT("'["&amp;'Báo cáo'!$C$3&amp;".xlsx]Hóa đơn COD'!"&amp;CELL("address",B921))))</f>
        <v>T170271- Huỳnh Hồng Doanh</v>
      </c>
      <c r="C921">
        <f ca="1">IF(ISBLANK(INDIRECT("'["&amp;'Báo cáo'!$C$3&amp;".xlsx]Hóa đơn COD'!"&amp;CELL("address",C921))),"",(INDIRECT("'["&amp;'Báo cáo'!$C$3&amp;".xlsx]Hóa đơn COD'!"&amp;CELL("address",C921))))</f>
        <v>14112600</v>
      </c>
      <c r="D921">
        <f ca="1">IF(ISBLANK(INDIRECT("'["&amp;'Báo cáo'!$C$3&amp;".xlsx]Hóa đơn COD'!"&amp;CELL("address",D921))),"",(INDIRECT("'["&amp;'Báo cáo'!$C$3&amp;".xlsx]Hóa đơn COD'!"&amp;CELL("address",D921))))</f>
        <v>0</v>
      </c>
      <c r="E921">
        <f ca="1">IF(ISBLANK(INDIRECT("'["&amp;'Báo cáo'!$C$3&amp;".xlsx]Hóa đơn COD'!"&amp;CELL("address",E921))),"",(INDIRECT("'["&amp;'Báo cáo'!$C$3&amp;".xlsx]Hóa đơn COD'!"&amp;CELL("address",E921))))</f>
        <v>686600</v>
      </c>
      <c r="F921">
        <f ca="1">IF(ISBLANK(INDIRECT("'["&amp;'Báo cáo'!$C$3&amp;".xlsx]Hóa đơn COD'!"&amp;CELL("address",F921))),"",(INDIRECT("'["&amp;'Báo cáo'!$C$3&amp;".xlsx]Hóa đơn COD'!"&amp;CELL("address",F921))))</f>
        <v>459100</v>
      </c>
      <c r="G921">
        <f ca="1">IF(ISBLANK(INDIRECT("'["&amp;'Báo cáo'!$C$3&amp;".xlsx]Hóa đơn COD'!"&amp;CELL("address",G921))),"",(INDIRECT("'["&amp;'Báo cáo'!$C$3&amp;".xlsx]Hóa đơn COD'!"&amp;CELL("address",G921))))</f>
        <v>227500</v>
      </c>
      <c r="H921">
        <f ca="1">IF(ISBLANK(INDIRECT("'["&amp;'Báo cáo'!$C$3&amp;".xlsx]Hóa đơn COD'!"&amp;CELL("address",H921))),"",(INDIRECT("'["&amp;'Báo cáo'!$C$3&amp;".xlsx]Hóa đơn COD'!"&amp;CELL("address",H921))))</f>
        <v>0</v>
      </c>
      <c r="I921">
        <f ca="1">IF(ISBLANK(INDIRECT("'["&amp;'Báo cáo'!$C$3&amp;".xlsx]Hóa đơn COD'!"&amp;CELL("address",I921))),"",(INDIRECT("'["&amp;'Báo cáo'!$C$3&amp;".xlsx]Hóa đơn COD'!"&amp;CELL("address",I921))))</f>
        <v>39</v>
      </c>
      <c r="J921">
        <f ca="1">IF(ISBLANK(INDIRECT("'["&amp;'Báo cáo'!$C$3&amp;".xlsx]Hóa đơn COD'!"&amp;CELL("address",J921))),"",(INDIRECT("'["&amp;'Báo cáo'!$C$3&amp;".xlsx]Hóa đơn COD'!"&amp;CELL("address",J921))))</f>
        <v>28</v>
      </c>
      <c r="K921">
        <f ca="1">IF(ISBLANK(INDIRECT("'["&amp;'Báo cáo'!$C$3&amp;".xlsx]Hóa đơn COD'!"&amp;CELL("address",K921))),"",(INDIRECT("'["&amp;'Báo cáo'!$C$3&amp;".xlsx]Hóa đơn COD'!"&amp;CELL("address",K921))))</f>
        <v>0</v>
      </c>
      <c r="L921">
        <f ca="1">IF(ISBLANK(INDIRECT("'["&amp;'Báo cáo'!$C$3&amp;".xlsx]Hóa đơn COD'!"&amp;CELL("address",L921))),"",(INDIRECT("'["&amp;'Báo cáo'!$C$3&amp;".xlsx]Hóa đơn COD'!"&amp;CELL("address",L921))))</f>
        <v>11</v>
      </c>
      <c r="M921">
        <f ca="1">IF(ISBLANK(INDIRECT("'["&amp;'Báo cáo'!$C$3&amp;".xlsx]Hóa đơn COD'!"&amp;CELL("address",M921))),"",(INDIRECT("'["&amp;'Báo cáo'!$C$3&amp;".xlsx]Hóa đơn COD'!"&amp;CELL("address",M921))))</f>
        <v>39</v>
      </c>
      <c r="N921" t="str">
        <f ca="1">IF(ISBLANK(INDIRECT("'["&amp;'Báo cáo'!$C$3&amp;".xlsx]Hóa đơn COD'!"&amp;CELL("address",N921))),"",(INDIRECT("'["&amp;'Báo cáo'!$C$3&amp;".xlsx]Hóa đơn COD'!"&amp;CELL("address",N921))))</f>
        <v>ngannk2</v>
      </c>
      <c r="O921" t="str">
        <f ca="1">IF(ISBLANK(INDIRECT("'["&amp;'Báo cáo'!$C$3&amp;".xlsx]Hóa đơn COD'!"&amp;CELL("address",O921))),"",(INDIRECT("'["&amp;'Báo cáo'!$C$3&amp;".xlsx]Hóa đơn COD'!"&amp;CELL("address",O921))))</f>
        <v>13:29 03-12-19</v>
      </c>
      <c r="P921" s="10">
        <f t="shared" ca="1" si="14"/>
        <v>0.56180555555555556</v>
      </c>
      <c r="Q921" t="str">
        <f ca="1">IF(B921="","",IF(P921&lt;'Báo cáo'!$C$4,"Sáng","Chiều"))</f>
        <v>Chiều</v>
      </c>
      <c r="R921" s="12" t="str">
        <f ca="1">IF(A921="","",IF(ISNUMBER(MATCH(B921,'Danh sách COD'!$B:$B,0)),J921/I921,""))</f>
        <v/>
      </c>
      <c r="S921" t="str">
        <f ca="1">IF(R921="","",IF(R921&gt;='Báo cáo'!$C$8,"Có","Không"))</f>
        <v/>
      </c>
    </row>
    <row r="922" spans="1:19" x14ac:dyDescent="0.25">
      <c r="A922" t="str">
        <f ca="1">IF(ISBLANK(INDIRECT("'["&amp;'Báo cáo'!$C$3&amp;".xlsx]Hóa đơn COD'!"&amp;CELL("address",A922))),"",(INDIRECT("'["&amp;'Báo cáo'!$C$3&amp;".xlsx]Hóa đơn COD'!"&amp;CELL("address",A922))))</f>
        <v>BTT392872824.T170271.011219</v>
      </c>
      <c r="B922" t="str">
        <f ca="1">IF(ISBLANK(INDIRECT("'["&amp;'Báo cáo'!$C$3&amp;".xlsx]Hóa đơn COD'!"&amp;CELL("address",B922))),"",(INDIRECT("'["&amp;'Báo cáo'!$C$3&amp;".xlsx]Hóa đơn COD'!"&amp;CELL("address",B922))))</f>
        <v>T170271- Huỳnh Hồng Doanh</v>
      </c>
      <c r="C922">
        <f ca="1">IF(ISBLANK(INDIRECT("'["&amp;'Báo cáo'!$C$3&amp;".xlsx]Hóa đơn COD'!"&amp;CELL("address",C922))),"",(INDIRECT("'["&amp;'Báo cáo'!$C$3&amp;".xlsx]Hóa đơn COD'!"&amp;CELL("address",C922))))</f>
        <v>3811600</v>
      </c>
      <c r="D922">
        <f ca="1">IF(ISBLANK(INDIRECT("'["&amp;'Báo cáo'!$C$3&amp;".xlsx]Hóa đơn COD'!"&amp;CELL("address",D922))),"",(INDIRECT("'["&amp;'Báo cáo'!$C$3&amp;".xlsx]Hóa đơn COD'!"&amp;CELL("address",D922))))</f>
        <v>0</v>
      </c>
      <c r="E922">
        <f ca="1">IF(ISBLANK(INDIRECT("'["&amp;'Báo cáo'!$C$3&amp;".xlsx]Hóa đơn COD'!"&amp;CELL("address",E922))),"",(INDIRECT("'["&amp;'Báo cáo'!$C$3&amp;".xlsx]Hóa đơn COD'!"&amp;CELL("address",E922))))</f>
        <v>457510</v>
      </c>
      <c r="F922">
        <f ca="1">IF(ISBLANK(INDIRECT("'["&amp;'Báo cáo'!$C$3&amp;".xlsx]Hóa đơn COD'!"&amp;CELL("address",F922))),"",(INDIRECT("'["&amp;'Báo cáo'!$C$3&amp;".xlsx]Hóa đơn COD'!"&amp;CELL("address",F922))))</f>
        <v>363510</v>
      </c>
      <c r="G922">
        <f ca="1">IF(ISBLANK(INDIRECT("'["&amp;'Báo cáo'!$C$3&amp;".xlsx]Hóa đơn COD'!"&amp;CELL("address",G922))),"",(INDIRECT("'["&amp;'Báo cáo'!$C$3&amp;".xlsx]Hóa đơn COD'!"&amp;CELL("address",G922))))</f>
        <v>94000</v>
      </c>
      <c r="H922">
        <f ca="1">IF(ISBLANK(INDIRECT("'["&amp;'Báo cáo'!$C$3&amp;".xlsx]Hóa đơn COD'!"&amp;CELL("address",H922))),"",(INDIRECT("'["&amp;'Báo cáo'!$C$3&amp;".xlsx]Hóa đơn COD'!"&amp;CELL("address",H922))))</f>
        <v>0</v>
      </c>
      <c r="I922">
        <f ca="1">IF(ISBLANK(INDIRECT("'["&amp;'Báo cáo'!$C$3&amp;".xlsx]Hóa đơn COD'!"&amp;CELL("address",I922))),"",(INDIRECT("'["&amp;'Báo cáo'!$C$3&amp;".xlsx]Hóa đơn COD'!"&amp;CELL("address",I922))))</f>
        <v>25</v>
      </c>
      <c r="J922">
        <f ca="1">IF(ISBLANK(INDIRECT("'["&amp;'Báo cáo'!$C$3&amp;".xlsx]Hóa đơn COD'!"&amp;CELL("address",J922))),"",(INDIRECT("'["&amp;'Báo cáo'!$C$3&amp;".xlsx]Hóa đơn COD'!"&amp;CELL("address",J922))))</f>
        <v>17</v>
      </c>
      <c r="K922">
        <f ca="1">IF(ISBLANK(INDIRECT("'["&amp;'Báo cáo'!$C$3&amp;".xlsx]Hóa đơn COD'!"&amp;CELL("address",K922))),"",(INDIRECT("'["&amp;'Báo cáo'!$C$3&amp;".xlsx]Hóa đơn COD'!"&amp;CELL("address",K922))))</f>
        <v>2</v>
      </c>
      <c r="L922">
        <f ca="1">IF(ISBLANK(INDIRECT("'["&amp;'Báo cáo'!$C$3&amp;".xlsx]Hóa đơn COD'!"&amp;CELL("address",L922))),"",(INDIRECT("'["&amp;'Báo cáo'!$C$3&amp;".xlsx]Hóa đơn COD'!"&amp;CELL("address",L922))))</f>
        <v>6</v>
      </c>
      <c r="M922">
        <f ca="1">IF(ISBLANK(INDIRECT("'["&amp;'Báo cáo'!$C$3&amp;".xlsx]Hóa đơn COD'!"&amp;CELL("address",M922))),"",(INDIRECT("'["&amp;'Báo cáo'!$C$3&amp;".xlsx]Hóa đơn COD'!"&amp;CELL("address",M922))))</f>
        <v>25</v>
      </c>
      <c r="N922" t="str">
        <f ca="1">IF(ISBLANK(INDIRECT("'["&amp;'Báo cáo'!$C$3&amp;".xlsx]Hóa đơn COD'!"&amp;CELL("address",N922))),"",(INDIRECT("'["&amp;'Báo cáo'!$C$3&amp;".xlsx]Hóa đơn COD'!"&amp;CELL("address",N922))))</f>
        <v>huyendtm2</v>
      </c>
      <c r="O922" t="str">
        <f ca="1">IF(ISBLANK(INDIRECT("'["&amp;'Báo cáo'!$C$3&amp;".xlsx]Hóa đơn COD'!"&amp;CELL("address",O922))),"",(INDIRECT("'["&amp;'Báo cáo'!$C$3&amp;".xlsx]Hóa đơn COD'!"&amp;CELL("address",O922))))</f>
        <v>13:41 01-12-19</v>
      </c>
      <c r="P922" s="10">
        <f t="shared" ca="1" si="14"/>
        <v>0.57013888888888886</v>
      </c>
      <c r="Q922" t="str">
        <f ca="1">IF(B922="","",IF(P922&lt;'Báo cáo'!$C$4,"Sáng","Chiều"))</f>
        <v>Chiều</v>
      </c>
      <c r="R922" s="12" t="str">
        <f ca="1">IF(A922="","",IF(ISNUMBER(MATCH(B922,'Danh sách COD'!$B:$B,0)),J922/I922,""))</f>
        <v/>
      </c>
      <c r="S922" t="str">
        <f ca="1">IF(R922="","",IF(R922&gt;='Báo cáo'!$C$8,"Có","Không"))</f>
        <v/>
      </c>
    </row>
    <row r="923" spans="1:19" x14ac:dyDescent="0.25">
      <c r="A923" t="str">
        <f ca="1">IF(ISBLANK(INDIRECT("'["&amp;'Báo cáo'!$C$3&amp;".xlsx]Hóa đơn COD'!"&amp;CELL("address",A923))),"",(INDIRECT("'["&amp;'Báo cáo'!$C$3&amp;".xlsx]Hóa đơn COD'!"&amp;CELL("address",A923))))</f>
        <v>BTT394010271.T170271.021219</v>
      </c>
      <c r="B923" t="str">
        <f ca="1">IF(ISBLANK(INDIRECT("'["&amp;'Báo cáo'!$C$3&amp;".xlsx]Hóa đơn COD'!"&amp;CELL("address",B923))),"",(INDIRECT("'["&amp;'Báo cáo'!$C$3&amp;".xlsx]Hóa đơn COD'!"&amp;CELL("address",B923))))</f>
        <v>T170271- Huỳnh Hồng Doanh</v>
      </c>
      <c r="C923">
        <f ca="1">IF(ISBLANK(INDIRECT("'["&amp;'Báo cáo'!$C$3&amp;".xlsx]Hóa đơn COD'!"&amp;CELL("address",C923))),"",(INDIRECT("'["&amp;'Báo cáo'!$C$3&amp;".xlsx]Hóa đơn COD'!"&amp;CELL("address",C923))))</f>
        <v>10786120</v>
      </c>
      <c r="D923">
        <f ca="1">IF(ISBLANK(INDIRECT("'["&amp;'Báo cáo'!$C$3&amp;".xlsx]Hóa đơn COD'!"&amp;CELL("address",D923))),"",(INDIRECT("'["&amp;'Báo cáo'!$C$3&amp;".xlsx]Hóa đơn COD'!"&amp;CELL("address",D923))))</f>
        <v>16250</v>
      </c>
      <c r="E923">
        <f ca="1">IF(ISBLANK(INDIRECT("'["&amp;'Báo cáo'!$C$3&amp;".xlsx]Hóa đơn COD'!"&amp;CELL("address",E923))),"",(INDIRECT("'["&amp;'Báo cáo'!$C$3&amp;".xlsx]Hóa đơn COD'!"&amp;CELL("address",E923))))</f>
        <v>767720</v>
      </c>
      <c r="F923">
        <f ca="1">IF(ISBLANK(INDIRECT("'["&amp;'Báo cáo'!$C$3&amp;".xlsx]Hóa đơn COD'!"&amp;CELL("address",F923))),"",(INDIRECT("'["&amp;'Báo cáo'!$C$3&amp;".xlsx]Hóa đơn COD'!"&amp;CELL("address",F923))))</f>
        <v>627720</v>
      </c>
      <c r="G923">
        <f ca="1">IF(ISBLANK(INDIRECT("'["&amp;'Báo cáo'!$C$3&amp;".xlsx]Hóa đơn COD'!"&amp;CELL("address",G923))),"",(INDIRECT("'["&amp;'Báo cáo'!$C$3&amp;".xlsx]Hóa đơn COD'!"&amp;CELL("address",G923))))</f>
        <v>140000</v>
      </c>
      <c r="H923">
        <f ca="1">IF(ISBLANK(INDIRECT("'["&amp;'Báo cáo'!$C$3&amp;".xlsx]Hóa đơn COD'!"&amp;CELL("address",H923))),"",(INDIRECT("'["&amp;'Báo cáo'!$C$3&amp;".xlsx]Hóa đơn COD'!"&amp;CELL("address",H923))))</f>
        <v>0</v>
      </c>
      <c r="I923">
        <f ca="1">IF(ISBLANK(INDIRECT("'["&amp;'Báo cáo'!$C$3&amp;".xlsx]Hóa đơn COD'!"&amp;CELL("address",I923))),"",(INDIRECT("'["&amp;'Báo cáo'!$C$3&amp;".xlsx]Hóa đơn COD'!"&amp;CELL("address",I923))))</f>
        <v>43</v>
      </c>
      <c r="J923">
        <f ca="1">IF(ISBLANK(INDIRECT("'["&amp;'Báo cáo'!$C$3&amp;".xlsx]Hóa đơn COD'!"&amp;CELL("address",J923))),"",(INDIRECT("'["&amp;'Báo cáo'!$C$3&amp;".xlsx]Hóa đơn COD'!"&amp;CELL("address",J923))))</f>
        <v>28</v>
      </c>
      <c r="K923">
        <f ca="1">IF(ISBLANK(INDIRECT("'["&amp;'Báo cáo'!$C$3&amp;".xlsx]Hóa đơn COD'!"&amp;CELL("address",K923))),"",(INDIRECT("'["&amp;'Báo cáo'!$C$3&amp;".xlsx]Hóa đơn COD'!"&amp;CELL("address",K923))))</f>
        <v>1</v>
      </c>
      <c r="L923">
        <f ca="1">IF(ISBLANK(INDIRECT("'["&amp;'Báo cáo'!$C$3&amp;".xlsx]Hóa đơn COD'!"&amp;CELL("address",L923))),"",(INDIRECT("'["&amp;'Báo cáo'!$C$3&amp;".xlsx]Hóa đơn COD'!"&amp;CELL("address",L923))))</f>
        <v>14</v>
      </c>
      <c r="M923">
        <f ca="1">IF(ISBLANK(INDIRECT("'["&amp;'Báo cáo'!$C$3&amp;".xlsx]Hóa đơn COD'!"&amp;CELL("address",M923))),"",(INDIRECT("'["&amp;'Báo cáo'!$C$3&amp;".xlsx]Hóa đơn COD'!"&amp;CELL("address",M923))))</f>
        <v>43</v>
      </c>
      <c r="N923" t="str">
        <f ca="1">IF(ISBLANK(INDIRECT("'["&amp;'Báo cáo'!$C$3&amp;".xlsx]Hóa đơn COD'!"&amp;CELL("address",N923))),"",(INDIRECT("'["&amp;'Báo cáo'!$C$3&amp;".xlsx]Hóa đơn COD'!"&amp;CELL("address",N923))))</f>
        <v>ngannk2</v>
      </c>
      <c r="O923" t="str">
        <f ca="1">IF(ISBLANK(INDIRECT("'["&amp;'Báo cáo'!$C$3&amp;".xlsx]Hóa đơn COD'!"&amp;CELL("address",O923))),"",(INDIRECT("'["&amp;'Báo cáo'!$C$3&amp;".xlsx]Hóa đơn COD'!"&amp;CELL("address",O923))))</f>
        <v>13:42 02-12-19</v>
      </c>
      <c r="P923" s="10">
        <f t="shared" ca="1" si="14"/>
        <v>0.5708333333333333</v>
      </c>
      <c r="Q923" t="str">
        <f ca="1">IF(B923="","",IF(P923&lt;'Báo cáo'!$C$4,"Sáng","Chiều"))</f>
        <v>Chiều</v>
      </c>
      <c r="R923" s="12" t="str">
        <f ca="1">IF(A923="","",IF(ISNUMBER(MATCH(B923,'Danh sách COD'!$B:$B,0)),J923/I923,""))</f>
        <v/>
      </c>
      <c r="S923" t="str">
        <f ca="1">IF(R923="","",IF(R923&gt;='Báo cáo'!$C$8,"Có","Không"))</f>
        <v/>
      </c>
    </row>
    <row r="924" spans="1:19" x14ac:dyDescent="0.25">
      <c r="A924" t="str">
        <f ca="1">IF(ISBLANK(INDIRECT("'["&amp;'Báo cáo'!$C$3&amp;".xlsx]Hóa đơn COD'!"&amp;CELL("address",A924))),"",(INDIRECT("'["&amp;'Báo cáo'!$C$3&amp;".xlsx]Hóa đơn COD'!"&amp;CELL("address",A924))))</f>
        <v>BTT399470247.T170271.061219</v>
      </c>
      <c r="B924" t="str">
        <f ca="1">IF(ISBLANK(INDIRECT("'["&amp;'Báo cáo'!$C$3&amp;".xlsx]Hóa đơn COD'!"&amp;CELL("address",B924))),"",(INDIRECT("'["&amp;'Báo cáo'!$C$3&amp;".xlsx]Hóa đơn COD'!"&amp;CELL("address",B924))))</f>
        <v>T170271- Huỳnh Hồng Doanh</v>
      </c>
      <c r="C924">
        <f ca="1">IF(ISBLANK(INDIRECT("'["&amp;'Báo cáo'!$C$3&amp;".xlsx]Hóa đơn COD'!"&amp;CELL("address",C924))),"",(INDIRECT("'["&amp;'Báo cáo'!$C$3&amp;".xlsx]Hóa đơn COD'!"&amp;CELL("address",C924))))</f>
        <v>12866245</v>
      </c>
      <c r="D924">
        <f ca="1">IF(ISBLANK(INDIRECT("'["&amp;'Báo cáo'!$C$3&amp;".xlsx]Hóa đơn COD'!"&amp;CELL("address",D924))),"",(INDIRECT("'["&amp;'Báo cáo'!$C$3&amp;".xlsx]Hóa đơn COD'!"&amp;CELL("address",D924))))</f>
        <v>0</v>
      </c>
      <c r="E924">
        <f ca="1">IF(ISBLANK(INDIRECT("'["&amp;'Báo cáo'!$C$3&amp;".xlsx]Hóa đơn COD'!"&amp;CELL("address",E924))),"",(INDIRECT("'["&amp;'Báo cáo'!$C$3&amp;".xlsx]Hóa đơn COD'!"&amp;CELL("address",E924))))</f>
        <v>1001170</v>
      </c>
      <c r="F924">
        <f ca="1">IF(ISBLANK(INDIRECT("'["&amp;'Báo cáo'!$C$3&amp;".xlsx]Hóa đơn COD'!"&amp;CELL("address",F924))),"",(INDIRECT("'["&amp;'Báo cáo'!$C$3&amp;".xlsx]Hóa đơn COD'!"&amp;CELL("address",F924))))</f>
        <v>875170</v>
      </c>
      <c r="G924">
        <f ca="1">IF(ISBLANK(INDIRECT("'["&amp;'Báo cáo'!$C$3&amp;".xlsx]Hóa đơn COD'!"&amp;CELL("address",G924))),"",(INDIRECT("'["&amp;'Báo cáo'!$C$3&amp;".xlsx]Hóa đơn COD'!"&amp;CELL("address",G924))))</f>
        <v>126000</v>
      </c>
      <c r="H924">
        <f ca="1">IF(ISBLANK(INDIRECT("'["&amp;'Báo cáo'!$C$3&amp;".xlsx]Hóa đơn COD'!"&amp;CELL("address",H924))),"",(INDIRECT("'["&amp;'Báo cáo'!$C$3&amp;".xlsx]Hóa đơn COD'!"&amp;CELL("address",H924))))</f>
        <v>0</v>
      </c>
      <c r="I924">
        <f ca="1">IF(ISBLANK(INDIRECT("'["&amp;'Báo cáo'!$C$3&amp;".xlsx]Hóa đơn COD'!"&amp;CELL("address",I924))),"",(INDIRECT("'["&amp;'Báo cáo'!$C$3&amp;".xlsx]Hóa đơn COD'!"&amp;CELL("address",I924))))</f>
        <v>44</v>
      </c>
      <c r="J924">
        <f ca="1">IF(ISBLANK(INDIRECT("'["&amp;'Báo cáo'!$C$3&amp;".xlsx]Hóa đơn COD'!"&amp;CELL("address",J924))),"",(INDIRECT("'["&amp;'Báo cáo'!$C$3&amp;".xlsx]Hóa đơn COD'!"&amp;CELL("address",J924))))</f>
        <v>36</v>
      </c>
      <c r="K924">
        <f ca="1">IF(ISBLANK(INDIRECT("'["&amp;'Báo cáo'!$C$3&amp;".xlsx]Hóa đơn COD'!"&amp;CELL("address",K924))),"",(INDIRECT("'["&amp;'Báo cáo'!$C$3&amp;".xlsx]Hóa đơn COD'!"&amp;CELL("address",K924))))</f>
        <v>1</v>
      </c>
      <c r="L924">
        <f ca="1">IF(ISBLANK(INDIRECT("'["&amp;'Báo cáo'!$C$3&amp;".xlsx]Hóa đơn COD'!"&amp;CELL("address",L924))),"",(INDIRECT("'["&amp;'Báo cáo'!$C$3&amp;".xlsx]Hóa đơn COD'!"&amp;CELL("address",L924))))</f>
        <v>7</v>
      </c>
      <c r="M924">
        <f ca="1">IF(ISBLANK(INDIRECT("'["&amp;'Báo cáo'!$C$3&amp;".xlsx]Hóa đơn COD'!"&amp;CELL("address",M924))),"",(INDIRECT("'["&amp;'Báo cáo'!$C$3&amp;".xlsx]Hóa đơn COD'!"&amp;CELL("address",M924))))</f>
        <v>44</v>
      </c>
      <c r="N924" t="str">
        <f ca="1">IF(ISBLANK(INDIRECT("'["&amp;'Báo cáo'!$C$3&amp;".xlsx]Hóa đơn COD'!"&amp;CELL("address",N924))),"",(INDIRECT("'["&amp;'Báo cáo'!$C$3&amp;".xlsx]Hóa đơn COD'!"&amp;CELL("address",N924))))</f>
        <v>trongntm</v>
      </c>
      <c r="O924" t="str">
        <f ca="1">IF(ISBLANK(INDIRECT("'["&amp;'Báo cáo'!$C$3&amp;".xlsx]Hóa đơn COD'!"&amp;CELL("address",O924))),"",(INDIRECT("'["&amp;'Báo cáo'!$C$3&amp;".xlsx]Hóa đơn COD'!"&amp;CELL("address",O924))))</f>
        <v>13:50 06-12-19</v>
      </c>
      <c r="P924" s="10">
        <f t="shared" ca="1" si="14"/>
        <v>0.57638888888888895</v>
      </c>
      <c r="Q924" t="str">
        <f ca="1">IF(B924="","",IF(P924&lt;'Báo cáo'!$C$4,"Sáng","Chiều"))</f>
        <v>Chiều</v>
      </c>
      <c r="R924" s="12" t="str">
        <f ca="1">IF(A924="","",IF(ISNUMBER(MATCH(B924,'Danh sách COD'!$B:$B,0)),J924/I924,""))</f>
        <v/>
      </c>
      <c r="S924" t="str">
        <f ca="1">IF(R924="","",IF(R924&gt;='Báo cáo'!$C$8,"Có","Không"))</f>
        <v/>
      </c>
    </row>
    <row r="925" spans="1:19" x14ac:dyDescent="0.25">
      <c r="A925" t="str">
        <f ca="1">IF(ISBLANK(INDIRECT("'["&amp;'Báo cáo'!$C$3&amp;".xlsx]Hóa đơn COD'!"&amp;CELL("address",A925))),"",(INDIRECT("'["&amp;'Báo cáo'!$C$3&amp;".xlsx]Hóa đơn COD'!"&amp;CELL("address",A925))))</f>
        <v>BTT396780843.T170271.041219</v>
      </c>
      <c r="B925" t="str">
        <f ca="1">IF(ISBLANK(INDIRECT("'["&amp;'Báo cáo'!$C$3&amp;".xlsx]Hóa đơn COD'!"&amp;CELL("address",B925))),"",(INDIRECT("'["&amp;'Báo cáo'!$C$3&amp;".xlsx]Hóa đơn COD'!"&amp;CELL("address",B925))))</f>
        <v>T170271- Huỳnh Hồng Doanh</v>
      </c>
      <c r="C925">
        <f ca="1">IF(ISBLANK(INDIRECT("'["&amp;'Báo cáo'!$C$3&amp;".xlsx]Hóa đơn COD'!"&amp;CELL("address",C925))),"",(INDIRECT("'["&amp;'Báo cáo'!$C$3&amp;".xlsx]Hóa đơn COD'!"&amp;CELL("address",C925))))</f>
        <v>14299850</v>
      </c>
      <c r="D925">
        <f ca="1">IF(ISBLANK(INDIRECT("'["&amp;'Báo cáo'!$C$3&amp;".xlsx]Hóa đơn COD'!"&amp;CELL("address",D925))),"",(INDIRECT("'["&amp;'Báo cáo'!$C$3&amp;".xlsx]Hóa đơn COD'!"&amp;CELL("address",D925))))</f>
        <v>19200</v>
      </c>
      <c r="E925">
        <f ca="1">IF(ISBLANK(INDIRECT("'["&amp;'Báo cáo'!$C$3&amp;".xlsx]Hóa đơn COD'!"&amp;CELL("address",E925))),"",(INDIRECT("'["&amp;'Báo cáo'!$C$3&amp;".xlsx]Hóa đơn COD'!"&amp;CELL("address",E925))))</f>
        <v>680050</v>
      </c>
      <c r="F925">
        <f ca="1">IF(ISBLANK(INDIRECT("'["&amp;'Báo cáo'!$C$3&amp;".xlsx]Hóa đơn COD'!"&amp;CELL("address",F925))),"",(INDIRECT("'["&amp;'Báo cáo'!$C$3&amp;".xlsx]Hóa đơn COD'!"&amp;CELL("address",F925))))</f>
        <v>446850</v>
      </c>
      <c r="G925">
        <f ca="1">IF(ISBLANK(INDIRECT("'["&amp;'Báo cáo'!$C$3&amp;".xlsx]Hóa đơn COD'!"&amp;CELL("address",G925))),"",(INDIRECT("'["&amp;'Báo cáo'!$C$3&amp;".xlsx]Hóa đơn COD'!"&amp;CELL("address",G925))))</f>
        <v>214000</v>
      </c>
      <c r="H925">
        <f ca="1">IF(ISBLANK(INDIRECT("'["&amp;'Báo cáo'!$C$3&amp;".xlsx]Hóa đơn COD'!"&amp;CELL("address",H925))),"",(INDIRECT("'["&amp;'Báo cáo'!$C$3&amp;".xlsx]Hóa đơn COD'!"&amp;CELL("address",H925))))</f>
        <v>0</v>
      </c>
      <c r="I925">
        <f ca="1">IF(ISBLANK(INDIRECT("'["&amp;'Báo cáo'!$C$3&amp;".xlsx]Hóa đơn COD'!"&amp;CELL("address",I925))),"",(INDIRECT("'["&amp;'Báo cáo'!$C$3&amp;".xlsx]Hóa đơn COD'!"&amp;CELL("address",I925))))</f>
        <v>45</v>
      </c>
      <c r="J925">
        <f ca="1">IF(ISBLANK(INDIRECT("'["&amp;'Báo cáo'!$C$3&amp;".xlsx]Hóa đơn COD'!"&amp;CELL("address",J925))),"",(INDIRECT("'["&amp;'Báo cáo'!$C$3&amp;".xlsx]Hóa đơn COD'!"&amp;CELL("address",J925))))</f>
        <v>27</v>
      </c>
      <c r="K925">
        <f ca="1">IF(ISBLANK(INDIRECT("'["&amp;'Báo cáo'!$C$3&amp;".xlsx]Hóa đơn COD'!"&amp;CELL("address",K925))),"",(INDIRECT("'["&amp;'Báo cáo'!$C$3&amp;".xlsx]Hóa đơn COD'!"&amp;CELL("address",K925))))</f>
        <v>1</v>
      </c>
      <c r="L925">
        <f ca="1">IF(ISBLANK(INDIRECT("'["&amp;'Báo cáo'!$C$3&amp;".xlsx]Hóa đơn COD'!"&amp;CELL("address",L925))),"",(INDIRECT("'["&amp;'Báo cáo'!$C$3&amp;".xlsx]Hóa đơn COD'!"&amp;CELL("address",L925))))</f>
        <v>17</v>
      </c>
      <c r="M925">
        <f ca="1">IF(ISBLANK(INDIRECT("'["&amp;'Báo cáo'!$C$3&amp;".xlsx]Hóa đơn COD'!"&amp;CELL("address",M925))),"",(INDIRECT("'["&amp;'Báo cáo'!$C$3&amp;".xlsx]Hóa đơn COD'!"&amp;CELL("address",M925))))</f>
        <v>45</v>
      </c>
      <c r="N925" t="str">
        <f ca="1">IF(ISBLANK(INDIRECT("'["&amp;'Báo cáo'!$C$3&amp;".xlsx]Hóa đơn COD'!"&amp;CELL("address",N925))),"",(INDIRECT("'["&amp;'Báo cáo'!$C$3&amp;".xlsx]Hóa đơn COD'!"&amp;CELL("address",N925))))</f>
        <v>anhtnt3</v>
      </c>
      <c r="O925" t="str">
        <f ca="1">IF(ISBLANK(INDIRECT("'["&amp;'Báo cáo'!$C$3&amp;".xlsx]Hóa đơn COD'!"&amp;CELL("address",O925))),"",(INDIRECT("'["&amp;'Báo cáo'!$C$3&amp;".xlsx]Hóa đơn COD'!"&amp;CELL("address",O925))))</f>
        <v>14:01 04-12-19</v>
      </c>
      <c r="P925" s="10">
        <f t="shared" ca="1" si="14"/>
        <v>0.58402777777777781</v>
      </c>
      <c r="Q925" t="str">
        <f ca="1">IF(B925="","",IF(P925&lt;'Báo cáo'!$C$4,"Sáng","Chiều"))</f>
        <v>Chiều</v>
      </c>
      <c r="R925" s="12" t="str">
        <f ca="1">IF(A925="","",IF(ISNUMBER(MATCH(B925,'Danh sách COD'!$B:$B,0)),J925/I925,""))</f>
        <v/>
      </c>
      <c r="S925" t="str">
        <f ca="1">IF(R925="","",IF(R925&gt;='Báo cáo'!$C$8,"Có","Không"))</f>
        <v/>
      </c>
    </row>
    <row r="926" spans="1:19" x14ac:dyDescent="0.25">
      <c r="A926" t="str">
        <f ca="1">IF(ISBLANK(INDIRECT("'["&amp;'Báo cáo'!$C$3&amp;".xlsx]Hóa đơn COD'!"&amp;CELL("address",A926))),"",(INDIRECT("'["&amp;'Báo cáo'!$C$3&amp;".xlsx]Hóa đơn COD'!"&amp;CELL("address",A926))))</f>
        <v>BTT392291115.T170863.301119</v>
      </c>
      <c r="B926" t="str">
        <f ca="1">IF(ISBLANK(INDIRECT("'["&amp;'Báo cáo'!$C$3&amp;".xlsx]Hóa đơn COD'!"&amp;CELL("address",B926))),"",(INDIRECT("'["&amp;'Báo cáo'!$C$3&amp;".xlsx]Hóa đơn COD'!"&amp;CELL("address",B926))))</f>
        <v>T170863-Nguyễn Thanh Lộc</v>
      </c>
      <c r="C926">
        <f ca="1">IF(ISBLANK(INDIRECT("'["&amp;'Báo cáo'!$C$3&amp;".xlsx]Hóa đơn COD'!"&amp;CELL("address",C926))),"",(INDIRECT("'["&amp;'Báo cáo'!$C$3&amp;".xlsx]Hóa đơn COD'!"&amp;CELL("address",C926))))</f>
        <v>1746960</v>
      </c>
      <c r="D926">
        <f ca="1">IF(ISBLANK(INDIRECT("'["&amp;'Báo cáo'!$C$3&amp;".xlsx]Hóa đơn COD'!"&amp;CELL("address",D926))),"",(INDIRECT("'["&amp;'Báo cáo'!$C$3&amp;".xlsx]Hóa đơn COD'!"&amp;CELL("address",D926))))</f>
        <v>0</v>
      </c>
      <c r="E926">
        <f ca="1">IF(ISBLANK(INDIRECT("'["&amp;'Báo cáo'!$C$3&amp;".xlsx]Hóa đơn COD'!"&amp;CELL("address",E926))),"",(INDIRECT("'["&amp;'Báo cáo'!$C$3&amp;".xlsx]Hóa đơn COD'!"&amp;CELL("address",E926))))</f>
        <v>218960</v>
      </c>
      <c r="F926">
        <f ca="1">IF(ISBLANK(INDIRECT("'["&amp;'Báo cáo'!$C$3&amp;".xlsx]Hóa đơn COD'!"&amp;CELL("address",F926))),"",(INDIRECT("'["&amp;'Báo cáo'!$C$3&amp;".xlsx]Hóa đơn COD'!"&amp;CELL("address",F926))))</f>
        <v>152960</v>
      </c>
      <c r="G926">
        <f ca="1">IF(ISBLANK(INDIRECT("'["&amp;'Báo cáo'!$C$3&amp;".xlsx]Hóa đơn COD'!"&amp;CELL("address",G926))),"",(INDIRECT("'["&amp;'Báo cáo'!$C$3&amp;".xlsx]Hóa đơn COD'!"&amp;CELL("address",G926))))</f>
        <v>66000</v>
      </c>
      <c r="H926">
        <f ca="1">IF(ISBLANK(INDIRECT("'["&amp;'Báo cáo'!$C$3&amp;".xlsx]Hóa đơn COD'!"&amp;CELL("address",H926))),"",(INDIRECT("'["&amp;'Báo cáo'!$C$3&amp;".xlsx]Hóa đơn COD'!"&amp;CELL("address",H926))))</f>
        <v>0</v>
      </c>
      <c r="I926">
        <f ca="1">IF(ISBLANK(INDIRECT("'["&amp;'Báo cáo'!$C$3&amp;".xlsx]Hóa đơn COD'!"&amp;CELL("address",I926))),"",(INDIRECT("'["&amp;'Báo cáo'!$C$3&amp;".xlsx]Hóa đơn COD'!"&amp;CELL("address",I926))))</f>
        <v>16</v>
      </c>
      <c r="J926">
        <f ca="1">IF(ISBLANK(INDIRECT("'["&amp;'Báo cáo'!$C$3&amp;".xlsx]Hóa đơn COD'!"&amp;CELL("address",J926))),"",(INDIRECT("'["&amp;'Báo cáo'!$C$3&amp;".xlsx]Hóa đơn COD'!"&amp;CELL("address",J926))))</f>
        <v>8</v>
      </c>
      <c r="K926">
        <f ca="1">IF(ISBLANK(INDIRECT("'["&amp;'Báo cáo'!$C$3&amp;".xlsx]Hóa đơn COD'!"&amp;CELL("address",K926))),"",(INDIRECT("'["&amp;'Báo cáo'!$C$3&amp;".xlsx]Hóa đơn COD'!"&amp;CELL("address",K926))))</f>
        <v>1</v>
      </c>
      <c r="L926">
        <f ca="1">IF(ISBLANK(INDIRECT("'["&amp;'Báo cáo'!$C$3&amp;".xlsx]Hóa đơn COD'!"&amp;CELL("address",L926))),"",(INDIRECT("'["&amp;'Báo cáo'!$C$3&amp;".xlsx]Hóa đơn COD'!"&amp;CELL("address",L926))))</f>
        <v>7</v>
      </c>
      <c r="M926">
        <f ca="1">IF(ISBLANK(INDIRECT("'["&amp;'Báo cáo'!$C$3&amp;".xlsx]Hóa đơn COD'!"&amp;CELL("address",M926))),"",(INDIRECT("'["&amp;'Báo cáo'!$C$3&amp;".xlsx]Hóa đơn COD'!"&amp;CELL("address",M926))))</f>
        <v>16</v>
      </c>
      <c r="N926" t="str">
        <f ca="1">IF(ISBLANK(INDIRECT("'["&amp;'Báo cáo'!$C$3&amp;".xlsx]Hóa đơn COD'!"&amp;CELL("address",N926))),"",(INDIRECT("'["&amp;'Báo cáo'!$C$3&amp;".xlsx]Hóa đơn COD'!"&amp;CELL("address",N926))))</f>
        <v>huyendtm2</v>
      </c>
      <c r="O926" t="str">
        <f ca="1">IF(ISBLANK(INDIRECT("'["&amp;'Báo cáo'!$C$3&amp;".xlsx]Hóa đơn COD'!"&amp;CELL("address",O926))),"",(INDIRECT("'["&amp;'Báo cáo'!$C$3&amp;".xlsx]Hóa đơn COD'!"&amp;CELL("address",O926))))</f>
        <v>20:57 30-11-19</v>
      </c>
      <c r="P926" s="10">
        <f t="shared" ca="1" si="14"/>
        <v>0.87291666666666667</v>
      </c>
      <c r="Q926" t="str">
        <f ca="1">IF(B926="","",IF(P926&lt;'Báo cáo'!$C$4,"Sáng","Chiều"))</f>
        <v>Chiều</v>
      </c>
      <c r="R926" s="12">
        <f ca="1">IF(A926="","",IF(ISNUMBER(MATCH(B926,'Danh sách COD'!$B:$B,0)),J926/I926,""))</f>
        <v>0.5</v>
      </c>
      <c r="S926" t="str">
        <f ca="1">IF(R926="","",IF(R926&gt;='Báo cáo'!$C$8,"Có","Không"))</f>
        <v>Không</v>
      </c>
    </row>
    <row r="927" spans="1:19" x14ac:dyDescent="0.25">
      <c r="A927" t="str">
        <f ca="1">IF(ISBLANK(INDIRECT("'["&amp;'Báo cáo'!$C$3&amp;".xlsx]Hóa đơn COD'!"&amp;CELL("address",A927))),"",(INDIRECT("'["&amp;'Báo cáo'!$C$3&amp;".xlsx]Hóa đơn COD'!"&amp;CELL("address",A927))))</f>
        <v>BTT394546530.T170863.021219</v>
      </c>
      <c r="B927" t="str">
        <f ca="1">IF(ISBLANK(INDIRECT("'["&amp;'Báo cáo'!$C$3&amp;".xlsx]Hóa đơn COD'!"&amp;CELL("address",B927))),"",(INDIRECT("'["&amp;'Báo cáo'!$C$3&amp;".xlsx]Hóa đơn COD'!"&amp;CELL("address",B927))))</f>
        <v>T170863-Nguyễn Thanh Lộc</v>
      </c>
      <c r="C927">
        <f ca="1">IF(ISBLANK(INDIRECT("'["&amp;'Báo cáo'!$C$3&amp;".xlsx]Hóa đơn COD'!"&amp;CELL("address",C927))),"",(INDIRECT("'["&amp;'Báo cáo'!$C$3&amp;".xlsx]Hóa đơn COD'!"&amp;CELL("address",C927))))</f>
        <v>2535000</v>
      </c>
      <c r="D927">
        <f ca="1">IF(ISBLANK(INDIRECT("'["&amp;'Báo cáo'!$C$3&amp;".xlsx]Hóa đơn COD'!"&amp;CELL("address",D927))),"",(INDIRECT("'["&amp;'Báo cáo'!$C$3&amp;".xlsx]Hóa đơn COD'!"&amp;CELL("address",D927))))</f>
        <v>0</v>
      </c>
      <c r="E927">
        <f ca="1">IF(ISBLANK(INDIRECT("'["&amp;'Báo cáo'!$C$3&amp;".xlsx]Hóa đơn COD'!"&amp;CELL("address",E927))),"",(INDIRECT("'["&amp;'Báo cáo'!$C$3&amp;".xlsx]Hóa đơn COD'!"&amp;CELL("address",E927))))</f>
        <v>265100</v>
      </c>
      <c r="F927">
        <f ca="1">IF(ISBLANK(INDIRECT("'["&amp;'Báo cáo'!$C$3&amp;".xlsx]Hóa đơn COD'!"&amp;CELL("address",F927))),"",(INDIRECT("'["&amp;'Báo cáo'!$C$3&amp;".xlsx]Hóa đơn COD'!"&amp;CELL("address",F927))))</f>
        <v>243100</v>
      </c>
      <c r="G927">
        <f ca="1">IF(ISBLANK(INDIRECT("'["&amp;'Báo cáo'!$C$3&amp;".xlsx]Hóa đơn COD'!"&amp;CELL("address",G927))),"",(INDIRECT("'["&amp;'Báo cáo'!$C$3&amp;".xlsx]Hóa đơn COD'!"&amp;CELL("address",G927))))</f>
        <v>22000</v>
      </c>
      <c r="H927">
        <f ca="1">IF(ISBLANK(INDIRECT("'["&amp;'Báo cáo'!$C$3&amp;".xlsx]Hóa đơn COD'!"&amp;CELL("address",H927))),"",(INDIRECT("'["&amp;'Báo cáo'!$C$3&amp;".xlsx]Hóa đơn COD'!"&amp;CELL("address",H927))))</f>
        <v>0</v>
      </c>
      <c r="I927">
        <f ca="1">IF(ISBLANK(INDIRECT("'["&amp;'Báo cáo'!$C$3&amp;".xlsx]Hóa đơn COD'!"&amp;CELL("address",I927))),"",(INDIRECT("'["&amp;'Báo cáo'!$C$3&amp;".xlsx]Hóa đơn COD'!"&amp;CELL("address",I927))))</f>
        <v>19</v>
      </c>
      <c r="J927">
        <f ca="1">IF(ISBLANK(INDIRECT("'["&amp;'Báo cáo'!$C$3&amp;".xlsx]Hóa đơn COD'!"&amp;CELL("address",J927))),"",(INDIRECT("'["&amp;'Báo cáo'!$C$3&amp;".xlsx]Hóa đơn COD'!"&amp;CELL("address",J927))))</f>
        <v>10</v>
      </c>
      <c r="K927">
        <f ca="1">IF(ISBLANK(INDIRECT("'["&amp;'Báo cáo'!$C$3&amp;".xlsx]Hóa đơn COD'!"&amp;CELL("address",K927))),"",(INDIRECT("'["&amp;'Báo cáo'!$C$3&amp;".xlsx]Hóa đơn COD'!"&amp;CELL("address",K927))))</f>
        <v>1</v>
      </c>
      <c r="L927">
        <f ca="1">IF(ISBLANK(INDIRECT("'["&amp;'Báo cáo'!$C$3&amp;".xlsx]Hóa đơn COD'!"&amp;CELL("address",L927))),"",(INDIRECT("'["&amp;'Báo cáo'!$C$3&amp;".xlsx]Hóa đơn COD'!"&amp;CELL("address",L927))))</f>
        <v>8</v>
      </c>
      <c r="M927">
        <f ca="1">IF(ISBLANK(INDIRECT("'["&amp;'Báo cáo'!$C$3&amp;".xlsx]Hóa đơn COD'!"&amp;CELL("address",M927))),"",(INDIRECT("'["&amp;'Báo cáo'!$C$3&amp;".xlsx]Hóa đơn COD'!"&amp;CELL("address",M927))))</f>
        <v>19</v>
      </c>
      <c r="N927" t="str">
        <f ca="1">IF(ISBLANK(INDIRECT("'["&amp;'Báo cáo'!$C$3&amp;".xlsx]Hóa đơn COD'!"&amp;CELL("address",N927))),"",(INDIRECT("'["&amp;'Báo cáo'!$C$3&amp;".xlsx]Hóa đơn COD'!"&amp;CELL("address",N927))))</f>
        <v>huyendtm2</v>
      </c>
      <c r="O927" t="str">
        <f ca="1">IF(ISBLANK(INDIRECT("'["&amp;'Báo cáo'!$C$3&amp;".xlsx]Hóa đơn COD'!"&amp;CELL("address",O927))),"",(INDIRECT("'["&amp;'Báo cáo'!$C$3&amp;".xlsx]Hóa đơn COD'!"&amp;CELL("address",O927))))</f>
        <v>21:00 02-12-19</v>
      </c>
      <c r="P927" s="10">
        <f t="shared" ca="1" si="14"/>
        <v>0.875</v>
      </c>
      <c r="Q927" t="str">
        <f ca="1">IF(B927="","",IF(P927&lt;'Báo cáo'!$C$4,"Sáng","Chiều"))</f>
        <v>Chiều</v>
      </c>
      <c r="R927" s="12">
        <f ca="1">IF(A927="","",IF(ISNUMBER(MATCH(B927,'Danh sách COD'!$B:$B,0)),J927/I927,""))</f>
        <v>0.52631578947368418</v>
      </c>
      <c r="S927" t="str">
        <f ca="1">IF(R927="","",IF(R927&gt;='Báo cáo'!$C$8,"Có","Không"))</f>
        <v>Không</v>
      </c>
    </row>
    <row r="928" spans="1:19" x14ac:dyDescent="0.25">
      <c r="A928" t="str">
        <f ca="1">IF(ISBLANK(INDIRECT("'["&amp;'Báo cáo'!$C$3&amp;".xlsx]Hóa đơn COD'!"&amp;CELL("address",A928))),"",(INDIRECT("'["&amp;'Báo cáo'!$C$3&amp;".xlsx]Hóa đơn COD'!"&amp;CELL("address",A928))))</f>
        <v>BTT395859393.T170863.031219</v>
      </c>
      <c r="B928" t="str">
        <f ca="1">IF(ISBLANK(INDIRECT("'["&amp;'Báo cáo'!$C$3&amp;".xlsx]Hóa đơn COD'!"&amp;CELL("address",B928))),"",(INDIRECT("'["&amp;'Báo cáo'!$C$3&amp;".xlsx]Hóa đơn COD'!"&amp;CELL("address",B928))))</f>
        <v>T170863-Nguyễn Thanh Lộc</v>
      </c>
      <c r="C928">
        <f ca="1">IF(ISBLANK(INDIRECT("'["&amp;'Báo cáo'!$C$3&amp;".xlsx]Hóa đơn COD'!"&amp;CELL("address",C928))),"",(INDIRECT("'["&amp;'Báo cáo'!$C$3&amp;".xlsx]Hóa đơn COD'!"&amp;CELL("address",C928))))</f>
        <v>5586000</v>
      </c>
      <c r="D928">
        <f ca="1">IF(ISBLANK(INDIRECT("'["&amp;'Báo cáo'!$C$3&amp;".xlsx]Hóa đơn COD'!"&amp;CELL("address",D928))),"",(INDIRECT("'["&amp;'Báo cáo'!$C$3&amp;".xlsx]Hóa đơn COD'!"&amp;CELL("address",D928))))</f>
        <v>0</v>
      </c>
      <c r="E928">
        <f ca="1">IF(ISBLANK(INDIRECT("'["&amp;'Báo cáo'!$C$3&amp;".xlsx]Hóa đơn COD'!"&amp;CELL("address",E928))),"",(INDIRECT("'["&amp;'Báo cáo'!$C$3&amp;".xlsx]Hóa đơn COD'!"&amp;CELL("address",E928))))</f>
        <v>231800</v>
      </c>
      <c r="F928">
        <f ca="1">IF(ISBLANK(INDIRECT("'["&amp;'Báo cáo'!$C$3&amp;".xlsx]Hóa đơn COD'!"&amp;CELL("address",F928))),"",(INDIRECT("'["&amp;'Báo cáo'!$C$3&amp;".xlsx]Hóa đơn COD'!"&amp;CELL("address",F928))))</f>
        <v>180800</v>
      </c>
      <c r="G928">
        <f ca="1">IF(ISBLANK(INDIRECT("'["&amp;'Báo cáo'!$C$3&amp;".xlsx]Hóa đơn COD'!"&amp;CELL("address",G928))),"",(INDIRECT("'["&amp;'Báo cáo'!$C$3&amp;".xlsx]Hóa đơn COD'!"&amp;CELL("address",G928))))</f>
        <v>51000</v>
      </c>
      <c r="H928">
        <f ca="1">IF(ISBLANK(INDIRECT("'["&amp;'Báo cáo'!$C$3&amp;".xlsx]Hóa đơn COD'!"&amp;CELL("address",H928))),"",(INDIRECT("'["&amp;'Báo cáo'!$C$3&amp;".xlsx]Hóa đơn COD'!"&amp;CELL("address",H928))))</f>
        <v>0</v>
      </c>
      <c r="I928">
        <f ca="1">IF(ISBLANK(INDIRECT("'["&amp;'Báo cáo'!$C$3&amp;".xlsx]Hóa đơn COD'!"&amp;CELL("address",I928))),"",(INDIRECT("'["&amp;'Báo cáo'!$C$3&amp;".xlsx]Hóa đơn COD'!"&amp;CELL("address",I928))))</f>
        <v>16</v>
      </c>
      <c r="J928">
        <f ca="1">IF(ISBLANK(INDIRECT("'["&amp;'Báo cáo'!$C$3&amp;".xlsx]Hóa đơn COD'!"&amp;CELL("address",J928))),"",(INDIRECT("'["&amp;'Báo cáo'!$C$3&amp;".xlsx]Hóa đơn COD'!"&amp;CELL("address",J928))))</f>
        <v>8</v>
      </c>
      <c r="K928">
        <f ca="1">IF(ISBLANK(INDIRECT("'["&amp;'Báo cáo'!$C$3&amp;".xlsx]Hóa đơn COD'!"&amp;CELL("address",K928))),"",(INDIRECT("'["&amp;'Báo cáo'!$C$3&amp;".xlsx]Hóa đơn COD'!"&amp;CELL("address",K928))))</f>
        <v>0</v>
      </c>
      <c r="L928">
        <f ca="1">IF(ISBLANK(INDIRECT("'["&amp;'Báo cáo'!$C$3&amp;".xlsx]Hóa đơn COD'!"&amp;CELL("address",L928))),"",(INDIRECT("'["&amp;'Báo cáo'!$C$3&amp;".xlsx]Hóa đơn COD'!"&amp;CELL("address",L928))))</f>
        <v>8</v>
      </c>
      <c r="M928">
        <f ca="1">IF(ISBLANK(INDIRECT("'["&amp;'Báo cáo'!$C$3&amp;".xlsx]Hóa đơn COD'!"&amp;CELL("address",M928))),"",(INDIRECT("'["&amp;'Báo cáo'!$C$3&amp;".xlsx]Hóa đơn COD'!"&amp;CELL("address",M928))))</f>
        <v>16</v>
      </c>
      <c r="N928" t="str">
        <f ca="1">IF(ISBLANK(INDIRECT("'["&amp;'Báo cáo'!$C$3&amp;".xlsx]Hóa đơn COD'!"&amp;CELL("address",N928))),"",(INDIRECT("'["&amp;'Báo cáo'!$C$3&amp;".xlsx]Hóa đơn COD'!"&amp;CELL("address",N928))))</f>
        <v>nhobth</v>
      </c>
      <c r="O928" t="str">
        <f ca="1">IF(ISBLANK(INDIRECT("'["&amp;'Báo cáo'!$C$3&amp;".xlsx]Hóa đơn COD'!"&amp;CELL("address",O928))),"",(INDIRECT("'["&amp;'Báo cáo'!$C$3&amp;".xlsx]Hóa đơn COD'!"&amp;CELL("address",O928))))</f>
        <v>21:10 03-12-19</v>
      </c>
      <c r="P928" s="10">
        <f t="shared" ca="1" si="14"/>
        <v>0.88194444444444453</v>
      </c>
      <c r="Q928" t="str">
        <f ca="1">IF(B928="","",IF(P928&lt;'Báo cáo'!$C$4,"Sáng","Chiều"))</f>
        <v>Chiều</v>
      </c>
      <c r="R928" s="12">
        <f ca="1">IF(A928="","",IF(ISNUMBER(MATCH(B928,'Danh sách COD'!$B:$B,0)),J928/I928,""))</f>
        <v>0.5</v>
      </c>
      <c r="S928" t="str">
        <f ca="1">IF(R928="","",IF(R928&gt;='Báo cáo'!$C$8,"Có","Không"))</f>
        <v>Không</v>
      </c>
    </row>
    <row r="929" spans="1:19" x14ac:dyDescent="0.25">
      <c r="A929" t="str">
        <f ca="1">IF(ISBLANK(INDIRECT("'["&amp;'Báo cáo'!$C$3&amp;".xlsx]Hóa đơn COD'!"&amp;CELL("address",A929))),"",(INDIRECT("'["&amp;'Báo cáo'!$C$3&amp;".xlsx]Hóa đơn COD'!"&amp;CELL("address",A929))))</f>
        <v>BTT398516526.T170863.051219</v>
      </c>
      <c r="B929" t="str">
        <f ca="1">IF(ISBLANK(INDIRECT("'["&amp;'Báo cáo'!$C$3&amp;".xlsx]Hóa đơn COD'!"&amp;CELL("address",B929))),"",(INDIRECT("'["&amp;'Báo cáo'!$C$3&amp;".xlsx]Hóa đơn COD'!"&amp;CELL("address",B929))))</f>
        <v>T170863-Nguyễn Thanh Lộc</v>
      </c>
      <c r="C929">
        <f ca="1">IF(ISBLANK(INDIRECT("'["&amp;'Báo cáo'!$C$3&amp;".xlsx]Hóa đơn COD'!"&amp;CELL("address",C929))),"",(INDIRECT("'["&amp;'Báo cáo'!$C$3&amp;".xlsx]Hóa đơn COD'!"&amp;CELL("address",C929))))</f>
        <v>3682000</v>
      </c>
      <c r="D929">
        <f ca="1">IF(ISBLANK(INDIRECT("'["&amp;'Báo cáo'!$C$3&amp;".xlsx]Hóa đơn COD'!"&amp;CELL("address",D929))),"",(INDIRECT("'["&amp;'Báo cáo'!$C$3&amp;".xlsx]Hóa đơn COD'!"&amp;CELL("address",D929))))</f>
        <v>0</v>
      </c>
      <c r="E929">
        <f ca="1">IF(ISBLANK(INDIRECT("'["&amp;'Báo cáo'!$C$3&amp;".xlsx]Hóa đơn COD'!"&amp;CELL("address",E929))),"",(INDIRECT("'["&amp;'Báo cáo'!$C$3&amp;".xlsx]Hóa đơn COD'!"&amp;CELL("address",E929))))</f>
        <v>472830</v>
      </c>
      <c r="F929">
        <f ca="1">IF(ISBLANK(INDIRECT("'["&amp;'Báo cáo'!$C$3&amp;".xlsx]Hóa đơn COD'!"&amp;CELL("address",F929))),"",(INDIRECT("'["&amp;'Báo cáo'!$C$3&amp;".xlsx]Hóa đơn COD'!"&amp;CELL("address",F929))))</f>
        <v>368830</v>
      </c>
      <c r="G929">
        <f ca="1">IF(ISBLANK(INDIRECT("'["&amp;'Báo cáo'!$C$3&amp;".xlsx]Hóa đơn COD'!"&amp;CELL("address",G929))),"",(INDIRECT("'["&amp;'Báo cáo'!$C$3&amp;".xlsx]Hóa đơn COD'!"&amp;CELL("address",G929))))</f>
        <v>104000</v>
      </c>
      <c r="H929">
        <f ca="1">IF(ISBLANK(INDIRECT("'["&amp;'Báo cáo'!$C$3&amp;".xlsx]Hóa đơn COD'!"&amp;CELL("address",H929))),"",(INDIRECT("'["&amp;'Báo cáo'!$C$3&amp;".xlsx]Hóa đơn COD'!"&amp;CELL("address",H929))))</f>
        <v>0</v>
      </c>
      <c r="I929">
        <f ca="1">IF(ISBLANK(INDIRECT("'["&amp;'Báo cáo'!$C$3&amp;".xlsx]Hóa đơn COD'!"&amp;CELL("address",I929))),"",(INDIRECT("'["&amp;'Báo cáo'!$C$3&amp;".xlsx]Hóa đơn COD'!"&amp;CELL("address",I929))))</f>
        <v>29</v>
      </c>
      <c r="J929">
        <f ca="1">IF(ISBLANK(INDIRECT("'["&amp;'Báo cáo'!$C$3&amp;".xlsx]Hóa đơn COD'!"&amp;CELL("address",J929))),"",(INDIRECT("'["&amp;'Báo cáo'!$C$3&amp;".xlsx]Hóa đơn COD'!"&amp;CELL("address",J929))))</f>
        <v>16</v>
      </c>
      <c r="K929">
        <f ca="1">IF(ISBLANK(INDIRECT("'["&amp;'Báo cáo'!$C$3&amp;".xlsx]Hóa đơn COD'!"&amp;CELL("address",K929))),"",(INDIRECT("'["&amp;'Báo cáo'!$C$3&amp;".xlsx]Hóa đơn COD'!"&amp;CELL("address",K929))))</f>
        <v>1</v>
      </c>
      <c r="L929">
        <f ca="1">IF(ISBLANK(INDIRECT("'["&amp;'Báo cáo'!$C$3&amp;".xlsx]Hóa đơn COD'!"&amp;CELL("address",L929))),"",(INDIRECT("'["&amp;'Báo cáo'!$C$3&amp;".xlsx]Hóa đơn COD'!"&amp;CELL("address",L929))))</f>
        <v>12</v>
      </c>
      <c r="M929">
        <f ca="1">IF(ISBLANK(INDIRECT("'["&amp;'Báo cáo'!$C$3&amp;".xlsx]Hóa đơn COD'!"&amp;CELL("address",M929))),"",(INDIRECT("'["&amp;'Báo cáo'!$C$3&amp;".xlsx]Hóa đơn COD'!"&amp;CELL("address",M929))))</f>
        <v>29</v>
      </c>
      <c r="N929" t="str">
        <f ca="1">IF(ISBLANK(INDIRECT("'["&amp;'Báo cáo'!$C$3&amp;".xlsx]Hóa đơn COD'!"&amp;CELL("address",N929))),"",(INDIRECT("'["&amp;'Báo cáo'!$C$3&amp;".xlsx]Hóa đơn COD'!"&amp;CELL("address",N929))))</f>
        <v>nhobth</v>
      </c>
      <c r="O929" t="str">
        <f ca="1">IF(ISBLANK(INDIRECT("'["&amp;'Báo cáo'!$C$3&amp;".xlsx]Hóa đơn COD'!"&amp;CELL("address",O929))),"",(INDIRECT("'["&amp;'Báo cáo'!$C$3&amp;".xlsx]Hóa đơn COD'!"&amp;CELL("address",O929))))</f>
        <v>21:15 05-12-19</v>
      </c>
      <c r="P929" s="10">
        <f t="shared" ca="1" si="14"/>
        <v>0.88541666666666663</v>
      </c>
      <c r="Q929" t="str">
        <f ca="1">IF(B929="","",IF(P929&lt;'Báo cáo'!$C$4,"Sáng","Chiều"))</f>
        <v>Chiều</v>
      </c>
      <c r="R929" s="12">
        <f ca="1">IF(A929="","",IF(ISNUMBER(MATCH(B929,'Danh sách COD'!$B:$B,0)),J929/I929,""))</f>
        <v>0.55172413793103448</v>
      </c>
      <c r="S929" t="str">
        <f ca="1">IF(R929="","",IF(R929&gt;='Báo cáo'!$C$8,"Có","Không"))</f>
        <v>Không</v>
      </c>
    </row>
    <row r="930" spans="1:19" x14ac:dyDescent="0.25">
      <c r="A930" t="str">
        <f ca="1">IF(ISBLANK(INDIRECT("'["&amp;'Báo cáo'!$C$3&amp;".xlsx]Hóa đơn COD'!"&amp;CELL("address",A930))),"",(INDIRECT("'["&amp;'Báo cáo'!$C$3&amp;".xlsx]Hóa đơn COD'!"&amp;CELL("address",A930))))</f>
        <v>BTT397286538.T170863.041219</v>
      </c>
      <c r="B930" t="str">
        <f ca="1">IF(ISBLANK(INDIRECT("'["&amp;'Báo cáo'!$C$3&amp;".xlsx]Hóa đơn COD'!"&amp;CELL("address",B930))),"",(INDIRECT("'["&amp;'Báo cáo'!$C$3&amp;".xlsx]Hóa đơn COD'!"&amp;CELL("address",B930))))</f>
        <v>T170863-Nguyễn Thanh Lộc</v>
      </c>
      <c r="C930">
        <f ca="1">IF(ISBLANK(INDIRECT("'["&amp;'Báo cáo'!$C$3&amp;".xlsx]Hóa đơn COD'!"&amp;CELL("address",C930))),"",(INDIRECT("'["&amp;'Báo cáo'!$C$3&amp;".xlsx]Hóa đơn COD'!"&amp;CELL("address",C930))))</f>
        <v>4203500</v>
      </c>
      <c r="D930">
        <f ca="1">IF(ISBLANK(INDIRECT("'["&amp;'Báo cáo'!$C$3&amp;".xlsx]Hóa đơn COD'!"&amp;CELL("address",D930))),"",(INDIRECT("'["&amp;'Báo cáo'!$C$3&amp;".xlsx]Hóa đơn COD'!"&amp;CELL("address",D930))))</f>
        <v>0</v>
      </c>
      <c r="E930">
        <f ca="1">IF(ISBLANK(INDIRECT("'["&amp;'Báo cáo'!$C$3&amp;".xlsx]Hóa đơn COD'!"&amp;CELL("address",E930))),"",(INDIRECT("'["&amp;'Báo cáo'!$C$3&amp;".xlsx]Hóa đơn COD'!"&amp;CELL("address",E930))))</f>
        <v>322360</v>
      </c>
      <c r="F930">
        <f ca="1">IF(ISBLANK(INDIRECT("'["&amp;'Báo cáo'!$C$3&amp;".xlsx]Hóa đơn COD'!"&amp;CELL("address",F930))),"",(INDIRECT("'["&amp;'Báo cáo'!$C$3&amp;".xlsx]Hóa đơn COD'!"&amp;CELL("address",F930))))</f>
        <v>243360</v>
      </c>
      <c r="G930">
        <f ca="1">IF(ISBLANK(INDIRECT("'["&amp;'Báo cáo'!$C$3&amp;".xlsx]Hóa đơn COD'!"&amp;CELL("address",G930))),"",(INDIRECT("'["&amp;'Báo cáo'!$C$3&amp;".xlsx]Hóa đơn COD'!"&amp;CELL("address",G930))))</f>
        <v>79000</v>
      </c>
      <c r="H930">
        <f ca="1">IF(ISBLANK(INDIRECT("'["&amp;'Báo cáo'!$C$3&amp;".xlsx]Hóa đơn COD'!"&amp;CELL("address",H930))),"",(INDIRECT("'["&amp;'Báo cáo'!$C$3&amp;".xlsx]Hóa đơn COD'!"&amp;CELL("address",H930))))</f>
        <v>0</v>
      </c>
      <c r="I930">
        <f ca="1">IF(ISBLANK(INDIRECT("'["&amp;'Báo cáo'!$C$3&amp;".xlsx]Hóa đơn COD'!"&amp;CELL("address",I930))),"",(INDIRECT("'["&amp;'Báo cáo'!$C$3&amp;".xlsx]Hóa đơn COD'!"&amp;CELL("address",I930))))</f>
        <v>27</v>
      </c>
      <c r="J930">
        <f ca="1">IF(ISBLANK(INDIRECT("'["&amp;'Báo cáo'!$C$3&amp;".xlsx]Hóa đơn COD'!"&amp;CELL("address",J930))),"",(INDIRECT("'["&amp;'Báo cáo'!$C$3&amp;".xlsx]Hóa đơn COD'!"&amp;CELL("address",J930))))</f>
        <v>9</v>
      </c>
      <c r="K930">
        <f ca="1">IF(ISBLANK(INDIRECT("'["&amp;'Báo cáo'!$C$3&amp;".xlsx]Hóa đơn COD'!"&amp;CELL("address",K930))),"",(INDIRECT("'["&amp;'Báo cáo'!$C$3&amp;".xlsx]Hóa đơn COD'!"&amp;CELL("address",K930))))</f>
        <v>4</v>
      </c>
      <c r="L930">
        <f ca="1">IF(ISBLANK(INDIRECT("'["&amp;'Báo cáo'!$C$3&amp;".xlsx]Hóa đơn COD'!"&amp;CELL("address",L930))),"",(INDIRECT("'["&amp;'Báo cáo'!$C$3&amp;".xlsx]Hóa đơn COD'!"&amp;CELL("address",L930))))</f>
        <v>14</v>
      </c>
      <c r="M930">
        <f ca="1">IF(ISBLANK(INDIRECT("'["&amp;'Báo cáo'!$C$3&amp;".xlsx]Hóa đơn COD'!"&amp;CELL("address",M930))),"",(INDIRECT("'["&amp;'Báo cáo'!$C$3&amp;".xlsx]Hóa đơn COD'!"&amp;CELL("address",M930))))</f>
        <v>27</v>
      </c>
      <c r="N930" t="str">
        <f ca="1">IF(ISBLANK(INDIRECT("'["&amp;'Báo cáo'!$C$3&amp;".xlsx]Hóa đơn COD'!"&amp;CELL("address",N930))),"",(INDIRECT("'["&amp;'Báo cáo'!$C$3&amp;".xlsx]Hóa đơn COD'!"&amp;CELL("address",N930))))</f>
        <v>nhobth</v>
      </c>
      <c r="O930" t="str">
        <f ca="1">IF(ISBLANK(INDIRECT("'["&amp;'Báo cáo'!$C$3&amp;".xlsx]Hóa đơn COD'!"&amp;CELL("address",O930))),"",(INDIRECT("'["&amp;'Báo cáo'!$C$3&amp;".xlsx]Hóa đơn COD'!"&amp;CELL("address",O930))))</f>
        <v>21:22 04-12-19</v>
      </c>
      <c r="P930" s="10">
        <f t="shared" ca="1" si="14"/>
        <v>0.89027777777777783</v>
      </c>
      <c r="Q930" t="str">
        <f ca="1">IF(B930="","",IF(P930&lt;'Báo cáo'!$C$4,"Sáng","Chiều"))</f>
        <v>Chiều</v>
      </c>
      <c r="R930" s="12">
        <f ca="1">IF(A930="","",IF(ISNUMBER(MATCH(B930,'Danh sách COD'!$B:$B,0)),J930/I930,""))</f>
        <v>0.33333333333333331</v>
      </c>
      <c r="S930" t="str">
        <f ca="1">IF(R930="","",IF(R930&gt;='Báo cáo'!$C$8,"Có","Không"))</f>
        <v>Không</v>
      </c>
    </row>
    <row r="931" spans="1:19" x14ac:dyDescent="0.25">
      <c r="A931" t="str">
        <f ca="1">IF(ISBLANK(INDIRECT("'["&amp;'Báo cáo'!$C$3&amp;".xlsx]Hóa đơn COD'!"&amp;CELL("address",A931))),"",(INDIRECT("'["&amp;'Báo cáo'!$C$3&amp;".xlsx]Hóa đơn COD'!"&amp;CELL("address",A931))))</f>
        <v>BTT400000026.T170863.061219</v>
      </c>
      <c r="B931" t="str">
        <f ca="1">IF(ISBLANK(INDIRECT("'["&amp;'Báo cáo'!$C$3&amp;".xlsx]Hóa đơn COD'!"&amp;CELL("address",B931))),"",(INDIRECT("'["&amp;'Báo cáo'!$C$3&amp;".xlsx]Hóa đơn COD'!"&amp;CELL("address",B931))))</f>
        <v>T170863-Nguyễn Thanh Lộc</v>
      </c>
      <c r="C931">
        <f ca="1">IF(ISBLANK(INDIRECT("'["&amp;'Báo cáo'!$C$3&amp;".xlsx]Hóa đơn COD'!"&amp;CELL("address",C931))),"",(INDIRECT("'["&amp;'Báo cáo'!$C$3&amp;".xlsx]Hóa đơn COD'!"&amp;CELL("address",C931))))</f>
        <v>3733500</v>
      </c>
      <c r="D931">
        <f ca="1">IF(ISBLANK(INDIRECT("'["&amp;'Báo cáo'!$C$3&amp;".xlsx]Hóa đơn COD'!"&amp;CELL("address",D931))),"",(INDIRECT("'["&amp;'Báo cáo'!$C$3&amp;".xlsx]Hóa đơn COD'!"&amp;CELL("address",D931))))</f>
        <v>0</v>
      </c>
      <c r="E931">
        <f ca="1">IF(ISBLANK(INDIRECT("'["&amp;'Báo cáo'!$C$3&amp;".xlsx]Hóa đơn COD'!"&amp;CELL("address",E931))),"",(INDIRECT("'["&amp;'Báo cáo'!$C$3&amp;".xlsx]Hóa đơn COD'!"&amp;CELL("address",E931))))</f>
        <v>340760</v>
      </c>
      <c r="F931">
        <f ca="1">IF(ISBLANK(INDIRECT("'["&amp;'Báo cáo'!$C$3&amp;".xlsx]Hóa đơn COD'!"&amp;CELL("address",F931))),"",(INDIRECT("'["&amp;'Báo cáo'!$C$3&amp;".xlsx]Hóa đơn COD'!"&amp;CELL("address",F931))))</f>
        <v>256760</v>
      </c>
      <c r="G931">
        <f ca="1">IF(ISBLANK(INDIRECT("'["&amp;'Báo cáo'!$C$3&amp;".xlsx]Hóa đơn COD'!"&amp;CELL("address",G931))),"",(INDIRECT("'["&amp;'Báo cáo'!$C$3&amp;".xlsx]Hóa đơn COD'!"&amp;CELL("address",G931))))</f>
        <v>84000</v>
      </c>
      <c r="H931">
        <f ca="1">IF(ISBLANK(INDIRECT("'["&amp;'Báo cáo'!$C$3&amp;".xlsx]Hóa đơn COD'!"&amp;CELL("address",H931))),"",(INDIRECT("'["&amp;'Báo cáo'!$C$3&amp;".xlsx]Hóa đơn COD'!"&amp;CELL("address",H931))))</f>
        <v>0</v>
      </c>
      <c r="I931">
        <f ca="1">IF(ISBLANK(INDIRECT("'["&amp;'Báo cáo'!$C$3&amp;".xlsx]Hóa đơn COD'!"&amp;CELL("address",I931))),"",(INDIRECT("'["&amp;'Báo cáo'!$C$3&amp;".xlsx]Hóa đơn COD'!"&amp;CELL("address",I931))))</f>
        <v>18</v>
      </c>
      <c r="J931">
        <f ca="1">IF(ISBLANK(INDIRECT("'["&amp;'Báo cáo'!$C$3&amp;".xlsx]Hóa đơn COD'!"&amp;CELL("address",J931))),"",(INDIRECT("'["&amp;'Báo cáo'!$C$3&amp;".xlsx]Hóa đơn COD'!"&amp;CELL("address",J931))))</f>
        <v>12</v>
      </c>
      <c r="K931">
        <f ca="1">IF(ISBLANK(INDIRECT("'["&amp;'Báo cáo'!$C$3&amp;".xlsx]Hóa đơn COD'!"&amp;CELL("address",K931))),"",(INDIRECT("'["&amp;'Báo cáo'!$C$3&amp;".xlsx]Hóa đơn COD'!"&amp;CELL("address",K931))))</f>
        <v>0</v>
      </c>
      <c r="L931">
        <f ca="1">IF(ISBLANK(INDIRECT("'["&amp;'Báo cáo'!$C$3&amp;".xlsx]Hóa đơn COD'!"&amp;CELL("address",L931))),"",(INDIRECT("'["&amp;'Báo cáo'!$C$3&amp;".xlsx]Hóa đơn COD'!"&amp;CELL("address",L931))))</f>
        <v>6</v>
      </c>
      <c r="M931">
        <f ca="1">IF(ISBLANK(INDIRECT("'["&amp;'Báo cáo'!$C$3&amp;".xlsx]Hóa đơn COD'!"&amp;CELL("address",M931))),"",(INDIRECT("'["&amp;'Báo cáo'!$C$3&amp;".xlsx]Hóa đơn COD'!"&amp;CELL("address",M931))))</f>
        <v>18</v>
      </c>
      <c r="N931" t="str">
        <f ca="1">IF(ISBLANK(INDIRECT("'["&amp;'Báo cáo'!$C$3&amp;".xlsx]Hóa đơn COD'!"&amp;CELL("address",N931))),"",(INDIRECT("'["&amp;'Báo cáo'!$C$3&amp;".xlsx]Hóa đơn COD'!"&amp;CELL("address",N931))))</f>
        <v>tuoint</v>
      </c>
      <c r="O931" t="str">
        <f ca="1">IF(ISBLANK(INDIRECT("'["&amp;'Báo cáo'!$C$3&amp;".xlsx]Hóa đơn COD'!"&amp;CELL("address",O931))),"",(INDIRECT("'["&amp;'Báo cáo'!$C$3&amp;".xlsx]Hóa đơn COD'!"&amp;CELL("address",O931))))</f>
        <v>21:37 06-12-19</v>
      </c>
      <c r="P931" s="10">
        <f t="shared" ca="1" si="14"/>
        <v>0.90069444444444446</v>
      </c>
      <c r="Q931" t="str">
        <f ca="1">IF(B931="","",IF(P931&lt;'Báo cáo'!$C$4,"Sáng","Chiều"))</f>
        <v>Chiều</v>
      </c>
      <c r="R931" s="12">
        <f ca="1">IF(A931="","",IF(ISNUMBER(MATCH(B931,'Danh sách COD'!$B:$B,0)),J931/I931,""))</f>
        <v>0.66666666666666663</v>
      </c>
      <c r="S931" t="str">
        <f ca="1">IF(R931="","",IF(R931&gt;='Báo cáo'!$C$8,"Có","Không"))</f>
        <v>Không</v>
      </c>
    </row>
    <row r="932" spans="1:19" x14ac:dyDescent="0.25">
      <c r="A932" t="str">
        <f ca="1">IF(ISBLANK(INDIRECT("'["&amp;'Báo cáo'!$C$3&amp;".xlsx]Hóa đơn COD'!"&amp;CELL("address",A932))),"",(INDIRECT("'["&amp;'Báo cáo'!$C$3&amp;".xlsx]Hóa đơn COD'!"&amp;CELL("address",A932))))</f>
        <v>BTT399249513.T171111.061219</v>
      </c>
      <c r="B932" t="str">
        <f ca="1">IF(ISBLANK(INDIRECT("'["&amp;'Báo cáo'!$C$3&amp;".xlsx]Hóa đơn COD'!"&amp;CELL("address",B932))),"",(INDIRECT("'["&amp;'Báo cáo'!$C$3&amp;".xlsx]Hóa đơn COD'!"&amp;CELL("address",B932))))</f>
        <v>T171111-Trần Văn Toản</v>
      </c>
      <c r="C932">
        <f ca="1">IF(ISBLANK(INDIRECT("'["&amp;'Báo cáo'!$C$3&amp;".xlsx]Hóa đơn COD'!"&amp;CELL("address",C932))),"",(INDIRECT("'["&amp;'Báo cáo'!$C$3&amp;".xlsx]Hóa đơn COD'!"&amp;CELL("address",C932))))</f>
        <v>8793746</v>
      </c>
      <c r="D932">
        <f ca="1">IF(ISBLANK(INDIRECT("'["&amp;'Báo cáo'!$C$3&amp;".xlsx]Hóa đơn COD'!"&amp;CELL("address",D932))),"",(INDIRECT("'["&amp;'Báo cáo'!$C$3&amp;".xlsx]Hóa đơn COD'!"&amp;CELL("address",D932))))</f>
        <v>0</v>
      </c>
      <c r="E932">
        <f ca="1">IF(ISBLANK(INDIRECT("'["&amp;'Báo cáo'!$C$3&amp;".xlsx]Hóa đơn COD'!"&amp;CELL("address",E932))),"",(INDIRECT("'["&amp;'Báo cáo'!$C$3&amp;".xlsx]Hóa đơn COD'!"&amp;CELL("address",E932))))</f>
        <v>1659555</v>
      </c>
      <c r="F932">
        <f ca="1">IF(ISBLANK(INDIRECT("'["&amp;'Báo cáo'!$C$3&amp;".xlsx]Hóa đơn COD'!"&amp;CELL("address",F932))),"",(INDIRECT("'["&amp;'Báo cáo'!$C$3&amp;".xlsx]Hóa đơn COD'!"&amp;CELL("address",F932))))</f>
        <v>1470555</v>
      </c>
      <c r="G932">
        <f ca="1">IF(ISBLANK(INDIRECT("'["&amp;'Báo cáo'!$C$3&amp;".xlsx]Hóa đơn COD'!"&amp;CELL("address",G932))),"",(INDIRECT("'["&amp;'Báo cáo'!$C$3&amp;".xlsx]Hóa đơn COD'!"&amp;CELL("address",G932))))</f>
        <v>189000</v>
      </c>
      <c r="H932">
        <f ca="1">IF(ISBLANK(INDIRECT("'["&amp;'Báo cáo'!$C$3&amp;".xlsx]Hóa đơn COD'!"&amp;CELL("address",H932))),"",(INDIRECT("'["&amp;'Báo cáo'!$C$3&amp;".xlsx]Hóa đơn COD'!"&amp;CELL("address",H932))))</f>
        <v>0</v>
      </c>
      <c r="I932">
        <f ca="1">IF(ISBLANK(INDIRECT("'["&amp;'Báo cáo'!$C$3&amp;".xlsx]Hóa đơn COD'!"&amp;CELL("address",I932))),"",(INDIRECT("'["&amp;'Báo cáo'!$C$3&amp;".xlsx]Hóa đơn COD'!"&amp;CELL("address",I932))))</f>
        <v>50</v>
      </c>
      <c r="J932">
        <f ca="1">IF(ISBLANK(INDIRECT("'["&amp;'Báo cáo'!$C$3&amp;".xlsx]Hóa đơn COD'!"&amp;CELL("address",J932))),"",(INDIRECT("'["&amp;'Báo cáo'!$C$3&amp;".xlsx]Hóa đơn COD'!"&amp;CELL("address",J932))))</f>
        <v>40</v>
      </c>
      <c r="K932">
        <f ca="1">IF(ISBLANK(INDIRECT("'["&amp;'Báo cáo'!$C$3&amp;".xlsx]Hóa đơn COD'!"&amp;CELL("address",K932))),"",(INDIRECT("'["&amp;'Báo cáo'!$C$3&amp;".xlsx]Hóa đơn COD'!"&amp;CELL("address",K932))))</f>
        <v>0</v>
      </c>
      <c r="L932">
        <f ca="1">IF(ISBLANK(INDIRECT("'["&amp;'Báo cáo'!$C$3&amp;".xlsx]Hóa đơn COD'!"&amp;CELL("address",L932))),"",(INDIRECT("'["&amp;'Báo cáo'!$C$3&amp;".xlsx]Hóa đơn COD'!"&amp;CELL("address",L932))))</f>
        <v>10</v>
      </c>
      <c r="M932">
        <f ca="1">IF(ISBLANK(INDIRECT("'["&amp;'Báo cáo'!$C$3&amp;".xlsx]Hóa đơn COD'!"&amp;CELL("address",M932))),"",(INDIRECT("'["&amp;'Báo cáo'!$C$3&amp;".xlsx]Hóa đơn COD'!"&amp;CELL("address",M932))))</f>
        <v>50</v>
      </c>
      <c r="N932" t="str">
        <f ca="1">IF(ISBLANK(INDIRECT("'["&amp;'Báo cáo'!$C$3&amp;".xlsx]Hóa đơn COD'!"&amp;CELL("address",N932))),"",(INDIRECT("'["&amp;'Báo cáo'!$C$3&amp;".xlsx]Hóa đơn COD'!"&amp;CELL("address",N932))))</f>
        <v>ngannk2</v>
      </c>
      <c r="O932" t="str">
        <f ca="1">IF(ISBLANK(INDIRECT("'["&amp;'Báo cáo'!$C$3&amp;".xlsx]Hóa đơn COD'!"&amp;CELL("address",O932))),"",(INDIRECT("'["&amp;'Báo cáo'!$C$3&amp;".xlsx]Hóa đơn COD'!"&amp;CELL("address",O932))))</f>
        <v>11:18 06-12-19</v>
      </c>
      <c r="P932" s="10">
        <f t="shared" ca="1" si="14"/>
        <v>0.47083333333333338</v>
      </c>
      <c r="Q932" t="str">
        <f ca="1">IF(B932="","",IF(P932&lt;'Báo cáo'!$C$4,"Sáng","Chiều"))</f>
        <v>Sáng</v>
      </c>
      <c r="R932" s="12">
        <f ca="1">IF(A932="","",IF(ISNUMBER(MATCH(B932,'Danh sách COD'!$B:$B,0)),J932/I932,""))</f>
        <v>0.8</v>
      </c>
      <c r="S932" t="str">
        <f ca="1">IF(R932="","",IF(R932&gt;='Báo cáo'!$C$8,"Có","Không"))</f>
        <v>Không</v>
      </c>
    </row>
    <row r="933" spans="1:19" x14ac:dyDescent="0.25">
      <c r="A933" t="str">
        <f ca="1">IF(ISBLANK(INDIRECT("'["&amp;'Báo cáo'!$C$3&amp;".xlsx]Hóa đơn COD'!"&amp;CELL("address",A933))),"",(INDIRECT("'["&amp;'Báo cáo'!$C$3&amp;".xlsx]Hóa đơn COD'!"&amp;CELL("address",A933))))</f>
        <v>BTT397869783.T171111.051219</v>
      </c>
      <c r="B933" t="str">
        <f ca="1">IF(ISBLANK(INDIRECT("'["&amp;'Báo cáo'!$C$3&amp;".xlsx]Hóa đơn COD'!"&amp;CELL("address",B933))),"",(INDIRECT("'["&amp;'Báo cáo'!$C$3&amp;".xlsx]Hóa đơn COD'!"&amp;CELL("address",B933))))</f>
        <v>T171111-Trần Văn Toản</v>
      </c>
      <c r="C933">
        <f ca="1">IF(ISBLANK(INDIRECT("'["&amp;'Báo cáo'!$C$3&amp;".xlsx]Hóa đơn COD'!"&amp;CELL("address",C933))),"",(INDIRECT("'["&amp;'Báo cáo'!$C$3&amp;".xlsx]Hóa đơn COD'!"&amp;CELL("address",C933))))</f>
        <v>21114055</v>
      </c>
      <c r="D933">
        <f ca="1">IF(ISBLANK(INDIRECT("'["&amp;'Báo cáo'!$C$3&amp;".xlsx]Hóa đơn COD'!"&amp;CELL("address",D933))),"",(INDIRECT("'["&amp;'Báo cáo'!$C$3&amp;".xlsx]Hóa đơn COD'!"&amp;CELL("address",D933))))</f>
        <v>0</v>
      </c>
      <c r="E933">
        <f ca="1">IF(ISBLANK(INDIRECT("'["&amp;'Báo cáo'!$C$3&amp;".xlsx]Hóa đơn COD'!"&amp;CELL("address",E933))),"",(INDIRECT("'["&amp;'Báo cáo'!$C$3&amp;".xlsx]Hóa đơn COD'!"&amp;CELL("address",E933))))</f>
        <v>2037860</v>
      </c>
      <c r="F933">
        <f ca="1">IF(ISBLANK(INDIRECT("'["&amp;'Báo cáo'!$C$3&amp;".xlsx]Hóa đơn COD'!"&amp;CELL("address",F933))),"",(INDIRECT("'["&amp;'Báo cáo'!$C$3&amp;".xlsx]Hóa đơn COD'!"&amp;CELL("address",F933))))</f>
        <v>1818860</v>
      </c>
      <c r="G933">
        <f ca="1">IF(ISBLANK(INDIRECT("'["&amp;'Báo cáo'!$C$3&amp;".xlsx]Hóa đơn COD'!"&amp;CELL("address",G933))),"",(INDIRECT("'["&amp;'Báo cáo'!$C$3&amp;".xlsx]Hóa đơn COD'!"&amp;CELL("address",G933))))</f>
        <v>219000</v>
      </c>
      <c r="H933">
        <f ca="1">IF(ISBLANK(INDIRECT("'["&amp;'Báo cáo'!$C$3&amp;".xlsx]Hóa đơn COD'!"&amp;CELL("address",H933))),"",(INDIRECT("'["&amp;'Báo cáo'!$C$3&amp;".xlsx]Hóa đơn COD'!"&amp;CELL("address",H933))))</f>
        <v>0</v>
      </c>
      <c r="I933">
        <f ca="1">IF(ISBLANK(INDIRECT("'["&amp;'Báo cáo'!$C$3&amp;".xlsx]Hóa đơn COD'!"&amp;CELL("address",I933))),"",(INDIRECT("'["&amp;'Báo cáo'!$C$3&amp;".xlsx]Hóa đơn COD'!"&amp;CELL("address",I933))))</f>
        <v>87</v>
      </c>
      <c r="J933">
        <f ca="1">IF(ISBLANK(INDIRECT("'["&amp;'Báo cáo'!$C$3&amp;".xlsx]Hóa đơn COD'!"&amp;CELL("address",J933))),"",(INDIRECT("'["&amp;'Báo cáo'!$C$3&amp;".xlsx]Hóa đơn COD'!"&amp;CELL("address",J933))))</f>
        <v>75</v>
      </c>
      <c r="K933">
        <f ca="1">IF(ISBLANK(INDIRECT("'["&amp;'Báo cáo'!$C$3&amp;".xlsx]Hóa đơn COD'!"&amp;CELL("address",K933))),"",(INDIRECT("'["&amp;'Báo cáo'!$C$3&amp;".xlsx]Hóa đơn COD'!"&amp;CELL("address",K933))))</f>
        <v>1</v>
      </c>
      <c r="L933">
        <f ca="1">IF(ISBLANK(INDIRECT("'["&amp;'Báo cáo'!$C$3&amp;".xlsx]Hóa đơn COD'!"&amp;CELL("address",L933))),"",(INDIRECT("'["&amp;'Báo cáo'!$C$3&amp;".xlsx]Hóa đơn COD'!"&amp;CELL("address",L933))))</f>
        <v>11</v>
      </c>
      <c r="M933">
        <f ca="1">IF(ISBLANK(INDIRECT("'["&amp;'Báo cáo'!$C$3&amp;".xlsx]Hóa đơn COD'!"&amp;CELL("address",M933))),"",(INDIRECT("'["&amp;'Báo cáo'!$C$3&amp;".xlsx]Hóa đơn COD'!"&amp;CELL("address",M933))))</f>
        <v>87</v>
      </c>
      <c r="N933" t="str">
        <f ca="1">IF(ISBLANK(INDIRECT("'["&amp;'Báo cáo'!$C$3&amp;".xlsx]Hóa đơn COD'!"&amp;CELL("address",N933))),"",(INDIRECT("'["&amp;'Báo cáo'!$C$3&amp;".xlsx]Hóa đơn COD'!"&amp;CELL("address",N933))))</f>
        <v>trongntm</v>
      </c>
      <c r="O933" t="str">
        <f ca="1">IF(ISBLANK(INDIRECT("'["&amp;'Báo cáo'!$C$3&amp;".xlsx]Hóa đơn COD'!"&amp;CELL("address",O933))),"",(INDIRECT("'["&amp;'Báo cáo'!$C$3&amp;".xlsx]Hóa đơn COD'!"&amp;CELL("address",O933))))</f>
        <v>12:08 05-12-19</v>
      </c>
      <c r="P933" s="10">
        <f t="shared" ca="1" si="14"/>
        <v>0.50555555555555554</v>
      </c>
      <c r="Q933" t="str">
        <f ca="1">IF(B933="","",IF(P933&lt;'Báo cáo'!$C$4,"Sáng","Chiều"))</f>
        <v>Sáng</v>
      </c>
      <c r="R933" s="12">
        <f ca="1">IF(A933="","",IF(ISNUMBER(MATCH(B933,'Danh sách COD'!$B:$B,0)),J933/I933,""))</f>
        <v>0.86206896551724133</v>
      </c>
      <c r="S933" t="str">
        <f ca="1">IF(R933="","",IF(R933&gt;='Báo cáo'!$C$8,"Có","Không"))</f>
        <v>Không</v>
      </c>
    </row>
    <row r="934" spans="1:19" x14ac:dyDescent="0.25">
      <c r="A934" t="str">
        <f ca="1">IF(ISBLANK(INDIRECT("'["&amp;'Báo cáo'!$C$3&amp;".xlsx]Hóa đơn COD'!"&amp;CELL("address",A934))),"",(INDIRECT("'["&amp;'Báo cáo'!$C$3&amp;".xlsx]Hóa đơn COD'!"&amp;CELL("address",A934))))</f>
        <v>BTT391784958.T171111.301119</v>
      </c>
      <c r="B934" t="str">
        <f ca="1">IF(ISBLANK(INDIRECT("'["&amp;'Báo cáo'!$C$3&amp;".xlsx]Hóa đơn COD'!"&amp;CELL("address",B934))),"",(INDIRECT("'["&amp;'Báo cáo'!$C$3&amp;".xlsx]Hóa đơn COD'!"&amp;CELL("address",B934))))</f>
        <v>T171111-Trần Văn Toản</v>
      </c>
      <c r="C934">
        <f ca="1">IF(ISBLANK(INDIRECT("'["&amp;'Báo cáo'!$C$3&amp;".xlsx]Hóa đơn COD'!"&amp;CELL("address",C934))),"",(INDIRECT("'["&amp;'Báo cáo'!$C$3&amp;".xlsx]Hóa đơn COD'!"&amp;CELL("address",C934))))</f>
        <v>9103185</v>
      </c>
      <c r="D934">
        <f ca="1">IF(ISBLANK(INDIRECT("'["&amp;'Báo cáo'!$C$3&amp;".xlsx]Hóa đơn COD'!"&amp;CELL("address",D934))),"",(INDIRECT("'["&amp;'Báo cáo'!$C$3&amp;".xlsx]Hóa đơn COD'!"&amp;CELL("address",D934))))</f>
        <v>39850</v>
      </c>
      <c r="E934">
        <f ca="1">IF(ISBLANK(INDIRECT("'["&amp;'Báo cáo'!$C$3&amp;".xlsx]Hóa đơn COD'!"&amp;CELL("address",E934))),"",(INDIRECT("'["&amp;'Báo cáo'!$C$3&amp;".xlsx]Hóa đơn COD'!"&amp;CELL("address",E934))))</f>
        <v>830070</v>
      </c>
      <c r="F934">
        <f ca="1">IF(ISBLANK(INDIRECT("'["&amp;'Báo cáo'!$C$3&amp;".xlsx]Hóa đơn COD'!"&amp;CELL("address",F934))),"",(INDIRECT("'["&amp;'Báo cáo'!$C$3&amp;".xlsx]Hóa đơn COD'!"&amp;CELL("address",F934))))</f>
        <v>657070</v>
      </c>
      <c r="G934">
        <f ca="1">IF(ISBLANK(INDIRECT("'["&amp;'Báo cáo'!$C$3&amp;".xlsx]Hóa đơn COD'!"&amp;CELL("address",G934))),"",(INDIRECT("'["&amp;'Báo cáo'!$C$3&amp;".xlsx]Hóa đơn COD'!"&amp;CELL("address",G934))))</f>
        <v>153100</v>
      </c>
      <c r="H934">
        <f ca="1">IF(ISBLANK(INDIRECT("'["&amp;'Báo cáo'!$C$3&amp;".xlsx]Hóa đơn COD'!"&amp;CELL("address",H934))),"",(INDIRECT("'["&amp;'Báo cáo'!$C$3&amp;".xlsx]Hóa đơn COD'!"&amp;CELL("address",H934))))</f>
        <v>0</v>
      </c>
      <c r="I934">
        <f ca="1">IF(ISBLANK(INDIRECT("'["&amp;'Báo cáo'!$C$3&amp;".xlsx]Hóa đơn COD'!"&amp;CELL("address",I934))),"",(INDIRECT("'["&amp;'Báo cáo'!$C$3&amp;".xlsx]Hóa đơn COD'!"&amp;CELL("address",I934))))</f>
        <v>112</v>
      </c>
      <c r="J934">
        <f ca="1">IF(ISBLANK(INDIRECT("'["&amp;'Báo cáo'!$C$3&amp;".xlsx]Hóa đơn COD'!"&amp;CELL("address",J934))),"",(INDIRECT("'["&amp;'Báo cáo'!$C$3&amp;".xlsx]Hóa đơn COD'!"&amp;CELL("address",J934))))</f>
        <v>31</v>
      </c>
      <c r="K934">
        <f ca="1">IF(ISBLANK(INDIRECT("'["&amp;'Báo cáo'!$C$3&amp;".xlsx]Hóa đơn COD'!"&amp;CELL("address",K934))),"",(INDIRECT("'["&amp;'Báo cáo'!$C$3&amp;".xlsx]Hóa đơn COD'!"&amp;CELL("address",K934))))</f>
        <v>1</v>
      </c>
      <c r="L934">
        <f ca="1">IF(ISBLANK(INDIRECT("'["&amp;'Báo cáo'!$C$3&amp;".xlsx]Hóa đơn COD'!"&amp;CELL("address",L934))),"",(INDIRECT("'["&amp;'Báo cáo'!$C$3&amp;".xlsx]Hóa đơn COD'!"&amp;CELL("address",L934))))</f>
        <v>80</v>
      </c>
      <c r="M934">
        <f ca="1">IF(ISBLANK(INDIRECT("'["&amp;'Báo cáo'!$C$3&amp;".xlsx]Hóa đơn COD'!"&amp;CELL("address",M934))),"",(INDIRECT("'["&amp;'Báo cáo'!$C$3&amp;".xlsx]Hóa đơn COD'!"&amp;CELL("address",M934))))</f>
        <v>116</v>
      </c>
      <c r="N934" t="str">
        <f ca="1">IF(ISBLANK(INDIRECT("'["&amp;'Báo cáo'!$C$3&amp;".xlsx]Hóa đơn COD'!"&amp;CELL("address",N934))),"",(INDIRECT("'["&amp;'Báo cáo'!$C$3&amp;".xlsx]Hóa đơn COD'!"&amp;CELL("address",N934))))</f>
        <v>trongntm</v>
      </c>
      <c r="O934" t="str">
        <f ca="1">IF(ISBLANK(INDIRECT("'["&amp;'Báo cáo'!$C$3&amp;".xlsx]Hóa đơn COD'!"&amp;CELL("address",O934))),"",(INDIRECT("'["&amp;'Báo cáo'!$C$3&amp;".xlsx]Hóa đơn COD'!"&amp;CELL("address",O934))))</f>
        <v>13:20 30-11-19</v>
      </c>
      <c r="P934" s="10">
        <f t="shared" ca="1" si="14"/>
        <v>0.55555555555555558</v>
      </c>
      <c r="Q934" t="str">
        <f ca="1">IF(B934="","",IF(P934&lt;'Báo cáo'!$C$4,"Sáng","Chiều"))</f>
        <v>Chiều</v>
      </c>
      <c r="R934" s="12">
        <f ca="1">IF(A934="","",IF(ISNUMBER(MATCH(B934,'Danh sách COD'!$B:$B,0)),J934/I934,""))</f>
        <v>0.2767857142857143</v>
      </c>
      <c r="S934" t="str">
        <f ca="1">IF(R934="","",IF(R934&gt;='Báo cáo'!$C$8,"Có","Không"))</f>
        <v>Không</v>
      </c>
    </row>
    <row r="935" spans="1:19" x14ac:dyDescent="0.25">
      <c r="A935" t="str">
        <f ca="1">IF(ISBLANK(INDIRECT("'["&amp;'Báo cáo'!$C$3&amp;".xlsx]Hóa đơn COD'!"&amp;CELL("address",A935))),"",(INDIRECT("'["&amp;'Báo cáo'!$C$3&amp;".xlsx]Hóa đơn COD'!"&amp;CELL("address",A935))))</f>
        <v>BTT396788199.T171111.041219</v>
      </c>
      <c r="B935" t="str">
        <f ca="1">IF(ISBLANK(INDIRECT("'["&amp;'Báo cáo'!$C$3&amp;".xlsx]Hóa đơn COD'!"&amp;CELL("address",B935))),"",(INDIRECT("'["&amp;'Báo cáo'!$C$3&amp;".xlsx]Hóa đơn COD'!"&amp;CELL("address",B935))))</f>
        <v>T171111-Trần Văn Toản</v>
      </c>
      <c r="C935">
        <f ca="1">IF(ISBLANK(INDIRECT("'["&amp;'Báo cáo'!$C$3&amp;".xlsx]Hóa đơn COD'!"&amp;CELL("address",C935))),"",(INDIRECT("'["&amp;'Báo cáo'!$C$3&amp;".xlsx]Hóa đơn COD'!"&amp;CELL("address",C935))))</f>
        <v>34465186</v>
      </c>
      <c r="D935">
        <f ca="1">IF(ISBLANK(INDIRECT("'["&amp;'Báo cáo'!$C$3&amp;".xlsx]Hóa đơn COD'!"&amp;CELL("address",D935))),"",(INDIRECT("'["&amp;'Báo cáo'!$C$3&amp;".xlsx]Hóa đơn COD'!"&amp;CELL("address",D935))))</f>
        <v>0</v>
      </c>
      <c r="E935">
        <f ca="1">IF(ISBLANK(INDIRECT("'["&amp;'Báo cáo'!$C$3&amp;".xlsx]Hóa đơn COD'!"&amp;CELL("address",E935))),"",(INDIRECT("'["&amp;'Báo cáo'!$C$3&amp;".xlsx]Hóa đơn COD'!"&amp;CELL("address",E935))))</f>
        <v>2823745</v>
      </c>
      <c r="F935">
        <f ca="1">IF(ISBLANK(INDIRECT("'["&amp;'Báo cáo'!$C$3&amp;".xlsx]Hóa đơn COD'!"&amp;CELL("address",F935))),"",(INDIRECT("'["&amp;'Báo cáo'!$C$3&amp;".xlsx]Hóa đơn COD'!"&amp;CELL("address",F935))))</f>
        <v>2464745</v>
      </c>
      <c r="G935">
        <f ca="1">IF(ISBLANK(INDIRECT("'["&amp;'Báo cáo'!$C$3&amp;".xlsx]Hóa đơn COD'!"&amp;CELL("address",G935))),"",(INDIRECT("'["&amp;'Báo cáo'!$C$3&amp;".xlsx]Hóa đơn COD'!"&amp;CELL("address",G935))))</f>
        <v>359000</v>
      </c>
      <c r="H935">
        <f ca="1">IF(ISBLANK(INDIRECT("'["&amp;'Báo cáo'!$C$3&amp;".xlsx]Hóa đơn COD'!"&amp;CELL("address",H935))),"",(INDIRECT("'["&amp;'Báo cáo'!$C$3&amp;".xlsx]Hóa đơn COD'!"&amp;CELL("address",H935))))</f>
        <v>0</v>
      </c>
      <c r="I935">
        <f ca="1">IF(ISBLANK(INDIRECT("'["&amp;'Báo cáo'!$C$3&amp;".xlsx]Hóa đơn COD'!"&amp;CELL("address",I935))),"",(INDIRECT("'["&amp;'Báo cáo'!$C$3&amp;".xlsx]Hóa đơn COD'!"&amp;CELL("address",I935))))</f>
        <v>124</v>
      </c>
      <c r="J935">
        <f ca="1">IF(ISBLANK(INDIRECT("'["&amp;'Báo cáo'!$C$3&amp;".xlsx]Hóa đơn COD'!"&amp;CELL("address",J935))),"",(INDIRECT("'["&amp;'Báo cáo'!$C$3&amp;".xlsx]Hóa đơn COD'!"&amp;CELL("address",J935))))</f>
        <v>112</v>
      </c>
      <c r="K935">
        <f ca="1">IF(ISBLANK(INDIRECT("'["&amp;'Báo cáo'!$C$3&amp;".xlsx]Hóa đơn COD'!"&amp;CELL("address",K935))),"",(INDIRECT("'["&amp;'Báo cáo'!$C$3&amp;".xlsx]Hóa đơn COD'!"&amp;CELL("address",K935))))</f>
        <v>1</v>
      </c>
      <c r="L935">
        <f ca="1">IF(ISBLANK(INDIRECT("'["&amp;'Báo cáo'!$C$3&amp;".xlsx]Hóa đơn COD'!"&amp;CELL("address",L935))),"",(INDIRECT("'["&amp;'Báo cáo'!$C$3&amp;".xlsx]Hóa đơn COD'!"&amp;CELL("address",L935))))</f>
        <v>11</v>
      </c>
      <c r="M935">
        <f ca="1">IF(ISBLANK(INDIRECT("'["&amp;'Báo cáo'!$C$3&amp;".xlsx]Hóa đơn COD'!"&amp;CELL("address",M935))),"",(INDIRECT("'["&amp;'Báo cáo'!$C$3&amp;".xlsx]Hóa đơn COD'!"&amp;CELL("address",M935))))</f>
        <v>124</v>
      </c>
      <c r="N935" t="str">
        <f ca="1">IF(ISBLANK(INDIRECT("'["&amp;'Báo cáo'!$C$3&amp;".xlsx]Hóa đơn COD'!"&amp;CELL("address",N935))),"",(INDIRECT("'["&amp;'Báo cáo'!$C$3&amp;".xlsx]Hóa đơn COD'!"&amp;CELL("address",N935))))</f>
        <v>trongntm</v>
      </c>
      <c r="O935" t="str">
        <f ca="1">IF(ISBLANK(INDIRECT("'["&amp;'Báo cáo'!$C$3&amp;".xlsx]Hóa đơn COD'!"&amp;CELL("address",O935))),"",(INDIRECT("'["&amp;'Báo cáo'!$C$3&amp;".xlsx]Hóa đơn COD'!"&amp;CELL("address",O935))))</f>
        <v>14:07 04-12-19</v>
      </c>
      <c r="P935" s="10">
        <f t="shared" ca="1" si="14"/>
        <v>0.58819444444444446</v>
      </c>
      <c r="Q935" t="str">
        <f ca="1">IF(B935="","",IF(P935&lt;'Báo cáo'!$C$4,"Sáng","Chiều"))</f>
        <v>Chiều</v>
      </c>
      <c r="R935" s="12">
        <f ca="1">IF(A935="","",IF(ISNUMBER(MATCH(B935,'Danh sách COD'!$B:$B,0)),J935/I935,""))</f>
        <v>0.90322580645161288</v>
      </c>
      <c r="S935" t="str">
        <f ca="1">IF(R935="","",IF(R935&gt;='Báo cáo'!$C$8,"Có","Không"))</f>
        <v>Không</v>
      </c>
    </row>
    <row r="936" spans="1:19" x14ac:dyDescent="0.25">
      <c r="A936" t="str">
        <f ca="1">IF(ISBLANK(INDIRECT("'["&amp;'Báo cáo'!$C$3&amp;".xlsx]Hóa đơn COD'!"&amp;CELL("address",A936))),"",(INDIRECT("'["&amp;'Báo cáo'!$C$3&amp;".xlsx]Hóa đơn COD'!"&amp;CELL("address",A936))))</f>
        <v>BTT395370111.T171111.031219</v>
      </c>
      <c r="B936" t="str">
        <f ca="1">IF(ISBLANK(INDIRECT("'["&amp;'Báo cáo'!$C$3&amp;".xlsx]Hóa đơn COD'!"&amp;CELL("address",B936))),"",(INDIRECT("'["&amp;'Báo cáo'!$C$3&amp;".xlsx]Hóa đơn COD'!"&amp;CELL("address",B936))))</f>
        <v>T171111-Trần Văn Toản</v>
      </c>
      <c r="C936">
        <f ca="1">IF(ISBLANK(INDIRECT("'["&amp;'Báo cáo'!$C$3&amp;".xlsx]Hóa đơn COD'!"&amp;CELL("address",C936))),"",(INDIRECT("'["&amp;'Báo cáo'!$C$3&amp;".xlsx]Hóa đơn COD'!"&amp;CELL("address",C936))))</f>
        <v>34954269</v>
      </c>
      <c r="D936">
        <f ca="1">IF(ISBLANK(INDIRECT("'["&amp;'Báo cáo'!$C$3&amp;".xlsx]Hóa đơn COD'!"&amp;CELL("address",D936))),"",(INDIRECT("'["&amp;'Báo cáo'!$C$3&amp;".xlsx]Hóa đơn COD'!"&amp;CELL("address",D936))))</f>
        <v>0</v>
      </c>
      <c r="E936">
        <f ca="1">IF(ISBLANK(INDIRECT("'["&amp;'Báo cáo'!$C$3&amp;".xlsx]Hóa đơn COD'!"&amp;CELL("address",E936))),"",(INDIRECT("'["&amp;'Báo cáo'!$C$3&amp;".xlsx]Hóa đơn COD'!"&amp;CELL("address",E936))))</f>
        <v>3027640</v>
      </c>
      <c r="F936">
        <f ca="1">IF(ISBLANK(INDIRECT("'["&amp;'Báo cáo'!$C$3&amp;".xlsx]Hóa đơn COD'!"&amp;CELL("address",F936))),"",(INDIRECT("'["&amp;'Báo cáo'!$C$3&amp;".xlsx]Hóa đơn COD'!"&amp;CELL("address",F936))))</f>
        <v>2651640</v>
      </c>
      <c r="G936">
        <f ca="1">IF(ISBLANK(INDIRECT("'["&amp;'Báo cáo'!$C$3&amp;".xlsx]Hóa đơn COD'!"&amp;CELL("address",G936))),"",(INDIRECT("'["&amp;'Báo cáo'!$C$3&amp;".xlsx]Hóa đơn COD'!"&amp;CELL("address",G936))))</f>
        <v>376000</v>
      </c>
      <c r="H936">
        <f ca="1">IF(ISBLANK(INDIRECT("'["&amp;'Báo cáo'!$C$3&amp;".xlsx]Hóa đơn COD'!"&amp;CELL("address",H936))),"",(INDIRECT("'["&amp;'Báo cáo'!$C$3&amp;".xlsx]Hóa đơn COD'!"&amp;CELL("address",H936))))</f>
        <v>0</v>
      </c>
      <c r="I936">
        <f ca="1">IF(ISBLANK(INDIRECT("'["&amp;'Báo cáo'!$C$3&amp;".xlsx]Hóa đơn COD'!"&amp;CELL("address",I936))),"",(INDIRECT("'["&amp;'Báo cáo'!$C$3&amp;".xlsx]Hóa đơn COD'!"&amp;CELL("address",I936))))</f>
        <v>140</v>
      </c>
      <c r="J936">
        <f ca="1">IF(ISBLANK(INDIRECT("'["&amp;'Báo cáo'!$C$3&amp;".xlsx]Hóa đơn COD'!"&amp;CELL("address",J936))),"",(INDIRECT("'["&amp;'Báo cáo'!$C$3&amp;".xlsx]Hóa đơn COD'!"&amp;CELL("address",J936))))</f>
        <v>126</v>
      </c>
      <c r="K936">
        <f ca="1">IF(ISBLANK(INDIRECT("'["&amp;'Báo cáo'!$C$3&amp;".xlsx]Hóa đơn COD'!"&amp;CELL("address",K936))),"",(INDIRECT("'["&amp;'Báo cáo'!$C$3&amp;".xlsx]Hóa đơn COD'!"&amp;CELL("address",K936))))</f>
        <v>2</v>
      </c>
      <c r="L936">
        <f ca="1">IF(ISBLANK(INDIRECT("'["&amp;'Báo cáo'!$C$3&amp;".xlsx]Hóa đơn COD'!"&amp;CELL("address",L936))),"",(INDIRECT("'["&amp;'Báo cáo'!$C$3&amp;".xlsx]Hóa đơn COD'!"&amp;CELL("address",L936))))</f>
        <v>12</v>
      </c>
      <c r="M936">
        <f ca="1">IF(ISBLANK(INDIRECT("'["&amp;'Báo cáo'!$C$3&amp;".xlsx]Hóa đơn COD'!"&amp;CELL("address",M936))),"",(INDIRECT("'["&amp;'Báo cáo'!$C$3&amp;".xlsx]Hóa đơn COD'!"&amp;CELL("address",M936))))</f>
        <v>140</v>
      </c>
      <c r="N936" t="str">
        <f ca="1">IF(ISBLANK(INDIRECT("'["&amp;'Báo cáo'!$C$3&amp;".xlsx]Hóa đơn COD'!"&amp;CELL("address",N936))),"",(INDIRECT("'["&amp;'Báo cáo'!$C$3&amp;".xlsx]Hóa đơn COD'!"&amp;CELL("address",N936))))</f>
        <v>ngannk2</v>
      </c>
      <c r="O936" t="str">
        <f ca="1">IF(ISBLANK(INDIRECT("'["&amp;'Báo cáo'!$C$3&amp;".xlsx]Hóa đơn COD'!"&amp;CELL("address",O936))),"",(INDIRECT("'["&amp;'Báo cáo'!$C$3&amp;".xlsx]Hóa đơn COD'!"&amp;CELL("address",O936))))</f>
        <v>14:09 03-12-19</v>
      </c>
      <c r="P936" s="10">
        <f t="shared" ca="1" si="14"/>
        <v>0.58958333333333335</v>
      </c>
      <c r="Q936" t="str">
        <f ca="1">IF(B936="","",IF(P936&lt;'Báo cáo'!$C$4,"Sáng","Chiều"))</f>
        <v>Chiều</v>
      </c>
      <c r="R936" s="12">
        <f ca="1">IF(A936="","",IF(ISNUMBER(MATCH(B936,'Danh sách COD'!$B:$B,0)),J936/I936,""))</f>
        <v>0.9</v>
      </c>
      <c r="S936" t="str">
        <f ca="1">IF(R936="","",IF(R936&gt;='Báo cáo'!$C$8,"Có","Không"))</f>
        <v>Không</v>
      </c>
    </row>
    <row r="937" spans="1:19" x14ac:dyDescent="0.25">
      <c r="A937" t="str">
        <f ca="1">IF(ISBLANK(INDIRECT("'["&amp;'Báo cáo'!$C$3&amp;".xlsx]Hóa đơn COD'!"&amp;CELL("address",A937))),"",(INDIRECT("'["&amp;'Báo cáo'!$C$3&amp;".xlsx]Hóa đơn COD'!"&amp;CELL("address",A937))))</f>
        <v>BTT394072548.T171111.021219</v>
      </c>
      <c r="B937" t="str">
        <f ca="1">IF(ISBLANK(INDIRECT("'["&amp;'Báo cáo'!$C$3&amp;".xlsx]Hóa đơn COD'!"&amp;CELL("address",B937))),"",(INDIRECT("'["&amp;'Báo cáo'!$C$3&amp;".xlsx]Hóa đơn COD'!"&amp;CELL("address",B937))))</f>
        <v>T171111-Trần Văn Toản</v>
      </c>
      <c r="C937">
        <f ca="1">IF(ISBLANK(INDIRECT("'["&amp;'Báo cáo'!$C$3&amp;".xlsx]Hóa đơn COD'!"&amp;CELL("address",C937))),"",(INDIRECT("'["&amp;'Báo cáo'!$C$3&amp;".xlsx]Hóa đơn COD'!"&amp;CELL("address",C937))))</f>
        <v>28444544</v>
      </c>
      <c r="D937">
        <f ca="1">IF(ISBLANK(INDIRECT("'["&amp;'Báo cáo'!$C$3&amp;".xlsx]Hóa đơn COD'!"&amp;CELL("address",D937))),"",(INDIRECT("'["&amp;'Báo cáo'!$C$3&amp;".xlsx]Hóa đơn COD'!"&amp;CELL("address",D937))))</f>
        <v>19900</v>
      </c>
      <c r="E937">
        <f ca="1">IF(ISBLANK(INDIRECT("'["&amp;'Báo cáo'!$C$3&amp;".xlsx]Hóa đơn COD'!"&amp;CELL("address",E937))),"",(INDIRECT("'["&amp;'Báo cáo'!$C$3&amp;".xlsx]Hóa đơn COD'!"&amp;CELL("address",E937))))</f>
        <v>2462700</v>
      </c>
      <c r="F937">
        <f ca="1">IF(ISBLANK(INDIRECT("'["&amp;'Báo cáo'!$C$3&amp;".xlsx]Hóa đơn COD'!"&amp;CELL("address",F937))),"",(INDIRECT("'["&amp;'Báo cáo'!$C$3&amp;".xlsx]Hóa đơn COD'!"&amp;CELL("address",F937))))</f>
        <v>2099800</v>
      </c>
      <c r="G937">
        <f ca="1">IF(ISBLANK(INDIRECT("'["&amp;'Báo cáo'!$C$3&amp;".xlsx]Hóa đơn COD'!"&amp;CELL("address",G937))),"",(INDIRECT("'["&amp;'Báo cáo'!$C$3&amp;".xlsx]Hóa đơn COD'!"&amp;CELL("address",G937))))</f>
        <v>343000</v>
      </c>
      <c r="H937">
        <f ca="1">IF(ISBLANK(INDIRECT("'["&amp;'Báo cáo'!$C$3&amp;".xlsx]Hóa đơn COD'!"&amp;CELL("address",H937))),"",(INDIRECT("'["&amp;'Báo cáo'!$C$3&amp;".xlsx]Hóa đơn COD'!"&amp;CELL("address",H937))))</f>
        <v>0</v>
      </c>
      <c r="I937">
        <f ca="1">IF(ISBLANK(INDIRECT("'["&amp;'Báo cáo'!$C$3&amp;".xlsx]Hóa đơn COD'!"&amp;CELL("address",I937))),"",(INDIRECT("'["&amp;'Báo cáo'!$C$3&amp;".xlsx]Hóa đơn COD'!"&amp;CELL("address",I937))))</f>
        <v>105</v>
      </c>
      <c r="J937">
        <f ca="1">IF(ISBLANK(INDIRECT("'["&amp;'Báo cáo'!$C$3&amp;".xlsx]Hóa đơn COD'!"&amp;CELL("address",J937))),"",(INDIRECT("'["&amp;'Báo cáo'!$C$3&amp;".xlsx]Hóa đơn COD'!"&amp;CELL("address",J937))))</f>
        <v>90</v>
      </c>
      <c r="K937">
        <f ca="1">IF(ISBLANK(INDIRECT("'["&amp;'Báo cáo'!$C$3&amp;".xlsx]Hóa đơn COD'!"&amp;CELL("address",K937))),"",(INDIRECT("'["&amp;'Báo cáo'!$C$3&amp;".xlsx]Hóa đơn COD'!"&amp;CELL("address",K937))))</f>
        <v>2</v>
      </c>
      <c r="L937">
        <f ca="1">IF(ISBLANK(INDIRECT("'["&amp;'Báo cáo'!$C$3&amp;".xlsx]Hóa đơn COD'!"&amp;CELL("address",L937))),"",(INDIRECT("'["&amp;'Báo cáo'!$C$3&amp;".xlsx]Hóa đơn COD'!"&amp;CELL("address",L937))))</f>
        <v>13</v>
      </c>
      <c r="M937">
        <f ca="1">IF(ISBLANK(INDIRECT("'["&amp;'Báo cáo'!$C$3&amp;".xlsx]Hóa đơn COD'!"&amp;CELL("address",M937))),"",(INDIRECT("'["&amp;'Báo cáo'!$C$3&amp;".xlsx]Hóa đơn COD'!"&amp;CELL("address",M937))))</f>
        <v>105</v>
      </c>
      <c r="N937" t="str">
        <f ca="1">IF(ISBLANK(INDIRECT("'["&amp;'Báo cáo'!$C$3&amp;".xlsx]Hóa đơn COD'!"&amp;CELL("address",N937))),"",(INDIRECT("'["&amp;'Báo cáo'!$C$3&amp;".xlsx]Hóa đơn COD'!"&amp;CELL("address",N937))))</f>
        <v>tuoint</v>
      </c>
      <c r="O937" t="str">
        <f ca="1">IF(ISBLANK(INDIRECT("'["&amp;'Báo cáo'!$C$3&amp;".xlsx]Hóa đơn COD'!"&amp;CELL("address",O937))),"",(INDIRECT("'["&amp;'Báo cáo'!$C$3&amp;".xlsx]Hóa đơn COD'!"&amp;CELL("address",O937))))</f>
        <v>14:26 02-12-19</v>
      </c>
      <c r="P937" s="10">
        <f t="shared" ca="1" si="14"/>
        <v>0.60138888888888886</v>
      </c>
      <c r="Q937" t="str">
        <f ca="1">IF(B937="","",IF(P937&lt;'Báo cáo'!$C$4,"Sáng","Chiều"))</f>
        <v>Chiều</v>
      </c>
      <c r="R937" s="12">
        <f ca="1">IF(A937="","",IF(ISNUMBER(MATCH(B937,'Danh sách COD'!$B:$B,0)),J937/I937,""))</f>
        <v>0.8571428571428571</v>
      </c>
      <c r="S937" t="str">
        <f ca="1">IF(R937="","",IF(R937&gt;='Báo cáo'!$C$8,"Có","Không"))</f>
        <v>Không</v>
      </c>
    </row>
    <row r="938" spans="1:19" x14ac:dyDescent="0.25">
      <c r="A938" t="str">
        <f ca="1">IF(ISBLANK(INDIRECT("'["&amp;'Báo cáo'!$C$3&amp;".xlsx]Hóa đơn COD'!"&amp;CELL("address",A938))),"",(INDIRECT("'["&amp;'Báo cáo'!$C$3&amp;".xlsx]Hóa đơn COD'!"&amp;CELL("address",A938))))</f>
        <v>BTT391922733.T171111.301119</v>
      </c>
      <c r="B938" t="str">
        <f ca="1">IF(ISBLANK(INDIRECT("'["&amp;'Báo cáo'!$C$3&amp;".xlsx]Hóa đơn COD'!"&amp;CELL("address",B938))),"",(INDIRECT("'["&amp;'Báo cáo'!$C$3&amp;".xlsx]Hóa đơn COD'!"&amp;CELL("address",B938))))</f>
        <v>T171111-Trần Văn Toản</v>
      </c>
      <c r="C938">
        <f ca="1">IF(ISBLANK(INDIRECT("'["&amp;'Báo cáo'!$C$3&amp;".xlsx]Hóa đơn COD'!"&amp;CELL("address",C938))),"",(INDIRECT("'["&amp;'Báo cáo'!$C$3&amp;".xlsx]Hóa đơn COD'!"&amp;CELL("address",C938))))</f>
        <v>3811457</v>
      </c>
      <c r="D938">
        <f ca="1">IF(ISBLANK(INDIRECT("'["&amp;'Báo cáo'!$C$3&amp;".xlsx]Hóa đơn COD'!"&amp;CELL("address",D938))),"",(INDIRECT("'["&amp;'Báo cáo'!$C$3&amp;".xlsx]Hóa đơn COD'!"&amp;CELL("address",D938))))</f>
        <v>0</v>
      </c>
      <c r="E938">
        <f ca="1">IF(ISBLANK(INDIRECT("'["&amp;'Báo cáo'!$C$3&amp;".xlsx]Hóa đơn COD'!"&amp;CELL("address",E938))),"",(INDIRECT("'["&amp;'Báo cáo'!$C$3&amp;".xlsx]Hóa đơn COD'!"&amp;CELL("address",E938))))</f>
        <v>505050</v>
      </c>
      <c r="F938">
        <f ca="1">IF(ISBLANK(INDIRECT("'["&amp;'Báo cáo'!$C$3&amp;".xlsx]Hóa đơn COD'!"&amp;CELL("address",F938))),"",(INDIRECT("'["&amp;'Báo cáo'!$C$3&amp;".xlsx]Hóa đơn COD'!"&amp;CELL("address",F938))))</f>
        <v>460050</v>
      </c>
      <c r="G938">
        <f ca="1">IF(ISBLANK(INDIRECT("'["&amp;'Báo cáo'!$C$3&amp;".xlsx]Hóa đơn COD'!"&amp;CELL("address",G938))),"",(INDIRECT("'["&amp;'Báo cáo'!$C$3&amp;".xlsx]Hóa đơn COD'!"&amp;CELL("address",G938))))</f>
        <v>45000</v>
      </c>
      <c r="H938">
        <f ca="1">IF(ISBLANK(INDIRECT("'["&amp;'Báo cáo'!$C$3&amp;".xlsx]Hóa đơn COD'!"&amp;CELL("address",H938))),"",(INDIRECT("'["&amp;'Báo cáo'!$C$3&amp;".xlsx]Hóa đơn COD'!"&amp;CELL("address",H938))))</f>
        <v>0</v>
      </c>
      <c r="I938">
        <f ca="1">IF(ISBLANK(INDIRECT("'["&amp;'Báo cáo'!$C$3&amp;".xlsx]Hóa đơn COD'!"&amp;CELL("address",I938))),"",(INDIRECT("'["&amp;'Báo cáo'!$C$3&amp;".xlsx]Hóa đơn COD'!"&amp;CELL("address",I938))))</f>
        <v>32</v>
      </c>
      <c r="J938">
        <f ca="1">IF(ISBLANK(INDIRECT("'["&amp;'Báo cáo'!$C$3&amp;".xlsx]Hóa đơn COD'!"&amp;CELL("address",J938))),"",(INDIRECT("'["&amp;'Báo cáo'!$C$3&amp;".xlsx]Hóa đơn COD'!"&amp;CELL("address",J938))))</f>
        <v>10</v>
      </c>
      <c r="K938">
        <f ca="1">IF(ISBLANK(INDIRECT("'["&amp;'Báo cáo'!$C$3&amp;".xlsx]Hóa đơn COD'!"&amp;CELL("address",K938))),"",(INDIRECT("'["&amp;'Báo cáo'!$C$3&amp;".xlsx]Hóa đơn COD'!"&amp;CELL("address",K938))))</f>
        <v>12</v>
      </c>
      <c r="L938">
        <f ca="1">IF(ISBLANK(INDIRECT("'["&amp;'Báo cáo'!$C$3&amp;".xlsx]Hóa đơn COD'!"&amp;CELL("address",L938))),"",(INDIRECT("'["&amp;'Báo cáo'!$C$3&amp;".xlsx]Hóa đơn COD'!"&amp;CELL("address",L938))))</f>
        <v>10</v>
      </c>
      <c r="M938">
        <f ca="1">IF(ISBLANK(INDIRECT("'["&amp;'Báo cáo'!$C$3&amp;".xlsx]Hóa đơn COD'!"&amp;CELL("address",M938))),"",(INDIRECT("'["&amp;'Báo cáo'!$C$3&amp;".xlsx]Hóa đơn COD'!"&amp;CELL("address",M938))))</f>
        <v>32</v>
      </c>
      <c r="N938" t="str">
        <f ca="1">IF(ISBLANK(INDIRECT("'["&amp;'Báo cáo'!$C$3&amp;".xlsx]Hóa đơn COD'!"&amp;CELL("address",N938))),"",(INDIRECT("'["&amp;'Báo cáo'!$C$3&amp;".xlsx]Hóa đơn COD'!"&amp;CELL("address",N938))))</f>
        <v>trongntm</v>
      </c>
      <c r="O938" t="str">
        <f ca="1">IF(ISBLANK(INDIRECT("'["&amp;'Báo cáo'!$C$3&amp;".xlsx]Hóa đơn COD'!"&amp;CELL("address",O938))),"",(INDIRECT("'["&amp;'Báo cáo'!$C$3&amp;".xlsx]Hóa đơn COD'!"&amp;CELL("address",O938))))</f>
        <v>15:38 30-11-19</v>
      </c>
      <c r="P938" s="10">
        <f t="shared" ca="1" si="14"/>
        <v>0.65138888888888891</v>
      </c>
      <c r="Q938" t="str">
        <f ca="1">IF(B938="","",IF(P938&lt;'Báo cáo'!$C$4,"Sáng","Chiều"))</f>
        <v>Chiều</v>
      </c>
      <c r="R938" s="12">
        <f ca="1">IF(A938="","",IF(ISNUMBER(MATCH(B938,'Danh sách COD'!$B:$B,0)),J938/I938,""))</f>
        <v>0.3125</v>
      </c>
      <c r="S938" t="str">
        <f ca="1">IF(R938="","",IF(R938&gt;='Báo cáo'!$C$8,"Có","Không"))</f>
        <v>Không</v>
      </c>
    </row>
    <row r="939" spans="1:19" x14ac:dyDescent="0.25">
      <c r="A939" t="str">
        <f ca="1">IF(ISBLANK(INDIRECT("'["&amp;'Báo cáo'!$C$3&amp;".xlsx]Hóa đơn COD'!"&amp;CELL("address",A939))),"",(INDIRECT("'["&amp;'Báo cáo'!$C$3&amp;".xlsx]Hóa đơn COD'!"&amp;CELL("address",A939))))</f>
        <v>BTT399576555.T171111.061219</v>
      </c>
      <c r="B939" t="str">
        <f ca="1">IF(ISBLANK(INDIRECT("'["&amp;'Báo cáo'!$C$3&amp;".xlsx]Hóa đơn COD'!"&amp;CELL("address",B939))),"",(INDIRECT("'["&amp;'Báo cáo'!$C$3&amp;".xlsx]Hóa đơn COD'!"&amp;CELL("address",B939))))</f>
        <v>T171111-Trần Văn Toản</v>
      </c>
      <c r="C939">
        <f ca="1">IF(ISBLANK(INDIRECT("'["&amp;'Báo cáo'!$C$3&amp;".xlsx]Hóa đơn COD'!"&amp;CELL("address",C939))),"",(INDIRECT("'["&amp;'Báo cáo'!$C$3&amp;".xlsx]Hóa đơn COD'!"&amp;CELL("address",C939))))</f>
        <v>5618791</v>
      </c>
      <c r="D939">
        <f ca="1">IF(ISBLANK(INDIRECT("'["&amp;'Báo cáo'!$C$3&amp;".xlsx]Hóa đơn COD'!"&amp;CELL("address",D939))),"",(INDIRECT("'["&amp;'Báo cáo'!$C$3&amp;".xlsx]Hóa đơn COD'!"&amp;CELL("address",D939))))</f>
        <v>100000</v>
      </c>
      <c r="E939">
        <f ca="1">IF(ISBLANK(INDIRECT("'["&amp;'Báo cáo'!$C$3&amp;".xlsx]Hóa đơn COD'!"&amp;CELL("address",E939))),"",(INDIRECT("'["&amp;'Báo cáo'!$C$3&amp;".xlsx]Hóa đơn COD'!"&amp;CELL("address",E939))))</f>
        <v>852360</v>
      </c>
      <c r="F939">
        <f ca="1">IF(ISBLANK(INDIRECT("'["&amp;'Báo cáo'!$C$3&amp;".xlsx]Hóa đơn COD'!"&amp;CELL("address",F939))),"",(INDIRECT("'["&amp;'Báo cáo'!$C$3&amp;".xlsx]Hóa đơn COD'!"&amp;CELL("address",F939))))</f>
        <v>804360</v>
      </c>
      <c r="G939">
        <f ca="1">IF(ISBLANK(INDIRECT("'["&amp;'Báo cáo'!$C$3&amp;".xlsx]Hóa đơn COD'!"&amp;CELL("address",G939))),"",(INDIRECT("'["&amp;'Báo cáo'!$C$3&amp;".xlsx]Hóa đơn COD'!"&amp;CELL("address",G939))))</f>
        <v>48000</v>
      </c>
      <c r="H939">
        <f ca="1">IF(ISBLANK(INDIRECT("'["&amp;'Báo cáo'!$C$3&amp;".xlsx]Hóa đơn COD'!"&amp;CELL("address",H939))),"",(INDIRECT("'["&amp;'Báo cáo'!$C$3&amp;".xlsx]Hóa đơn COD'!"&amp;CELL("address",H939))))</f>
        <v>0</v>
      </c>
      <c r="I939">
        <f ca="1">IF(ISBLANK(INDIRECT("'["&amp;'Báo cáo'!$C$3&amp;".xlsx]Hóa đơn COD'!"&amp;CELL("address",I939))),"",(INDIRECT("'["&amp;'Báo cáo'!$C$3&amp;".xlsx]Hóa đơn COD'!"&amp;CELL("address",I939))))</f>
        <v>34</v>
      </c>
      <c r="J939">
        <f ca="1">IF(ISBLANK(INDIRECT("'["&amp;'Báo cáo'!$C$3&amp;".xlsx]Hóa đơn COD'!"&amp;CELL("address",J939))),"",(INDIRECT("'["&amp;'Báo cáo'!$C$3&amp;".xlsx]Hóa đơn COD'!"&amp;CELL("address",J939))))</f>
        <v>27</v>
      </c>
      <c r="K939">
        <f ca="1">IF(ISBLANK(INDIRECT("'["&amp;'Báo cáo'!$C$3&amp;".xlsx]Hóa đơn COD'!"&amp;CELL("address",K939))),"",(INDIRECT("'["&amp;'Báo cáo'!$C$3&amp;".xlsx]Hóa đơn COD'!"&amp;CELL("address",K939))))</f>
        <v>1</v>
      </c>
      <c r="L939">
        <f ca="1">IF(ISBLANK(INDIRECT("'["&amp;'Báo cáo'!$C$3&amp;".xlsx]Hóa đơn COD'!"&amp;CELL("address",L939))),"",(INDIRECT("'["&amp;'Báo cáo'!$C$3&amp;".xlsx]Hóa đơn COD'!"&amp;CELL("address",L939))))</f>
        <v>6</v>
      </c>
      <c r="M939">
        <f ca="1">IF(ISBLANK(INDIRECT("'["&amp;'Báo cáo'!$C$3&amp;".xlsx]Hóa đơn COD'!"&amp;CELL("address",M939))),"",(INDIRECT("'["&amp;'Báo cáo'!$C$3&amp;".xlsx]Hóa đơn COD'!"&amp;CELL("address",M939))))</f>
        <v>34</v>
      </c>
      <c r="N939" t="str">
        <f ca="1">IF(ISBLANK(INDIRECT("'["&amp;'Báo cáo'!$C$3&amp;".xlsx]Hóa đơn COD'!"&amp;CELL("address",N939))),"",(INDIRECT("'["&amp;'Báo cáo'!$C$3&amp;".xlsx]Hóa đơn COD'!"&amp;CELL("address",N939))))</f>
        <v>ngannk2</v>
      </c>
      <c r="O939" t="str">
        <f ca="1">IF(ISBLANK(INDIRECT("'["&amp;'Báo cáo'!$C$3&amp;".xlsx]Hóa đơn COD'!"&amp;CELL("address",O939))),"",(INDIRECT("'["&amp;'Báo cáo'!$C$3&amp;".xlsx]Hóa đơn COD'!"&amp;CELL("address",O939))))</f>
        <v>15:41 06-12-19</v>
      </c>
      <c r="P939" s="10">
        <f t="shared" ca="1" si="14"/>
        <v>0.65347222222222223</v>
      </c>
      <c r="Q939" t="str">
        <f ca="1">IF(B939="","",IF(P939&lt;'Báo cáo'!$C$4,"Sáng","Chiều"))</f>
        <v>Chiều</v>
      </c>
      <c r="R939" s="12">
        <f ca="1">IF(A939="","",IF(ISNUMBER(MATCH(B939,'Danh sách COD'!$B:$B,0)),J939/I939,""))</f>
        <v>0.79411764705882348</v>
      </c>
      <c r="S939" t="str">
        <f ca="1">IF(R939="","",IF(R939&gt;='Báo cáo'!$C$8,"Có","Không"))</f>
        <v>Không</v>
      </c>
    </row>
    <row r="940" spans="1:19" x14ac:dyDescent="0.25">
      <c r="A940" t="str">
        <f ca="1">IF(ISBLANK(INDIRECT("'["&amp;'Báo cáo'!$C$3&amp;".xlsx]Hóa đơn COD'!"&amp;CELL("address",A940))),"",(INDIRECT("'["&amp;'Báo cáo'!$C$3&amp;".xlsx]Hóa đơn COD'!"&amp;CELL("address",A940))))</f>
        <v>BTT398143815.T171111.051219</v>
      </c>
      <c r="B940" t="str">
        <f ca="1">IF(ISBLANK(INDIRECT("'["&amp;'Báo cáo'!$C$3&amp;".xlsx]Hóa đơn COD'!"&amp;CELL("address",B940))),"",(INDIRECT("'["&amp;'Báo cáo'!$C$3&amp;".xlsx]Hóa đơn COD'!"&amp;CELL("address",B940))))</f>
        <v>T171111-Trần Văn Toản</v>
      </c>
      <c r="C940">
        <f ca="1">IF(ISBLANK(INDIRECT("'["&amp;'Báo cáo'!$C$3&amp;".xlsx]Hóa đơn COD'!"&amp;CELL("address",C940))),"",(INDIRECT("'["&amp;'Báo cáo'!$C$3&amp;".xlsx]Hóa đơn COD'!"&amp;CELL("address",C940))))</f>
        <v>11491600</v>
      </c>
      <c r="D940">
        <f ca="1">IF(ISBLANK(INDIRECT("'["&amp;'Báo cáo'!$C$3&amp;".xlsx]Hóa đơn COD'!"&amp;CELL("address",D940))),"",(INDIRECT("'["&amp;'Báo cáo'!$C$3&amp;".xlsx]Hóa đơn COD'!"&amp;CELL("address",D940))))</f>
        <v>0</v>
      </c>
      <c r="E940">
        <f ca="1">IF(ISBLANK(INDIRECT("'["&amp;'Báo cáo'!$C$3&amp;".xlsx]Hóa đơn COD'!"&amp;CELL("address",E940))),"",(INDIRECT("'["&amp;'Báo cáo'!$C$3&amp;".xlsx]Hóa đơn COD'!"&amp;CELL("address",E940))))</f>
        <v>873930</v>
      </c>
      <c r="F940">
        <f ca="1">IF(ISBLANK(INDIRECT("'["&amp;'Báo cáo'!$C$3&amp;".xlsx]Hóa đơn COD'!"&amp;CELL("address",F940))),"",(INDIRECT("'["&amp;'Báo cáo'!$C$3&amp;".xlsx]Hóa đơn COD'!"&amp;CELL("address",F940))))</f>
        <v>778930</v>
      </c>
      <c r="G940">
        <f ca="1">IF(ISBLANK(INDIRECT("'["&amp;'Báo cáo'!$C$3&amp;".xlsx]Hóa đơn COD'!"&amp;CELL("address",G940))),"",(INDIRECT("'["&amp;'Báo cáo'!$C$3&amp;".xlsx]Hóa đơn COD'!"&amp;CELL("address",G940))))</f>
        <v>95000</v>
      </c>
      <c r="H940">
        <f ca="1">IF(ISBLANK(INDIRECT("'["&amp;'Báo cáo'!$C$3&amp;".xlsx]Hóa đơn COD'!"&amp;CELL("address",H940))),"",(INDIRECT("'["&amp;'Báo cáo'!$C$3&amp;".xlsx]Hóa đơn COD'!"&amp;CELL("address",H940))))</f>
        <v>0</v>
      </c>
      <c r="I940">
        <f ca="1">IF(ISBLANK(INDIRECT("'["&amp;'Báo cáo'!$C$3&amp;".xlsx]Hóa đơn COD'!"&amp;CELL("address",I940))),"",(INDIRECT("'["&amp;'Báo cáo'!$C$3&amp;".xlsx]Hóa đơn COD'!"&amp;CELL("address",I940))))</f>
        <v>36</v>
      </c>
      <c r="J940">
        <f ca="1">IF(ISBLANK(INDIRECT("'["&amp;'Báo cáo'!$C$3&amp;".xlsx]Hóa đơn COD'!"&amp;CELL("address",J940))),"",(INDIRECT("'["&amp;'Báo cáo'!$C$3&amp;".xlsx]Hóa đơn COD'!"&amp;CELL("address",J940))))</f>
        <v>31</v>
      </c>
      <c r="K940">
        <f ca="1">IF(ISBLANK(INDIRECT("'["&amp;'Báo cáo'!$C$3&amp;".xlsx]Hóa đơn COD'!"&amp;CELL("address",K940))),"",(INDIRECT("'["&amp;'Báo cáo'!$C$3&amp;".xlsx]Hóa đơn COD'!"&amp;CELL("address",K940))))</f>
        <v>2</v>
      </c>
      <c r="L940">
        <f ca="1">IF(ISBLANK(INDIRECT("'["&amp;'Báo cáo'!$C$3&amp;".xlsx]Hóa đơn COD'!"&amp;CELL("address",L940))),"",(INDIRECT("'["&amp;'Báo cáo'!$C$3&amp;".xlsx]Hóa đơn COD'!"&amp;CELL("address",L940))))</f>
        <v>3</v>
      </c>
      <c r="M940">
        <f ca="1">IF(ISBLANK(INDIRECT("'["&amp;'Báo cáo'!$C$3&amp;".xlsx]Hóa đơn COD'!"&amp;CELL("address",M940))),"",(INDIRECT("'["&amp;'Báo cáo'!$C$3&amp;".xlsx]Hóa đơn COD'!"&amp;CELL("address",M940))))</f>
        <v>36</v>
      </c>
      <c r="N940" t="str">
        <f ca="1">IF(ISBLANK(INDIRECT("'["&amp;'Báo cáo'!$C$3&amp;".xlsx]Hóa đơn COD'!"&amp;CELL("address",N940))),"",(INDIRECT("'["&amp;'Báo cáo'!$C$3&amp;".xlsx]Hóa đơn COD'!"&amp;CELL("address",N940))))</f>
        <v>trongntm</v>
      </c>
      <c r="O940" t="str">
        <f ca="1">IF(ISBLANK(INDIRECT("'["&amp;'Báo cáo'!$C$3&amp;".xlsx]Hóa đơn COD'!"&amp;CELL("address",O940))),"",(INDIRECT("'["&amp;'Báo cáo'!$C$3&amp;".xlsx]Hóa đơn COD'!"&amp;CELL("address",O940))))</f>
        <v>16:34 05-12-19</v>
      </c>
      <c r="P940" s="10">
        <f t="shared" ca="1" si="14"/>
        <v>0.69027777777777777</v>
      </c>
      <c r="Q940" t="str">
        <f ca="1">IF(B940="","",IF(P940&lt;'Báo cáo'!$C$4,"Sáng","Chiều"))</f>
        <v>Chiều</v>
      </c>
      <c r="R940" s="12">
        <f ca="1">IF(A940="","",IF(ISNUMBER(MATCH(B940,'Danh sách COD'!$B:$B,0)),J940/I940,""))</f>
        <v>0.86111111111111116</v>
      </c>
      <c r="S940" t="str">
        <f ca="1">IF(R940="","",IF(R940&gt;='Báo cáo'!$C$8,"Có","Không"))</f>
        <v>Không</v>
      </c>
    </row>
    <row r="941" spans="1:19" x14ac:dyDescent="0.25">
      <c r="A941" t="str">
        <f ca="1">IF(ISBLANK(INDIRECT("'["&amp;'Báo cáo'!$C$3&amp;".xlsx]Hóa đơn COD'!"&amp;CELL("address",A941))),"",(INDIRECT("'["&amp;'Báo cáo'!$C$3&amp;".xlsx]Hóa đơn COD'!"&amp;CELL("address",A941))))</f>
        <v>BTT397156140.T171111.041219</v>
      </c>
      <c r="B941" t="str">
        <f ca="1">IF(ISBLANK(INDIRECT("'["&amp;'Báo cáo'!$C$3&amp;".xlsx]Hóa đơn COD'!"&amp;CELL("address",B941))),"",(INDIRECT("'["&amp;'Báo cáo'!$C$3&amp;".xlsx]Hóa đơn COD'!"&amp;CELL("address",B941))))</f>
        <v>T171111-Trần Văn Toản</v>
      </c>
      <c r="C941">
        <f ca="1">IF(ISBLANK(INDIRECT("'["&amp;'Báo cáo'!$C$3&amp;".xlsx]Hóa đơn COD'!"&amp;CELL("address",C941))),"",(INDIRECT("'["&amp;'Báo cáo'!$C$3&amp;".xlsx]Hóa đơn COD'!"&amp;CELL("address",C941))))</f>
        <v>5852800</v>
      </c>
      <c r="D941">
        <f ca="1">IF(ISBLANK(INDIRECT("'["&amp;'Báo cáo'!$C$3&amp;".xlsx]Hóa đơn COD'!"&amp;CELL("address",D941))),"",(INDIRECT("'["&amp;'Báo cáo'!$C$3&amp;".xlsx]Hóa đơn COD'!"&amp;CELL("address",D941))))</f>
        <v>18600</v>
      </c>
      <c r="E941">
        <f ca="1">IF(ISBLANK(INDIRECT("'["&amp;'Báo cáo'!$C$3&amp;".xlsx]Hóa đơn COD'!"&amp;CELL("address",E941))),"",(INDIRECT("'["&amp;'Báo cáo'!$C$3&amp;".xlsx]Hóa đơn COD'!"&amp;CELL("address",E941))))</f>
        <v>602050</v>
      </c>
      <c r="F941">
        <f ca="1">IF(ISBLANK(INDIRECT("'["&amp;'Báo cáo'!$C$3&amp;".xlsx]Hóa đơn COD'!"&amp;CELL("address",F941))),"",(INDIRECT("'["&amp;'Báo cáo'!$C$3&amp;".xlsx]Hóa đơn COD'!"&amp;CELL("address",F941))))</f>
        <v>511050</v>
      </c>
      <c r="G941">
        <f ca="1">IF(ISBLANK(INDIRECT("'["&amp;'Báo cáo'!$C$3&amp;".xlsx]Hóa đơn COD'!"&amp;CELL("address",G941))),"",(INDIRECT("'["&amp;'Báo cáo'!$C$3&amp;".xlsx]Hóa đơn COD'!"&amp;CELL("address",G941))))</f>
        <v>91000</v>
      </c>
      <c r="H941">
        <f ca="1">IF(ISBLANK(INDIRECT("'["&amp;'Báo cáo'!$C$3&amp;".xlsx]Hóa đơn COD'!"&amp;CELL("address",H941))),"",(INDIRECT("'["&amp;'Báo cáo'!$C$3&amp;".xlsx]Hóa đơn COD'!"&amp;CELL("address",H941))))</f>
        <v>0</v>
      </c>
      <c r="I941">
        <f ca="1">IF(ISBLANK(INDIRECT("'["&amp;'Báo cáo'!$C$3&amp;".xlsx]Hóa đơn COD'!"&amp;CELL("address",I941))),"",(INDIRECT("'["&amp;'Báo cáo'!$C$3&amp;".xlsx]Hóa đơn COD'!"&amp;CELL("address",I941))))</f>
        <v>33</v>
      </c>
      <c r="J941">
        <f ca="1">IF(ISBLANK(INDIRECT("'["&amp;'Báo cáo'!$C$3&amp;".xlsx]Hóa đơn COD'!"&amp;CELL("address",J941))),"",(INDIRECT("'["&amp;'Báo cáo'!$C$3&amp;".xlsx]Hóa đơn COD'!"&amp;CELL("address",J941))))</f>
        <v>24</v>
      </c>
      <c r="K941">
        <f ca="1">IF(ISBLANK(INDIRECT("'["&amp;'Báo cáo'!$C$3&amp;".xlsx]Hóa đơn COD'!"&amp;CELL("address",K941))),"",(INDIRECT("'["&amp;'Báo cáo'!$C$3&amp;".xlsx]Hóa đơn COD'!"&amp;CELL("address",K941))))</f>
        <v>0</v>
      </c>
      <c r="L941">
        <f ca="1">IF(ISBLANK(INDIRECT("'["&amp;'Báo cáo'!$C$3&amp;".xlsx]Hóa đơn COD'!"&amp;CELL("address",L941))),"",(INDIRECT("'["&amp;'Báo cáo'!$C$3&amp;".xlsx]Hóa đơn COD'!"&amp;CELL("address",L941))))</f>
        <v>9</v>
      </c>
      <c r="M941">
        <f ca="1">IF(ISBLANK(INDIRECT("'["&amp;'Báo cáo'!$C$3&amp;".xlsx]Hóa đơn COD'!"&amp;CELL("address",M941))),"",(INDIRECT("'["&amp;'Báo cáo'!$C$3&amp;".xlsx]Hóa đơn COD'!"&amp;CELL("address",M941))))</f>
        <v>33</v>
      </c>
      <c r="N941" t="str">
        <f ca="1">IF(ISBLANK(INDIRECT("'["&amp;'Báo cáo'!$C$3&amp;".xlsx]Hóa đơn COD'!"&amp;CELL("address",N941))),"",(INDIRECT("'["&amp;'Báo cáo'!$C$3&amp;".xlsx]Hóa đơn COD'!"&amp;CELL("address",N941))))</f>
        <v>ngannk2</v>
      </c>
      <c r="O941" t="str">
        <f ca="1">IF(ISBLANK(INDIRECT("'["&amp;'Báo cáo'!$C$3&amp;".xlsx]Hóa đơn COD'!"&amp;CELL("address",O941))),"",(INDIRECT("'["&amp;'Báo cáo'!$C$3&amp;".xlsx]Hóa đơn COD'!"&amp;CELL("address",O941))))</f>
        <v>19:03 04-12-19</v>
      </c>
      <c r="P941" s="10">
        <f t="shared" ca="1" si="14"/>
        <v>0.79375000000000007</v>
      </c>
      <c r="Q941" t="str">
        <f ca="1">IF(B941="","",IF(P941&lt;'Báo cáo'!$C$4,"Sáng","Chiều"))</f>
        <v>Chiều</v>
      </c>
      <c r="R941" s="12">
        <f ca="1">IF(A941="","",IF(ISNUMBER(MATCH(B941,'Danh sách COD'!$B:$B,0)),J941/I941,""))</f>
        <v>0.72727272727272729</v>
      </c>
      <c r="S941" t="str">
        <f ca="1">IF(R941="","",IF(R941&gt;='Báo cáo'!$C$8,"Có","Không"))</f>
        <v>Không</v>
      </c>
    </row>
    <row r="942" spans="1:19" x14ac:dyDescent="0.25">
      <c r="A942" t="str">
        <f ca="1">IF(ISBLANK(INDIRECT("'["&amp;'Báo cáo'!$C$3&amp;".xlsx]Hóa đơn COD'!"&amp;CELL("address",A942))),"",(INDIRECT("'["&amp;'Báo cáo'!$C$3&amp;".xlsx]Hóa đơn COD'!"&amp;CELL("address",A942))))</f>
        <v>BTT394435578.T171111.021219</v>
      </c>
      <c r="B942" t="str">
        <f ca="1">IF(ISBLANK(INDIRECT("'["&amp;'Báo cáo'!$C$3&amp;".xlsx]Hóa đơn COD'!"&amp;CELL("address",B942))),"",(INDIRECT("'["&amp;'Báo cáo'!$C$3&amp;".xlsx]Hóa đơn COD'!"&amp;CELL("address",B942))))</f>
        <v>T171111-Trần Văn Toản</v>
      </c>
      <c r="C942">
        <f ca="1">IF(ISBLANK(INDIRECT("'["&amp;'Báo cáo'!$C$3&amp;".xlsx]Hóa đơn COD'!"&amp;CELL("address",C942))),"",(INDIRECT("'["&amp;'Báo cáo'!$C$3&amp;".xlsx]Hóa đơn COD'!"&amp;CELL("address",C942))))</f>
        <v>17526910</v>
      </c>
      <c r="D942">
        <f ca="1">IF(ISBLANK(INDIRECT("'["&amp;'Báo cáo'!$C$3&amp;".xlsx]Hóa đơn COD'!"&amp;CELL("address",D942))),"",(INDIRECT("'["&amp;'Báo cáo'!$C$3&amp;".xlsx]Hóa đơn COD'!"&amp;CELL("address",D942))))</f>
        <v>19950</v>
      </c>
      <c r="E942">
        <f ca="1">IF(ISBLANK(INDIRECT("'["&amp;'Báo cáo'!$C$3&amp;".xlsx]Hóa đơn COD'!"&amp;CELL("address",E942))),"",(INDIRECT("'["&amp;'Báo cáo'!$C$3&amp;".xlsx]Hóa đơn COD'!"&amp;CELL("address",E942))))</f>
        <v>1676050</v>
      </c>
      <c r="F942">
        <f ca="1">IF(ISBLANK(INDIRECT("'["&amp;'Báo cáo'!$C$3&amp;".xlsx]Hóa đơn COD'!"&amp;CELL("address",F942))),"",(INDIRECT("'["&amp;'Báo cáo'!$C$3&amp;".xlsx]Hóa đơn COD'!"&amp;CELL("address",F942))))</f>
        <v>1460550</v>
      </c>
      <c r="G942">
        <f ca="1">IF(ISBLANK(INDIRECT("'["&amp;'Báo cáo'!$C$3&amp;".xlsx]Hóa đơn COD'!"&amp;CELL("address",G942))),"",(INDIRECT("'["&amp;'Báo cáo'!$C$3&amp;".xlsx]Hóa đơn COD'!"&amp;CELL("address",G942))))</f>
        <v>215500</v>
      </c>
      <c r="H942">
        <f ca="1">IF(ISBLANK(INDIRECT("'["&amp;'Báo cáo'!$C$3&amp;".xlsx]Hóa đơn COD'!"&amp;CELL("address",H942))),"",(INDIRECT("'["&amp;'Báo cáo'!$C$3&amp;".xlsx]Hóa đơn COD'!"&amp;CELL("address",H942))))</f>
        <v>0</v>
      </c>
      <c r="I942">
        <f ca="1">IF(ISBLANK(INDIRECT("'["&amp;'Báo cáo'!$C$3&amp;".xlsx]Hóa đơn COD'!"&amp;CELL("address",I942))),"",(INDIRECT("'["&amp;'Báo cáo'!$C$3&amp;".xlsx]Hóa đơn COD'!"&amp;CELL("address",I942))))</f>
        <v>76</v>
      </c>
      <c r="J942">
        <f ca="1">IF(ISBLANK(INDIRECT("'["&amp;'Báo cáo'!$C$3&amp;".xlsx]Hóa đơn COD'!"&amp;CELL("address",J942))),"",(INDIRECT("'["&amp;'Báo cáo'!$C$3&amp;".xlsx]Hóa đơn COD'!"&amp;CELL("address",J942))))</f>
        <v>61</v>
      </c>
      <c r="K942">
        <f ca="1">IF(ISBLANK(INDIRECT("'["&amp;'Báo cáo'!$C$3&amp;".xlsx]Hóa đơn COD'!"&amp;CELL("address",K942))),"",(INDIRECT("'["&amp;'Báo cáo'!$C$3&amp;".xlsx]Hóa đơn COD'!"&amp;CELL("address",K942))))</f>
        <v>0</v>
      </c>
      <c r="L942">
        <f ca="1">IF(ISBLANK(INDIRECT("'["&amp;'Báo cáo'!$C$3&amp;".xlsx]Hóa đơn COD'!"&amp;CELL("address",L942))),"",(INDIRECT("'["&amp;'Báo cáo'!$C$3&amp;".xlsx]Hóa đơn COD'!"&amp;CELL("address",L942))))</f>
        <v>15</v>
      </c>
      <c r="M942">
        <f ca="1">IF(ISBLANK(INDIRECT("'["&amp;'Báo cáo'!$C$3&amp;".xlsx]Hóa đơn COD'!"&amp;CELL("address",M942))),"",(INDIRECT("'["&amp;'Báo cáo'!$C$3&amp;".xlsx]Hóa đơn COD'!"&amp;CELL("address",M942))))</f>
        <v>83</v>
      </c>
      <c r="N942" t="str">
        <f ca="1">IF(ISBLANK(INDIRECT("'["&amp;'Báo cáo'!$C$3&amp;".xlsx]Hóa đơn COD'!"&amp;CELL("address",N942))),"",(INDIRECT("'["&amp;'Báo cáo'!$C$3&amp;".xlsx]Hóa đơn COD'!"&amp;CELL("address",N942))))</f>
        <v>ngannk2</v>
      </c>
      <c r="O942" t="str">
        <f ca="1">IF(ISBLANK(INDIRECT("'["&amp;'Báo cáo'!$C$3&amp;".xlsx]Hóa đơn COD'!"&amp;CELL("address",O942))),"",(INDIRECT("'["&amp;'Báo cáo'!$C$3&amp;".xlsx]Hóa đơn COD'!"&amp;CELL("address",O942))))</f>
        <v>19:07 02-12-19</v>
      </c>
      <c r="P942" s="10">
        <f t="shared" ca="1" si="14"/>
        <v>0.79652777777777783</v>
      </c>
      <c r="Q942" t="str">
        <f ca="1">IF(B942="","",IF(P942&lt;'Báo cáo'!$C$4,"Sáng","Chiều"))</f>
        <v>Chiều</v>
      </c>
      <c r="R942" s="12">
        <f ca="1">IF(A942="","",IF(ISNUMBER(MATCH(B942,'Danh sách COD'!$B:$B,0)),J942/I942,""))</f>
        <v>0.80263157894736847</v>
      </c>
      <c r="S942" t="str">
        <f ca="1">IF(R942="","",IF(R942&gt;='Báo cáo'!$C$8,"Có","Không"))</f>
        <v>Không</v>
      </c>
    </row>
    <row r="943" spans="1:19" x14ac:dyDescent="0.25">
      <c r="A943" t="str">
        <f ca="1">IF(ISBLANK(INDIRECT("'["&amp;'Báo cáo'!$C$3&amp;".xlsx]Hóa đơn COD'!"&amp;CELL("address",A943))),"",(INDIRECT("'["&amp;'Báo cáo'!$C$3&amp;".xlsx]Hóa đơn COD'!"&amp;CELL("address",A943))))</f>
        <v>BTT395781483.T171111.031219</v>
      </c>
      <c r="B943" t="str">
        <f ca="1">IF(ISBLANK(INDIRECT("'["&amp;'Báo cáo'!$C$3&amp;".xlsx]Hóa đơn COD'!"&amp;CELL("address",B943))),"",(INDIRECT("'["&amp;'Báo cáo'!$C$3&amp;".xlsx]Hóa đơn COD'!"&amp;CELL("address",B943))))</f>
        <v>T171111-Trần Văn Toản</v>
      </c>
      <c r="C943">
        <f ca="1">IF(ISBLANK(INDIRECT("'["&amp;'Báo cáo'!$C$3&amp;".xlsx]Hóa đơn COD'!"&amp;CELL("address",C943))),"",(INDIRECT("'["&amp;'Báo cáo'!$C$3&amp;".xlsx]Hóa đơn COD'!"&amp;CELL("address",C943))))</f>
        <v>24183538</v>
      </c>
      <c r="D943">
        <f ca="1">IF(ISBLANK(INDIRECT("'["&amp;'Báo cáo'!$C$3&amp;".xlsx]Hóa đơn COD'!"&amp;CELL("address",D943))),"",(INDIRECT("'["&amp;'Báo cáo'!$C$3&amp;".xlsx]Hóa đơn COD'!"&amp;CELL("address",D943))))</f>
        <v>0</v>
      </c>
      <c r="E943">
        <f ca="1">IF(ISBLANK(INDIRECT("'["&amp;'Báo cáo'!$C$3&amp;".xlsx]Hóa đơn COD'!"&amp;CELL("address",E943))),"",(INDIRECT("'["&amp;'Báo cáo'!$C$3&amp;".xlsx]Hóa đơn COD'!"&amp;CELL("address",E943))))</f>
        <v>2023318</v>
      </c>
      <c r="F943">
        <f ca="1">IF(ISBLANK(INDIRECT("'["&amp;'Báo cáo'!$C$3&amp;".xlsx]Hóa đơn COD'!"&amp;CELL("address",F943))),"",(INDIRECT("'["&amp;'Báo cáo'!$C$3&amp;".xlsx]Hóa đơn COD'!"&amp;CELL("address",F943))))</f>
        <v>1762818</v>
      </c>
      <c r="G943">
        <f ca="1">IF(ISBLANK(INDIRECT("'["&amp;'Báo cáo'!$C$3&amp;".xlsx]Hóa đơn COD'!"&amp;CELL("address",G943))),"",(INDIRECT("'["&amp;'Báo cáo'!$C$3&amp;".xlsx]Hóa đơn COD'!"&amp;CELL("address",G943))))</f>
        <v>260500</v>
      </c>
      <c r="H943">
        <f ca="1">IF(ISBLANK(INDIRECT("'["&amp;'Báo cáo'!$C$3&amp;".xlsx]Hóa đơn COD'!"&amp;CELL("address",H943))),"",(INDIRECT("'["&amp;'Báo cáo'!$C$3&amp;".xlsx]Hóa đơn COD'!"&amp;CELL("address",H943))))</f>
        <v>0</v>
      </c>
      <c r="I943">
        <f ca="1">IF(ISBLANK(INDIRECT("'["&amp;'Báo cáo'!$C$3&amp;".xlsx]Hóa đơn COD'!"&amp;CELL("address",I943))),"",(INDIRECT("'["&amp;'Báo cáo'!$C$3&amp;".xlsx]Hóa đơn COD'!"&amp;CELL("address",I943))))</f>
        <v>93</v>
      </c>
      <c r="J943">
        <f ca="1">IF(ISBLANK(INDIRECT("'["&amp;'Báo cáo'!$C$3&amp;".xlsx]Hóa đơn COD'!"&amp;CELL("address",J943))),"",(INDIRECT("'["&amp;'Báo cáo'!$C$3&amp;".xlsx]Hóa đơn COD'!"&amp;CELL("address",J943))))</f>
        <v>75</v>
      </c>
      <c r="K943">
        <f ca="1">IF(ISBLANK(INDIRECT("'["&amp;'Báo cáo'!$C$3&amp;".xlsx]Hóa đơn COD'!"&amp;CELL("address",K943))),"",(INDIRECT("'["&amp;'Báo cáo'!$C$3&amp;".xlsx]Hóa đơn COD'!"&amp;CELL("address",K943))))</f>
        <v>5</v>
      </c>
      <c r="L943">
        <f ca="1">IF(ISBLANK(INDIRECT("'["&amp;'Báo cáo'!$C$3&amp;".xlsx]Hóa đơn COD'!"&amp;CELL("address",L943))),"",(INDIRECT("'["&amp;'Báo cáo'!$C$3&amp;".xlsx]Hóa đơn COD'!"&amp;CELL("address",L943))))</f>
        <v>13</v>
      </c>
      <c r="M943">
        <f ca="1">IF(ISBLANK(INDIRECT("'["&amp;'Báo cáo'!$C$3&amp;".xlsx]Hóa đơn COD'!"&amp;CELL("address",M943))),"",(INDIRECT("'["&amp;'Báo cáo'!$C$3&amp;".xlsx]Hóa đơn COD'!"&amp;CELL("address",M943))))</f>
        <v>114</v>
      </c>
      <c r="N943" t="str">
        <f ca="1">IF(ISBLANK(INDIRECT("'["&amp;'Báo cáo'!$C$3&amp;".xlsx]Hóa đơn COD'!"&amp;CELL("address",N943))),"",(INDIRECT("'["&amp;'Báo cáo'!$C$3&amp;".xlsx]Hóa đơn COD'!"&amp;CELL("address",N943))))</f>
        <v>nhobth</v>
      </c>
      <c r="O943" t="str">
        <f ca="1">IF(ISBLANK(INDIRECT("'["&amp;'Báo cáo'!$C$3&amp;".xlsx]Hóa đơn COD'!"&amp;CELL("address",O943))),"",(INDIRECT("'["&amp;'Báo cáo'!$C$3&amp;".xlsx]Hóa đơn COD'!"&amp;CELL("address",O943))))</f>
        <v>19:47 03-12-19</v>
      </c>
      <c r="P943" s="10">
        <f t="shared" ca="1" si="14"/>
        <v>0.82430555555555562</v>
      </c>
      <c r="Q943" t="str">
        <f ca="1">IF(B943="","",IF(P943&lt;'Báo cáo'!$C$4,"Sáng","Chiều"))</f>
        <v>Chiều</v>
      </c>
      <c r="R943" s="12">
        <f ca="1">IF(A943="","",IF(ISNUMBER(MATCH(B943,'Danh sách COD'!$B:$B,0)),J943/I943,""))</f>
        <v>0.80645161290322576</v>
      </c>
      <c r="S943" t="str">
        <f ca="1">IF(R943="","",IF(R943&gt;='Báo cáo'!$C$8,"Có","Không"))</f>
        <v>Không</v>
      </c>
    </row>
    <row r="944" spans="1:19" x14ac:dyDescent="0.25">
      <c r="A944" t="str">
        <f ca="1">IF(ISBLANK(INDIRECT("'["&amp;'Báo cáo'!$C$3&amp;".xlsx]Hóa đơn COD'!"&amp;CELL("address",A944))),"",(INDIRECT("'["&amp;'Báo cáo'!$C$3&amp;".xlsx]Hóa đơn COD'!"&amp;CELL("address",A944))))</f>
        <v>BTT391714449.T171187.301119</v>
      </c>
      <c r="B944" t="str">
        <f ca="1">IF(ISBLANK(INDIRECT("'["&amp;'Báo cáo'!$C$3&amp;".xlsx]Hóa đơn COD'!"&amp;CELL("address",B944))),"",(INDIRECT("'["&amp;'Báo cáo'!$C$3&amp;".xlsx]Hóa đơn COD'!"&amp;CELL("address",B944))))</f>
        <v>T171187-Nguyễn Đình Chiểu</v>
      </c>
      <c r="C944">
        <f ca="1">IF(ISBLANK(INDIRECT("'["&amp;'Báo cáo'!$C$3&amp;".xlsx]Hóa đơn COD'!"&amp;CELL("address",C944))),"",(INDIRECT("'["&amp;'Báo cáo'!$C$3&amp;".xlsx]Hóa đơn COD'!"&amp;CELL("address",C944))))</f>
        <v>20787019</v>
      </c>
      <c r="D944">
        <f ca="1">IF(ISBLANK(INDIRECT("'["&amp;'Báo cáo'!$C$3&amp;".xlsx]Hóa đơn COD'!"&amp;CELL("address",D944))),"",(INDIRECT("'["&amp;'Báo cáo'!$C$3&amp;".xlsx]Hóa đơn COD'!"&amp;CELL("address",D944))))</f>
        <v>53500</v>
      </c>
      <c r="E944">
        <f ca="1">IF(ISBLANK(INDIRECT("'["&amp;'Báo cáo'!$C$3&amp;".xlsx]Hóa đơn COD'!"&amp;CELL("address",E944))),"",(INDIRECT("'["&amp;'Báo cáo'!$C$3&amp;".xlsx]Hóa đơn COD'!"&amp;CELL("address",E944))))</f>
        <v>1098310</v>
      </c>
      <c r="F944">
        <f ca="1">IF(ISBLANK(INDIRECT("'["&amp;'Báo cáo'!$C$3&amp;".xlsx]Hóa đơn COD'!"&amp;CELL("address",F944))),"",(INDIRECT("'["&amp;'Báo cáo'!$C$3&amp;".xlsx]Hóa đơn COD'!"&amp;CELL("address",F944))))</f>
        <v>908310</v>
      </c>
      <c r="G944">
        <f ca="1">IF(ISBLANK(INDIRECT("'["&amp;'Báo cáo'!$C$3&amp;".xlsx]Hóa đơn COD'!"&amp;CELL("address",G944))),"",(INDIRECT("'["&amp;'Báo cáo'!$C$3&amp;".xlsx]Hóa đơn COD'!"&amp;CELL("address",G944))))</f>
        <v>190000</v>
      </c>
      <c r="H944">
        <f ca="1">IF(ISBLANK(INDIRECT("'["&amp;'Báo cáo'!$C$3&amp;".xlsx]Hóa đơn COD'!"&amp;CELL("address",H944))),"",(INDIRECT("'["&amp;'Báo cáo'!$C$3&amp;".xlsx]Hóa đơn COD'!"&amp;CELL("address",H944))))</f>
        <v>0</v>
      </c>
      <c r="I944">
        <f ca="1">IF(ISBLANK(INDIRECT("'["&amp;'Báo cáo'!$C$3&amp;".xlsx]Hóa đơn COD'!"&amp;CELL("address",I944))),"",(INDIRECT("'["&amp;'Báo cáo'!$C$3&amp;".xlsx]Hóa đơn COD'!"&amp;CELL("address",I944))))</f>
        <v>58</v>
      </c>
      <c r="J944">
        <f ca="1">IF(ISBLANK(INDIRECT("'["&amp;'Báo cáo'!$C$3&amp;".xlsx]Hóa đơn COD'!"&amp;CELL("address",J944))),"",(INDIRECT("'["&amp;'Báo cáo'!$C$3&amp;".xlsx]Hóa đơn COD'!"&amp;CELL("address",J944))))</f>
        <v>35</v>
      </c>
      <c r="K944">
        <f ca="1">IF(ISBLANK(INDIRECT("'["&amp;'Báo cáo'!$C$3&amp;".xlsx]Hóa đơn COD'!"&amp;CELL("address",K944))),"",(INDIRECT("'["&amp;'Báo cáo'!$C$3&amp;".xlsx]Hóa đơn COD'!"&amp;CELL("address",K944))))</f>
        <v>3</v>
      </c>
      <c r="L944">
        <f ca="1">IF(ISBLANK(INDIRECT("'["&amp;'Báo cáo'!$C$3&amp;".xlsx]Hóa đơn COD'!"&amp;CELL("address",L944))),"",(INDIRECT("'["&amp;'Báo cáo'!$C$3&amp;".xlsx]Hóa đơn COD'!"&amp;CELL("address",L944))))</f>
        <v>20</v>
      </c>
      <c r="M944">
        <f ca="1">IF(ISBLANK(INDIRECT("'["&amp;'Báo cáo'!$C$3&amp;".xlsx]Hóa đơn COD'!"&amp;CELL("address",M944))),"",(INDIRECT("'["&amp;'Báo cáo'!$C$3&amp;".xlsx]Hóa đơn COD'!"&amp;CELL("address",M944))))</f>
        <v>58</v>
      </c>
      <c r="N944" t="str">
        <f ca="1">IF(ISBLANK(INDIRECT("'["&amp;'Báo cáo'!$C$3&amp;".xlsx]Hóa đơn COD'!"&amp;CELL("address",N944))),"",(INDIRECT("'["&amp;'Báo cáo'!$C$3&amp;".xlsx]Hóa đơn COD'!"&amp;CELL("address",N944))))</f>
        <v>tuoint</v>
      </c>
      <c r="O944" t="str">
        <f ca="1">IF(ISBLANK(INDIRECT("'["&amp;'Báo cáo'!$C$3&amp;".xlsx]Hóa đơn COD'!"&amp;CELL("address",O944))),"",(INDIRECT("'["&amp;'Báo cáo'!$C$3&amp;".xlsx]Hóa đơn COD'!"&amp;CELL("address",O944))))</f>
        <v>12:29 30-11-19</v>
      </c>
      <c r="P944" s="10">
        <f t="shared" ca="1" si="14"/>
        <v>0.52013888888888882</v>
      </c>
      <c r="Q944" t="str">
        <f ca="1">IF(B944="","",IF(P944&lt;'Báo cáo'!$C$4,"Sáng","Chiều"))</f>
        <v>Sáng</v>
      </c>
      <c r="R944" s="12" t="str">
        <f ca="1">IF(A944="","",IF(ISNUMBER(MATCH(B944,'Danh sách COD'!$B:$B,0)),J944/I944,""))</f>
        <v/>
      </c>
      <c r="S944" t="str">
        <f ca="1">IF(R944="","",IF(R944&gt;='Báo cáo'!$C$8,"Có","Không"))</f>
        <v/>
      </c>
    </row>
    <row r="945" spans="1:19" x14ac:dyDescent="0.25">
      <c r="A945" t="str">
        <f ca="1">IF(ISBLANK(INDIRECT("'["&amp;'Báo cáo'!$C$3&amp;".xlsx]Hóa đơn COD'!"&amp;CELL("address",A945))),"",(INDIRECT("'["&amp;'Báo cáo'!$C$3&amp;".xlsx]Hóa đơn COD'!"&amp;CELL("address",A945))))</f>
        <v>BTT395302449.T171187.031219</v>
      </c>
      <c r="B945" t="str">
        <f ca="1">IF(ISBLANK(INDIRECT("'["&amp;'Báo cáo'!$C$3&amp;".xlsx]Hóa đơn COD'!"&amp;CELL("address",B945))),"",(INDIRECT("'["&amp;'Báo cáo'!$C$3&amp;".xlsx]Hóa đơn COD'!"&amp;CELL("address",B945))))</f>
        <v>T171187-Nguyễn Đình Chiểu</v>
      </c>
      <c r="C945">
        <f ca="1">IF(ISBLANK(INDIRECT("'["&amp;'Báo cáo'!$C$3&amp;".xlsx]Hóa đơn COD'!"&amp;CELL("address",C945))),"",(INDIRECT("'["&amp;'Báo cáo'!$C$3&amp;".xlsx]Hóa đơn COD'!"&amp;CELL("address",C945))))</f>
        <v>16740045</v>
      </c>
      <c r="D945">
        <f ca="1">IF(ISBLANK(INDIRECT("'["&amp;'Báo cáo'!$C$3&amp;".xlsx]Hóa đơn COD'!"&amp;CELL("address",D945))),"",(INDIRECT("'["&amp;'Báo cáo'!$C$3&amp;".xlsx]Hóa đơn COD'!"&amp;CELL("address",D945))))</f>
        <v>0</v>
      </c>
      <c r="E945">
        <f ca="1">IF(ISBLANK(INDIRECT("'["&amp;'Báo cáo'!$C$3&amp;".xlsx]Hóa đơn COD'!"&amp;CELL("address",E945))),"",(INDIRECT("'["&amp;'Báo cáo'!$C$3&amp;".xlsx]Hóa đơn COD'!"&amp;CELL("address",E945))))</f>
        <v>1251930</v>
      </c>
      <c r="F945">
        <f ca="1">IF(ISBLANK(INDIRECT("'["&amp;'Báo cáo'!$C$3&amp;".xlsx]Hóa đơn COD'!"&amp;CELL("address",F945))),"",(INDIRECT("'["&amp;'Báo cáo'!$C$3&amp;".xlsx]Hóa đơn COD'!"&amp;CELL("address",F945))))</f>
        <v>1051430</v>
      </c>
      <c r="G945">
        <f ca="1">IF(ISBLANK(INDIRECT("'["&amp;'Báo cáo'!$C$3&amp;".xlsx]Hóa đơn COD'!"&amp;CELL("address",G945))),"",(INDIRECT("'["&amp;'Báo cáo'!$C$3&amp;".xlsx]Hóa đơn COD'!"&amp;CELL("address",G945))))</f>
        <v>200500</v>
      </c>
      <c r="H945">
        <f ca="1">IF(ISBLANK(INDIRECT("'["&amp;'Báo cáo'!$C$3&amp;".xlsx]Hóa đơn COD'!"&amp;CELL("address",H945))),"",(INDIRECT("'["&amp;'Báo cáo'!$C$3&amp;".xlsx]Hóa đơn COD'!"&amp;CELL("address",H945))))</f>
        <v>0</v>
      </c>
      <c r="I945">
        <f ca="1">IF(ISBLANK(INDIRECT("'["&amp;'Báo cáo'!$C$3&amp;".xlsx]Hóa đơn COD'!"&amp;CELL("address",I945))),"",(INDIRECT("'["&amp;'Báo cáo'!$C$3&amp;".xlsx]Hóa đơn COD'!"&amp;CELL("address",I945))))</f>
        <v>63</v>
      </c>
      <c r="J945">
        <f ca="1">IF(ISBLANK(INDIRECT("'["&amp;'Báo cáo'!$C$3&amp;".xlsx]Hóa đơn COD'!"&amp;CELL("address",J945))),"",(INDIRECT("'["&amp;'Báo cáo'!$C$3&amp;".xlsx]Hóa đơn COD'!"&amp;CELL("address",J945))))</f>
        <v>50</v>
      </c>
      <c r="K945">
        <f ca="1">IF(ISBLANK(INDIRECT("'["&amp;'Báo cáo'!$C$3&amp;".xlsx]Hóa đơn COD'!"&amp;CELL("address",K945))),"",(INDIRECT("'["&amp;'Báo cáo'!$C$3&amp;".xlsx]Hóa đơn COD'!"&amp;CELL("address",K945))))</f>
        <v>2</v>
      </c>
      <c r="L945">
        <f ca="1">IF(ISBLANK(INDIRECT("'["&amp;'Báo cáo'!$C$3&amp;".xlsx]Hóa đơn COD'!"&amp;CELL("address",L945))),"",(INDIRECT("'["&amp;'Báo cáo'!$C$3&amp;".xlsx]Hóa đơn COD'!"&amp;CELL("address",L945))))</f>
        <v>11</v>
      </c>
      <c r="M945">
        <f ca="1">IF(ISBLANK(INDIRECT("'["&amp;'Báo cáo'!$C$3&amp;".xlsx]Hóa đơn COD'!"&amp;CELL("address",M945))),"",(INDIRECT("'["&amp;'Báo cáo'!$C$3&amp;".xlsx]Hóa đơn COD'!"&amp;CELL("address",M945))))</f>
        <v>63</v>
      </c>
      <c r="N945" t="str">
        <f ca="1">IF(ISBLANK(INDIRECT("'["&amp;'Báo cáo'!$C$3&amp;".xlsx]Hóa đơn COD'!"&amp;CELL("address",N945))),"",(INDIRECT("'["&amp;'Báo cáo'!$C$3&amp;".xlsx]Hóa đơn COD'!"&amp;CELL("address",N945))))</f>
        <v>nhitpy</v>
      </c>
      <c r="O945" t="str">
        <f ca="1">IF(ISBLANK(INDIRECT("'["&amp;'Báo cáo'!$C$3&amp;".xlsx]Hóa đơn COD'!"&amp;CELL("address",O945))),"",(INDIRECT("'["&amp;'Báo cáo'!$C$3&amp;".xlsx]Hóa đơn COD'!"&amp;CELL("address",O945))))</f>
        <v>13:24 03-12-19</v>
      </c>
      <c r="P945" s="10">
        <f t="shared" ca="1" si="14"/>
        <v>0.55833333333333335</v>
      </c>
      <c r="Q945" t="str">
        <f ca="1">IF(B945="","",IF(P945&lt;'Báo cáo'!$C$4,"Sáng","Chiều"))</f>
        <v>Chiều</v>
      </c>
      <c r="R945" s="12" t="str">
        <f ca="1">IF(A945="","",IF(ISNUMBER(MATCH(B945,'Danh sách COD'!$B:$B,0)),J945/I945,""))</f>
        <v/>
      </c>
      <c r="S945" t="str">
        <f ca="1">IF(R945="","",IF(R945&gt;='Báo cáo'!$C$8,"Có","Không"))</f>
        <v/>
      </c>
    </row>
    <row r="946" spans="1:19" x14ac:dyDescent="0.25">
      <c r="A946" t="str">
        <f ca="1">IF(ISBLANK(INDIRECT("'["&amp;'Báo cáo'!$C$3&amp;".xlsx]Hóa đơn COD'!"&amp;CELL("address",A946))),"",(INDIRECT("'["&amp;'Báo cáo'!$C$3&amp;".xlsx]Hóa đơn COD'!"&amp;CELL("address",A946))))</f>
        <v>BTT397981743.T171187.051219</v>
      </c>
      <c r="B946" t="str">
        <f ca="1">IF(ISBLANK(INDIRECT("'["&amp;'Báo cáo'!$C$3&amp;".xlsx]Hóa đơn COD'!"&amp;CELL("address",B946))),"",(INDIRECT("'["&amp;'Báo cáo'!$C$3&amp;".xlsx]Hóa đơn COD'!"&amp;CELL("address",B946))))</f>
        <v>T171187-Nguyễn Đình Chiểu</v>
      </c>
      <c r="C946">
        <f ca="1">IF(ISBLANK(INDIRECT("'["&amp;'Báo cáo'!$C$3&amp;".xlsx]Hóa đơn COD'!"&amp;CELL("address",C946))),"",(INDIRECT("'["&amp;'Báo cáo'!$C$3&amp;".xlsx]Hóa đơn COD'!"&amp;CELL("address",C946))))</f>
        <v>21280276</v>
      </c>
      <c r="D946">
        <f ca="1">IF(ISBLANK(INDIRECT("'["&amp;'Báo cáo'!$C$3&amp;".xlsx]Hóa đơn COD'!"&amp;CELL("address",D946))),"",(INDIRECT("'["&amp;'Báo cáo'!$C$3&amp;".xlsx]Hóa đơn COD'!"&amp;CELL("address",D946))))</f>
        <v>39650</v>
      </c>
      <c r="E946">
        <f ca="1">IF(ISBLANK(INDIRECT("'["&amp;'Báo cáo'!$C$3&amp;".xlsx]Hóa đơn COD'!"&amp;CELL("address",E946))),"",(INDIRECT("'["&amp;'Báo cáo'!$C$3&amp;".xlsx]Hóa đơn COD'!"&amp;CELL("address",E946))))</f>
        <v>1561090</v>
      </c>
      <c r="F946">
        <f ca="1">IF(ISBLANK(INDIRECT("'["&amp;'Báo cáo'!$C$3&amp;".xlsx]Hóa đơn COD'!"&amp;CELL("address",F946))),"",(INDIRECT("'["&amp;'Báo cáo'!$C$3&amp;".xlsx]Hóa đơn COD'!"&amp;CELL("address",F946))))</f>
        <v>1286090</v>
      </c>
      <c r="G946">
        <f ca="1">IF(ISBLANK(INDIRECT("'["&amp;'Báo cáo'!$C$3&amp;".xlsx]Hóa đơn COD'!"&amp;CELL("address",G946))),"",(INDIRECT("'["&amp;'Báo cáo'!$C$3&amp;".xlsx]Hóa đơn COD'!"&amp;CELL("address",G946))))</f>
        <v>275000</v>
      </c>
      <c r="H946">
        <f ca="1">IF(ISBLANK(INDIRECT("'["&amp;'Báo cáo'!$C$3&amp;".xlsx]Hóa đơn COD'!"&amp;CELL("address",H946))),"",(INDIRECT("'["&amp;'Báo cáo'!$C$3&amp;".xlsx]Hóa đơn COD'!"&amp;CELL("address",H946))))</f>
        <v>0</v>
      </c>
      <c r="I946">
        <f ca="1">IF(ISBLANK(INDIRECT("'["&amp;'Báo cáo'!$C$3&amp;".xlsx]Hóa đơn COD'!"&amp;CELL("address",I946))),"",(INDIRECT("'["&amp;'Báo cáo'!$C$3&amp;".xlsx]Hóa đơn COD'!"&amp;CELL("address",I946))))</f>
        <v>75</v>
      </c>
      <c r="J946">
        <f ca="1">IF(ISBLANK(INDIRECT("'["&amp;'Báo cáo'!$C$3&amp;".xlsx]Hóa đơn COD'!"&amp;CELL("address",J946))),"",(INDIRECT("'["&amp;'Báo cáo'!$C$3&amp;".xlsx]Hóa đơn COD'!"&amp;CELL("address",J946))))</f>
        <v>57</v>
      </c>
      <c r="K946">
        <f ca="1">IF(ISBLANK(INDIRECT("'["&amp;'Báo cáo'!$C$3&amp;".xlsx]Hóa đơn COD'!"&amp;CELL("address",K946))),"",(INDIRECT("'["&amp;'Báo cáo'!$C$3&amp;".xlsx]Hóa đơn COD'!"&amp;CELL("address",K946))))</f>
        <v>1</v>
      </c>
      <c r="L946">
        <f ca="1">IF(ISBLANK(INDIRECT("'["&amp;'Báo cáo'!$C$3&amp;".xlsx]Hóa đơn COD'!"&amp;CELL("address",L946))),"",(INDIRECT("'["&amp;'Báo cáo'!$C$3&amp;".xlsx]Hóa đơn COD'!"&amp;CELL("address",L946))))</f>
        <v>17</v>
      </c>
      <c r="M946">
        <f ca="1">IF(ISBLANK(INDIRECT("'["&amp;'Báo cáo'!$C$3&amp;".xlsx]Hóa đơn COD'!"&amp;CELL("address",M946))),"",(INDIRECT("'["&amp;'Báo cáo'!$C$3&amp;".xlsx]Hóa đơn COD'!"&amp;CELL("address",M946))))</f>
        <v>75</v>
      </c>
      <c r="N946" t="str">
        <f ca="1">IF(ISBLANK(INDIRECT("'["&amp;'Báo cáo'!$C$3&amp;".xlsx]Hóa đơn COD'!"&amp;CELL("address",N946))),"",(INDIRECT("'["&amp;'Báo cáo'!$C$3&amp;".xlsx]Hóa đơn COD'!"&amp;CELL("address",N946))))</f>
        <v>trongntm</v>
      </c>
      <c r="O946" t="str">
        <f ca="1">IF(ISBLANK(INDIRECT("'["&amp;'Báo cáo'!$C$3&amp;".xlsx]Hóa đơn COD'!"&amp;CELL("address",O946))),"",(INDIRECT("'["&amp;'Báo cáo'!$C$3&amp;".xlsx]Hóa đơn COD'!"&amp;CELL("address",O946))))</f>
        <v>13:24 05-12-19</v>
      </c>
      <c r="P946" s="10">
        <f t="shared" ca="1" si="14"/>
        <v>0.55833333333333335</v>
      </c>
      <c r="Q946" t="str">
        <f ca="1">IF(B946="","",IF(P946&lt;'Báo cáo'!$C$4,"Sáng","Chiều"))</f>
        <v>Chiều</v>
      </c>
      <c r="R946" s="12" t="str">
        <f ca="1">IF(A946="","",IF(ISNUMBER(MATCH(B946,'Danh sách COD'!$B:$B,0)),J946/I946,""))</f>
        <v/>
      </c>
      <c r="S946" t="str">
        <f ca="1">IF(R946="","",IF(R946&gt;='Báo cáo'!$C$8,"Có","Không"))</f>
        <v/>
      </c>
    </row>
    <row r="947" spans="1:19" x14ac:dyDescent="0.25">
      <c r="A947" t="str">
        <f ca="1">IF(ISBLANK(INDIRECT("'["&amp;'Báo cáo'!$C$3&amp;".xlsx]Hóa đơn COD'!"&amp;CELL("address",A947))),"",(INDIRECT("'["&amp;'Báo cáo'!$C$3&amp;".xlsx]Hóa đơn COD'!"&amp;CELL("address",A947))))</f>
        <v>BTT396734712.T171187.041219</v>
      </c>
      <c r="B947" t="str">
        <f ca="1">IF(ISBLANK(INDIRECT("'["&amp;'Báo cáo'!$C$3&amp;".xlsx]Hóa đơn COD'!"&amp;CELL("address",B947))),"",(INDIRECT("'["&amp;'Báo cáo'!$C$3&amp;".xlsx]Hóa đơn COD'!"&amp;CELL("address",B947))))</f>
        <v>T171187-Nguyễn Đình Chiểu</v>
      </c>
      <c r="C947">
        <f ca="1">IF(ISBLANK(INDIRECT("'["&amp;'Báo cáo'!$C$3&amp;".xlsx]Hóa đơn COD'!"&amp;CELL("address",C947))),"",(INDIRECT("'["&amp;'Báo cáo'!$C$3&amp;".xlsx]Hóa đơn COD'!"&amp;CELL("address",C947))))</f>
        <v>22716709</v>
      </c>
      <c r="D947">
        <f ca="1">IF(ISBLANK(INDIRECT("'["&amp;'Báo cáo'!$C$3&amp;".xlsx]Hóa đơn COD'!"&amp;CELL("address",D947))),"",(INDIRECT("'["&amp;'Báo cáo'!$C$3&amp;".xlsx]Hóa đơn COD'!"&amp;CELL("address",D947))))</f>
        <v>49000</v>
      </c>
      <c r="E947">
        <f ca="1">IF(ISBLANK(INDIRECT("'["&amp;'Báo cáo'!$C$3&amp;".xlsx]Hóa đơn COD'!"&amp;CELL("address",E947))),"",(INDIRECT("'["&amp;'Báo cáo'!$C$3&amp;".xlsx]Hóa đơn COD'!"&amp;CELL("address",E947))))</f>
        <v>1532050</v>
      </c>
      <c r="F947">
        <f ca="1">IF(ISBLANK(INDIRECT("'["&amp;'Báo cáo'!$C$3&amp;".xlsx]Hóa đơn COD'!"&amp;CELL("address",F947))),"",(INDIRECT("'["&amp;'Báo cáo'!$C$3&amp;".xlsx]Hóa đơn COD'!"&amp;CELL("address",F947))))</f>
        <v>1173050</v>
      </c>
      <c r="G947">
        <f ca="1">IF(ISBLANK(INDIRECT("'["&amp;'Báo cáo'!$C$3&amp;".xlsx]Hóa đơn COD'!"&amp;CELL("address",G947))),"",(INDIRECT("'["&amp;'Báo cáo'!$C$3&amp;".xlsx]Hóa đơn COD'!"&amp;CELL("address",G947))))</f>
        <v>359000</v>
      </c>
      <c r="H947">
        <f ca="1">IF(ISBLANK(INDIRECT("'["&amp;'Báo cáo'!$C$3&amp;".xlsx]Hóa đơn COD'!"&amp;CELL("address",H947))),"",(INDIRECT("'["&amp;'Báo cáo'!$C$3&amp;".xlsx]Hóa đơn COD'!"&amp;CELL("address",H947))))</f>
        <v>0</v>
      </c>
      <c r="I947">
        <f ca="1">IF(ISBLANK(INDIRECT("'["&amp;'Báo cáo'!$C$3&amp;".xlsx]Hóa đơn COD'!"&amp;CELL("address",I947))),"",(INDIRECT("'["&amp;'Báo cáo'!$C$3&amp;".xlsx]Hóa đơn COD'!"&amp;CELL("address",I947))))</f>
        <v>74</v>
      </c>
      <c r="J947">
        <f ca="1">IF(ISBLANK(INDIRECT("'["&amp;'Báo cáo'!$C$3&amp;".xlsx]Hóa đơn COD'!"&amp;CELL("address",J947))),"",(INDIRECT("'["&amp;'Báo cáo'!$C$3&amp;".xlsx]Hóa đơn COD'!"&amp;CELL("address",J947))))</f>
        <v>51</v>
      </c>
      <c r="K947">
        <f ca="1">IF(ISBLANK(INDIRECT("'["&amp;'Báo cáo'!$C$3&amp;".xlsx]Hóa đơn COD'!"&amp;CELL("address",K947))),"",(INDIRECT("'["&amp;'Báo cáo'!$C$3&amp;".xlsx]Hóa đơn COD'!"&amp;CELL("address",K947))))</f>
        <v>2</v>
      </c>
      <c r="L947">
        <f ca="1">IF(ISBLANK(INDIRECT("'["&amp;'Báo cáo'!$C$3&amp;".xlsx]Hóa đơn COD'!"&amp;CELL("address",L947))),"",(INDIRECT("'["&amp;'Báo cáo'!$C$3&amp;".xlsx]Hóa đơn COD'!"&amp;CELL("address",L947))))</f>
        <v>21</v>
      </c>
      <c r="M947">
        <f ca="1">IF(ISBLANK(INDIRECT("'["&amp;'Báo cáo'!$C$3&amp;".xlsx]Hóa đơn COD'!"&amp;CELL("address",M947))),"",(INDIRECT("'["&amp;'Báo cáo'!$C$3&amp;".xlsx]Hóa đơn COD'!"&amp;CELL("address",M947))))</f>
        <v>74</v>
      </c>
      <c r="N947" t="str">
        <f ca="1">IF(ISBLANK(INDIRECT("'["&amp;'Báo cáo'!$C$3&amp;".xlsx]Hóa đơn COD'!"&amp;CELL("address",N947))),"",(INDIRECT("'["&amp;'Báo cáo'!$C$3&amp;".xlsx]Hóa đơn COD'!"&amp;CELL("address",N947))))</f>
        <v>trongntm</v>
      </c>
      <c r="O947" t="str">
        <f ca="1">IF(ISBLANK(INDIRECT("'["&amp;'Báo cáo'!$C$3&amp;".xlsx]Hóa đơn COD'!"&amp;CELL("address",O947))),"",(INDIRECT("'["&amp;'Báo cáo'!$C$3&amp;".xlsx]Hóa đơn COD'!"&amp;CELL("address",O947))))</f>
        <v>13:30 04-12-19</v>
      </c>
      <c r="P947" s="10">
        <f t="shared" ca="1" si="14"/>
        <v>0.5625</v>
      </c>
      <c r="Q947" t="str">
        <f ca="1">IF(B947="","",IF(P947&lt;'Báo cáo'!$C$4,"Sáng","Chiều"))</f>
        <v>Chiều</v>
      </c>
      <c r="R947" s="12" t="str">
        <f ca="1">IF(A947="","",IF(ISNUMBER(MATCH(B947,'Danh sách COD'!$B:$B,0)),J947/I947,""))</f>
        <v/>
      </c>
      <c r="S947" t="str">
        <f ca="1">IF(R947="","",IF(R947&gt;='Báo cáo'!$C$8,"Có","Không"))</f>
        <v/>
      </c>
    </row>
    <row r="948" spans="1:19" x14ac:dyDescent="0.25">
      <c r="A948" t="str">
        <f ca="1">IF(ISBLANK(INDIRECT("'["&amp;'Báo cáo'!$C$3&amp;".xlsx]Hóa đơn COD'!"&amp;CELL("address",A948))),"",(INDIRECT("'["&amp;'Báo cáo'!$C$3&amp;".xlsx]Hóa đơn COD'!"&amp;CELL("address",A948))))</f>
        <v>BTT399534843.T171187.061219</v>
      </c>
      <c r="B948" t="str">
        <f ca="1">IF(ISBLANK(INDIRECT("'["&amp;'Báo cáo'!$C$3&amp;".xlsx]Hóa đơn COD'!"&amp;CELL("address",B948))),"",(INDIRECT("'["&amp;'Báo cáo'!$C$3&amp;".xlsx]Hóa đơn COD'!"&amp;CELL("address",B948))))</f>
        <v>T171187-Nguyễn Đình Chiểu</v>
      </c>
      <c r="C948">
        <f ca="1">IF(ISBLANK(INDIRECT("'["&amp;'Báo cáo'!$C$3&amp;".xlsx]Hóa đơn COD'!"&amp;CELL("address",C948))),"",(INDIRECT("'["&amp;'Báo cáo'!$C$3&amp;".xlsx]Hóa đơn COD'!"&amp;CELL("address",C948))))</f>
        <v>32060556</v>
      </c>
      <c r="D948">
        <f ca="1">IF(ISBLANK(INDIRECT("'["&amp;'Báo cáo'!$C$3&amp;".xlsx]Hóa đơn COD'!"&amp;CELL("address",D948))),"",(INDIRECT("'["&amp;'Báo cáo'!$C$3&amp;".xlsx]Hóa đơn COD'!"&amp;CELL("address",D948))))</f>
        <v>37770</v>
      </c>
      <c r="E948">
        <f ca="1">IF(ISBLANK(INDIRECT("'["&amp;'Báo cáo'!$C$3&amp;".xlsx]Hóa đơn COD'!"&amp;CELL("address",E948))),"",(INDIRECT("'["&amp;'Báo cáo'!$C$3&amp;".xlsx]Hóa đơn COD'!"&amp;CELL("address",E948))))</f>
        <v>2165651</v>
      </c>
      <c r="F948">
        <f ca="1">IF(ISBLANK(INDIRECT("'["&amp;'Báo cáo'!$C$3&amp;".xlsx]Hóa đơn COD'!"&amp;CELL("address",F948))),"",(INDIRECT("'["&amp;'Báo cáo'!$C$3&amp;".xlsx]Hóa đơn COD'!"&amp;CELL("address",F948))))</f>
        <v>1697651</v>
      </c>
      <c r="G948">
        <f ca="1">IF(ISBLANK(INDIRECT("'["&amp;'Báo cáo'!$C$3&amp;".xlsx]Hóa đơn COD'!"&amp;CELL("address",G948))),"",(INDIRECT("'["&amp;'Báo cáo'!$C$3&amp;".xlsx]Hóa đơn COD'!"&amp;CELL("address",G948))))</f>
        <v>468000</v>
      </c>
      <c r="H948">
        <f ca="1">IF(ISBLANK(INDIRECT("'["&amp;'Báo cáo'!$C$3&amp;".xlsx]Hóa đơn COD'!"&amp;CELL("address",H948))),"",(INDIRECT("'["&amp;'Báo cáo'!$C$3&amp;".xlsx]Hóa đơn COD'!"&amp;CELL("address",H948))))</f>
        <v>0</v>
      </c>
      <c r="I948">
        <f ca="1">IF(ISBLANK(INDIRECT("'["&amp;'Báo cáo'!$C$3&amp;".xlsx]Hóa đơn COD'!"&amp;CELL("address",I948))),"",(INDIRECT("'["&amp;'Báo cáo'!$C$3&amp;".xlsx]Hóa đơn COD'!"&amp;CELL("address",I948))))</f>
        <v>97</v>
      </c>
      <c r="J948">
        <f ca="1">IF(ISBLANK(INDIRECT("'["&amp;'Báo cáo'!$C$3&amp;".xlsx]Hóa đơn COD'!"&amp;CELL("address",J948))),"",(INDIRECT("'["&amp;'Báo cáo'!$C$3&amp;".xlsx]Hóa đơn COD'!"&amp;CELL("address",J948))))</f>
        <v>79</v>
      </c>
      <c r="K948">
        <f ca="1">IF(ISBLANK(INDIRECT("'["&amp;'Báo cáo'!$C$3&amp;".xlsx]Hóa đơn COD'!"&amp;CELL("address",K948))),"",(INDIRECT("'["&amp;'Báo cáo'!$C$3&amp;".xlsx]Hóa đơn COD'!"&amp;CELL("address",K948))))</f>
        <v>3</v>
      </c>
      <c r="L948">
        <f ca="1">IF(ISBLANK(INDIRECT("'["&amp;'Báo cáo'!$C$3&amp;".xlsx]Hóa đơn COD'!"&amp;CELL("address",L948))),"",(INDIRECT("'["&amp;'Báo cáo'!$C$3&amp;".xlsx]Hóa đơn COD'!"&amp;CELL("address",L948))))</f>
        <v>15</v>
      </c>
      <c r="M948">
        <f ca="1">IF(ISBLANK(INDIRECT("'["&amp;'Báo cáo'!$C$3&amp;".xlsx]Hóa đơn COD'!"&amp;CELL("address",M948))),"",(INDIRECT("'["&amp;'Báo cáo'!$C$3&amp;".xlsx]Hóa đơn COD'!"&amp;CELL("address",M948))))</f>
        <v>97</v>
      </c>
      <c r="N948" t="str">
        <f ca="1">IF(ISBLANK(INDIRECT("'["&amp;'Báo cáo'!$C$3&amp;".xlsx]Hóa đơn COD'!"&amp;CELL("address",N948))),"",(INDIRECT("'["&amp;'Báo cáo'!$C$3&amp;".xlsx]Hóa đơn COD'!"&amp;CELL("address",N948))))</f>
        <v>trongntm</v>
      </c>
      <c r="O948" t="str">
        <f ca="1">IF(ISBLANK(INDIRECT("'["&amp;'Báo cáo'!$C$3&amp;".xlsx]Hóa đơn COD'!"&amp;CELL("address",O948))),"",(INDIRECT("'["&amp;'Báo cáo'!$C$3&amp;".xlsx]Hóa đơn COD'!"&amp;CELL("address",O948))))</f>
        <v>14:46 06-12-19</v>
      </c>
      <c r="P948" s="10">
        <f t="shared" ca="1" si="14"/>
        <v>0.61527777777777781</v>
      </c>
      <c r="Q948" t="str">
        <f ca="1">IF(B948="","",IF(P948&lt;'Báo cáo'!$C$4,"Sáng","Chiều"))</f>
        <v>Chiều</v>
      </c>
      <c r="R948" s="12" t="str">
        <f ca="1">IF(A948="","",IF(ISNUMBER(MATCH(B948,'Danh sách COD'!$B:$B,0)),J948/I948,""))</f>
        <v/>
      </c>
      <c r="S948" t="str">
        <f ca="1">IF(R948="","",IF(R948&gt;='Báo cáo'!$C$8,"Có","Không"))</f>
        <v/>
      </c>
    </row>
    <row r="949" spans="1:19" x14ac:dyDescent="0.25">
      <c r="A949" t="str">
        <f ca="1">IF(ISBLANK(INDIRECT("'["&amp;'Báo cáo'!$C$3&amp;".xlsx]Hóa đơn COD'!"&amp;CELL("address",A949))),"",(INDIRECT("'["&amp;'Báo cáo'!$C$3&amp;".xlsx]Hóa đơn COD'!"&amp;CELL("address",A949))))</f>
        <v>BTT394106496.T171187.021219</v>
      </c>
      <c r="B949" t="str">
        <f ca="1">IF(ISBLANK(INDIRECT("'["&amp;'Báo cáo'!$C$3&amp;".xlsx]Hóa đơn COD'!"&amp;CELL("address",B949))),"",(INDIRECT("'["&amp;'Báo cáo'!$C$3&amp;".xlsx]Hóa đơn COD'!"&amp;CELL("address",B949))))</f>
        <v>T171187-Nguyễn Đình Chiểu</v>
      </c>
      <c r="C949">
        <f ca="1">IF(ISBLANK(INDIRECT("'["&amp;'Báo cáo'!$C$3&amp;".xlsx]Hóa đơn COD'!"&amp;CELL("address",C949))),"",(INDIRECT("'["&amp;'Báo cáo'!$C$3&amp;".xlsx]Hóa đơn COD'!"&amp;CELL("address",C949))))</f>
        <v>23212554</v>
      </c>
      <c r="D949">
        <f ca="1">IF(ISBLANK(INDIRECT("'["&amp;'Báo cáo'!$C$3&amp;".xlsx]Hóa đơn COD'!"&amp;CELL("address",D949))),"",(INDIRECT("'["&amp;'Báo cáo'!$C$3&amp;".xlsx]Hóa đơn COD'!"&amp;CELL("address",D949))))</f>
        <v>0</v>
      </c>
      <c r="E949">
        <f ca="1">IF(ISBLANK(INDIRECT("'["&amp;'Báo cáo'!$C$3&amp;".xlsx]Hóa đơn COD'!"&amp;CELL("address",E949))),"",(INDIRECT("'["&amp;'Báo cáo'!$C$3&amp;".xlsx]Hóa đơn COD'!"&amp;CELL("address",E949))))</f>
        <v>1965425</v>
      </c>
      <c r="F949">
        <f ca="1">IF(ISBLANK(INDIRECT("'["&amp;'Báo cáo'!$C$3&amp;".xlsx]Hóa đơn COD'!"&amp;CELL("address",F949))),"",(INDIRECT("'["&amp;'Báo cáo'!$C$3&amp;".xlsx]Hóa đơn COD'!"&amp;CELL("address",F949))))</f>
        <v>1613425</v>
      </c>
      <c r="G949">
        <f ca="1">IF(ISBLANK(INDIRECT("'["&amp;'Báo cáo'!$C$3&amp;".xlsx]Hóa đơn COD'!"&amp;CELL("address",G949))),"",(INDIRECT("'["&amp;'Báo cáo'!$C$3&amp;".xlsx]Hóa đơn COD'!"&amp;CELL("address",G949))))</f>
        <v>352000</v>
      </c>
      <c r="H949">
        <f ca="1">IF(ISBLANK(INDIRECT("'["&amp;'Báo cáo'!$C$3&amp;".xlsx]Hóa đơn COD'!"&amp;CELL("address",H949))),"",(INDIRECT("'["&amp;'Báo cáo'!$C$3&amp;".xlsx]Hóa đơn COD'!"&amp;CELL("address",H949))))</f>
        <v>0</v>
      </c>
      <c r="I949">
        <f ca="1">IF(ISBLANK(INDIRECT("'["&amp;'Báo cáo'!$C$3&amp;".xlsx]Hóa đơn COD'!"&amp;CELL("address",I949))),"",(INDIRECT("'["&amp;'Báo cáo'!$C$3&amp;".xlsx]Hóa đơn COD'!"&amp;CELL("address",I949))))</f>
        <v>99</v>
      </c>
      <c r="J949">
        <f ca="1">IF(ISBLANK(INDIRECT("'["&amp;'Báo cáo'!$C$3&amp;".xlsx]Hóa đơn COD'!"&amp;CELL("address",J949))),"",(INDIRECT("'["&amp;'Báo cáo'!$C$3&amp;".xlsx]Hóa đơn COD'!"&amp;CELL("address",J949))))</f>
        <v>70</v>
      </c>
      <c r="K949">
        <f ca="1">IF(ISBLANK(INDIRECT("'["&amp;'Báo cáo'!$C$3&amp;".xlsx]Hóa đơn COD'!"&amp;CELL("address",K949))),"",(INDIRECT("'["&amp;'Báo cáo'!$C$3&amp;".xlsx]Hóa đơn COD'!"&amp;CELL("address",K949))))</f>
        <v>6</v>
      </c>
      <c r="L949">
        <f ca="1">IF(ISBLANK(INDIRECT("'["&amp;'Báo cáo'!$C$3&amp;".xlsx]Hóa đơn COD'!"&amp;CELL("address",L949))),"",(INDIRECT("'["&amp;'Báo cáo'!$C$3&amp;".xlsx]Hóa đơn COD'!"&amp;CELL("address",L949))))</f>
        <v>23</v>
      </c>
      <c r="M949">
        <f ca="1">IF(ISBLANK(INDIRECT("'["&amp;'Báo cáo'!$C$3&amp;".xlsx]Hóa đơn COD'!"&amp;CELL("address",M949))),"",(INDIRECT("'["&amp;'Báo cáo'!$C$3&amp;".xlsx]Hóa đơn COD'!"&amp;CELL("address",M949))))</f>
        <v>99</v>
      </c>
      <c r="N949" t="str">
        <f ca="1">IF(ISBLANK(INDIRECT("'["&amp;'Báo cáo'!$C$3&amp;".xlsx]Hóa đơn COD'!"&amp;CELL("address",N949))),"",(INDIRECT("'["&amp;'Báo cáo'!$C$3&amp;".xlsx]Hóa đơn COD'!"&amp;CELL("address",N949))))</f>
        <v>tuoint</v>
      </c>
      <c r="O949" t="str">
        <f ca="1">IF(ISBLANK(INDIRECT("'["&amp;'Báo cáo'!$C$3&amp;".xlsx]Hóa đơn COD'!"&amp;CELL("address",O949))),"",(INDIRECT("'["&amp;'Báo cáo'!$C$3&amp;".xlsx]Hóa đơn COD'!"&amp;CELL("address",O949))))</f>
        <v>15:05 02-12-19</v>
      </c>
      <c r="P949" s="10">
        <f t="shared" ca="1" si="14"/>
        <v>0.62847222222222221</v>
      </c>
      <c r="Q949" t="str">
        <f ca="1">IF(B949="","",IF(P949&lt;'Báo cáo'!$C$4,"Sáng","Chiều"))</f>
        <v>Chiều</v>
      </c>
      <c r="R949" s="12" t="str">
        <f ca="1">IF(A949="","",IF(ISNUMBER(MATCH(B949,'Danh sách COD'!$B:$B,0)),J949/I949,""))</f>
        <v/>
      </c>
      <c r="S949" t="str">
        <f ca="1">IF(R949="","",IF(R949&gt;='Báo cáo'!$C$8,"Có","Không"))</f>
        <v/>
      </c>
    </row>
    <row r="950" spans="1:19" x14ac:dyDescent="0.25">
      <c r="A950" t="str">
        <f ca="1">IF(ISBLANK(INDIRECT("'["&amp;'Báo cáo'!$C$3&amp;".xlsx]Hóa đơn COD'!"&amp;CELL("address",A950))),"",(INDIRECT("'["&amp;'Báo cáo'!$C$3&amp;".xlsx]Hóa đơn COD'!"&amp;CELL("address",A950))))</f>
        <v>BTT397064400.T171299.041219</v>
      </c>
      <c r="B950" t="str">
        <f ca="1">IF(ISBLANK(INDIRECT("'["&amp;'Báo cáo'!$C$3&amp;".xlsx]Hóa đơn COD'!"&amp;CELL("address",B950))),"",(INDIRECT("'["&amp;'Báo cáo'!$C$3&amp;".xlsx]Hóa đơn COD'!"&amp;CELL("address",B950))))</f>
        <v>T171299- Lê Ngọc Chương</v>
      </c>
      <c r="C950">
        <f ca="1">IF(ISBLANK(INDIRECT("'["&amp;'Báo cáo'!$C$3&amp;".xlsx]Hóa đơn COD'!"&amp;CELL("address",C950))),"",(INDIRECT("'["&amp;'Báo cáo'!$C$3&amp;".xlsx]Hóa đơn COD'!"&amp;CELL("address",C950))))</f>
        <v>6231316</v>
      </c>
      <c r="D950">
        <f ca="1">IF(ISBLANK(INDIRECT("'["&amp;'Báo cáo'!$C$3&amp;".xlsx]Hóa đơn COD'!"&amp;CELL("address",D950))),"",(INDIRECT("'["&amp;'Báo cáo'!$C$3&amp;".xlsx]Hóa đơn COD'!"&amp;CELL("address",D950))))</f>
        <v>0</v>
      </c>
      <c r="E950">
        <f ca="1">IF(ISBLANK(INDIRECT("'["&amp;'Báo cáo'!$C$3&amp;".xlsx]Hóa đơn COD'!"&amp;CELL("address",E950))),"",(INDIRECT("'["&amp;'Báo cáo'!$C$3&amp;".xlsx]Hóa đơn COD'!"&amp;CELL("address",E950))))</f>
        <v>592500</v>
      </c>
      <c r="F950">
        <f ca="1">IF(ISBLANK(INDIRECT("'["&amp;'Báo cáo'!$C$3&amp;".xlsx]Hóa đơn COD'!"&amp;CELL("address",F950))),"",(INDIRECT("'["&amp;'Báo cáo'!$C$3&amp;".xlsx]Hóa đơn COD'!"&amp;CELL("address",F950))))</f>
        <v>512500</v>
      </c>
      <c r="G950">
        <f ca="1">IF(ISBLANK(INDIRECT("'["&amp;'Báo cáo'!$C$3&amp;".xlsx]Hóa đơn COD'!"&amp;CELL("address",G950))),"",(INDIRECT("'["&amp;'Báo cáo'!$C$3&amp;".xlsx]Hóa đơn COD'!"&amp;CELL("address",G950))))</f>
        <v>80000</v>
      </c>
      <c r="H950">
        <f ca="1">IF(ISBLANK(INDIRECT("'["&amp;'Báo cáo'!$C$3&amp;".xlsx]Hóa đơn COD'!"&amp;CELL("address",H950))),"",(INDIRECT("'["&amp;'Báo cáo'!$C$3&amp;".xlsx]Hóa đơn COD'!"&amp;CELL("address",H950))))</f>
        <v>0</v>
      </c>
      <c r="I950">
        <f ca="1">IF(ISBLANK(INDIRECT("'["&amp;'Báo cáo'!$C$3&amp;".xlsx]Hóa đơn COD'!"&amp;CELL("address",I950))),"",(INDIRECT("'["&amp;'Báo cáo'!$C$3&amp;".xlsx]Hóa đơn COD'!"&amp;CELL("address",I950))))</f>
        <v>35</v>
      </c>
      <c r="J950">
        <f ca="1">IF(ISBLANK(INDIRECT("'["&amp;'Báo cáo'!$C$3&amp;".xlsx]Hóa đơn COD'!"&amp;CELL("address",J950))),"",(INDIRECT("'["&amp;'Báo cáo'!$C$3&amp;".xlsx]Hóa đơn COD'!"&amp;CELL("address",J950))))</f>
        <v>21</v>
      </c>
      <c r="K950">
        <f ca="1">IF(ISBLANK(INDIRECT("'["&amp;'Báo cáo'!$C$3&amp;".xlsx]Hóa đơn COD'!"&amp;CELL("address",K950))),"",(INDIRECT("'["&amp;'Báo cáo'!$C$3&amp;".xlsx]Hóa đơn COD'!"&amp;CELL("address",K950))))</f>
        <v>5</v>
      </c>
      <c r="L950">
        <f ca="1">IF(ISBLANK(INDIRECT("'["&amp;'Báo cáo'!$C$3&amp;".xlsx]Hóa đơn COD'!"&amp;CELL("address",L950))),"",(INDIRECT("'["&amp;'Báo cáo'!$C$3&amp;".xlsx]Hóa đơn COD'!"&amp;CELL("address",L950))))</f>
        <v>9</v>
      </c>
      <c r="M950">
        <f ca="1">IF(ISBLANK(INDIRECT("'["&amp;'Báo cáo'!$C$3&amp;".xlsx]Hóa đơn COD'!"&amp;CELL("address",M950))),"",(INDIRECT("'["&amp;'Báo cáo'!$C$3&amp;".xlsx]Hóa đơn COD'!"&amp;CELL("address",M950))))</f>
        <v>34</v>
      </c>
      <c r="N950" t="str">
        <f ca="1">IF(ISBLANK(INDIRECT("'["&amp;'Báo cáo'!$C$3&amp;".xlsx]Hóa đơn COD'!"&amp;CELL("address",N950))),"",(INDIRECT("'["&amp;'Báo cáo'!$C$3&amp;".xlsx]Hóa đơn COD'!"&amp;CELL("address",N950))))</f>
        <v>ngannk2</v>
      </c>
      <c r="O950" t="str">
        <f ca="1">IF(ISBLANK(INDIRECT("'["&amp;'Báo cáo'!$C$3&amp;".xlsx]Hóa đơn COD'!"&amp;CELL("address",O950))),"",(INDIRECT("'["&amp;'Báo cáo'!$C$3&amp;".xlsx]Hóa đơn COD'!"&amp;CELL("address",O950))))</f>
        <v>18:05 04-12-19</v>
      </c>
      <c r="P950" s="10">
        <f t="shared" ca="1" si="14"/>
        <v>0.75347222222222221</v>
      </c>
      <c r="Q950" t="str">
        <f ca="1">IF(B950="","",IF(P950&lt;'Báo cáo'!$C$4,"Sáng","Chiều"))</f>
        <v>Chiều</v>
      </c>
      <c r="R950" s="12" t="str">
        <f ca="1">IF(A950="","",IF(ISNUMBER(MATCH(B950,'Danh sách COD'!$B:$B,0)),J950/I950,""))</f>
        <v/>
      </c>
      <c r="S950" t="str">
        <f ca="1">IF(R950="","",IF(R950&gt;='Báo cáo'!$C$8,"Có","Không"))</f>
        <v/>
      </c>
    </row>
    <row r="951" spans="1:19" x14ac:dyDescent="0.25">
      <c r="A951" t="str">
        <f ca="1">IF(ISBLANK(INDIRECT("'["&amp;'Báo cáo'!$C$3&amp;".xlsx]Hóa đơn COD'!"&amp;CELL("address",A951))),"",(INDIRECT("'["&amp;'Báo cáo'!$C$3&amp;".xlsx]Hóa đơn COD'!"&amp;CELL("address",A951))))</f>
        <v>BTT394477155.T171299.021219</v>
      </c>
      <c r="B951" t="str">
        <f ca="1">IF(ISBLANK(INDIRECT("'["&amp;'Báo cáo'!$C$3&amp;".xlsx]Hóa đơn COD'!"&amp;CELL("address",B951))),"",(INDIRECT("'["&amp;'Báo cáo'!$C$3&amp;".xlsx]Hóa đơn COD'!"&amp;CELL("address",B951))))</f>
        <v>T171299- Lê Ngọc Chương</v>
      </c>
      <c r="C951">
        <f ca="1">IF(ISBLANK(INDIRECT("'["&amp;'Báo cáo'!$C$3&amp;".xlsx]Hóa đơn COD'!"&amp;CELL("address",C951))),"",(INDIRECT("'["&amp;'Báo cáo'!$C$3&amp;".xlsx]Hóa đơn COD'!"&amp;CELL("address",C951))))</f>
        <v>13083567</v>
      </c>
      <c r="D951">
        <f ca="1">IF(ISBLANK(INDIRECT("'["&amp;'Báo cáo'!$C$3&amp;".xlsx]Hóa đơn COD'!"&amp;CELL("address",D951))),"",(INDIRECT("'["&amp;'Báo cáo'!$C$3&amp;".xlsx]Hóa đơn COD'!"&amp;CELL("address",D951))))</f>
        <v>15250</v>
      </c>
      <c r="E951">
        <f ca="1">IF(ISBLANK(INDIRECT("'["&amp;'Báo cáo'!$C$3&amp;".xlsx]Hóa đơn COD'!"&amp;CELL("address",E951))),"",(INDIRECT("'["&amp;'Báo cáo'!$C$3&amp;".xlsx]Hóa đơn COD'!"&amp;CELL("address",E951))))</f>
        <v>1168292</v>
      </c>
      <c r="F951">
        <f ca="1">IF(ISBLANK(INDIRECT("'["&amp;'Báo cáo'!$C$3&amp;".xlsx]Hóa đơn COD'!"&amp;CELL("address",F951))),"",(INDIRECT("'["&amp;'Báo cáo'!$C$3&amp;".xlsx]Hóa đơn COD'!"&amp;CELL("address",F951))))</f>
        <v>1000292</v>
      </c>
      <c r="G951">
        <f ca="1">IF(ISBLANK(INDIRECT("'["&amp;'Báo cáo'!$C$3&amp;".xlsx]Hóa đơn COD'!"&amp;CELL("address",G951))),"",(INDIRECT("'["&amp;'Báo cáo'!$C$3&amp;".xlsx]Hóa đơn COD'!"&amp;CELL("address",G951))))</f>
        <v>168000</v>
      </c>
      <c r="H951">
        <f ca="1">IF(ISBLANK(INDIRECT("'["&amp;'Báo cáo'!$C$3&amp;".xlsx]Hóa đơn COD'!"&amp;CELL("address",H951))),"",(INDIRECT("'["&amp;'Báo cáo'!$C$3&amp;".xlsx]Hóa đơn COD'!"&amp;CELL("address",H951))))</f>
        <v>0</v>
      </c>
      <c r="I951">
        <f ca="1">IF(ISBLANK(INDIRECT("'["&amp;'Báo cáo'!$C$3&amp;".xlsx]Hóa đơn COD'!"&amp;CELL("address",I951))),"",(INDIRECT("'["&amp;'Báo cáo'!$C$3&amp;".xlsx]Hóa đơn COD'!"&amp;CELL("address",I951))))</f>
        <v>72</v>
      </c>
      <c r="J951">
        <f ca="1">IF(ISBLANK(INDIRECT("'["&amp;'Báo cáo'!$C$3&amp;".xlsx]Hóa đơn COD'!"&amp;CELL("address",J951))),"",(INDIRECT("'["&amp;'Báo cáo'!$C$3&amp;".xlsx]Hóa đơn COD'!"&amp;CELL("address",J951))))</f>
        <v>49</v>
      </c>
      <c r="K951">
        <f ca="1">IF(ISBLANK(INDIRECT("'["&amp;'Báo cáo'!$C$3&amp;".xlsx]Hóa đơn COD'!"&amp;CELL("address",K951))),"",(INDIRECT("'["&amp;'Báo cáo'!$C$3&amp;".xlsx]Hóa đơn COD'!"&amp;CELL("address",K951))))</f>
        <v>0</v>
      </c>
      <c r="L951">
        <f ca="1">IF(ISBLANK(INDIRECT("'["&amp;'Báo cáo'!$C$3&amp;".xlsx]Hóa đơn COD'!"&amp;CELL("address",L951))),"",(INDIRECT("'["&amp;'Báo cáo'!$C$3&amp;".xlsx]Hóa đơn COD'!"&amp;CELL("address",L951))))</f>
        <v>23</v>
      </c>
      <c r="M951">
        <f ca="1">IF(ISBLANK(INDIRECT("'["&amp;'Báo cáo'!$C$3&amp;".xlsx]Hóa đơn COD'!"&amp;CELL("address",M951))),"",(INDIRECT("'["&amp;'Báo cáo'!$C$3&amp;".xlsx]Hóa đơn COD'!"&amp;CELL("address",M951))))</f>
        <v>73</v>
      </c>
      <c r="N951" t="str">
        <f ca="1">IF(ISBLANK(INDIRECT("'["&amp;'Báo cáo'!$C$3&amp;".xlsx]Hóa đơn COD'!"&amp;CELL("address",N951))),"",(INDIRECT("'["&amp;'Báo cáo'!$C$3&amp;".xlsx]Hóa đơn COD'!"&amp;CELL("address",N951))))</f>
        <v>huyendtm2</v>
      </c>
      <c r="O951" t="str">
        <f ca="1">IF(ISBLANK(INDIRECT("'["&amp;'Báo cáo'!$C$3&amp;".xlsx]Hóa đơn COD'!"&amp;CELL("address",O951))),"",(INDIRECT("'["&amp;'Báo cáo'!$C$3&amp;".xlsx]Hóa đơn COD'!"&amp;CELL("address",O951))))</f>
        <v>19:48 02-12-19</v>
      </c>
      <c r="P951" s="10">
        <f t="shared" ca="1" si="14"/>
        <v>0.82500000000000007</v>
      </c>
      <c r="Q951" t="str">
        <f ca="1">IF(B951="","",IF(P951&lt;'Báo cáo'!$C$4,"Sáng","Chiều"))</f>
        <v>Chiều</v>
      </c>
      <c r="R951" s="12" t="str">
        <f ca="1">IF(A951="","",IF(ISNUMBER(MATCH(B951,'Danh sách COD'!$B:$B,0)),J951/I951,""))</f>
        <v/>
      </c>
      <c r="S951" t="str">
        <f ca="1">IF(R951="","",IF(R951&gt;='Báo cáo'!$C$8,"Có","Không"))</f>
        <v/>
      </c>
    </row>
    <row r="952" spans="1:19" x14ac:dyDescent="0.25">
      <c r="A952" t="str">
        <f ca="1">IF(ISBLANK(INDIRECT("'["&amp;'Báo cáo'!$C$3&amp;".xlsx]Hóa đơn COD'!"&amp;CELL("address",A952))),"",(INDIRECT("'["&amp;'Báo cáo'!$C$3&amp;".xlsx]Hóa đơn COD'!"&amp;CELL("address",A952))))</f>
        <v>BTT399897369.T171299.061219</v>
      </c>
      <c r="B952" t="str">
        <f ca="1">IF(ISBLANK(INDIRECT("'["&amp;'Báo cáo'!$C$3&amp;".xlsx]Hóa đơn COD'!"&amp;CELL("address",B952))),"",(INDIRECT("'["&amp;'Báo cáo'!$C$3&amp;".xlsx]Hóa đơn COD'!"&amp;CELL("address",B952))))</f>
        <v>T171299- Lê Ngọc Chương</v>
      </c>
      <c r="C952">
        <f ca="1">IF(ISBLANK(INDIRECT("'["&amp;'Báo cáo'!$C$3&amp;".xlsx]Hóa đơn COD'!"&amp;CELL("address",C952))),"",(INDIRECT("'["&amp;'Báo cáo'!$C$3&amp;".xlsx]Hóa đơn COD'!"&amp;CELL("address",C952))))</f>
        <v>17188500</v>
      </c>
      <c r="D952">
        <f ca="1">IF(ISBLANK(INDIRECT("'["&amp;'Báo cáo'!$C$3&amp;".xlsx]Hóa đơn COD'!"&amp;CELL("address",D952))),"",(INDIRECT("'["&amp;'Báo cáo'!$C$3&amp;".xlsx]Hóa đơn COD'!"&amp;CELL("address",D952))))</f>
        <v>0</v>
      </c>
      <c r="E952">
        <f ca="1">IF(ISBLANK(INDIRECT("'["&amp;'Báo cáo'!$C$3&amp;".xlsx]Hóa đơn COD'!"&amp;CELL("address",E952))),"",(INDIRECT("'["&amp;'Báo cáo'!$C$3&amp;".xlsx]Hóa đơn COD'!"&amp;CELL("address",E952))))</f>
        <v>1049980</v>
      </c>
      <c r="F952">
        <f ca="1">IF(ISBLANK(INDIRECT("'["&amp;'Báo cáo'!$C$3&amp;".xlsx]Hóa đơn COD'!"&amp;CELL("address",F952))),"",(INDIRECT("'["&amp;'Báo cáo'!$C$3&amp;".xlsx]Hóa đơn COD'!"&amp;CELL("address",F952))))</f>
        <v>773980</v>
      </c>
      <c r="G952">
        <f ca="1">IF(ISBLANK(INDIRECT("'["&amp;'Báo cáo'!$C$3&amp;".xlsx]Hóa đơn COD'!"&amp;CELL("address",G952))),"",(INDIRECT("'["&amp;'Báo cáo'!$C$3&amp;".xlsx]Hóa đơn COD'!"&amp;CELL("address",G952))))</f>
        <v>276000</v>
      </c>
      <c r="H952">
        <f ca="1">IF(ISBLANK(INDIRECT("'["&amp;'Báo cáo'!$C$3&amp;".xlsx]Hóa đơn COD'!"&amp;CELL("address",H952))),"",(INDIRECT("'["&amp;'Báo cáo'!$C$3&amp;".xlsx]Hóa đơn COD'!"&amp;CELL("address",H952))))</f>
        <v>0</v>
      </c>
      <c r="I952">
        <f ca="1">IF(ISBLANK(INDIRECT("'["&amp;'Báo cáo'!$C$3&amp;".xlsx]Hóa đơn COD'!"&amp;CELL("address",I952))),"",(INDIRECT("'["&amp;'Báo cáo'!$C$3&amp;".xlsx]Hóa đơn COD'!"&amp;CELL("address",I952))))</f>
        <v>60</v>
      </c>
      <c r="J952">
        <f ca="1">IF(ISBLANK(INDIRECT("'["&amp;'Báo cáo'!$C$3&amp;".xlsx]Hóa đơn COD'!"&amp;CELL("address",J952))),"",(INDIRECT("'["&amp;'Báo cáo'!$C$3&amp;".xlsx]Hóa đơn COD'!"&amp;CELL("address",J952))))</f>
        <v>38</v>
      </c>
      <c r="K952">
        <f ca="1">IF(ISBLANK(INDIRECT("'["&amp;'Báo cáo'!$C$3&amp;".xlsx]Hóa đơn COD'!"&amp;CELL("address",K952))),"",(INDIRECT("'["&amp;'Báo cáo'!$C$3&amp;".xlsx]Hóa đơn COD'!"&amp;CELL("address",K952))))</f>
        <v>2</v>
      </c>
      <c r="L952">
        <f ca="1">IF(ISBLANK(INDIRECT("'["&amp;'Báo cáo'!$C$3&amp;".xlsx]Hóa đơn COD'!"&amp;CELL("address",L952))),"",(INDIRECT("'["&amp;'Báo cáo'!$C$3&amp;".xlsx]Hóa đơn COD'!"&amp;CELL("address",L952))))</f>
        <v>20</v>
      </c>
      <c r="M952">
        <f ca="1">IF(ISBLANK(INDIRECT("'["&amp;'Báo cáo'!$C$3&amp;".xlsx]Hóa đơn COD'!"&amp;CELL("address",M952))),"",(INDIRECT("'["&amp;'Báo cáo'!$C$3&amp;".xlsx]Hóa đơn COD'!"&amp;CELL("address",M952))))</f>
        <v>49</v>
      </c>
      <c r="N952" t="str">
        <f ca="1">IF(ISBLANK(INDIRECT("'["&amp;'Báo cáo'!$C$3&amp;".xlsx]Hóa đơn COD'!"&amp;CELL("address",N952))),"",(INDIRECT("'["&amp;'Báo cáo'!$C$3&amp;".xlsx]Hóa đơn COD'!"&amp;CELL("address",N952))))</f>
        <v>tuoint</v>
      </c>
      <c r="O952" t="str">
        <f ca="1">IF(ISBLANK(INDIRECT("'["&amp;'Báo cáo'!$C$3&amp;".xlsx]Hóa đơn COD'!"&amp;CELL("address",O952))),"",(INDIRECT("'["&amp;'Báo cáo'!$C$3&amp;".xlsx]Hóa đơn COD'!"&amp;CELL("address",O952))))</f>
        <v>19:48 06-12-19</v>
      </c>
      <c r="P952" s="10">
        <f t="shared" ca="1" si="14"/>
        <v>0.82500000000000007</v>
      </c>
      <c r="Q952" t="str">
        <f ca="1">IF(B952="","",IF(P952&lt;'Báo cáo'!$C$4,"Sáng","Chiều"))</f>
        <v>Chiều</v>
      </c>
      <c r="R952" s="12" t="str">
        <f ca="1">IF(A952="","",IF(ISNUMBER(MATCH(B952,'Danh sách COD'!$B:$B,0)),J952/I952,""))</f>
        <v/>
      </c>
      <c r="S952" t="str">
        <f ca="1">IF(R952="","",IF(R952&gt;='Báo cáo'!$C$8,"Có","Không"))</f>
        <v/>
      </c>
    </row>
    <row r="953" spans="1:19" x14ac:dyDescent="0.25">
      <c r="A953" t="str">
        <f ca="1">IF(ISBLANK(INDIRECT("'["&amp;'Báo cáo'!$C$3&amp;".xlsx]Hóa đơn COD'!"&amp;CELL("address",A953))),"",(INDIRECT("'["&amp;'Báo cáo'!$C$3&amp;".xlsx]Hóa đơn COD'!"&amp;CELL("address",A953))))</f>
        <v>BTT398469651.T171299.051219</v>
      </c>
      <c r="B953" t="str">
        <f ca="1">IF(ISBLANK(INDIRECT("'["&amp;'Báo cáo'!$C$3&amp;".xlsx]Hóa đơn COD'!"&amp;CELL("address",B953))),"",(INDIRECT("'["&amp;'Báo cáo'!$C$3&amp;".xlsx]Hóa đơn COD'!"&amp;CELL("address",B953))))</f>
        <v>T171299- Lê Ngọc Chương</v>
      </c>
      <c r="C953">
        <f ca="1">IF(ISBLANK(INDIRECT("'["&amp;'Báo cáo'!$C$3&amp;".xlsx]Hóa đơn COD'!"&amp;CELL("address",C953))),"",(INDIRECT("'["&amp;'Báo cáo'!$C$3&amp;".xlsx]Hóa đơn COD'!"&amp;CELL("address",C953))))</f>
        <v>0</v>
      </c>
      <c r="D953">
        <f ca="1">IF(ISBLANK(INDIRECT("'["&amp;'Báo cáo'!$C$3&amp;".xlsx]Hóa đơn COD'!"&amp;CELL("address",D953))),"",(INDIRECT("'["&amp;'Báo cáo'!$C$3&amp;".xlsx]Hóa đơn COD'!"&amp;CELL("address",D953))))</f>
        <v>0</v>
      </c>
      <c r="E953">
        <f ca="1">IF(ISBLANK(INDIRECT("'["&amp;'Báo cáo'!$C$3&amp;".xlsx]Hóa đơn COD'!"&amp;CELL("address",E953))),"",(INDIRECT("'["&amp;'Báo cáo'!$C$3&amp;".xlsx]Hóa đơn COD'!"&amp;CELL("address",E953))))</f>
        <v>0</v>
      </c>
      <c r="F953">
        <f ca="1">IF(ISBLANK(INDIRECT("'["&amp;'Báo cáo'!$C$3&amp;".xlsx]Hóa đơn COD'!"&amp;CELL("address",F953))),"",(INDIRECT("'["&amp;'Báo cáo'!$C$3&amp;".xlsx]Hóa đơn COD'!"&amp;CELL("address",F953))))</f>
        <v>0</v>
      </c>
      <c r="G953">
        <f ca="1">IF(ISBLANK(INDIRECT("'["&amp;'Báo cáo'!$C$3&amp;".xlsx]Hóa đơn COD'!"&amp;CELL("address",G953))),"",(INDIRECT("'["&amp;'Báo cáo'!$C$3&amp;".xlsx]Hóa đơn COD'!"&amp;CELL("address",G953))))</f>
        <v>0</v>
      </c>
      <c r="H953">
        <f ca="1">IF(ISBLANK(INDIRECT("'["&amp;'Báo cáo'!$C$3&amp;".xlsx]Hóa đơn COD'!"&amp;CELL("address",H953))),"",(INDIRECT("'["&amp;'Báo cáo'!$C$3&amp;".xlsx]Hóa đơn COD'!"&amp;CELL("address",H953))))</f>
        <v>0</v>
      </c>
      <c r="I953">
        <f ca="1">IF(ISBLANK(INDIRECT("'["&amp;'Báo cáo'!$C$3&amp;".xlsx]Hóa đơn COD'!"&amp;CELL("address",I953))),"",(INDIRECT("'["&amp;'Báo cáo'!$C$3&amp;".xlsx]Hóa đơn COD'!"&amp;CELL("address",I953))))</f>
        <v>81</v>
      </c>
      <c r="J953">
        <f ca="1">IF(ISBLANK(INDIRECT("'["&amp;'Báo cáo'!$C$3&amp;".xlsx]Hóa đơn COD'!"&amp;CELL("address",J953))),"",(INDIRECT("'["&amp;'Báo cáo'!$C$3&amp;".xlsx]Hóa đơn COD'!"&amp;CELL("address",J953))))</f>
        <v>0</v>
      </c>
      <c r="K953">
        <f ca="1">IF(ISBLANK(INDIRECT("'["&amp;'Báo cáo'!$C$3&amp;".xlsx]Hóa đơn COD'!"&amp;CELL("address",K953))),"",(INDIRECT("'["&amp;'Báo cáo'!$C$3&amp;".xlsx]Hóa đơn COD'!"&amp;CELL("address",K953))))</f>
        <v>0</v>
      </c>
      <c r="L953">
        <f ca="1">IF(ISBLANK(INDIRECT("'["&amp;'Báo cáo'!$C$3&amp;".xlsx]Hóa đơn COD'!"&amp;CELL("address",L953))),"",(INDIRECT("'["&amp;'Báo cáo'!$C$3&amp;".xlsx]Hóa đơn COD'!"&amp;CELL("address",L953))))</f>
        <v>81</v>
      </c>
      <c r="M953">
        <f ca="1">IF(ISBLANK(INDIRECT("'["&amp;'Báo cáo'!$C$3&amp;".xlsx]Hóa đơn COD'!"&amp;CELL("address",M953))),"",(INDIRECT("'["&amp;'Báo cáo'!$C$3&amp;".xlsx]Hóa đơn COD'!"&amp;CELL("address",M953))))</f>
        <v>81</v>
      </c>
      <c r="N953" t="str">
        <f ca="1">IF(ISBLANK(INDIRECT("'["&amp;'Báo cáo'!$C$3&amp;".xlsx]Hóa đơn COD'!"&amp;CELL("address",N953))),"",(INDIRECT("'["&amp;'Báo cáo'!$C$3&amp;".xlsx]Hóa đơn COD'!"&amp;CELL("address",N953))))</f>
        <v>nhobth</v>
      </c>
      <c r="O953" t="str">
        <f ca="1">IF(ISBLANK(INDIRECT("'["&amp;'Báo cáo'!$C$3&amp;".xlsx]Hóa đơn COD'!"&amp;CELL("address",O953))),"",(INDIRECT("'["&amp;'Báo cáo'!$C$3&amp;".xlsx]Hóa đơn COD'!"&amp;CELL("address",O953))))</f>
        <v>20:26 05-12-19</v>
      </c>
      <c r="P953" s="10">
        <f t="shared" ca="1" si="14"/>
        <v>0.85138888888888886</v>
      </c>
      <c r="Q953" t="str">
        <f ca="1">IF(B953="","",IF(P953&lt;'Báo cáo'!$C$4,"Sáng","Chiều"))</f>
        <v>Chiều</v>
      </c>
      <c r="R953" s="12" t="str">
        <f ca="1">IF(A953="","",IF(ISNUMBER(MATCH(B953,'Danh sách COD'!$B:$B,0)),J953/I953,""))</f>
        <v/>
      </c>
      <c r="S953" t="str">
        <f ca="1">IF(R953="","",IF(R953&gt;='Báo cáo'!$C$8,"Có","Không"))</f>
        <v/>
      </c>
    </row>
    <row r="954" spans="1:19" x14ac:dyDescent="0.25">
      <c r="A954" t="str">
        <f ca="1">IF(ISBLANK(INDIRECT("'["&amp;'Báo cáo'!$C$3&amp;".xlsx]Hóa đơn COD'!"&amp;CELL("address",A954))),"",(INDIRECT("'["&amp;'Báo cáo'!$C$3&amp;".xlsx]Hóa đơn COD'!"&amp;CELL("address",A954))))</f>
        <v>BTT391763865.T171735.301119</v>
      </c>
      <c r="B954" t="str">
        <f ca="1">IF(ISBLANK(INDIRECT("'["&amp;'Báo cáo'!$C$3&amp;".xlsx]Hóa đơn COD'!"&amp;CELL("address",B954))),"",(INDIRECT("'["&amp;'Báo cáo'!$C$3&amp;".xlsx]Hóa đơn COD'!"&amp;CELL("address",B954))))</f>
        <v>T171735-Nguyễn Văn Mạnh</v>
      </c>
      <c r="C954">
        <f ca="1">IF(ISBLANK(INDIRECT("'["&amp;'Báo cáo'!$C$3&amp;".xlsx]Hóa đơn COD'!"&amp;CELL("address",C954))),"",(INDIRECT("'["&amp;'Báo cáo'!$C$3&amp;".xlsx]Hóa đơn COD'!"&amp;CELL("address",C954))))</f>
        <v>12739218</v>
      </c>
      <c r="D954">
        <f ca="1">IF(ISBLANK(INDIRECT("'["&amp;'Báo cáo'!$C$3&amp;".xlsx]Hóa đơn COD'!"&amp;CELL("address",D954))),"",(INDIRECT("'["&amp;'Báo cáo'!$C$3&amp;".xlsx]Hóa đơn COD'!"&amp;CELL("address",D954))))</f>
        <v>0</v>
      </c>
      <c r="E954">
        <f ca="1">IF(ISBLANK(INDIRECT("'["&amp;'Báo cáo'!$C$3&amp;".xlsx]Hóa đơn COD'!"&amp;CELL("address",E954))),"",(INDIRECT("'["&amp;'Báo cáo'!$C$3&amp;".xlsx]Hóa đơn COD'!"&amp;CELL("address",E954))))</f>
        <v>718000</v>
      </c>
      <c r="F954">
        <f ca="1">IF(ISBLANK(INDIRECT("'["&amp;'Báo cáo'!$C$3&amp;".xlsx]Hóa đơn COD'!"&amp;CELL("address",F954))),"",(INDIRECT("'["&amp;'Báo cáo'!$C$3&amp;".xlsx]Hóa đơn COD'!"&amp;CELL("address",F954))))</f>
        <v>537000</v>
      </c>
      <c r="G954">
        <f ca="1">IF(ISBLANK(INDIRECT("'["&amp;'Báo cáo'!$C$3&amp;".xlsx]Hóa đơn COD'!"&amp;CELL("address",G954))),"",(INDIRECT("'["&amp;'Báo cáo'!$C$3&amp;".xlsx]Hóa đơn COD'!"&amp;CELL("address",G954))))</f>
        <v>181000</v>
      </c>
      <c r="H954">
        <f ca="1">IF(ISBLANK(INDIRECT("'["&amp;'Báo cáo'!$C$3&amp;".xlsx]Hóa đơn COD'!"&amp;CELL("address",H954))),"",(INDIRECT("'["&amp;'Báo cáo'!$C$3&amp;".xlsx]Hóa đơn COD'!"&amp;CELL("address",H954))))</f>
        <v>0</v>
      </c>
      <c r="I954">
        <f ca="1">IF(ISBLANK(INDIRECT("'["&amp;'Báo cáo'!$C$3&amp;".xlsx]Hóa đơn COD'!"&amp;CELL("address",I954))),"",(INDIRECT("'["&amp;'Báo cáo'!$C$3&amp;".xlsx]Hóa đơn COD'!"&amp;CELL("address",I954))))</f>
        <v>53</v>
      </c>
      <c r="J954">
        <f ca="1">IF(ISBLANK(INDIRECT("'["&amp;'Báo cáo'!$C$3&amp;".xlsx]Hóa đơn COD'!"&amp;CELL("address",J954))),"",(INDIRECT("'["&amp;'Báo cáo'!$C$3&amp;".xlsx]Hóa đơn COD'!"&amp;CELL("address",J954))))</f>
        <v>26</v>
      </c>
      <c r="K954">
        <f ca="1">IF(ISBLANK(INDIRECT("'["&amp;'Báo cáo'!$C$3&amp;".xlsx]Hóa đơn COD'!"&amp;CELL("address",K954))),"",(INDIRECT("'["&amp;'Báo cáo'!$C$3&amp;".xlsx]Hóa đơn COD'!"&amp;CELL("address",K954))))</f>
        <v>0</v>
      </c>
      <c r="L954">
        <f ca="1">IF(ISBLANK(INDIRECT("'["&amp;'Báo cáo'!$C$3&amp;".xlsx]Hóa đơn COD'!"&amp;CELL("address",L954))),"",(INDIRECT("'["&amp;'Báo cáo'!$C$3&amp;".xlsx]Hóa đơn COD'!"&amp;CELL("address",L954))))</f>
        <v>27</v>
      </c>
      <c r="M954">
        <f ca="1">IF(ISBLANK(INDIRECT("'["&amp;'Báo cáo'!$C$3&amp;".xlsx]Hóa đơn COD'!"&amp;CELL("address",M954))),"",(INDIRECT("'["&amp;'Báo cáo'!$C$3&amp;".xlsx]Hóa đơn COD'!"&amp;CELL("address",M954))))</f>
        <v>53</v>
      </c>
      <c r="N954" t="str">
        <f ca="1">IF(ISBLANK(INDIRECT("'["&amp;'Báo cáo'!$C$3&amp;".xlsx]Hóa đơn COD'!"&amp;CELL("address",N954))),"",(INDIRECT("'["&amp;'Báo cáo'!$C$3&amp;".xlsx]Hóa đơn COD'!"&amp;CELL("address",N954))))</f>
        <v>nhitpy</v>
      </c>
      <c r="O954" t="str">
        <f ca="1">IF(ISBLANK(INDIRECT("'["&amp;'Báo cáo'!$C$3&amp;".xlsx]Hóa đơn COD'!"&amp;CELL("address",O954))),"",(INDIRECT("'["&amp;'Báo cáo'!$C$3&amp;".xlsx]Hóa đơn COD'!"&amp;CELL("address",O954))))</f>
        <v>13:06 30-11-19</v>
      </c>
      <c r="P954" s="10">
        <f t="shared" ca="1" si="14"/>
        <v>0.54583333333333328</v>
      </c>
      <c r="Q954" t="str">
        <f ca="1">IF(B954="","",IF(P954&lt;'Báo cáo'!$C$4,"Sáng","Chiều"))</f>
        <v>Sáng</v>
      </c>
      <c r="R954" s="12" t="str">
        <f ca="1">IF(A954="","",IF(ISNUMBER(MATCH(B954,'Danh sách COD'!$B:$B,0)),J954/I954,""))</f>
        <v/>
      </c>
      <c r="S954" t="str">
        <f ca="1">IF(R954="","",IF(R954&gt;='Báo cáo'!$C$8,"Có","Không"))</f>
        <v/>
      </c>
    </row>
    <row r="955" spans="1:19" x14ac:dyDescent="0.25">
      <c r="A955" t="str">
        <f ca="1">IF(ISBLANK(INDIRECT("'["&amp;'Báo cáo'!$C$3&amp;".xlsx]Hóa đơn COD'!"&amp;CELL("address",A955))),"",(INDIRECT("'["&amp;'Báo cáo'!$C$3&amp;".xlsx]Hóa đơn COD'!"&amp;CELL("address",A955))))</f>
        <v>BTT397980678.T171735.051219</v>
      </c>
      <c r="B955" t="str">
        <f ca="1">IF(ISBLANK(INDIRECT("'["&amp;'Báo cáo'!$C$3&amp;".xlsx]Hóa đơn COD'!"&amp;CELL("address",B955))),"",(INDIRECT("'["&amp;'Báo cáo'!$C$3&amp;".xlsx]Hóa đơn COD'!"&amp;CELL("address",B955))))</f>
        <v>T171735-Nguyễn Văn Mạnh</v>
      </c>
      <c r="C955">
        <f ca="1">IF(ISBLANK(INDIRECT("'["&amp;'Báo cáo'!$C$3&amp;".xlsx]Hóa đơn COD'!"&amp;CELL("address",C955))),"",(INDIRECT("'["&amp;'Báo cáo'!$C$3&amp;".xlsx]Hóa đơn COD'!"&amp;CELL("address",C955))))</f>
        <v>12048240</v>
      </c>
      <c r="D955">
        <f ca="1">IF(ISBLANK(INDIRECT("'["&amp;'Báo cáo'!$C$3&amp;".xlsx]Hóa đơn COD'!"&amp;CELL("address",D955))),"",(INDIRECT("'["&amp;'Báo cáo'!$C$3&amp;".xlsx]Hóa đơn COD'!"&amp;CELL("address",D955))))</f>
        <v>0</v>
      </c>
      <c r="E955">
        <f ca="1">IF(ISBLANK(INDIRECT("'["&amp;'Báo cáo'!$C$3&amp;".xlsx]Hóa đơn COD'!"&amp;CELL("address",E955))),"",(INDIRECT("'["&amp;'Báo cáo'!$C$3&amp;".xlsx]Hóa đơn COD'!"&amp;CELL("address",E955))))</f>
        <v>1308200</v>
      </c>
      <c r="F955">
        <f ca="1">IF(ISBLANK(INDIRECT("'["&amp;'Báo cáo'!$C$3&amp;".xlsx]Hóa đơn COD'!"&amp;CELL("address",F955))),"",(INDIRECT("'["&amp;'Báo cáo'!$C$3&amp;".xlsx]Hóa đơn COD'!"&amp;CELL("address",F955))))</f>
        <v>1083200</v>
      </c>
      <c r="G955">
        <f ca="1">IF(ISBLANK(INDIRECT("'["&amp;'Báo cáo'!$C$3&amp;".xlsx]Hóa đơn COD'!"&amp;CELL("address",G955))),"",(INDIRECT("'["&amp;'Báo cáo'!$C$3&amp;".xlsx]Hóa đơn COD'!"&amp;CELL("address",G955))))</f>
        <v>225000</v>
      </c>
      <c r="H955">
        <f ca="1">IF(ISBLANK(INDIRECT("'["&amp;'Báo cáo'!$C$3&amp;".xlsx]Hóa đơn COD'!"&amp;CELL("address",H955))),"",(INDIRECT("'["&amp;'Báo cáo'!$C$3&amp;".xlsx]Hóa đơn COD'!"&amp;CELL("address",H955))))</f>
        <v>0</v>
      </c>
      <c r="I955">
        <f ca="1">IF(ISBLANK(INDIRECT("'["&amp;'Báo cáo'!$C$3&amp;".xlsx]Hóa đơn COD'!"&amp;CELL("address",I955))),"",(INDIRECT("'["&amp;'Báo cáo'!$C$3&amp;".xlsx]Hóa đơn COD'!"&amp;CELL("address",I955))))</f>
        <v>60</v>
      </c>
      <c r="J955">
        <f ca="1">IF(ISBLANK(INDIRECT("'["&amp;'Báo cáo'!$C$3&amp;".xlsx]Hóa đơn COD'!"&amp;CELL("address",J955))),"",(INDIRECT("'["&amp;'Báo cáo'!$C$3&amp;".xlsx]Hóa đơn COD'!"&amp;CELL("address",J955))))</f>
        <v>48</v>
      </c>
      <c r="K955">
        <f ca="1">IF(ISBLANK(INDIRECT("'["&amp;'Báo cáo'!$C$3&amp;".xlsx]Hóa đơn COD'!"&amp;CELL("address",K955))),"",(INDIRECT("'["&amp;'Báo cáo'!$C$3&amp;".xlsx]Hóa đơn COD'!"&amp;CELL("address",K955))))</f>
        <v>1</v>
      </c>
      <c r="L955">
        <f ca="1">IF(ISBLANK(INDIRECT("'["&amp;'Báo cáo'!$C$3&amp;".xlsx]Hóa đơn COD'!"&amp;CELL("address",L955))),"",(INDIRECT("'["&amp;'Báo cáo'!$C$3&amp;".xlsx]Hóa đơn COD'!"&amp;CELL("address",L955))))</f>
        <v>11</v>
      </c>
      <c r="M955">
        <f ca="1">IF(ISBLANK(INDIRECT("'["&amp;'Báo cáo'!$C$3&amp;".xlsx]Hóa đơn COD'!"&amp;CELL("address",M955))),"",(INDIRECT("'["&amp;'Báo cáo'!$C$3&amp;".xlsx]Hóa đơn COD'!"&amp;CELL("address",M955))))</f>
        <v>60</v>
      </c>
      <c r="N955" t="str">
        <f ca="1">IF(ISBLANK(INDIRECT("'["&amp;'Báo cáo'!$C$3&amp;".xlsx]Hóa đơn COD'!"&amp;CELL("address",N955))),"",(INDIRECT("'["&amp;'Báo cáo'!$C$3&amp;".xlsx]Hóa đơn COD'!"&amp;CELL("address",N955))))</f>
        <v>ngannk2</v>
      </c>
      <c r="O955" t="str">
        <f ca="1">IF(ISBLANK(INDIRECT("'["&amp;'Báo cáo'!$C$3&amp;".xlsx]Hóa đơn COD'!"&amp;CELL("address",O955))),"",(INDIRECT("'["&amp;'Báo cáo'!$C$3&amp;".xlsx]Hóa đơn COD'!"&amp;CELL("address",O955))))</f>
        <v>13:24 05-12-19</v>
      </c>
      <c r="P955" s="10">
        <f t="shared" ca="1" si="14"/>
        <v>0.55833333333333335</v>
      </c>
      <c r="Q955" t="str">
        <f ca="1">IF(B955="","",IF(P955&lt;'Báo cáo'!$C$4,"Sáng","Chiều"))</f>
        <v>Chiều</v>
      </c>
      <c r="R955" s="12" t="str">
        <f ca="1">IF(A955="","",IF(ISNUMBER(MATCH(B955,'Danh sách COD'!$B:$B,0)),J955/I955,""))</f>
        <v/>
      </c>
      <c r="S955" t="str">
        <f ca="1">IF(R955="","",IF(R955&gt;='Báo cáo'!$C$8,"Có","Không"))</f>
        <v/>
      </c>
    </row>
    <row r="956" spans="1:19" x14ac:dyDescent="0.25">
      <c r="A956" t="str">
        <f ca="1">IF(ISBLANK(INDIRECT("'["&amp;'Báo cáo'!$C$3&amp;".xlsx]Hóa đơn COD'!"&amp;CELL("address",A956))),"",(INDIRECT("'["&amp;'Báo cáo'!$C$3&amp;".xlsx]Hóa đơn COD'!"&amp;CELL("address",A956))))</f>
        <v>BTT395351847.T171735.031219</v>
      </c>
      <c r="B956" t="str">
        <f ca="1">IF(ISBLANK(INDIRECT("'["&amp;'Báo cáo'!$C$3&amp;".xlsx]Hóa đơn COD'!"&amp;CELL("address",B956))),"",(INDIRECT("'["&amp;'Báo cáo'!$C$3&amp;".xlsx]Hóa đơn COD'!"&amp;CELL("address",B956))))</f>
        <v>T171735-Nguyễn Văn Mạnh</v>
      </c>
      <c r="C956">
        <f ca="1">IF(ISBLANK(INDIRECT("'["&amp;'Báo cáo'!$C$3&amp;".xlsx]Hóa đơn COD'!"&amp;CELL("address",C956))),"",(INDIRECT("'["&amp;'Báo cáo'!$C$3&amp;".xlsx]Hóa đơn COD'!"&amp;CELL("address",C956))))</f>
        <v>19714940</v>
      </c>
      <c r="D956">
        <f ca="1">IF(ISBLANK(INDIRECT("'["&amp;'Báo cáo'!$C$3&amp;".xlsx]Hóa đơn COD'!"&amp;CELL("address",D956))),"",(INDIRECT("'["&amp;'Báo cáo'!$C$3&amp;".xlsx]Hóa đơn COD'!"&amp;CELL("address",D956))))</f>
        <v>65750</v>
      </c>
      <c r="E956">
        <f ca="1">IF(ISBLANK(INDIRECT("'["&amp;'Báo cáo'!$C$3&amp;".xlsx]Hóa đơn COD'!"&amp;CELL("address",E956))),"",(INDIRECT("'["&amp;'Báo cáo'!$C$3&amp;".xlsx]Hóa đơn COD'!"&amp;CELL("address",E956))))</f>
        <v>1593920</v>
      </c>
      <c r="F956">
        <f ca="1">IF(ISBLANK(INDIRECT("'["&amp;'Báo cáo'!$C$3&amp;".xlsx]Hóa đơn COD'!"&amp;CELL("address",F956))),"",(INDIRECT("'["&amp;'Báo cáo'!$C$3&amp;".xlsx]Hóa đơn COD'!"&amp;CELL("address",F956))))</f>
        <v>1187420</v>
      </c>
      <c r="G956">
        <f ca="1">IF(ISBLANK(INDIRECT("'["&amp;'Báo cáo'!$C$3&amp;".xlsx]Hóa đơn COD'!"&amp;CELL("address",G956))),"",(INDIRECT("'["&amp;'Báo cáo'!$C$3&amp;".xlsx]Hóa đơn COD'!"&amp;CELL("address",G956))))</f>
        <v>356500</v>
      </c>
      <c r="H956">
        <f ca="1">IF(ISBLANK(INDIRECT("'["&amp;'Báo cáo'!$C$3&amp;".xlsx]Hóa đơn COD'!"&amp;CELL("address",H956))),"",(INDIRECT("'["&amp;'Báo cáo'!$C$3&amp;".xlsx]Hóa đơn COD'!"&amp;CELL("address",H956))))</f>
        <v>0</v>
      </c>
      <c r="I956">
        <f ca="1">IF(ISBLANK(INDIRECT("'["&amp;'Báo cáo'!$C$3&amp;".xlsx]Hóa đơn COD'!"&amp;CELL("address",I956))),"",(INDIRECT("'["&amp;'Báo cáo'!$C$3&amp;".xlsx]Hóa đơn COD'!"&amp;CELL("address",I956))))</f>
        <v>73</v>
      </c>
      <c r="J956">
        <f ca="1">IF(ISBLANK(INDIRECT("'["&amp;'Báo cáo'!$C$3&amp;".xlsx]Hóa đơn COD'!"&amp;CELL("address",J956))),"",(INDIRECT("'["&amp;'Báo cáo'!$C$3&amp;".xlsx]Hóa đơn COD'!"&amp;CELL("address",J956))))</f>
        <v>51</v>
      </c>
      <c r="K956">
        <f ca="1">IF(ISBLANK(INDIRECT("'["&amp;'Báo cáo'!$C$3&amp;".xlsx]Hóa đơn COD'!"&amp;CELL("address",K956))),"",(INDIRECT("'["&amp;'Báo cáo'!$C$3&amp;".xlsx]Hóa đơn COD'!"&amp;CELL("address",K956))))</f>
        <v>3</v>
      </c>
      <c r="L956">
        <f ca="1">IF(ISBLANK(INDIRECT("'["&amp;'Báo cáo'!$C$3&amp;".xlsx]Hóa đơn COD'!"&amp;CELL("address",L956))),"",(INDIRECT("'["&amp;'Báo cáo'!$C$3&amp;".xlsx]Hóa đơn COD'!"&amp;CELL("address",L956))))</f>
        <v>19</v>
      </c>
      <c r="M956">
        <f ca="1">IF(ISBLANK(INDIRECT("'["&amp;'Báo cáo'!$C$3&amp;".xlsx]Hóa đơn COD'!"&amp;CELL("address",M956))),"",(INDIRECT("'["&amp;'Báo cáo'!$C$3&amp;".xlsx]Hóa đơn COD'!"&amp;CELL("address",M956))))</f>
        <v>78</v>
      </c>
      <c r="N956" t="str">
        <f ca="1">IF(ISBLANK(INDIRECT("'["&amp;'Báo cáo'!$C$3&amp;".xlsx]Hóa đơn COD'!"&amp;CELL("address",N956))),"",(INDIRECT("'["&amp;'Báo cáo'!$C$3&amp;".xlsx]Hóa đơn COD'!"&amp;CELL("address",N956))))</f>
        <v>ngannk2</v>
      </c>
      <c r="O956" t="str">
        <f ca="1">IF(ISBLANK(INDIRECT("'["&amp;'Báo cáo'!$C$3&amp;".xlsx]Hóa đơn COD'!"&amp;CELL("address",O956))),"",(INDIRECT("'["&amp;'Báo cáo'!$C$3&amp;".xlsx]Hóa đơn COD'!"&amp;CELL("address",O956))))</f>
        <v>13:57 03-12-19</v>
      </c>
      <c r="P956" s="10">
        <f t="shared" ca="1" si="14"/>
        <v>0.58124999999999993</v>
      </c>
      <c r="Q956" t="str">
        <f ca="1">IF(B956="","",IF(P956&lt;'Báo cáo'!$C$4,"Sáng","Chiều"))</f>
        <v>Chiều</v>
      </c>
      <c r="R956" s="12" t="str">
        <f ca="1">IF(A956="","",IF(ISNUMBER(MATCH(B956,'Danh sách COD'!$B:$B,0)),J956/I956,""))</f>
        <v/>
      </c>
      <c r="S956" t="str">
        <f ca="1">IF(R956="","",IF(R956&gt;='Báo cáo'!$C$8,"Có","Không"))</f>
        <v/>
      </c>
    </row>
    <row r="957" spans="1:19" x14ac:dyDescent="0.25">
      <c r="A957" t="str">
        <f ca="1">IF(ISBLANK(INDIRECT("'["&amp;'Báo cáo'!$C$3&amp;".xlsx]Hóa đơn COD'!"&amp;CELL("address",A957))),"",(INDIRECT("'["&amp;'Báo cáo'!$C$3&amp;".xlsx]Hóa đơn COD'!"&amp;CELL("address",A957))))</f>
        <v>BTT399495291.T171735.061219</v>
      </c>
      <c r="B957" t="str">
        <f ca="1">IF(ISBLANK(INDIRECT("'["&amp;'Báo cáo'!$C$3&amp;".xlsx]Hóa đơn COD'!"&amp;CELL("address",B957))),"",(INDIRECT("'["&amp;'Báo cáo'!$C$3&amp;".xlsx]Hóa đơn COD'!"&amp;CELL("address",B957))))</f>
        <v>T171735-Nguyễn Văn Mạnh</v>
      </c>
      <c r="C957">
        <f ca="1">IF(ISBLANK(INDIRECT("'["&amp;'Báo cáo'!$C$3&amp;".xlsx]Hóa đơn COD'!"&amp;CELL("address",C957))),"",(INDIRECT("'["&amp;'Báo cáo'!$C$3&amp;".xlsx]Hóa đơn COD'!"&amp;CELL("address",C957))))</f>
        <v>17844900</v>
      </c>
      <c r="D957">
        <f ca="1">IF(ISBLANK(INDIRECT("'["&amp;'Báo cáo'!$C$3&amp;".xlsx]Hóa đơn COD'!"&amp;CELL("address",D957))),"",(INDIRECT("'["&amp;'Báo cáo'!$C$3&amp;".xlsx]Hóa đơn COD'!"&amp;CELL("address",D957))))</f>
        <v>37710</v>
      </c>
      <c r="E957">
        <f ca="1">IF(ISBLANK(INDIRECT("'["&amp;'Báo cáo'!$C$3&amp;".xlsx]Hóa đơn COD'!"&amp;CELL("address",E957))),"",(INDIRECT("'["&amp;'Báo cáo'!$C$3&amp;".xlsx]Hóa đơn COD'!"&amp;CELL("address",E957))))</f>
        <v>1396602</v>
      </c>
      <c r="F957">
        <f ca="1">IF(ISBLANK(INDIRECT("'["&amp;'Báo cáo'!$C$3&amp;".xlsx]Hóa đơn COD'!"&amp;CELL("address",F957))),"",(INDIRECT("'["&amp;'Báo cáo'!$C$3&amp;".xlsx]Hóa đơn COD'!"&amp;CELL("address",F957))))</f>
        <v>1129602</v>
      </c>
      <c r="G957">
        <f ca="1">IF(ISBLANK(INDIRECT("'["&amp;'Báo cáo'!$C$3&amp;".xlsx]Hóa đơn COD'!"&amp;CELL("address",G957))),"",(INDIRECT("'["&amp;'Báo cáo'!$C$3&amp;".xlsx]Hóa đơn COD'!"&amp;CELL("address",G957))))</f>
        <v>267000</v>
      </c>
      <c r="H957">
        <f ca="1">IF(ISBLANK(INDIRECT("'["&amp;'Báo cáo'!$C$3&amp;".xlsx]Hóa đơn COD'!"&amp;CELL("address",H957))),"",(INDIRECT("'["&amp;'Báo cáo'!$C$3&amp;".xlsx]Hóa đơn COD'!"&amp;CELL("address",H957))))</f>
        <v>0</v>
      </c>
      <c r="I957">
        <f ca="1">IF(ISBLANK(INDIRECT("'["&amp;'Báo cáo'!$C$3&amp;".xlsx]Hóa đơn COD'!"&amp;CELL("address",I957))),"",(INDIRECT("'["&amp;'Báo cáo'!$C$3&amp;".xlsx]Hóa đơn COD'!"&amp;CELL("address",I957))))</f>
        <v>72</v>
      </c>
      <c r="J957">
        <f ca="1">IF(ISBLANK(INDIRECT("'["&amp;'Báo cáo'!$C$3&amp;".xlsx]Hóa đơn COD'!"&amp;CELL("address",J957))),"",(INDIRECT("'["&amp;'Báo cáo'!$C$3&amp;".xlsx]Hóa đơn COD'!"&amp;CELL("address",J957))))</f>
        <v>43</v>
      </c>
      <c r="K957">
        <f ca="1">IF(ISBLANK(INDIRECT("'["&amp;'Báo cáo'!$C$3&amp;".xlsx]Hóa đơn COD'!"&amp;CELL("address",K957))),"",(INDIRECT("'["&amp;'Báo cáo'!$C$3&amp;".xlsx]Hóa đơn COD'!"&amp;CELL("address",K957))))</f>
        <v>0</v>
      </c>
      <c r="L957">
        <f ca="1">IF(ISBLANK(INDIRECT("'["&amp;'Báo cáo'!$C$3&amp;".xlsx]Hóa đơn COD'!"&amp;CELL("address",L957))),"",(INDIRECT("'["&amp;'Báo cáo'!$C$3&amp;".xlsx]Hóa đơn COD'!"&amp;CELL("address",L957))))</f>
        <v>29</v>
      </c>
      <c r="M957">
        <f ca="1">IF(ISBLANK(INDIRECT("'["&amp;'Báo cáo'!$C$3&amp;".xlsx]Hóa đơn COD'!"&amp;CELL("address",M957))),"",(INDIRECT("'["&amp;'Báo cáo'!$C$3&amp;".xlsx]Hóa đơn COD'!"&amp;CELL("address",M957))))</f>
        <v>72</v>
      </c>
      <c r="N957" t="str">
        <f ca="1">IF(ISBLANK(INDIRECT("'["&amp;'Báo cáo'!$C$3&amp;".xlsx]Hóa đơn COD'!"&amp;CELL("address",N957))),"",(INDIRECT("'["&amp;'Báo cáo'!$C$3&amp;".xlsx]Hóa đơn COD'!"&amp;CELL("address",N957))))</f>
        <v>trongntm</v>
      </c>
      <c r="O957" t="str">
        <f ca="1">IF(ISBLANK(INDIRECT("'["&amp;'Báo cáo'!$C$3&amp;".xlsx]Hóa đơn COD'!"&amp;CELL("address",O957))),"",(INDIRECT("'["&amp;'Báo cáo'!$C$3&amp;".xlsx]Hóa đơn COD'!"&amp;CELL("address",O957))))</f>
        <v>14:08 06-12-19</v>
      </c>
      <c r="P957" s="10">
        <f t="shared" ca="1" si="14"/>
        <v>0.58888888888888891</v>
      </c>
      <c r="Q957" t="str">
        <f ca="1">IF(B957="","",IF(P957&lt;'Báo cáo'!$C$4,"Sáng","Chiều"))</f>
        <v>Chiều</v>
      </c>
      <c r="R957" s="12" t="str">
        <f ca="1">IF(A957="","",IF(ISNUMBER(MATCH(B957,'Danh sách COD'!$B:$B,0)),J957/I957,""))</f>
        <v/>
      </c>
      <c r="S957" t="str">
        <f ca="1">IF(R957="","",IF(R957&gt;='Báo cáo'!$C$8,"Có","Không"))</f>
        <v/>
      </c>
    </row>
    <row r="958" spans="1:19" x14ac:dyDescent="0.25">
      <c r="A958" t="str">
        <f ca="1">IF(ISBLANK(INDIRECT("'["&amp;'Báo cáo'!$C$3&amp;".xlsx]Hóa đơn COD'!"&amp;CELL("address",A958))),"",(INDIRECT("'["&amp;'Báo cáo'!$C$3&amp;".xlsx]Hóa đơn COD'!"&amp;CELL("address",A958))))</f>
        <v>BTT396818196.T171735.041219</v>
      </c>
      <c r="B958" t="str">
        <f ca="1">IF(ISBLANK(INDIRECT("'["&amp;'Báo cáo'!$C$3&amp;".xlsx]Hóa đơn COD'!"&amp;CELL("address",B958))),"",(INDIRECT("'["&amp;'Báo cáo'!$C$3&amp;".xlsx]Hóa đơn COD'!"&amp;CELL("address",B958))))</f>
        <v>T171735-Nguyễn Văn Mạnh</v>
      </c>
      <c r="C958">
        <f ca="1">IF(ISBLANK(INDIRECT("'["&amp;'Báo cáo'!$C$3&amp;".xlsx]Hóa đơn COD'!"&amp;CELL("address",C958))),"",(INDIRECT("'["&amp;'Báo cáo'!$C$3&amp;".xlsx]Hóa đơn COD'!"&amp;CELL("address",C958))))</f>
        <v>17702861</v>
      </c>
      <c r="D958">
        <f ca="1">IF(ISBLANK(INDIRECT("'["&amp;'Báo cáo'!$C$3&amp;".xlsx]Hóa đơn COD'!"&amp;CELL("address",D958))),"",(INDIRECT("'["&amp;'Báo cáo'!$C$3&amp;".xlsx]Hóa đơn COD'!"&amp;CELL("address",D958))))</f>
        <v>18950</v>
      </c>
      <c r="E958">
        <f ca="1">IF(ISBLANK(INDIRECT("'["&amp;'Báo cáo'!$C$3&amp;".xlsx]Hóa đơn COD'!"&amp;CELL("address",E958))),"",(INDIRECT("'["&amp;'Báo cáo'!$C$3&amp;".xlsx]Hóa đơn COD'!"&amp;CELL("address",E958))))</f>
        <v>1415570</v>
      </c>
      <c r="F958">
        <f ca="1">IF(ISBLANK(INDIRECT("'["&amp;'Báo cáo'!$C$3&amp;".xlsx]Hóa đơn COD'!"&amp;CELL("address",F958))),"",(INDIRECT("'["&amp;'Báo cáo'!$C$3&amp;".xlsx]Hóa đơn COD'!"&amp;CELL("address",F958))))</f>
        <v>1160570</v>
      </c>
      <c r="G958">
        <f ca="1">IF(ISBLANK(INDIRECT("'["&amp;'Báo cáo'!$C$3&amp;".xlsx]Hóa đơn COD'!"&amp;CELL("address",G958))),"",(INDIRECT("'["&amp;'Báo cáo'!$C$3&amp;".xlsx]Hóa đơn COD'!"&amp;CELL("address",G958))))</f>
        <v>255000</v>
      </c>
      <c r="H958">
        <f ca="1">IF(ISBLANK(INDIRECT("'["&amp;'Báo cáo'!$C$3&amp;".xlsx]Hóa đơn COD'!"&amp;CELL("address",H958))),"",(INDIRECT("'["&amp;'Báo cáo'!$C$3&amp;".xlsx]Hóa đơn COD'!"&amp;CELL("address",H958))))</f>
        <v>0</v>
      </c>
      <c r="I958">
        <f ca="1">IF(ISBLANK(INDIRECT("'["&amp;'Báo cáo'!$C$3&amp;".xlsx]Hóa đơn COD'!"&amp;CELL("address",I958))),"",(INDIRECT("'["&amp;'Báo cáo'!$C$3&amp;".xlsx]Hóa đơn COD'!"&amp;CELL("address",I958))))</f>
        <v>79</v>
      </c>
      <c r="J958">
        <f ca="1">IF(ISBLANK(INDIRECT("'["&amp;'Báo cáo'!$C$3&amp;".xlsx]Hóa đơn COD'!"&amp;CELL("address",J958))),"",(INDIRECT("'["&amp;'Báo cáo'!$C$3&amp;".xlsx]Hóa đơn COD'!"&amp;CELL("address",J958))))</f>
        <v>52</v>
      </c>
      <c r="K958">
        <f ca="1">IF(ISBLANK(INDIRECT("'["&amp;'Báo cáo'!$C$3&amp;".xlsx]Hóa đơn COD'!"&amp;CELL("address",K958))),"",(INDIRECT("'["&amp;'Báo cáo'!$C$3&amp;".xlsx]Hóa đơn COD'!"&amp;CELL("address",K958))))</f>
        <v>1</v>
      </c>
      <c r="L958">
        <f ca="1">IF(ISBLANK(INDIRECT("'["&amp;'Báo cáo'!$C$3&amp;".xlsx]Hóa đơn COD'!"&amp;CELL("address",L958))),"",(INDIRECT("'["&amp;'Báo cáo'!$C$3&amp;".xlsx]Hóa đơn COD'!"&amp;CELL("address",L958))))</f>
        <v>26</v>
      </c>
      <c r="M958">
        <f ca="1">IF(ISBLANK(INDIRECT("'["&amp;'Báo cáo'!$C$3&amp;".xlsx]Hóa đơn COD'!"&amp;CELL("address",M958))),"",(INDIRECT("'["&amp;'Báo cáo'!$C$3&amp;".xlsx]Hóa đơn COD'!"&amp;CELL("address",M958))))</f>
        <v>79</v>
      </c>
      <c r="N958" t="str">
        <f ca="1">IF(ISBLANK(INDIRECT("'["&amp;'Báo cáo'!$C$3&amp;".xlsx]Hóa đơn COD'!"&amp;CELL("address",N958))),"",(INDIRECT("'["&amp;'Báo cáo'!$C$3&amp;".xlsx]Hóa đơn COD'!"&amp;CELL("address",N958))))</f>
        <v>anhtnt3</v>
      </c>
      <c r="O958" t="str">
        <f ca="1">IF(ISBLANK(INDIRECT("'["&amp;'Báo cáo'!$C$3&amp;".xlsx]Hóa đơn COD'!"&amp;CELL("address",O958))),"",(INDIRECT("'["&amp;'Báo cáo'!$C$3&amp;".xlsx]Hóa đơn COD'!"&amp;CELL("address",O958))))</f>
        <v>14:34 04-12-19</v>
      </c>
      <c r="P958" s="10">
        <f t="shared" ca="1" si="14"/>
        <v>0.6069444444444444</v>
      </c>
      <c r="Q958" t="str">
        <f ca="1">IF(B958="","",IF(P958&lt;'Báo cáo'!$C$4,"Sáng","Chiều"))</f>
        <v>Chiều</v>
      </c>
      <c r="R958" s="12" t="str">
        <f ca="1">IF(A958="","",IF(ISNUMBER(MATCH(B958,'Danh sách COD'!$B:$B,0)),J958/I958,""))</f>
        <v/>
      </c>
      <c r="S958" t="str">
        <f ca="1">IF(R958="","",IF(R958&gt;='Báo cáo'!$C$8,"Có","Không"))</f>
        <v/>
      </c>
    </row>
    <row r="959" spans="1:19" x14ac:dyDescent="0.25">
      <c r="A959" t="str">
        <f ca="1">IF(ISBLANK(INDIRECT("'["&amp;'Báo cáo'!$C$3&amp;".xlsx]Hóa đơn COD'!"&amp;CELL("address",A959))),"",(INDIRECT("'["&amp;'Báo cáo'!$C$3&amp;".xlsx]Hóa đơn COD'!"&amp;CELL("address",A959))))</f>
        <v>BTT397056555.T171735.041219</v>
      </c>
      <c r="B959" t="str">
        <f ca="1">IF(ISBLANK(INDIRECT("'["&amp;'Báo cáo'!$C$3&amp;".xlsx]Hóa đơn COD'!"&amp;CELL("address",B959))),"",(INDIRECT("'["&amp;'Báo cáo'!$C$3&amp;".xlsx]Hóa đơn COD'!"&amp;CELL("address",B959))))</f>
        <v>T171735-Nguyễn Văn Mạnh</v>
      </c>
      <c r="C959">
        <f ca="1">IF(ISBLANK(INDIRECT("'["&amp;'Báo cáo'!$C$3&amp;".xlsx]Hóa đơn COD'!"&amp;CELL("address",C959))),"",(INDIRECT("'["&amp;'Báo cáo'!$C$3&amp;".xlsx]Hóa đơn COD'!"&amp;CELL("address",C959))))</f>
        <v>8618000</v>
      </c>
      <c r="D959">
        <f ca="1">IF(ISBLANK(INDIRECT("'["&amp;'Báo cáo'!$C$3&amp;".xlsx]Hóa đơn COD'!"&amp;CELL("address",D959))),"",(INDIRECT("'["&amp;'Báo cáo'!$C$3&amp;".xlsx]Hóa đơn COD'!"&amp;CELL("address",D959))))</f>
        <v>18950</v>
      </c>
      <c r="E959">
        <f ca="1">IF(ISBLANK(INDIRECT("'["&amp;'Báo cáo'!$C$3&amp;".xlsx]Hóa đơn COD'!"&amp;CELL("address",E959))),"",(INDIRECT("'["&amp;'Báo cáo'!$C$3&amp;".xlsx]Hóa đơn COD'!"&amp;CELL("address",E959))))</f>
        <v>825370</v>
      </c>
      <c r="F959">
        <f ca="1">IF(ISBLANK(INDIRECT("'["&amp;'Báo cáo'!$C$3&amp;".xlsx]Hóa đơn COD'!"&amp;CELL("address",F959))),"",(INDIRECT("'["&amp;'Báo cáo'!$C$3&amp;".xlsx]Hóa đơn COD'!"&amp;CELL("address",F959))))</f>
        <v>703370</v>
      </c>
      <c r="G959">
        <f ca="1">IF(ISBLANK(INDIRECT("'["&amp;'Báo cáo'!$C$3&amp;".xlsx]Hóa đơn COD'!"&amp;CELL("address",G959))),"",(INDIRECT("'["&amp;'Báo cáo'!$C$3&amp;".xlsx]Hóa đơn COD'!"&amp;CELL("address",G959))))</f>
        <v>122000</v>
      </c>
      <c r="H959">
        <f ca="1">IF(ISBLANK(INDIRECT("'["&amp;'Báo cáo'!$C$3&amp;".xlsx]Hóa đơn COD'!"&amp;CELL("address",H959))),"",(INDIRECT("'["&amp;'Báo cáo'!$C$3&amp;".xlsx]Hóa đơn COD'!"&amp;CELL("address",H959))))</f>
        <v>0</v>
      </c>
      <c r="I959">
        <f ca="1">IF(ISBLANK(INDIRECT("'["&amp;'Báo cáo'!$C$3&amp;".xlsx]Hóa đơn COD'!"&amp;CELL("address",I959))),"",(INDIRECT("'["&amp;'Báo cáo'!$C$3&amp;".xlsx]Hóa đơn COD'!"&amp;CELL("address",I959))))</f>
        <v>40</v>
      </c>
      <c r="J959">
        <f ca="1">IF(ISBLANK(INDIRECT("'["&amp;'Báo cáo'!$C$3&amp;".xlsx]Hóa đơn COD'!"&amp;CELL("address",J959))),"",(INDIRECT("'["&amp;'Báo cáo'!$C$3&amp;".xlsx]Hóa đơn COD'!"&amp;CELL("address",J959))))</f>
        <v>27</v>
      </c>
      <c r="K959">
        <f ca="1">IF(ISBLANK(INDIRECT("'["&amp;'Báo cáo'!$C$3&amp;".xlsx]Hóa đơn COD'!"&amp;CELL("address",K959))),"",(INDIRECT("'["&amp;'Báo cáo'!$C$3&amp;".xlsx]Hóa đơn COD'!"&amp;CELL("address",K959))))</f>
        <v>1</v>
      </c>
      <c r="L959">
        <f ca="1">IF(ISBLANK(INDIRECT("'["&amp;'Báo cáo'!$C$3&amp;".xlsx]Hóa đơn COD'!"&amp;CELL("address",L959))),"",(INDIRECT("'["&amp;'Báo cáo'!$C$3&amp;".xlsx]Hóa đơn COD'!"&amp;CELL("address",L959))))</f>
        <v>12</v>
      </c>
      <c r="M959">
        <f ca="1">IF(ISBLANK(INDIRECT("'["&amp;'Báo cáo'!$C$3&amp;".xlsx]Hóa đơn COD'!"&amp;CELL("address",M959))),"",(INDIRECT("'["&amp;'Báo cáo'!$C$3&amp;".xlsx]Hóa đơn COD'!"&amp;CELL("address",M959))))</f>
        <v>40</v>
      </c>
      <c r="N959" t="str">
        <f ca="1">IF(ISBLANK(INDIRECT("'["&amp;'Báo cáo'!$C$3&amp;".xlsx]Hóa đơn COD'!"&amp;CELL("address",N959))),"",(INDIRECT("'["&amp;'Báo cáo'!$C$3&amp;".xlsx]Hóa đơn COD'!"&amp;CELL("address",N959))))</f>
        <v>ngannk2</v>
      </c>
      <c r="O959" t="str">
        <f ca="1">IF(ISBLANK(INDIRECT("'["&amp;'Báo cáo'!$C$3&amp;".xlsx]Hóa đơn COD'!"&amp;CELL("address",O959))),"",(INDIRECT("'["&amp;'Báo cáo'!$C$3&amp;".xlsx]Hóa đơn COD'!"&amp;CELL("address",O959))))</f>
        <v>18:00 04-12-19</v>
      </c>
      <c r="P959" s="10">
        <f t="shared" ca="1" si="14"/>
        <v>0.75</v>
      </c>
      <c r="Q959" t="str">
        <f ca="1">IF(B959="","",IF(P959&lt;'Báo cáo'!$C$4,"Sáng","Chiều"))</f>
        <v>Chiều</v>
      </c>
      <c r="R959" s="12" t="str">
        <f ca="1">IF(A959="","",IF(ISNUMBER(MATCH(B959,'Danh sách COD'!$B:$B,0)),J959/I959,""))</f>
        <v/>
      </c>
      <c r="S959" t="str">
        <f ca="1">IF(R959="","",IF(R959&gt;='Báo cáo'!$C$8,"Có","Không"))</f>
        <v/>
      </c>
    </row>
    <row r="960" spans="1:19" x14ac:dyDescent="0.25">
      <c r="A960" t="str">
        <f ca="1">IF(ISBLANK(INDIRECT("'["&amp;'Báo cáo'!$C$3&amp;".xlsx]Hóa đơn COD'!"&amp;CELL("address",A960))),"",(INDIRECT("'["&amp;'Báo cáo'!$C$3&amp;".xlsx]Hóa đơn COD'!"&amp;CELL("address",A960))))</f>
        <v>BTT398315481.T171735.051219</v>
      </c>
      <c r="B960" t="str">
        <f ca="1">IF(ISBLANK(INDIRECT("'["&amp;'Báo cáo'!$C$3&amp;".xlsx]Hóa đơn COD'!"&amp;CELL("address",B960))),"",(INDIRECT("'["&amp;'Báo cáo'!$C$3&amp;".xlsx]Hóa đơn COD'!"&amp;CELL("address",B960))))</f>
        <v>T171735-Nguyễn Văn Mạnh</v>
      </c>
      <c r="C960">
        <f ca="1">IF(ISBLANK(INDIRECT("'["&amp;'Báo cáo'!$C$3&amp;".xlsx]Hóa đơn COD'!"&amp;CELL("address",C960))),"",(INDIRECT("'["&amp;'Báo cáo'!$C$3&amp;".xlsx]Hóa đơn COD'!"&amp;CELL("address",C960))))</f>
        <v>8597510</v>
      </c>
      <c r="D960">
        <f ca="1">IF(ISBLANK(INDIRECT("'["&amp;'Báo cáo'!$C$3&amp;".xlsx]Hóa đơn COD'!"&amp;CELL("address",D960))),"",(INDIRECT("'["&amp;'Báo cáo'!$C$3&amp;".xlsx]Hóa đơn COD'!"&amp;CELL("address",D960))))</f>
        <v>0</v>
      </c>
      <c r="E960">
        <f ca="1">IF(ISBLANK(INDIRECT("'["&amp;'Báo cáo'!$C$3&amp;".xlsx]Hóa đơn COD'!"&amp;CELL("address",E960))),"",(INDIRECT("'["&amp;'Báo cáo'!$C$3&amp;".xlsx]Hóa đơn COD'!"&amp;CELL("address",E960))))</f>
        <v>1349230</v>
      </c>
      <c r="F960">
        <f ca="1">IF(ISBLANK(INDIRECT("'["&amp;'Báo cáo'!$C$3&amp;".xlsx]Hóa đơn COD'!"&amp;CELL("address",F960))),"",(INDIRECT("'["&amp;'Báo cáo'!$C$3&amp;".xlsx]Hóa đơn COD'!"&amp;CELL("address",F960))))</f>
        <v>1216230</v>
      </c>
      <c r="G960">
        <f ca="1">IF(ISBLANK(INDIRECT("'["&amp;'Báo cáo'!$C$3&amp;".xlsx]Hóa đơn COD'!"&amp;CELL("address",G960))),"",(INDIRECT("'["&amp;'Báo cáo'!$C$3&amp;".xlsx]Hóa đơn COD'!"&amp;CELL("address",G960))))</f>
        <v>133000</v>
      </c>
      <c r="H960">
        <f ca="1">IF(ISBLANK(INDIRECT("'["&amp;'Báo cáo'!$C$3&amp;".xlsx]Hóa đơn COD'!"&amp;CELL("address",H960))),"",(INDIRECT("'["&amp;'Báo cáo'!$C$3&amp;".xlsx]Hóa đơn COD'!"&amp;CELL("address",H960))))</f>
        <v>0</v>
      </c>
      <c r="I960">
        <f ca="1">IF(ISBLANK(INDIRECT("'["&amp;'Báo cáo'!$C$3&amp;".xlsx]Hóa đơn COD'!"&amp;CELL("address",I960))),"",(INDIRECT("'["&amp;'Báo cáo'!$C$3&amp;".xlsx]Hóa đơn COD'!"&amp;CELL("address",I960))))</f>
        <v>51</v>
      </c>
      <c r="J960">
        <f ca="1">IF(ISBLANK(INDIRECT("'["&amp;'Báo cáo'!$C$3&amp;".xlsx]Hóa đơn COD'!"&amp;CELL("address",J960))),"",(INDIRECT("'["&amp;'Báo cáo'!$C$3&amp;".xlsx]Hóa đơn COD'!"&amp;CELL("address",J960))))</f>
        <v>39</v>
      </c>
      <c r="K960">
        <f ca="1">IF(ISBLANK(INDIRECT("'["&amp;'Báo cáo'!$C$3&amp;".xlsx]Hóa đơn COD'!"&amp;CELL("address",K960))),"",(INDIRECT("'["&amp;'Báo cáo'!$C$3&amp;".xlsx]Hóa đơn COD'!"&amp;CELL("address",K960))))</f>
        <v>4</v>
      </c>
      <c r="L960">
        <f ca="1">IF(ISBLANK(INDIRECT("'["&amp;'Báo cáo'!$C$3&amp;".xlsx]Hóa đơn COD'!"&amp;CELL("address",L960))),"",(INDIRECT("'["&amp;'Báo cáo'!$C$3&amp;".xlsx]Hóa đơn COD'!"&amp;CELL("address",L960))))</f>
        <v>8</v>
      </c>
      <c r="M960">
        <f ca="1">IF(ISBLANK(INDIRECT("'["&amp;'Báo cáo'!$C$3&amp;".xlsx]Hóa đơn COD'!"&amp;CELL("address",M960))),"",(INDIRECT("'["&amp;'Báo cáo'!$C$3&amp;".xlsx]Hóa đơn COD'!"&amp;CELL("address",M960))))</f>
        <v>51</v>
      </c>
      <c r="N960" t="str">
        <f ca="1">IF(ISBLANK(INDIRECT("'["&amp;'Báo cáo'!$C$3&amp;".xlsx]Hóa đơn COD'!"&amp;CELL("address",N960))),"",(INDIRECT("'["&amp;'Báo cáo'!$C$3&amp;".xlsx]Hóa đơn COD'!"&amp;CELL("address",N960))))</f>
        <v>trongntm</v>
      </c>
      <c r="O960" t="str">
        <f ca="1">IF(ISBLANK(INDIRECT("'["&amp;'Báo cáo'!$C$3&amp;".xlsx]Hóa đơn COD'!"&amp;CELL("address",O960))),"",(INDIRECT("'["&amp;'Báo cáo'!$C$3&amp;".xlsx]Hóa đơn COD'!"&amp;CELL("address",O960))))</f>
        <v>18:17 05-12-19</v>
      </c>
      <c r="P960" s="10">
        <f t="shared" ca="1" si="14"/>
        <v>0.76180555555555562</v>
      </c>
      <c r="Q960" t="str">
        <f ca="1">IF(B960="","",IF(P960&lt;'Báo cáo'!$C$4,"Sáng","Chiều"))</f>
        <v>Chiều</v>
      </c>
      <c r="R960" s="12" t="str">
        <f ca="1">IF(A960="","",IF(ISNUMBER(MATCH(B960,'Danh sách COD'!$B:$B,0)),J960/I960,""))</f>
        <v/>
      </c>
      <c r="S960" t="str">
        <f ca="1">IF(R960="","",IF(R960&gt;='Báo cáo'!$C$8,"Có","Không"))</f>
        <v/>
      </c>
    </row>
    <row r="961" spans="1:19" x14ac:dyDescent="0.25">
      <c r="A961" t="str">
        <f ca="1">IF(ISBLANK(INDIRECT("'["&amp;'Báo cáo'!$C$3&amp;".xlsx]Hóa đơn COD'!"&amp;CELL("address",A961))),"",(INDIRECT("'["&amp;'Báo cáo'!$C$3&amp;".xlsx]Hóa đơn COD'!"&amp;CELL("address",A961))))</f>
        <v>BTT394359492.T171735.021219</v>
      </c>
      <c r="B961" t="str">
        <f ca="1">IF(ISBLANK(INDIRECT("'["&amp;'Báo cáo'!$C$3&amp;".xlsx]Hóa đơn COD'!"&amp;CELL("address",B961))),"",(INDIRECT("'["&amp;'Báo cáo'!$C$3&amp;".xlsx]Hóa đơn COD'!"&amp;CELL("address",B961))))</f>
        <v>T171735-Nguyễn Văn Mạnh</v>
      </c>
      <c r="C961">
        <f ca="1">IF(ISBLANK(INDIRECT("'["&amp;'Báo cáo'!$C$3&amp;".xlsx]Hóa đơn COD'!"&amp;CELL("address",C961))),"",(INDIRECT("'["&amp;'Báo cáo'!$C$3&amp;".xlsx]Hóa đơn COD'!"&amp;CELL("address",C961))))</f>
        <v>33228935</v>
      </c>
      <c r="D961">
        <f ca="1">IF(ISBLANK(INDIRECT("'["&amp;'Báo cáo'!$C$3&amp;".xlsx]Hóa đơn COD'!"&amp;CELL("address",D961))),"",(INDIRECT("'["&amp;'Báo cáo'!$C$3&amp;".xlsx]Hóa đơn COD'!"&amp;CELL("address",D961))))</f>
        <v>35000</v>
      </c>
      <c r="E961">
        <f ca="1">IF(ISBLANK(INDIRECT("'["&amp;'Báo cáo'!$C$3&amp;".xlsx]Hóa đơn COD'!"&amp;CELL("address",E961))),"",(INDIRECT("'["&amp;'Báo cáo'!$C$3&amp;".xlsx]Hóa đơn COD'!"&amp;CELL("address",E961))))</f>
        <v>2445820</v>
      </c>
      <c r="F961">
        <f ca="1">IF(ISBLANK(INDIRECT("'["&amp;'Báo cáo'!$C$3&amp;".xlsx]Hóa đơn COD'!"&amp;CELL("address",F961))),"",(INDIRECT("'["&amp;'Báo cáo'!$C$3&amp;".xlsx]Hóa đơn COD'!"&amp;CELL("address",F961))))</f>
        <v>1875820</v>
      </c>
      <c r="G961">
        <f ca="1">IF(ISBLANK(INDIRECT("'["&amp;'Báo cáo'!$C$3&amp;".xlsx]Hóa đơn COD'!"&amp;CELL("address",G961))),"",(INDIRECT("'["&amp;'Báo cáo'!$C$3&amp;".xlsx]Hóa đơn COD'!"&amp;CELL("address",G961))))</f>
        <v>535000</v>
      </c>
      <c r="H961">
        <f ca="1">IF(ISBLANK(INDIRECT("'["&amp;'Báo cáo'!$C$3&amp;".xlsx]Hóa đơn COD'!"&amp;CELL("address",H961))),"",(INDIRECT("'["&amp;'Báo cáo'!$C$3&amp;".xlsx]Hóa đơn COD'!"&amp;CELL("address",H961))))</f>
        <v>0</v>
      </c>
      <c r="I961">
        <f ca="1">IF(ISBLANK(INDIRECT("'["&amp;'Báo cáo'!$C$3&amp;".xlsx]Hóa đơn COD'!"&amp;CELL("address",I961))),"",(INDIRECT("'["&amp;'Báo cáo'!$C$3&amp;".xlsx]Hóa đơn COD'!"&amp;CELL("address",I961))))</f>
        <v>116</v>
      </c>
      <c r="J961">
        <f ca="1">IF(ISBLANK(INDIRECT("'["&amp;'Báo cáo'!$C$3&amp;".xlsx]Hóa đơn COD'!"&amp;CELL("address",J961))),"",(INDIRECT("'["&amp;'Báo cáo'!$C$3&amp;".xlsx]Hóa đơn COD'!"&amp;CELL("address",J961))))</f>
        <v>93</v>
      </c>
      <c r="K961">
        <f ca="1">IF(ISBLANK(INDIRECT("'["&amp;'Báo cáo'!$C$3&amp;".xlsx]Hóa đơn COD'!"&amp;CELL("address",K961))),"",(INDIRECT("'["&amp;'Báo cáo'!$C$3&amp;".xlsx]Hóa đơn COD'!"&amp;CELL("address",K961))))</f>
        <v>3</v>
      </c>
      <c r="L961">
        <f ca="1">IF(ISBLANK(INDIRECT("'["&amp;'Báo cáo'!$C$3&amp;".xlsx]Hóa đơn COD'!"&amp;CELL("address",L961))),"",(INDIRECT("'["&amp;'Báo cáo'!$C$3&amp;".xlsx]Hóa đơn COD'!"&amp;CELL("address",L961))))</f>
        <v>20</v>
      </c>
      <c r="M961">
        <f ca="1">IF(ISBLANK(INDIRECT("'["&amp;'Báo cáo'!$C$3&amp;".xlsx]Hóa đơn COD'!"&amp;CELL("address",M961))),"",(INDIRECT("'["&amp;'Báo cáo'!$C$3&amp;".xlsx]Hóa đơn COD'!"&amp;CELL("address",M961))))</f>
        <v>116</v>
      </c>
      <c r="N961" t="str">
        <f ca="1">IF(ISBLANK(INDIRECT("'["&amp;'Báo cáo'!$C$3&amp;".xlsx]Hóa đơn COD'!"&amp;CELL("address",N961))),"",(INDIRECT("'["&amp;'Báo cáo'!$C$3&amp;".xlsx]Hóa đơn COD'!"&amp;CELL("address",N961))))</f>
        <v>nhitpy</v>
      </c>
      <c r="O961" t="str">
        <f ca="1">IF(ISBLANK(INDIRECT("'["&amp;'Báo cáo'!$C$3&amp;".xlsx]Hóa đơn COD'!"&amp;CELL("address",O961))),"",(INDIRECT("'["&amp;'Báo cáo'!$C$3&amp;".xlsx]Hóa đơn COD'!"&amp;CELL("address",O961))))</f>
        <v>18:19 02-12-19</v>
      </c>
      <c r="P961" s="10">
        <f t="shared" ca="1" si="14"/>
        <v>0.7631944444444444</v>
      </c>
      <c r="Q961" t="str">
        <f ca="1">IF(B961="","",IF(P961&lt;'Báo cáo'!$C$4,"Sáng","Chiều"))</f>
        <v>Chiều</v>
      </c>
      <c r="R961" s="12" t="str">
        <f ca="1">IF(A961="","",IF(ISNUMBER(MATCH(B961,'Danh sách COD'!$B:$B,0)),J961/I961,""))</f>
        <v/>
      </c>
      <c r="S961" t="str">
        <f ca="1">IF(R961="","",IF(R961&gt;='Báo cáo'!$C$8,"Có","Không"))</f>
        <v/>
      </c>
    </row>
    <row r="962" spans="1:19" x14ac:dyDescent="0.25">
      <c r="A962" t="str">
        <f ca="1">IF(ISBLANK(INDIRECT("'["&amp;'Báo cáo'!$C$3&amp;".xlsx]Hóa đơn COD'!"&amp;CELL("address",A962))),"",(INDIRECT("'["&amp;'Báo cáo'!$C$3&amp;".xlsx]Hóa đơn COD'!"&amp;CELL("address",A962))))</f>
        <v>BTT395682783.T171735.031219</v>
      </c>
      <c r="B962" t="str">
        <f ca="1">IF(ISBLANK(INDIRECT("'["&amp;'Báo cáo'!$C$3&amp;".xlsx]Hóa đơn COD'!"&amp;CELL("address",B962))),"",(INDIRECT("'["&amp;'Báo cáo'!$C$3&amp;".xlsx]Hóa đơn COD'!"&amp;CELL("address",B962))))</f>
        <v>T171735-Nguyễn Văn Mạnh</v>
      </c>
      <c r="C962">
        <f ca="1">IF(ISBLANK(INDIRECT("'["&amp;'Báo cáo'!$C$3&amp;".xlsx]Hóa đơn COD'!"&amp;CELL("address",C962))),"",(INDIRECT("'["&amp;'Báo cáo'!$C$3&amp;".xlsx]Hóa đơn COD'!"&amp;CELL("address",C962))))</f>
        <v>11465226</v>
      </c>
      <c r="D962">
        <f ca="1">IF(ISBLANK(INDIRECT("'["&amp;'Báo cáo'!$C$3&amp;".xlsx]Hóa đơn COD'!"&amp;CELL("address",D962))),"",(INDIRECT("'["&amp;'Báo cáo'!$C$3&amp;".xlsx]Hóa đơn COD'!"&amp;CELL("address",D962))))</f>
        <v>0</v>
      </c>
      <c r="E962">
        <f ca="1">IF(ISBLANK(INDIRECT("'["&amp;'Báo cáo'!$C$3&amp;".xlsx]Hóa đơn COD'!"&amp;CELL("address",E962))),"",(INDIRECT("'["&amp;'Báo cáo'!$C$3&amp;".xlsx]Hóa đơn COD'!"&amp;CELL("address",E962))))</f>
        <v>1062010</v>
      </c>
      <c r="F962">
        <f ca="1">IF(ISBLANK(INDIRECT("'["&amp;'Báo cáo'!$C$3&amp;".xlsx]Hóa đơn COD'!"&amp;CELL("address",F962))),"",(INDIRECT("'["&amp;'Báo cáo'!$C$3&amp;".xlsx]Hóa đơn COD'!"&amp;CELL("address",F962))))</f>
        <v>871010</v>
      </c>
      <c r="G962">
        <f ca="1">IF(ISBLANK(INDIRECT("'["&amp;'Báo cáo'!$C$3&amp;".xlsx]Hóa đơn COD'!"&amp;CELL("address",G962))),"",(INDIRECT("'["&amp;'Báo cáo'!$C$3&amp;".xlsx]Hóa đơn COD'!"&amp;CELL("address",G962))))</f>
        <v>191000</v>
      </c>
      <c r="H962">
        <f ca="1">IF(ISBLANK(INDIRECT("'["&amp;'Báo cáo'!$C$3&amp;".xlsx]Hóa đơn COD'!"&amp;CELL("address",H962))),"",(INDIRECT("'["&amp;'Báo cáo'!$C$3&amp;".xlsx]Hóa đơn COD'!"&amp;CELL("address",H962))))</f>
        <v>0</v>
      </c>
      <c r="I962">
        <f ca="1">IF(ISBLANK(INDIRECT("'["&amp;'Báo cáo'!$C$3&amp;".xlsx]Hóa đơn COD'!"&amp;CELL("address",I962))),"",(INDIRECT("'["&amp;'Báo cáo'!$C$3&amp;".xlsx]Hóa đơn COD'!"&amp;CELL("address",I962))))</f>
        <v>58</v>
      </c>
      <c r="J962">
        <f ca="1">IF(ISBLANK(INDIRECT("'["&amp;'Báo cáo'!$C$3&amp;".xlsx]Hóa đơn COD'!"&amp;CELL("address",J962))),"",(INDIRECT("'["&amp;'Báo cáo'!$C$3&amp;".xlsx]Hóa đơn COD'!"&amp;CELL("address",J962))))</f>
        <v>40</v>
      </c>
      <c r="K962">
        <f ca="1">IF(ISBLANK(INDIRECT("'["&amp;'Báo cáo'!$C$3&amp;".xlsx]Hóa đơn COD'!"&amp;CELL("address",K962))),"",(INDIRECT("'["&amp;'Báo cáo'!$C$3&amp;".xlsx]Hóa đơn COD'!"&amp;CELL("address",K962))))</f>
        <v>4</v>
      </c>
      <c r="L962">
        <f ca="1">IF(ISBLANK(INDIRECT("'["&amp;'Báo cáo'!$C$3&amp;".xlsx]Hóa đơn COD'!"&amp;CELL("address",L962))),"",(INDIRECT("'["&amp;'Báo cáo'!$C$3&amp;".xlsx]Hóa đơn COD'!"&amp;CELL("address",L962))))</f>
        <v>14</v>
      </c>
      <c r="M962">
        <f ca="1">IF(ISBLANK(INDIRECT("'["&amp;'Báo cáo'!$C$3&amp;".xlsx]Hóa đơn COD'!"&amp;CELL("address",M962))),"",(INDIRECT("'["&amp;'Báo cáo'!$C$3&amp;".xlsx]Hóa đơn COD'!"&amp;CELL("address",M962))))</f>
        <v>58</v>
      </c>
      <c r="N962" t="str">
        <f ca="1">IF(ISBLANK(INDIRECT("'["&amp;'Báo cáo'!$C$3&amp;".xlsx]Hóa đơn COD'!"&amp;CELL("address",N962))),"",(INDIRECT("'["&amp;'Báo cáo'!$C$3&amp;".xlsx]Hóa đơn COD'!"&amp;CELL("address",N962))))</f>
        <v>ngannk2</v>
      </c>
      <c r="O962" t="str">
        <f ca="1">IF(ISBLANK(INDIRECT("'["&amp;'Báo cáo'!$C$3&amp;".xlsx]Hóa đơn COD'!"&amp;CELL("address",O962))),"",(INDIRECT("'["&amp;'Báo cáo'!$C$3&amp;".xlsx]Hóa đơn COD'!"&amp;CELL("address",O962))))</f>
        <v>18:26 03-12-19</v>
      </c>
      <c r="P962" s="10">
        <f t="shared" ca="1" si="14"/>
        <v>0.7680555555555556</v>
      </c>
      <c r="Q962" t="str">
        <f ca="1">IF(B962="","",IF(P962&lt;'Báo cáo'!$C$4,"Sáng","Chiều"))</f>
        <v>Chiều</v>
      </c>
      <c r="R962" s="12" t="str">
        <f ca="1">IF(A962="","",IF(ISNUMBER(MATCH(B962,'Danh sách COD'!$B:$B,0)),J962/I962,""))</f>
        <v/>
      </c>
      <c r="S962" t="str">
        <f ca="1">IF(R962="","",IF(R962&gt;='Báo cáo'!$C$8,"Có","Không"))</f>
        <v/>
      </c>
    </row>
    <row r="963" spans="1:19" x14ac:dyDescent="0.25">
      <c r="A963" t="str">
        <f ca="1">IF(ISBLANK(INDIRECT("'["&amp;'Báo cáo'!$C$3&amp;".xlsx]Hóa đơn COD'!"&amp;CELL("address",A963))),"",(INDIRECT("'["&amp;'Báo cáo'!$C$3&amp;".xlsx]Hóa đơn COD'!"&amp;CELL("address",A963))))</f>
        <v>BTT399888807.T171735.061219</v>
      </c>
      <c r="B963" t="str">
        <f ca="1">IF(ISBLANK(INDIRECT("'["&amp;'Báo cáo'!$C$3&amp;".xlsx]Hóa đơn COD'!"&amp;CELL("address",B963))),"",(INDIRECT("'["&amp;'Báo cáo'!$C$3&amp;".xlsx]Hóa đơn COD'!"&amp;CELL("address",B963))))</f>
        <v>T171735-Nguyễn Văn Mạnh</v>
      </c>
      <c r="C963">
        <f ca="1">IF(ISBLANK(INDIRECT("'["&amp;'Báo cáo'!$C$3&amp;".xlsx]Hóa đơn COD'!"&amp;CELL("address",C963))),"",(INDIRECT("'["&amp;'Báo cáo'!$C$3&amp;".xlsx]Hóa đơn COD'!"&amp;CELL("address",C963))))</f>
        <v>17476031</v>
      </c>
      <c r="D963">
        <f ca="1">IF(ISBLANK(INDIRECT("'["&amp;'Báo cáo'!$C$3&amp;".xlsx]Hóa đơn COD'!"&amp;CELL("address",D963))),"",(INDIRECT("'["&amp;'Báo cáo'!$C$3&amp;".xlsx]Hóa đơn COD'!"&amp;CELL("address",D963))))</f>
        <v>37710</v>
      </c>
      <c r="E963">
        <f ca="1">IF(ISBLANK(INDIRECT("'["&amp;'Báo cáo'!$C$3&amp;".xlsx]Hóa đơn COD'!"&amp;CELL("address",E963))),"",(INDIRECT("'["&amp;'Báo cáo'!$C$3&amp;".xlsx]Hóa đơn COD'!"&amp;CELL("address",E963))))</f>
        <v>1160280</v>
      </c>
      <c r="F963">
        <f ca="1">IF(ISBLANK(INDIRECT("'["&amp;'Báo cáo'!$C$3&amp;".xlsx]Hóa đơn COD'!"&amp;CELL("address",F963))),"",(INDIRECT("'["&amp;'Báo cáo'!$C$3&amp;".xlsx]Hóa đơn COD'!"&amp;CELL("address",F963))))</f>
        <v>963280</v>
      </c>
      <c r="G963">
        <f ca="1">IF(ISBLANK(INDIRECT("'["&amp;'Báo cáo'!$C$3&amp;".xlsx]Hóa đơn COD'!"&amp;CELL("address",G963))),"",(INDIRECT("'["&amp;'Báo cáo'!$C$3&amp;".xlsx]Hóa đơn COD'!"&amp;CELL("address",G963))))</f>
        <v>197000</v>
      </c>
      <c r="H963">
        <f ca="1">IF(ISBLANK(INDIRECT("'["&amp;'Báo cáo'!$C$3&amp;".xlsx]Hóa đơn COD'!"&amp;CELL("address",H963))),"",(INDIRECT("'["&amp;'Báo cáo'!$C$3&amp;".xlsx]Hóa đơn COD'!"&amp;CELL("address",H963))))</f>
        <v>0</v>
      </c>
      <c r="I963">
        <f ca="1">IF(ISBLANK(INDIRECT("'["&amp;'Báo cáo'!$C$3&amp;".xlsx]Hóa đơn COD'!"&amp;CELL("address",I963))),"",(INDIRECT("'["&amp;'Báo cáo'!$C$3&amp;".xlsx]Hóa đơn COD'!"&amp;CELL("address",I963))))</f>
        <v>47</v>
      </c>
      <c r="J963">
        <f ca="1">IF(ISBLANK(INDIRECT("'["&amp;'Báo cáo'!$C$3&amp;".xlsx]Hóa đơn COD'!"&amp;CELL("address",J963))),"",(INDIRECT("'["&amp;'Báo cáo'!$C$3&amp;".xlsx]Hóa đơn COD'!"&amp;CELL("address",J963))))</f>
        <v>36</v>
      </c>
      <c r="K963">
        <f ca="1">IF(ISBLANK(INDIRECT("'["&amp;'Báo cáo'!$C$3&amp;".xlsx]Hóa đơn COD'!"&amp;CELL("address",K963))),"",(INDIRECT("'["&amp;'Báo cáo'!$C$3&amp;".xlsx]Hóa đơn COD'!"&amp;CELL("address",K963))))</f>
        <v>1</v>
      </c>
      <c r="L963">
        <f ca="1">IF(ISBLANK(INDIRECT("'["&amp;'Báo cáo'!$C$3&amp;".xlsx]Hóa đơn COD'!"&amp;CELL("address",L963))),"",(INDIRECT("'["&amp;'Báo cáo'!$C$3&amp;".xlsx]Hóa đơn COD'!"&amp;CELL("address",L963))))</f>
        <v>10</v>
      </c>
      <c r="M963">
        <f ca="1">IF(ISBLANK(INDIRECT("'["&amp;'Báo cáo'!$C$3&amp;".xlsx]Hóa đơn COD'!"&amp;CELL("address",M963))),"",(INDIRECT("'["&amp;'Báo cáo'!$C$3&amp;".xlsx]Hóa đơn COD'!"&amp;CELL("address",M963))))</f>
        <v>47</v>
      </c>
      <c r="N963" t="str">
        <f ca="1">IF(ISBLANK(INDIRECT("'["&amp;'Báo cáo'!$C$3&amp;".xlsx]Hóa đơn COD'!"&amp;CELL("address",N963))),"",(INDIRECT("'["&amp;'Báo cáo'!$C$3&amp;".xlsx]Hóa đơn COD'!"&amp;CELL("address",N963))))</f>
        <v>tuoint</v>
      </c>
      <c r="O963" t="str">
        <f ca="1">IF(ISBLANK(INDIRECT("'["&amp;'Báo cáo'!$C$3&amp;".xlsx]Hóa đơn COD'!"&amp;CELL("address",O963))),"",(INDIRECT("'["&amp;'Báo cáo'!$C$3&amp;".xlsx]Hóa đơn COD'!"&amp;CELL("address",O963))))</f>
        <v>19:37 06-12-19</v>
      </c>
      <c r="P963" s="10">
        <f t="shared" ref="P963:P1000" ca="1" si="15">IF(B963="","",TIME(VALUE(LEFT(O963,2)),VALUE(MID(O963,4,2)),0))</f>
        <v>0.81736111111111109</v>
      </c>
      <c r="Q963" t="str">
        <f ca="1">IF(B963="","",IF(P963&lt;'Báo cáo'!$C$4,"Sáng","Chiều"))</f>
        <v>Chiều</v>
      </c>
      <c r="R963" s="12" t="str">
        <f ca="1">IF(A963="","",IF(ISNUMBER(MATCH(B963,'Danh sách COD'!$B:$B,0)),J963/I963,""))</f>
        <v/>
      </c>
      <c r="S963" t="str">
        <f ca="1">IF(R963="","",IF(R963&gt;='Báo cáo'!$C$8,"Có","Không"))</f>
        <v/>
      </c>
    </row>
    <row r="964" spans="1:19" x14ac:dyDescent="0.25">
      <c r="A964" t="str">
        <f ca="1">IF(ISBLANK(INDIRECT("'["&amp;'Báo cáo'!$C$3&amp;".xlsx]Hóa đơn COD'!"&amp;CELL("address",A964))),"",(INDIRECT("'["&amp;'Báo cáo'!$C$3&amp;".xlsx]Hóa đơn COD'!"&amp;CELL("address",A964))))</f>
        <v>BTT399346953.T171795.061219</v>
      </c>
      <c r="B964" t="str">
        <f ca="1">IF(ISBLANK(INDIRECT("'["&amp;'Báo cáo'!$C$3&amp;".xlsx]Hóa đơn COD'!"&amp;CELL("address",B964))),"",(INDIRECT("'["&amp;'Báo cáo'!$C$3&amp;".xlsx]Hóa đơn COD'!"&amp;CELL("address",B964))))</f>
        <v>T171795-Châu Tuấn Hiền</v>
      </c>
      <c r="C964">
        <f ca="1">IF(ISBLANK(INDIRECT("'["&amp;'Báo cáo'!$C$3&amp;".xlsx]Hóa đơn COD'!"&amp;CELL("address",C964))),"",(INDIRECT("'["&amp;'Báo cáo'!$C$3&amp;".xlsx]Hóa đơn COD'!"&amp;CELL("address",C964))))</f>
        <v>10668788</v>
      </c>
      <c r="D964">
        <f ca="1">IF(ISBLANK(INDIRECT("'["&amp;'Báo cáo'!$C$3&amp;".xlsx]Hóa đơn COD'!"&amp;CELL("address",D964))),"",(INDIRECT("'["&amp;'Báo cáo'!$C$3&amp;".xlsx]Hóa đơn COD'!"&amp;CELL("address",D964))))</f>
        <v>0</v>
      </c>
      <c r="E964">
        <f ca="1">IF(ISBLANK(INDIRECT("'["&amp;'Báo cáo'!$C$3&amp;".xlsx]Hóa đơn COD'!"&amp;CELL("address",E964))),"",(INDIRECT("'["&amp;'Báo cáo'!$C$3&amp;".xlsx]Hóa đơn COD'!"&amp;CELL("address",E964))))</f>
        <v>980300</v>
      </c>
      <c r="F964">
        <f ca="1">IF(ISBLANK(INDIRECT("'["&amp;'Báo cáo'!$C$3&amp;".xlsx]Hóa đơn COD'!"&amp;CELL("address",F964))),"",(INDIRECT("'["&amp;'Báo cáo'!$C$3&amp;".xlsx]Hóa đơn COD'!"&amp;CELL("address",F964))))</f>
        <v>858300</v>
      </c>
      <c r="G964">
        <f ca="1">IF(ISBLANK(INDIRECT("'["&amp;'Báo cáo'!$C$3&amp;".xlsx]Hóa đơn COD'!"&amp;CELL("address",G964))),"",(INDIRECT("'["&amp;'Báo cáo'!$C$3&amp;".xlsx]Hóa đơn COD'!"&amp;CELL("address",G964))))</f>
        <v>122000</v>
      </c>
      <c r="H964">
        <f ca="1">IF(ISBLANK(INDIRECT("'["&amp;'Báo cáo'!$C$3&amp;".xlsx]Hóa đơn COD'!"&amp;CELL("address",H964))),"",(INDIRECT("'["&amp;'Báo cáo'!$C$3&amp;".xlsx]Hóa đơn COD'!"&amp;CELL("address",H964))))</f>
        <v>0</v>
      </c>
      <c r="I964">
        <f ca="1">IF(ISBLANK(INDIRECT("'["&amp;'Báo cáo'!$C$3&amp;".xlsx]Hóa đơn COD'!"&amp;CELL("address",I964))),"",(INDIRECT("'["&amp;'Báo cáo'!$C$3&amp;".xlsx]Hóa đơn COD'!"&amp;CELL("address",I964))))</f>
        <v>40</v>
      </c>
      <c r="J964">
        <f ca="1">IF(ISBLANK(INDIRECT("'["&amp;'Báo cáo'!$C$3&amp;".xlsx]Hóa đơn COD'!"&amp;CELL("address",J964))),"",(INDIRECT("'["&amp;'Báo cáo'!$C$3&amp;".xlsx]Hóa đơn COD'!"&amp;CELL("address",J964))))</f>
        <v>34</v>
      </c>
      <c r="K964">
        <f ca="1">IF(ISBLANK(INDIRECT("'["&amp;'Báo cáo'!$C$3&amp;".xlsx]Hóa đơn COD'!"&amp;CELL("address",K964))),"",(INDIRECT("'["&amp;'Báo cáo'!$C$3&amp;".xlsx]Hóa đơn COD'!"&amp;CELL("address",K964))))</f>
        <v>3</v>
      </c>
      <c r="L964">
        <f ca="1">IF(ISBLANK(INDIRECT("'["&amp;'Báo cáo'!$C$3&amp;".xlsx]Hóa đơn COD'!"&amp;CELL("address",L964))),"",(INDIRECT("'["&amp;'Báo cáo'!$C$3&amp;".xlsx]Hóa đơn COD'!"&amp;CELL("address",L964))))</f>
        <v>3</v>
      </c>
      <c r="M964">
        <f ca="1">IF(ISBLANK(INDIRECT("'["&amp;'Báo cáo'!$C$3&amp;".xlsx]Hóa đơn COD'!"&amp;CELL("address",M964))),"",(INDIRECT("'["&amp;'Báo cáo'!$C$3&amp;".xlsx]Hóa đơn COD'!"&amp;CELL("address",M964))))</f>
        <v>40</v>
      </c>
      <c r="N964" t="str">
        <f ca="1">IF(ISBLANK(INDIRECT("'["&amp;'Báo cáo'!$C$3&amp;".xlsx]Hóa đơn COD'!"&amp;CELL("address",N964))),"",(INDIRECT("'["&amp;'Báo cáo'!$C$3&amp;".xlsx]Hóa đơn COD'!"&amp;CELL("address",N964))))</f>
        <v>trongntm</v>
      </c>
      <c r="O964" t="str">
        <f ca="1">IF(ISBLANK(INDIRECT("'["&amp;'Báo cáo'!$C$3&amp;".xlsx]Hóa đơn COD'!"&amp;CELL("address",O964))),"",(INDIRECT("'["&amp;'Báo cáo'!$C$3&amp;".xlsx]Hóa đơn COD'!"&amp;CELL("address",O964))))</f>
        <v>12:32 06-12-19</v>
      </c>
      <c r="P964" s="10">
        <f t="shared" ca="1" si="15"/>
        <v>0.52222222222222225</v>
      </c>
      <c r="Q964" t="str">
        <f ca="1">IF(B964="","",IF(P964&lt;'Báo cáo'!$C$4,"Sáng","Chiều"))</f>
        <v>Sáng</v>
      </c>
      <c r="R964" s="12" t="str">
        <f ca="1">IF(A964="","",IF(ISNUMBER(MATCH(B964,'Danh sách COD'!$B:$B,0)),J964/I964,""))</f>
        <v/>
      </c>
      <c r="S964" t="str">
        <f ca="1">IF(R964="","",IF(R964&gt;='Báo cáo'!$C$8,"Có","Không"))</f>
        <v/>
      </c>
    </row>
    <row r="965" spans="1:19" x14ac:dyDescent="0.25">
      <c r="A965" t="str">
        <f ca="1">IF(ISBLANK(INDIRECT("'["&amp;'Báo cáo'!$C$3&amp;".xlsx]Hóa đơn COD'!"&amp;CELL("address",A965))),"",(INDIRECT("'["&amp;'Báo cáo'!$C$3&amp;".xlsx]Hóa đơn COD'!"&amp;CELL("address",A965))))</f>
        <v>BTT395233347.T171795.031219</v>
      </c>
      <c r="B965" t="str">
        <f ca="1">IF(ISBLANK(INDIRECT("'["&amp;'Báo cáo'!$C$3&amp;".xlsx]Hóa đơn COD'!"&amp;CELL("address",B965))),"",(INDIRECT("'["&amp;'Báo cáo'!$C$3&amp;".xlsx]Hóa đơn COD'!"&amp;CELL("address",B965))))</f>
        <v>T171795-Châu Tuấn Hiền</v>
      </c>
      <c r="C965">
        <f ca="1">IF(ISBLANK(INDIRECT("'["&amp;'Báo cáo'!$C$3&amp;".xlsx]Hóa đơn COD'!"&amp;CELL("address",C965))),"",(INDIRECT("'["&amp;'Báo cáo'!$C$3&amp;".xlsx]Hóa đơn COD'!"&amp;CELL("address",C965))))</f>
        <v>13966666</v>
      </c>
      <c r="D965">
        <f ca="1">IF(ISBLANK(INDIRECT("'["&amp;'Báo cáo'!$C$3&amp;".xlsx]Hóa đơn COD'!"&amp;CELL("address",D965))),"",(INDIRECT("'["&amp;'Báo cáo'!$C$3&amp;".xlsx]Hóa đơn COD'!"&amp;CELL("address",D965))))</f>
        <v>0</v>
      </c>
      <c r="E965">
        <f ca="1">IF(ISBLANK(INDIRECT("'["&amp;'Báo cáo'!$C$3&amp;".xlsx]Hóa đơn COD'!"&amp;CELL("address",E965))),"",(INDIRECT("'["&amp;'Báo cáo'!$C$3&amp;".xlsx]Hóa đơn COD'!"&amp;CELL("address",E965))))</f>
        <v>1198765</v>
      </c>
      <c r="F965">
        <f ca="1">IF(ISBLANK(INDIRECT("'["&amp;'Báo cáo'!$C$3&amp;".xlsx]Hóa đơn COD'!"&amp;CELL("address",F965))),"",(INDIRECT("'["&amp;'Báo cáo'!$C$3&amp;".xlsx]Hóa đơn COD'!"&amp;CELL("address",F965))))</f>
        <v>1054765</v>
      </c>
      <c r="G965">
        <f ca="1">IF(ISBLANK(INDIRECT("'["&amp;'Báo cáo'!$C$3&amp;".xlsx]Hóa đơn COD'!"&amp;CELL("address",G965))),"",(INDIRECT("'["&amp;'Báo cáo'!$C$3&amp;".xlsx]Hóa đơn COD'!"&amp;CELL("address",G965))))</f>
        <v>144000</v>
      </c>
      <c r="H965">
        <f ca="1">IF(ISBLANK(INDIRECT("'["&amp;'Báo cáo'!$C$3&amp;".xlsx]Hóa đơn COD'!"&amp;CELL("address",H965))),"",(INDIRECT("'["&amp;'Báo cáo'!$C$3&amp;".xlsx]Hóa đơn COD'!"&amp;CELL("address",H965))))</f>
        <v>0</v>
      </c>
      <c r="I965">
        <f ca="1">IF(ISBLANK(INDIRECT("'["&amp;'Báo cáo'!$C$3&amp;".xlsx]Hóa đơn COD'!"&amp;CELL("address",I965))),"",(INDIRECT("'["&amp;'Báo cáo'!$C$3&amp;".xlsx]Hóa đơn COD'!"&amp;CELL("address",I965))))</f>
        <v>57</v>
      </c>
      <c r="J965">
        <f ca="1">IF(ISBLANK(INDIRECT("'["&amp;'Báo cáo'!$C$3&amp;".xlsx]Hóa đơn COD'!"&amp;CELL("address",J965))),"",(INDIRECT("'["&amp;'Báo cáo'!$C$3&amp;".xlsx]Hóa đơn COD'!"&amp;CELL("address",J965))))</f>
        <v>46</v>
      </c>
      <c r="K965">
        <f ca="1">IF(ISBLANK(INDIRECT("'["&amp;'Báo cáo'!$C$3&amp;".xlsx]Hóa đơn COD'!"&amp;CELL("address",K965))),"",(INDIRECT("'["&amp;'Báo cáo'!$C$3&amp;".xlsx]Hóa đơn COD'!"&amp;CELL("address",K965))))</f>
        <v>4</v>
      </c>
      <c r="L965">
        <f ca="1">IF(ISBLANK(INDIRECT("'["&amp;'Báo cáo'!$C$3&amp;".xlsx]Hóa đơn COD'!"&amp;CELL("address",L965))),"",(INDIRECT("'["&amp;'Báo cáo'!$C$3&amp;".xlsx]Hóa đơn COD'!"&amp;CELL("address",L965))))</f>
        <v>7</v>
      </c>
      <c r="M965">
        <f ca="1">IF(ISBLANK(INDIRECT("'["&amp;'Báo cáo'!$C$3&amp;".xlsx]Hóa đơn COD'!"&amp;CELL("address",M965))),"",(INDIRECT("'["&amp;'Báo cáo'!$C$3&amp;".xlsx]Hóa đơn COD'!"&amp;CELL("address",M965))))</f>
        <v>57</v>
      </c>
      <c r="N965" t="str">
        <f ca="1">IF(ISBLANK(INDIRECT("'["&amp;'Báo cáo'!$C$3&amp;".xlsx]Hóa đơn COD'!"&amp;CELL("address",N965))),"",(INDIRECT("'["&amp;'Báo cáo'!$C$3&amp;".xlsx]Hóa đơn COD'!"&amp;CELL("address",N965))))</f>
        <v>nhitpy</v>
      </c>
      <c r="O965" t="str">
        <f ca="1">IF(ISBLANK(INDIRECT("'["&amp;'Báo cáo'!$C$3&amp;".xlsx]Hóa đơn COD'!"&amp;CELL("address",O965))),"",(INDIRECT("'["&amp;'Báo cáo'!$C$3&amp;".xlsx]Hóa đơn COD'!"&amp;CELL("address",O965))))</f>
        <v>12:42 03-12-19</v>
      </c>
      <c r="P965" s="10">
        <f t="shared" ca="1" si="15"/>
        <v>0.52916666666666667</v>
      </c>
      <c r="Q965" t="str">
        <f ca="1">IF(B965="","",IF(P965&lt;'Báo cáo'!$C$4,"Sáng","Chiều"))</f>
        <v>Sáng</v>
      </c>
      <c r="R965" s="12" t="str">
        <f ca="1">IF(A965="","",IF(ISNUMBER(MATCH(B965,'Danh sách COD'!$B:$B,0)),J965/I965,""))</f>
        <v/>
      </c>
      <c r="S965" t="str">
        <f ca="1">IF(R965="","",IF(R965&gt;='Báo cáo'!$C$8,"Có","Không"))</f>
        <v/>
      </c>
    </row>
    <row r="966" spans="1:19" x14ac:dyDescent="0.25">
      <c r="A966" t="str">
        <f ca="1">IF(ISBLANK(INDIRECT("'["&amp;'Báo cáo'!$C$3&amp;".xlsx]Hóa đơn COD'!"&amp;CELL("address",A966))),"",(INDIRECT("'["&amp;'Báo cáo'!$C$3&amp;".xlsx]Hóa đơn COD'!"&amp;CELL("address",A966))))</f>
        <v>BTT396660588.T171795.041219</v>
      </c>
      <c r="B966" t="str">
        <f ca="1">IF(ISBLANK(INDIRECT("'["&amp;'Báo cáo'!$C$3&amp;".xlsx]Hóa đơn COD'!"&amp;CELL("address",B966))),"",(INDIRECT("'["&amp;'Báo cáo'!$C$3&amp;".xlsx]Hóa đơn COD'!"&amp;CELL("address",B966))))</f>
        <v>T171795-Châu Tuấn Hiền</v>
      </c>
      <c r="C966">
        <f ca="1">IF(ISBLANK(INDIRECT("'["&amp;'Báo cáo'!$C$3&amp;".xlsx]Hóa đơn COD'!"&amp;CELL("address",C966))),"",(INDIRECT("'["&amp;'Báo cáo'!$C$3&amp;".xlsx]Hóa đơn COD'!"&amp;CELL("address",C966))))</f>
        <v>15609211</v>
      </c>
      <c r="D966">
        <f ca="1">IF(ISBLANK(INDIRECT("'["&amp;'Báo cáo'!$C$3&amp;".xlsx]Hóa đơn COD'!"&amp;CELL("address",D966))),"",(INDIRECT("'["&amp;'Báo cáo'!$C$3&amp;".xlsx]Hóa đơn COD'!"&amp;CELL("address",D966))))</f>
        <v>15950</v>
      </c>
      <c r="E966">
        <f ca="1">IF(ISBLANK(INDIRECT("'["&amp;'Báo cáo'!$C$3&amp;".xlsx]Hóa đơn COD'!"&amp;CELL("address",E966))),"",(INDIRECT("'["&amp;'Báo cáo'!$C$3&amp;".xlsx]Hóa đơn COD'!"&amp;CELL("address",E966))))</f>
        <v>1106960</v>
      </c>
      <c r="F966">
        <f ca="1">IF(ISBLANK(INDIRECT("'["&amp;'Báo cáo'!$C$3&amp;".xlsx]Hóa đơn COD'!"&amp;CELL("address",F966))),"",(INDIRECT("'["&amp;'Báo cáo'!$C$3&amp;".xlsx]Hóa đơn COD'!"&amp;CELL("address",F966))))</f>
        <v>826010</v>
      </c>
      <c r="G966">
        <f ca="1">IF(ISBLANK(INDIRECT("'["&amp;'Báo cáo'!$C$3&amp;".xlsx]Hóa đơn COD'!"&amp;CELL("address",G966))),"",(INDIRECT("'["&amp;'Báo cáo'!$C$3&amp;".xlsx]Hóa đơn COD'!"&amp;CELL("address",G966))))</f>
        <v>265000</v>
      </c>
      <c r="H966">
        <f ca="1">IF(ISBLANK(INDIRECT("'["&amp;'Báo cáo'!$C$3&amp;".xlsx]Hóa đơn COD'!"&amp;CELL("address",H966))),"",(INDIRECT("'["&amp;'Báo cáo'!$C$3&amp;".xlsx]Hóa đơn COD'!"&amp;CELL("address",H966))))</f>
        <v>0</v>
      </c>
      <c r="I966">
        <f ca="1">IF(ISBLANK(INDIRECT("'["&amp;'Báo cáo'!$C$3&amp;".xlsx]Hóa đơn COD'!"&amp;CELL("address",I966))),"",(INDIRECT("'["&amp;'Báo cáo'!$C$3&amp;".xlsx]Hóa đơn COD'!"&amp;CELL("address",I966))))</f>
        <v>55</v>
      </c>
      <c r="J966">
        <f ca="1">IF(ISBLANK(INDIRECT("'["&amp;'Báo cáo'!$C$3&amp;".xlsx]Hóa đơn COD'!"&amp;CELL("address",J966))),"",(INDIRECT("'["&amp;'Báo cáo'!$C$3&amp;".xlsx]Hóa đơn COD'!"&amp;CELL("address",J966))))</f>
        <v>43</v>
      </c>
      <c r="K966">
        <f ca="1">IF(ISBLANK(INDIRECT("'["&amp;'Báo cáo'!$C$3&amp;".xlsx]Hóa đơn COD'!"&amp;CELL("address",K966))),"",(INDIRECT("'["&amp;'Báo cáo'!$C$3&amp;".xlsx]Hóa đơn COD'!"&amp;CELL("address",K966))))</f>
        <v>3</v>
      </c>
      <c r="L966">
        <f ca="1">IF(ISBLANK(INDIRECT("'["&amp;'Báo cáo'!$C$3&amp;".xlsx]Hóa đơn COD'!"&amp;CELL("address",L966))),"",(INDIRECT("'["&amp;'Báo cáo'!$C$3&amp;".xlsx]Hóa đơn COD'!"&amp;CELL("address",L966))))</f>
        <v>9</v>
      </c>
      <c r="M966">
        <f ca="1">IF(ISBLANK(INDIRECT("'["&amp;'Báo cáo'!$C$3&amp;".xlsx]Hóa đơn COD'!"&amp;CELL("address",M966))),"",(INDIRECT("'["&amp;'Báo cáo'!$C$3&amp;".xlsx]Hóa đơn COD'!"&amp;CELL("address",M966))))</f>
        <v>55</v>
      </c>
      <c r="N966" t="str">
        <f ca="1">IF(ISBLANK(INDIRECT("'["&amp;'Báo cáo'!$C$3&amp;".xlsx]Hóa đơn COD'!"&amp;CELL("address",N966))),"",(INDIRECT("'["&amp;'Báo cáo'!$C$3&amp;".xlsx]Hóa đơn COD'!"&amp;CELL("address",N966))))</f>
        <v>anhtnt3</v>
      </c>
      <c r="O966" t="str">
        <f ca="1">IF(ISBLANK(INDIRECT("'["&amp;'Báo cáo'!$C$3&amp;".xlsx]Hóa đơn COD'!"&amp;CELL("address",O966))),"",(INDIRECT("'["&amp;'Báo cáo'!$C$3&amp;".xlsx]Hóa đơn COD'!"&amp;CELL("address",O966))))</f>
        <v>12:42 04-12-19</v>
      </c>
      <c r="P966" s="10">
        <f t="shared" ca="1" si="15"/>
        <v>0.52916666666666667</v>
      </c>
      <c r="Q966" t="str">
        <f ca="1">IF(B966="","",IF(P966&lt;'Báo cáo'!$C$4,"Sáng","Chiều"))</f>
        <v>Sáng</v>
      </c>
      <c r="R966" s="12" t="str">
        <f ca="1">IF(A966="","",IF(ISNUMBER(MATCH(B966,'Danh sách COD'!$B:$B,0)),J966/I966,""))</f>
        <v/>
      </c>
      <c r="S966" t="str">
        <f ca="1">IF(R966="","",IF(R966&gt;='Báo cáo'!$C$8,"Có","Không"))</f>
        <v/>
      </c>
    </row>
    <row r="967" spans="1:19" x14ac:dyDescent="0.25">
      <c r="A967" t="str">
        <f ca="1">IF(ISBLANK(INDIRECT("'["&amp;'Báo cáo'!$C$3&amp;".xlsx]Hóa đơn COD'!"&amp;CELL("address",A967))),"",(INDIRECT("'["&amp;'Báo cáo'!$C$3&amp;".xlsx]Hóa đơn COD'!"&amp;CELL("address",A967))))</f>
        <v>BTT397934916.T171795.051219</v>
      </c>
      <c r="B967" t="str">
        <f ca="1">IF(ISBLANK(INDIRECT("'["&amp;'Báo cáo'!$C$3&amp;".xlsx]Hóa đơn COD'!"&amp;CELL("address",B967))),"",(INDIRECT("'["&amp;'Báo cáo'!$C$3&amp;".xlsx]Hóa đơn COD'!"&amp;CELL("address",B967))))</f>
        <v>T171795-Châu Tuấn Hiền</v>
      </c>
      <c r="C967">
        <f ca="1">IF(ISBLANK(INDIRECT("'["&amp;'Báo cáo'!$C$3&amp;".xlsx]Hóa đơn COD'!"&amp;CELL("address",C967))),"",(INDIRECT("'["&amp;'Báo cáo'!$C$3&amp;".xlsx]Hóa đơn COD'!"&amp;CELL("address",C967))))</f>
        <v>14219892</v>
      </c>
      <c r="D967">
        <f ca="1">IF(ISBLANK(INDIRECT("'["&amp;'Báo cáo'!$C$3&amp;".xlsx]Hóa đơn COD'!"&amp;CELL("address",D967))),"",(INDIRECT("'["&amp;'Báo cáo'!$C$3&amp;".xlsx]Hóa đơn COD'!"&amp;CELL("address",D967))))</f>
        <v>28800</v>
      </c>
      <c r="E967">
        <f ca="1">IF(ISBLANK(INDIRECT("'["&amp;'Báo cáo'!$C$3&amp;".xlsx]Hóa đơn COD'!"&amp;CELL("address",E967))),"",(INDIRECT("'["&amp;'Báo cáo'!$C$3&amp;".xlsx]Hóa đơn COD'!"&amp;CELL("address",E967))))</f>
        <v>996690</v>
      </c>
      <c r="F967">
        <f ca="1">IF(ISBLANK(INDIRECT("'["&amp;'Báo cáo'!$C$3&amp;".xlsx]Hóa đơn COD'!"&amp;CELL("address",F967))),"",(INDIRECT("'["&amp;'Báo cáo'!$C$3&amp;".xlsx]Hóa đơn COD'!"&amp;CELL("address",F967))))</f>
        <v>797890</v>
      </c>
      <c r="G967">
        <f ca="1">IF(ISBLANK(INDIRECT("'["&amp;'Báo cáo'!$C$3&amp;".xlsx]Hóa đơn COD'!"&amp;CELL("address",G967))),"",(INDIRECT("'["&amp;'Báo cáo'!$C$3&amp;".xlsx]Hóa đơn COD'!"&amp;CELL("address",G967))))</f>
        <v>170000</v>
      </c>
      <c r="H967">
        <f ca="1">IF(ISBLANK(INDIRECT("'["&amp;'Báo cáo'!$C$3&amp;".xlsx]Hóa đơn COD'!"&amp;CELL("address",H967))),"",(INDIRECT("'["&amp;'Báo cáo'!$C$3&amp;".xlsx]Hóa đơn COD'!"&amp;CELL("address",H967))))</f>
        <v>0</v>
      </c>
      <c r="I967">
        <f ca="1">IF(ISBLANK(INDIRECT("'["&amp;'Báo cáo'!$C$3&amp;".xlsx]Hóa đơn COD'!"&amp;CELL("address",I967))),"",(INDIRECT("'["&amp;'Báo cáo'!$C$3&amp;".xlsx]Hóa đơn COD'!"&amp;CELL("address",I967))))</f>
        <v>42</v>
      </c>
      <c r="J967">
        <f ca="1">IF(ISBLANK(INDIRECT("'["&amp;'Báo cáo'!$C$3&amp;".xlsx]Hóa đơn COD'!"&amp;CELL("address",J967))),"",(INDIRECT("'["&amp;'Báo cáo'!$C$3&amp;".xlsx]Hóa đơn COD'!"&amp;CELL("address",J967))))</f>
        <v>37</v>
      </c>
      <c r="K967">
        <f ca="1">IF(ISBLANK(INDIRECT("'["&amp;'Báo cáo'!$C$3&amp;".xlsx]Hóa đơn COD'!"&amp;CELL("address",K967))),"",(INDIRECT("'["&amp;'Báo cáo'!$C$3&amp;".xlsx]Hóa đơn COD'!"&amp;CELL("address",K967))))</f>
        <v>2</v>
      </c>
      <c r="L967">
        <f ca="1">IF(ISBLANK(INDIRECT("'["&amp;'Báo cáo'!$C$3&amp;".xlsx]Hóa đơn COD'!"&amp;CELL("address",L967))),"",(INDIRECT("'["&amp;'Báo cáo'!$C$3&amp;".xlsx]Hóa đơn COD'!"&amp;CELL("address",L967))))</f>
        <v>3</v>
      </c>
      <c r="M967">
        <f ca="1">IF(ISBLANK(INDIRECT("'["&amp;'Báo cáo'!$C$3&amp;".xlsx]Hóa đơn COD'!"&amp;CELL("address",M967))),"",(INDIRECT("'["&amp;'Báo cáo'!$C$3&amp;".xlsx]Hóa đơn COD'!"&amp;CELL("address",M967))))</f>
        <v>42</v>
      </c>
      <c r="N967" t="str">
        <f ca="1">IF(ISBLANK(INDIRECT("'["&amp;'Báo cáo'!$C$3&amp;".xlsx]Hóa đơn COD'!"&amp;CELL("address",N967))),"",(INDIRECT("'["&amp;'Báo cáo'!$C$3&amp;".xlsx]Hóa đơn COD'!"&amp;CELL("address",N967))))</f>
        <v>anhtnt3</v>
      </c>
      <c r="O967" t="str">
        <f ca="1">IF(ISBLANK(INDIRECT("'["&amp;'Báo cáo'!$C$3&amp;".xlsx]Hóa đơn COD'!"&amp;CELL("address",O967))),"",(INDIRECT("'["&amp;'Báo cáo'!$C$3&amp;".xlsx]Hóa đơn COD'!"&amp;CELL("address",O967))))</f>
        <v>12:53 05-12-19</v>
      </c>
      <c r="P967" s="10">
        <f t="shared" ca="1" si="15"/>
        <v>0.53680555555555554</v>
      </c>
      <c r="Q967" t="str">
        <f ca="1">IF(B967="","",IF(P967&lt;'Báo cáo'!$C$4,"Sáng","Chiều"))</f>
        <v>Sáng</v>
      </c>
      <c r="R967" s="12" t="str">
        <f ca="1">IF(A967="","",IF(ISNUMBER(MATCH(B967,'Danh sách COD'!$B:$B,0)),J967/I967,""))</f>
        <v/>
      </c>
      <c r="S967" t="str">
        <f ca="1">IF(R967="","",IF(R967&gt;='Báo cáo'!$C$8,"Có","Không"))</f>
        <v/>
      </c>
    </row>
    <row r="968" spans="1:19" x14ac:dyDescent="0.25">
      <c r="A968" t="str">
        <f ca="1">IF(ISBLANK(INDIRECT("'["&amp;'Báo cáo'!$C$3&amp;".xlsx]Hóa đơn COD'!"&amp;CELL("address",A968))),"",(INDIRECT("'["&amp;'Báo cáo'!$C$3&amp;".xlsx]Hóa đơn COD'!"&amp;CELL("address",A968))))</f>
        <v>BTT393929979.T171795.021219</v>
      </c>
      <c r="B968" t="str">
        <f ca="1">IF(ISBLANK(INDIRECT("'["&amp;'Báo cáo'!$C$3&amp;".xlsx]Hóa đơn COD'!"&amp;CELL("address",B968))),"",(INDIRECT("'["&amp;'Báo cáo'!$C$3&amp;".xlsx]Hóa đơn COD'!"&amp;CELL("address",B968))))</f>
        <v>T171795-Châu Tuấn Hiền</v>
      </c>
      <c r="C968">
        <f ca="1">IF(ISBLANK(INDIRECT("'["&amp;'Báo cáo'!$C$3&amp;".xlsx]Hóa đơn COD'!"&amp;CELL("address",C968))),"",(INDIRECT("'["&amp;'Báo cáo'!$C$3&amp;".xlsx]Hóa đơn COD'!"&amp;CELL("address",C968))))</f>
        <v>9921344</v>
      </c>
      <c r="D968">
        <f ca="1">IF(ISBLANK(INDIRECT("'["&amp;'Báo cáo'!$C$3&amp;".xlsx]Hóa đơn COD'!"&amp;CELL("address",D968))),"",(INDIRECT("'["&amp;'Báo cáo'!$C$3&amp;".xlsx]Hóa đơn COD'!"&amp;CELL("address",D968))))</f>
        <v>0</v>
      </c>
      <c r="E968">
        <f ca="1">IF(ISBLANK(INDIRECT("'["&amp;'Báo cáo'!$C$3&amp;".xlsx]Hóa đơn COD'!"&amp;CELL("address",E968))),"",(INDIRECT("'["&amp;'Báo cáo'!$C$3&amp;".xlsx]Hóa đơn COD'!"&amp;CELL("address",E968))))</f>
        <v>1304406</v>
      </c>
      <c r="F968">
        <f ca="1">IF(ISBLANK(INDIRECT("'["&amp;'Báo cáo'!$C$3&amp;".xlsx]Hóa đơn COD'!"&amp;CELL("address",F968))),"",(INDIRECT("'["&amp;'Báo cáo'!$C$3&amp;".xlsx]Hóa đơn COD'!"&amp;CELL("address",F968))))</f>
        <v>953406</v>
      </c>
      <c r="G968">
        <f ca="1">IF(ISBLANK(INDIRECT("'["&amp;'Báo cáo'!$C$3&amp;".xlsx]Hóa đơn COD'!"&amp;CELL("address",G968))),"",(INDIRECT("'["&amp;'Báo cáo'!$C$3&amp;".xlsx]Hóa đơn COD'!"&amp;CELL("address",G968))))</f>
        <v>351000</v>
      </c>
      <c r="H968">
        <f ca="1">IF(ISBLANK(INDIRECT("'["&amp;'Báo cáo'!$C$3&amp;".xlsx]Hóa đơn COD'!"&amp;CELL("address",H968))),"",(INDIRECT("'["&amp;'Báo cáo'!$C$3&amp;".xlsx]Hóa đơn COD'!"&amp;CELL("address",H968))))</f>
        <v>0</v>
      </c>
      <c r="I968">
        <f ca="1">IF(ISBLANK(INDIRECT("'["&amp;'Báo cáo'!$C$3&amp;".xlsx]Hóa đơn COD'!"&amp;CELL("address",I968))),"",(INDIRECT("'["&amp;'Báo cáo'!$C$3&amp;".xlsx]Hóa đơn COD'!"&amp;CELL("address",I968))))</f>
        <v>61</v>
      </c>
      <c r="J968">
        <f ca="1">IF(ISBLANK(INDIRECT("'["&amp;'Báo cáo'!$C$3&amp;".xlsx]Hóa đơn COD'!"&amp;CELL("address",J968))),"",(INDIRECT("'["&amp;'Báo cáo'!$C$3&amp;".xlsx]Hóa đơn COD'!"&amp;CELL("address",J968))))</f>
        <v>51</v>
      </c>
      <c r="K968">
        <f ca="1">IF(ISBLANK(INDIRECT("'["&amp;'Báo cáo'!$C$3&amp;".xlsx]Hóa đơn COD'!"&amp;CELL("address",K968))),"",(INDIRECT("'["&amp;'Báo cáo'!$C$3&amp;".xlsx]Hóa đơn COD'!"&amp;CELL("address",K968))))</f>
        <v>2</v>
      </c>
      <c r="L968">
        <f ca="1">IF(ISBLANK(INDIRECT("'["&amp;'Báo cáo'!$C$3&amp;".xlsx]Hóa đơn COD'!"&amp;CELL("address",L968))),"",(INDIRECT("'["&amp;'Báo cáo'!$C$3&amp;".xlsx]Hóa đơn COD'!"&amp;CELL("address",L968))))</f>
        <v>8</v>
      </c>
      <c r="M968">
        <f ca="1">IF(ISBLANK(INDIRECT("'["&amp;'Báo cáo'!$C$3&amp;".xlsx]Hóa đơn COD'!"&amp;CELL("address",M968))),"",(INDIRECT("'["&amp;'Báo cáo'!$C$3&amp;".xlsx]Hóa đơn COD'!"&amp;CELL("address",M968))))</f>
        <v>61</v>
      </c>
      <c r="N968" t="str">
        <f ca="1">IF(ISBLANK(INDIRECT("'["&amp;'Báo cáo'!$C$3&amp;".xlsx]Hóa đơn COD'!"&amp;CELL("address",N968))),"",(INDIRECT("'["&amp;'Báo cáo'!$C$3&amp;".xlsx]Hóa đơn COD'!"&amp;CELL("address",N968))))</f>
        <v>nhitpy</v>
      </c>
      <c r="O968" t="str">
        <f ca="1">IF(ISBLANK(INDIRECT("'["&amp;'Báo cáo'!$C$3&amp;".xlsx]Hóa đơn COD'!"&amp;CELL("address",O968))),"",(INDIRECT("'["&amp;'Báo cáo'!$C$3&amp;".xlsx]Hóa đơn COD'!"&amp;CELL("address",O968))))</f>
        <v>12:55 02-12-19</v>
      </c>
      <c r="P968" s="10">
        <f t="shared" ca="1" si="15"/>
        <v>0.53819444444444442</v>
      </c>
      <c r="Q968" t="str">
        <f ca="1">IF(B968="","",IF(P968&lt;'Báo cáo'!$C$4,"Sáng","Chiều"))</f>
        <v>Sáng</v>
      </c>
      <c r="R968" s="12" t="str">
        <f ca="1">IF(A968="","",IF(ISNUMBER(MATCH(B968,'Danh sách COD'!$B:$B,0)),J968/I968,""))</f>
        <v/>
      </c>
      <c r="S968" t="str">
        <f ca="1">IF(R968="","",IF(R968&gt;='Báo cáo'!$C$8,"Có","Không"))</f>
        <v/>
      </c>
    </row>
    <row r="969" spans="1:19" x14ac:dyDescent="0.25">
      <c r="A969" t="str">
        <f ca="1">IF(ISBLANK(INDIRECT("'["&amp;'Báo cáo'!$C$3&amp;".xlsx]Hóa đơn COD'!"&amp;CELL("address",A969))),"",(INDIRECT("'["&amp;'Báo cáo'!$C$3&amp;".xlsx]Hóa đơn COD'!"&amp;CELL("address",A969))))</f>
        <v>BTT391805655.T171795.301119</v>
      </c>
      <c r="B969" t="str">
        <f ca="1">IF(ISBLANK(INDIRECT("'["&amp;'Báo cáo'!$C$3&amp;".xlsx]Hóa đơn COD'!"&amp;CELL("address",B969))),"",(INDIRECT("'["&amp;'Báo cáo'!$C$3&amp;".xlsx]Hóa đơn COD'!"&amp;CELL("address",B969))))</f>
        <v>T171795-Châu Tuấn Hiền</v>
      </c>
      <c r="C969">
        <f ca="1">IF(ISBLANK(INDIRECT("'["&amp;'Báo cáo'!$C$3&amp;".xlsx]Hóa đơn COD'!"&amp;CELL("address",C969))),"",(INDIRECT("'["&amp;'Báo cáo'!$C$3&amp;".xlsx]Hóa đơn COD'!"&amp;CELL("address",C969))))</f>
        <v>8453542</v>
      </c>
      <c r="D969">
        <f ca="1">IF(ISBLANK(INDIRECT("'["&amp;'Báo cáo'!$C$3&amp;".xlsx]Hóa đơn COD'!"&amp;CELL("address",D969))),"",(INDIRECT("'["&amp;'Báo cáo'!$C$3&amp;".xlsx]Hóa đơn COD'!"&amp;CELL("address",D969))))</f>
        <v>0</v>
      </c>
      <c r="E969">
        <f ca="1">IF(ISBLANK(INDIRECT("'["&amp;'Báo cáo'!$C$3&amp;".xlsx]Hóa đơn COD'!"&amp;CELL("address",E969))),"",(INDIRECT("'["&amp;'Báo cáo'!$C$3&amp;".xlsx]Hóa đơn COD'!"&amp;CELL("address",E969))))</f>
        <v>1140820</v>
      </c>
      <c r="F969">
        <f ca="1">IF(ISBLANK(INDIRECT("'["&amp;'Báo cáo'!$C$3&amp;".xlsx]Hóa đơn COD'!"&amp;CELL("address",F969))),"",(INDIRECT("'["&amp;'Báo cáo'!$C$3&amp;".xlsx]Hóa đơn COD'!"&amp;CELL("address",F969))))</f>
        <v>1080820</v>
      </c>
      <c r="G969">
        <f ca="1">IF(ISBLANK(INDIRECT("'["&amp;'Báo cáo'!$C$3&amp;".xlsx]Hóa đơn COD'!"&amp;CELL("address",G969))),"",(INDIRECT("'["&amp;'Báo cáo'!$C$3&amp;".xlsx]Hóa đơn COD'!"&amp;CELL("address",G969))))</f>
        <v>60000</v>
      </c>
      <c r="H969">
        <f ca="1">IF(ISBLANK(INDIRECT("'["&amp;'Báo cáo'!$C$3&amp;".xlsx]Hóa đơn COD'!"&amp;CELL("address",H969))),"",(INDIRECT("'["&amp;'Báo cáo'!$C$3&amp;".xlsx]Hóa đơn COD'!"&amp;CELL("address",H969))))</f>
        <v>0</v>
      </c>
      <c r="I969">
        <f ca="1">IF(ISBLANK(INDIRECT("'["&amp;'Báo cáo'!$C$3&amp;".xlsx]Hóa đơn COD'!"&amp;CELL("address",I969))),"",(INDIRECT("'["&amp;'Báo cáo'!$C$3&amp;".xlsx]Hóa đơn COD'!"&amp;CELL("address",I969))))</f>
        <v>85</v>
      </c>
      <c r="J969">
        <f ca="1">IF(ISBLANK(INDIRECT("'["&amp;'Báo cáo'!$C$3&amp;".xlsx]Hóa đơn COD'!"&amp;CELL("address",J969))),"",(INDIRECT("'["&amp;'Báo cáo'!$C$3&amp;".xlsx]Hóa đơn COD'!"&amp;CELL("address",J969))))</f>
        <v>44</v>
      </c>
      <c r="K969">
        <f ca="1">IF(ISBLANK(INDIRECT("'["&amp;'Báo cáo'!$C$3&amp;".xlsx]Hóa đơn COD'!"&amp;CELL("address",K969))),"",(INDIRECT("'["&amp;'Báo cáo'!$C$3&amp;".xlsx]Hóa đơn COD'!"&amp;CELL("address",K969))))</f>
        <v>3</v>
      </c>
      <c r="L969">
        <f ca="1">IF(ISBLANK(INDIRECT("'["&amp;'Báo cáo'!$C$3&amp;".xlsx]Hóa đơn COD'!"&amp;CELL("address",L969))),"",(INDIRECT("'["&amp;'Báo cáo'!$C$3&amp;".xlsx]Hóa đơn COD'!"&amp;CELL("address",L969))))</f>
        <v>38</v>
      </c>
      <c r="M969">
        <f ca="1">IF(ISBLANK(INDIRECT("'["&amp;'Báo cáo'!$C$3&amp;".xlsx]Hóa đơn COD'!"&amp;CELL("address",M969))),"",(INDIRECT("'["&amp;'Báo cáo'!$C$3&amp;".xlsx]Hóa đơn COD'!"&amp;CELL("address",M969))))</f>
        <v>85</v>
      </c>
      <c r="N969" t="str">
        <f ca="1">IF(ISBLANK(INDIRECT("'["&amp;'Báo cáo'!$C$3&amp;".xlsx]Hóa đơn COD'!"&amp;CELL("address",N969))),"",(INDIRECT("'["&amp;'Báo cáo'!$C$3&amp;".xlsx]Hóa đơn COD'!"&amp;CELL("address",N969))))</f>
        <v>nhitpy</v>
      </c>
      <c r="O969" t="str">
        <f ca="1">IF(ISBLANK(INDIRECT("'["&amp;'Báo cáo'!$C$3&amp;".xlsx]Hóa đơn COD'!"&amp;CELL("address",O969))),"",(INDIRECT("'["&amp;'Báo cáo'!$C$3&amp;".xlsx]Hóa đơn COD'!"&amp;CELL("address",O969))))</f>
        <v>13:34 30-11-19</v>
      </c>
      <c r="P969" s="10">
        <f t="shared" ca="1" si="15"/>
        <v>0.56527777777777777</v>
      </c>
      <c r="Q969" t="str">
        <f ca="1">IF(B969="","",IF(P969&lt;'Báo cáo'!$C$4,"Sáng","Chiều"))</f>
        <v>Chiều</v>
      </c>
      <c r="R969" s="12" t="str">
        <f ca="1">IF(A969="","",IF(ISNUMBER(MATCH(B969,'Danh sách COD'!$B:$B,0)),J969/I969,""))</f>
        <v/>
      </c>
      <c r="S969" t="str">
        <f ca="1">IF(R969="","",IF(R969&gt;='Báo cáo'!$C$8,"Có","Không"))</f>
        <v/>
      </c>
    </row>
    <row r="970" spans="1:19" x14ac:dyDescent="0.25">
      <c r="A970" t="str">
        <f ca="1">IF(ISBLANK(INDIRECT("'["&amp;'Báo cáo'!$C$3&amp;".xlsx]Hóa đơn COD'!"&amp;CELL("address",A970))),"",(INDIRECT("'["&amp;'Báo cáo'!$C$3&amp;".xlsx]Hóa đơn COD'!"&amp;CELL("address",A970))))</f>
        <v>BTT398257299.T171795.051219</v>
      </c>
      <c r="B970" t="str">
        <f ca="1">IF(ISBLANK(INDIRECT("'["&amp;'Báo cáo'!$C$3&amp;".xlsx]Hóa đơn COD'!"&amp;CELL("address",B970))),"",(INDIRECT("'["&amp;'Báo cáo'!$C$3&amp;".xlsx]Hóa đơn COD'!"&amp;CELL("address",B970))))</f>
        <v>T171795-Châu Tuấn Hiền</v>
      </c>
      <c r="C970">
        <f ca="1">IF(ISBLANK(INDIRECT("'["&amp;'Báo cáo'!$C$3&amp;".xlsx]Hóa đơn COD'!"&amp;CELL("address",C970))),"",(INDIRECT("'["&amp;'Báo cáo'!$C$3&amp;".xlsx]Hóa đơn COD'!"&amp;CELL("address",C970))))</f>
        <v>5314060</v>
      </c>
      <c r="D970">
        <f ca="1">IF(ISBLANK(INDIRECT("'["&amp;'Báo cáo'!$C$3&amp;".xlsx]Hóa đơn COD'!"&amp;CELL("address",D970))),"",(INDIRECT("'["&amp;'Báo cáo'!$C$3&amp;".xlsx]Hóa đơn COD'!"&amp;CELL("address",D970))))</f>
        <v>0</v>
      </c>
      <c r="E970">
        <f ca="1">IF(ISBLANK(INDIRECT("'["&amp;'Báo cáo'!$C$3&amp;".xlsx]Hóa đơn COD'!"&amp;CELL("address",E970))),"",(INDIRECT("'["&amp;'Báo cáo'!$C$3&amp;".xlsx]Hóa đơn COD'!"&amp;CELL("address",E970))))</f>
        <v>538565</v>
      </c>
      <c r="F970">
        <f ca="1">IF(ISBLANK(INDIRECT("'["&amp;'Báo cáo'!$C$3&amp;".xlsx]Hóa đơn COD'!"&amp;CELL("address",F970))),"",(INDIRECT("'["&amp;'Báo cáo'!$C$3&amp;".xlsx]Hóa đơn COD'!"&amp;CELL("address",F970))))</f>
        <v>520565</v>
      </c>
      <c r="G970">
        <f ca="1">IF(ISBLANK(INDIRECT("'["&amp;'Báo cáo'!$C$3&amp;".xlsx]Hóa đơn COD'!"&amp;CELL("address",G970))),"",(INDIRECT("'["&amp;'Báo cáo'!$C$3&amp;".xlsx]Hóa đơn COD'!"&amp;CELL("address",G970))))</f>
        <v>18000</v>
      </c>
      <c r="H970">
        <f ca="1">IF(ISBLANK(INDIRECT("'["&amp;'Báo cáo'!$C$3&amp;".xlsx]Hóa đơn COD'!"&amp;CELL("address",H970))),"",(INDIRECT("'["&amp;'Báo cáo'!$C$3&amp;".xlsx]Hóa đơn COD'!"&amp;CELL("address",H970))))</f>
        <v>0</v>
      </c>
      <c r="I970">
        <f ca="1">IF(ISBLANK(INDIRECT("'["&amp;'Báo cáo'!$C$3&amp;".xlsx]Hóa đơn COD'!"&amp;CELL("address",I970))),"",(INDIRECT("'["&amp;'Báo cáo'!$C$3&amp;".xlsx]Hóa đơn COD'!"&amp;CELL("address",I970))))</f>
        <v>33</v>
      </c>
      <c r="J970">
        <f ca="1">IF(ISBLANK(INDIRECT("'["&amp;'Báo cáo'!$C$3&amp;".xlsx]Hóa đơn COD'!"&amp;CELL("address",J970))),"",(INDIRECT("'["&amp;'Báo cáo'!$C$3&amp;".xlsx]Hóa đơn COD'!"&amp;CELL("address",J970))))</f>
        <v>20</v>
      </c>
      <c r="K970">
        <f ca="1">IF(ISBLANK(INDIRECT("'["&amp;'Báo cáo'!$C$3&amp;".xlsx]Hóa đơn COD'!"&amp;CELL("address",K970))),"",(INDIRECT("'["&amp;'Báo cáo'!$C$3&amp;".xlsx]Hóa đơn COD'!"&amp;CELL("address",K970))))</f>
        <v>4</v>
      </c>
      <c r="L970">
        <f ca="1">IF(ISBLANK(INDIRECT("'["&amp;'Báo cáo'!$C$3&amp;".xlsx]Hóa đơn COD'!"&amp;CELL("address",L970))),"",(INDIRECT("'["&amp;'Báo cáo'!$C$3&amp;".xlsx]Hóa đơn COD'!"&amp;CELL("address",L970))))</f>
        <v>9</v>
      </c>
      <c r="M970">
        <f ca="1">IF(ISBLANK(INDIRECT("'["&amp;'Báo cáo'!$C$3&amp;".xlsx]Hóa đơn COD'!"&amp;CELL("address",M970))),"",(INDIRECT("'["&amp;'Báo cáo'!$C$3&amp;".xlsx]Hóa đơn COD'!"&amp;CELL("address",M970))))</f>
        <v>34</v>
      </c>
      <c r="N970" t="str">
        <f ca="1">IF(ISBLANK(INDIRECT("'["&amp;'Báo cáo'!$C$3&amp;".xlsx]Hóa đơn COD'!"&amp;CELL("address",N970))),"",(INDIRECT("'["&amp;'Báo cáo'!$C$3&amp;".xlsx]Hóa đơn COD'!"&amp;CELL("address",N970))))</f>
        <v>trongntm</v>
      </c>
      <c r="O970" t="str">
        <f ca="1">IF(ISBLANK(INDIRECT("'["&amp;'Báo cáo'!$C$3&amp;".xlsx]Hóa đơn COD'!"&amp;CELL("address",O970))),"",(INDIRECT("'["&amp;'Báo cáo'!$C$3&amp;".xlsx]Hóa đơn COD'!"&amp;CELL("address",O970))))</f>
        <v>17:48 05-12-19</v>
      </c>
      <c r="P970" s="10">
        <f t="shared" ca="1" si="15"/>
        <v>0.7416666666666667</v>
      </c>
      <c r="Q970" t="str">
        <f ca="1">IF(B970="","",IF(P970&lt;'Báo cáo'!$C$4,"Sáng","Chiều"))</f>
        <v>Chiều</v>
      </c>
      <c r="R970" s="12" t="str">
        <f ca="1">IF(A970="","",IF(ISNUMBER(MATCH(B970,'Danh sách COD'!$B:$B,0)),J970/I970,""))</f>
        <v/>
      </c>
      <c r="S970" t="str">
        <f ca="1">IF(R970="","",IF(R970&gt;='Báo cáo'!$C$8,"Có","Không"))</f>
        <v/>
      </c>
    </row>
    <row r="971" spans="1:19" x14ac:dyDescent="0.25">
      <c r="A971" t="str">
        <f ca="1">IF(ISBLANK(INDIRECT("'["&amp;'Báo cáo'!$C$3&amp;".xlsx]Hóa đơn COD'!"&amp;CELL("address",A971))),"",(INDIRECT("'["&amp;'Báo cáo'!$C$3&amp;".xlsx]Hóa đơn COD'!"&amp;CELL("address",A971))))</f>
        <v>BTT392085876.T171795.301119</v>
      </c>
      <c r="B971" t="str">
        <f ca="1">IF(ISBLANK(INDIRECT("'["&amp;'Báo cáo'!$C$3&amp;".xlsx]Hóa đơn COD'!"&amp;CELL("address",B971))),"",(INDIRECT("'["&amp;'Báo cáo'!$C$3&amp;".xlsx]Hóa đơn COD'!"&amp;CELL("address",B971))))</f>
        <v>T171795-Châu Tuấn Hiền</v>
      </c>
      <c r="C971">
        <f ca="1">IF(ISBLANK(INDIRECT("'["&amp;'Báo cáo'!$C$3&amp;".xlsx]Hóa đơn COD'!"&amp;CELL("address",C971))),"",(INDIRECT("'["&amp;'Báo cáo'!$C$3&amp;".xlsx]Hóa đơn COD'!"&amp;CELL("address",C971))))</f>
        <v>7458170</v>
      </c>
      <c r="D971">
        <f ca="1">IF(ISBLANK(INDIRECT("'["&amp;'Báo cáo'!$C$3&amp;".xlsx]Hóa đơn COD'!"&amp;CELL("address",D971))),"",(INDIRECT("'["&amp;'Báo cáo'!$C$3&amp;".xlsx]Hóa đơn COD'!"&amp;CELL("address",D971))))</f>
        <v>15950</v>
      </c>
      <c r="E971">
        <f ca="1">IF(ISBLANK(INDIRECT("'["&amp;'Báo cáo'!$C$3&amp;".xlsx]Hóa đơn COD'!"&amp;CELL("address",E971))),"",(INDIRECT("'["&amp;'Báo cáo'!$C$3&amp;".xlsx]Hóa đơn COD'!"&amp;CELL("address",E971))))</f>
        <v>771271</v>
      </c>
      <c r="F971">
        <f ca="1">IF(ISBLANK(INDIRECT("'["&amp;'Báo cáo'!$C$3&amp;".xlsx]Hóa đơn COD'!"&amp;CELL("address",F971))),"",(INDIRECT("'["&amp;'Báo cáo'!$C$3&amp;".xlsx]Hóa đơn COD'!"&amp;CELL("address",F971))))</f>
        <v>713771</v>
      </c>
      <c r="G971">
        <f ca="1">IF(ISBLANK(INDIRECT("'["&amp;'Báo cáo'!$C$3&amp;".xlsx]Hóa đơn COD'!"&amp;CELL("address",G971))),"",(INDIRECT("'["&amp;'Báo cáo'!$C$3&amp;".xlsx]Hóa đơn COD'!"&amp;CELL("address",G971))))</f>
        <v>41550</v>
      </c>
      <c r="H971">
        <f ca="1">IF(ISBLANK(INDIRECT("'["&amp;'Báo cáo'!$C$3&amp;".xlsx]Hóa đơn COD'!"&amp;CELL("address",H971))),"",(INDIRECT("'["&amp;'Báo cáo'!$C$3&amp;".xlsx]Hóa đơn COD'!"&amp;CELL("address",H971))))</f>
        <v>0</v>
      </c>
      <c r="I971">
        <f ca="1">IF(ISBLANK(INDIRECT("'["&amp;'Báo cáo'!$C$3&amp;".xlsx]Hóa đơn COD'!"&amp;CELL("address",I971))),"",(INDIRECT("'["&amp;'Báo cáo'!$C$3&amp;".xlsx]Hóa đơn COD'!"&amp;CELL("address",I971))))</f>
        <v>62</v>
      </c>
      <c r="J971">
        <f ca="1">IF(ISBLANK(INDIRECT("'["&amp;'Báo cáo'!$C$3&amp;".xlsx]Hóa đơn COD'!"&amp;CELL("address",J971))),"",(INDIRECT("'["&amp;'Báo cáo'!$C$3&amp;".xlsx]Hóa đơn COD'!"&amp;CELL("address",J971))))</f>
        <v>28</v>
      </c>
      <c r="K971">
        <f ca="1">IF(ISBLANK(INDIRECT("'["&amp;'Báo cáo'!$C$3&amp;".xlsx]Hóa đơn COD'!"&amp;CELL("address",K971))),"",(INDIRECT("'["&amp;'Báo cáo'!$C$3&amp;".xlsx]Hóa đơn COD'!"&amp;CELL("address",K971))))</f>
        <v>1</v>
      </c>
      <c r="L971">
        <f ca="1">IF(ISBLANK(INDIRECT("'["&amp;'Báo cáo'!$C$3&amp;".xlsx]Hóa đơn COD'!"&amp;CELL("address",L971))),"",(INDIRECT("'["&amp;'Báo cáo'!$C$3&amp;".xlsx]Hóa đơn COD'!"&amp;CELL("address",L971))))</f>
        <v>33</v>
      </c>
      <c r="M971">
        <f ca="1">IF(ISBLANK(INDIRECT("'["&amp;'Báo cáo'!$C$3&amp;".xlsx]Hóa đơn COD'!"&amp;CELL("address",M971))),"",(INDIRECT("'["&amp;'Báo cáo'!$C$3&amp;".xlsx]Hóa đơn COD'!"&amp;CELL("address",M971))))</f>
        <v>62</v>
      </c>
      <c r="N971" t="str">
        <f ca="1">IF(ISBLANK(INDIRECT("'["&amp;'Báo cáo'!$C$3&amp;".xlsx]Hóa đơn COD'!"&amp;CELL("address",N971))),"",(INDIRECT("'["&amp;'Báo cáo'!$C$3&amp;".xlsx]Hóa đơn COD'!"&amp;CELL("address",N971))))</f>
        <v>nhitpy</v>
      </c>
      <c r="O971" t="str">
        <f ca="1">IF(ISBLANK(INDIRECT("'["&amp;'Báo cáo'!$C$3&amp;".xlsx]Hóa đơn COD'!"&amp;CELL("address",O971))),"",(INDIRECT("'["&amp;'Báo cáo'!$C$3&amp;".xlsx]Hóa đơn COD'!"&amp;CELL("address",O971))))</f>
        <v>17:49 30-11-19</v>
      </c>
      <c r="P971" s="10">
        <f t="shared" ca="1" si="15"/>
        <v>0.74236111111111114</v>
      </c>
      <c r="Q971" t="str">
        <f ca="1">IF(B971="","",IF(P971&lt;'Báo cáo'!$C$4,"Sáng","Chiều"))</f>
        <v>Chiều</v>
      </c>
      <c r="R971" s="12" t="str">
        <f ca="1">IF(A971="","",IF(ISNUMBER(MATCH(B971,'Danh sách COD'!$B:$B,0)),J971/I971,""))</f>
        <v/>
      </c>
      <c r="S971" t="str">
        <f ca="1">IF(R971="","",IF(R971&gt;='Báo cáo'!$C$8,"Có","Không"))</f>
        <v/>
      </c>
    </row>
    <row r="972" spans="1:19" x14ac:dyDescent="0.25">
      <c r="A972" t="str">
        <f ca="1">IF(ISBLANK(INDIRECT("'["&amp;'Báo cáo'!$C$3&amp;".xlsx]Hóa đơn COD'!"&amp;CELL("address",A972))),"",(INDIRECT("'["&amp;'Báo cáo'!$C$3&amp;".xlsx]Hóa đơn COD'!"&amp;CELL("address",A972))))</f>
        <v>BTT397070277.T171795.041219</v>
      </c>
      <c r="B972" t="str">
        <f ca="1">IF(ISBLANK(INDIRECT("'["&amp;'Báo cáo'!$C$3&amp;".xlsx]Hóa đơn COD'!"&amp;CELL("address",B972))),"",(INDIRECT("'["&amp;'Báo cáo'!$C$3&amp;".xlsx]Hóa đơn COD'!"&amp;CELL("address",B972))))</f>
        <v>T171795-Châu Tuấn Hiền</v>
      </c>
      <c r="C972">
        <f ca="1">IF(ISBLANK(INDIRECT("'["&amp;'Báo cáo'!$C$3&amp;".xlsx]Hóa đơn COD'!"&amp;CELL("address",C972))),"",(INDIRECT("'["&amp;'Báo cáo'!$C$3&amp;".xlsx]Hóa đơn COD'!"&amp;CELL("address",C972))))</f>
        <v>5648970</v>
      </c>
      <c r="D972">
        <f ca="1">IF(ISBLANK(INDIRECT("'["&amp;'Báo cáo'!$C$3&amp;".xlsx]Hóa đơn COD'!"&amp;CELL("address",D972))),"",(INDIRECT("'["&amp;'Báo cáo'!$C$3&amp;".xlsx]Hóa đơn COD'!"&amp;CELL("address",D972))))</f>
        <v>0</v>
      </c>
      <c r="E972">
        <f ca="1">IF(ISBLANK(INDIRECT("'["&amp;'Báo cáo'!$C$3&amp;".xlsx]Hóa đơn COD'!"&amp;CELL("address",E972))),"",(INDIRECT("'["&amp;'Báo cáo'!$C$3&amp;".xlsx]Hóa đơn COD'!"&amp;CELL("address",E972))))</f>
        <v>649280</v>
      </c>
      <c r="F972">
        <f ca="1">IF(ISBLANK(INDIRECT("'["&amp;'Báo cáo'!$C$3&amp;".xlsx]Hóa đơn COD'!"&amp;CELL("address",F972))),"",(INDIRECT("'["&amp;'Báo cáo'!$C$3&amp;".xlsx]Hóa đơn COD'!"&amp;CELL("address",F972))))</f>
        <v>617280</v>
      </c>
      <c r="G972">
        <f ca="1">IF(ISBLANK(INDIRECT("'["&amp;'Báo cáo'!$C$3&amp;".xlsx]Hóa đơn COD'!"&amp;CELL("address",G972))),"",(INDIRECT("'["&amp;'Báo cáo'!$C$3&amp;".xlsx]Hóa đơn COD'!"&amp;CELL("address",G972))))</f>
        <v>32000</v>
      </c>
      <c r="H972">
        <f ca="1">IF(ISBLANK(INDIRECT("'["&amp;'Báo cáo'!$C$3&amp;".xlsx]Hóa đơn COD'!"&amp;CELL("address",H972))),"",(INDIRECT("'["&amp;'Báo cáo'!$C$3&amp;".xlsx]Hóa đơn COD'!"&amp;CELL("address",H972))))</f>
        <v>0</v>
      </c>
      <c r="I972">
        <f ca="1">IF(ISBLANK(INDIRECT("'["&amp;'Báo cáo'!$C$3&amp;".xlsx]Hóa đơn COD'!"&amp;CELL("address",I972))),"",(INDIRECT("'["&amp;'Báo cáo'!$C$3&amp;".xlsx]Hóa đơn COD'!"&amp;CELL("address",I972))))</f>
        <v>44</v>
      </c>
      <c r="J972">
        <f ca="1">IF(ISBLANK(INDIRECT("'["&amp;'Báo cáo'!$C$3&amp;".xlsx]Hóa đơn COD'!"&amp;CELL("address",J972))),"",(INDIRECT("'["&amp;'Báo cáo'!$C$3&amp;".xlsx]Hóa đơn COD'!"&amp;CELL("address",J972))))</f>
        <v>20</v>
      </c>
      <c r="K972">
        <f ca="1">IF(ISBLANK(INDIRECT("'["&amp;'Báo cáo'!$C$3&amp;".xlsx]Hóa đơn COD'!"&amp;CELL("address",K972))),"",(INDIRECT("'["&amp;'Báo cáo'!$C$3&amp;".xlsx]Hóa đơn COD'!"&amp;CELL("address",K972))))</f>
        <v>3</v>
      </c>
      <c r="L972">
        <f ca="1">IF(ISBLANK(INDIRECT("'["&amp;'Báo cáo'!$C$3&amp;".xlsx]Hóa đơn COD'!"&amp;CELL("address",L972))),"",(INDIRECT("'["&amp;'Báo cáo'!$C$3&amp;".xlsx]Hóa đơn COD'!"&amp;CELL("address",L972))))</f>
        <v>21</v>
      </c>
      <c r="M972">
        <f ca="1">IF(ISBLANK(INDIRECT("'["&amp;'Báo cáo'!$C$3&amp;".xlsx]Hóa đơn COD'!"&amp;CELL("address",M972))),"",(INDIRECT("'["&amp;'Báo cáo'!$C$3&amp;".xlsx]Hóa đơn COD'!"&amp;CELL("address",M972))))</f>
        <v>44</v>
      </c>
      <c r="N972" t="str">
        <f ca="1">IF(ISBLANK(INDIRECT("'["&amp;'Báo cáo'!$C$3&amp;".xlsx]Hóa đơn COD'!"&amp;CELL("address",N972))),"",(INDIRECT("'["&amp;'Báo cáo'!$C$3&amp;".xlsx]Hóa đơn COD'!"&amp;CELL("address",N972))))</f>
        <v>trongntm</v>
      </c>
      <c r="O972" t="str">
        <f ca="1">IF(ISBLANK(INDIRECT("'["&amp;'Báo cáo'!$C$3&amp;".xlsx]Hóa đơn COD'!"&amp;CELL("address",O972))),"",(INDIRECT("'["&amp;'Báo cáo'!$C$3&amp;".xlsx]Hóa đơn COD'!"&amp;CELL("address",O972))))</f>
        <v>18:08 04-12-19</v>
      </c>
      <c r="P972" s="10">
        <f t="shared" ca="1" si="15"/>
        <v>0.75555555555555554</v>
      </c>
      <c r="Q972" t="str">
        <f ca="1">IF(B972="","",IF(P972&lt;'Báo cáo'!$C$4,"Sáng","Chiều"))</f>
        <v>Chiều</v>
      </c>
      <c r="R972" s="12" t="str">
        <f ca="1">IF(A972="","",IF(ISNUMBER(MATCH(B972,'Danh sách COD'!$B:$B,0)),J972/I972,""))</f>
        <v/>
      </c>
      <c r="S972" t="str">
        <f ca="1">IF(R972="","",IF(R972&gt;='Báo cáo'!$C$8,"Có","Không"))</f>
        <v/>
      </c>
    </row>
    <row r="973" spans="1:19" x14ac:dyDescent="0.25">
      <c r="A973" t="str">
        <f ca="1">IF(ISBLANK(INDIRECT("'["&amp;'Báo cáo'!$C$3&amp;".xlsx]Hóa đơn COD'!"&amp;CELL("address",A973))),"",(INDIRECT("'["&amp;'Báo cáo'!$C$3&amp;".xlsx]Hóa đơn COD'!"&amp;CELL("address",A973))))</f>
        <v>BTT395654559.T171795.031219</v>
      </c>
      <c r="B973" t="str">
        <f ca="1">IF(ISBLANK(INDIRECT("'["&amp;'Báo cáo'!$C$3&amp;".xlsx]Hóa đơn COD'!"&amp;CELL("address",B973))),"",(INDIRECT("'["&amp;'Báo cáo'!$C$3&amp;".xlsx]Hóa đơn COD'!"&amp;CELL("address",B973))))</f>
        <v>T171795-Châu Tuấn Hiền</v>
      </c>
      <c r="C973">
        <f ca="1">IF(ISBLANK(INDIRECT("'["&amp;'Báo cáo'!$C$3&amp;".xlsx]Hóa đơn COD'!"&amp;CELL("address",C973))),"",(INDIRECT("'["&amp;'Báo cáo'!$C$3&amp;".xlsx]Hóa đơn COD'!"&amp;CELL("address",C973))))</f>
        <v>9385034</v>
      </c>
      <c r="D973">
        <f ca="1">IF(ISBLANK(INDIRECT("'["&amp;'Báo cáo'!$C$3&amp;".xlsx]Hóa đơn COD'!"&amp;CELL("address",D973))),"",(INDIRECT("'["&amp;'Báo cáo'!$C$3&amp;".xlsx]Hóa đơn COD'!"&amp;CELL("address",D973))))</f>
        <v>15950</v>
      </c>
      <c r="E973">
        <f ca="1">IF(ISBLANK(INDIRECT("'["&amp;'Báo cáo'!$C$3&amp;".xlsx]Hóa đơn COD'!"&amp;CELL("address",E973))),"",(INDIRECT("'["&amp;'Báo cáo'!$C$3&amp;".xlsx]Hóa đơn COD'!"&amp;CELL("address",E973))))</f>
        <v>792740</v>
      </c>
      <c r="F973">
        <f ca="1">IF(ISBLANK(INDIRECT("'["&amp;'Báo cáo'!$C$3&amp;".xlsx]Hóa đơn COD'!"&amp;CELL("address",F973))),"",(INDIRECT("'["&amp;'Báo cáo'!$C$3&amp;".xlsx]Hóa đơn COD'!"&amp;CELL("address",F973))))</f>
        <v>636740</v>
      </c>
      <c r="G973">
        <f ca="1">IF(ISBLANK(INDIRECT("'["&amp;'Báo cáo'!$C$3&amp;".xlsx]Hóa đơn COD'!"&amp;CELL("address",G973))),"",(INDIRECT("'["&amp;'Báo cáo'!$C$3&amp;".xlsx]Hóa đơn COD'!"&amp;CELL("address",G973))))</f>
        <v>140050</v>
      </c>
      <c r="H973">
        <f ca="1">IF(ISBLANK(INDIRECT("'["&amp;'Báo cáo'!$C$3&amp;".xlsx]Hóa đơn COD'!"&amp;CELL("address",H973))),"",(INDIRECT("'["&amp;'Báo cáo'!$C$3&amp;".xlsx]Hóa đơn COD'!"&amp;CELL("address",H973))))</f>
        <v>0</v>
      </c>
      <c r="I973">
        <f ca="1">IF(ISBLANK(INDIRECT("'["&amp;'Báo cáo'!$C$3&amp;".xlsx]Hóa đơn COD'!"&amp;CELL("address",I973))),"",(INDIRECT("'["&amp;'Báo cáo'!$C$3&amp;".xlsx]Hóa đơn COD'!"&amp;CELL("address",I973))))</f>
        <v>48</v>
      </c>
      <c r="J973">
        <f ca="1">IF(ISBLANK(INDIRECT("'["&amp;'Báo cáo'!$C$3&amp;".xlsx]Hóa đơn COD'!"&amp;CELL("address",J973))),"",(INDIRECT("'["&amp;'Báo cáo'!$C$3&amp;".xlsx]Hóa đơn COD'!"&amp;CELL("address",J973))))</f>
        <v>33</v>
      </c>
      <c r="K973">
        <f ca="1">IF(ISBLANK(INDIRECT("'["&amp;'Báo cáo'!$C$3&amp;".xlsx]Hóa đơn COD'!"&amp;CELL("address",K973))),"",(INDIRECT("'["&amp;'Báo cáo'!$C$3&amp;".xlsx]Hóa đơn COD'!"&amp;CELL("address",K973))))</f>
        <v>1</v>
      </c>
      <c r="L973">
        <f ca="1">IF(ISBLANK(INDIRECT("'["&amp;'Báo cáo'!$C$3&amp;".xlsx]Hóa đơn COD'!"&amp;CELL("address",L973))),"",(INDIRECT("'["&amp;'Báo cáo'!$C$3&amp;".xlsx]Hóa đơn COD'!"&amp;CELL("address",L973))))</f>
        <v>14</v>
      </c>
      <c r="M973">
        <f ca="1">IF(ISBLANK(INDIRECT("'["&amp;'Báo cáo'!$C$3&amp;".xlsx]Hóa đơn COD'!"&amp;CELL("address",M973))),"",(INDIRECT("'["&amp;'Báo cáo'!$C$3&amp;".xlsx]Hóa đơn COD'!"&amp;CELL("address",M973))))</f>
        <v>48</v>
      </c>
      <c r="N973" t="str">
        <f ca="1">IF(ISBLANK(INDIRECT("'["&amp;'Báo cáo'!$C$3&amp;".xlsx]Hóa đơn COD'!"&amp;CELL("address",N973))),"",(INDIRECT("'["&amp;'Báo cáo'!$C$3&amp;".xlsx]Hóa đơn COD'!"&amp;CELL("address",N973))))</f>
        <v>nhitpy</v>
      </c>
      <c r="O973" t="str">
        <f ca="1">IF(ISBLANK(INDIRECT("'["&amp;'Báo cáo'!$C$3&amp;".xlsx]Hóa đơn COD'!"&amp;CELL("address",O973))),"",(INDIRECT("'["&amp;'Báo cáo'!$C$3&amp;".xlsx]Hóa đơn COD'!"&amp;CELL("address",O973))))</f>
        <v>18:09 03-12-19</v>
      </c>
      <c r="P973" s="10">
        <f t="shared" ca="1" si="15"/>
        <v>0.75624999999999998</v>
      </c>
      <c r="Q973" t="str">
        <f ca="1">IF(B973="","",IF(P973&lt;'Báo cáo'!$C$4,"Sáng","Chiều"))</f>
        <v>Chiều</v>
      </c>
      <c r="R973" s="12" t="str">
        <f ca="1">IF(A973="","",IF(ISNUMBER(MATCH(B973,'Danh sách COD'!$B:$B,0)),J973/I973,""))</f>
        <v/>
      </c>
      <c r="S973" t="str">
        <f ca="1">IF(R973="","",IF(R973&gt;='Báo cáo'!$C$8,"Có","Không"))</f>
        <v/>
      </c>
    </row>
    <row r="974" spans="1:19" x14ac:dyDescent="0.25">
      <c r="A974" t="str">
        <f ca="1">IF(ISBLANK(INDIRECT("'["&amp;'Báo cáo'!$C$3&amp;".xlsx]Hóa đơn COD'!"&amp;CELL("address",A974))),"",(INDIRECT("'["&amp;'Báo cáo'!$C$3&amp;".xlsx]Hóa đơn COD'!"&amp;CELL("address",A974))))</f>
        <v>BTT399765657.T171795.061219</v>
      </c>
      <c r="B974" t="str">
        <f ca="1">IF(ISBLANK(INDIRECT("'["&amp;'Báo cáo'!$C$3&amp;".xlsx]Hóa đơn COD'!"&amp;CELL("address",B974))),"",(INDIRECT("'["&amp;'Báo cáo'!$C$3&amp;".xlsx]Hóa đơn COD'!"&amp;CELL("address",B974))))</f>
        <v>T171795-Châu Tuấn Hiền</v>
      </c>
      <c r="C974">
        <f ca="1">IF(ISBLANK(INDIRECT("'["&amp;'Báo cáo'!$C$3&amp;".xlsx]Hóa đơn COD'!"&amp;CELL("address",C974))),"",(INDIRECT("'["&amp;'Báo cáo'!$C$3&amp;".xlsx]Hóa đơn COD'!"&amp;CELL("address",C974))))</f>
        <v>7230090</v>
      </c>
      <c r="D974">
        <f ca="1">IF(ISBLANK(INDIRECT("'["&amp;'Báo cáo'!$C$3&amp;".xlsx]Hóa đơn COD'!"&amp;CELL("address",D974))),"",(INDIRECT("'["&amp;'Báo cáo'!$C$3&amp;".xlsx]Hóa đơn COD'!"&amp;CELL("address",D974))))</f>
        <v>0</v>
      </c>
      <c r="E974">
        <f ca="1">IF(ISBLANK(INDIRECT("'["&amp;'Báo cáo'!$C$3&amp;".xlsx]Hóa đơn COD'!"&amp;CELL("address",E974))),"",(INDIRECT("'["&amp;'Báo cáo'!$C$3&amp;".xlsx]Hóa đơn COD'!"&amp;CELL("address",E974))))</f>
        <v>825200</v>
      </c>
      <c r="F974">
        <f ca="1">IF(ISBLANK(INDIRECT("'["&amp;'Báo cáo'!$C$3&amp;".xlsx]Hóa đơn COD'!"&amp;CELL("address",F974))),"",(INDIRECT("'["&amp;'Báo cáo'!$C$3&amp;".xlsx]Hóa đơn COD'!"&amp;CELL("address",F974))))</f>
        <v>705200</v>
      </c>
      <c r="G974">
        <f ca="1">IF(ISBLANK(INDIRECT("'["&amp;'Báo cáo'!$C$3&amp;".xlsx]Hóa đơn COD'!"&amp;CELL("address",G974))),"",(INDIRECT("'["&amp;'Báo cáo'!$C$3&amp;".xlsx]Hóa đơn COD'!"&amp;CELL("address",G974))))</f>
        <v>120000</v>
      </c>
      <c r="H974">
        <f ca="1">IF(ISBLANK(INDIRECT("'["&amp;'Báo cáo'!$C$3&amp;".xlsx]Hóa đơn COD'!"&amp;CELL("address",H974))),"",(INDIRECT("'["&amp;'Báo cáo'!$C$3&amp;".xlsx]Hóa đơn COD'!"&amp;CELL("address",H974))))</f>
        <v>0</v>
      </c>
      <c r="I974">
        <f ca="1">IF(ISBLANK(INDIRECT("'["&amp;'Báo cáo'!$C$3&amp;".xlsx]Hóa đơn COD'!"&amp;CELL("address",I974))),"",(INDIRECT("'["&amp;'Báo cáo'!$C$3&amp;".xlsx]Hóa đơn COD'!"&amp;CELL("address",I974))))</f>
        <v>45</v>
      </c>
      <c r="J974">
        <f ca="1">IF(ISBLANK(INDIRECT("'["&amp;'Báo cáo'!$C$3&amp;".xlsx]Hóa đơn COD'!"&amp;CELL("address",J974))),"",(INDIRECT("'["&amp;'Báo cáo'!$C$3&amp;".xlsx]Hóa đơn COD'!"&amp;CELL("address",J974))))</f>
        <v>33</v>
      </c>
      <c r="K974">
        <f ca="1">IF(ISBLANK(INDIRECT("'["&amp;'Báo cáo'!$C$3&amp;".xlsx]Hóa đơn COD'!"&amp;CELL("address",K974))),"",(INDIRECT("'["&amp;'Báo cáo'!$C$3&amp;".xlsx]Hóa đơn COD'!"&amp;CELL("address",K974))))</f>
        <v>1</v>
      </c>
      <c r="L974">
        <f ca="1">IF(ISBLANK(INDIRECT("'["&amp;'Báo cáo'!$C$3&amp;".xlsx]Hóa đơn COD'!"&amp;CELL("address",L974))),"",(INDIRECT("'["&amp;'Báo cáo'!$C$3&amp;".xlsx]Hóa đơn COD'!"&amp;CELL("address",L974))))</f>
        <v>11</v>
      </c>
      <c r="M974">
        <f ca="1">IF(ISBLANK(INDIRECT("'["&amp;'Báo cáo'!$C$3&amp;".xlsx]Hóa đơn COD'!"&amp;CELL("address",M974))),"",(INDIRECT("'["&amp;'Báo cáo'!$C$3&amp;".xlsx]Hóa đơn COD'!"&amp;CELL("address",M974))))</f>
        <v>45</v>
      </c>
      <c r="N974" t="str">
        <f ca="1">IF(ISBLANK(INDIRECT("'["&amp;'Báo cáo'!$C$3&amp;".xlsx]Hóa đơn COD'!"&amp;CELL("address",N974))),"",(INDIRECT("'["&amp;'Báo cáo'!$C$3&amp;".xlsx]Hóa đơn COD'!"&amp;CELL("address",N974))))</f>
        <v>trongntm</v>
      </c>
      <c r="O974" t="str">
        <f ca="1">IF(ISBLANK(INDIRECT("'["&amp;'Báo cáo'!$C$3&amp;".xlsx]Hóa đơn COD'!"&amp;CELL("address",O974))),"",(INDIRECT("'["&amp;'Báo cáo'!$C$3&amp;".xlsx]Hóa đơn COD'!"&amp;CELL("address",O974))))</f>
        <v>18:13 06-12-19</v>
      </c>
      <c r="P974" s="10">
        <f t="shared" ca="1" si="15"/>
        <v>0.75902777777777775</v>
      </c>
      <c r="Q974" t="str">
        <f ca="1">IF(B974="","",IF(P974&lt;'Báo cáo'!$C$4,"Sáng","Chiều"))</f>
        <v>Chiều</v>
      </c>
      <c r="R974" s="12" t="str">
        <f ca="1">IF(A974="","",IF(ISNUMBER(MATCH(B974,'Danh sách COD'!$B:$B,0)),J974/I974,""))</f>
        <v/>
      </c>
      <c r="S974" t="str">
        <f ca="1">IF(R974="","",IF(R974&gt;='Báo cáo'!$C$8,"Có","Không"))</f>
        <v/>
      </c>
    </row>
    <row r="975" spans="1:19" x14ac:dyDescent="0.25">
      <c r="A975" t="str">
        <f ca="1">IF(ISBLANK(INDIRECT("'["&amp;'Báo cáo'!$C$3&amp;".xlsx]Hóa đơn COD'!"&amp;CELL("address",A975))),"",(INDIRECT("'["&amp;'Báo cáo'!$C$3&amp;".xlsx]Hóa đơn COD'!"&amp;CELL("address",A975))))</f>
        <v>BTT394431777.T171795.021219</v>
      </c>
      <c r="B975" t="str">
        <f ca="1">IF(ISBLANK(INDIRECT("'["&amp;'Báo cáo'!$C$3&amp;".xlsx]Hóa đơn COD'!"&amp;CELL("address",B975))),"",(INDIRECT("'["&amp;'Báo cáo'!$C$3&amp;".xlsx]Hóa đơn COD'!"&amp;CELL("address",B975))))</f>
        <v>T171795-Châu Tuấn Hiền</v>
      </c>
      <c r="C975">
        <f ca="1">IF(ISBLANK(INDIRECT("'["&amp;'Báo cáo'!$C$3&amp;".xlsx]Hóa đơn COD'!"&amp;CELL("address",C975))),"",(INDIRECT("'["&amp;'Báo cáo'!$C$3&amp;".xlsx]Hóa đơn COD'!"&amp;CELL("address",C975))))</f>
        <v>12987320</v>
      </c>
      <c r="D975">
        <f ca="1">IF(ISBLANK(INDIRECT("'["&amp;'Báo cáo'!$C$3&amp;".xlsx]Hóa đơn COD'!"&amp;CELL("address",D975))),"",(INDIRECT("'["&amp;'Báo cáo'!$C$3&amp;".xlsx]Hóa đơn COD'!"&amp;CELL("address",D975))))</f>
        <v>0</v>
      </c>
      <c r="E975">
        <f ca="1">IF(ISBLANK(INDIRECT("'["&amp;'Báo cáo'!$C$3&amp;".xlsx]Hóa đơn COD'!"&amp;CELL("address",E975))),"",(INDIRECT("'["&amp;'Báo cáo'!$C$3&amp;".xlsx]Hóa đơn COD'!"&amp;CELL("address",E975))))</f>
        <v>1264610</v>
      </c>
      <c r="F975">
        <f ca="1">IF(ISBLANK(INDIRECT("'["&amp;'Báo cáo'!$C$3&amp;".xlsx]Hóa đơn COD'!"&amp;CELL("address",F975))),"",(INDIRECT("'["&amp;'Báo cáo'!$C$3&amp;".xlsx]Hóa đơn COD'!"&amp;CELL("address",F975))))</f>
        <v>1105610</v>
      </c>
      <c r="G975">
        <f ca="1">IF(ISBLANK(INDIRECT("'["&amp;'Báo cáo'!$C$3&amp;".xlsx]Hóa đơn COD'!"&amp;CELL("address",G975))),"",(INDIRECT("'["&amp;'Báo cáo'!$C$3&amp;".xlsx]Hóa đơn COD'!"&amp;CELL("address",G975))))</f>
        <v>159000</v>
      </c>
      <c r="H975">
        <f ca="1">IF(ISBLANK(INDIRECT("'["&amp;'Báo cáo'!$C$3&amp;".xlsx]Hóa đơn COD'!"&amp;CELL("address",H975))),"",(INDIRECT("'["&amp;'Báo cáo'!$C$3&amp;".xlsx]Hóa đơn COD'!"&amp;CELL("address",H975))))</f>
        <v>0</v>
      </c>
      <c r="I975">
        <f ca="1">IF(ISBLANK(INDIRECT("'["&amp;'Báo cáo'!$C$3&amp;".xlsx]Hóa đơn COD'!"&amp;CELL("address",I975))),"",(INDIRECT("'["&amp;'Báo cáo'!$C$3&amp;".xlsx]Hóa đơn COD'!"&amp;CELL("address",I975))))</f>
        <v>69</v>
      </c>
      <c r="J975">
        <f ca="1">IF(ISBLANK(INDIRECT("'["&amp;'Báo cáo'!$C$3&amp;".xlsx]Hóa đơn COD'!"&amp;CELL("address",J975))),"",(INDIRECT("'["&amp;'Báo cáo'!$C$3&amp;".xlsx]Hóa đơn COD'!"&amp;CELL("address",J975))))</f>
        <v>26</v>
      </c>
      <c r="K975">
        <f ca="1">IF(ISBLANK(INDIRECT("'["&amp;'Báo cáo'!$C$3&amp;".xlsx]Hóa đơn COD'!"&amp;CELL("address",K975))),"",(INDIRECT("'["&amp;'Báo cáo'!$C$3&amp;".xlsx]Hóa đơn COD'!"&amp;CELL("address",K975))))</f>
        <v>5</v>
      </c>
      <c r="L975">
        <f ca="1">IF(ISBLANK(INDIRECT("'["&amp;'Báo cáo'!$C$3&amp;".xlsx]Hóa đơn COD'!"&amp;CELL("address",L975))),"",(INDIRECT("'["&amp;'Báo cáo'!$C$3&amp;".xlsx]Hóa đơn COD'!"&amp;CELL("address",L975))))</f>
        <v>38</v>
      </c>
      <c r="M975">
        <f ca="1">IF(ISBLANK(INDIRECT("'["&amp;'Báo cáo'!$C$3&amp;".xlsx]Hóa đơn COD'!"&amp;CELL("address",M975))),"",(INDIRECT("'["&amp;'Báo cáo'!$C$3&amp;".xlsx]Hóa đơn COD'!"&amp;CELL("address",M975))))</f>
        <v>69</v>
      </c>
      <c r="N975" t="str">
        <f ca="1">IF(ISBLANK(INDIRECT("'["&amp;'Báo cáo'!$C$3&amp;".xlsx]Hóa đơn COD'!"&amp;CELL("address",N975))),"",(INDIRECT("'["&amp;'Báo cáo'!$C$3&amp;".xlsx]Hóa đơn COD'!"&amp;CELL("address",N975))))</f>
        <v>nhitpy</v>
      </c>
      <c r="O975" t="str">
        <f ca="1">IF(ISBLANK(INDIRECT("'["&amp;'Báo cáo'!$C$3&amp;".xlsx]Hóa đơn COD'!"&amp;CELL("address",O975))),"",(INDIRECT("'["&amp;'Báo cáo'!$C$3&amp;".xlsx]Hóa đơn COD'!"&amp;CELL("address",O975))))</f>
        <v>19:04 02-12-19</v>
      </c>
      <c r="P975" s="10">
        <f t="shared" ca="1" si="15"/>
        <v>0.7944444444444444</v>
      </c>
      <c r="Q975" t="str">
        <f ca="1">IF(B975="","",IF(P975&lt;'Báo cáo'!$C$4,"Sáng","Chiều"))</f>
        <v>Chiều</v>
      </c>
      <c r="R975" s="12" t="str">
        <f ca="1">IF(A975="","",IF(ISNUMBER(MATCH(B975,'Danh sách COD'!$B:$B,0)),J975/I975,""))</f>
        <v/>
      </c>
      <c r="S975" t="str">
        <f ca="1">IF(R975="","",IF(R975&gt;='Báo cáo'!$C$8,"Có","Không"))</f>
        <v/>
      </c>
    </row>
    <row r="976" spans="1:19" x14ac:dyDescent="0.25">
      <c r="A976" t="str">
        <f ca="1">IF(ISBLANK(INDIRECT("'["&amp;'Báo cáo'!$C$3&amp;".xlsx]Hóa đơn COD'!"&amp;CELL("address",A976))),"",(INDIRECT("'["&amp;'Báo cáo'!$C$3&amp;".xlsx]Hóa đơn COD'!"&amp;CELL("address",A976))))</f>
        <v>BTT391634130.T173704.301119</v>
      </c>
      <c r="B976" t="str">
        <f ca="1">IF(ISBLANK(INDIRECT("'["&amp;'Báo cáo'!$C$3&amp;".xlsx]Hóa đơn COD'!"&amp;CELL("address",B976))),"",(INDIRECT("'["&amp;'Báo cáo'!$C$3&amp;".xlsx]Hóa đơn COD'!"&amp;CELL("address",B976))))</f>
        <v>T173704-Nguyễn Huỳnh Quốc Trung</v>
      </c>
      <c r="C976">
        <f ca="1">IF(ISBLANK(INDIRECT("'["&amp;'Báo cáo'!$C$3&amp;".xlsx]Hóa đơn COD'!"&amp;CELL("address",C976))),"",(INDIRECT("'["&amp;'Báo cáo'!$C$3&amp;".xlsx]Hóa đơn COD'!"&amp;CELL("address",C976))))</f>
        <v>3862367</v>
      </c>
      <c r="D976">
        <f ca="1">IF(ISBLANK(INDIRECT("'["&amp;'Báo cáo'!$C$3&amp;".xlsx]Hóa đơn COD'!"&amp;CELL("address",D976))),"",(INDIRECT("'["&amp;'Báo cáo'!$C$3&amp;".xlsx]Hóa đơn COD'!"&amp;CELL("address",D976))))</f>
        <v>19500</v>
      </c>
      <c r="E976">
        <f ca="1">IF(ISBLANK(INDIRECT("'["&amp;'Báo cáo'!$C$3&amp;".xlsx]Hóa đơn COD'!"&amp;CELL("address",E976))),"",(INDIRECT("'["&amp;'Báo cáo'!$C$3&amp;".xlsx]Hóa đơn COD'!"&amp;CELL("address",E976))))</f>
        <v>609365</v>
      </c>
      <c r="F976">
        <f ca="1">IF(ISBLANK(INDIRECT("'["&amp;'Báo cáo'!$C$3&amp;".xlsx]Hóa đơn COD'!"&amp;CELL("address",F976))),"",(INDIRECT("'["&amp;'Báo cáo'!$C$3&amp;".xlsx]Hóa đơn COD'!"&amp;CELL("address",F976))))</f>
        <v>542865</v>
      </c>
      <c r="G976">
        <f ca="1">IF(ISBLANK(INDIRECT("'["&amp;'Báo cáo'!$C$3&amp;".xlsx]Hóa đơn COD'!"&amp;CELL("address",G976))),"",(INDIRECT("'["&amp;'Báo cáo'!$C$3&amp;".xlsx]Hóa đơn COD'!"&amp;CELL("address",G976))))</f>
        <v>66500</v>
      </c>
      <c r="H976">
        <f ca="1">IF(ISBLANK(INDIRECT("'["&amp;'Báo cáo'!$C$3&amp;".xlsx]Hóa đơn COD'!"&amp;CELL("address",H976))),"",(INDIRECT("'["&amp;'Báo cáo'!$C$3&amp;".xlsx]Hóa đơn COD'!"&amp;CELL("address",H976))))</f>
        <v>0</v>
      </c>
      <c r="I976">
        <f ca="1">IF(ISBLANK(INDIRECT("'["&amp;'Báo cáo'!$C$3&amp;".xlsx]Hóa đơn COD'!"&amp;CELL("address",I976))),"",(INDIRECT("'["&amp;'Báo cáo'!$C$3&amp;".xlsx]Hóa đơn COD'!"&amp;CELL("address",I976))))</f>
        <v>43</v>
      </c>
      <c r="J976">
        <f ca="1">IF(ISBLANK(INDIRECT("'["&amp;'Báo cáo'!$C$3&amp;".xlsx]Hóa đơn COD'!"&amp;CELL("address",J976))),"",(INDIRECT("'["&amp;'Báo cáo'!$C$3&amp;".xlsx]Hóa đơn COD'!"&amp;CELL("address",J976))))</f>
        <v>19</v>
      </c>
      <c r="K976">
        <f ca="1">IF(ISBLANK(INDIRECT("'["&amp;'Báo cáo'!$C$3&amp;".xlsx]Hóa đơn COD'!"&amp;CELL("address",K976))),"",(INDIRECT("'["&amp;'Báo cáo'!$C$3&amp;".xlsx]Hóa đơn COD'!"&amp;CELL("address",K976))))</f>
        <v>0</v>
      </c>
      <c r="L976">
        <f ca="1">IF(ISBLANK(INDIRECT("'["&amp;'Báo cáo'!$C$3&amp;".xlsx]Hóa đơn COD'!"&amp;CELL("address",L976))),"",(INDIRECT("'["&amp;'Báo cáo'!$C$3&amp;".xlsx]Hóa đơn COD'!"&amp;CELL("address",L976))))</f>
        <v>24</v>
      </c>
      <c r="M976">
        <f ca="1">IF(ISBLANK(INDIRECT("'["&amp;'Báo cáo'!$C$3&amp;".xlsx]Hóa đơn COD'!"&amp;CELL("address",M976))),"",(INDIRECT("'["&amp;'Báo cáo'!$C$3&amp;".xlsx]Hóa đơn COD'!"&amp;CELL("address",M976))))</f>
        <v>43</v>
      </c>
      <c r="N976" t="str">
        <f ca="1">IF(ISBLANK(INDIRECT("'["&amp;'Báo cáo'!$C$3&amp;".xlsx]Hóa đơn COD'!"&amp;CELL("address",N976))),"",(INDIRECT("'["&amp;'Báo cáo'!$C$3&amp;".xlsx]Hóa đơn COD'!"&amp;CELL("address",N976))))</f>
        <v>nhitpy</v>
      </c>
      <c r="O976" t="str">
        <f ca="1">IF(ISBLANK(INDIRECT("'["&amp;'Báo cáo'!$C$3&amp;".xlsx]Hóa đơn COD'!"&amp;CELL("address",O976))),"",(INDIRECT("'["&amp;'Báo cáo'!$C$3&amp;".xlsx]Hóa đơn COD'!"&amp;CELL("address",O976))))</f>
        <v>11:29 30-11-19</v>
      </c>
      <c r="P976" s="10">
        <f t="shared" ca="1" si="15"/>
        <v>0.47847222222222219</v>
      </c>
      <c r="Q976" t="str">
        <f ca="1">IF(B976="","",IF(P976&lt;'Báo cáo'!$C$4,"Sáng","Chiều"))</f>
        <v>Sáng</v>
      </c>
      <c r="R976" s="12" t="str">
        <f ca="1">IF(A976="","",IF(ISNUMBER(MATCH(B976,'Danh sách COD'!$B:$B,0)),J976/I976,""))</f>
        <v/>
      </c>
      <c r="S976" t="str">
        <f ca="1">IF(R976="","",IF(R976&gt;='Báo cáo'!$C$8,"Có","Không"))</f>
        <v/>
      </c>
    </row>
    <row r="977" spans="1:19" x14ac:dyDescent="0.25">
      <c r="A977" t="str">
        <f ca="1">IF(ISBLANK(INDIRECT("'["&amp;'Báo cáo'!$C$3&amp;".xlsx]Hóa đơn COD'!"&amp;CELL("address",A977))),"",(INDIRECT("'["&amp;'Báo cáo'!$C$3&amp;".xlsx]Hóa đơn COD'!"&amp;CELL("address",A977))))</f>
        <v>BTT399278253.T173704.061219</v>
      </c>
      <c r="B977" t="str">
        <f ca="1">IF(ISBLANK(INDIRECT("'["&amp;'Báo cáo'!$C$3&amp;".xlsx]Hóa đơn COD'!"&amp;CELL("address",B977))),"",(INDIRECT("'["&amp;'Báo cáo'!$C$3&amp;".xlsx]Hóa đơn COD'!"&amp;CELL("address",B977))))</f>
        <v>T173704-Nguyễn Huỳnh Quốc Trung</v>
      </c>
      <c r="C977">
        <f ca="1">IF(ISBLANK(INDIRECT("'["&amp;'Báo cáo'!$C$3&amp;".xlsx]Hóa đơn COD'!"&amp;CELL("address",C977))),"",(INDIRECT("'["&amp;'Báo cáo'!$C$3&amp;".xlsx]Hóa đơn COD'!"&amp;CELL("address",C977))))</f>
        <v>16016820</v>
      </c>
      <c r="D977">
        <f ca="1">IF(ISBLANK(INDIRECT("'["&amp;'Báo cáo'!$C$3&amp;".xlsx]Hóa đơn COD'!"&amp;CELL("address",D977))),"",(INDIRECT("'["&amp;'Báo cáo'!$C$3&amp;".xlsx]Hóa đơn COD'!"&amp;CELL("address",D977))))</f>
        <v>0</v>
      </c>
      <c r="E977">
        <f ca="1">IF(ISBLANK(INDIRECT("'["&amp;'Báo cáo'!$C$3&amp;".xlsx]Hóa đơn COD'!"&amp;CELL("address",E977))),"",(INDIRECT("'["&amp;'Báo cáo'!$C$3&amp;".xlsx]Hóa đơn COD'!"&amp;CELL("address",E977))))</f>
        <v>1319711</v>
      </c>
      <c r="F977">
        <f ca="1">IF(ISBLANK(INDIRECT("'["&amp;'Báo cáo'!$C$3&amp;".xlsx]Hóa đơn COD'!"&amp;CELL("address",F977))),"",(INDIRECT("'["&amp;'Báo cáo'!$C$3&amp;".xlsx]Hóa đơn COD'!"&amp;CELL("address",F977))))</f>
        <v>1057711</v>
      </c>
      <c r="G977">
        <f ca="1">IF(ISBLANK(INDIRECT("'["&amp;'Báo cáo'!$C$3&amp;".xlsx]Hóa đơn COD'!"&amp;CELL("address",G977))),"",(INDIRECT("'["&amp;'Báo cáo'!$C$3&amp;".xlsx]Hóa đơn COD'!"&amp;CELL("address",G977))))</f>
        <v>262000</v>
      </c>
      <c r="H977">
        <f ca="1">IF(ISBLANK(INDIRECT("'["&amp;'Báo cáo'!$C$3&amp;".xlsx]Hóa đơn COD'!"&amp;CELL("address",H977))),"",(INDIRECT("'["&amp;'Báo cáo'!$C$3&amp;".xlsx]Hóa đơn COD'!"&amp;CELL("address",H977))))</f>
        <v>0</v>
      </c>
      <c r="I977">
        <f ca="1">IF(ISBLANK(INDIRECT("'["&amp;'Báo cáo'!$C$3&amp;".xlsx]Hóa đơn COD'!"&amp;CELL("address",I977))),"",(INDIRECT("'["&amp;'Báo cáo'!$C$3&amp;".xlsx]Hóa đơn COD'!"&amp;CELL("address",I977))))</f>
        <v>57</v>
      </c>
      <c r="J977">
        <f ca="1">IF(ISBLANK(INDIRECT("'["&amp;'Báo cáo'!$C$3&amp;".xlsx]Hóa đơn COD'!"&amp;CELL("address",J977))),"",(INDIRECT("'["&amp;'Báo cáo'!$C$3&amp;".xlsx]Hóa đơn COD'!"&amp;CELL("address",J977))))</f>
        <v>53</v>
      </c>
      <c r="K977">
        <f ca="1">IF(ISBLANK(INDIRECT("'["&amp;'Báo cáo'!$C$3&amp;".xlsx]Hóa đơn COD'!"&amp;CELL("address",K977))),"",(INDIRECT("'["&amp;'Báo cáo'!$C$3&amp;".xlsx]Hóa đơn COD'!"&amp;CELL("address",K977))))</f>
        <v>0</v>
      </c>
      <c r="L977">
        <f ca="1">IF(ISBLANK(INDIRECT("'["&amp;'Báo cáo'!$C$3&amp;".xlsx]Hóa đơn COD'!"&amp;CELL("address",L977))),"",(INDIRECT("'["&amp;'Báo cáo'!$C$3&amp;".xlsx]Hóa đơn COD'!"&amp;CELL("address",L977))))</f>
        <v>4</v>
      </c>
      <c r="M977">
        <f ca="1">IF(ISBLANK(INDIRECT("'["&amp;'Báo cáo'!$C$3&amp;".xlsx]Hóa đơn COD'!"&amp;CELL("address",M977))),"",(INDIRECT("'["&amp;'Báo cáo'!$C$3&amp;".xlsx]Hóa đơn COD'!"&amp;CELL("address",M977))))</f>
        <v>57</v>
      </c>
      <c r="N977" t="str">
        <f ca="1">IF(ISBLANK(INDIRECT("'["&amp;'Báo cáo'!$C$3&amp;".xlsx]Hóa đơn COD'!"&amp;CELL("address",N977))),"",(INDIRECT("'["&amp;'Báo cáo'!$C$3&amp;".xlsx]Hóa đơn COD'!"&amp;CELL("address",N977))))</f>
        <v>ngannk2</v>
      </c>
      <c r="O977" t="str">
        <f ca="1">IF(ISBLANK(INDIRECT("'["&amp;'Báo cáo'!$C$3&amp;".xlsx]Hóa đơn COD'!"&amp;CELL("address",O977))),"",(INDIRECT("'["&amp;'Báo cáo'!$C$3&amp;".xlsx]Hóa đơn COD'!"&amp;CELL("address",O977))))</f>
        <v>11:40 06-12-19</v>
      </c>
      <c r="P977" s="10">
        <f t="shared" ca="1" si="15"/>
        <v>0.4861111111111111</v>
      </c>
      <c r="Q977" t="str">
        <f ca="1">IF(B977="","",IF(P977&lt;'Báo cáo'!$C$4,"Sáng","Chiều"))</f>
        <v>Sáng</v>
      </c>
      <c r="R977" s="12" t="str">
        <f ca="1">IF(A977="","",IF(ISNUMBER(MATCH(B977,'Danh sách COD'!$B:$B,0)),J977/I977,""))</f>
        <v/>
      </c>
      <c r="S977" t="str">
        <f ca="1">IF(R977="","",IF(R977&gt;='Báo cáo'!$C$8,"Có","Không"))</f>
        <v/>
      </c>
    </row>
    <row r="978" spans="1:19" x14ac:dyDescent="0.25">
      <c r="A978" t="str">
        <f ca="1">IF(ISBLANK(INDIRECT("'["&amp;'Báo cáo'!$C$3&amp;".xlsx]Hóa đơn COD'!"&amp;CELL("address",A978))),"",(INDIRECT("'["&amp;'Báo cáo'!$C$3&amp;".xlsx]Hóa đơn COD'!"&amp;CELL("address",A978))))</f>
        <v>BTT397835703.T173704.051219</v>
      </c>
      <c r="B978" t="str">
        <f ca="1">IF(ISBLANK(INDIRECT("'["&amp;'Báo cáo'!$C$3&amp;".xlsx]Hóa đơn COD'!"&amp;CELL("address",B978))),"",(INDIRECT("'["&amp;'Báo cáo'!$C$3&amp;".xlsx]Hóa đơn COD'!"&amp;CELL("address",B978))))</f>
        <v>T173704-Nguyễn Huỳnh Quốc Trung</v>
      </c>
      <c r="C978">
        <f ca="1">IF(ISBLANK(INDIRECT("'["&amp;'Báo cáo'!$C$3&amp;".xlsx]Hóa đơn COD'!"&amp;CELL("address",C978))),"",(INDIRECT("'["&amp;'Báo cáo'!$C$3&amp;".xlsx]Hóa đơn COD'!"&amp;CELL("address",C978))))</f>
        <v>22531980</v>
      </c>
      <c r="D978">
        <f ca="1">IF(ISBLANK(INDIRECT("'["&amp;'Báo cáo'!$C$3&amp;".xlsx]Hóa đơn COD'!"&amp;CELL("address",D978))),"",(INDIRECT("'["&amp;'Báo cáo'!$C$3&amp;".xlsx]Hóa đơn COD'!"&amp;CELL("address",D978))))</f>
        <v>39175</v>
      </c>
      <c r="E978">
        <f ca="1">IF(ISBLANK(INDIRECT("'["&amp;'Báo cáo'!$C$3&amp;".xlsx]Hóa đơn COD'!"&amp;CELL("address",E978))),"",(INDIRECT("'["&amp;'Báo cáo'!$C$3&amp;".xlsx]Hóa đơn COD'!"&amp;CELL("address",E978))))</f>
        <v>1653515</v>
      </c>
      <c r="F978">
        <f ca="1">IF(ISBLANK(INDIRECT("'["&amp;'Báo cáo'!$C$3&amp;".xlsx]Hóa đơn COD'!"&amp;CELL("address",F978))),"",(INDIRECT("'["&amp;'Báo cáo'!$C$3&amp;".xlsx]Hóa đơn COD'!"&amp;CELL("address",F978))))</f>
        <v>1382590</v>
      </c>
      <c r="G978">
        <f ca="1">IF(ISBLANK(INDIRECT("'["&amp;'Báo cáo'!$C$3&amp;".xlsx]Hóa đơn COD'!"&amp;CELL("address",G978))),"",(INDIRECT("'["&amp;'Báo cáo'!$C$3&amp;".xlsx]Hóa đơn COD'!"&amp;CELL("address",G978))))</f>
        <v>253000</v>
      </c>
      <c r="H978">
        <f ca="1">IF(ISBLANK(INDIRECT("'["&amp;'Báo cáo'!$C$3&amp;".xlsx]Hóa đơn COD'!"&amp;CELL("address",H978))),"",(INDIRECT("'["&amp;'Báo cáo'!$C$3&amp;".xlsx]Hóa đơn COD'!"&amp;CELL("address",H978))))</f>
        <v>0</v>
      </c>
      <c r="I978">
        <f ca="1">IF(ISBLANK(INDIRECT("'["&amp;'Báo cáo'!$C$3&amp;".xlsx]Hóa đơn COD'!"&amp;CELL("address",I978))),"",(INDIRECT("'["&amp;'Báo cáo'!$C$3&amp;".xlsx]Hóa đơn COD'!"&amp;CELL("address",I978))))</f>
        <v>71</v>
      </c>
      <c r="J978">
        <f ca="1">IF(ISBLANK(INDIRECT("'["&amp;'Báo cáo'!$C$3&amp;".xlsx]Hóa đơn COD'!"&amp;CELL("address",J978))),"",(INDIRECT("'["&amp;'Báo cáo'!$C$3&amp;".xlsx]Hóa đơn COD'!"&amp;CELL("address",J978))))</f>
        <v>57</v>
      </c>
      <c r="K978">
        <f ca="1">IF(ISBLANK(INDIRECT("'["&amp;'Báo cáo'!$C$3&amp;".xlsx]Hóa đơn COD'!"&amp;CELL("address",K978))),"",(INDIRECT("'["&amp;'Báo cáo'!$C$3&amp;".xlsx]Hóa đơn COD'!"&amp;CELL("address",K978))))</f>
        <v>5</v>
      </c>
      <c r="L978">
        <f ca="1">IF(ISBLANK(INDIRECT("'["&amp;'Báo cáo'!$C$3&amp;".xlsx]Hóa đơn COD'!"&amp;CELL("address",L978))),"",(INDIRECT("'["&amp;'Báo cáo'!$C$3&amp;".xlsx]Hóa đơn COD'!"&amp;CELL("address",L978))))</f>
        <v>9</v>
      </c>
      <c r="M978">
        <f ca="1">IF(ISBLANK(INDIRECT("'["&amp;'Báo cáo'!$C$3&amp;".xlsx]Hóa đơn COD'!"&amp;CELL("address",M978))),"",(INDIRECT("'["&amp;'Báo cáo'!$C$3&amp;".xlsx]Hóa đơn COD'!"&amp;CELL("address",M978))))</f>
        <v>71</v>
      </c>
      <c r="N978" t="str">
        <f ca="1">IF(ISBLANK(INDIRECT("'["&amp;'Báo cáo'!$C$3&amp;".xlsx]Hóa đơn COD'!"&amp;CELL("address",N978))),"",(INDIRECT("'["&amp;'Báo cáo'!$C$3&amp;".xlsx]Hóa đơn COD'!"&amp;CELL("address",N978))))</f>
        <v>anhtnt3</v>
      </c>
      <c r="O978" t="str">
        <f ca="1">IF(ISBLANK(INDIRECT("'["&amp;'Báo cáo'!$C$3&amp;".xlsx]Hóa đơn COD'!"&amp;CELL("address",O978))),"",(INDIRECT("'["&amp;'Báo cáo'!$C$3&amp;".xlsx]Hóa đơn COD'!"&amp;CELL("address",O978))))</f>
        <v>11:42 05-12-19</v>
      </c>
      <c r="P978" s="10">
        <f t="shared" ca="1" si="15"/>
        <v>0.48749999999999999</v>
      </c>
      <c r="Q978" t="str">
        <f ca="1">IF(B978="","",IF(P978&lt;'Báo cáo'!$C$4,"Sáng","Chiều"))</f>
        <v>Sáng</v>
      </c>
      <c r="R978" s="12" t="str">
        <f ca="1">IF(A978="","",IF(ISNUMBER(MATCH(B978,'Danh sách COD'!$B:$B,0)),J978/I978,""))</f>
        <v/>
      </c>
      <c r="S978" t="str">
        <f ca="1">IF(R978="","",IF(R978&gt;='Báo cáo'!$C$8,"Có","Không"))</f>
        <v/>
      </c>
    </row>
    <row r="979" spans="1:19" x14ac:dyDescent="0.25">
      <c r="A979" t="str">
        <f ca="1">IF(ISBLANK(INDIRECT("'["&amp;'Báo cáo'!$C$3&amp;".xlsx]Hóa đơn COD'!"&amp;CELL("address",A979))),"",(INDIRECT("'["&amp;'Báo cáo'!$C$3&amp;".xlsx]Hóa đơn COD'!"&amp;CELL("address",A979))))</f>
        <v>BTT395154546.T173704.031219</v>
      </c>
      <c r="B979" t="str">
        <f ca="1">IF(ISBLANK(INDIRECT("'["&amp;'Báo cáo'!$C$3&amp;".xlsx]Hóa đơn COD'!"&amp;CELL("address",B979))),"",(INDIRECT("'["&amp;'Báo cáo'!$C$3&amp;".xlsx]Hóa đơn COD'!"&amp;CELL("address",B979))))</f>
        <v>T173704-Nguyễn Huỳnh Quốc Trung</v>
      </c>
      <c r="C979">
        <f ca="1">IF(ISBLANK(INDIRECT("'["&amp;'Báo cáo'!$C$3&amp;".xlsx]Hóa đơn COD'!"&amp;CELL("address",C979))),"",(INDIRECT("'["&amp;'Báo cáo'!$C$3&amp;".xlsx]Hóa đơn COD'!"&amp;CELL("address",C979))))</f>
        <v>15843031</v>
      </c>
      <c r="D979">
        <f ca="1">IF(ISBLANK(INDIRECT("'["&amp;'Báo cáo'!$C$3&amp;".xlsx]Hóa đơn COD'!"&amp;CELL("address",D979))),"",(INDIRECT("'["&amp;'Báo cáo'!$C$3&amp;".xlsx]Hóa đơn COD'!"&amp;CELL("address",D979))))</f>
        <v>22950</v>
      </c>
      <c r="E979">
        <f ca="1">IF(ISBLANK(INDIRECT("'["&amp;'Báo cáo'!$C$3&amp;".xlsx]Hóa đơn COD'!"&amp;CELL("address",E979))),"",(INDIRECT("'["&amp;'Báo cáo'!$C$3&amp;".xlsx]Hóa đơn COD'!"&amp;CELL("address",E979))))</f>
        <v>1319550</v>
      </c>
      <c r="F979">
        <f ca="1">IF(ISBLANK(INDIRECT("'["&amp;'Báo cáo'!$C$3&amp;".xlsx]Hóa đơn COD'!"&amp;CELL("address",F979))),"",(INDIRECT("'["&amp;'Báo cáo'!$C$3&amp;".xlsx]Hóa đơn COD'!"&amp;CELL("address",F979))))</f>
        <v>1116600</v>
      </c>
      <c r="G979">
        <f ca="1">IF(ISBLANK(INDIRECT("'["&amp;'Báo cáo'!$C$3&amp;".xlsx]Hóa đơn COD'!"&amp;CELL("address",G979))),"",(INDIRECT("'["&amp;'Báo cáo'!$C$3&amp;".xlsx]Hóa đơn COD'!"&amp;CELL("address",G979))))</f>
        <v>180000</v>
      </c>
      <c r="H979">
        <f ca="1">IF(ISBLANK(INDIRECT("'["&amp;'Báo cáo'!$C$3&amp;".xlsx]Hóa đơn COD'!"&amp;CELL("address",H979))),"",(INDIRECT("'["&amp;'Báo cáo'!$C$3&amp;".xlsx]Hóa đơn COD'!"&amp;CELL("address",H979))))</f>
        <v>0</v>
      </c>
      <c r="I979">
        <f ca="1">IF(ISBLANK(INDIRECT("'["&amp;'Báo cáo'!$C$3&amp;".xlsx]Hóa đơn COD'!"&amp;CELL("address",I979))),"",(INDIRECT("'["&amp;'Báo cáo'!$C$3&amp;".xlsx]Hóa đơn COD'!"&amp;CELL("address",I979))))</f>
        <v>60</v>
      </c>
      <c r="J979">
        <f ca="1">IF(ISBLANK(INDIRECT("'["&amp;'Báo cáo'!$C$3&amp;".xlsx]Hóa đơn COD'!"&amp;CELL("address",J979))),"",(INDIRECT("'["&amp;'Báo cáo'!$C$3&amp;".xlsx]Hóa đơn COD'!"&amp;CELL("address",J979))))</f>
        <v>51</v>
      </c>
      <c r="K979">
        <f ca="1">IF(ISBLANK(INDIRECT("'["&amp;'Báo cáo'!$C$3&amp;".xlsx]Hóa đơn COD'!"&amp;CELL("address",K979))),"",(INDIRECT("'["&amp;'Báo cáo'!$C$3&amp;".xlsx]Hóa đơn COD'!"&amp;CELL("address",K979))))</f>
        <v>1</v>
      </c>
      <c r="L979">
        <f ca="1">IF(ISBLANK(INDIRECT("'["&amp;'Báo cáo'!$C$3&amp;".xlsx]Hóa đơn COD'!"&amp;CELL("address",L979))),"",(INDIRECT("'["&amp;'Báo cáo'!$C$3&amp;".xlsx]Hóa đơn COD'!"&amp;CELL("address",L979))))</f>
        <v>8</v>
      </c>
      <c r="M979">
        <f ca="1">IF(ISBLANK(INDIRECT("'["&amp;'Báo cáo'!$C$3&amp;".xlsx]Hóa đơn COD'!"&amp;CELL("address",M979))),"",(INDIRECT("'["&amp;'Báo cáo'!$C$3&amp;".xlsx]Hóa đơn COD'!"&amp;CELL("address",M979))))</f>
        <v>60</v>
      </c>
      <c r="N979" t="str">
        <f ca="1">IF(ISBLANK(INDIRECT("'["&amp;'Báo cáo'!$C$3&amp;".xlsx]Hóa đơn COD'!"&amp;CELL("address",N979))),"",(INDIRECT("'["&amp;'Báo cáo'!$C$3&amp;".xlsx]Hóa đơn COD'!"&amp;CELL("address",N979))))</f>
        <v>nhitpy</v>
      </c>
      <c r="O979" t="str">
        <f ca="1">IF(ISBLANK(INDIRECT("'["&amp;'Báo cáo'!$C$3&amp;".xlsx]Hóa đơn COD'!"&amp;CELL("address",O979))),"",(INDIRECT("'["&amp;'Báo cáo'!$C$3&amp;".xlsx]Hóa đơn COD'!"&amp;CELL("address",O979))))</f>
        <v>11:45 03-12-19</v>
      </c>
      <c r="P979" s="10">
        <f t="shared" ca="1" si="15"/>
        <v>0.48958333333333331</v>
      </c>
      <c r="Q979" t="str">
        <f ca="1">IF(B979="","",IF(P979&lt;'Báo cáo'!$C$4,"Sáng","Chiều"))</f>
        <v>Sáng</v>
      </c>
      <c r="R979" s="12" t="str">
        <f ca="1">IF(A979="","",IF(ISNUMBER(MATCH(B979,'Danh sách COD'!$B:$B,0)),J979/I979,""))</f>
        <v/>
      </c>
      <c r="S979" t="str">
        <f ca="1">IF(R979="","",IF(R979&gt;='Báo cáo'!$C$8,"Có","Không"))</f>
        <v/>
      </c>
    </row>
    <row r="980" spans="1:19" x14ac:dyDescent="0.25">
      <c r="A980" t="str">
        <f ca="1">IF(ISBLANK(INDIRECT("'["&amp;'Báo cáo'!$C$3&amp;".xlsx]Hóa đơn COD'!"&amp;CELL("address",A980))),"",(INDIRECT("'["&amp;'Báo cáo'!$C$3&amp;".xlsx]Hóa đơn COD'!"&amp;CELL("address",A980))))</f>
        <v>BTT394032858.T173704.021219</v>
      </c>
      <c r="B980" t="str">
        <f ca="1">IF(ISBLANK(INDIRECT("'["&amp;'Báo cáo'!$C$3&amp;".xlsx]Hóa đơn COD'!"&amp;CELL("address",B980))),"",(INDIRECT("'["&amp;'Báo cáo'!$C$3&amp;".xlsx]Hóa đơn COD'!"&amp;CELL("address",B980))))</f>
        <v>T173704-Nguyễn Huỳnh Quốc Trung</v>
      </c>
      <c r="C980">
        <f ca="1">IF(ISBLANK(INDIRECT("'["&amp;'Báo cáo'!$C$3&amp;".xlsx]Hóa đơn COD'!"&amp;CELL("address",C980))),"",(INDIRECT("'["&amp;'Báo cáo'!$C$3&amp;".xlsx]Hóa đơn COD'!"&amp;CELL("address",C980))))</f>
        <v>23618053</v>
      </c>
      <c r="D980">
        <f ca="1">IF(ISBLANK(INDIRECT("'["&amp;'Báo cáo'!$C$3&amp;".xlsx]Hóa đơn COD'!"&amp;CELL("address",D980))),"",(INDIRECT("'["&amp;'Báo cáo'!$C$3&amp;".xlsx]Hóa đơn COD'!"&amp;CELL("address",D980))))</f>
        <v>0</v>
      </c>
      <c r="E980">
        <f ca="1">IF(ISBLANK(INDIRECT("'["&amp;'Báo cáo'!$C$3&amp;".xlsx]Hóa đơn COD'!"&amp;CELL("address",E980))),"",(INDIRECT("'["&amp;'Báo cáo'!$C$3&amp;".xlsx]Hóa đơn COD'!"&amp;CELL("address",E980))))</f>
        <v>2097105</v>
      </c>
      <c r="F980">
        <f ca="1">IF(ISBLANK(INDIRECT("'["&amp;'Báo cáo'!$C$3&amp;".xlsx]Hóa đơn COD'!"&amp;CELL("address",F980))),"",(INDIRECT("'["&amp;'Báo cáo'!$C$3&amp;".xlsx]Hóa đơn COD'!"&amp;CELL("address",F980))))</f>
        <v>1807105</v>
      </c>
      <c r="G980">
        <f ca="1">IF(ISBLANK(INDIRECT("'["&amp;'Báo cáo'!$C$3&amp;".xlsx]Hóa đơn COD'!"&amp;CELL("address",G980))),"",(INDIRECT("'["&amp;'Báo cáo'!$C$3&amp;".xlsx]Hóa đơn COD'!"&amp;CELL("address",G980))))</f>
        <v>290000</v>
      </c>
      <c r="H980">
        <f ca="1">IF(ISBLANK(INDIRECT("'["&amp;'Báo cáo'!$C$3&amp;".xlsx]Hóa đơn COD'!"&amp;CELL("address",H980))),"",(INDIRECT("'["&amp;'Báo cáo'!$C$3&amp;".xlsx]Hóa đơn COD'!"&amp;CELL("address",H980))))</f>
        <v>0</v>
      </c>
      <c r="I980">
        <f ca="1">IF(ISBLANK(INDIRECT("'["&amp;'Báo cáo'!$C$3&amp;".xlsx]Hóa đơn COD'!"&amp;CELL("address",I980))),"",(INDIRECT("'["&amp;'Báo cáo'!$C$3&amp;".xlsx]Hóa đơn COD'!"&amp;CELL("address",I980))))</f>
        <v>83</v>
      </c>
      <c r="J980">
        <f ca="1">IF(ISBLANK(INDIRECT("'["&amp;'Báo cáo'!$C$3&amp;".xlsx]Hóa đơn COD'!"&amp;CELL("address",J980))),"",(INDIRECT("'["&amp;'Báo cáo'!$C$3&amp;".xlsx]Hóa đơn COD'!"&amp;CELL("address",J980))))</f>
        <v>71</v>
      </c>
      <c r="K980">
        <f ca="1">IF(ISBLANK(INDIRECT("'["&amp;'Báo cáo'!$C$3&amp;".xlsx]Hóa đơn COD'!"&amp;CELL("address",K980))),"",(INDIRECT("'["&amp;'Báo cáo'!$C$3&amp;".xlsx]Hóa đơn COD'!"&amp;CELL("address",K980))))</f>
        <v>3</v>
      </c>
      <c r="L980">
        <f ca="1">IF(ISBLANK(INDIRECT("'["&amp;'Báo cáo'!$C$3&amp;".xlsx]Hóa đơn COD'!"&amp;CELL("address",L980))),"",(INDIRECT("'["&amp;'Báo cáo'!$C$3&amp;".xlsx]Hóa đơn COD'!"&amp;CELL("address",L980))))</f>
        <v>9</v>
      </c>
      <c r="M980">
        <f ca="1">IF(ISBLANK(INDIRECT("'["&amp;'Báo cáo'!$C$3&amp;".xlsx]Hóa đơn COD'!"&amp;CELL("address",M980))),"",(INDIRECT("'["&amp;'Báo cáo'!$C$3&amp;".xlsx]Hóa đơn COD'!"&amp;CELL("address",M980))))</f>
        <v>83</v>
      </c>
      <c r="N980" t="str">
        <f ca="1">IF(ISBLANK(INDIRECT("'["&amp;'Báo cáo'!$C$3&amp;".xlsx]Hóa đơn COD'!"&amp;CELL("address",N980))),"",(INDIRECT("'["&amp;'Báo cáo'!$C$3&amp;".xlsx]Hóa đơn COD'!"&amp;CELL("address",N980))))</f>
        <v>nhitpy</v>
      </c>
      <c r="O980" t="str">
        <f ca="1">IF(ISBLANK(INDIRECT("'["&amp;'Báo cáo'!$C$3&amp;".xlsx]Hóa đơn COD'!"&amp;CELL("address",O980))),"",(INDIRECT("'["&amp;'Báo cáo'!$C$3&amp;".xlsx]Hóa đơn COD'!"&amp;CELL("address",O980))))</f>
        <v>13:58 02-12-19</v>
      </c>
      <c r="P980" s="10">
        <f t="shared" ca="1" si="15"/>
        <v>0.58194444444444449</v>
      </c>
      <c r="Q980" t="str">
        <f ca="1">IF(B980="","",IF(P980&lt;'Báo cáo'!$C$4,"Sáng","Chiều"))</f>
        <v>Chiều</v>
      </c>
      <c r="R980" s="12" t="str">
        <f ca="1">IF(A980="","",IF(ISNUMBER(MATCH(B980,'Danh sách COD'!$B:$B,0)),J980/I980,""))</f>
        <v/>
      </c>
      <c r="S980" t="str">
        <f ca="1">IF(R980="","",IF(R980&gt;='Báo cáo'!$C$8,"Có","Không"))</f>
        <v/>
      </c>
    </row>
    <row r="981" spans="1:19" x14ac:dyDescent="0.25">
      <c r="A981" t="str">
        <f ca="1">IF(ISBLANK(INDIRECT("'["&amp;'Báo cáo'!$C$3&amp;".xlsx]Hóa đơn COD'!"&amp;CELL("address",A981))),"",(INDIRECT("'["&amp;'Báo cáo'!$C$3&amp;".xlsx]Hóa đơn COD'!"&amp;CELL("address",A981))))</f>
        <v>BTT391927173.T173704.301119</v>
      </c>
      <c r="B981" t="str">
        <f ca="1">IF(ISBLANK(INDIRECT("'["&amp;'Báo cáo'!$C$3&amp;".xlsx]Hóa đơn COD'!"&amp;CELL("address",B981))),"",(INDIRECT("'["&amp;'Báo cáo'!$C$3&amp;".xlsx]Hóa đơn COD'!"&amp;CELL("address",B981))))</f>
        <v>T173704-Nguyễn Huỳnh Quốc Trung</v>
      </c>
      <c r="C981">
        <f ca="1">IF(ISBLANK(INDIRECT("'["&amp;'Báo cáo'!$C$3&amp;".xlsx]Hóa đơn COD'!"&amp;CELL("address",C981))),"",(INDIRECT("'["&amp;'Báo cáo'!$C$3&amp;".xlsx]Hóa đơn COD'!"&amp;CELL("address",C981))))</f>
        <v>344000</v>
      </c>
      <c r="D981">
        <f ca="1">IF(ISBLANK(INDIRECT("'["&amp;'Báo cáo'!$C$3&amp;".xlsx]Hóa đơn COD'!"&amp;CELL("address",D981))),"",(INDIRECT("'["&amp;'Báo cáo'!$C$3&amp;".xlsx]Hóa đơn COD'!"&amp;CELL("address",D981))))</f>
        <v>0</v>
      </c>
      <c r="E981">
        <f ca="1">IF(ISBLANK(INDIRECT("'["&amp;'Báo cáo'!$C$3&amp;".xlsx]Hóa đơn COD'!"&amp;CELL("address",E981))),"",(INDIRECT("'["&amp;'Báo cáo'!$C$3&amp;".xlsx]Hóa đơn COD'!"&amp;CELL("address",E981))))</f>
        <v>114500</v>
      </c>
      <c r="F981">
        <f ca="1">IF(ISBLANK(INDIRECT("'["&amp;'Báo cáo'!$C$3&amp;".xlsx]Hóa đơn COD'!"&amp;CELL("address",F981))),"",(INDIRECT("'["&amp;'Báo cáo'!$C$3&amp;".xlsx]Hóa đơn COD'!"&amp;CELL("address",F981))))</f>
        <v>114500</v>
      </c>
      <c r="G981">
        <f ca="1">IF(ISBLANK(INDIRECT("'["&amp;'Báo cáo'!$C$3&amp;".xlsx]Hóa đơn COD'!"&amp;CELL("address",G981))),"",(INDIRECT("'["&amp;'Báo cáo'!$C$3&amp;".xlsx]Hóa đơn COD'!"&amp;CELL("address",G981))))</f>
        <v>0</v>
      </c>
      <c r="H981">
        <f ca="1">IF(ISBLANK(INDIRECT("'["&amp;'Báo cáo'!$C$3&amp;".xlsx]Hóa đơn COD'!"&amp;CELL("address",H981))),"",(INDIRECT("'["&amp;'Báo cáo'!$C$3&amp;".xlsx]Hóa đơn COD'!"&amp;CELL("address",H981))))</f>
        <v>0</v>
      </c>
      <c r="I981">
        <f ca="1">IF(ISBLANK(INDIRECT("'["&amp;'Báo cáo'!$C$3&amp;".xlsx]Hóa đơn COD'!"&amp;CELL("address",I981))),"",(INDIRECT("'["&amp;'Báo cáo'!$C$3&amp;".xlsx]Hóa đơn COD'!"&amp;CELL("address",I981))))</f>
        <v>14</v>
      </c>
      <c r="J981">
        <f ca="1">IF(ISBLANK(INDIRECT("'["&amp;'Báo cáo'!$C$3&amp;".xlsx]Hóa đơn COD'!"&amp;CELL("address",J981))),"",(INDIRECT("'["&amp;'Báo cáo'!$C$3&amp;".xlsx]Hóa đơn COD'!"&amp;CELL("address",J981))))</f>
        <v>2</v>
      </c>
      <c r="K981">
        <f ca="1">IF(ISBLANK(INDIRECT("'["&amp;'Báo cáo'!$C$3&amp;".xlsx]Hóa đơn COD'!"&amp;CELL("address",K981))),"",(INDIRECT("'["&amp;'Báo cáo'!$C$3&amp;".xlsx]Hóa đơn COD'!"&amp;CELL("address",K981))))</f>
        <v>3</v>
      </c>
      <c r="L981">
        <f ca="1">IF(ISBLANK(INDIRECT("'["&amp;'Báo cáo'!$C$3&amp;".xlsx]Hóa đơn COD'!"&amp;CELL("address",L981))),"",(INDIRECT("'["&amp;'Báo cáo'!$C$3&amp;".xlsx]Hóa đơn COD'!"&amp;CELL("address",L981))))</f>
        <v>9</v>
      </c>
      <c r="M981">
        <f ca="1">IF(ISBLANK(INDIRECT("'["&amp;'Báo cáo'!$C$3&amp;".xlsx]Hóa đơn COD'!"&amp;CELL("address",M981))),"",(INDIRECT("'["&amp;'Báo cáo'!$C$3&amp;".xlsx]Hóa đơn COD'!"&amp;CELL("address",M981))))</f>
        <v>14</v>
      </c>
      <c r="N981" t="str">
        <f ca="1">IF(ISBLANK(INDIRECT("'["&amp;'Báo cáo'!$C$3&amp;".xlsx]Hóa đơn COD'!"&amp;CELL("address",N981))),"",(INDIRECT("'["&amp;'Báo cáo'!$C$3&amp;".xlsx]Hóa đơn COD'!"&amp;CELL("address",N981))))</f>
        <v>nhitpy</v>
      </c>
      <c r="O981" t="str">
        <f ca="1">IF(ISBLANK(INDIRECT("'["&amp;'Báo cáo'!$C$3&amp;".xlsx]Hóa đơn COD'!"&amp;CELL("address",O981))),"",(INDIRECT("'["&amp;'Báo cáo'!$C$3&amp;".xlsx]Hóa đơn COD'!"&amp;CELL("address",O981))))</f>
        <v>15:44 30-11-19</v>
      </c>
      <c r="P981" s="10">
        <f t="shared" ca="1" si="15"/>
        <v>0.65555555555555556</v>
      </c>
      <c r="Q981" t="str">
        <f ca="1">IF(B981="","",IF(P981&lt;'Báo cáo'!$C$4,"Sáng","Chiều"))</f>
        <v>Chiều</v>
      </c>
      <c r="R981" s="12" t="str">
        <f ca="1">IF(A981="","",IF(ISNUMBER(MATCH(B981,'Danh sách COD'!$B:$B,0)),J981/I981,""))</f>
        <v/>
      </c>
      <c r="S981" t="str">
        <f ca="1">IF(R981="","",IF(R981&gt;='Báo cáo'!$C$8,"Có","Không"))</f>
        <v/>
      </c>
    </row>
    <row r="982" spans="1:19" x14ac:dyDescent="0.25">
      <c r="A982" t="str">
        <f ca="1">IF(ISBLANK(INDIRECT("'["&amp;'Báo cáo'!$C$3&amp;".xlsx]Hóa đơn COD'!"&amp;CELL("address",A982))),"",(INDIRECT("'["&amp;'Báo cáo'!$C$3&amp;".xlsx]Hóa đơn COD'!"&amp;CELL("address",A982))))</f>
        <v>BTT394170543.T173704.021219</v>
      </c>
      <c r="B982" t="str">
        <f ca="1">IF(ISBLANK(INDIRECT("'["&amp;'Báo cáo'!$C$3&amp;".xlsx]Hóa đơn COD'!"&amp;CELL("address",B982))),"",(INDIRECT("'["&amp;'Báo cáo'!$C$3&amp;".xlsx]Hóa đơn COD'!"&amp;CELL("address",B982))))</f>
        <v>T173704-Nguyễn Huỳnh Quốc Trung</v>
      </c>
      <c r="C982">
        <f ca="1">IF(ISBLANK(INDIRECT("'["&amp;'Báo cáo'!$C$3&amp;".xlsx]Hóa đơn COD'!"&amp;CELL("address",C982))),"",(INDIRECT("'["&amp;'Báo cáo'!$C$3&amp;".xlsx]Hóa đơn COD'!"&amp;CELL("address",C982))))</f>
        <v>7346511</v>
      </c>
      <c r="D982">
        <f ca="1">IF(ISBLANK(INDIRECT("'["&amp;'Báo cáo'!$C$3&amp;".xlsx]Hóa đơn COD'!"&amp;CELL("address",D982))),"",(INDIRECT("'["&amp;'Báo cáo'!$C$3&amp;".xlsx]Hóa đơn COD'!"&amp;CELL("address",D982))))</f>
        <v>0</v>
      </c>
      <c r="E982">
        <f ca="1">IF(ISBLANK(INDIRECT("'["&amp;'Báo cáo'!$C$3&amp;".xlsx]Hóa đơn COD'!"&amp;CELL("address",E982))),"",(INDIRECT("'["&amp;'Báo cáo'!$C$3&amp;".xlsx]Hóa đơn COD'!"&amp;CELL("address",E982))))</f>
        <v>678720</v>
      </c>
      <c r="F982">
        <f ca="1">IF(ISBLANK(INDIRECT("'["&amp;'Báo cáo'!$C$3&amp;".xlsx]Hóa đơn COD'!"&amp;CELL("address",F982))),"",(INDIRECT("'["&amp;'Báo cáo'!$C$3&amp;".xlsx]Hóa đơn COD'!"&amp;CELL("address",F982))))</f>
        <v>431720</v>
      </c>
      <c r="G982">
        <f ca="1">IF(ISBLANK(INDIRECT("'["&amp;'Báo cáo'!$C$3&amp;".xlsx]Hóa đơn COD'!"&amp;CELL("address",G982))),"",(INDIRECT("'["&amp;'Báo cáo'!$C$3&amp;".xlsx]Hóa đơn COD'!"&amp;CELL("address",G982))))</f>
        <v>247000</v>
      </c>
      <c r="H982">
        <f ca="1">IF(ISBLANK(INDIRECT("'["&amp;'Báo cáo'!$C$3&amp;".xlsx]Hóa đơn COD'!"&amp;CELL("address",H982))),"",(INDIRECT("'["&amp;'Báo cáo'!$C$3&amp;".xlsx]Hóa đơn COD'!"&amp;CELL("address",H982))))</f>
        <v>0</v>
      </c>
      <c r="I982">
        <f ca="1">IF(ISBLANK(INDIRECT("'["&amp;'Báo cáo'!$C$3&amp;".xlsx]Hóa đơn COD'!"&amp;CELL("address",I982))),"",(INDIRECT("'["&amp;'Báo cáo'!$C$3&amp;".xlsx]Hóa đơn COD'!"&amp;CELL("address",I982))))</f>
        <v>38</v>
      </c>
      <c r="J982">
        <f ca="1">IF(ISBLANK(INDIRECT("'["&amp;'Báo cáo'!$C$3&amp;".xlsx]Hóa đơn COD'!"&amp;CELL("address",J982))),"",(INDIRECT("'["&amp;'Báo cáo'!$C$3&amp;".xlsx]Hóa đơn COD'!"&amp;CELL("address",J982))))</f>
        <v>27</v>
      </c>
      <c r="K982">
        <f ca="1">IF(ISBLANK(INDIRECT("'["&amp;'Báo cáo'!$C$3&amp;".xlsx]Hóa đơn COD'!"&amp;CELL("address",K982))),"",(INDIRECT("'["&amp;'Báo cáo'!$C$3&amp;".xlsx]Hóa đơn COD'!"&amp;CELL("address",K982))))</f>
        <v>2</v>
      </c>
      <c r="L982">
        <f ca="1">IF(ISBLANK(INDIRECT("'["&amp;'Báo cáo'!$C$3&amp;".xlsx]Hóa đơn COD'!"&amp;CELL("address",L982))),"",(INDIRECT("'["&amp;'Báo cáo'!$C$3&amp;".xlsx]Hóa đơn COD'!"&amp;CELL("address",L982))))</f>
        <v>9</v>
      </c>
      <c r="M982">
        <f ca="1">IF(ISBLANK(INDIRECT("'["&amp;'Báo cáo'!$C$3&amp;".xlsx]Hóa đơn COD'!"&amp;CELL("address",M982))),"",(INDIRECT("'["&amp;'Báo cáo'!$C$3&amp;".xlsx]Hóa đơn COD'!"&amp;CELL("address",M982))))</f>
        <v>38</v>
      </c>
      <c r="N982" t="str">
        <f ca="1">IF(ISBLANK(INDIRECT("'["&amp;'Báo cáo'!$C$3&amp;".xlsx]Hóa đơn COD'!"&amp;CELL("address",N982))),"",(INDIRECT("'["&amp;'Báo cáo'!$C$3&amp;".xlsx]Hóa đơn COD'!"&amp;CELL("address",N982))))</f>
        <v>tuoint</v>
      </c>
      <c r="O982" t="str">
        <f ca="1">IF(ISBLANK(INDIRECT("'["&amp;'Báo cáo'!$C$3&amp;".xlsx]Hóa đơn COD'!"&amp;CELL("address",O982))),"",(INDIRECT("'["&amp;'Báo cáo'!$C$3&amp;".xlsx]Hóa đơn COD'!"&amp;CELL("address",O982))))</f>
        <v>16:14 02-12-19</v>
      </c>
      <c r="P982" s="10">
        <f t="shared" ca="1" si="15"/>
        <v>0.67638888888888893</v>
      </c>
      <c r="Q982" t="str">
        <f ca="1">IF(B982="","",IF(P982&lt;'Báo cáo'!$C$4,"Sáng","Chiều"))</f>
        <v>Chiều</v>
      </c>
      <c r="R982" s="12" t="str">
        <f ca="1">IF(A982="","",IF(ISNUMBER(MATCH(B982,'Danh sách COD'!$B:$B,0)),J982/I982,""))</f>
        <v/>
      </c>
      <c r="S982" t="str">
        <f ca="1">IF(R982="","",IF(R982&gt;='Báo cáo'!$C$8,"Có","Không"))</f>
        <v/>
      </c>
    </row>
    <row r="983" spans="1:19" x14ac:dyDescent="0.25">
      <c r="A983" t="str">
        <f ca="1">IF(ISBLANK(INDIRECT("'["&amp;'Báo cáo'!$C$3&amp;".xlsx]Hóa đơn COD'!"&amp;CELL("address",A983))),"",(INDIRECT("'["&amp;'Báo cáo'!$C$3&amp;".xlsx]Hóa đơn COD'!"&amp;CELL("address",A983))))</f>
        <v>BTT395502213.T173704.031219</v>
      </c>
      <c r="B983" t="str">
        <f ca="1">IF(ISBLANK(INDIRECT("'["&amp;'Báo cáo'!$C$3&amp;".xlsx]Hóa đơn COD'!"&amp;CELL("address",B983))),"",(INDIRECT("'["&amp;'Báo cáo'!$C$3&amp;".xlsx]Hóa đơn COD'!"&amp;CELL("address",B983))))</f>
        <v>T173704-Nguyễn Huỳnh Quốc Trung</v>
      </c>
      <c r="C983">
        <f ca="1">IF(ISBLANK(INDIRECT("'["&amp;'Báo cáo'!$C$3&amp;".xlsx]Hóa đơn COD'!"&amp;CELL("address",C983))),"",(INDIRECT("'["&amp;'Báo cáo'!$C$3&amp;".xlsx]Hóa đơn COD'!"&amp;CELL("address",C983))))</f>
        <v>3888325</v>
      </c>
      <c r="D983">
        <f ca="1">IF(ISBLANK(INDIRECT("'["&amp;'Báo cáo'!$C$3&amp;".xlsx]Hóa đơn COD'!"&amp;CELL("address",D983))),"",(INDIRECT("'["&amp;'Báo cáo'!$C$3&amp;".xlsx]Hóa đơn COD'!"&amp;CELL("address",D983))))</f>
        <v>0</v>
      </c>
      <c r="E983">
        <f ca="1">IF(ISBLANK(INDIRECT("'["&amp;'Báo cáo'!$C$3&amp;".xlsx]Hóa đơn COD'!"&amp;CELL("address",E983))),"",(INDIRECT("'["&amp;'Báo cáo'!$C$3&amp;".xlsx]Hóa đơn COD'!"&amp;CELL("address",E983))))</f>
        <v>556720</v>
      </c>
      <c r="F983">
        <f ca="1">IF(ISBLANK(INDIRECT("'["&amp;'Báo cáo'!$C$3&amp;".xlsx]Hóa đơn COD'!"&amp;CELL("address",F983))),"",(INDIRECT("'["&amp;'Báo cáo'!$C$3&amp;".xlsx]Hóa đơn COD'!"&amp;CELL("address",F983))))</f>
        <v>471720</v>
      </c>
      <c r="G983">
        <f ca="1">IF(ISBLANK(INDIRECT("'["&amp;'Báo cáo'!$C$3&amp;".xlsx]Hóa đơn COD'!"&amp;CELL("address",G983))),"",(INDIRECT("'["&amp;'Báo cáo'!$C$3&amp;".xlsx]Hóa đơn COD'!"&amp;CELL("address",G983))))</f>
        <v>85000</v>
      </c>
      <c r="H983">
        <f ca="1">IF(ISBLANK(INDIRECT("'["&amp;'Báo cáo'!$C$3&amp;".xlsx]Hóa đơn COD'!"&amp;CELL("address",H983))),"",(INDIRECT("'["&amp;'Báo cáo'!$C$3&amp;".xlsx]Hóa đơn COD'!"&amp;CELL("address",H983))))</f>
        <v>0</v>
      </c>
      <c r="I983">
        <f ca="1">IF(ISBLANK(INDIRECT("'["&amp;'Báo cáo'!$C$3&amp;".xlsx]Hóa đơn COD'!"&amp;CELL("address",I983))),"",(INDIRECT("'["&amp;'Báo cáo'!$C$3&amp;".xlsx]Hóa đơn COD'!"&amp;CELL("address",I983))))</f>
        <v>40</v>
      </c>
      <c r="J983">
        <f ca="1">IF(ISBLANK(INDIRECT("'["&amp;'Báo cáo'!$C$3&amp;".xlsx]Hóa đơn COD'!"&amp;CELL("address",J983))),"",(INDIRECT("'["&amp;'Báo cáo'!$C$3&amp;".xlsx]Hóa đơn COD'!"&amp;CELL("address",J983))))</f>
        <v>23</v>
      </c>
      <c r="K983">
        <f ca="1">IF(ISBLANK(INDIRECT("'["&amp;'Báo cáo'!$C$3&amp;".xlsx]Hóa đơn COD'!"&amp;CELL("address",K983))),"",(INDIRECT("'["&amp;'Báo cáo'!$C$3&amp;".xlsx]Hóa đơn COD'!"&amp;CELL("address",K983))))</f>
        <v>4</v>
      </c>
      <c r="L983">
        <f ca="1">IF(ISBLANK(INDIRECT("'["&amp;'Báo cáo'!$C$3&amp;".xlsx]Hóa đơn COD'!"&amp;CELL("address",L983))),"",(INDIRECT("'["&amp;'Báo cáo'!$C$3&amp;".xlsx]Hóa đơn COD'!"&amp;CELL("address",L983))))</f>
        <v>13</v>
      </c>
      <c r="M983">
        <f ca="1">IF(ISBLANK(INDIRECT("'["&amp;'Báo cáo'!$C$3&amp;".xlsx]Hóa đơn COD'!"&amp;CELL("address",M983))),"",(INDIRECT("'["&amp;'Báo cáo'!$C$3&amp;".xlsx]Hóa đơn COD'!"&amp;CELL("address",M983))))</f>
        <v>40</v>
      </c>
      <c r="N983" t="str">
        <f ca="1">IF(ISBLANK(INDIRECT("'["&amp;'Báo cáo'!$C$3&amp;".xlsx]Hóa đơn COD'!"&amp;CELL("address",N983))),"",(INDIRECT("'["&amp;'Báo cáo'!$C$3&amp;".xlsx]Hóa đơn COD'!"&amp;CELL("address",N983))))</f>
        <v>nhitpy</v>
      </c>
      <c r="O983" t="str">
        <f ca="1">IF(ISBLANK(INDIRECT("'["&amp;'Báo cáo'!$C$3&amp;".xlsx]Hóa đơn COD'!"&amp;CELL("address",O983))),"",(INDIRECT("'["&amp;'Báo cáo'!$C$3&amp;".xlsx]Hóa đơn COD'!"&amp;CELL("address",O983))))</f>
        <v>16:29 03-12-19</v>
      </c>
      <c r="P983" s="10">
        <f t="shared" ca="1" si="15"/>
        <v>0.68680555555555556</v>
      </c>
      <c r="Q983" t="str">
        <f ca="1">IF(B983="","",IF(P983&lt;'Báo cáo'!$C$4,"Sáng","Chiều"))</f>
        <v>Chiều</v>
      </c>
      <c r="R983" s="12" t="str">
        <f ca="1">IF(A983="","",IF(ISNUMBER(MATCH(B983,'Danh sách COD'!$B:$B,0)),J983/I983,""))</f>
        <v/>
      </c>
      <c r="S983" t="str">
        <f ca="1">IF(R983="","",IF(R983&gt;='Báo cáo'!$C$8,"Có","Không"))</f>
        <v/>
      </c>
    </row>
    <row r="984" spans="1:19" x14ac:dyDescent="0.25">
      <c r="A984" t="str">
        <f ca="1">IF(ISBLANK(INDIRECT("'["&amp;'Báo cáo'!$C$3&amp;".xlsx]Hóa đơn COD'!"&amp;CELL("address",A984))),"",(INDIRECT("'["&amp;'Báo cáo'!$C$3&amp;".xlsx]Hóa đơn COD'!"&amp;CELL("address",A984))))</f>
        <v>BTT399615567.T173704.061219</v>
      </c>
      <c r="B984" t="str">
        <f ca="1">IF(ISBLANK(INDIRECT("'["&amp;'Báo cáo'!$C$3&amp;".xlsx]Hóa đơn COD'!"&amp;CELL("address",B984))),"",(INDIRECT("'["&amp;'Báo cáo'!$C$3&amp;".xlsx]Hóa đơn COD'!"&amp;CELL("address",B984))))</f>
        <v>T173704-Nguyễn Huỳnh Quốc Trung</v>
      </c>
      <c r="C984">
        <f ca="1">IF(ISBLANK(INDIRECT("'["&amp;'Báo cáo'!$C$3&amp;".xlsx]Hóa đơn COD'!"&amp;CELL("address",C984))),"",(INDIRECT("'["&amp;'Báo cáo'!$C$3&amp;".xlsx]Hóa đơn COD'!"&amp;CELL("address",C984))))</f>
        <v>13030550</v>
      </c>
      <c r="D984">
        <f ca="1">IF(ISBLANK(INDIRECT("'["&amp;'Báo cáo'!$C$3&amp;".xlsx]Hóa đơn COD'!"&amp;CELL("address",D984))),"",(INDIRECT("'["&amp;'Báo cáo'!$C$3&amp;".xlsx]Hóa đơn COD'!"&amp;CELL("address",D984))))</f>
        <v>0</v>
      </c>
      <c r="E984">
        <f ca="1">IF(ISBLANK(INDIRECT("'["&amp;'Báo cáo'!$C$3&amp;".xlsx]Hóa đơn COD'!"&amp;CELL("address",E984))),"",(INDIRECT("'["&amp;'Báo cáo'!$C$3&amp;".xlsx]Hóa đơn COD'!"&amp;CELL("address",E984))))</f>
        <v>806820</v>
      </c>
      <c r="F984">
        <f ca="1">IF(ISBLANK(INDIRECT("'["&amp;'Báo cáo'!$C$3&amp;".xlsx]Hóa đơn COD'!"&amp;CELL("address",F984))),"",(INDIRECT("'["&amp;'Báo cáo'!$C$3&amp;".xlsx]Hóa đơn COD'!"&amp;CELL("address",F984))))</f>
        <v>493820</v>
      </c>
      <c r="G984">
        <f ca="1">IF(ISBLANK(INDIRECT("'["&amp;'Báo cáo'!$C$3&amp;".xlsx]Hóa đơn COD'!"&amp;CELL("address",G984))),"",(INDIRECT("'["&amp;'Báo cáo'!$C$3&amp;".xlsx]Hóa đơn COD'!"&amp;CELL("address",G984))))</f>
        <v>313000</v>
      </c>
      <c r="H984">
        <f ca="1">IF(ISBLANK(INDIRECT("'["&amp;'Báo cáo'!$C$3&amp;".xlsx]Hóa đơn COD'!"&amp;CELL("address",H984))),"",(INDIRECT("'["&amp;'Báo cáo'!$C$3&amp;".xlsx]Hóa đơn COD'!"&amp;CELL("address",H984))))</f>
        <v>0</v>
      </c>
      <c r="I984">
        <f ca="1">IF(ISBLANK(INDIRECT("'["&amp;'Báo cáo'!$C$3&amp;".xlsx]Hóa đơn COD'!"&amp;CELL("address",I984))),"",(INDIRECT("'["&amp;'Báo cáo'!$C$3&amp;".xlsx]Hóa đơn COD'!"&amp;CELL("address",I984))))</f>
        <v>37</v>
      </c>
      <c r="J984">
        <f ca="1">IF(ISBLANK(INDIRECT("'["&amp;'Báo cáo'!$C$3&amp;".xlsx]Hóa đơn COD'!"&amp;CELL("address",J984))),"",(INDIRECT("'["&amp;'Báo cáo'!$C$3&amp;".xlsx]Hóa đơn COD'!"&amp;CELL("address",J984))))</f>
        <v>30</v>
      </c>
      <c r="K984">
        <f ca="1">IF(ISBLANK(INDIRECT("'["&amp;'Báo cáo'!$C$3&amp;".xlsx]Hóa đơn COD'!"&amp;CELL("address",K984))),"",(INDIRECT("'["&amp;'Báo cáo'!$C$3&amp;".xlsx]Hóa đơn COD'!"&amp;CELL("address",K984))))</f>
        <v>2</v>
      </c>
      <c r="L984">
        <f ca="1">IF(ISBLANK(INDIRECT("'["&amp;'Báo cáo'!$C$3&amp;".xlsx]Hóa đơn COD'!"&amp;CELL("address",L984))),"",(INDIRECT("'["&amp;'Báo cáo'!$C$3&amp;".xlsx]Hóa đơn COD'!"&amp;CELL("address",L984))))</f>
        <v>5</v>
      </c>
      <c r="M984">
        <f ca="1">IF(ISBLANK(INDIRECT("'["&amp;'Báo cáo'!$C$3&amp;".xlsx]Hóa đơn COD'!"&amp;CELL("address",M984))),"",(INDIRECT("'["&amp;'Báo cáo'!$C$3&amp;".xlsx]Hóa đơn COD'!"&amp;CELL("address",M984))))</f>
        <v>37</v>
      </c>
      <c r="N984" t="str">
        <f ca="1">IF(ISBLANK(INDIRECT("'["&amp;'Báo cáo'!$C$3&amp;".xlsx]Hóa đơn COD'!"&amp;CELL("address",N984))),"",(INDIRECT("'["&amp;'Báo cáo'!$C$3&amp;".xlsx]Hóa đơn COD'!"&amp;CELL("address",N984))))</f>
        <v>ngannk2</v>
      </c>
      <c r="O984" t="str">
        <f ca="1">IF(ISBLANK(INDIRECT("'["&amp;'Báo cáo'!$C$3&amp;".xlsx]Hóa đơn COD'!"&amp;CELL("address",O984))),"",(INDIRECT("'["&amp;'Báo cáo'!$C$3&amp;".xlsx]Hóa đơn COD'!"&amp;CELL("address",O984))))</f>
        <v>16:38 06-12-19</v>
      </c>
      <c r="P984" s="10">
        <f t="shared" ca="1" si="15"/>
        <v>0.69305555555555554</v>
      </c>
      <c r="Q984" t="str">
        <f ca="1">IF(B984="","",IF(P984&lt;'Báo cáo'!$C$4,"Sáng","Chiều"))</f>
        <v>Chiều</v>
      </c>
      <c r="R984" s="12" t="str">
        <f ca="1">IF(A984="","",IF(ISNUMBER(MATCH(B984,'Danh sách COD'!$B:$B,0)),J984/I984,""))</f>
        <v/>
      </c>
      <c r="S984" t="str">
        <f ca="1">IF(R984="","",IF(R984&gt;='Báo cáo'!$C$8,"Có","Không"))</f>
        <v/>
      </c>
    </row>
    <row r="985" spans="1:19" x14ac:dyDescent="0.25">
      <c r="A985" t="str">
        <f ca="1">IF(ISBLANK(INDIRECT("'["&amp;'Báo cáo'!$C$3&amp;".xlsx]Hóa đơn COD'!"&amp;CELL("address",A985))),"",(INDIRECT("'["&amp;'Báo cáo'!$C$3&amp;".xlsx]Hóa đơn COD'!"&amp;CELL("address",A985))))</f>
        <v>BTT398173617.T173704.051219</v>
      </c>
      <c r="B985" t="str">
        <f ca="1">IF(ISBLANK(INDIRECT("'["&amp;'Báo cáo'!$C$3&amp;".xlsx]Hóa đơn COD'!"&amp;CELL("address",B985))),"",(INDIRECT("'["&amp;'Báo cáo'!$C$3&amp;".xlsx]Hóa đơn COD'!"&amp;CELL("address",B985))))</f>
        <v>T173704-Nguyễn Huỳnh Quốc Trung</v>
      </c>
      <c r="C985">
        <f ca="1">IF(ISBLANK(INDIRECT("'["&amp;'Báo cáo'!$C$3&amp;".xlsx]Hóa đơn COD'!"&amp;CELL("address",C985))),"",(INDIRECT("'["&amp;'Báo cáo'!$C$3&amp;".xlsx]Hóa đơn COD'!"&amp;CELL("address",C985))))</f>
        <v>11492210</v>
      </c>
      <c r="D985">
        <f ca="1">IF(ISBLANK(INDIRECT("'["&amp;'Báo cáo'!$C$3&amp;".xlsx]Hóa đơn COD'!"&amp;CELL("address",D985))),"",(INDIRECT("'["&amp;'Báo cáo'!$C$3&amp;".xlsx]Hóa đơn COD'!"&amp;CELL("address",D985))))</f>
        <v>0</v>
      </c>
      <c r="E985">
        <f ca="1">IF(ISBLANK(INDIRECT("'["&amp;'Báo cáo'!$C$3&amp;".xlsx]Hóa đơn COD'!"&amp;CELL("address",E985))),"",(INDIRECT("'["&amp;'Báo cáo'!$C$3&amp;".xlsx]Hóa đơn COD'!"&amp;CELL("address",E985))))</f>
        <v>1097360</v>
      </c>
      <c r="F985">
        <f ca="1">IF(ISBLANK(INDIRECT("'["&amp;'Báo cáo'!$C$3&amp;".xlsx]Hóa đơn COD'!"&amp;CELL("address",F985))),"",(INDIRECT("'["&amp;'Báo cáo'!$C$3&amp;".xlsx]Hóa đơn COD'!"&amp;CELL("address",F985))))</f>
        <v>1025360</v>
      </c>
      <c r="G985">
        <f ca="1">IF(ISBLANK(INDIRECT("'["&amp;'Báo cáo'!$C$3&amp;".xlsx]Hóa đơn COD'!"&amp;CELL("address",G985))),"",(INDIRECT("'["&amp;'Báo cáo'!$C$3&amp;".xlsx]Hóa đơn COD'!"&amp;CELL("address",G985))))</f>
        <v>72000</v>
      </c>
      <c r="H985">
        <f ca="1">IF(ISBLANK(INDIRECT("'["&amp;'Báo cáo'!$C$3&amp;".xlsx]Hóa đơn COD'!"&amp;CELL("address",H985))),"",(INDIRECT("'["&amp;'Báo cáo'!$C$3&amp;".xlsx]Hóa đơn COD'!"&amp;CELL("address",H985))))</f>
        <v>0</v>
      </c>
      <c r="I985">
        <f ca="1">IF(ISBLANK(INDIRECT("'["&amp;'Báo cáo'!$C$3&amp;".xlsx]Hóa đơn COD'!"&amp;CELL("address",I985))),"",(INDIRECT("'["&amp;'Báo cáo'!$C$3&amp;".xlsx]Hóa đơn COD'!"&amp;CELL("address",I985))))</f>
        <v>51</v>
      </c>
      <c r="J985">
        <f ca="1">IF(ISBLANK(INDIRECT("'["&amp;'Báo cáo'!$C$3&amp;".xlsx]Hóa đơn COD'!"&amp;CELL("address",J985))),"",(INDIRECT("'["&amp;'Báo cáo'!$C$3&amp;".xlsx]Hóa đơn COD'!"&amp;CELL("address",J985))))</f>
        <v>37</v>
      </c>
      <c r="K985">
        <f ca="1">IF(ISBLANK(INDIRECT("'["&amp;'Báo cáo'!$C$3&amp;".xlsx]Hóa đơn COD'!"&amp;CELL("address",K985))),"",(INDIRECT("'["&amp;'Báo cáo'!$C$3&amp;".xlsx]Hóa đơn COD'!"&amp;CELL("address",K985))))</f>
        <v>9</v>
      </c>
      <c r="L985">
        <f ca="1">IF(ISBLANK(INDIRECT("'["&amp;'Báo cáo'!$C$3&amp;".xlsx]Hóa đơn COD'!"&amp;CELL("address",L985))),"",(INDIRECT("'["&amp;'Báo cáo'!$C$3&amp;".xlsx]Hóa đơn COD'!"&amp;CELL("address",L985))))</f>
        <v>5</v>
      </c>
      <c r="M985">
        <f ca="1">IF(ISBLANK(INDIRECT("'["&amp;'Báo cáo'!$C$3&amp;".xlsx]Hóa đơn COD'!"&amp;CELL("address",M985))),"",(INDIRECT("'["&amp;'Báo cáo'!$C$3&amp;".xlsx]Hóa đơn COD'!"&amp;CELL("address",M985))))</f>
        <v>51</v>
      </c>
      <c r="N985" t="str">
        <f ca="1">IF(ISBLANK(INDIRECT("'["&amp;'Báo cáo'!$C$3&amp;".xlsx]Hóa đơn COD'!"&amp;CELL("address",N985))),"",(INDIRECT("'["&amp;'Báo cáo'!$C$3&amp;".xlsx]Hóa đơn COD'!"&amp;CELL("address",N985))))</f>
        <v>trongntm</v>
      </c>
      <c r="O985" t="str">
        <f ca="1">IF(ISBLANK(INDIRECT("'["&amp;'Báo cáo'!$C$3&amp;".xlsx]Hóa đơn COD'!"&amp;CELL("address",O985))),"",(INDIRECT("'["&amp;'Báo cáo'!$C$3&amp;".xlsx]Hóa đơn COD'!"&amp;CELL("address",O985))))</f>
        <v>16:57 05-12-19</v>
      </c>
      <c r="P985" s="10">
        <f t="shared" ca="1" si="15"/>
        <v>0.70624999999999993</v>
      </c>
      <c r="Q985" t="str">
        <f ca="1">IF(B985="","",IF(P985&lt;'Báo cáo'!$C$4,"Sáng","Chiều"))</f>
        <v>Chiều</v>
      </c>
      <c r="R985" s="12" t="str">
        <f ca="1">IF(A985="","",IF(ISNUMBER(MATCH(B985,'Danh sách COD'!$B:$B,0)),J985/I985,""))</f>
        <v/>
      </c>
      <c r="S985" t="str">
        <f ca="1">IF(R985="","",IF(R985&gt;='Báo cáo'!$C$8,"Có","Không"))</f>
        <v/>
      </c>
    </row>
    <row r="986" spans="1:19" x14ac:dyDescent="0.25">
      <c r="A986" t="str">
        <f ca="1">IF(ISBLANK(INDIRECT("'["&amp;'Báo cáo'!$C$3&amp;".xlsx]Hóa đơn COD'!"&amp;CELL("address",A986))),"",(INDIRECT("'["&amp;'Báo cáo'!$C$3&amp;".xlsx]Hóa đơn COD'!"&amp;CELL("address",A986))))</f>
        <v>BTT391760103.T174288.301119</v>
      </c>
      <c r="B986" t="str">
        <f ca="1">IF(ISBLANK(INDIRECT("'["&amp;'Báo cáo'!$C$3&amp;".xlsx]Hóa đơn COD'!"&amp;CELL("address",B986))),"",(INDIRECT("'["&amp;'Báo cáo'!$C$3&amp;".xlsx]Hóa đơn COD'!"&amp;CELL("address",B986))))</f>
        <v>T174288-Huỳnh Thị Thanh Tuyền</v>
      </c>
      <c r="C986">
        <f ca="1">IF(ISBLANK(INDIRECT("'["&amp;'Báo cáo'!$C$3&amp;".xlsx]Hóa đơn COD'!"&amp;CELL("address",C986))),"",(INDIRECT("'["&amp;'Báo cáo'!$C$3&amp;".xlsx]Hóa đơn COD'!"&amp;CELL("address",C986))))</f>
        <v>0</v>
      </c>
      <c r="D986">
        <f ca="1">IF(ISBLANK(INDIRECT("'["&amp;'Báo cáo'!$C$3&amp;".xlsx]Hóa đơn COD'!"&amp;CELL("address",D986))),"",(INDIRECT("'["&amp;'Báo cáo'!$C$3&amp;".xlsx]Hóa đơn COD'!"&amp;CELL("address",D986))))</f>
        <v>0</v>
      </c>
      <c r="E986">
        <f ca="1">IF(ISBLANK(INDIRECT("'["&amp;'Báo cáo'!$C$3&amp;".xlsx]Hóa đơn COD'!"&amp;CELL("address",E986))),"",(INDIRECT("'["&amp;'Báo cáo'!$C$3&amp;".xlsx]Hóa đơn COD'!"&amp;CELL("address",E986))))</f>
        <v>69550</v>
      </c>
      <c r="F986">
        <f ca="1">IF(ISBLANK(INDIRECT("'["&amp;'Báo cáo'!$C$3&amp;".xlsx]Hóa đơn COD'!"&amp;CELL("address",F986))),"",(INDIRECT("'["&amp;'Báo cáo'!$C$3&amp;".xlsx]Hóa đơn COD'!"&amp;CELL("address",F986))))</f>
        <v>69550</v>
      </c>
      <c r="G986">
        <f ca="1">IF(ISBLANK(INDIRECT("'["&amp;'Báo cáo'!$C$3&amp;".xlsx]Hóa đơn COD'!"&amp;CELL("address",G986))),"",(INDIRECT("'["&amp;'Báo cáo'!$C$3&amp;".xlsx]Hóa đơn COD'!"&amp;CELL("address",G986))))</f>
        <v>0</v>
      </c>
      <c r="H986">
        <f ca="1">IF(ISBLANK(INDIRECT("'["&amp;'Báo cáo'!$C$3&amp;".xlsx]Hóa đơn COD'!"&amp;CELL("address",H986))),"",(INDIRECT("'["&amp;'Báo cáo'!$C$3&amp;".xlsx]Hóa đơn COD'!"&amp;CELL("address",H986))))</f>
        <v>0</v>
      </c>
      <c r="I986">
        <f ca="1">IF(ISBLANK(INDIRECT("'["&amp;'Báo cáo'!$C$3&amp;".xlsx]Hóa đơn COD'!"&amp;CELL("address",I986))),"",(INDIRECT("'["&amp;'Báo cáo'!$C$3&amp;".xlsx]Hóa đơn COD'!"&amp;CELL("address",I986))))</f>
        <v>1</v>
      </c>
      <c r="J986">
        <f ca="1">IF(ISBLANK(INDIRECT("'["&amp;'Báo cáo'!$C$3&amp;".xlsx]Hóa đơn COD'!"&amp;CELL("address",J986))),"",(INDIRECT("'["&amp;'Báo cáo'!$C$3&amp;".xlsx]Hóa đơn COD'!"&amp;CELL("address",J986))))</f>
        <v>0</v>
      </c>
      <c r="K986">
        <f ca="1">IF(ISBLANK(INDIRECT("'["&amp;'Báo cáo'!$C$3&amp;".xlsx]Hóa đơn COD'!"&amp;CELL("address",K986))),"",(INDIRECT("'["&amp;'Báo cáo'!$C$3&amp;".xlsx]Hóa đơn COD'!"&amp;CELL("address",K986))))</f>
        <v>1</v>
      </c>
      <c r="L986">
        <f ca="1">IF(ISBLANK(INDIRECT("'["&amp;'Báo cáo'!$C$3&amp;".xlsx]Hóa đơn COD'!"&amp;CELL("address",L986))),"",(INDIRECT("'["&amp;'Báo cáo'!$C$3&amp;".xlsx]Hóa đơn COD'!"&amp;CELL("address",L986))))</f>
        <v>0</v>
      </c>
      <c r="M986">
        <f ca="1">IF(ISBLANK(INDIRECT("'["&amp;'Báo cáo'!$C$3&amp;".xlsx]Hóa đơn COD'!"&amp;CELL("address",M986))),"",(INDIRECT("'["&amp;'Báo cáo'!$C$3&amp;".xlsx]Hóa đơn COD'!"&amp;CELL("address",M986))))</f>
        <v>1</v>
      </c>
      <c r="N986" t="str">
        <f ca="1">IF(ISBLANK(INDIRECT("'["&amp;'Báo cáo'!$C$3&amp;".xlsx]Hóa đơn COD'!"&amp;CELL("address",N986))),"",(INDIRECT("'["&amp;'Báo cáo'!$C$3&amp;".xlsx]Hóa đơn COD'!"&amp;CELL("address",N986))))</f>
        <v>uyenhnc1</v>
      </c>
      <c r="O986" t="str">
        <f ca="1">IF(ISBLANK(INDIRECT("'["&amp;'Báo cáo'!$C$3&amp;".xlsx]Hóa đơn COD'!"&amp;CELL("address",O986))),"",(INDIRECT("'["&amp;'Báo cáo'!$C$3&amp;".xlsx]Hóa đơn COD'!"&amp;CELL("address",O986))))</f>
        <v>13:03 30-11-19</v>
      </c>
      <c r="P986" s="10">
        <f t="shared" ca="1" si="15"/>
        <v>0.54375000000000007</v>
      </c>
      <c r="Q986" t="str">
        <f ca="1">IF(B986="","",IF(P986&lt;'Báo cáo'!$C$4,"Sáng","Chiều"))</f>
        <v>Sáng</v>
      </c>
      <c r="R986" s="12" t="str">
        <f ca="1">IF(A986="","",IF(ISNUMBER(MATCH(B986,'Danh sách COD'!$B:$B,0)),J986/I986,""))</f>
        <v/>
      </c>
      <c r="S986" t="str">
        <f ca="1">IF(R986="","",IF(R986&gt;='Báo cáo'!$C$8,"Có","Không"))</f>
        <v/>
      </c>
    </row>
    <row r="987" spans="1:19" x14ac:dyDescent="0.25">
      <c r="A987" t="str">
        <f ca="1">IF(ISBLANK(INDIRECT("'["&amp;'Báo cáo'!$C$3&amp;".xlsx]Hóa đơn COD'!"&amp;CELL("address",A987))),"",(INDIRECT("'["&amp;'Báo cáo'!$C$3&amp;".xlsx]Hóa đơn COD'!"&amp;CELL("address",A987))))</f>
        <v>BTT392181012.T174288.301119</v>
      </c>
      <c r="B987" t="str">
        <f ca="1">IF(ISBLANK(INDIRECT("'["&amp;'Báo cáo'!$C$3&amp;".xlsx]Hóa đơn COD'!"&amp;CELL("address",B987))),"",(INDIRECT("'["&amp;'Báo cáo'!$C$3&amp;".xlsx]Hóa đơn COD'!"&amp;CELL("address",B987))))</f>
        <v>T174288-Huỳnh Thị Thanh Tuyền</v>
      </c>
      <c r="C987">
        <f ca="1">IF(ISBLANK(INDIRECT("'["&amp;'Báo cáo'!$C$3&amp;".xlsx]Hóa đơn COD'!"&amp;CELL("address",C987))),"",(INDIRECT("'["&amp;'Báo cáo'!$C$3&amp;".xlsx]Hóa đơn COD'!"&amp;CELL("address",C987))))</f>
        <v>0</v>
      </c>
      <c r="D987">
        <f ca="1">IF(ISBLANK(INDIRECT("'["&amp;'Báo cáo'!$C$3&amp;".xlsx]Hóa đơn COD'!"&amp;CELL("address",D987))),"",(INDIRECT("'["&amp;'Báo cáo'!$C$3&amp;".xlsx]Hóa đơn COD'!"&amp;CELL("address",D987))))</f>
        <v>0</v>
      </c>
      <c r="E987">
        <f ca="1">IF(ISBLANK(INDIRECT("'["&amp;'Báo cáo'!$C$3&amp;".xlsx]Hóa đơn COD'!"&amp;CELL("address",E987))),"",(INDIRECT("'["&amp;'Báo cáo'!$C$3&amp;".xlsx]Hóa đơn COD'!"&amp;CELL("address",E987))))</f>
        <v>59000</v>
      </c>
      <c r="F987">
        <f ca="1">IF(ISBLANK(INDIRECT("'["&amp;'Báo cáo'!$C$3&amp;".xlsx]Hóa đơn COD'!"&amp;CELL("address",F987))),"",(INDIRECT("'["&amp;'Báo cáo'!$C$3&amp;".xlsx]Hóa đơn COD'!"&amp;CELL("address",F987))))</f>
        <v>37000</v>
      </c>
      <c r="G987">
        <f ca="1">IF(ISBLANK(INDIRECT("'["&amp;'Báo cáo'!$C$3&amp;".xlsx]Hóa đơn COD'!"&amp;CELL("address",G987))),"",(INDIRECT("'["&amp;'Báo cáo'!$C$3&amp;".xlsx]Hóa đơn COD'!"&amp;CELL("address",G987))))</f>
        <v>22000</v>
      </c>
      <c r="H987">
        <f ca="1">IF(ISBLANK(INDIRECT("'["&amp;'Báo cáo'!$C$3&amp;".xlsx]Hóa đơn COD'!"&amp;CELL("address",H987))),"",(INDIRECT("'["&amp;'Báo cáo'!$C$3&amp;".xlsx]Hóa đơn COD'!"&amp;CELL("address",H987))))</f>
        <v>0</v>
      </c>
      <c r="I987">
        <f ca="1">IF(ISBLANK(INDIRECT("'["&amp;'Báo cáo'!$C$3&amp;".xlsx]Hóa đơn COD'!"&amp;CELL("address",I987))),"",(INDIRECT("'["&amp;'Báo cáo'!$C$3&amp;".xlsx]Hóa đơn COD'!"&amp;CELL("address",I987))))</f>
        <v>2</v>
      </c>
      <c r="J987">
        <f ca="1">IF(ISBLANK(INDIRECT("'["&amp;'Báo cáo'!$C$3&amp;".xlsx]Hóa đơn COD'!"&amp;CELL("address",J987))),"",(INDIRECT("'["&amp;'Báo cáo'!$C$3&amp;".xlsx]Hóa đơn COD'!"&amp;CELL("address",J987))))</f>
        <v>0</v>
      </c>
      <c r="K987">
        <f ca="1">IF(ISBLANK(INDIRECT("'["&amp;'Báo cáo'!$C$3&amp;".xlsx]Hóa đơn COD'!"&amp;CELL("address",K987))),"",(INDIRECT("'["&amp;'Báo cáo'!$C$3&amp;".xlsx]Hóa đơn COD'!"&amp;CELL("address",K987))))</f>
        <v>2</v>
      </c>
      <c r="L987">
        <f ca="1">IF(ISBLANK(INDIRECT("'["&amp;'Báo cáo'!$C$3&amp;".xlsx]Hóa đơn COD'!"&amp;CELL("address",L987))),"",(INDIRECT("'["&amp;'Báo cáo'!$C$3&amp;".xlsx]Hóa đơn COD'!"&amp;CELL("address",L987))))</f>
        <v>0</v>
      </c>
      <c r="M987">
        <f ca="1">IF(ISBLANK(INDIRECT("'["&amp;'Báo cáo'!$C$3&amp;".xlsx]Hóa đơn COD'!"&amp;CELL("address",M987))),"",(INDIRECT("'["&amp;'Báo cáo'!$C$3&amp;".xlsx]Hóa đơn COD'!"&amp;CELL("address",M987))))</f>
        <v>2</v>
      </c>
      <c r="N987" t="str">
        <f ca="1">IF(ISBLANK(INDIRECT("'["&amp;'Báo cáo'!$C$3&amp;".xlsx]Hóa đơn COD'!"&amp;CELL("address",N987))),"",(INDIRECT("'["&amp;'Báo cáo'!$C$3&amp;".xlsx]Hóa đơn COD'!"&amp;CELL("address",N987))))</f>
        <v>tuyenhtt2</v>
      </c>
      <c r="O987" t="str">
        <f ca="1">IF(ISBLANK(INDIRECT("'["&amp;'Báo cáo'!$C$3&amp;".xlsx]Hóa đơn COD'!"&amp;CELL("address",O987))),"",(INDIRECT("'["&amp;'Báo cáo'!$C$3&amp;".xlsx]Hóa đơn COD'!"&amp;CELL("address",O987))))</f>
        <v>18:56 30-11-19</v>
      </c>
      <c r="P987" s="10">
        <f t="shared" ca="1" si="15"/>
        <v>0.78888888888888886</v>
      </c>
      <c r="Q987" t="str">
        <f ca="1">IF(B987="","",IF(P987&lt;'Báo cáo'!$C$4,"Sáng","Chiều"))</f>
        <v>Chiều</v>
      </c>
      <c r="R987" s="12" t="str">
        <f ca="1">IF(A987="","",IF(ISNUMBER(MATCH(B987,'Danh sách COD'!$B:$B,0)),J987/I987,""))</f>
        <v/>
      </c>
      <c r="S987" t="str">
        <f ca="1">IF(R987="","",IF(R987&gt;='Báo cáo'!$C$8,"Có","Không"))</f>
        <v/>
      </c>
    </row>
    <row r="988" spans="1:19" x14ac:dyDescent="0.25">
      <c r="A988" t="str">
        <f ca="1">IF(ISBLANK(INDIRECT("'["&amp;'Báo cáo'!$C$3&amp;".xlsx]Hóa đơn COD'!"&amp;CELL("address",A988))),"",(INDIRECT("'["&amp;'Báo cáo'!$C$3&amp;".xlsx]Hóa đơn COD'!"&amp;CELL("address",A988))))</f>
        <v>BTT397203261.T174288.041219</v>
      </c>
      <c r="B988" t="str">
        <f ca="1">IF(ISBLANK(INDIRECT("'["&amp;'Báo cáo'!$C$3&amp;".xlsx]Hóa đơn COD'!"&amp;CELL("address",B988))),"",(INDIRECT("'["&amp;'Báo cáo'!$C$3&amp;".xlsx]Hóa đơn COD'!"&amp;CELL("address",B988))))</f>
        <v>T174288-Huỳnh Thị Thanh Tuyền</v>
      </c>
      <c r="C988">
        <f ca="1">IF(ISBLANK(INDIRECT("'["&amp;'Báo cáo'!$C$3&amp;".xlsx]Hóa đơn COD'!"&amp;CELL("address",C988))),"",(INDIRECT("'["&amp;'Báo cáo'!$C$3&amp;".xlsx]Hóa đơn COD'!"&amp;CELL("address",C988))))</f>
        <v>0</v>
      </c>
      <c r="D988">
        <f ca="1">IF(ISBLANK(INDIRECT("'["&amp;'Báo cáo'!$C$3&amp;".xlsx]Hóa đơn COD'!"&amp;CELL("address",D988))),"",(INDIRECT("'["&amp;'Báo cáo'!$C$3&amp;".xlsx]Hóa đơn COD'!"&amp;CELL("address",D988))))</f>
        <v>0</v>
      </c>
      <c r="E988">
        <f ca="1">IF(ISBLANK(INDIRECT("'["&amp;'Báo cáo'!$C$3&amp;".xlsx]Hóa đơn COD'!"&amp;CELL("address",E988))),"",(INDIRECT("'["&amp;'Báo cáo'!$C$3&amp;".xlsx]Hóa đơn COD'!"&amp;CELL("address",E988))))</f>
        <v>63000</v>
      </c>
      <c r="F988">
        <f ca="1">IF(ISBLANK(INDIRECT("'["&amp;'Báo cáo'!$C$3&amp;".xlsx]Hóa đơn COD'!"&amp;CELL("address",F988))),"",(INDIRECT("'["&amp;'Báo cáo'!$C$3&amp;".xlsx]Hóa đơn COD'!"&amp;CELL("address",F988))))</f>
        <v>63000</v>
      </c>
      <c r="G988">
        <f ca="1">IF(ISBLANK(INDIRECT("'["&amp;'Báo cáo'!$C$3&amp;".xlsx]Hóa đơn COD'!"&amp;CELL("address",G988))),"",(INDIRECT("'["&amp;'Báo cáo'!$C$3&amp;".xlsx]Hóa đơn COD'!"&amp;CELL("address",G988))))</f>
        <v>0</v>
      </c>
      <c r="H988">
        <f ca="1">IF(ISBLANK(INDIRECT("'["&amp;'Báo cáo'!$C$3&amp;".xlsx]Hóa đơn COD'!"&amp;CELL("address",H988))),"",(INDIRECT("'["&amp;'Báo cáo'!$C$3&amp;".xlsx]Hóa đơn COD'!"&amp;CELL("address",H988))))</f>
        <v>0</v>
      </c>
      <c r="I988">
        <f ca="1">IF(ISBLANK(INDIRECT("'["&amp;'Báo cáo'!$C$3&amp;".xlsx]Hóa đơn COD'!"&amp;CELL("address",I988))),"",(INDIRECT("'["&amp;'Báo cáo'!$C$3&amp;".xlsx]Hóa đơn COD'!"&amp;CELL("address",I988))))</f>
        <v>2</v>
      </c>
      <c r="J988">
        <f ca="1">IF(ISBLANK(INDIRECT("'["&amp;'Báo cáo'!$C$3&amp;".xlsx]Hóa đơn COD'!"&amp;CELL("address",J988))),"",(INDIRECT("'["&amp;'Báo cáo'!$C$3&amp;".xlsx]Hóa đơn COD'!"&amp;CELL("address",J988))))</f>
        <v>0</v>
      </c>
      <c r="K988">
        <f ca="1">IF(ISBLANK(INDIRECT("'["&amp;'Báo cáo'!$C$3&amp;".xlsx]Hóa đơn COD'!"&amp;CELL("address",K988))),"",(INDIRECT("'["&amp;'Báo cáo'!$C$3&amp;".xlsx]Hóa đơn COD'!"&amp;CELL("address",K988))))</f>
        <v>2</v>
      </c>
      <c r="L988">
        <f ca="1">IF(ISBLANK(INDIRECT("'["&amp;'Báo cáo'!$C$3&amp;".xlsx]Hóa đơn COD'!"&amp;CELL("address",L988))),"",(INDIRECT("'["&amp;'Báo cáo'!$C$3&amp;".xlsx]Hóa đơn COD'!"&amp;CELL("address",L988))))</f>
        <v>0</v>
      </c>
      <c r="M988">
        <f ca="1">IF(ISBLANK(INDIRECT("'["&amp;'Báo cáo'!$C$3&amp;".xlsx]Hóa đơn COD'!"&amp;CELL("address",M988))),"",(INDIRECT("'["&amp;'Báo cáo'!$C$3&amp;".xlsx]Hóa đơn COD'!"&amp;CELL("address",M988))))</f>
        <v>1</v>
      </c>
      <c r="N988" t="str">
        <f ca="1">IF(ISBLANK(INDIRECT("'["&amp;'Báo cáo'!$C$3&amp;".xlsx]Hóa đơn COD'!"&amp;CELL("address",N988))),"",(INDIRECT("'["&amp;'Báo cáo'!$C$3&amp;".xlsx]Hóa đơn COD'!"&amp;CELL("address",N988))))</f>
        <v>tuyenhtt2</v>
      </c>
      <c r="O988" t="str">
        <f ca="1">IF(ISBLANK(INDIRECT("'["&amp;'Báo cáo'!$C$3&amp;".xlsx]Hóa đơn COD'!"&amp;CELL("address",O988))),"",(INDIRECT("'["&amp;'Báo cáo'!$C$3&amp;".xlsx]Hóa đơn COD'!"&amp;CELL("address",O988))))</f>
        <v>19:53 04-12-19</v>
      </c>
      <c r="P988" s="10">
        <f t="shared" ca="1" si="15"/>
        <v>0.82847222222222217</v>
      </c>
      <c r="Q988" t="str">
        <f ca="1">IF(B988="","",IF(P988&lt;'Báo cáo'!$C$4,"Sáng","Chiều"))</f>
        <v>Chiều</v>
      </c>
      <c r="R988" s="12" t="str">
        <f ca="1">IF(A988="","",IF(ISNUMBER(MATCH(B988,'Danh sách COD'!$B:$B,0)),J988/I988,""))</f>
        <v/>
      </c>
      <c r="S988" t="str">
        <f ca="1">IF(R988="","",IF(R988&gt;='Báo cáo'!$C$8,"Có","Không"))</f>
        <v/>
      </c>
    </row>
    <row r="989" spans="1:19" x14ac:dyDescent="0.25">
      <c r="A989" t="str">
        <f ca="1">IF(ISBLANK(INDIRECT("'["&amp;'Báo cáo'!$C$3&amp;".xlsx]Hóa đơn COD'!"&amp;CELL("address",A989))),"",(INDIRECT("'["&amp;'Báo cáo'!$C$3&amp;".xlsx]Hóa đơn COD'!"&amp;CELL("address",A989))))</f>
        <v>BTT392393913.T174288.301119</v>
      </c>
      <c r="B989" t="str">
        <f ca="1">IF(ISBLANK(INDIRECT("'["&amp;'Báo cáo'!$C$3&amp;".xlsx]Hóa đơn COD'!"&amp;CELL("address",B989))),"",(INDIRECT("'["&amp;'Báo cáo'!$C$3&amp;".xlsx]Hóa đơn COD'!"&amp;CELL("address",B989))))</f>
        <v>T174288-Huỳnh Thị Thanh Tuyền</v>
      </c>
      <c r="C989">
        <f ca="1">IF(ISBLANK(INDIRECT("'["&amp;'Báo cáo'!$C$3&amp;".xlsx]Hóa đơn COD'!"&amp;CELL("address",C989))),"",(INDIRECT("'["&amp;'Báo cáo'!$C$3&amp;".xlsx]Hóa đơn COD'!"&amp;CELL("address",C989))))</f>
        <v>0</v>
      </c>
      <c r="D989">
        <f ca="1">IF(ISBLANK(INDIRECT("'["&amp;'Báo cáo'!$C$3&amp;".xlsx]Hóa đơn COD'!"&amp;CELL("address",D989))),"",(INDIRECT("'["&amp;'Báo cáo'!$C$3&amp;".xlsx]Hóa đơn COD'!"&amp;CELL("address",D989))))</f>
        <v>0</v>
      </c>
      <c r="E989">
        <f ca="1">IF(ISBLANK(INDIRECT("'["&amp;'Báo cáo'!$C$3&amp;".xlsx]Hóa đơn COD'!"&amp;CELL("address",E989))),"",(INDIRECT("'["&amp;'Báo cáo'!$C$3&amp;".xlsx]Hóa đơn COD'!"&amp;CELL("address",E989))))</f>
        <v>19500</v>
      </c>
      <c r="F989">
        <f ca="1">IF(ISBLANK(INDIRECT("'["&amp;'Báo cáo'!$C$3&amp;".xlsx]Hóa đơn COD'!"&amp;CELL("address",F989))),"",(INDIRECT("'["&amp;'Báo cáo'!$C$3&amp;".xlsx]Hóa đơn COD'!"&amp;CELL("address",F989))))</f>
        <v>19500</v>
      </c>
      <c r="G989">
        <f ca="1">IF(ISBLANK(INDIRECT("'["&amp;'Báo cáo'!$C$3&amp;".xlsx]Hóa đơn COD'!"&amp;CELL("address",G989))),"",(INDIRECT("'["&amp;'Báo cáo'!$C$3&amp;".xlsx]Hóa đơn COD'!"&amp;CELL("address",G989))))</f>
        <v>0</v>
      </c>
      <c r="H989">
        <f ca="1">IF(ISBLANK(INDIRECT("'["&amp;'Báo cáo'!$C$3&amp;".xlsx]Hóa đơn COD'!"&amp;CELL("address",H989))),"",(INDIRECT("'["&amp;'Báo cáo'!$C$3&amp;".xlsx]Hóa đơn COD'!"&amp;CELL("address",H989))))</f>
        <v>0</v>
      </c>
      <c r="I989">
        <f ca="1">IF(ISBLANK(INDIRECT("'["&amp;'Báo cáo'!$C$3&amp;".xlsx]Hóa đơn COD'!"&amp;CELL("address",I989))),"",(INDIRECT("'["&amp;'Báo cáo'!$C$3&amp;".xlsx]Hóa đơn COD'!"&amp;CELL("address",I989))))</f>
        <v>15</v>
      </c>
      <c r="J989">
        <f ca="1">IF(ISBLANK(INDIRECT("'["&amp;'Báo cáo'!$C$3&amp;".xlsx]Hóa đơn COD'!"&amp;CELL("address",J989))),"",(INDIRECT("'["&amp;'Báo cáo'!$C$3&amp;".xlsx]Hóa đơn COD'!"&amp;CELL("address",J989))))</f>
        <v>0</v>
      </c>
      <c r="K989">
        <f ca="1">IF(ISBLANK(INDIRECT("'["&amp;'Báo cáo'!$C$3&amp;".xlsx]Hóa đơn COD'!"&amp;CELL("address",K989))),"",(INDIRECT("'["&amp;'Báo cáo'!$C$3&amp;".xlsx]Hóa đơn COD'!"&amp;CELL("address",K989))))</f>
        <v>1</v>
      </c>
      <c r="L989">
        <f ca="1">IF(ISBLANK(INDIRECT("'["&amp;'Báo cáo'!$C$3&amp;".xlsx]Hóa đơn COD'!"&amp;CELL("address",L989))),"",(INDIRECT("'["&amp;'Báo cáo'!$C$3&amp;".xlsx]Hóa đơn COD'!"&amp;CELL("address",L989))))</f>
        <v>14</v>
      </c>
      <c r="M989">
        <f ca="1">IF(ISBLANK(INDIRECT("'["&amp;'Báo cáo'!$C$3&amp;".xlsx]Hóa đơn COD'!"&amp;CELL("address",M989))),"",(INDIRECT("'["&amp;'Báo cáo'!$C$3&amp;".xlsx]Hóa đơn COD'!"&amp;CELL("address",M989))))</f>
        <v>15</v>
      </c>
      <c r="N989" t="str">
        <f ca="1">IF(ISBLANK(INDIRECT("'["&amp;'Báo cáo'!$C$3&amp;".xlsx]Hóa đơn COD'!"&amp;CELL("address",N989))),"",(INDIRECT("'["&amp;'Báo cáo'!$C$3&amp;".xlsx]Hóa đơn COD'!"&amp;CELL("address",N989))))</f>
        <v>huyendtm2</v>
      </c>
      <c r="O989" t="str">
        <f ca="1">IF(ISBLANK(INDIRECT("'["&amp;'Báo cáo'!$C$3&amp;".xlsx]Hóa đơn COD'!"&amp;CELL("address",O989))),"",(INDIRECT("'["&amp;'Báo cáo'!$C$3&amp;".xlsx]Hóa đơn COD'!"&amp;CELL("address",O989))))</f>
        <v>22:58 30-11-19</v>
      </c>
      <c r="P989" s="10">
        <f t="shared" ca="1" si="15"/>
        <v>0.95694444444444438</v>
      </c>
      <c r="Q989" t="str">
        <f ca="1">IF(B989="","",IF(P989&lt;'Báo cáo'!$C$4,"Sáng","Chiều"))</f>
        <v>Chiều</v>
      </c>
      <c r="R989" s="12" t="str">
        <f ca="1">IF(A989="","",IF(ISNUMBER(MATCH(B989,'Danh sách COD'!$B:$B,0)),J989/I989,""))</f>
        <v/>
      </c>
      <c r="S989" t="str">
        <f ca="1">IF(R989="","",IF(R989&gt;='Báo cáo'!$C$8,"Có","Không"))</f>
        <v/>
      </c>
    </row>
    <row r="990" spans="1:19" x14ac:dyDescent="0.25">
      <c r="A990" t="str">
        <f ca="1">IF(ISBLANK(INDIRECT("'["&amp;'Báo cáo'!$C$3&amp;".xlsx]Hóa đơn COD'!"&amp;CELL("address",A990))),"",(INDIRECT("'["&amp;'Báo cáo'!$C$3&amp;".xlsx]Hóa đơn COD'!"&amp;CELL("address",A990))))</f>
        <v>BTT398522124.T174608.051219</v>
      </c>
      <c r="B990" t="str">
        <f ca="1">IF(ISBLANK(INDIRECT("'["&amp;'Báo cáo'!$C$3&amp;".xlsx]Hóa đơn COD'!"&amp;CELL("address",B990))),"",(INDIRECT("'["&amp;'Báo cáo'!$C$3&amp;".xlsx]Hóa đơn COD'!"&amp;CELL("address",B990))))</f>
        <v>T174608-Nguyễn Thanh Phong</v>
      </c>
      <c r="C990">
        <f ca="1">IF(ISBLANK(INDIRECT("'["&amp;'Báo cáo'!$C$3&amp;".xlsx]Hóa đơn COD'!"&amp;CELL("address",C990))),"",(INDIRECT("'["&amp;'Báo cáo'!$C$3&amp;".xlsx]Hóa đơn COD'!"&amp;CELL("address",C990))))</f>
        <v>3069350</v>
      </c>
      <c r="D990">
        <f ca="1">IF(ISBLANK(INDIRECT("'["&amp;'Báo cáo'!$C$3&amp;".xlsx]Hóa đơn COD'!"&amp;CELL("address",D990))),"",(INDIRECT("'["&amp;'Báo cáo'!$C$3&amp;".xlsx]Hóa đơn COD'!"&amp;CELL("address",D990))))</f>
        <v>0</v>
      </c>
      <c r="E990">
        <f ca="1">IF(ISBLANK(INDIRECT("'["&amp;'Báo cáo'!$C$3&amp;".xlsx]Hóa đơn COD'!"&amp;CELL("address",E990))),"",(INDIRECT("'["&amp;'Báo cáo'!$C$3&amp;".xlsx]Hóa đơn COD'!"&amp;CELL("address",E990))))</f>
        <v>545620</v>
      </c>
      <c r="F990">
        <f ca="1">IF(ISBLANK(INDIRECT("'["&amp;'Báo cáo'!$C$3&amp;".xlsx]Hóa đơn COD'!"&amp;CELL("address",F990))),"",(INDIRECT("'["&amp;'Báo cáo'!$C$3&amp;".xlsx]Hóa đơn COD'!"&amp;CELL("address",F990))))</f>
        <v>438620</v>
      </c>
      <c r="G990">
        <f ca="1">IF(ISBLANK(INDIRECT("'["&amp;'Báo cáo'!$C$3&amp;".xlsx]Hóa đơn COD'!"&amp;CELL("address",G990))),"",(INDIRECT("'["&amp;'Báo cáo'!$C$3&amp;".xlsx]Hóa đơn COD'!"&amp;CELL("address",G990))))</f>
        <v>107000</v>
      </c>
      <c r="H990">
        <f ca="1">IF(ISBLANK(INDIRECT("'["&amp;'Báo cáo'!$C$3&amp;".xlsx]Hóa đơn COD'!"&amp;CELL("address",H990))),"",(INDIRECT("'["&amp;'Báo cáo'!$C$3&amp;".xlsx]Hóa đơn COD'!"&amp;CELL("address",H990))))</f>
        <v>0</v>
      </c>
      <c r="I990">
        <f ca="1">IF(ISBLANK(INDIRECT("'["&amp;'Báo cáo'!$C$3&amp;".xlsx]Hóa đơn COD'!"&amp;CELL("address",I990))),"",(INDIRECT("'["&amp;'Báo cáo'!$C$3&amp;".xlsx]Hóa đơn COD'!"&amp;CELL("address",I990))))</f>
        <v>38</v>
      </c>
      <c r="J990">
        <f ca="1">IF(ISBLANK(INDIRECT("'["&amp;'Báo cáo'!$C$3&amp;".xlsx]Hóa đơn COD'!"&amp;CELL("address",J990))),"",(INDIRECT("'["&amp;'Báo cáo'!$C$3&amp;".xlsx]Hóa đơn COD'!"&amp;CELL("address",J990))))</f>
        <v>20</v>
      </c>
      <c r="K990">
        <f ca="1">IF(ISBLANK(INDIRECT("'["&amp;'Báo cáo'!$C$3&amp;".xlsx]Hóa đơn COD'!"&amp;CELL("address",K990))),"",(INDIRECT("'["&amp;'Báo cáo'!$C$3&amp;".xlsx]Hóa đơn COD'!"&amp;CELL("address",K990))))</f>
        <v>1</v>
      </c>
      <c r="L990">
        <f ca="1">IF(ISBLANK(INDIRECT("'["&amp;'Báo cáo'!$C$3&amp;".xlsx]Hóa đơn COD'!"&amp;CELL("address",L990))),"",(INDIRECT("'["&amp;'Báo cáo'!$C$3&amp;".xlsx]Hóa đơn COD'!"&amp;CELL("address",L990))))</f>
        <v>17</v>
      </c>
      <c r="M990">
        <f ca="1">IF(ISBLANK(INDIRECT("'["&amp;'Báo cáo'!$C$3&amp;".xlsx]Hóa đơn COD'!"&amp;CELL("address",M990))),"",(INDIRECT("'["&amp;'Báo cáo'!$C$3&amp;".xlsx]Hóa đơn COD'!"&amp;CELL("address",M990))))</f>
        <v>38</v>
      </c>
      <c r="N990" t="str">
        <f ca="1">IF(ISBLANK(INDIRECT("'["&amp;'Báo cáo'!$C$3&amp;".xlsx]Hóa đơn COD'!"&amp;CELL("address",N990))),"",(INDIRECT("'["&amp;'Báo cáo'!$C$3&amp;".xlsx]Hóa đơn COD'!"&amp;CELL("address",N990))))</f>
        <v>nhobth</v>
      </c>
      <c r="O990" t="str">
        <f ca="1">IF(ISBLANK(INDIRECT("'["&amp;'Báo cáo'!$C$3&amp;".xlsx]Hóa đơn COD'!"&amp;CELL("address",O990))),"",(INDIRECT("'["&amp;'Báo cáo'!$C$3&amp;".xlsx]Hóa đơn COD'!"&amp;CELL("address",O990))))</f>
        <v>21:21 05-12-19</v>
      </c>
      <c r="P990" s="10">
        <f t="shared" ca="1" si="15"/>
        <v>0.88958333333333339</v>
      </c>
      <c r="Q990" t="str">
        <f ca="1">IF(B990="","",IF(P990&lt;'Báo cáo'!$C$4,"Sáng","Chiều"))</f>
        <v>Chiều</v>
      </c>
      <c r="R990" s="12" t="str">
        <f ca="1">IF(A990="","",IF(ISNUMBER(MATCH(B990,'Danh sách COD'!$B:$B,0)),J990/I990,""))</f>
        <v/>
      </c>
      <c r="S990" t="str">
        <f ca="1">IF(R990="","",IF(R990&gt;='Báo cáo'!$C$8,"Có","Không"))</f>
        <v/>
      </c>
    </row>
    <row r="991" spans="1:19" x14ac:dyDescent="0.25">
      <c r="A991" t="str">
        <f ca="1">IF(ISBLANK(INDIRECT("'["&amp;'Báo cáo'!$C$3&amp;".xlsx]Hóa đơn COD'!"&amp;CELL("address",A991))),"",(INDIRECT("'["&amp;'Báo cáo'!$C$3&amp;".xlsx]Hóa đơn COD'!"&amp;CELL("address",A991))))</f>
        <v>BTT394588890.T174608.021219</v>
      </c>
      <c r="B991" t="str">
        <f ca="1">IF(ISBLANK(INDIRECT("'["&amp;'Báo cáo'!$C$3&amp;".xlsx]Hóa đơn COD'!"&amp;CELL("address",B991))),"",(INDIRECT("'["&amp;'Báo cáo'!$C$3&amp;".xlsx]Hóa đơn COD'!"&amp;CELL("address",B991))))</f>
        <v>T174608-Nguyễn Thanh Phong</v>
      </c>
      <c r="C991">
        <f ca="1">IF(ISBLANK(INDIRECT("'["&amp;'Báo cáo'!$C$3&amp;".xlsx]Hóa đơn COD'!"&amp;CELL("address",C991))),"",(INDIRECT("'["&amp;'Báo cáo'!$C$3&amp;".xlsx]Hóa đơn COD'!"&amp;CELL("address",C991))))</f>
        <v>3893550</v>
      </c>
      <c r="D991">
        <f ca="1">IF(ISBLANK(INDIRECT("'["&amp;'Báo cáo'!$C$3&amp;".xlsx]Hóa đơn COD'!"&amp;CELL("address",D991))),"",(INDIRECT("'["&amp;'Báo cáo'!$C$3&amp;".xlsx]Hóa đơn COD'!"&amp;CELL("address",D991))))</f>
        <v>0</v>
      </c>
      <c r="E991">
        <f ca="1">IF(ISBLANK(INDIRECT("'["&amp;'Báo cáo'!$C$3&amp;".xlsx]Hóa đơn COD'!"&amp;CELL("address",E991))),"",(INDIRECT("'["&amp;'Báo cáo'!$C$3&amp;".xlsx]Hóa đơn COD'!"&amp;CELL("address",E991))))</f>
        <v>695780</v>
      </c>
      <c r="F991">
        <f ca="1">IF(ISBLANK(INDIRECT("'["&amp;'Báo cáo'!$C$3&amp;".xlsx]Hóa đơn COD'!"&amp;CELL("address",F991))),"",(INDIRECT("'["&amp;'Báo cáo'!$C$3&amp;".xlsx]Hóa đơn COD'!"&amp;CELL("address",F991))))</f>
        <v>640780</v>
      </c>
      <c r="G991">
        <f ca="1">IF(ISBLANK(INDIRECT("'["&amp;'Báo cáo'!$C$3&amp;".xlsx]Hóa đơn COD'!"&amp;CELL("address",G991))),"",(INDIRECT("'["&amp;'Báo cáo'!$C$3&amp;".xlsx]Hóa đơn COD'!"&amp;CELL("address",G991))))</f>
        <v>55000</v>
      </c>
      <c r="H991">
        <f ca="1">IF(ISBLANK(INDIRECT("'["&amp;'Báo cáo'!$C$3&amp;".xlsx]Hóa đơn COD'!"&amp;CELL("address",H991))),"",(INDIRECT("'["&amp;'Báo cáo'!$C$3&amp;".xlsx]Hóa đơn COD'!"&amp;CELL("address",H991))))</f>
        <v>0</v>
      </c>
      <c r="I991">
        <f ca="1">IF(ISBLANK(INDIRECT("'["&amp;'Báo cáo'!$C$3&amp;".xlsx]Hóa đơn COD'!"&amp;CELL("address",I991))),"",(INDIRECT("'["&amp;'Báo cáo'!$C$3&amp;".xlsx]Hóa đơn COD'!"&amp;CELL("address",I991))))</f>
        <v>31</v>
      </c>
      <c r="J991">
        <f ca="1">IF(ISBLANK(INDIRECT("'["&amp;'Báo cáo'!$C$3&amp;".xlsx]Hóa đơn COD'!"&amp;CELL("address",J991))),"",(INDIRECT("'["&amp;'Báo cáo'!$C$3&amp;".xlsx]Hóa đơn COD'!"&amp;CELL("address",J991))))</f>
        <v>24</v>
      </c>
      <c r="K991">
        <f ca="1">IF(ISBLANK(INDIRECT("'["&amp;'Báo cáo'!$C$3&amp;".xlsx]Hóa đơn COD'!"&amp;CELL("address",K991))),"",(INDIRECT("'["&amp;'Báo cáo'!$C$3&amp;".xlsx]Hóa đơn COD'!"&amp;CELL("address",K991))))</f>
        <v>1</v>
      </c>
      <c r="L991">
        <f ca="1">IF(ISBLANK(INDIRECT("'["&amp;'Báo cáo'!$C$3&amp;".xlsx]Hóa đơn COD'!"&amp;CELL("address",L991))),"",(INDIRECT("'["&amp;'Báo cáo'!$C$3&amp;".xlsx]Hóa đơn COD'!"&amp;CELL("address",L991))))</f>
        <v>6</v>
      </c>
      <c r="M991">
        <f ca="1">IF(ISBLANK(INDIRECT("'["&amp;'Báo cáo'!$C$3&amp;".xlsx]Hóa đơn COD'!"&amp;CELL("address",M991))),"",(INDIRECT("'["&amp;'Báo cáo'!$C$3&amp;".xlsx]Hóa đơn COD'!"&amp;CELL("address",M991))))</f>
        <v>31</v>
      </c>
      <c r="N991" t="str">
        <f ca="1">IF(ISBLANK(INDIRECT("'["&amp;'Báo cáo'!$C$3&amp;".xlsx]Hóa đơn COD'!"&amp;CELL("address",N991))),"",(INDIRECT("'["&amp;'Báo cáo'!$C$3&amp;".xlsx]Hóa đơn COD'!"&amp;CELL("address",N991))))</f>
        <v>huyendtm2</v>
      </c>
      <c r="O991" t="str">
        <f ca="1">IF(ISBLANK(INDIRECT("'["&amp;'Báo cáo'!$C$3&amp;".xlsx]Hóa đơn COD'!"&amp;CELL("address",O991))),"",(INDIRECT("'["&amp;'Báo cáo'!$C$3&amp;".xlsx]Hóa đơn COD'!"&amp;CELL("address",O991))))</f>
        <v>21:46 02-12-19</v>
      </c>
      <c r="P991" s="10">
        <f t="shared" ca="1" si="15"/>
        <v>0.90694444444444444</v>
      </c>
      <c r="Q991" t="str">
        <f ca="1">IF(B991="","",IF(P991&lt;'Báo cáo'!$C$4,"Sáng","Chiều"))</f>
        <v>Chiều</v>
      </c>
      <c r="R991" s="12" t="str">
        <f ca="1">IF(A991="","",IF(ISNUMBER(MATCH(B991,'Danh sách COD'!$B:$B,0)),J991/I991,""))</f>
        <v/>
      </c>
      <c r="S991" t="str">
        <f ca="1">IF(R991="","",IF(R991&gt;='Báo cáo'!$C$8,"Có","Không"))</f>
        <v/>
      </c>
    </row>
    <row r="992" spans="1:19" x14ac:dyDescent="0.25">
      <c r="A992" t="str">
        <f ca="1">IF(ISBLANK(INDIRECT("'["&amp;'Báo cáo'!$C$3&amp;".xlsx]Hóa đơn COD'!"&amp;CELL("address",A992))),"",(INDIRECT("'["&amp;'Báo cáo'!$C$3&amp;".xlsx]Hóa đơn COD'!"&amp;CELL("address",A992))))</f>
        <v>BTT395909631.T174608.031219</v>
      </c>
      <c r="B992" t="str">
        <f ca="1">IF(ISBLANK(INDIRECT("'["&amp;'Báo cáo'!$C$3&amp;".xlsx]Hóa đơn COD'!"&amp;CELL("address",B992))),"",(INDIRECT("'["&amp;'Báo cáo'!$C$3&amp;".xlsx]Hóa đơn COD'!"&amp;CELL("address",B992))))</f>
        <v>T174608-Nguyễn Thanh Phong</v>
      </c>
      <c r="C992">
        <f ca="1">IF(ISBLANK(INDIRECT("'["&amp;'Báo cáo'!$C$3&amp;".xlsx]Hóa đơn COD'!"&amp;CELL("address",C992))),"",(INDIRECT("'["&amp;'Báo cáo'!$C$3&amp;".xlsx]Hóa đơn COD'!"&amp;CELL("address",C992))))</f>
        <v>6580200</v>
      </c>
      <c r="D992">
        <f ca="1">IF(ISBLANK(INDIRECT("'["&amp;'Báo cáo'!$C$3&amp;".xlsx]Hóa đơn COD'!"&amp;CELL("address",D992))),"",(INDIRECT("'["&amp;'Báo cáo'!$C$3&amp;".xlsx]Hóa đơn COD'!"&amp;CELL("address",D992))))</f>
        <v>0</v>
      </c>
      <c r="E992">
        <f ca="1">IF(ISBLANK(INDIRECT("'["&amp;'Báo cáo'!$C$3&amp;".xlsx]Hóa đơn COD'!"&amp;CELL("address",E992))),"",(INDIRECT("'["&amp;'Báo cáo'!$C$3&amp;".xlsx]Hóa đơn COD'!"&amp;CELL("address",E992))))</f>
        <v>655860</v>
      </c>
      <c r="F992">
        <f ca="1">IF(ISBLANK(INDIRECT("'["&amp;'Báo cáo'!$C$3&amp;".xlsx]Hóa đơn COD'!"&amp;CELL("address",F992))),"",(INDIRECT("'["&amp;'Báo cáo'!$C$3&amp;".xlsx]Hóa đơn COD'!"&amp;CELL("address",F992))))</f>
        <v>520860</v>
      </c>
      <c r="G992">
        <f ca="1">IF(ISBLANK(INDIRECT("'["&amp;'Báo cáo'!$C$3&amp;".xlsx]Hóa đơn COD'!"&amp;CELL("address",G992))),"",(INDIRECT("'["&amp;'Báo cáo'!$C$3&amp;".xlsx]Hóa đơn COD'!"&amp;CELL("address",G992))))</f>
        <v>135000</v>
      </c>
      <c r="H992">
        <f ca="1">IF(ISBLANK(INDIRECT("'["&amp;'Báo cáo'!$C$3&amp;".xlsx]Hóa đơn COD'!"&amp;CELL("address",H992))),"",(INDIRECT("'["&amp;'Báo cáo'!$C$3&amp;".xlsx]Hóa đơn COD'!"&amp;CELL("address",H992))))</f>
        <v>0</v>
      </c>
      <c r="I992">
        <f ca="1">IF(ISBLANK(INDIRECT("'["&amp;'Báo cáo'!$C$3&amp;".xlsx]Hóa đơn COD'!"&amp;CELL("address",I992))),"",(INDIRECT("'["&amp;'Báo cáo'!$C$3&amp;".xlsx]Hóa đơn COD'!"&amp;CELL("address",I992))))</f>
        <v>38</v>
      </c>
      <c r="J992">
        <f ca="1">IF(ISBLANK(INDIRECT("'["&amp;'Báo cáo'!$C$3&amp;".xlsx]Hóa đơn COD'!"&amp;CELL("address",J992))),"",(INDIRECT("'["&amp;'Báo cáo'!$C$3&amp;".xlsx]Hóa đơn COD'!"&amp;CELL("address",J992))))</f>
        <v>23</v>
      </c>
      <c r="K992">
        <f ca="1">IF(ISBLANK(INDIRECT("'["&amp;'Báo cáo'!$C$3&amp;".xlsx]Hóa đơn COD'!"&amp;CELL("address",K992))),"",(INDIRECT("'["&amp;'Báo cáo'!$C$3&amp;".xlsx]Hóa đơn COD'!"&amp;CELL("address",K992))))</f>
        <v>3</v>
      </c>
      <c r="L992">
        <f ca="1">IF(ISBLANK(INDIRECT("'["&amp;'Báo cáo'!$C$3&amp;".xlsx]Hóa đơn COD'!"&amp;CELL("address",L992))),"",(INDIRECT("'["&amp;'Báo cáo'!$C$3&amp;".xlsx]Hóa đơn COD'!"&amp;CELL("address",L992))))</f>
        <v>12</v>
      </c>
      <c r="M992">
        <f ca="1">IF(ISBLANK(INDIRECT("'["&amp;'Báo cáo'!$C$3&amp;".xlsx]Hóa đơn COD'!"&amp;CELL("address",M992))),"",(INDIRECT("'["&amp;'Báo cáo'!$C$3&amp;".xlsx]Hóa đơn COD'!"&amp;CELL("address",M992))))</f>
        <v>38</v>
      </c>
      <c r="N992" t="str">
        <f ca="1">IF(ISBLANK(INDIRECT("'["&amp;'Báo cáo'!$C$3&amp;".xlsx]Hóa đơn COD'!"&amp;CELL("address",N992))),"",(INDIRECT("'["&amp;'Báo cáo'!$C$3&amp;".xlsx]Hóa đơn COD'!"&amp;CELL("address",N992))))</f>
        <v>nhobth</v>
      </c>
      <c r="O992" t="str">
        <f ca="1">IF(ISBLANK(INDIRECT("'["&amp;'Báo cáo'!$C$3&amp;".xlsx]Hóa đơn COD'!"&amp;CELL("address",O992))),"",(INDIRECT("'["&amp;'Báo cáo'!$C$3&amp;".xlsx]Hóa đơn COD'!"&amp;CELL("address",O992))))</f>
        <v>21:59 03-12-19</v>
      </c>
      <c r="P992" s="10">
        <f t="shared" ca="1" si="15"/>
        <v>0.9159722222222223</v>
      </c>
      <c r="Q992" t="str">
        <f ca="1">IF(B992="","",IF(P992&lt;'Báo cáo'!$C$4,"Sáng","Chiều"))</f>
        <v>Chiều</v>
      </c>
      <c r="R992" s="12" t="str">
        <f ca="1">IF(A992="","",IF(ISNUMBER(MATCH(B992,'Danh sách COD'!$B:$B,0)),J992/I992,""))</f>
        <v/>
      </c>
      <c r="S992" t="str">
        <f ca="1">IF(R992="","",IF(R992&gt;='Báo cáo'!$C$8,"Có","Không"))</f>
        <v/>
      </c>
    </row>
    <row r="993" spans="1:19" x14ac:dyDescent="0.25">
      <c r="A993" t="str">
        <f ca="1">IF(ISBLANK(INDIRECT("'["&amp;'Báo cáo'!$C$3&amp;".xlsx]Hóa đơn COD'!"&amp;CELL("address",A993))),"",(INDIRECT("'["&amp;'Báo cáo'!$C$3&amp;".xlsx]Hóa đơn COD'!"&amp;CELL("address",A993))))</f>
        <v>BTT400032261.T174608.061219</v>
      </c>
      <c r="B993" t="str">
        <f ca="1">IF(ISBLANK(INDIRECT("'["&amp;'Báo cáo'!$C$3&amp;".xlsx]Hóa đơn COD'!"&amp;CELL("address",B993))),"",(INDIRECT("'["&amp;'Báo cáo'!$C$3&amp;".xlsx]Hóa đơn COD'!"&amp;CELL("address",B993))))</f>
        <v>T174608-Nguyễn Thanh Phong</v>
      </c>
      <c r="C993">
        <f ca="1">IF(ISBLANK(INDIRECT("'["&amp;'Báo cáo'!$C$3&amp;".xlsx]Hóa đơn COD'!"&amp;CELL("address",C993))),"",(INDIRECT("'["&amp;'Báo cáo'!$C$3&amp;".xlsx]Hóa đơn COD'!"&amp;CELL("address",C993))))</f>
        <v>5540550</v>
      </c>
      <c r="D993">
        <f ca="1">IF(ISBLANK(INDIRECT("'["&amp;'Báo cáo'!$C$3&amp;".xlsx]Hóa đơn COD'!"&amp;CELL("address",D993))),"",(INDIRECT("'["&amp;'Báo cáo'!$C$3&amp;".xlsx]Hóa đơn COD'!"&amp;CELL("address",D993))))</f>
        <v>0</v>
      </c>
      <c r="E993">
        <f ca="1">IF(ISBLANK(INDIRECT("'["&amp;'Báo cáo'!$C$3&amp;".xlsx]Hóa đơn COD'!"&amp;CELL("address",E993))),"",(INDIRECT("'["&amp;'Báo cáo'!$C$3&amp;".xlsx]Hóa đơn COD'!"&amp;CELL("address",E993))))</f>
        <v>820225</v>
      </c>
      <c r="F993">
        <f ca="1">IF(ISBLANK(INDIRECT("'["&amp;'Báo cáo'!$C$3&amp;".xlsx]Hóa đơn COD'!"&amp;CELL("address",F993))),"",(INDIRECT("'["&amp;'Báo cáo'!$C$3&amp;".xlsx]Hóa đơn COD'!"&amp;CELL("address",F993))))</f>
        <v>664225</v>
      </c>
      <c r="G993">
        <f ca="1">IF(ISBLANK(INDIRECT("'["&amp;'Báo cáo'!$C$3&amp;".xlsx]Hóa đơn COD'!"&amp;CELL("address",G993))),"",(INDIRECT("'["&amp;'Báo cáo'!$C$3&amp;".xlsx]Hóa đơn COD'!"&amp;CELL("address",G993))))</f>
        <v>156000</v>
      </c>
      <c r="H993">
        <f ca="1">IF(ISBLANK(INDIRECT("'["&amp;'Báo cáo'!$C$3&amp;".xlsx]Hóa đơn COD'!"&amp;CELL("address",H993))),"",(INDIRECT("'["&amp;'Báo cáo'!$C$3&amp;".xlsx]Hóa đơn COD'!"&amp;CELL("address",H993))))</f>
        <v>0</v>
      </c>
      <c r="I993">
        <f ca="1">IF(ISBLANK(INDIRECT("'["&amp;'Báo cáo'!$C$3&amp;".xlsx]Hóa đơn COD'!"&amp;CELL("address",I993))),"",(INDIRECT("'["&amp;'Báo cáo'!$C$3&amp;".xlsx]Hóa đơn COD'!"&amp;CELL("address",I993))))</f>
        <v>39</v>
      </c>
      <c r="J993">
        <f ca="1">IF(ISBLANK(INDIRECT("'["&amp;'Báo cáo'!$C$3&amp;".xlsx]Hóa đơn COD'!"&amp;CELL("address",J993))),"",(INDIRECT("'["&amp;'Báo cáo'!$C$3&amp;".xlsx]Hóa đơn COD'!"&amp;CELL("address",J993))))</f>
        <v>31</v>
      </c>
      <c r="K993">
        <f ca="1">IF(ISBLANK(INDIRECT("'["&amp;'Báo cáo'!$C$3&amp;".xlsx]Hóa đơn COD'!"&amp;CELL("address",K993))),"",(INDIRECT("'["&amp;'Báo cáo'!$C$3&amp;".xlsx]Hóa đơn COD'!"&amp;CELL("address",K993))))</f>
        <v>2</v>
      </c>
      <c r="L993">
        <f ca="1">IF(ISBLANK(INDIRECT("'["&amp;'Báo cáo'!$C$3&amp;".xlsx]Hóa đơn COD'!"&amp;CELL("address",L993))),"",(INDIRECT("'["&amp;'Báo cáo'!$C$3&amp;".xlsx]Hóa đơn COD'!"&amp;CELL("address",L993))))</f>
        <v>6</v>
      </c>
      <c r="M993">
        <f ca="1">IF(ISBLANK(INDIRECT("'["&amp;'Báo cáo'!$C$3&amp;".xlsx]Hóa đơn COD'!"&amp;CELL("address",M993))),"",(INDIRECT("'["&amp;'Báo cáo'!$C$3&amp;".xlsx]Hóa đơn COD'!"&amp;CELL("address",M993))))</f>
        <v>39</v>
      </c>
      <c r="N993" t="str">
        <f ca="1">IF(ISBLANK(INDIRECT("'["&amp;'Báo cáo'!$C$3&amp;".xlsx]Hóa đơn COD'!"&amp;CELL("address",N993))),"",(INDIRECT("'["&amp;'Báo cáo'!$C$3&amp;".xlsx]Hóa đơn COD'!"&amp;CELL("address",N993))))</f>
        <v>tuoint</v>
      </c>
      <c r="O993" t="str">
        <f ca="1">IF(ISBLANK(INDIRECT("'["&amp;'Báo cáo'!$C$3&amp;".xlsx]Hóa đơn COD'!"&amp;CELL("address",O993))),"",(INDIRECT("'["&amp;'Báo cáo'!$C$3&amp;".xlsx]Hóa đơn COD'!"&amp;CELL("address",O993))))</f>
        <v>22:04 06-12-19</v>
      </c>
      <c r="P993" s="10">
        <f t="shared" ca="1" si="15"/>
        <v>0.9194444444444444</v>
      </c>
      <c r="Q993" t="str">
        <f ca="1">IF(B993="","",IF(P993&lt;'Báo cáo'!$C$4,"Sáng","Chiều"))</f>
        <v>Chiều</v>
      </c>
      <c r="R993" s="12" t="str">
        <f ca="1">IF(A993="","",IF(ISNUMBER(MATCH(B993,'Danh sách COD'!$B:$B,0)),J993/I993,""))</f>
        <v/>
      </c>
      <c r="S993" t="str">
        <f ca="1">IF(R993="","",IF(R993&gt;='Báo cáo'!$C$8,"Có","Không"))</f>
        <v/>
      </c>
    </row>
    <row r="994" spans="1:19" x14ac:dyDescent="0.25">
      <c r="A994" t="str">
        <f ca="1">IF(ISBLANK(INDIRECT("'["&amp;'Báo cáo'!$C$3&amp;".xlsx]Hóa đơn COD'!"&amp;CELL("address",A994))),"",(INDIRECT("'["&amp;'Báo cáo'!$C$3&amp;".xlsx]Hóa đơn COD'!"&amp;CELL("address",A994))))</f>
        <v>BTT397336044.T174608.041219</v>
      </c>
      <c r="B994" t="str">
        <f ca="1">IF(ISBLANK(INDIRECT("'["&amp;'Báo cáo'!$C$3&amp;".xlsx]Hóa đơn COD'!"&amp;CELL("address",B994))),"",(INDIRECT("'["&amp;'Báo cáo'!$C$3&amp;".xlsx]Hóa đơn COD'!"&amp;CELL("address",B994))))</f>
        <v>T174608-Nguyễn Thanh Phong</v>
      </c>
      <c r="C994">
        <f ca="1">IF(ISBLANK(INDIRECT("'["&amp;'Báo cáo'!$C$3&amp;".xlsx]Hóa đơn COD'!"&amp;CELL("address",C994))),"",(INDIRECT("'["&amp;'Báo cáo'!$C$3&amp;".xlsx]Hóa đơn COD'!"&amp;CELL("address",C994))))</f>
        <v>3299024</v>
      </c>
      <c r="D994">
        <f ca="1">IF(ISBLANK(INDIRECT("'["&amp;'Báo cáo'!$C$3&amp;".xlsx]Hóa đơn COD'!"&amp;CELL("address",D994))),"",(INDIRECT("'["&amp;'Báo cáo'!$C$3&amp;".xlsx]Hóa đơn COD'!"&amp;CELL("address",D994))))</f>
        <v>15250</v>
      </c>
      <c r="E994">
        <f ca="1">IF(ISBLANK(INDIRECT("'["&amp;'Báo cáo'!$C$3&amp;".xlsx]Hóa đơn COD'!"&amp;CELL("address",E994))),"",(INDIRECT("'["&amp;'Báo cáo'!$C$3&amp;".xlsx]Hóa đơn COD'!"&amp;CELL("address",E994))))</f>
        <v>890601</v>
      </c>
      <c r="F994">
        <f ca="1">IF(ISBLANK(INDIRECT("'["&amp;'Báo cáo'!$C$3&amp;".xlsx]Hóa đơn COD'!"&amp;CELL("address",F994))),"",(INDIRECT("'["&amp;'Báo cáo'!$C$3&amp;".xlsx]Hóa đơn COD'!"&amp;CELL("address",F994))))</f>
        <v>809601</v>
      </c>
      <c r="G994">
        <f ca="1">IF(ISBLANK(INDIRECT("'["&amp;'Báo cáo'!$C$3&amp;".xlsx]Hóa đơn COD'!"&amp;CELL("address",G994))),"",(INDIRECT("'["&amp;'Báo cáo'!$C$3&amp;".xlsx]Hóa đơn COD'!"&amp;CELL("address",G994))))</f>
        <v>81000</v>
      </c>
      <c r="H994">
        <f ca="1">IF(ISBLANK(INDIRECT("'["&amp;'Báo cáo'!$C$3&amp;".xlsx]Hóa đơn COD'!"&amp;CELL("address",H994))),"",(INDIRECT("'["&amp;'Báo cáo'!$C$3&amp;".xlsx]Hóa đơn COD'!"&amp;CELL("address",H994))))</f>
        <v>0</v>
      </c>
      <c r="I994">
        <f ca="1">IF(ISBLANK(INDIRECT("'["&amp;'Báo cáo'!$C$3&amp;".xlsx]Hóa đơn COD'!"&amp;CELL("address",I994))),"",(INDIRECT("'["&amp;'Báo cáo'!$C$3&amp;".xlsx]Hóa đơn COD'!"&amp;CELL("address",I994))))</f>
        <v>51</v>
      </c>
      <c r="J994">
        <f ca="1">IF(ISBLANK(INDIRECT("'["&amp;'Báo cáo'!$C$3&amp;".xlsx]Hóa đơn COD'!"&amp;CELL("address",J994))),"",(INDIRECT("'["&amp;'Báo cáo'!$C$3&amp;".xlsx]Hóa đơn COD'!"&amp;CELL("address",J994))))</f>
        <v>32</v>
      </c>
      <c r="K994">
        <f ca="1">IF(ISBLANK(INDIRECT("'["&amp;'Báo cáo'!$C$3&amp;".xlsx]Hóa đơn COD'!"&amp;CELL("address",K994))),"",(INDIRECT("'["&amp;'Báo cáo'!$C$3&amp;".xlsx]Hóa đơn COD'!"&amp;CELL("address",K994))))</f>
        <v>4</v>
      </c>
      <c r="L994">
        <f ca="1">IF(ISBLANK(INDIRECT("'["&amp;'Báo cáo'!$C$3&amp;".xlsx]Hóa đơn COD'!"&amp;CELL("address",L994))),"",(INDIRECT("'["&amp;'Báo cáo'!$C$3&amp;".xlsx]Hóa đơn COD'!"&amp;CELL("address",L994))))</f>
        <v>15</v>
      </c>
      <c r="M994">
        <f ca="1">IF(ISBLANK(INDIRECT("'["&amp;'Báo cáo'!$C$3&amp;".xlsx]Hóa đơn COD'!"&amp;CELL("address",M994))),"",(INDIRECT("'["&amp;'Báo cáo'!$C$3&amp;".xlsx]Hóa đơn COD'!"&amp;CELL("address",M994))))</f>
        <v>51</v>
      </c>
      <c r="N994" t="str">
        <f ca="1">IF(ISBLANK(INDIRECT("'["&amp;'Báo cáo'!$C$3&amp;".xlsx]Hóa đơn COD'!"&amp;CELL("address",N994))),"",(INDIRECT("'["&amp;'Báo cáo'!$C$3&amp;".xlsx]Hóa đơn COD'!"&amp;CELL("address",N994))))</f>
        <v>nhobth</v>
      </c>
      <c r="O994" t="str">
        <f ca="1">IF(ISBLANK(INDIRECT("'["&amp;'Báo cáo'!$C$3&amp;".xlsx]Hóa đơn COD'!"&amp;CELL("address",O994))),"",(INDIRECT("'["&amp;'Báo cáo'!$C$3&amp;".xlsx]Hóa đơn COD'!"&amp;CELL("address",O994))))</f>
        <v>22:10 04-12-19</v>
      </c>
      <c r="P994" s="10">
        <f t="shared" ca="1" si="15"/>
        <v>0.92361111111111116</v>
      </c>
      <c r="Q994" t="str">
        <f ca="1">IF(B994="","",IF(P994&lt;'Báo cáo'!$C$4,"Sáng","Chiều"))</f>
        <v>Chiều</v>
      </c>
      <c r="R994" s="12" t="str">
        <f ca="1">IF(A994="","",IF(ISNUMBER(MATCH(B994,'Danh sách COD'!$B:$B,0)),J994/I994,""))</f>
        <v/>
      </c>
      <c r="S994" t="str">
        <f ca="1">IF(R994="","",IF(R994&gt;='Báo cáo'!$C$8,"Có","Không"))</f>
        <v/>
      </c>
    </row>
    <row r="995" spans="1:19" x14ac:dyDescent="0.25">
      <c r="A995" t="str">
        <f ca="1">IF(ISBLANK(INDIRECT("'["&amp;'Báo cáo'!$C$3&amp;".xlsx]Hóa đơn COD'!"&amp;CELL("address",A995))),"",(INDIRECT("'["&amp;'Báo cáo'!$C$3&amp;".xlsx]Hóa đơn COD'!"&amp;CELL("address",A995))))</f>
        <v>BTT391777149.T174924.301119</v>
      </c>
      <c r="B995" t="str">
        <f ca="1">IF(ISBLANK(INDIRECT("'["&amp;'Báo cáo'!$C$3&amp;".xlsx]Hóa đơn COD'!"&amp;CELL("address",B995))),"",(INDIRECT("'["&amp;'Báo cáo'!$C$3&amp;".xlsx]Hóa đơn COD'!"&amp;CELL("address",B995))))</f>
        <v>T174924-Võ Hoàng Tuấn Khanh</v>
      </c>
      <c r="C995">
        <f ca="1">IF(ISBLANK(INDIRECT("'["&amp;'Báo cáo'!$C$3&amp;".xlsx]Hóa đơn COD'!"&amp;CELL("address",C995))),"",(INDIRECT("'["&amp;'Báo cáo'!$C$3&amp;".xlsx]Hóa đơn COD'!"&amp;CELL("address",C995))))</f>
        <v>14466450</v>
      </c>
      <c r="D995">
        <f ca="1">IF(ISBLANK(INDIRECT("'["&amp;'Báo cáo'!$C$3&amp;".xlsx]Hóa đơn COD'!"&amp;CELL("address",D995))),"",(INDIRECT("'["&amp;'Báo cáo'!$C$3&amp;".xlsx]Hóa đơn COD'!"&amp;CELL("address",D995))))</f>
        <v>0</v>
      </c>
      <c r="E995">
        <f ca="1">IF(ISBLANK(INDIRECT("'["&amp;'Báo cáo'!$C$3&amp;".xlsx]Hóa đơn COD'!"&amp;CELL("address",E995))),"",(INDIRECT("'["&amp;'Báo cáo'!$C$3&amp;".xlsx]Hóa đơn COD'!"&amp;CELL("address",E995))))</f>
        <v>1290265</v>
      </c>
      <c r="F995">
        <f ca="1">IF(ISBLANK(INDIRECT("'["&amp;'Báo cáo'!$C$3&amp;".xlsx]Hóa đơn COD'!"&amp;CELL("address",F995))),"",(INDIRECT("'["&amp;'Báo cáo'!$C$3&amp;".xlsx]Hóa đơn COD'!"&amp;CELL("address",F995))))</f>
        <v>1056265</v>
      </c>
      <c r="G995">
        <f ca="1">IF(ISBLANK(INDIRECT("'["&amp;'Báo cáo'!$C$3&amp;".xlsx]Hóa đơn COD'!"&amp;CELL("address",G995))),"",(INDIRECT("'["&amp;'Báo cáo'!$C$3&amp;".xlsx]Hóa đơn COD'!"&amp;CELL("address",G995))))</f>
        <v>234000</v>
      </c>
      <c r="H995">
        <f ca="1">IF(ISBLANK(INDIRECT("'["&amp;'Báo cáo'!$C$3&amp;".xlsx]Hóa đơn COD'!"&amp;CELL("address",H995))),"",(INDIRECT("'["&amp;'Báo cáo'!$C$3&amp;".xlsx]Hóa đơn COD'!"&amp;CELL("address",H995))))</f>
        <v>0</v>
      </c>
      <c r="I995">
        <f ca="1">IF(ISBLANK(INDIRECT("'["&amp;'Báo cáo'!$C$3&amp;".xlsx]Hóa đơn COD'!"&amp;CELL("address",I995))),"",(INDIRECT("'["&amp;'Báo cáo'!$C$3&amp;".xlsx]Hóa đơn COD'!"&amp;CELL("address",I995))))</f>
        <v>52</v>
      </c>
      <c r="J995">
        <f ca="1">IF(ISBLANK(INDIRECT("'["&amp;'Báo cáo'!$C$3&amp;".xlsx]Hóa đơn COD'!"&amp;CELL("address",J995))),"",(INDIRECT("'["&amp;'Báo cáo'!$C$3&amp;".xlsx]Hóa đơn COD'!"&amp;CELL("address",J995))))</f>
        <v>43</v>
      </c>
      <c r="K995">
        <f ca="1">IF(ISBLANK(INDIRECT("'["&amp;'Báo cáo'!$C$3&amp;".xlsx]Hóa đơn COD'!"&amp;CELL("address",K995))),"",(INDIRECT("'["&amp;'Báo cáo'!$C$3&amp;".xlsx]Hóa đơn COD'!"&amp;CELL("address",K995))))</f>
        <v>3</v>
      </c>
      <c r="L995">
        <f ca="1">IF(ISBLANK(INDIRECT("'["&amp;'Báo cáo'!$C$3&amp;".xlsx]Hóa đơn COD'!"&amp;CELL("address",L995))),"",(INDIRECT("'["&amp;'Báo cáo'!$C$3&amp;".xlsx]Hóa đơn COD'!"&amp;CELL("address",L995))))</f>
        <v>6</v>
      </c>
      <c r="M995">
        <f ca="1">IF(ISBLANK(INDIRECT("'["&amp;'Báo cáo'!$C$3&amp;".xlsx]Hóa đơn COD'!"&amp;CELL("address",M995))),"",(INDIRECT("'["&amp;'Báo cáo'!$C$3&amp;".xlsx]Hóa đơn COD'!"&amp;CELL("address",M995))))</f>
        <v>52</v>
      </c>
      <c r="N995" t="str">
        <f ca="1">IF(ISBLANK(INDIRECT("'["&amp;'Báo cáo'!$C$3&amp;".xlsx]Hóa đơn COD'!"&amp;CELL("address",N995))),"",(INDIRECT("'["&amp;'Báo cáo'!$C$3&amp;".xlsx]Hóa đơn COD'!"&amp;CELL("address",N995))))</f>
        <v>nhitpy</v>
      </c>
      <c r="O995" t="str">
        <f ca="1">IF(ISBLANK(INDIRECT("'["&amp;'Báo cáo'!$C$3&amp;".xlsx]Hóa đơn COD'!"&amp;CELL("address",O995))),"",(INDIRECT("'["&amp;'Báo cáo'!$C$3&amp;".xlsx]Hóa đơn COD'!"&amp;CELL("address",O995))))</f>
        <v>13:15 30-11-19</v>
      </c>
      <c r="P995" s="10">
        <f t="shared" ca="1" si="15"/>
        <v>0.55208333333333337</v>
      </c>
      <c r="Q995" t="str">
        <f ca="1">IF(B995="","",IF(P995&lt;'Báo cáo'!$C$4,"Sáng","Chiều"))</f>
        <v>Chiều</v>
      </c>
      <c r="R995" s="12" t="str">
        <f ca="1">IF(A995="","",IF(ISNUMBER(MATCH(B995,'Danh sách COD'!$B:$B,0)),J995/I995,""))</f>
        <v/>
      </c>
      <c r="S995" t="str">
        <f ca="1">IF(R995="","",IF(R995&gt;='Báo cáo'!$C$8,"Có","Không"))</f>
        <v/>
      </c>
    </row>
    <row r="996" spans="1:19" x14ac:dyDescent="0.25">
      <c r="A996" t="str">
        <f ca="1">IF(ISBLANK(INDIRECT("'["&amp;'Báo cáo'!$C$3&amp;".xlsx]Hóa đơn COD'!"&amp;CELL("address",A996))),"",(INDIRECT("'["&amp;'Báo cáo'!$C$3&amp;".xlsx]Hóa đơn COD'!"&amp;CELL("address",A996))))</f>
        <v>BTT395321091.T174924.031219</v>
      </c>
      <c r="B996" t="str">
        <f ca="1">IF(ISBLANK(INDIRECT("'["&amp;'Báo cáo'!$C$3&amp;".xlsx]Hóa đơn COD'!"&amp;CELL("address",B996))),"",(INDIRECT("'["&amp;'Báo cáo'!$C$3&amp;".xlsx]Hóa đơn COD'!"&amp;CELL("address",B996))))</f>
        <v>T174924-Võ Hoàng Tuấn Khanh</v>
      </c>
      <c r="C996">
        <f ca="1">IF(ISBLANK(INDIRECT("'["&amp;'Báo cáo'!$C$3&amp;".xlsx]Hóa đơn COD'!"&amp;CELL("address",C996))),"",(INDIRECT("'["&amp;'Báo cáo'!$C$3&amp;".xlsx]Hóa đơn COD'!"&amp;CELL("address",C996))))</f>
        <v>15603363</v>
      </c>
      <c r="D996">
        <f ca="1">IF(ISBLANK(INDIRECT("'["&amp;'Báo cáo'!$C$3&amp;".xlsx]Hóa đơn COD'!"&amp;CELL("address",D996))),"",(INDIRECT("'["&amp;'Báo cáo'!$C$3&amp;".xlsx]Hóa đơn COD'!"&amp;CELL("address",D996))))</f>
        <v>0</v>
      </c>
      <c r="E996">
        <f ca="1">IF(ISBLANK(INDIRECT("'["&amp;'Báo cáo'!$C$3&amp;".xlsx]Hóa đơn COD'!"&amp;CELL("address",E996))),"",(INDIRECT("'["&amp;'Báo cáo'!$C$3&amp;".xlsx]Hóa đơn COD'!"&amp;CELL("address",E996))))</f>
        <v>1329500</v>
      </c>
      <c r="F996">
        <f ca="1">IF(ISBLANK(INDIRECT("'["&amp;'Báo cáo'!$C$3&amp;".xlsx]Hóa đơn COD'!"&amp;CELL("address",F996))),"",(INDIRECT("'["&amp;'Báo cáo'!$C$3&amp;".xlsx]Hóa đơn COD'!"&amp;CELL("address",F996))))</f>
        <v>1069500</v>
      </c>
      <c r="G996">
        <f ca="1">IF(ISBLANK(INDIRECT("'["&amp;'Báo cáo'!$C$3&amp;".xlsx]Hóa đơn COD'!"&amp;CELL("address",G996))),"",(INDIRECT("'["&amp;'Báo cáo'!$C$3&amp;".xlsx]Hóa đơn COD'!"&amp;CELL("address",G996))))</f>
        <v>260000</v>
      </c>
      <c r="H996">
        <f ca="1">IF(ISBLANK(INDIRECT("'["&amp;'Báo cáo'!$C$3&amp;".xlsx]Hóa đơn COD'!"&amp;CELL("address",H996))),"",(INDIRECT("'["&amp;'Báo cáo'!$C$3&amp;".xlsx]Hóa đơn COD'!"&amp;CELL("address",H996))))</f>
        <v>0</v>
      </c>
      <c r="I996">
        <f ca="1">IF(ISBLANK(INDIRECT("'["&amp;'Báo cáo'!$C$3&amp;".xlsx]Hóa đơn COD'!"&amp;CELL("address",I996))),"",(INDIRECT("'["&amp;'Báo cáo'!$C$3&amp;".xlsx]Hóa đơn COD'!"&amp;CELL("address",I996))))</f>
        <v>70</v>
      </c>
      <c r="J996">
        <f ca="1">IF(ISBLANK(INDIRECT("'["&amp;'Báo cáo'!$C$3&amp;".xlsx]Hóa đơn COD'!"&amp;CELL("address",J996))),"",(INDIRECT("'["&amp;'Báo cáo'!$C$3&amp;".xlsx]Hóa đơn COD'!"&amp;CELL("address",J996))))</f>
        <v>52</v>
      </c>
      <c r="K996">
        <f ca="1">IF(ISBLANK(INDIRECT("'["&amp;'Báo cáo'!$C$3&amp;".xlsx]Hóa đơn COD'!"&amp;CELL("address",K996))),"",(INDIRECT("'["&amp;'Báo cáo'!$C$3&amp;".xlsx]Hóa đơn COD'!"&amp;CELL("address",K996))))</f>
        <v>5</v>
      </c>
      <c r="L996">
        <f ca="1">IF(ISBLANK(INDIRECT("'["&amp;'Báo cáo'!$C$3&amp;".xlsx]Hóa đơn COD'!"&amp;CELL("address",L996))),"",(INDIRECT("'["&amp;'Báo cáo'!$C$3&amp;".xlsx]Hóa đơn COD'!"&amp;CELL("address",L996))))</f>
        <v>13</v>
      </c>
      <c r="M996">
        <f ca="1">IF(ISBLANK(INDIRECT("'["&amp;'Báo cáo'!$C$3&amp;".xlsx]Hóa đơn COD'!"&amp;CELL("address",M996))),"",(INDIRECT("'["&amp;'Báo cáo'!$C$3&amp;".xlsx]Hóa đơn COD'!"&amp;CELL("address",M996))))</f>
        <v>70</v>
      </c>
      <c r="N996" t="str">
        <f ca="1">IF(ISBLANK(INDIRECT("'["&amp;'Báo cáo'!$C$3&amp;".xlsx]Hóa đơn COD'!"&amp;CELL("address",N996))),"",(INDIRECT("'["&amp;'Báo cáo'!$C$3&amp;".xlsx]Hóa đơn COD'!"&amp;CELL("address",N996))))</f>
        <v>nhitpy</v>
      </c>
      <c r="O996" t="str">
        <f ca="1">IF(ISBLANK(INDIRECT("'["&amp;'Báo cáo'!$C$3&amp;".xlsx]Hóa đơn COD'!"&amp;CELL("address",O996))),"",(INDIRECT("'["&amp;'Báo cáo'!$C$3&amp;".xlsx]Hóa đơn COD'!"&amp;CELL("address",O996))))</f>
        <v>13:34 03-12-19</v>
      </c>
      <c r="P996" s="10">
        <f t="shared" ca="1" si="15"/>
        <v>0.56527777777777777</v>
      </c>
      <c r="Q996" t="str">
        <f ca="1">IF(B996="","",IF(P996&lt;'Báo cáo'!$C$4,"Sáng","Chiều"))</f>
        <v>Chiều</v>
      </c>
      <c r="R996" s="12" t="str">
        <f ca="1">IF(A996="","",IF(ISNUMBER(MATCH(B996,'Danh sách COD'!$B:$B,0)),J996/I996,""))</f>
        <v/>
      </c>
      <c r="S996" t="str">
        <f ca="1">IF(R996="","",IF(R996&gt;='Báo cáo'!$C$8,"Có","Không"))</f>
        <v/>
      </c>
    </row>
    <row r="997" spans="1:19" x14ac:dyDescent="0.25">
      <c r="A997" t="str">
        <f ca="1">IF(ISBLANK(INDIRECT("'["&amp;'Báo cáo'!$C$3&amp;".xlsx]Hóa đơn COD'!"&amp;CELL("address",A997))),"",(INDIRECT("'["&amp;'Báo cáo'!$C$3&amp;".xlsx]Hóa đơn COD'!"&amp;CELL("address",A997))))</f>
        <v>BTT396752739.T174924.041219</v>
      </c>
      <c r="B997" t="str">
        <f ca="1">IF(ISBLANK(INDIRECT("'["&amp;'Báo cáo'!$C$3&amp;".xlsx]Hóa đơn COD'!"&amp;CELL("address",B997))),"",(INDIRECT("'["&amp;'Báo cáo'!$C$3&amp;".xlsx]Hóa đơn COD'!"&amp;CELL("address",B997))))</f>
        <v>T174924-Võ Hoàng Tuấn Khanh</v>
      </c>
      <c r="C997">
        <f ca="1">IF(ISBLANK(INDIRECT("'["&amp;'Báo cáo'!$C$3&amp;".xlsx]Hóa đơn COD'!"&amp;CELL("address",C997))),"",(INDIRECT("'["&amp;'Báo cáo'!$C$3&amp;".xlsx]Hóa đơn COD'!"&amp;CELL("address",C997))))</f>
        <v>13364238</v>
      </c>
      <c r="D997">
        <f ca="1">IF(ISBLANK(INDIRECT("'["&amp;'Báo cáo'!$C$3&amp;".xlsx]Hóa đơn COD'!"&amp;CELL("address",D997))),"",(INDIRECT("'["&amp;'Báo cáo'!$C$3&amp;".xlsx]Hóa đơn COD'!"&amp;CELL("address",D997))))</f>
        <v>0</v>
      </c>
      <c r="E997">
        <f ca="1">IF(ISBLANK(INDIRECT("'["&amp;'Báo cáo'!$C$3&amp;".xlsx]Hóa đơn COD'!"&amp;CELL("address",E997))),"",(INDIRECT("'["&amp;'Báo cáo'!$C$3&amp;".xlsx]Hóa đơn COD'!"&amp;CELL("address",E997))))</f>
        <v>1427100</v>
      </c>
      <c r="F997">
        <f ca="1">IF(ISBLANK(INDIRECT("'["&amp;'Báo cáo'!$C$3&amp;".xlsx]Hóa đơn COD'!"&amp;CELL("address",F997))),"",(INDIRECT("'["&amp;'Báo cáo'!$C$3&amp;".xlsx]Hóa đơn COD'!"&amp;CELL("address",F997))))</f>
        <v>1289100</v>
      </c>
      <c r="G997">
        <f ca="1">IF(ISBLANK(INDIRECT("'["&amp;'Báo cáo'!$C$3&amp;".xlsx]Hóa đơn COD'!"&amp;CELL("address",G997))),"",(INDIRECT("'["&amp;'Báo cáo'!$C$3&amp;".xlsx]Hóa đơn COD'!"&amp;CELL("address",G997))))</f>
        <v>138000</v>
      </c>
      <c r="H997">
        <f ca="1">IF(ISBLANK(INDIRECT("'["&amp;'Báo cáo'!$C$3&amp;".xlsx]Hóa đơn COD'!"&amp;CELL("address",H997))),"",(INDIRECT("'["&amp;'Báo cáo'!$C$3&amp;".xlsx]Hóa đơn COD'!"&amp;CELL("address",H997))))</f>
        <v>0</v>
      </c>
      <c r="I997">
        <f ca="1">IF(ISBLANK(INDIRECT("'["&amp;'Báo cáo'!$C$3&amp;".xlsx]Hóa đơn COD'!"&amp;CELL("address",I997))),"",(INDIRECT("'["&amp;'Báo cáo'!$C$3&amp;".xlsx]Hóa đơn COD'!"&amp;CELL("address",I997))))</f>
        <v>64</v>
      </c>
      <c r="J997">
        <f ca="1">IF(ISBLANK(INDIRECT("'["&amp;'Báo cáo'!$C$3&amp;".xlsx]Hóa đơn COD'!"&amp;CELL("address",J997))),"",(INDIRECT("'["&amp;'Báo cáo'!$C$3&amp;".xlsx]Hóa đơn COD'!"&amp;CELL("address",J997))))</f>
        <v>55</v>
      </c>
      <c r="K997">
        <f ca="1">IF(ISBLANK(INDIRECT("'["&amp;'Báo cáo'!$C$3&amp;".xlsx]Hóa đơn COD'!"&amp;CELL("address",K997))),"",(INDIRECT("'["&amp;'Báo cáo'!$C$3&amp;".xlsx]Hóa đơn COD'!"&amp;CELL("address",K997))))</f>
        <v>4</v>
      </c>
      <c r="L997">
        <f ca="1">IF(ISBLANK(INDIRECT("'["&amp;'Báo cáo'!$C$3&amp;".xlsx]Hóa đơn COD'!"&amp;CELL("address",L997))),"",(INDIRECT("'["&amp;'Báo cáo'!$C$3&amp;".xlsx]Hóa đơn COD'!"&amp;CELL("address",L997))))</f>
        <v>5</v>
      </c>
      <c r="M997">
        <f ca="1">IF(ISBLANK(INDIRECT("'["&amp;'Báo cáo'!$C$3&amp;".xlsx]Hóa đơn COD'!"&amp;CELL("address",M997))),"",(INDIRECT("'["&amp;'Báo cáo'!$C$3&amp;".xlsx]Hóa đơn COD'!"&amp;CELL("address",M997))))</f>
        <v>64</v>
      </c>
      <c r="N997" t="str">
        <f ca="1">IF(ISBLANK(INDIRECT("'["&amp;'Báo cáo'!$C$3&amp;".xlsx]Hóa đơn COD'!"&amp;CELL("address",N997))),"",(INDIRECT("'["&amp;'Báo cáo'!$C$3&amp;".xlsx]Hóa đơn COD'!"&amp;CELL("address",N997))))</f>
        <v>anhtnt3</v>
      </c>
      <c r="O997" t="str">
        <f ca="1">IF(ISBLANK(INDIRECT("'["&amp;'Báo cáo'!$C$3&amp;".xlsx]Hóa đơn COD'!"&amp;CELL("address",O997))),"",(INDIRECT("'["&amp;'Báo cáo'!$C$3&amp;".xlsx]Hóa đơn COD'!"&amp;CELL("address",O997))))</f>
        <v>13:42 04-12-19</v>
      </c>
      <c r="P997" s="10">
        <f t="shared" ca="1" si="15"/>
        <v>0.5708333333333333</v>
      </c>
      <c r="Q997" t="str">
        <f ca="1">IF(B997="","",IF(P997&lt;'Báo cáo'!$C$4,"Sáng","Chiều"))</f>
        <v>Chiều</v>
      </c>
      <c r="R997" s="12" t="str">
        <f ca="1">IF(A997="","",IF(ISNUMBER(MATCH(B997,'Danh sách COD'!$B:$B,0)),J997/I997,""))</f>
        <v/>
      </c>
      <c r="S997" t="str">
        <f ca="1">IF(R997="","",IF(R997&gt;='Báo cáo'!$C$8,"Có","Không"))</f>
        <v/>
      </c>
    </row>
    <row r="998" spans="1:19" x14ac:dyDescent="0.25">
      <c r="A998" t="str">
        <f ca="1">IF(ISBLANK(INDIRECT("'["&amp;'Báo cáo'!$C$3&amp;".xlsx]Hóa đơn COD'!"&amp;CELL("address",A998))),"",(INDIRECT("'["&amp;'Báo cáo'!$C$3&amp;".xlsx]Hóa đơn COD'!"&amp;CELL("address",A998))))</f>
        <v>BTT399463419.T174924.061219</v>
      </c>
      <c r="B998" t="str">
        <f ca="1">IF(ISBLANK(INDIRECT("'["&amp;'Báo cáo'!$C$3&amp;".xlsx]Hóa đơn COD'!"&amp;CELL("address",B998))),"",(INDIRECT("'["&amp;'Báo cáo'!$C$3&amp;".xlsx]Hóa đơn COD'!"&amp;CELL("address",B998))))</f>
        <v>T174924-Võ Hoàng Tuấn Khanh</v>
      </c>
      <c r="C998">
        <f ca="1">IF(ISBLANK(INDIRECT("'["&amp;'Báo cáo'!$C$3&amp;".xlsx]Hóa đơn COD'!"&amp;CELL("address",C998))),"",(INDIRECT("'["&amp;'Báo cáo'!$C$3&amp;".xlsx]Hóa đơn COD'!"&amp;CELL("address",C998))))</f>
        <v>17217735</v>
      </c>
      <c r="D998">
        <f ca="1">IF(ISBLANK(INDIRECT("'["&amp;'Báo cáo'!$C$3&amp;".xlsx]Hóa đơn COD'!"&amp;CELL("address",D998))),"",(INDIRECT("'["&amp;'Báo cáo'!$C$3&amp;".xlsx]Hóa đơn COD'!"&amp;CELL("address",D998))))</f>
        <v>0</v>
      </c>
      <c r="E998">
        <f ca="1">IF(ISBLANK(INDIRECT("'["&amp;'Báo cáo'!$C$3&amp;".xlsx]Hóa đơn COD'!"&amp;CELL("address",E998))),"",(INDIRECT("'["&amp;'Báo cáo'!$C$3&amp;".xlsx]Hóa đơn COD'!"&amp;CELL("address",E998))))</f>
        <v>1445430</v>
      </c>
      <c r="F998">
        <f ca="1">IF(ISBLANK(INDIRECT("'["&amp;'Báo cáo'!$C$3&amp;".xlsx]Hóa đơn COD'!"&amp;CELL("address",F998))),"",(INDIRECT("'["&amp;'Báo cáo'!$C$3&amp;".xlsx]Hóa đơn COD'!"&amp;CELL("address",F998))))</f>
        <v>1271430</v>
      </c>
      <c r="G998">
        <f ca="1">IF(ISBLANK(INDIRECT("'["&amp;'Báo cáo'!$C$3&amp;".xlsx]Hóa đơn COD'!"&amp;CELL("address",G998))),"",(INDIRECT("'["&amp;'Báo cáo'!$C$3&amp;".xlsx]Hóa đơn COD'!"&amp;CELL("address",G998))))</f>
        <v>174000</v>
      </c>
      <c r="H998">
        <f ca="1">IF(ISBLANK(INDIRECT("'["&amp;'Báo cáo'!$C$3&amp;".xlsx]Hóa đơn COD'!"&amp;CELL("address",H998))),"",(INDIRECT("'["&amp;'Báo cáo'!$C$3&amp;".xlsx]Hóa đơn COD'!"&amp;CELL("address",H998))))</f>
        <v>0</v>
      </c>
      <c r="I998">
        <f ca="1">IF(ISBLANK(INDIRECT("'["&amp;'Báo cáo'!$C$3&amp;".xlsx]Hóa đơn COD'!"&amp;CELL("address",I998))),"",(INDIRECT("'["&amp;'Báo cáo'!$C$3&amp;".xlsx]Hóa đơn COD'!"&amp;CELL("address",I998))))</f>
        <v>69</v>
      </c>
      <c r="J998">
        <f ca="1">IF(ISBLANK(INDIRECT("'["&amp;'Báo cáo'!$C$3&amp;".xlsx]Hóa đơn COD'!"&amp;CELL("address",J998))),"",(INDIRECT("'["&amp;'Báo cáo'!$C$3&amp;".xlsx]Hóa đơn COD'!"&amp;CELL("address",J998))))</f>
        <v>51</v>
      </c>
      <c r="K998">
        <f ca="1">IF(ISBLANK(INDIRECT("'["&amp;'Báo cáo'!$C$3&amp;".xlsx]Hóa đơn COD'!"&amp;CELL("address",K998))),"",(INDIRECT("'["&amp;'Báo cáo'!$C$3&amp;".xlsx]Hóa đơn COD'!"&amp;CELL("address",K998))))</f>
        <v>3</v>
      </c>
      <c r="L998">
        <f ca="1">IF(ISBLANK(INDIRECT("'["&amp;'Báo cáo'!$C$3&amp;".xlsx]Hóa đơn COD'!"&amp;CELL("address",L998))),"",(INDIRECT("'["&amp;'Báo cáo'!$C$3&amp;".xlsx]Hóa đơn COD'!"&amp;CELL("address",L998))))</f>
        <v>15</v>
      </c>
      <c r="M998">
        <f ca="1">IF(ISBLANK(INDIRECT("'["&amp;'Báo cáo'!$C$3&amp;".xlsx]Hóa đơn COD'!"&amp;CELL("address",M998))),"",(INDIRECT("'["&amp;'Báo cáo'!$C$3&amp;".xlsx]Hóa đơn COD'!"&amp;CELL("address",M998))))</f>
        <v>69</v>
      </c>
      <c r="N998" t="str">
        <f ca="1">IF(ISBLANK(INDIRECT("'["&amp;'Báo cáo'!$C$3&amp;".xlsx]Hóa đơn COD'!"&amp;CELL("address",N998))),"",(INDIRECT("'["&amp;'Báo cáo'!$C$3&amp;".xlsx]Hóa đơn COD'!"&amp;CELL("address",N998))))</f>
        <v>trongntm</v>
      </c>
      <c r="O998" t="str">
        <f ca="1">IF(ISBLANK(INDIRECT("'["&amp;'Báo cáo'!$C$3&amp;".xlsx]Hóa đơn COD'!"&amp;CELL("address",O998))),"",(INDIRECT("'["&amp;'Báo cáo'!$C$3&amp;".xlsx]Hóa đơn COD'!"&amp;CELL("address",O998))))</f>
        <v>13:46 06-12-19</v>
      </c>
      <c r="P998" s="10">
        <f t="shared" ca="1" si="15"/>
        <v>0.57361111111111118</v>
      </c>
      <c r="Q998" t="str">
        <f ca="1">IF(B998="","",IF(P998&lt;'Báo cáo'!$C$4,"Sáng","Chiều"))</f>
        <v>Chiều</v>
      </c>
      <c r="R998" s="12" t="str">
        <f ca="1">IF(A998="","",IF(ISNUMBER(MATCH(B998,'Danh sách COD'!$B:$B,0)),J998/I998,""))</f>
        <v/>
      </c>
      <c r="S998" t="str">
        <f ca="1">IF(R998="","",IF(R998&gt;='Báo cáo'!$C$8,"Có","Không"))</f>
        <v/>
      </c>
    </row>
    <row r="999" spans="1:19" x14ac:dyDescent="0.25">
      <c r="A999" t="str">
        <f ca="1">IF(ISBLANK(INDIRECT("'["&amp;'Báo cáo'!$C$3&amp;".xlsx]Hóa đơn COD'!"&amp;CELL("address",A999))),"",(INDIRECT("'["&amp;'Báo cáo'!$C$3&amp;".xlsx]Hóa đơn COD'!"&amp;CELL("address",A999))))</f>
        <v>BTT398025597.T174924.051219</v>
      </c>
      <c r="B999" t="str">
        <f ca="1">IF(ISBLANK(INDIRECT("'["&amp;'Báo cáo'!$C$3&amp;".xlsx]Hóa đơn COD'!"&amp;CELL("address",B999))),"",(INDIRECT("'["&amp;'Báo cáo'!$C$3&amp;".xlsx]Hóa đơn COD'!"&amp;CELL("address",B999))))</f>
        <v>T174924-Võ Hoàng Tuấn Khanh</v>
      </c>
      <c r="C999">
        <f ca="1">IF(ISBLANK(INDIRECT("'["&amp;'Báo cáo'!$C$3&amp;".xlsx]Hóa đơn COD'!"&amp;CELL("address",C999))),"",(INDIRECT("'["&amp;'Báo cáo'!$C$3&amp;".xlsx]Hóa đơn COD'!"&amp;CELL("address",C999))))</f>
        <v>17176008</v>
      </c>
      <c r="D999">
        <f ca="1">IF(ISBLANK(INDIRECT("'["&amp;'Báo cáo'!$C$3&amp;".xlsx]Hóa đơn COD'!"&amp;CELL("address",D999))),"",(INDIRECT("'["&amp;'Báo cáo'!$C$3&amp;".xlsx]Hóa đơn COD'!"&amp;CELL("address",D999))))</f>
        <v>99155</v>
      </c>
      <c r="E999">
        <f ca="1">IF(ISBLANK(INDIRECT("'["&amp;'Báo cáo'!$C$3&amp;".xlsx]Hóa đơn COD'!"&amp;CELL("address",E999))),"",(INDIRECT("'["&amp;'Báo cáo'!$C$3&amp;".xlsx]Hóa đơn COD'!"&amp;CELL("address",E999))))</f>
        <v>1298005</v>
      </c>
      <c r="F999">
        <f ca="1">IF(ISBLANK(INDIRECT("'["&amp;'Báo cáo'!$C$3&amp;".xlsx]Hóa đơn COD'!"&amp;CELL("address",F999))),"",(INDIRECT("'["&amp;'Báo cáo'!$C$3&amp;".xlsx]Hóa đơn COD'!"&amp;CELL("address",F999))))</f>
        <v>1167005</v>
      </c>
      <c r="G999">
        <f ca="1">IF(ISBLANK(INDIRECT("'["&amp;'Báo cáo'!$C$3&amp;".xlsx]Hóa đơn COD'!"&amp;CELL("address",G999))),"",(INDIRECT("'["&amp;'Báo cáo'!$C$3&amp;".xlsx]Hóa đơn COD'!"&amp;CELL("address",G999))))</f>
        <v>131000</v>
      </c>
      <c r="H999">
        <f ca="1">IF(ISBLANK(INDIRECT("'["&amp;'Báo cáo'!$C$3&amp;".xlsx]Hóa đơn COD'!"&amp;CELL("address",H999))),"",(INDIRECT("'["&amp;'Báo cáo'!$C$3&amp;".xlsx]Hóa đơn COD'!"&amp;CELL("address",H999))))</f>
        <v>0</v>
      </c>
      <c r="I999">
        <f ca="1">IF(ISBLANK(INDIRECT("'["&amp;'Báo cáo'!$C$3&amp;".xlsx]Hóa đơn COD'!"&amp;CELL("address",I999))),"",(INDIRECT("'["&amp;'Báo cáo'!$C$3&amp;".xlsx]Hóa đơn COD'!"&amp;CELL("address",I999))))</f>
        <v>61</v>
      </c>
      <c r="J999">
        <f ca="1">IF(ISBLANK(INDIRECT("'["&amp;'Báo cáo'!$C$3&amp;".xlsx]Hóa đơn COD'!"&amp;CELL("address",J999))),"",(INDIRECT("'["&amp;'Báo cáo'!$C$3&amp;".xlsx]Hóa đơn COD'!"&amp;CELL("address",J999))))</f>
        <v>45</v>
      </c>
      <c r="K999">
        <f ca="1">IF(ISBLANK(INDIRECT("'["&amp;'Báo cáo'!$C$3&amp;".xlsx]Hóa đơn COD'!"&amp;CELL("address",K999))),"",(INDIRECT("'["&amp;'Báo cáo'!$C$3&amp;".xlsx]Hóa đơn COD'!"&amp;CELL("address",K999))))</f>
        <v>3</v>
      </c>
      <c r="L999">
        <f ca="1">IF(ISBLANK(INDIRECT("'["&amp;'Báo cáo'!$C$3&amp;".xlsx]Hóa đơn COD'!"&amp;CELL("address",L999))),"",(INDIRECT("'["&amp;'Báo cáo'!$C$3&amp;".xlsx]Hóa đơn COD'!"&amp;CELL("address",L999))))</f>
        <v>13</v>
      </c>
      <c r="M999">
        <f ca="1">IF(ISBLANK(INDIRECT("'["&amp;'Báo cáo'!$C$3&amp;".xlsx]Hóa đơn COD'!"&amp;CELL("address",M999))),"",(INDIRECT("'["&amp;'Báo cáo'!$C$3&amp;".xlsx]Hóa đơn COD'!"&amp;CELL("address",M999))))</f>
        <v>61</v>
      </c>
      <c r="N999" t="str">
        <f ca="1">IF(ISBLANK(INDIRECT("'["&amp;'Báo cáo'!$C$3&amp;".xlsx]Hóa đơn COD'!"&amp;CELL("address",N999))),"",(INDIRECT("'["&amp;'Báo cáo'!$C$3&amp;".xlsx]Hóa đơn COD'!"&amp;CELL("address",N999))))</f>
        <v>anhtnt3</v>
      </c>
      <c r="O999" t="str">
        <f ca="1">IF(ISBLANK(INDIRECT("'["&amp;'Báo cáo'!$C$3&amp;".xlsx]Hóa đơn COD'!"&amp;CELL("address",O999))),"",(INDIRECT("'["&amp;'Báo cáo'!$C$3&amp;".xlsx]Hóa đơn COD'!"&amp;CELL("address",O999))))</f>
        <v>13:54 05-12-19</v>
      </c>
      <c r="P999" s="10">
        <f t="shared" ca="1" si="15"/>
        <v>0.57916666666666672</v>
      </c>
      <c r="Q999" t="str">
        <f ca="1">IF(B999="","",IF(P999&lt;'Báo cáo'!$C$4,"Sáng","Chiều"))</f>
        <v>Chiều</v>
      </c>
      <c r="R999" s="12" t="str">
        <f ca="1">IF(A999="","",IF(ISNUMBER(MATCH(B999,'Danh sách COD'!$B:$B,0)),J999/I999,""))</f>
        <v/>
      </c>
      <c r="S999" t="str">
        <f ca="1">IF(R999="","",IF(R999&gt;='Báo cáo'!$C$8,"Có","Không"))</f>
        <v/>
      </c>
    </row>
    <row r="1000" spans="1:19" x14ac:dyDescent="0.25">
      <c r="A1000" t="str">
        <f ca="1">IF(ISBLANK(INDIRECT("'["&amp;'Báo cáo'!$C$3&amp;".xlsx]Hóa đơn COD'!"&amp;CELL("address",A1000))),"",(INDIRECT("'["&amp;'Báo cáo'!$C$3&amp;".xlsx]Hóa đơn COD'!"&amp;CELL("address",A1000))))</f>
        <v>BTT394064157.T174924.021219</v>
      </c>
      <c r="B1000" t="str">
        <f ca="1">IF(ISBLANK(INDIRECT("'["&amp;'Báo cáo'!$C$3&amp;".xlsx]Hóa đơn COD'!"&amp;CELL("address",B1000))),"",(INDIRECT("'["&amp;'Báo cáo'!$C$3&amp;".xlsx]Hóa đơn COD'!"&amp;CELL("address",B1000))))</f>
        <v>T174924-Võ Hoàng Tuấn Khanh</v>
      </c>
      <c r="C1000">
        <f ca="1">IF(ISBLANK(INDIRECT("'["&amp;'Báo cáo'!$C$3&amp;".xlsx]Hóa đơn COD'!"&amp;CELL("address",C1000))),"",(INDIRECT("'["&amp;'Báo cáo'!$C$3&amp;".xlsx]Hóa đơn COD'!"&amp;CELL("address",C1000))))</f>
        <v>20675146</v>
      </c>
      <c r="D1000">
        <f ca="1">IF(ISBLANK(INDIRECT("'["&amp;'Báo cáo'!$C$3&amp;".xlsx]Hóa đơn COD'!"&amp;CELL("address",D1000))),"",(INDIRECT("'["&amp;'Báo cáo'!$C$3&amp;".xlsx]Hóa đơn COD'!"&amp;CELL("address",D1000))))</f>
        <v>0</v>
      </c>
      <c r="E1000">
        <f ca="1">IF(ISBLANK(INDIRECT("'["&amp;'Báo cáo'!$C$3&amp;".xlsx]Hóa đơn COD'!"&amp;CELL("address",E1000))),"",(INDIRECT("'["&amp;'Báo cáo'!$C$3&amp;".xlsx]Hóa đơn COD'!"&amp;CELL("address",E1000))))</f>
        <v>1646220</v>
      </c>
      <c r="F1000">
        <f ca="1">IF(ISBLANK(INDIRECT("'["&amp;'Báo cáo'!$C$3&amp;".xlsx]Hóa đơn COD'!"&amp;CELL("address",F1000))),"",(INDIRECT("'["&amp;'Báo cáo'!$C$3&amp;".xlsx]Hóa đơn COD'!"&amp;CELL("address",F1000))))</f>
        <v>1465220</v>
      </c>
      <c r="G1000">
        <f ca="1">IF(ISBLANK(INDIRECT("'["&amp;'Báo cáo'!$C$3&amp;".xlsx]Hóa đơn COD'!"&amp;CELL("address",G1000))),"",(INDIRECT("'["&amp;'Báo cáo'!$C$3&amp;".xlsx]Hóa đơn COD'!"&amp;CELL("address",G1000))))</f>
        <v>181000</v>
      </c>
      <c r="H1000">
        <f ca="1">IF(ISBLANK(INDIRECT("'["&amp;'Báo cáo'!$C$3&amp;".xlsx]Hóa đơn COD'!"&amp;CELL("address",H1000))),"",(INDIRECT("'["&amp;'Báo cáo'!$C$3&amp;".xlsx]Hóa đơn COD'!"&amp;CELL("address",H1000))))</f>
        <v>0</v>
      </c>
      <c r="I1000">
        <f ca="1">IF(ISBLANK(INDIRECT("'["&amp;'Báo cáo'!$C$3&amp;".xlsx]Hóa đơn COD'!"&amp;CELL("address",I1000))),"",(INDIRECT("'["&amp;'Báo cáo'!$C$3&amp;".xlsx]Hóa đơn COD'!"&amp;CELL("address",I1000))))</f>
        <v>78</v>
      </c>
      <c r="J1000">
        <f ca="1">IF(ISBLANK(INDIRECT("'["&amp;'Báo cáo'!$C$3&amp;".xlsx]Hóa đơn COD'!"&amp;CELL("address",J1000))),"",(INDIRECT("'["&amp;'Báo cáo'!$C$3&amp;".xlsx]Hóa đơn COD'!"&amp;CELL("address",J1000))))</f>
        <v>63</v>
      </c>
      <c r="K1000">
        <f ca="1">IF(ISBLANK(INDIRECT("'["&amp;'Báo cáo'!$C$3&amp;".xlsx]Hóa đơn COD'!"&amp;CELL("address",K1000))),"",(INDIRECT("'["&amp;'Báo cáo'!$C$3&amp;".xlsx]Hóa đơn COD'!"&amp;CELL("address",K1000))))</f>
        <v>1</v>
      </c>
      <c r="L1000">
        <f ca="1">IF(ISBLANK(INDIRECT("'["&amp;'Báo cáo'!$C$3&amp;".xlsx]Hóa đơn COD'!"&amp;CELL("address",L1000))),"",(INDIRECT("'["&amp;'Báo cáo'!$C$3&amp;".xlsx]Hóa đơn COD'!"&amp;CELL("address",L1000))))</f>
        <v>14</v>
      </c>
      <c r="M1000">
        <f ca="1">IF(ISBLANK(INDIRECT("'["&amp;'Báo cáo'!$C$3&amp;".xlsx]Hóa đơn COD'!"&amp;CELL("address",M1000))),"",(INDIRECT("'["&amp;'Báo cáo'!$C$3&amp;".xlsx]Hóa đơn COD'!"&amp;CELL("address",M1000))))</f>
        <v>78</v>
      </c>
      <c r="N1000" t="str">
        <f ca="1">IF(ISBLANK(INDIRECT("'["&amp;'Báo cáo'!$C$3&amp;".xlsx]Hóa đơn COD'!"&amp;CELL("address",N1000))),"",(INDIRECT("'["&amp;'Báo cáo'!$C$3&amp;".xlsx]Hóa đơn COD'!"&amp;CELL("address",N1000))))</f>
        <v>ngannk2</v>
      </c>
      <c r="O1000" t="str">
        <f ca="1">IF(ISBLANK(INDIRECT("'["&amp;'Báo cáo'!$C$3&amp;".xlsx]Hóa đơn COD'!"&amp;CELL("address",O1000))),"",(INDIRECT("'["&amp;'Báo cáo'!$C$3&amp;".xlsx]Hóa đơn COD'!"&amp;CELL("address",O1000))))</f>
        <v>14:20 02-12-19</v>
      </c>
      <c r="P1000" s="10">
        <f t="shared" ca="1" si="15"/>
        <v>0.59722222222222221</v>
      </c>
      <c r="Q1000" t="str">
        <f ca="1">IF(B1000="","",IF(P1000&lt;'Báo cáo'!$C$4,"Sáng","Chiều"))</f>
        <v>Chiều</v>
      </c>
      <c r="R1000" s="12" t="str">
        <f ca="1">IF(A1000="","",IF(ISNUMBER(MATCH(B1000,'Danh sách COD'!$B:$B,0)),J1000/I1000,""))</f>
        <v/>
      </c>
      <c r="S1000" t="str">
        <f ca="1">IF(R1000="","",IF(R1000&gt;='Báo cáo'!$C$8,"Có","Không"))</f>
        <v/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0"/>
  <sheetViews>
    <sheetView workbookViewId="0">
      <selection activeCell="B12" sqref="B12:C12"/>
    </sheetView>
  </sheetViews>
  <sheetFormatPr defaultRowHeight="15" x14ac:dyDescent="0.25"/>
  <cols>
    <col min="1" max="1" width="15.28515625" bestFit="1" customWidth="1"/>
    <col min="2" max="2" width="28" bestFit="1" customWidth="1"/>
    <col min="4" max="4" width="10.85546875" customWidth="1"/>
    <col min="5" max="5" width="15.7109375" bestFit="1" customWidth="1"/>
    <col min="6" max="6" width="11.42578125" bestFit="1" customWidth="1"/>
    <col min="7" max="7" width="11" bestFit="1" customWidth="1"/>
    <col min="9" max="9" width="15.7109375" bestFit="1" customWidth="1"/>
    <col min="10" max="10" width="11.42578125" bestFit="1" customWidth="1"/>
    <col min="11" max="11" width="11" bestFit="1" customWidth="1"/>
  </cols>
  <sheetData>
    <row r="1" spans="1:11" x14ac:dyDescent="0.25">
      <c r="A1" s="58" t="s">
        <v>16</v>
      </c>
      <c r="B1" s="58" t="s">
        <v>7</v>
      </c>
      <c r="C1" s="58" t="s">
        <v>4</v>
      </c>
      <c r="D1" s="59" t="s">
        <v>5</v>
      </c>
      <c r="E1" s="59"/>
      <c r="F1" s="59"/>
      <c r="G1" s="59"/>
      <c r="H1" s="59" t="s">
        <v>6</v>
      </c>
      <c r="I1" s="59"/>
      <c r="J1" s="59"/>
      <c r="K1" s="59"/>
    </row>
    <row r="2" spans="1:11" ht="15.75" thickBot="1" x14ac:dyDescent="0.3">
      <c r="A2" s="58"/>
      <c r="B2" s="58"/>
      <c r="C2" s="58"/>
      <c r="D2" t="s">
        <v>0</v>
      </c>
      <c r="E2" t="s">
        <v>1</v>
      </c>
      <c r="F2" t="s">
        <v>2</v>
      </c>
      <c r="G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ht="15.75" thickBot="1" x14ac:dyDescent="0.3">
      <c r="A3" s="3" t="str">
        <f t="array" ref="A3:B1000">IF('Danh sách COD'!A3:B1000="","",'Danh sách COD'!A3:B1000)</f>
        <v>SG17.22A</v>
      </c>
      <c r="B3" s="4" t="str">
        <v>T3048-Trần Khắc Quyền</v>
      </c>
      <c r="C3">
        <f ca="1">IF(B3="","",COUNTIF(Source!$B$1:$B$999,B3))</f>
        <v>0</v>
      </c>
      <c r="D3" t="str">
        <f ca="1">IF($C3="","",IF($C3=0,"",
IF(SUMIFS(Source!I:I,Source!$B:$B,'Process (2)'!$B3,Source!$Q:$Q,"Sáng")=0,"",SUMIFS(Source!I:I,Source!$B:$B,'Process (2)'!$B3,Source!$Q:$Q,"Sáng"))))</f>
        <v/>
      </c>
      <c r="E3" t="str">
        <f ca="1">IF($C3="","",IF($C3=0,"",
IF($D3="","",SUMIFS(Source!J:J,Source!$B:$B,'Process (2)'!$B3,Source!$Q:$Q,"Sáng"))))</f>
        <v/>
      </c>
      <c r="F3" t="str">
        <f ca="1">IF($C3="","",IF($C3=0,"",
IF($D3="","",SUMIFS(Source!K:K,Source!$B:$B,'Process (2)'!$B3,Source!$Q:$Q,"Sáng"))))</f>
        <v/>
      </c>
      <c r="G3" t="str">
        <f ca="1">IF($C3="","",IF($C3=0,"",
IF($D3="","",SUMIFS(Source!L:L,Source!$B:$B,'Process (2)'!$B3,Source!$Q:$Q,"Sáng"))))</f>
        <v/>
      </c>
      <c r="H3" t="str">
        <f ca="1">IF($C3="","",IF($C3=0,"",
IF(SUMIFS(Source!M:M,Source!$B:$B,'Process (2)'!$B3,Source!$Q:$Q,"Chiều")=0,"",SUMIFS(Source!M:M,Source!$B:$B,'Process (2)'!$B3,Source!$Q:$Q,"Chiều"))))</f>
        <v/>
      </c>
      <c r="I3" t="str">
        <f ca="1">IF($C3="","",IF($C3=0,"",
IF($H3="","",SUMIFS(Source!J:J,Source!$B:$B,'Process (2)'!$B3,Source!$Q:$Q,"Chiều"))))</f>
        <v/>
      </c>
      <c r="J3" t="str">
        <f ca="1">IF($C3="","",IF($C3=0,"",
IF($H3="","",SUMIFS(Source!K:K,Source!$B:$B,'Process (2)'!$B3,Source!$Q:$Q,"Chiều"))))</f>
        <v/>
      </c>
      <c r="K3" t="str">
        <f ca="1">IF($C3="","",IF($C3=0,"",
IF($H3="","",SUMIFS(Source!L:L,Source!$B:$B,'Process (2)'!$B3,Source!$Q:$Q,"Chiều"))))</f>
        <v/>
      </c>
    </row>
    <row r="4" spans="1:11" ht="15.75" thickBot="1" x14ac:dyDescent="0.3">
      <c r="A4" s="5" t="str">
        <v>SG17.22A</v>
      </c>
      <c r="B4" s="6" t="str">
        <v>T3358-Huỳnh Trung Tài</v>
      </c>
      <c r="C4">
        <f ca="1">IF(B4="","",COUNTIF(Source!$B$1:$B$999,B4))</f>
        <v>0</v>
      </c>
      <c r="D4" t="str">
        <f ca="1">IF($C4="","",IF($C4=0,"",
IF(SUMIFS(Source!I:I,Source!$B:$B,'Process (2)'!$B4,Source!$Q:$Q,"Sáng")=0,"",SUMIFS(Source!I:I,Source!$B:$B,'Process (2)'!$B4,Source!$Q:$Q,"Sáng"))))</f>
        <v/>
      </c>
      <c r="E4" t="str">
        <f ca="1">IF($C4="","",IF($C4=0,"",
IF($D4="","",SUMIFS(Source!J:J,Source!$B:$B,'Process (2)'!$B4,Source!$Q:$Q,"Sáng"))))</f>
        <v/>
      </c>
      <c r="F4" t="str">
        <f ca="1">IF($C4="","",IF($C4=0,"",
IF($D4="","",SUMIFS(Source!K:K,Source!$B:$B,'Process (2)'!$B4,Source!$Q:$Q,"Sáng"))))</f>
        <v/>
      </c>
      <c r="G4" t="str">
        <f ca="1">IF($C4="","",IF($C4=0,"",
IF($D4="","",SUMIFS(Source!L:L,Source!$B:$B,'Process (2)'!$B4,Source!$Q:$Q,"Sáng"))))</f>
        <v/>
      </c>
      <c r="H4" t="str">
        <f ca="1">IF($C4="","",IF($C4=0,"",
IF(SUMIFS(Source!M:M,Source!$B:$B,'Process (2)'!$B4,Source!$Q:$Q,"Chiều")=0,"",SUMIFS(Source!M:M,Source!$B:$B,'Process (2)'!$B4,Source!$Q:$Q,"Chiều"))))</f>
        <v/>
      </c>
      <c r="I4" t="str">
        <f ca="1">IF($C4="","",IF($C4=0,"",
IF($H4="","",SUMIFS(Source!J:J,Source!$B:$B,'Process (2)'!$B4,Source!$Q:$Q,"Chiều"))))</f>
        <v/>
      </c>
      <c r="J4" t="str">
        <f ca="1">IF($C4="","",IF($C4=0,"",
IF($H4="","",SUMIFS(Source!K:K,Source!$B:$B,'Process (2)'!$B4,Source!$Q:$Q,"Chiều"))))</f>
        <v/>
      </c>
      <c r="K4" t="str">
        <f ca="1">IF($C4="","",IF($C4=0,"",
IF($H4="","",SUMIFS(Source!L:L,Source!$B:$B,'Process (2)'!$B4,Source!$Q:$Q,"Chiều"))))</f>
        <v/>
      </c>
    </row>
    <row r="5" spans="1:11" ht="15.75" thickBot="1" x14ac:dyDescent="0.3">
      <c r="A5" s="5" t="str">
        <v>SG17.22A</v>
      </c>
      <c r="B5" s="6" t="str">
        <v>T50182-Nguyễn Minh Tâm</v>
      </c>
      <c r="C5">
        <f ca="1">IF(B5="","",COUNTIF(Source!$B$1:$B$999,B5))</f>
        <v>0</v>
      </c>
      <c r="D5" t="str">
        <f ca="1">IF($C5="","",IF($C5=0,"",
IF(SUMIFS(Source!I:I,Source!$B:$B,'Process (2)'!$B5,Source!$Q:$Q,"Sáng")=0,"",SUMIFS(Source!I:I,Source!$B:$B,'Process (2)'!$B5,Source!$Q:$Q,"Sáng"))))</f>
        <v/>
      </c>
      <c r="E5" t="str">
        <f ca="1">IF($C5="","",IF($C5=0,"",
IF($D5="","",SUMIFS(Source!J:J,Source!$B:$B,'Process (2)'!$B5,Source!$Q:$Q,"Sáng"))))</f>
        <v/>
      </c>
      <c r="F5" t="str">
        <f ca="1">IF($C5="","",IF($C5=0,"",
IF($D5="","",SUMIFS(Source!K:K,Source!$B:$B,'Process (2)'!$B5,Source!$Q:$Q,"Sáng"))))</f>
        <v/>
      </c>
      <c r="G5" t="str">
        <f ca="1">IF($C5="","",IF($C5=0,"",
IF($D5="","",SUMIFS(Source!L:L,Source!$B:$B,'Process (2)'!$B5,Source!$Q:$Q,"Sáng"))))</f>
        <v/>
      </c>
      <c r="H5" t="str">
        <f ca="1">IF($C5="","",IF($C5=0,"",
IF(SUMIFS(Source!M:M,Source!$B:$B,'Process (2)'!$B5,Source!$Q:$Q,"Chiều")=0,"",SUMIFS(Source!M:M,Source!$B:$B,'Process (2)'!$B5,Source!$Q:$Q,"Chiều"))))</f>
        <v/>
      </c>
      <c r="I5" t="str">
        <f ca="1">IF($C5="","",IF($C5=0,"",
IF($H5="","",SUMIFS(Source!J:J,Source!$B:$B,'Process (2)'!$B5,Source!$Q:$Q,"Chiều"))))</f>
        <v/>
      </c>
      <c r="J5" t="str">
        <f ca="1">IF($C5="","",IF($C5=0,"",
IF($H5="","",SUMIFS(Source!K:K,Source!$B:$B,'Process (2)'!$B5,Source!$Q:$Q,"Chiều"))))</f>
        <v/>
      </c>
      <c r="K5" t="str">
        <f ca="1">IF($C5="","",IF($C5=0,"",
IF($H5="","",SUMIFS(Source!L:L,Source!$B:$B,'Process (2)'!$B5,Source!$Q:$Q,"Chiều"))))</f>
        <v/>
      </c>
    </row>
    <row r="6" spans="1:11" ht="15.75" thickBot="1" x14ac:dyDescent="0.3">
      <c r="A6" s="5" t="str">
        <v>SG17.22A</v>
      </c>
      <c r="B6" s="6" t="str">
        <v>T84017-Phạm Lý Bình</v>
      </c>
      <c r="C6">
        <f ca="1">IF(B6="","",COUNTIF(Source!$B$1:$B$999,B6))</f>
        <v>0</v>
      </c>
      <c r="D6" t="str">
        <f ca="1">IF($C6="","",IF($C6=0,"",
IF(SUMIFS(Source!I:I,Source!$B:$B,'Process (2)'!$B6,Source!$Q:$Q,"Sáng")=0,"",SUMIFS(Source!I:I,Source!$B:$B,'Process (2)'!$B6,Source!$Q:$Q,"Sáng"))))</f>
        <v/>
      </c>
      <c r="E6" t="str">
        <f ca="1">IF($C6="","",IF($C6=0,"",
IF($D6="","",SUMIFS(Source!J:J,Source!$B:$B,'Process (2)'!$B6,Source!$Q:$Q,"Sáng"))))</f>
        <v/>
      </c>
      <c r="F6" t="str">
        <f ca="1">IF($C6="","",IF($C6=0,"",
IF($D6="","",SUMIFS(Source!K:K,Source!$B:$B,'Process (2)'!$B6,Source!$Q:$Q,"Sáng"))))</f>
        <v/>
      </c>
      <c r="G6" t="str">
        <f ca="1">IF($C6="","",IF($C6=0,"",
IF($D6="","",SUMIFS(Source!L:L,Source!$B:$B,'Process (2)'!$B6,Source!$Q:$Q,"Sáng"))))</f>
        <v/>
      </c>
      <c r="H6" t="str">
        <f ca="1">IF($C6="","",IF($C6=0,"",
IF(SUMIFS(Source!M:M,Source!$B:$B,'Process (2)'!$B6,Source!$Q:$Q,"Chiều")=0,"",SUMIFS(Source!M:M,Source!$B:$B,'Process (2)'!$B6,Source!$Q:$Q,"Chiều"))))</f>
        <v/>
      </c>
      <c r="I6" t="str">
        <f ca="1">IF($C6="","",IF($C6=0,"",
IF($H6="","",SUMIFS(Source!J:J,Source!$B:$B,'Process (2)'!$B6,Source!$Q:$Q,"Chiều"))))</f>
        <v/>
      </c>
      <c r="J6" t="str">
        <f ca="1">IF($C6="","",IF($C6=0,"",
IF($H6="","",SUMIFS(Source!K:K,Source!$B:$B,'Process (2)'!$B6,Source!$Q:$Q,"Chiều"))))</f>
        <v/>
      </c>
      <c r="K6" t="str">
        <f ca="1">IF($C6="","",IF($C6=0,"",
IF($H6="","",SUMIFS(Source!L:L,Source!$B:$B,'Process (2)'!$B6,Source!$Q:$Q,"Chiều"))))</f>
        <v/>
      </c>
    </row>
    <row r="7" spans="1:11" ht="15.75" thickBot="1" x14ac:dyDescent="0.3">
      <c r="A7" s="5" t="str">
        <v>SG17.22A</v>
      </c>
      <c r="B7" s="6" t="str">
        <v>T108044-Nguyễn Hữu Tài</v>
      </c>
      <c r="C7">
        <f ca="1">IF(B7="","",COUNTIF(Source!$B$1:$B$999,B7))</f>
        <v>12</v>
      </c>
      <c r="D7">
        <f ca="1">IF($C7="","",IF($C7=0,"",
IF(SUMIFS(Source!I:I,Source!$B:$B,'Process (2)'!$B7,Source!$Q:$Q,"Sáng")=0,"",SUMIFS(Source!I:I,Source!$B:$B,'Process (2)'!$B7,Source!$Q:$Q,"Sáng"))))</f>
        <v>81</v>
      </c>
      <c r="E7">
        <f ca="1">IF($C7="","",IF($C7=0,"",
IF($D7="","",SUMIFS(Source!J:J,Source!$B:$B,'Process (2)'!$B7,Source!$Q:$Q,"Sáng"))))</f>
        <v>77</v>
      </c>
      <c r="F7">
        <f ca="1">IF($C7="","",IF($C7=0,"",
IF($D7="","",SUMIFS(Source!K:K,Source!$B:$B,'Process (2)'!$B7,Source!$Q:$Q,"Sáng"))))</f>
        <v>2</v>
      </c>
      <c r="G7">
        <f ca="1">IF($C7="","",IF($C7=0,"",
IF($D7="","",SUMIFS(Source!L:L,Source!$B:$B,'Process (2)'!$B7,Source!$Q:$Q,"Sáng"))))</f>
        <v>2</v>
      </c>
      <c r="H7">
        <f ca="1">IF($C7="","",IF($C7=0,"",
IF(SUMIFS(Source!M:M,Source!$B:$B,'Process (2)'!$B7,Source!$Q:$Q,"Chiều")=0,"",SUMIFS(Source!M:M,Source!$B:$B,'Process (2)'!$B7,Source!$Q:$Q,"Chiều"))))</f>
        <v>586</v>
      </c>
      <c r="I7">
        <f ca="1">IF($C7="","",IF($C7=0,"",
IF($H7="","",SUMIFS(Source!J:J,Source!$B:$B,'Process (2)'!$B7,Source!$Q:$Q,"Chiều"))))</f>
        <v>525</v>
      </c>
      <c r="J7">
        <f ca="1">IF($C7="","",IF($C7=0,"",
IF($H7="","",SUMIFS(Source!K:K,Source!$B:$B,'Process (2)'!$B7,Source!$Q:$Q,"Chiều"))))</f>
        <v>9</v>
      </c>
      <c r="K7">
        <f ca="1">IF($C7="","",IF($C7=0,"",
IF($H7="","",SUMIFS(Source!L:L,Source!$B:$B,'Process (2)'!$B7,Source!$Q:$Q,"Chiều"))))</f>
        <v>52</v>
      </c>
    </row>
    <row r="8" spans="1:11" ht="15.75" thickBot="1" x14ac:dyDescent="0.3">
      <c r="A8" s="5" t="str">
        <v>SG17.22A</v>
      </c>
      <c r="B8" s="6" t="str">
        <v>T182068-Phạm Hoàng Duy</v>
      </c>
      <c r="C8">
        <f ca="1">IF(B8="","",COUNTIF(Source!$B$1:$B$999,B8))</f>
        <v>0</v>
      </c>
      <c r="D8" t="str">
        <f ca="1">IF($C8="","",IF($C8=0,"",
IF(SUMIFS(Source!I:I,Source!$B:$B,'Process (2)'!$B8,Source!$Q:$Q,"Sáng")=0,"",SUMIFS(Source!I:I,Source!$B:$B,'Process (2)'!$B8,Source!$Q:$Q,"Sáng"))))</f>
        <v/>
      </c>
      <c r="E8" t="str">
        <f ca="1">IF($C8="","",IF($C8=0,"",
IF($D8="","",SUMIFS(Source!J:J,Source!$B:$B,'Process (2)'!$B8,Source!$Q:$Q,"Sáng"))))</f>
        <v/>
      </c>
      <c r="F8" t="str">
        <f ca="1">IF($C8="","",IF($C8=0,"",
IF($D8="","",SUMIFS(Source!K:K,Source!$B:$B,'Process (2)'!$B8,Source!$Q:$Q,"Sáng"))))</f>
        <v/>
      </c>
      <c r="G8" t="str">
        <f ca="1">IF($C8="","",IF($C8=0,"",
IF($D8="","",SUMIFS(Source!L:L,Source!$B:$B,'Process (2)'!$B8,Source!$Q:$Q,"Sáng"))))</f>
        <v/>
      </c>
      <c r="H8" t="str">
        <f ca="1">IF($C8="","",IF($C8=0,"",
IF(SUMIFS(Source!M:M,Source!$B:$B,'Process (2)'!$B8,Source!$Q:$Q,"Chiều")=0,"",SUMIFS(Source!M:M,Source!$B:$B,'Process (2)'!$B8,Source!$Q:$Q,"Chiều"))))</f>
        <v/>
      </c>
      <c r="I8" t="str">
        <f ca="1">IF($C8="","",IF($C8=0,"",
IF($H8="","",SUMIFS(Source!J:J,Source!$B:$B,'Process (2)'!$B8,Source!$Q:$Q,"Chiều"))))</f>
        <v/>
      </c>
      <c r="J8" t="str">
        <f ca="1">IF($C8="","",IF($C8=0,"",
IF($H8="","",SUMIFS(Source!K:K,Source!$B:$B,'Process (2)'!$B8,Source!$Q:$Q,"Chiều"))))</f>
        <v/>
      </c>
      <c r="K8" t="str">
        <f ca="1">IF($C8="","",IF($C8=0,"",
IF($H8="","",SUMIFS(Source!L:L,Source!$B:$B,'Process (2)'!$B8,Source!$Q:$Q,"Chiều"))))</f>
        <v/>
      </c>
    </row>
    <row r="9" spans="1:11" ht="15.75" thickBot="1" x14ac:dyDescent="0.3">
      <c r="A9" s="5" t="str">
        <v>SG17.22B</v>
      </c>
      <c r="B9" s="7" t="str">
        <v>T1013-Nguyễn Phạm Văn Giỏi</v>
      </c>
      <c r="C9">
        <f ca="1">IF(B9="","",COUNTIF(Source!$B$1:$B$999,B9))</f>
        <v>12</v>
      </c>
      <c r="D9">
        <f ca="1">IF($C9="","",IF($C9=0,"",
IF(SUMIFS(Source!I:I,Source!$B:$B,'Process (2)'!$B9,Source!$Q:$Q,"Sáng")=0,"",SUMIFS(Source!I:I,Source!$B:$B,'Process (2)'!$B9,Source!$Q:$Q,"Sáng"))))</f>
        <v>480</v>
      </c>
      <c r="E9">
        <f ca="1">IF($C9="","",IF($C9=0,"",
IF($D9="","",SUMIFS(Source!J:J,Source!$B:$B,'Process (2)'!$B9,Source!$Q:$Q,"Sáng"))))</f>
        <v>425</v>
      </c>
      <c r="F9">
        <f ca="1">IF($C9="","",IF($C9=0,"",
IF($D9="","",SUMIFS(Source!K:K,Source!$B:$B,'Process (2)'!$B9,Source!$Q:$Q,"Sáng"))))</f>
        <v>2</v>
      </c>
      <c r="G9">
        <f ca="1">IF($C9="","",IF($C9=0,"",
IF($D9="","",SUMIFS(Source!L:L,Source!$B:$B,'Process (2)'!$B9,Source!$Q:$Q,"Sáng"))))</f>
        <v>53</v>
      </c>
      <c r="H9">
        <f ca="1">IF($C9="","",IF($C9=0,"",
IF(SUMIFS(Source!M:M,Source!$B:$B,'Process (2)'!$B9,Source!$Q:$Q,"Chiều")=0,"",SUMIFS(Source!M:M,Source!$B:$B,'Process (2)'!$B9,Source!$Q:$Q,"Chiều"))))</f>
        <v>257</v>
      </c>
      <c r="I9">
        <f ca="1">IF($C9="","",IF($C9=0,"",
IF($H9="","",SUMIFS(Source!J:J,Source!$B:$B,'Process (2)'!$B9,Source!$Q:$Q,"Chiều"))))</f>
        <v>213</v>
      </c>
      <c r="J9">
        <f ca="1">IF($C9="","",IF($C9=0,"",
IF($H9="","",SUMIFS(Source!K:K,Source!$B:$B,'Process (2)'!$B9,Source!$Q:$Q,"Chiều"))))</f>
        <v>4</v>
      </c>
      <c r="K9">
        <f ca="1">IF($C9="","",IF($C9=0,"",
IF($H9="","",SUMIFS(Source!L:L,Source!$B:$B,'Process (2)'!$B9,Source!$Q:$Q,"Chiều"))))</f>
        <v>40</v>
      </c>
    </row>
    <row r="10" spans="1:11" ht="15.75" thickBot="1" x14ac:dyDescent="0.3">
      <c r="A10" s="5" t="str">
        <v>SG17.22A</v>
      </c>
      <c r="B10" s="6" t="str">
        <v>T265197-Châu Thanh Phong</v>
      </c>
      <c r="C10">
        <f ca="1">IF(B10="","",COUNTIF(Source!$B$1:$B$999,B10))</f>
        <v>0</v>
      </c>
      <c r="D10" t="str">
        <f ca="1">IF($C10="","",IF($C10=0,"",
IF(SUMIFS(Source!I:I,Source!$B:$B,'Process (2)'!$B10,Source!$Q:$Q,"Sáng")=0,"",SUMIFS(Source!I:I,Source!$B:$B,'Process (2)'!$B10,Source!$Q:$Q,"Sáng"))))</f>
        <v/>
      </c>
      <c r="E10" t="str">
        <f ca="1">IF($C10="","",IF($C10=0,"",
IF($D10="","",SUMIFS(Source!J:J,Source!$B:$B,'Process (2)'!$B10,Source!$Q:$Q,"Sáng"))))</f>
        <v/>
      </c>
      <c r="F10" t="str">
        <f ca="1">IF($C10="","",IF($C10=0,"",
IF($D10="","",SUMIFS(Source!K:K,Source!$B:$B,'Process (2)'!$B10,Source!$Q:$Q,"Sáng"))))</f>
        <v/>
      </c>
      <c r="G10" t="str">
        <f ca="1">IF($C10="","",IF($C10=0,"",
IF($D10="","",SUMIFS(Source!L:L,Source!$B:$B,'Process (2)'!$B10,Source!$Q:$Q,"Sáng"))))</f>
        <v/>
      </c>
      <c r="H10" t="str">
        <f ca="1">IF($C10="","",IF($C10=0,"",
IF(SUMIFS(Source!M:M,Source!$B:$B,'Process (2)'!$B10,Source!$Q:$Q,"Chiều")=0,"",SUMIFS(Source!M:M,Source!$B:$B,'Process (2)'!$B10,Source!$Q:$Q,"Chiều"))))</f>
        <v/>
      </c>
      <c r="I10" t="str">
        <f ca="1">IF($C10="","",IF($C10=0,"",
IF($H10="","",SUMIFS(Source!J:J,Source!$B:$B,'Process (2)'!$B10,Source!$Q:$Q,"Chiều"))))</f>
        <v/>
      </c>
      <c r="J10" t="str">
        <f ca="1">IF($C10="","",IF($C10=0,"",
IF($H10="","",SUMIFS(Source!K:K,Source!$B:$B,'Process (2)'!$B10,Source!$Q:$Q,"Chiều"))))</f>
        <v/>
      </c>
      <c r="K10" t="str">
        <f ca="1">IF($C10="","",IF($C10=0,"",
IF($H10="","",SUMIFS(Source!L:L,Source!$B:$B,'Process (2)'!$B10,Source!$Q:$Q,"Chiều"))))</f>
        <v/>
      </c>
    </row>
    <row r="11" spans="1:11" ht="15.75" thickBot="1" x14ac:dyDescent="0.3">
      <c r="A11" s="5" t="str">
        <v>SG17.22B</v>
      </c>
      <c r="B11" s="7" t="str">
        <v>T49618-Võ Ngọc Hoàng Thiên</v>
      </c>
      <c r="C11">
        <f ca="1">IF(B11="","",COUNTIF(Source!$B$1:$B$999,B11))</f>
        <v>0</v>
      </c>
      <c r="D11" t="str">
        <f ca="1">IF($C11="","",IF($C11=0,"",
IF(SUMIFS(Source!I:I,Source!$B:$B,'Process (2)'!$B11,Source!$Q:$Q,"Sáng")=0,"",SUMIFS(Source!I:I,Source!$B:$B,'Process (2)'!$B11,Source!$Q:$Q,"Sáng"))))</f>
        <v/>
      </c>
      <c r="E11" t="str">
        <f ca="1">IF($C11="","",IF($C11=0,"",
IF($D11="","",SUMIFS(Source!J:J,Source!$B:$B,'Process (2)'!$B11,Source!$Q:$Q,"Sáng"))))</f>
        <v/>
      </c>
      <c r="F11" t="str">
        <f ca="1">IF($C11="","",IF($C11=0,"",
IF($D11="","",SUMIFS(Source!K:K,Source!$B:$B,'Process (2)'!$B11,Source!$Q:$Q,"Sáng"))))</f>
        <v/>
      </c>
      <c r="G11" t="str">
        <f ca="1">IF($C11="","",IF($C11=0,"",
IF($D11="","",SUMIFS(Source!L:L,Source!$B:$B,'Process (2)'!$B11,Source!$Q:$Q,"Sáng"))))</f>
        <v/>
      </c>
      <c r="H11" t="str">
        <f ca="1">IF($C11="","",IF($C11=0,"",
IF(SUMIFS(Source!M:M,Source!$B:$B,'Process (2)'!$B11,Source!$Q:$Q,"Chiều")=0,"",SUMIFS(Source!M:M,Source!$B:$B,'Process (2)'!$B11,Source!$Q:$Q,"Chiều"))))</f>
        <v/>
      </c>
      <c r="I11" t="str">
        <f ca="1">IF($C11="","",IF($C11=0,"",
IF($H11="","",SUMIFS(Source!J:J,Source!$B:$B,'Process (2)'!$B11,Source!$Q:$Q,"Chiều"))))</f>
        <v/>
      </c>
      <c r="J11" t="str">
        <f ca="1">IF($C11="","",IF($C11=0,"",
IF($H11="","",SUMIFS(Source!K:K,Source!$B:$B,'Process (2)'!$B11,Source!$Q:$Q,"Chiều"))))</f>
        <v/>
      </c>
      <c r="K11" t="str">
        <f ca="1">IF($C11="","",IF($C11=0,"",
IF($H11="","",SUMIFS(Source!L:L,Source!$B:$B,'Process (2)'!$B11,Source!$Q:$Q,"Chiều"))))</f>
        <v/>
      </c>
    </row>
    <row r="12" spans="1:11" ht="15.75" thickBot="1" x14ac:dyDescent="0.3">
      <c r="A12" s="5" t="str">
        <v>SG17.22B</v>
      </c>
      <c r="B12" s="7" t="str">
        <v>T923-Nguyễn Hoàng Minh Đức</v>
      </c>
      <c r="C12">
        <f ca="1">IF(B12="","",COUNTIF(Source!$B$1:$B$999,B12))</f>
        <v>0</v>
      </c>
      <c r="D12" t="str">
        <f ca="1">IF($C12="","",IF($C12=0,"",
IF(SUMIFS(Source!I:I,Source!$B:$B,'Process (2)'!$B12,Source!$Q:$Q,"Sáng")=0,"",SUMIFS(Source!I:I,Source!$B:$B,'Process (2)'!$B12,Source!$Q:$Q,"Sáng"))))</f>
        <v/>
      </c>
      <c r="E12" t="str">
        <f ca="1">IF($C12="","",IF($C12=0,"",
IF($D12="","",SUMIFS(Source!J:J,Source!$B:$B,'Process (2)'!$B12,Source!$Q:$Q,"Sáng"))))</f>
        <v/>
      </c>
      <c r="F12" t="str">
        <f ca="1">IF($C12="","",IF($C12=0,"",
IF($D12="","",SUMIFS(Source!K:K,Source!$B:$B,'Process (2)'!$B12,Source!$Q:$Q,"Sáng"))))</f>
        <v/>
      </c>
      <c r="G12" t="str">
        <f ca="1">IF($C12="","",IF($C12=0,"",
IF($D12="","",SUMIFS(Source!L:L,Source!$B:$B,'Process (2)'!$B12,Source!$Q:$Q,"Sáng"))))</f>
        <v/>
      </c>
      <c r="H12" t="str">
        <f ca="1">IF($C12="","",IF($C12=0,"",
IF(SUMIFS(Source!M:M,Source!$B:$B,'Process (2)'!$B12,Source!$Q:$Q,"Chiều")=0,"",SUMIFS(Source!M:M,Source!$B:$B,'Process (2)'!$B12,Source!$Q:$Q,"Chiều"))))</f>
        <v/>
      </c>
      <c r="I12" t="str">
        <f ca="1">IF($C12="","",IF($C12=0,"",
IF($H12="","",SUMIFS(Source!J:J,Source!$B:$B,'Process (2)'!$B12,Source!$Q:$Q,"Chiều"))))</f>
        <v/>
      </c>
      <c r="J12" t="str">
        <f ca="1">IF($C12="","",IF($C12=0,"",
IF($H12="","",SUMIFS(Source!K:K,Source!$B:$B,'Process (2)'!$B12,Source!$Q:$Q,"Chiều"))))</f>
        <v/>
      </c>
      <c r="K12" t="str">
        <f ca="1">IF($C12="","",IF($C12=0,"",
IF($H12="","",SUMIFS(Source!L:L,Source!$B:$B,'Process (2)'!$B12,Source!$Q:$Q,"Chiều"))))</f>
        <v/>
      </c>
    </row>
    <row r="13" spans="1:11" ht="15.75" thickBot="1" x14ac:dyDescent="0.3">
      <c r="A13" s="5" t="str">
        <v>SG17.22B</v>
      </c>
      <c r="B13" s="6" t="str">
        <v>T2064-Trần Quốc Vinh</v>
      </c>
      <c r="C13">
        <f ca="1">IF(B13="","",COUNTIF(Source!$B$1:$B$999,B13))</f>
        <v>0</v>
      </c>
      <c r="D13" t="str">
        <f ca="1">IF($C13="","",IF($C13=0,"",
IF(SUMIFS(Source!I:I,Source!$B:$B,'Process (2)'!$B13,Source!$Q:$Q,"Sáng")=0,"",SUMIFS(Source!I:I,Source!$B:$B,'Process (2)'!$B13,Source!$Q:$Q,"Sáng"))))</f>
        <v/>
      </c>
      <c r="E13" t="str">
        <f ca="1">IF($C13="","",IF($C13=0,"",
IF($D13="","",SUMIFS(Source!J:J,Source!$B:$B,'Process (2)'!$B13,Source!$Q:$Q,"Sáng"))))</f>
        <v/>
      </c>
      <c r="F13" t="str">
        <f ca="1">IF($C13="","",IF($C13=0,"",
IF($D13="","",SUMIFS(Source!K:K,Source!$B:$B,'Process (2)'!$B13,Source!$Q:$Q,"Sáng"))))</f>
        <v/>
      </c>
      <c r="G13" t="str">
        <f ca="1">IF($C13="","",IF($C13=0,"",
IF($D13="","",SUMIFS(Source!L:L,Source!$B:$B,'Process (2)'!$B13,Source!$Q:$Q,"Sáng"))))</f>
        <v/>
      </c>
      <c r="H13" t="str">
        <f ca="1">IF($C13="","",IF($C13=0,"",
IF(SUMIFS(Source!M:M,Source!$B:$B,'Process (2)'!$B13,Source!$Q:$Q,"Chiều")=0,"",SUMIFS(Source!M:M,Source!$B:$B,'Process (2)'!$B13,Source!$Q:$Q,"Chiều"))))</f>
        <v/>
      </c>
      <c r="I13" t="str">
        <f ca="1">IF($C13="","",IF($C13=0,"",
IF($H13="","",SUMIFS(Source!J:J,Source!$B:$B,'Process (2)'!$B13,Source!$Q:$Q,"Chiều"))))</f>
        <v/>
      </c>
      <c r="J13" t="str">
        <f ca="1">IF($C13="","",IF($C13=0,"",
IF($H13="","",SUMIFS(Source!K:K,Source!$B:$B,'Process (2)'!$B13,Source!$Q:$Q,"Chiều"))))</f>
        <v/>
      </c>
      <c r="K13" t="str">
        <f ca="1">IF($C13="","",IF($C13=0,"",
IF($H13="","",SUMIFS(Source!L:L,Source!$B:$B,'Process (2)'!$B13,Source!$Q:$Q,"Chiều"))))</f>
        <v/>
      </c>
    </row>
    <row r="14" spans="1:11" ht="15.75" thickBot="1" x14ac:dyDescent="0.3">
      <c r="A14" s="5" t="str">
        <v>SG17.22B</v>
      </c>
      <c r="B14" s="6" t="str">
        <v>T1100-Trương Văn Phương</v>
      </c>
      <c r="C14">
        <f ca="1">IF(B14="","",COUNTIF(Source!$B$1:$B$999,B14))</f>
        <v>12</v>
      </c>
      <c r="D14">
        <f ca="1">IF($C14="","",IF($C14=0,"",
IF(SUMIFS(Source!I:I,Source!$B:$B,'Process (2)'!$B14,Source!$Q:$Q,"Sáng")=0,"",SUMIFS(Source!I:I,Source!$B:$B,'Process (2)'!$B14,Source!$Q:$Q,"Sáng"))))</f>
        <v>535</v>
      </c>
      <c r="E14">
        <f ca="1">IF($C14="","",IF($C14=0,"",
IF($D14="","",SUMIFS(Source!J:J,Source!$B:$B,'Process (2)'!$B14,Source!$Q:$Q,"Sáng"))))</f>
        <v>457</v>
      </c>
      <c r="F14">
        <f ca="1">IF($C14="","",IF($C14=0,"",
IF($D14="","",SUMIFS(Source!K:K,Source!$B:$B,'Process (2)'!$B14,Source!$Q:$Q,"Sáng"))))</f>
        <v>6</v>
      </c>
      <c r="G14">
        <f ca="1">IF($C14="","",IF($C14=0,"",
IF($D14="","",SUMIFS(Source!L:L,Source!$B:$B,'Process (2)'!$B14,Source!$Q:$Q,"Sáng"))))</f>
        <v>72</v>
      </c>
      <c r="H14">
        <f ca="1">IF($C14="","",IF($C14=0,"",
IF(SUMIFS(Source!M:M,Source!$B:$B,'Process (2)'!$B14,Source!$Q:$Q,"Chiều")=0,"",SUMIFS(Source!M:M,Source!$B:$B,'Process (2)'!$B14,Source!$Q:$Q,"Chiều"))))</f>
        <v>208</v>
      </c>
      <c r="I14">
        <f ca="1">IF($C14="","",IF($C14=0,"",
IF($H14="","",SUMIFS(Source!J:J,Source!$B:$B,'Process (2)'!$B14,Source!$Q:$Q,"Chiều"))))</f>
        <v>177</v>
      </c>
      <c r="J14">
        <f ca="1">IF($C14="","",IF($C14=0,"",
IF($H14="","",SUMIFS(Source!K:K,Source!$B:$B,'Process (2)'!$B14,Source!$Q:$Q,"Chiều"))))</f>
        <v>3</v>
      </c>
      <c r="K14">
        <f ca="1">IF($C14="","",IF($C14=0,"",
IF($H14="","",SUMIFS(Source!L:L,Source!$B:$B,'Process (2)'!$B14,Source!$Q:$Q,"Chiều"))))</f>
        <v>28</v>
      </c>
    </row>
    <row r="15" spans="1:11" ht="15.75" thickBot="1" x14ac:dyDescent="0.3">
      <c r="A15" s="5" t="str">
        <v>SG17.22B</v>
      </c>
      <c r="B15" s="6" t="str">
        <v>T235940-Tôn Thất Tòng</v>
      </c>
      <c r="C15">
        <f ca="1">IF(B15="","",COUNTIF(Source!$B$1:$B$999,B15))</f>
        <v>0</v>
      </c>
      <c r="D15" t="str">
        <f ca="1">IF($C15="","",IF($C15=0,"",
IF(SUMIFS(Source!I:I,Source!$B:$B,'Process (2)'!$B15,Source!$Q:$Q,"Sáng")=0,"",SUMIFS(Source!I:I,Source!$B:$B,'Process (2)'!$B15,Source!$Q:$Q,"Sáng"))))</f>
        <v/>
      </c>
      <c r="E15" t="str">
        <f ca="1">IF($C15="","",IF($C15=0,"",
IF($D15="","",SUMIFS(Source!J:J,Source!$B:$B,'Process (2)'!$B15,Source!$Q:$Q,"Sáng"))))</f>
        <v/>
      </c>
      <c r="F15" t="str">
        <f ca="1">IF($C15="","",IF($C15=0,"",
IF($D15="","",SUMIFS(Source!K:K,Source!$B:$B,'Process (2)'!$B15,Source!$Q:$Q,"Sáng"))))</f>
        <v/>
      </c>
      <c r="G15" t="str">
        <f ca="1">IF($C15="","",IF($C15=0,"",
IF($D15="","",SUMIFS(Source!L:L,Source!$B:$B,'Process (2)'!$B15,Source!$Q:$Q,"Sáng"))))</f>
        <v/>
      </c>
      <c r="H15" t="str">
        <f ca="1">IF($C15="","",IF($C15=0,"",
IF(SUMIFS(Source!M:M,Source!$B:$B,'Process (2)'!$B15,Source!$Q:$Q,"Chiều")=0,"",SUMIFS(Source!M:M,Source!$B:$B,'Process (2)'!$B15,Source!$Q:$Q,"Chiều"))))</f>
        <v/>
      </c>
      <c r="I15" t="str">
        <f ca="1">IF($C15="","",IF($C15=0,"",
IF($H15="","",SUMIFS(Source!J:J,Source!$B:$B,'Process (2)'!$B15,Source!$Q:$Q,"Chiều"))))</f>
        <v/>
      </c>
      <c r="J15" t="str">
        <f ca="1">IF($C15="","",IF($C15=0,"",
IF($H15="","",SUMIFS(Source!K:K,Source!$B:$B,'Process (2)'!$B15,Source!$Q:$Q,"Chiều"))))</f>
        <v/>
      </c>
      <c r="K15" t="str">
        <f ca="1">IF($C15="","",IF($C15=0,"",
IF($H15="","",SUMIFS(Source!L:L,Source!$B:$B,'Process (2)'!$B15,Source!$Q:$Q,"Chiều"))))</f>
        <v/>
      </c>
    </row>
    <row r="16" spans="1:11" ht="15.75" thickBot="1" x14ac:dyDescent="0.3">
      <c r="A16" s="5" t="str">
        <v>SG17.22B</v>
      </c>
      <c r="B16" s="6" t="str">
        <v>T163270-Võ Ngọc Bích Thùy</v>
      </c>
      <c r="C16">
        <f ca="1">IF(B16="","",COUNTIF(Source!$B$1:$B$999,B16))</f>
        <v>12</v>
      </c>
      <c r="D16">
        <f ca="1">IF($C16="","",IF($C16=0,"",
IF(SUMIFS(Source!I:I,Source!$B:$B,'Process (2)'!$B16,Source!$Q:$Q,"Sáng")=0,"",SUMIFS(Source!I:I,Source!$B:$B,'Process (2)'!$B16,Source!$Q:$Q,"Sáng"))))</f>
        <v>319</v>
      </c>
      <c r="E16">
        <f ca="1">IF($C16="","",IF($C16=0,"",
IF($D16="","",SUMIFS(Source!J:J,Source!$B:$B,'Process (2)'!$B16,Source!$Q:$Q,"Sáng"))))</f>
        <v>269</v>
      </c>
      <c r="F16">
        <f ca="1">IF($C16="","",IF($C16=0,"",
IF($D16="","",SUMIFS(Source!K:K,Source!$B:$B,'Process (2)'!$B16,Source!$Q:$Q,"Sáng"))))</f>
        <v>6</v>
      </c>
      <c r="G16">
        <f ca="1">IF($C16="","",IF($C16=0,"",
IF($D16="","",SUMIFS(Source!L:L,Source!$B:$B,'Process (2)'!$B16,Source!$Q:$Q,"Sáng"))))</f>
        <v>44</v>
      </c>
      <c r="H16">
        <f ca="1">IF($C16="","",IF($C16=0,"",
IF(SUMIFS(Source!M:M,Source!$B:$B,'Process (2)'!$B16,Source!$Q:$Q,"Chiều")=0,"",SUMIFS(Source!M:M,Source!$B:$B,'Process (2)'!$B16,Source!$Q:$Q,"Chiều"))))</f>
        <v>185</v>
      </c>
      <c r="I16">
        <f ca="1">IF($C16="","",IF($C16=0,"",
IF($H16="","",SUMIFS(Source!J:J,Source!$B:$B,'Process (2)'!$B16,Source!$Q:$Q,"Chiều"))))</f>
        <v>136</v>
      </c>
      <c r="J16">
        <f ca="1">IF($C16="","",IF($C16=0,"",
IF($H16="","",SUMIFS(Source!K:K,Source!$B:$B,'Process (2)'!$B16,Source!$Q:$Q,"Chiều"))))</f>
        <v>10</v>
      </c>
      <c r="K16">
        <f ca="1">IF($C16="","",IF($C16=0,"",
IF($H16="","",SUMIFS(Source!L:L,Source!$B:$B,'Process (2)'!$B16,Source!$Q:$Q,"Chiều"))))</f>
        <v>39</v>
      </c>
    </row>
    <row r="17" spans="1:11" ht="15.75" thickBot="1" x14ac:dyDescent="0.3">
      <c r="A17" s="5" t="str">
        <v>SG17.22B</v>
      </c>
      <c r="B17" s="6" t="str">
        <v>T145774-Trần Quang Phát</v>
      </c>
      <c r="C17">
        <f ca="1">IF(B17="","",COUNTIF(Source!$B$1:$B$999,B17))</f>
        <v>12</v>
      </c>
      <c r="D17">
        <f ca="1">IF($C17="","",IF($C17=0,"",
IF(SUMIFS(Source!I:I,Source!$B:$B,'Process (2)'!$B17,Source!$Q:$Q,"Sáng")=0,"",SUMIFS(Source!I:I,Source!$B:$B,'Process (2)'!$B17,Source!$Q:$Q,"Sáng"))))</f>
        <v>81</v>
      </c>
      <c r="E17">
        <f ca="1">IF($C17="","",IF($C17=0,"",
IF($D17="","",SUMIFS(Source!J:J,Source!$B:$B,'Process (2)'!$B17,Source!$Q:$Q,"Sáng"))))</f>
        <v>77</v>
      </c>
      <c r="F17">
        <f ca="1">IF($C17="","",IF($C17=0,"",
IF($D17="","",SUMIFS(Source!K:K,Source!$B:$B,'Process (2)'!$B17,Source!$Q:$Q,"Sáng"))))</f>
        <v>0</v>
      </c>
      <c r="G17">
        <f ca="1">IF($C17="","",IF($C17=0,"",
IF($D17="","",SUMIFS(Source!L:L,Source!$B:$B,'Process (2)'!$B17,Source!$Q:$Q,"Sáng"))))</f>
        <v>4</v>
      </c>
      <c r="H17">
        <f ca="1">IF($C17="","",IF($C17=0,"",
IF(SUMIFS(Source!M:M,Source!$B:$B,'Process (2)'!$B17,Source!$Q:$Q,"Chiều")=0,"",SUMIFS(Source!M:M,Source!$B:$B,'Process (2)'!$B17,Source!$Q:$Q,"Chiều"))))</f>
        <v>855</v>
      </c>
      <c r="I17">
        <f ca="1">IF($C17="","",IF($C17=0,"",
IF($H17="","",SUMIFS(Source!J:J,Source!$B:$B,'Process (2)'!$B17,Source!$Q:$Q,"Chiều"))))</f>
        <v>700</v>
      </c>
      <c r="J17">
        <f ca="1">IF($C17="","",IF($C17=0,"",
IF($H17="","",SUMIFS(Source!K:K,Source!$B:$B,'Process (2)'!$B17,Source!$Q:$Q,"Chiều"))))</f>
        <v>15</v>
      </c>
      <c r="K17">
        <f ca="1">IF($C17="","",IF($C17=0,"",
IF($H17="","",SUMIFS(Source!L:L,Source!$B:$B,'Process (2)'!$B17,Source!$Q:$Q,"Chiều"))))</f>
        <v>140</v>
      </c>
    </row>
    <row r="18" spans="1:11" ht="15.75" thickBot="1" x14ac:dyDescent="0.3">
      <c r="A18" s="5" t="str">
        <v>SG17.22B</v>
      </c>
      <c r="B18" s="6" t="str">
        <v>T131976-Châu Thị Mỹ Trang</v>
      </c>
      <c r="C18">
        <f ca="1">IF(B18="","",COUNTIF(Source!$B$1:$B$999,B18))</f>
        <v>10</v>
      </c>
      <c r="D18">
        <f ca="1">IF($C18="","",IF($C18=0,"",
IF(SUMIFS(Source!I:I,Source!$B:$B,'Process (2)'!$B18,Source!$Q:$Q,"Sáng")=0,"",SUMIFS(Source!I:I,Source!$B:$B,'Process (2)'!$B18,Source!$Q:$Q,"Sáng"))))</f>
        <v>347</v>
      </c>
      <c r="E18">
        <f ca="1">IF($C18="","",IF($C18=0,"",
IF($D18="","",SUMIFS(Source!J:J,Source!$B:$B,'Process (2)'!$B18,Source!$Q:$Q,"Sáng"))))</f>
        <v>314</v>
      </c>
      <c r="F18">
        <f ca="1">IF($C18="","",IF($C18=0,"",
IF($D18="","",SUMIFS(Source!K:K,Source!$B:$B,'Process (2)'!$B18,Source!$Q:$Q,"Sáng"))))</f>
        <v>4</v>
      </c>
      <c r="G18">
        <f ca="1">IF($C18="","",IF($C18=0,"",
IF($D18="","",SUMIFS(Source!L:L,Source!$B:$B,'Process (2)'!$B18,Source!$Q:$Q,"Sáng"))))</f>
        <v>29</v>
      </c>
      <c r="H18">
        <f ca="1">IF($C18="","",IF($C18=0,"",
IF(SUMIFS(Source!M:M,Source!$B:$B,'Process (2)'!$B18,Source!$Q:$Q,"Chiều")=0,"",SUMIFS(Source!M:M,Source!$B:$B,'Process (2)'!$B18,Source!$Q:$Q,"Chiều"))))</f>
        <v>265</v>
      </c>
      <c r="I18">
        <f ca="1">IF($C18="","",IF($C18=0,"",
IF($H18="","",SUMIFS(Source!J:J,Source!$B:$B,'Process (2)'!$B18,Source!$Q:$Q,"Chiều"))))</f>
        <v>236</v>
      </c>
      <c r="J18">
        <f ca="1">IF($C18="","",IF($C18=0,"",
IF($H18="","",SUMIFS(Source!K:K,Source!$B:$B,'Process (2)'!$B18,Source!$Q:$Q,"Chiều"))))</f>
        <v>7</v>
      </c>
      <c r="K18">
        <f ca="1">IF($C18="","",IF($C18=0,"",
IF($H18="","",SUMIFS(Source!L:L,Source!$B:$B,'Process (2)'!$B18,Source!$Q:$Q,"Chiều"))))</f>
        <v>22</v>
      </c>
    </row>
    <row r="19" spans="1:11" ht="15.75" thickBot="1" x14ac:dyDescent="0.3">
      <c r="A19" s="5" t="str">
        <v>SG17.22B</v>
      </c>
      <c r="B19" s="6" t="str">
        <v>T156038-Nhang Thị Bích Châu</v>
      </c>
      <c r="C19">
        <f ca="1">IF(B19="","",COUNTIF(Source!$B$1:$B$999,B19))</f>
        <v>12</v>
      </c>
      <c r="D19">
        <f ca="1">IF($C19="","",IF($C19=0,"",
IF(SUMIFS(Source!I:I,Source!$B:$B,'Process (2)'!$B19,Source!$Q:$Q,"Sáng")=0,"",SUMIFS(Source!I:I,Source!$B:$B,'Process (2)'!$B19,Source!$Q:$Q,"Sáng"))))</f>
        <v>321</v>
      </c>
      <c r="E19">
        <f ca="1">IF($C19="","",IF($C19=0,"",
IF($D19="","",SUMIFS(Source!J:J,Source!$B:$B,'Process (2)'!$B19,Source!$Q:$Q,"Sáng"))))</f>
        <v>288</v>
      </c>
      <c r="F19">
        <f ca="1">IF($C19="","",IF($C19=0,"",
IF($D19="","",SUMIFS(Source!K:K,Source!$B:$B,'Process (2)'!$B19,Source!$Q:$Q,"Sáng"))))</f>
        <v>2</v>
      </c>
      <c r="G19">
        <f ca="1">IF($C19="","",IF($C19=0,"",
IF($D19="","",SUMIFS(Source!L:L,Source!$B:$B,'Process (2)'!$B19,Source!$Q:$Q,"Sáng"))))</f>
        <v>31</v>
      </c>
      <c r="H19">
        <f ca="1">IF($C19="","",IF($C19=0,"",
IF(SUMIFS(Source!M:M,Source!$B:$B,'Process (2)'!$B19,Source!$Q:$Q,"Chiều")=0,"",SUMIFS(Source!M:M,Source!$B:$B,'Process (2)'!$B19,Source!$Q:$Q,"Chiều"))))</f>
        <v>312</v>
      </c>
      <c r="I19">
        <f ca="1">IF($C19="","",IF($C19=0,"",
IF($H19="","",SUMIFS(Source!J:J,Source!$B:$B,'Process (2)'!$B19,Source!$Q:$Q,"Chiều"))))</f>
        <v>271</v>
      </c>
      <c r="J19">
        <f ca="1">IF($C19="","",IF($C19=0,"",
IF($H19="","",SUMIFS(Source!K:K,Source!$B:$B,'Process (2)'!$B19,Source!$Q:$Q,"Chiều"))))</f>
        <v>4</v>
      </c>
      <c r="K19">
        <f ca="1">IF($C19="","",IF($C19=0,"",
IF($H19="","",SUMIFS(Source!L:L,Source!$B:$B,'Process (2)'!$B19,Source!$Q:$Q,"Chiều"))))</f>
        <v>37</v>
      </c>
    </row>
    <row r="20" spans="1:11" ht="15.75" thickBot="1" x14ac:dyDescent="0.3">
      <c r="A20" s="5" t="str">
        <v>SG17.22B</v>
      </c>
      <c r="B20" s="6" t="str">
        <v>T11840-Đoàn Ngọc Thiên</v>
      </c>
      <c r="C20">
        <f ca="1">IF(B20="","",COUNTIF(Source!$B$1:$B$999,B20))</f>
        <v>12</v>
      </c>
      <c r="D20">
        <f ca="1">IF($C20="","",IF($C20=0,"",
IF(SUMIFS(Source!I:I,Source!$B:$B,'Process (2)'!$B20,Source!$Q:$Q,"Sáng")=0,"",SUMIFS(Source!I:I,Source!$B:$B,'Process (2)'!$B20,Source!$Q:$Q,"Sáng"))))</f>
        <v>391</v>
      </c>
      <c r="E20">
        <f ca="1">IF($C20="","",IF($C20=0,"",
IF($D20="","",SUMIFS(Source!J:J,Source!$B:$B,'Process (2)'!$B20,Source!$Q:$Q,"Sáng"))))</f>
        <v>348</v>
      </c>
      <c r="F20">
        <f ca="1">IF($C20="","",IF($C20=0,"",
IF($D20="","",SUMIFS(Source!K:K,Source!$B:$B,'Process (2)'!$B20,Source!$Q:$Q,"Sáng"))))</f>
        <v>7</v>
      </c>
      <c r="G20">
        <f ca="1">IF($C20="","",IF($C20=0,"",
IF($D20="","",SUMIFS(Source!L:L,Source!$B:$B,'Process (2)'!$B20,Source!$Q:$Q,"Sáng"))))</f>
        <v>36</v>
      </c>
      <c r="H20">
        <f ca="1">IF($C20="","",IF($C20=0,"",
IF(SUMIFS(Source!M:M,Source!$B:$B,'Process (2)'!$B20,Source!$Q:$Q,"Chiều")=0,"",SUMIFS(Source!M:M,Source!$B:$B,'Process (2)'!$B20,Source!$Q:$Q,"Chiều"))))</f>
        <v>227</v>
      </c>
      <c r="I20">
        <f ca="1">IF($C20="","",IF($C20=0,"",
IF($H20="","",SUMIFS(Source!J:J,Source!$B:$B,'Process (2)'!$B20,Source!$Q:$Q,"Chiều"))))</f>
        <v>128</v>
      </c>
      <c r="J20">
        <f ca="1">IF($C20="","",IF($C20=0,"",
IF($H20="","",SUMIFS(Source!K:K,Source!$B:$B,'Process (2)'!$B20,Source!$Q:$Q,"Chiều"))))</f>
        <v>10</v>
      </c>
      <c r="K20">
        <f ca="1">IF($C20="","",IF($C20=0,"",
IF($H20="","",SUMIFS(Source!L:L,Source!$B:$B,'Process (2)'!$B20,Source!$Q:$Q,"Chiều"))))</f>
        <v>89</v>
      </c>
    </row>
    <row r="21" spans="1:11" ht="15.75" thickBot="1" x14ac:dyDescent="0.3">
      <c r="A21" s="5" t="str">
        <v>SG17.22B</v>
      </c>
      <c r="B21" s="6" t="str">
        <v>T129883-Lao Mạnh Cường</v>
      </c>
      <c r="C21">
        <f ca="1">IF(B21="","",COUNTIF(Source!$B$1:$B$999,B21))</f>
        <v>12</v>
      </c>
      <c r="D21">
        <f ca="1">IF($C21="","",IF($C21=0,"",
IF(SUMIFS(Source!I:I,Source!$B:$B,'Process (2)'!$B21,Source!$Q:$Q,"Sáng")=0,"",SUMIFS(Source!I:I,Source!$B:$B,'Process (2)'!$B21,Source!$Q:$Q,"Sáng"))))</f>
        <v>166</v>
      </c>
      <c r="E21">
        <f ca="1">IF($C21="","",IF($C21=0,"",
IF($D21="","",SUMIFS(Source!J:J,Source!$B:$B,'Process (2)'!$B21,Source!$Q:$Q,"Sáng"))))</f>
        <v>95</v>
      </c>
      <c r="F21">
        <f ca="1">IF($C21="","",IF($C21=0,"",
IF($D21="","",SUMIFS(Source!K:K,Source!$B:$B,'Process (2)'!$B21,Source!$Q:$Q,"Sáng"))))</f>
        <v>1</v>
      </c>
      <c r="G21">
        <f ca="1">IF($C21="","",IF($C21=0,"",
IF($D21="","",SUMIFS(Source!L:L,Source!$B:$B,'Process (2)'!$B21,Source!$Q:$Q,"Sáng"))))</f>
        <v>70</v>
      </c>
      <c r="H21">
        <f ca="1">IF($C21="","",IF($C21=0,"",
IF(SUMIFS(Source!M:M,Source!$B:$B,'Process (2)'!$B21,Source!$Q:$Q,"Chiều")=0,"",SUMIFS(Source!M:M,Source!$B:$B,'Process (2)'!$B21,Source!$Q:$Q,"Chiều"))))</f>
        <v>654</v>
      </c>
      <c r="I21">
        <f ca="1">IF($C21="","",IF($C21=0,"",
IF($H21="","",SUMIFS(Source!J:J,Source!$B:$B,'Process (2)'!$B21,Source!$Q:$Q,"Chiều"))))</f>
        <v>599</v>
      </c>
      <c r="J21">
        <f ca="1">IF($C21="","",IF($C21=0,"",
IF($H21="","",SUMIFS(Source!K:K,Source!$B:$B,'Process (2)'!$B21,Source!$Q:$Q,"Chiều"))))</f>
        <v>11</v>
      </c>
      <c r="K21">
        <f ca="1">IF($C21="","",IF($C21=0,"",
IF($H21="","",SUMIFS(Source!L:L,Source!$B:$B,'Process (2)'!$B21,Source!$Q:$Q,"Chiều"))))</f>
        <v>44</v>
      </c>
    </row>
    <row r="22" spans="1:11" ht="15.75" thickBot="1" x14ac:dyDescent="0.3">
      <c r="A22" s="5" t="str">
        <v>SG17.22B</v>
      </c>
      <c r="B22" s="6" t="str">
        <v>T60154-Nguyễn Hữu Nhân</v>
      </c>
      <c r="C22">
        <f ca="1">IF(B22="","",COUNTIF(Source!$B$1:$B$999,B22))</f>
        <v>0</v>
      </c>
      <c r="D22" t="str">
        <f ca="1">IF($C22="","",IF($C22=0,"",
IF(SUMIFS(Source!I:I,Source!$B:$B,'Process (2)'!$B22,Source!$Q:$Q,"Sáng")=0,"",SUMIFS(Source!I:I,Source!$B:$B,'Process (2)'!$B22,Source!$Q:$Q,"Sáng"))))</f>
        <v/>
      </c>
      <c r="E22" t="str">
        <f ca="1">IF($C22="","",IF($C22=0,"",
IF($D22="","",SUMIFS(Source!J:J,Source!$B:$B,'Process (2)'!$B22,Source!$Q:$Q,"Sáng"))))</f>
        <v/>
      </c>
      <c r="F22" t="str">
        <f ca="1">IF($C22="","",IF($C22=0,"",
IF($D22="","",SUMIFS(Source!K:K,Source!$B:$B,'Process (2)'!$B22,Source!$Q:$Q,"Sáng"))))</f>
        <v/>
      </c>
      <c r="G22" t="str">
        <f ca="1">IF($C22="","",IF($C22=0,"",
IF($D22="","",SUMIFS(Source!L:L,Source!$B:$B,'Process (2)'!$B22,Source!$Q:$Q,"Sáng"))))</f>
        <v/>
      </c>
      <c r="H22" t="str">
        <f ca="1">IF($C22="","",IF($C22=0,"",
IF(SUMIFS(Source!M:M,Source!$B:$B,'Process (2)'!$B22,Source!$Q:$Q,"Chiều")=0,"",SUMIFS(Source!M:M,Source!$B:$B,'Process (2)'!$B22,Source!$Q:$Q,"Chiều"))))</f>
        <v/>
      </c>
      <c r="I22" t="str">
        <f ca="1">IF($C22="","",IF($C22=0,"",
IF($H22="","",SUMIFS(Source!J:J,Source!$B:$B,'Process (2)'!$B22,Source!$Q:$Q,"Chiều"))))</f>
        <v/>
      </c>
      <c r="J22" t="str">
        <f ca="1">IF($C22="","",IF($C22=0,"",
IF($H22="","",SUMIFS(Source!K:K,Source!$B:$B,'Process (2)'!$B22,Source!$Q:$Q,"Chiều"))))</f>
        <v/>
      </c>
      <c r="K22" t="str">
        <f ca="1">IF($C22="","",IF($C22=0,"",
IF($H22="","",SUMIFS(Source!L:L,Source!$B:$B,'Process (2)'!$B22,Source!$Q:$Q,"Chiều"))))</f>
        <v/>
      </c>
    </row>
    <row r="23" spans="1:11" ht="15.75" thickBot="1" x14ac:dyDescent="0.3">
      <c r="A23" s="5" t="str">
        <v>SG17.22C</v>
      </c>
      <c r="B23" s="6" t="str">
        <v>T3804-Lê Nguyễn Minh Tuệ</v>
      </c>
      <c r="C23">
        <f ca="1">IF(B23="","",COUNTIF(Source!$B$1:$B$999,B23))</f>
        <v>0</v>
      </c>
      <c r="D23" t="str">
        <f ca="1">IF($C23="","",IF($C23=0,"",
IF(SUMIFS(Source!I:I,Source!$B:$B,'Process (2)'!$B23,Source!$Q:$Q,"Sáng")=0,"",SUMIFS(Source!I:I,Source!$B:$B,'Process (2)'!$B23,Source!$Q:$Q,"Sáng"))))</f>
        <v/>
      </c>
      <c r="E23" t="str">
        <f ca="1">IF($C23="","",IF($C23=0,"",
IF($D23="","",SUMIFS(Source!J:J,Source!$B:$B,'Process (2)'!$B23,Source!$Q:$Q,"Sáng"))))</f>
        <v/>
      </c>
      <c r="F23" t="str">
        <f ca="1">IF($C23="","",IF($C23=0,"",
IF($D23="","",SUMIFS(Source!K:K,Source!$B:$B,'Process (2)'!$B23,Source!$Q:$Q,"Sáng"))))</f>
        <v/>
      </c>
      <c r="G23" t="str">
        <f ca="1">IF($C23="","",IF($C23=0,"",
IF($D23="","",SUMIFS(Source!L:L,Source!$B:$B,'Process (2)'!$B23,Source!$Q:$Q,"Sáng"))))</f>
        <v/>
      </c>
      <c r="H23" t="str">
        <f ca="1">IF($C23="","",IF($C23=0,"",
IF(SUMIFS(Source!M:M,Source!$B:$B,'Process (2)'!$B23,Source!$Q:$Q,"Chiều")=0,"",SUMIFS(Source!M:M,Source!$B:$B,'Process (2)'!$B23,Source!$Q:$Q,"Chiều"))))</f>
        <v/>
      </c>
      <c r="I23" t="str">
        <f ca="1">IF($C23="","",IF($C23=0,"",
IF($H23="","",SUMIFS(Source!J:J,Source!$B:$B,'Process (2)'!$B23,Source!$Q:$Q,"Chiều"))))</f>
        <v/>
      </c>
      <c r="J23" t="str">
        <f ca="1">IF($C23="","",IF($C23=0,"",
IF($H23="","",SUMIFS(Source!K:K,Source!$B:$B,'Process (2)'!$B23,Source!$Q:$Q,"Chiều"))))</f>
        <v/>
      </c>
      <c r="K23" t="str">
        <f ca="1">IF($C23="","",IF($C23=0,"",
IF($H23="","",SUMIFS(Source!L:L,Source!$B:$B,'Process (2)'!$B23,Source!$Q:$Q,"Chiều"))))</f>
        <v/>
      </c>
    </row>
    <row r="24" spans="1:11" ht="15.75" thickBot="1" x14ac:dyDescent="0.3">
      <c r="A24" s="5" t="str">
        <v>SG17.22C</v>
      </c>
      <c r="B24" s="6" t="str">
        <v>T56265-Thị Hồng Quyên</v>
      </c>
      <c r="C24">
        <f ca="1">IF(B24="","",COUNTIF(Source!$B$1:$B$999,B24))</f>
        <v>0</v>
      </c>
      <c r="D24" t="str">
        <f ca="1">IF($C24="","",IF($C24=0,"",
IF(SUMIFS(Source!I:I,Source!$B:$B,'Process (2)'!$B24,Source!$Q:$Q,"Sáng")=0,"",SUMIFS(Source!I:I,Source!$B:$B,'Process (2)'!$B24,Source!$Q:$Q,"Sáng"))))</f>
        <v/>
      </c>
      <c r="E24" t="str">
        <f ca="1">IF($C24="","",IF($C24=0,"",
IF($D24="","",SUMIFS(Source!J:J,Source!$B:$B,'Process (2)'!$B24,Source!$Q:$Q,"Sáng"))))</f>
        <v/>
      </c>
      <c r="F24" t="str">
        <f ca="1">IF($C24="","",IF($C24=0,"",
IF($D24="","",SUMIFS(Source!K:K,Source!$B:$B,'Process (2)'!$B24,Source!$Q:$Q,"Sáng"))))</f>
        <v/>
      </c>
      <c r="G24" t="str">
        <f ca="1">IF($C24="","",IF($C24=0,"",
IF($D24="","",SUMIFS(Source!L:L,Source!$B:$B,'Process (2)'!$B24,Source!$Q:$Q,"Sáng"))))</f>
        <v/>
      </c>
      <c r="H24" t="str">
        <f ca="1">IF($C24="","",IF($C24=0,"",
IF(SUMIFS(Source!M:M,Source!$B:$B,'Process (2)'!$B24,Source!$Q:$Q,"Chiều")=0,"",SUMIFS(Source!M:M,Source!$B:$B,'Process (2)'!$B24,Source!$Q:$Q,"Chiều"))))</f>
        <v/>
      </c>
      <c r="I24" t="str">
        <f ca="1">IF($C24="","",IF($C24=0,"",
IF($H24="","",SUMIFS(Source!J:J,Source!$B:$B,'Process (2)'!$B24,Source!$Q:$Q,"Chiều"))))</f>
        <v/>
      </c>
      <c r="J24" t="str">
        <f ca="1">IF($C24="","",IF($C24=0,"",
IF($H24="","",SUMIFS(Source!K:K,Source!$B:$B,'Process (2)'!$B24,Source!$Q:$Q,"Chiều"))))</f>
        <v/>
      </c>
      <c r="K24" t="str">
        <f ca="1">IF($C24="","",IF($C24=0,"",
IF($H24="","",SUMIFS(Source!L:L,Source!$B:$B,'Process (2)'!$B24,Source!$Q:$Q,"Chiều"))))</f>
        <v/>
      </c>
    </row>
    <row r="25" spans="1:11" ht="15.75" thickBot="1" x14ac:dyDescent="0.3">
      <c r="A25" s="5" t="str">
        <v>SG17.22C</v>
      </c>
      <c r="B25" s="6" t="str">
        <v>T58298-Võ Minh Trí</v>
      </c>
      <c r="C25">
        <f ca="1">IF(B25="","",COUNTIF(Source!$B$1:$B$999,B25))</f>
        <v>0</v>
      </c>
      <c r="D25" t="str">
        <f ca="1">IF($C25="","",IF($C25=0,"",
IF(SUMIFS(Source!I:I,Source!$B:$B,'Process (2)'!$B25,Source!$Q:$Q,"Sáng")=0,"",SUMIFS(Source!I:I,Source!$B:$B,'Process (2)'!$B25,Source!$Q:$Q,"Sáng"))))</f>
        <v/>
      </c>
      <c r="E25" t="str">
        <f ca="1">IF($C25="","",IF($C25=0,"",
IF($D25="","",SUMIFS(Source!J:J,Source!$B:$B,'Process (2)'!$B25,Source!$Q:$Q,"Sáng"))))</f>
        <v/>
      </c>
      <c r="F25" t="str">
        <f ca="1">IF($C25="","",IF($C25=0,"",
IF($D25="","",SUMIFS(Source!K:K,Source!$B:$B,'Process (2)'!$B25,Source!$Q:$Q,"Sáng"))))</f>
        <v/>
      </c>
      <c r="G25" t="str">
        <f ca="1">IF($C25="","",IF($C25=0,"",
IF($D25="","",SUMIFS(Source!L:L,Source!$B:$B,'Process (2)'!$B25,Source!$Q:$Q,"Sáng"))))</f>
        <v/>
      </c>
      <c r="H25" t="str">
        <f ca="1">IF($C25="","",IF($C25=0,"",
IF(SUMIFS(Source!M:M,Source!$B:$B,'Process (2)'!$B25,Source!$Q:$Q,"Chiều")=0,"",SUMIFS(Source!M:M,Source!$B:$B,'Process (2)'!$B25,Source!$Q:$Q,"Chiều"))))</f>
        <v/>
      </c>
      <c r="I25" t="str">
        <f ca="1">IF($C25="","",IF($C25=0,"",
IF($H25="","",SUMIFS(Source!J:J,Source!$B:$B,'Process (2)'!$B25,Source!$Q:$Q,"Chiều"))))</f>
        <v/>
      </c>
      <c r="J25" t="str">
        <f ca="1">IF($C25="","",IF($C25=0,"",
IF($H25="","",SUMIFS(Source!K:K,Source!$B:$B,'Process (2)'!$B25,Source!$Q:$Q,"Chiều"))))</f>
        <v/>
      </c>
      <c r="K25" t="str">
        <f ca="1">IF($C25="","",IF($C25=0,"",
IF($H25="","",SUMIFS(Source!L:L,Source!$B:$B,'Process (2)'!$B25,Source!$Q:$Q,"Chiều"))))</f>
        <v/>
      </c>
    </row>
    <row r="26" spans="1:11" ht="15.75" thickBot="1" x14ac:dyDescent="0.3">
      <c r="A26" s="5" t="str">
        <v>SG17.22C</v>
      </c>
      <c r="B26" s="7" t="str">
        <v>T488-Ôn Quang Phước</v>
      </c>
      <c r="C26">
        <f ca="1">IF(B26="","",COUNTIF(Source!$B$1:$B$999,B26))</f>
        <v>0</v>
      </c>
      <c r="D26" t="str">
        <f ca="1">IF($C26="","",IF($C26=0,"",
IF(SUMIFS(Source!I:I,Source!$B:$B,'Process (2)'!$B26,Source!$Q:$Q,"Sáng")=0,"",SUMIFS(Source!I:I,Source!$B:$B,'Process (2)'!$B26,Source!$Q:$Q,"Sáng"))))</f>
        <v/>
      </c>
      <c r="E26" t="str">
        <f ca="1">IF($C26="","",IF($C26=0,"",
IF($D26="","",SUMIFS(Source!J:J,Source!$B:$B,'Process (2)'!$B26,Source!$Q:$Q,"Sáng"))))</f>
        <v/>
      </c>
      <c r="F26" t="str">
        <f ca="1">IF($C26="","",IF($C26=0,"",
IF($D26="","",SUMIFS(Source!K:K,Source!$B:$B,'Process (2)'!$B26,Source!$Q:$Q,"Sáng"))))</f>
        <v/>
      </c>
      <c r="G26" t="str">
        <f ca="1">IF($C26="","",IF($C26=0,"",
IF($D26="","",SUMIFS(Source!L:L,Source!$B:$B,'Process (2)'!$B26,Source!$Q:$Q,"Sáng"))))</f>
        <v/>
      </c>
      <c r="H26" t="str">
        <f ca="1">IF($C26="","",IF($C26=0,"",
IF(SUMIFS(Source!M:M,Source!$B:$B,'Process (2)'!$B26,Source!$Q:$Q,"Chiều")=0,"",SUMIFS(Source!M:M,Source!$B:$B,'Process (2)'!$B26,Source!$Q:$Q,"Chiều"))))</f>
        <v/>
      </c>
      <c r="I26" t="str">
        <f ca="1">IF($C26="","",IF($C26=0,"",
IF($H26="","",SUMIFS(Source!J:J,Source!$B:$B,'Process (2)'!$B26,Source!$Q:$Q,"Chiều"))))</f>
        <v/>
      </c>
      <c r="J26" t="str">
        <f ca="1">IF($C26="","",IF($C26=0,"",
IF($H26="","",SUMIFS(Source!K:K,Source!$B:$B,'Process (2)'!$B26,Source!$Q:$Q,"Chiều"))))</f>
        <v/>
      </c>
      <c r="K26" t="str">
        <f ca="1">IF($C26="","",IF($C26=0,"",
IF($H26="","",SUMIFS(Source!L:L,Source!$B:$B,'Process (2)'!$B26,Source!$Q:$Q,"Chiều"))))</f>
        <v/>
      </c>
    </row>
    <row r="27" spans="1:11" ht="15.75" thickBot="1" x14ac:dyDescent="0.3">
      <c r="A27" s="5" t="str">
        <v>SG17.22C</v>
      </c>
      <c r="B27" s="6" t="str">
        <v>T294-Chu Văn Báu</v>
      </c>
      <c r="C27">
        <f ca="1">IF(B27="","",COUNTIF(Source!$B$1:$B$999,B27))</f>
        <v>0</v>
      </c>
      <c r="D27" t="str">
        <f ca="1">IF($C27="","",IF($C27=0,"",
IF(SUMIFS(Source!I:I,Source!$B:$B,'Process (2)'!$B27,Source!$Q:$Q,"Sáng")=0,"",SUMIFS(Source!I:I,Source!$B:$B,'Process (2)'!$B27,Source!$Q:$Q,"Sáng"))))</f>
        <v/>
      </c>
      <c r="E27" t="str">
        <f ca="1">IF($C27="","",IF($C27=0,"",
IF($D27="","",SUMIFS(Source!J:J,Source!$B:$B,'Process (2)'!$B27,Source!$Q:$Q,"Sáng"))))</f>
        <v/>
      </c>
      <c r="F27" t="str">
        <f ca="1">IF($C27="","",IF($C27=0,"",
IF($D27="","",SUMIFS(Source!K:K,Source!$B:$B,'Process (2)'!$B27,Source!$Q:$Q,"Sáng"))))</f>
        <v/>
      </c>
      <c r="G27" t="str">
        <f ca="1">IF($C27="","",IF($C27=0,"",
IF($D27="","",SUMIFS(Source!L:L,Source!$B:$B,'Process (2)'!$B27,Source!$Q:$Q,"Sáng"))))</f>
        <v/>
      </c>
      <c r="H27" t="str">
        <f ca="1">IF($C27="","",IF($C27=0,"",
IF(SUMIFS(Source!M:M,Source!$B:$B,'Process (2)'!$B27,Source!$Q:$Q,"Chiều")=0,"",SUMIFS(Source!M:M,Source!$B:$B,'Process (2)'!$B27,Source!$Q:$Q,"Chiều"))))</f>
        <v/>
      </c>
      <c r="I27" t="str">
        <f ca="1">IF($C27="","",IF($C27=0,"",
IF($H27="","",SUMIFS(Source!J:J,Source!$B:$B,'Process (2)'!$B27,Source!$Q:$Q,"Chiều"))))</f>
        <v/>
      </c>
      <c r="J27" t="str">
        <f ca="1">IF($C27="","",IF($C27=0,"",
IF($H27="","",SUMIFS(Source!K:K,Source!$B:$B,'Process (2)'!$B27,Source!$Q:$Q,"Chiều"))))</f>
        <v/>
      </c>
      <c r="K27" t="str">
        <f ca="1">IF($C27="","",IF($C27=0,"",
IF($H27="","",SUMIFS(Source!L:L,Source!$B:$B,'Process (2)'!$B27,Source!$Q:$Q,"Chiều"))))</f>
        <v/>
      </c>
    </row>
    <row r="28" spans="1:11" ht="15.75" thickBot="1" x14ac:dyDescent="0.3">
      <c r="A28" s="5" t="str">
        <v>SG17.22C</v>
      </c>
      <c r="B28" s="6" t="str">
        <v>T1821-Phạm Mạnh Tường</v>
      </c>
      <c r="C28">
        <f ca="1">IF(B28="","",COUNTIF(Source!$B$1:$B$999,B28))</f>
        <v>0</v>
      </c>
      <c r="D28" t="str">
        <f ca="1">IF($C28="","",IF($C28=0,"",
IF(SUMIFS(Source!I:I,Source!$B:$B,'Process (2)'!$B28,Source!$Q:$Q,"Sáng")=0,"",SUMIFS(Source!I:I,Source!$B:$B,'Process (2)'!$B28,Source!$Q:$Q,"Sáng"))))</f>
        <v/>
      </c>
      <c r="E28" t="str">
        <f ca="1">IF($C28="","",IF($C28=0,"",
IF($D28="","",SUMIFS(Source!J:J,Source!$B:$B,'Process (2)'!$B28,Source!$Q:$Q,"Sáng"))))</f>
        <v/>
      </c>
      <c r="F28" t="str">
        <f ca="1">IF($C28="","",IF($C28=0,"",
IF($D28="","",SUMIFS(Source!K:K,Source!$B:$B,'Process (2)'!$B28,Source!$Q:$Q,"Sáng"))))</f>
        <v/>
      </c>
      <c r="G28" t="str">
        <f ca="1">IF($C28="","",IF($C28=0,"",
IF($D28="","",SUMIFS(Source!L:L,Source!$B:$B,'Process (2)'!$B28,Source!$Q:$Q,"Sáng"))))</f>
        <v/>
      </c>
      <c r="H28" t="str">
        <f ca="1">IF($C28="","",IF($C28=0,"",
IF(SUMIFS(Source!M:M,Source!$B:$B,'Process (2)'!$B28,Source!$Q:$Q,"Chiều")=0,"",SUMIFS(Source!M:M,Source!$B:$B,'Process (2)'!$B28,Source!$Q:$Q,"Chiều"))))</f>
        <v/>
      </c>
      <c r="I28" t="str">
        <f ca="1">IF($C28="","",IF($C28=0,"",
IF($H28="","",SUMIFS(Source!J:J,Source!$B:$B,'Process (2)'!$B28,Source!$Q:$Q,"Chiều"))))</f>
        <v/>
      </c>
      <c r="J28" t="str">
        <f ca="1">IF($C28="","",IF($C28=0,"",
IF($H28="","",SUMIFS(Source!K:K,Source!$B:$B,'Process (2)'!$B28,Source!$Q:$Q,"Chiều"))))</f>
        <v/>
      </c>
      <c r="K28" t="str">
        <f ca="1">IF($C28="","",IF($C28=0,"",
IF($H28="","",SUMIFS(Source!L:L,Source!$B:$B,'Process (2)'!$B28,Source!$Q:$Q,"Chiều"))))</f>
        <v/>
      </c>
    </row>
    <row r="29" spans="1:11" ht="15.75" thickBot="1" x14ac:dyDescent="0.3">
      <c r="A29" s="5" t="str">
        <v>SG17.22C</v>
      </c>
      <c r="B29" s="6" t="str">
        <v>T148943-Chu Văn Quý</v>
      </c>
      <c r="C29">
        <f ca="1">IF(B29="","",COUNTIF(Source!$B$1:$B$999,B29))</f>
        <v>0</v>
      </c>
      <c r="D29" t="str">
        <f ca="1">IF($C29="","",IF($C29=0,"",
IF(SUMIFS(Source!I:I,Source!$B:$B,'Process (2)'!$B29,Source!$Q:$Q,"Sáng")=0,"",SUMIFS(Source!I:I,Source!$B:$B,'Process (2)'!$B29,Source!$Q:$Q,"Sáng"))))</f>
        <v/>
      </c>
      <c r="E29" t="str">
        <f ca="1">IF($C29="","",IF($C29=0,"",
IF($D29="","",SUMIFS(Source!J:J,Source!$B:$B,'Process (2)'!$B29,Source!$Q:$Q,"Sáng"))))</f>
        <v/>
      </c>
      <c r="F29" t="str">
        <f ca="1">IF($C29="","",IF($C29=0,"",
IF($D29="","",SUMIFS(Source!K:K,Source!$B:$B,'Process (2)'!$B29,Source!$Q:$Q,"Sáng"))))</f>
        <v/>
      </c>
      <c r="G29" t="str">
        <f ca="1">IF($C29="","",IF($C29=0,"",
IF($D29="","",SUMIFS(Source!L:L,Source!$B:$B,'Process (2)'!$B29,Source!$Q:$Q,"Sáng"))))</f>
        <v/>
      </c>
      <c r="H29" t="str">
        <f ca="1">IF($C29="","",IF($C29=0,"",
IF(SUMIFS(Source!M:M,Source!$B:$B,'Process (2)'!$B29,Source!$Q:$Q,"Chiều")=0,"",SUMIFS(Source!M:M,Source!$B:$B,'Process (2)'!$B29,Source!$Q:$Q,"Chiều"))))</f>
        <v/>
      </c>
      <c r="I29" t="str">
        <f ca="1">IF($C29="","",IF($C29=0,"",
IF($H29="","",SUMIFS(Source!J:J,Source!$B:$B,'Process (2)'!$B29,Source!$Q:$Q,"Chiều"))))</f>
        <v/>
      </c>
      <c r="J29" t="str">
        <f ca="1">IF($C29="","",IF($C29=0,"",
IF($H29="","",SUMIFS(Source!K:K,Source!$B:$B,'Process (2)'!$B29,Source!$Q:$Q,"Chiều"))))</f>
        <v/>
      </c>
      <c r="K29" t="str">
        <f ca="1">IF($C29="","",IF($C29=0,"",
IF($H29="","",SUMIFS(Source!L:L,Source!$B:$B,'Process (2)'!$B29,Source!$Q:$Q,"Chiều"))))</f>
        <v/>
      </c>
    </row>
    <row r="30" spans="1:11" ht="15.75" thickBot="1" x14ac:dyDescent="0.3">
      <c r="A30" s="5" t="str">
        <v>SG17.22C</v>
      </c>
      <c r="B30" s="6" t="str">
        <v>T154563-Huỳnh Văn Truyền</v>
      </c>
      <c r="C30">
        <f ca="1">IF(B30="","",COUNTIF(Source!$B$1:$B$999,B30))</f>
        <v>12</v>
      </c>
      <c r="D30">
        <f ca="1">IF($C30="","",IF($C30=0,"",
IF(SUMIFS(Source!I:I,Source!$B:$B,'Process (2)'!$B30,Source!$Q:$Q,"Sáng")=0,"",SUMIFS(Source!I:I,Source!$B:$B,'Process (2)'!$B30,Source!$Q:$Q,"Sáng"))))</f>
        <v>215</v>
      </c>
      <c r="E30">
        <f ca="1">IF($C30="","",IF($C30=0,"",
IF($D30="","",SUMIFS(Source!J:J,Source!$B:$B,'Process (2)'!$B30,Source!$Q:$Q,"Sáng"))))</f>
        <v>169</v>
      </c>
      <c r="F30">
        <f ca="1">IF($C30="","",IF($C30=0,"",
IF($D30="","",SUMIFS(Source!K:K,Source!$B:$B,'Process (2)'!$B30,Source!$Q:$Q,"Sáng"))))</f>
        <v>3</v>
      </c>
      <c r="G30">
        <f ca="1">IF($C30="","",IF($C30=0,"",
IF($D30="","",SUMIFS(Source!L:L,Source!$B:$B,'Process (2)'!$B30,Source!$Q:$Q,"Sáng"))))</f>
        <v>43</v>
      </c>
      <c r="H30">
        <f ca="1">IF($C30="","",IF($C30=0,"",
IF(SUMIFS(Source!M:M,Source!$B:$B,'Process (2)'!$B30,Source!$Q:$Q,"Chiều")=0,"",SUMIFS(Source!M:M,Source!$B:$B,'Process (2)'!$B30,Source!$Q:$Q,"Chiều"))))</f>
        <v>353</v>
      </c>
      <c r="I30">
        <f ca="1">IF($C30="","",IF($C30=0,"",
IF($H30="","",SUMIFS(Source!J:J,Source!$B:$B,'Process (2)'!$B30,Source!$Q:$Q,"Chiều"))))</f>
        <v>279</v>
      </c>
      <c r="J30">
        <f ca="1">IF($C30="","",IF($C30=0,"",
IF($H30="","",SUMIFS(Source!K:K,Source!$B:$B,'Process (2)'!$B30,Source!$Q:$Q,"Chiều"))))</f>
        <v>8</v>
      </c>
      <c r="K30">
        <f ca="1">IF($C30="","",IF($C30=0,"",
IF($H30="","",SUMIFS(Source!L:L,Source!$B:$B,'Process (2)'!$B30,Source!$Q:$Q,"Chiều"))))</f>
        <v>63</v>
      </c>
    </row>
    <row r="31" spans="1:11" ht="15.75" thickBot="1" x14ac:dyDescent="0.3">
      <c r="A31" s="5" t="str">
        <v>SG17.22C</v>
      </c>
      <c r="B31" s="6" t="str">
        <v>T159854-Lê Văn Tính</v>
      </c>
      <c r="C31">
        <f ca="1">IF(B31="","",COUNTIF(Source!$B$1:$B$999,B31))</f>
        <v>12</v>
      </c>
      <c r="D31">
        <f ca="1">IF($C31="","",IF($C31=0,"",
IF(SUMIFS(Source!I:I,Source!$B:$B,'Process (2)'!$B31,Source!$Q:$Q,"Sáng")=0,"",SUMIFS(Source!I:I,Source!$B:$B,'Process (2)'!$B31,Source!$Q:$Q,"Sáng"))))</f>
        <v>295</v>
      </c>
      <c r="E31">
        <f ca="1">IF($C31="","",IF($C31=0,"",
IF($D31="","",SUMIFS(Source!J:J,Source!$B:$B,'Process (2)'!$B31,Source!$Q:$Q,"Sáng"))))</f>
        <v>243</v>
      </c>
      <c r="F31">
        <f ca="1">IF($C31="","",IF($C31=0,"",
IF($D31="","",SUMIFS(Source!K:K,Source!$B:$B,'Process (2)'!$B31,Source!$Q:$Q,"Sáng"))))</f>
        <v>2</v>
      </c>
      <c r="G31">
        <f ca="1">IF($C31="","",IF($C31=0,"",
IF($D31="","",SUMIFS(Source!L:L,Source!$B:$B,'Process (2)'!$B31,Source!$Q:$Q,"Sáng"))))</f>
        <v>50</v>
      </c>
      <c r="H31">
        <f ca="1">IF($C31="","",IF($C31=0,"",
IF(SUMIFS(Source!M:M,Source!$B:$B,'Process (2)'!$B31,Source!$Q:$Q,"Chiều")=0,"",SUMIFS(Source!M:M,Source!$B:$B,'Process (2)'!$B31,Source!$Q:$Q,"Chiều"))))</f>
        <v>286</v>
      </c>
      <c r="I31">
        <f ca="1">IF($C31="","",IF($C31=0,"",
IF($H31="","",SUMIFS(Source!J:J,Source!$B:$B,'Process (2)'!$B31,Source!$Q:$Q,"Chiều"))))</f>
        <v>242</v>
      </c>
      <c r="J31">
        <f ca="1">IF($C31="","",IF($C31=0,"",
IF($H31="","",SUMIFS(Source!K:K,Source!$B:$B,'Process (2)'!$B31,Source!$Q:$Q,"Chiều"))))</f>
        <v>10</v>
      </c>
      <c r="K31">
        <f ca="1">IF($C31="","",IF($C31=0,"",
IF($H31="","",SUMIFS(Source!L:L,Source!$B:$B,'Process (2)'!$B31,Source!$Q:$Q,"Chiều"))))</f>
        <v>34</v>
      </c>
    </row>
    <row r="32" spans="1:11" ht="15.75" thickBot="1" x14ac:dyDescent="0.3">
      <c r="A32" s="5" t="str">
        <v>SG17.22C</v>
      </c>
      <c r="B32" s="6" t="str">
        <v>T159866-Võ Hoàng Thiên</v>
      </c>
      <c r="C32">
        <f ca="1">IF(B32="","",COUNTIF(Source!$B$1:$B$999,B32))</f>
        <v>0</v>
      </c>
      <c r="D32" t="str">
        <f ca="1">IF($C32="","",IF($C32=0,"",
IF(SUMIFS(Source!I:I,Source!$B:$B,'Process (2)'!$B32,Source!$Q:$Q,"Sáng")=0,"",SUMIFS(Source!I:I,Source!$B:$B,'Process (2)'!$B32,Source!$Q:$Q,"Sáng"))))</f>
        <v/>
      </c>
      <c r="E32" t="str">
        <f ca="1">IF($C32="","",IF($C32=0,"",
IF($D32="","",SUMIFS(Source!J:J,Source!$B:$B,'Process (2)'!$B32,Source!$Q:$Q,"Sáng"))))</f>
        <v/>
      </c>
      <c r="F32" t="str">
        <f ca="1">IF($C32="","",IF($C32=0,"",
IF($D32="","",SUMIFS(Source!K:K,Source!$B:$B,'Process (2)'!$B32,Source!$Q:$Q,"Sáng"))))</f>
        <v/>
      </c>
      <c r="G32" t="str">
        <f ca="1">IF($C32="","",IF($C32=0,"",
IF($D32="","",SUMIFS(Source!L:L,Source!$B:$B,'Process (2)'!$B32,Source!$Q:$Q,"Sáng"))))</f>
        <v/>
      </c>
      <c r="H32" t="str">
        <f ca="1">IF($C32="","",IF($C32=0,"",
IF(SUMIFS(Source!M:M,Source!$B:$B,'Process (2)'!$B32,Source!$Q:$Q,"Chiều")=0,"",SUMIFS(Source!M:M,Source!$B:$B,'Process (2)'!$B32,Source!$Q:$Q,"Chiều"))))</f>
        <v/>
      </c>
      <c r="I32" t="str">
        <f ca="1">IF($C32="","",IF($C32=0,"",
IF($H32="","",SUMIFS(Source!J:J,Source!$B:$B,'Process (2)'!$B32,Source!$Q:$Q,"Chiều"))))</f>
        <v/>
      </c>
      <c r="J32" t="str">
        <f ca="1">IF($C32="","",IF($C32=0,"",
IF($H32="","",SUMIFS(Source!K:K,Source!$B:$B,'Process (2)'!$B32,Source!$Q:$Q,"Chiều"))))</f>
        <v/>
      </c>
      <c r="K32" t="str">
        <f ca="1">IF($C32="","",IF($C32=0,"",
IF($H32="","",SUMIFS(Source!L:L,Source!$B:$B,'Process (2)'!$B32,Source!$Q:$Q,"Chiều"))))</f>
        <v/>
      </c>
    </row>
    <row r="33" spans="1:11" ht="15.75" thickBot="1" x14ac:dyDescent="0.3">
      <c r="A33" s="5" t="str">
        <v>SG17.22C</v>
      </c>
      <c r="B33" s="6" t="str">
        <v>T163250-Trương Kính Đức</v>
      </c>
      <c r="C33">
        <f ca="1">IF(B33="","",COUNTIF(Source!$B$1:$B$999,B33))</f>
        <v>12</v>
      </c>
      <c r="D33">
        <f ca="1">IF($C33="","",IF($C33=0,"",
IF(SUMIFS(Source!I:I,Source!$B:$B,'Process (2)'!$B33,Source!$Q:$Q,"Sáng")=0,"",SUMIFS(Source!I:I,Source!$B:$B,'Process (2)'!$B33,Source!$Q:$Q,"Sáng"))))</f>
        <v>126</v>
      </c>
      <c r="E33">
        <f ca="1">IF($C33="","",IF($C33=0,"",
IF($D33="","",SUMIFS(Source!J:J,Source!$B:$B,'Process (2)'!$B33,Source!$Q:$Q,"Sáng"))))</f>
        <v>97</v>
      </c>
      <c r="F33">
        <f ca="1">IF($C33="","",IF($C33=0,"",
IF($D33="","",SUMIFS(Source!K:K,Source!$B:$B,'Process (2)'!$B33,Source!$Q:$Q,"Sáng"))))</f>
        <v>5</v>
      </c>
      <c r="G33">
        <f ca="1">IF($C33="","",IF($C33=0,"",
IF($D33="","",SUMIFS(Source!L:L,Source!$B:$B,'Process (2)'!$B33,Source!$Q:$Q,"Sáng"))))</f>
        <v>24</v>
      </c>
      <c r="H33">
        <f ca="1">IF($C33="","",IF($C33=0,"",
IF(SUMIFS(Source!M:M,Source!$B:$B,'Process (2)'!$B33,Source!$Q:$Q,"Chiều")=0,"",SUMIFS(Source!M:M,Source!$B:$B,'Process (2)'!$B33,Source!$Q:$Q,"Chiều"))))</f>
        <v>531</v>
      </c>
      <c r="I33">
        <f ca="1">IF($C33="","",IF($C33=0,"",
IF($H33="","",SUMIFS(Source!J:J,Source!$B:$B,'Process (2)'!$B33,Source!$Q:$Q,"Chiều"))))</f>
        <v>377</v>
      </c>
      <c r="J33">
        <f ca="1">IF($C33="","",IF($C33=0,"",
IF($H33="","",SUMIFS(Source!K:K,Source!$B:$B,'Process (2)'!$B33,Source!$Q:$Q,"Chiều"))))</f>
        <v>21</v>
      </c>
      <c r="K33">
        <f ca="1">IF($C33="","",IF($C33=0,"",
IF($H33="","",SUMIFS(Source!L:L,Source!$B:$B,'Process (2)'!$B33,Source!$Q:$Q,"Chiều"))))</f>
        <v>132</v>
      </c>
    </row>
    <row r="34" spans="1:11" ht="15.75" thickBot="1" x14ac:dyDescent="0.3">
      <c r="A34" s="5" t="str">
        <v>SG17.22C</v>
      </c>
      <c r="B34" s="6" t="str">
        <v>T3146-Kiều Thanh Dũng</v>
      </c>
      <c r="C34">
        <f ca="1">IF(B34="","",COUNTIF(Source!$B$1:$B$999,B34))</f>
        <v>0</v>
      </c>
      <c r="D34" t="str">
        <f ca="1">IF($C34="","",IF($C34=0,"",
IF(SUMIFS(Source!I:I,Source!$B:$B,'Process (2)'!$B34,Source!$Q:$Q,"Sáng")=0,"",SUMIFS(Source!I:I,Source!$B:$B,'Process (2)'!$B34,Source!$Q:$Q,"Sáng"))))</f>
        <v/>
      </c>
      <c r="E34" t="str">
        <f ca="1">IF($C34="","",IF($C34=0,"",
IF($D34="","",SUMIFS(Source!J:J,Source!$B:$B,'Process (2)'!$B34,Source!$Q:$Q,"Sáng"))))</f>
        <v/>
      </c>
      <c r="F34" t="str">
        <f ca="1">IF($C34="","",IF($C34=0,"",
IF($D34="","",SUMIFS(Source!K:K,Source!$B:$B,'Process (2)'!$B34,Source!$Q:$Q,"Sáng"))))</f>
        <v/>
      </c>
      <c r="G34" t="str">
        <f ca="1">IF($C34="","",IF($C34=0,"",
IF($D34="","",SUMIFS(Source!L:L,Source!$B:$B,'Process (2)'!$B34,Source!$Q:$Q,"Sáng"))))</f>
        <v/>
      </c>
      <c r="H34" t="str">
        <f ca="1">IF($C34="","",IF($C34=0,"",
IF(SUMIFS(Source!M:M,Source!$B:$B,'Process (2)'!$B34,Source!$Q:$Q,"Chiều")=0,"",SUMIFS(Source!M:M,Source!$B:$B,'Process (2)'!$B34,Source!$Q:$Q,"Chiều"))))</f>
        <v/>
      </c>
      <c r="I34" t="str">
        <f ca="1">IF($C34="","",IF($C34=0,"",
IF($H34="","",SUMIFS(Source!J:J,Source!$B:$B,'Process (2)'!$B34,Source!$Q:$Q,"Chiều"))))</f>
        <v/>
      </c>
      <c r="J34" t="str">
        <f ca="1">IF($C34="","",IF($C34=0,"",
IF($H34="","",SUMIFS(Source!K:K,Source!$B:$B,'Process (2)'!$B34,Source!$Q:$Q,"Chiều"))))</f>
        <v/>
      </c>
      <c r="K34" t="str">
        <f ca="1">IF($C34="","",IF($C34=0,"",
IF($H34="","",SUMIFS(Source!L:L,Source!$B:$B,'Process (2)'!$B34,Source!$Q:$Q,"Chiều"))))</f>
        <v/>
      </c>
    </row>
    <row r="35" spans="1:11" ht="15.75" thickBot="1" x14ac:dyDescent="0.3">
      <c r="A35" s="5" t="str">
        <v>SG17.22C</v>
      </c>
      <c r="B35" s="6" t="str">
        <v>T4923-Mai Ly Phê</v>
      </c>
      <c r="C35">
        <f ca="1">IF(B35="","",COUNTIF(Source!$B$1:$B$999,B35))</f>
        <v>0</v>
      </c>
      <c r="D35" t="str">
        <f ca="1">IF($C35="","",IF($C35=0,"",
IF(SUMIFS(Source!I:I,Source!$B:$B,'Process (2)'!$B35,Source!$Q:$Q,"Sáng")=0,"",SUMIFS(Source!I:I,Source!$B:$B,'Process (2)'!$B35,Source!$Q:$Q,"Sáng"))))</f>
        <v/>
      </c>
      <c r="E35" t="str">
        <f ca="1">IF($C35="","",IF($C35=0,"",
IF($D35="","",SUMIFS(Source!J:J,Source!$B:$B,'Process (2)'!$B35,Source!$Q:$Q,"Sáng"))))</f>
        <v/>
      </c>
      <c r="F35" t="str">
        <f ca="1">IF($C35="","",IF($C35=0,"",
IF($D35="","",SUMIFS(Source!K:K,Source!$B:$B,'Process (2)'!$B35,Source!$Q:$Q,"Sáng"))))</f>
        <v/>
      </c>
      <c r="G35" t="str">
        <f ca="1">IF($C35="","",IF($C35=0,"",
IF($D35="","",SUMIFS(Source!L:L,Source!$B:$B,'Process (2)'!$B35,Source!$Q:$Q,"Sáng"))))</f>
        <v/>
      </c>
      <c r="H35" t="str">
        <f ca="1">IF($C35="","",IF($C35=0,"",
IF(SUMIFS(Source!M:M,Source!$B:$B,'Process (2)'!$B35,Source!$Q:$Q,"Chiều")=0,"",SUMIFS(Source!M:M,Source!$B:$B,'Process (2)'!$B35,Source!$Q:$Q,"Chiều"))))</f>
        <v/>
      </c>
      <c r="I35" t="str">
        <f ca="1">IF($C35="","",IF($C35=0,"",
IF($H35="","",SUMIFS(Source!J:J,Source!$B:$B,'Process (2)'!$B35,Source!$Q:$Q,"Chiều"))))</f>
        <v/>
      </c>
      <c r="J35" t="str">
        <f ca="1">IF($C35="","",IF($C35=0,"",
IF($H35="","",SUMIFS(Source!K:K,Source!$B:$B,'Process (2)'!$B35,Source!$Q:$Q,"Chiều"))))</f>
        <v/>
      </c>
      <c r="K35" t="str">
        <f ca="1">IF($C35="","",IF($C35=0,"",
IF($H35="","",SUMIFS(Source!L:L,Source!$B:$B,'Process (2)'!$B35,Source!$Q:$Q,"Chiều"))))</f>
        <v/>
      </c>
    </row>
    <row r="36" spans="1:11" ht="15.75" thickBot="1" x14ac:dyDescent="0.3">
      <c r="A36" s="5" t="str">
        <v>SG17.22C</v>
      </c>
      <c r="B36" s="6" t="str">
        <v>T33258-Tăng Quốc Vinh</v>
      </c>
      <c r="C36">
        <f ca="1">IF(B36="","",COUNTIF(Source!$B$1:$B$999,B36))</f>
        <v>0</v>
      </c>
      <c r="D36" t="str">
        <f ca="1">IF($C36="","",IF($C36=0,"",
IF(SUMIFS(Source!I:I,Source!$B:$B,'Process (2)'!$B36,Source!$Q:$Q,"Sáng")=0,"",SUMIFS(Source!I:I,Source!$B:$B,'Process (2)'!$B36,Source!$Q:$Q,"Sáng"))))</f>
        <v/>
      </c>
      <c r="E36" t="str">
        <f ca="1">IF($C36="","",IF($C36=0,"",
IF($D36="","",SUMIFS(Source!J:J,Source!$B:$B,'Process (2)'!$B36,Source!$Q:$Q,"Sáng"))))</f>
        <v/>
      </c>
      <c r="F36" t="str">
        <f ca="1">IF($C36="","",IF($C36=0,"",
IF($D36="","",SUMIFS(Source!K:K,Source!$B:$B,'Process (2)'!$B36,Source!$Q:$Q,"Sáng"))))</f>
        <v/>
      </c>
      <c r="G36" t="str">
        <f ca="1">IF($C36="","",IF($C36=0,"",
IF($D36="","",SUMIFS(Source!L:L,Source!$B:$B,'Process (2)'!$B36,Source!$Q:$Q,"Sáng"))))</f>
        <v/>
      </c>
      <c r="H36" t="str">
        <f ca="1">IF($C36="","",IF($C36=0,"",
IF(SUMIFS(Source!M:M,Source!$B:$B,'Process (2)'!$B36,Source!$Q:$Q,"Chiều")=0,"",SUMIFS(Source!M:M,Source!$B:$B,'Process (2)'!$B36,Source!$Q:$Q,"Chiều"))))</f>
        <v/>
      </c>
      <c r="I36" t="str">
        <f ca="1">IF($C36="","",IF($C36=0,"",
IF($H36="","",SUMIFS(Source!J:J,Source!$B:$B,'Process (2)'!$B36,Source!$Q:$Q,"Chiều"))))</f>
        <v/>
      </c>
      <c r="J36" t="str">
        <f ca="1">IF($C36="","",IF($C36=0,"",
IF($H36="","",SUMIFS(Source!K:K,Source!$B:$B,'Process (2)'!$B36,Source!$Q:$Q,"Chiều"))))</f>
        <v/>
      </c>
      <c r="K36" t="str">
        <f ca="1">IF($C36="","",IF($C36=0,"",
IF($H36="","",SUMIFS(Source!L:L,Source!$B:$B,'Process (2)'!$B36,Source!$Q:$Q,"Chiều"))))</f>
        <v/>
      </c>
    </row>
    <row r="37" spans="1:11" ht="15.75" thickBot="1" x14ac:dyDescent="0.3">
      <c r="A37" s="5" t="str">
        <v>SG17.22C</v>
      </c>
      <c r="B37" s="6" t="str">
        <v>T41398-Nguyễn Phi Long</v>
      </c>
      <c r="C37">
        <f ca="1">IF(B37="","",COUNTIF(Source!$B$1:$B$999,B37))</f>
        <v>0</v>
      </c>
      <c r="D37" t="str">
        <f ca="1">IF($C37="","",IF($C37=0,"",
IF(SUMIFS(Source!I:I,Source!$B:$B,'Process (2)'!$B37,Source!$Q:$Q,"Sáng")=0,"",SUMIFS(Source!I:I,Source!$B:$B,'Process (2)'!$B37,Source!$Q:$Q,"Sáng"))))</f>
        <v/>
      </c>
      <c r="E37" t="str">
        <f ca="1">IF($C37="","",IF($C37=0,"",
IF($D37="","",SUMIFS(Source!J:J,Source!$B:$B,'Process (2)'!$B37,Source!$Q:$Q,"Sáng"))))</f>
        <v/>
      </c>
      <c r="F37" t="str">
        <f ca="1">IF($C37="","",IF($C37=0,"",
IF($D37="","",SUMIFS(Source!K:K,Source!$B:$B,'Process (2)'!$B37,Source!$Q:$Q,"Sáng"))))</f>
        <v/>
      </c>
      <c r="G37" t="str">
        <f ca="1">IF($C37="","",IF($C37=0,"",
IF($D37="","",SUMIFS(Source!L:L,Source!$B:$B,'Process (2)'!$B37,Source!$Q:$Q,"Sáng"))))</f>
        <v/>
      </c>
      <c r="H37" t="str">
        <f ca="1">IF($C37="","",IF($C37=0,"",
IF(SUMIFS(Source!M:M,Source!$B:$B,'Process (2)'!$B37,Source!$Q:$Q,"Chiều")=0,"",SUMIFS(Source!M:M,Source!$B:$B,'Process (2)'!$B37,Source!$Q:$Q,"Chiều"))))</f>
        <v/>
      </c>
      <c r="I37" t="str">
        <f ca="1">IF($C37="","",IF($C37=0,"",
IF($H37="","",SUMIFS(Source!J:J,Source!$B:$B,'Process (2)'!$B37,Source!$Q:$Q,"Chiều"))))</f>
        <v/>
      </c>
      <c r="J37" t="str">
        <f ca="1">IF($C37="","",IF($C37=0,"",
IF($H37="","",SUMIFS(Source!K:K,Source!$B:$B,'Process (2)'!$B37,Source!$Q:$Q,"Chiều"))))</f>
        <v/>
      </c>
      <c r="K37" t="str">
        <f ca="1">IF($C37="","",IF($C37=0,"",
IF($H37="","",SUMIFS(Source!L:L,Source!$B:$B,'Process (2)'!$B37,Source!$Q:$Q,"Chiều"))))</f>
        <v/>
      </c>
    </row>
    <row r="38" spans="1:11" ht="15.75" thickBot="1" x14ac:dyDescent="0.3">
      <c r="A38" s="5" t="str">
        <v>SG17.22C</v>
      </c>
      <c r="B38" s="6" t="str">
        <v>T47718-Nguyễn Trần Minh</v>
      </c>
      <c r="C38">
        <f ca="1">IF(B38="","",COUNTIF(Source!$B$1:$B$999,B38))</f>
        <v>0</v>
      </c>
      <c r="D38" t="str">
        <f ca="1">IF($C38="","",IF($C38=0,"",
IF(SUMIFS(Source!I:I,Source!$B:$B,'Process (2)'!$B38,Source!$Q:$Q,"Sáng")=0,"",SUMIFS(Source!I:I,Source!$B:$B,'Process (2)'!$B38,Source!$Q:$Q,"Sáng"))))</f>
        <v/>
      </c>
      <c r="E38" t="str">
        <f ca="1">IF($C38="","",IF($C38=0,"",
IF($D38="","",SUMIFS(Source!J:J,Source!$B:$B,'Process (2)'!$B38,Source!$Q:$Q,"Sáng"))))</f>
        <v/>
      </c>
      <c r="F38" t="str">
        <f ca="1">IF($C38="","",IF($C38=0,"",
IF($D38="","",SUMIFS(Source!K:K,Source!$B:$B,'Process (2)'!$B38,Source!$Q:$Q,"Sáng"))))</f>
        <v/>
      </c>
      <c r="G38" t="str">
        <f ca="1">IF($C38="","",IF($C38=0,"",
IF($D38="","",SUMIFS(Source!L:L,Source!$B:$B,'Process (2)'!$B38,Source!$Q:$Q,"Sáng"))))</f>
        <v/>
      </c>
      <c r="H38" t="str">
        <f ca="1">IF($C38="","",IF($C38=0,"",
IF(SUMIFS(Source!M:M,Source!$B:$B,'Process (2)'!$B38,Source!$Q:$Q,"Chiều")=0,"",SUMIFS(Source!M:M,Source!$B:$B,'Process (2)'!$B38,Source!$Q:$Q,"Chiều"))))</f>
        <v/>
      </c>
      <c r="I38" t="str">
        <f ca="1">IF($C38="","",IF($C38=0,"",
IF($H38="","",SUMIFS(Source!J:J,Source!$B:$B,'Process (2)'!$B38,Source!$Q:$Q,"Chiều"))))</f>
        <v/>
      </c>
      <c r="J38" t="str">
        <f ca="1">IF($C38="","",IF($C38=0,"",
IF($H38="","",SUMIFS(Source!K:K,Source!$B:$B,'Process (2)'!$B38,Source!$Q:$Q,"Chiều"))))</f>
        <v/>
      </c>
      <c r="K38" t="str">
        <f ca="1">IF($C38="","",IF($C38=0,"",
IF($H38="","",SUMIFS(Source!L:L,Source!$B:$B,'Process (2)'!$B38,Source!$Q:$Q,"Chiều"))))</f>
        <v/>
      </c>
    </row>
    <row r="39" spans="1:11" ht="15.75" thickBot="1" x14ac:dyDescent="0.3">
      <c r="A39" s="5" t="str">
        <v>SG17.22C</v>
      </c>
      <c r="B39" s="6" t="str">
        <v>T171111-Trần Văn Toản</v>
      </c>
      <c r="C39">
        <f ca="1">IF(B39="","",COUNTIF(Source!$B$1:$B$999,B39))</f>
        <v>12</v>
      </c>
      <c r="D39">
        <f ca="1">IF($C39="","",IF($C39=0,"",
IF(SUMIFS(Source!I:I,Source!$B:$B,'Process (2)'!$B39,Source!$Q:$Q,"Sáng")=0,"",SUMIFS(Source!I:I,Source!$B:$B,'Process (2)'!$B39,Source!$Q:$Q,"Sáng"))))</f>
        <v>137</v>
      </c>
      <c r="E39">
        <f ca="1">IF($C39="","",IF($C39=0,"",
IF($D39="","",SUMIFS(Source!J:J,Source!$B:$B,'Process (2)'!$B39,Source!$Q:$Q,"Sáng"))))</f>
        <v>115</v>
      </c>
      <c r="F39">
        <f ca="1">IF($C39="","",IF($C39=0,"",
IF($D39="","",SUMIFS(Source!K:K,Source!$B:$B,'Process (2)'!$B39,Source!$Q:$Q,"Sáng"))))</f>
        <v>1</v>
      </c>
      <c r="G39">
        <f ca="1">IF($C39="","",IF($C39=0,"",
IF($D39="","",SUMIFS(Source!L:L,Source!$B:$B,'Process (2)'!$B39,Source!$Q:$Q,"Sáng"))))</f>
        <v>21</v>
      </c>
      <c r="H39">
        <f ca="1">IF($C39="","",IF($C39=0,"",
IF(SUMIFS(Source!M:M,Source!$B:$B,'Process (2)'!$B39,Source!$Q:$Q,"Chiều")=0,"",SUMIFS(Source!M:M,Source!$B:$B,'Process (2)'!$B39,Source!$Q:$Q,"Chiều"))))</f>
        <v>817</v>
      </c>
      <c r="I39">
        <f ca="1">IF($C39="","",IF($C39=0,"",
IF($H39="","",SUMIFS(Source!J:J,Source!$B:$B,'Process (2)'!$B39,Source!$Q:$Q,"Chiều"))))</f>
        <v>587</v>
      </c>
      <c r="J39">
        <f ca="1">IF($C39="","",IF($C39=0,"",
IF($H39="","",SUMIFS(Source!K:K,Source!$B:$B,'Process (2)'!$B39,Source!$Q:$Q,"Chiều"))))</f>
        <v>26</v>
      </c>
      <c r="K39">
        <f ca="1">IF($C39="","",IF($C39=0,"",
IF($H39="","",SUMIFS(Source!L:L,Source!$B:$B,'Process (2)'!$B39,Source!$Q:$Q,"Chiều"))))</f>
        <v>172</v>
      </c>
    </row>
    <row r="40" spans="1:11" ht="15.75" thickBot="1" x14ac:dyDescent="0.3">
      <c r="A40" s="5" t="str">
        <v>SG17.22D</v>
      </c>
      <c r="B40" s="6" t="str">
        <v>T2948-Đỗ Hoàng Anh Quân</v>
      </c>
      <c r="C40">
        <f ca="1">IF(B40="","",COUNTIF(Source!$B$1:$B$999,B40))</f>
        <v>0</v>
      </c>
      <c r="D40" t="str">
        <f ca="1">IF($C40="","",IF($C40=0,"",
IF(SUMIFS(Source!I:I,Source!$B:$B,'Process (2)'!$B40,Source!$Q:$Q,"Sáng")=0,"",SUMIFS(Source!I:I,Source!$B:$B,'Process (2)'!$B40,Source!$Q:$Q,"Sáng"))))</f>
        <v/>
      </c>
      <c r="E40" t="str">
        <f ca="1">IF($C40="","",IF($C40=0,"",
IF($D40="","",SUMIFS(Source!J:J,Source!$B:$B,'Process (2)'!$B40,Source!$Q:$Q,"Sáng"))))</f>
        <v/>
      </c>
      <c r="F40" t="str">
        <f ca="1">IF($C40="","",IF($C40=0,"",
IF($D40="","",SUMIFS(Source!K:K,Source!$B:$B,'Process (2)'!$B40,Source!$Q:$Q,"Sáng"))))</f>
        <v/>
      </c>
      <c r="G40" t="str">
        <f ca="1">IF($C40="","",IF($C40=0,"",
IF($D40="","",SUMIFS(Source!L:L,Source!$B:$B,'Process (2)'!$B40,Source!$Q:$Q,"Sáng"))))</f>
        <v/>
      </c>
      <c r="H40" t="str">
        <f ca="1">IF($C40="","",IF($C40=0,"",
IF(SUMIFS(Source!M:M,Source!$B:$B,'Process (2)'!$B40,Source!$Q:$Q,"Chiều")=0,"",SUMIFS(Source!M:M,Source!$B:$B,'Process (2)'!$B40,Source!$Q:$Q,"Chiều"))))</f>
        <v/>
      </c>
      <c r="I40" t="str">
        <f ca="1">IF($C40="","",IF($C40=0,"",
IF($H40="","",SUMIFS(Source!J:J,Source!$B:$B,'Process (2)'!$B40,Source!$Q:$Q,"Chiều"))))</f>
        <v/>
      </c>
      <c r="J40" t="str">
        <f ca="1">IF($C40="","",IF($C40=0,"",
IF($H40="","",SUMIFS(Source!K:K,Source!$B:$B,'Process (2)'!$B40,Source!$Q:$Q,"Chiều"))))</f>
        <v/>
      </c>
      <c r="K40" t="str">
        <f ca="1">IF($C40="","",IF($C40=0,"",
IF($H40="","",SUMIFS(Source!L:L,Source!$B:$B,'Process (2)'!$B40,Source!$Q:$Q,"Chiều"))))</f>
        <v/>
      </c>
    </row>
    <row r="41" spans="1:11" ht="15.75" thickBot="1" x14ac:dyDescent="0.3">
      <c r="A41" s="5" t="str">
        <v>SG17.22D</v>
      </c>
      <c r="B41" s="6" t="str">
        <v>T3165-Trần Văn Tuấn</v>
      </c>
      <c r="C41">
        <f ca="1">IF(B41="","",COUNTIF(Source!$B$1:$B$999,B41))</f>
        <v>0</v>
      </c>
      <c r="D41" t="str">
        <f ca="1">IF($C41="","",IF($C41=0,"",
IF(SUMIFS(Source!I:I,Source!$B:$B,'Process (2)'!$B41,Source!$Q:$Q,"Sáng")=0,"",SUMIFS(Source!I:I,Source!$B:$B,'Process (2)'!$B41,Source!$Q:$Q,"Sáng"))))</f>
        <v/>
      </c>
      <c r="E41" t="str">
        <f ca="1">IF($C41="","",IF($C41=0,"",
IF($D41="","",SUMIFS(Source!J:J,Source!$B:$B,'Process (2)'!$B41,Source!$Q:$Q,"Sáng"))))</f>
        <v/>
      </c>
      <c r="F41" t="str">
        <f ca="1">IF($C41="","",IF($C41=0,"",
IF($D41="","",SUMIFS(Source!K:K,Source!$B:$B,'Process (2)'!$B41,Source!$Q:$Q,"Sáng"))))</f>
        <v/>
      </c>
      <c r="G41" t="str">
        <f ca="1">IF($C41="","",IF($C41=0,"",
IF($D41="","",SUMIFS(Source!L:L,Source!$B:$B,'Process (2)'!$B41,Source!$Q:$Q,"Sáng"))))</f>
        <v/>
      </c>
      <c r="H41" t="str">
        <f ca="1">IF($C41="","",IF($C41=0,"",
IF(SUMIFS(Source!M:M,Source!$B:$B,'Process (2)'!$B41,Source!$Q:$Q,"Chiều")=0,"",SUMIFS(Source!M:M,Source!$B:$B,'Process (2)'!$B41,Source!$Q:$Q,"Chiều"))))</f>
        <v/>
      </c>
      <c r="I41" t="str">
        <f ca="1">IF($C41="","",IF($C41=0,"",
IF($H41="","",SUMIFS(Source!J:J,Source!$B:$B,'Process (2)'!$B41,Source!$Q:$Q,"Chiều"))))</f>
        <v/>
      </c>
      <c r="J41" t="str">
        <f ca="1">IF($C41="","",IF($C41=0,"",
IF($H41="","",SUMIFS(Source!K:K,Source!$B:$B,'Process (2)'!$B41,Source!$Q:$Q,"Chiều"))))</f>
        <v/>
      </c>
      <c r="K41" t="str">
        <f ca="1">IF($C41="","",IF($C41=0,"",
IF($H41="","",SUMIFS(Source!L:L,Source!$B:$B,'Process (2)'!$B41,Source!$Q:$Q,"Chiều"))))</f>
        <v/>
      </c>
    </row>
    <row r="42" spans="1:11" ht="15.75" thickBot="1" x14ac:dyDescent="0.3">
      <c r="A42" s="5" t="str">
        <v>SG17.22D</v>
      </c>
      <c r="B42" s="6" t="str">
        <v>T6292-Tạ Quang Thành</v>
      </c>
      <c r="C42">
        <f ca="1">IF(B42="","",COUNTIF(Source!$B$1:$B$999,B42))</f>
        <v>0</v>
      </c>
      <c r="D42" t="str">
        <f ca="1">IF($C42="","",IF($C42=0,"",
IF(SUMIFS(Source!I:I,Source!$B:$B,'Process (2)'!$B42,Source!$Q:$Q,"Sáng")=0,"",SUMIFS(Source!I:I,Source!$B:$B,'Process (2)'!$B42,Source!$Q:$Q,"Sáng"))))</f>
        <v/>
      </c>
      <c r="E42" t="str">
        <f ca="1">IF($C42="","",IF($C42=0,"",
IF($D42="","",SUMIFS(Source!J:J,Source!$B:$B,'Process (2)'!$B42,Source!$Q:$Q,"Sáng"))))</f>
        <v/>
      </c>
      <c r="F42" t="str">
        <f ca="1">IF($C42="","",IF($C42=0,"",
IF($D42="","",SUMIFS(Source!K:K,Source!$B:$B,'Process (2)'!$B42,Source!$Q:$Q,"Sáng"))))</f>
        <v/>
      </c>
      <c r="G42" t="str">
        <f ca="1">IF($C42="","",IF($C42=0,"",
IF($D42="","",SUMIFS(Source!L:L,Source!$B:$B,'Process (2)'!$B42,Source!$Q:$Q,"Sáng"))))</f>
        <v/>
      </c>
      <c r="H42" t="str">
        <f ca="1">IF($C42="","",IF($C42=0,"",
IF(SUMIFS(Source!M:M,Source!$B:$B,'Process (2)'!$B42,Source!$Q:$Q,"Chiều")=0,"",SUMIFS(Source!M:M,Source!$B:$B,'Process (2)'!$B42,Source!$Q:$Q,"Chiều"))))</f>
        <v/>
      </c>
      <c r="I42" t="str">
        <f ca="1">IF($C42="","",IF($C42=0,"",
IF($H42="","",SUMIFS(Source!J:J,Source!$B:$B,'Process (2)'!$B42,Source!$Q:$Q,"Chiều"))))</f>
        <v/>
      </c>
      <c r="J42" t="str">
        <f ca="1">IF($C42="","",IF($C42=0,"",
IF($H42="","",SUMIFS(Source!K:K,Source!$B:$B,'Process (2)'!$B42,Source!$Q:$Q,"Chiều"))))</f>
        <v/>
      </c>
      <c r="K42" t="str">
        <f ca="1">IF($C42="","",IF($C42=0,"",
IF($H42="","",SUMIFS(Source!L:L,Source!$B:$B,'Process (2)'!$B42,Source!$Q:$Q,"Chiều"))))</f>
        <v/>
      </c>
    </row>
    <row r="43" spans="1:11" ht="15.75" thickBot="1" x14ac:dyDescent="0.3">
      <c r="A43" s="5" t="str">
        <v>SG17.22D</v>
      </c>
      <c r="B43" s="6" t="str">
        <v>T57486-Nguyễn Thanh Lộc</v>
      </c>
      <c r="C43">
        <f ca="1">IF(B43="","",COUNTIF(Source!$B$1:$B$999,B43))</f>
        <v>0</v>
      </c>
      <c r="D43" t="str">
        <f ca="1">IF($C43="","",IF($C43=0,"",
IF(SUMIFS(Source!I:I,Source!$B:$B,'Process (2)'!$B43,Source!$Q:$Q,"Sáng")=0,"",SUMIFS(Source!I:I,Source!$B:$B,'Process (2)'!$B43,Source!$Q:$Q,"Sáng"))))</f>
        <v/>
      </c>
      <c r="E43" t="str">
        <f ca="1">IF($C43="","",IF($C43=0,"",
IF($D43="","",SUMIFS(Source!J:J,Source!$B:$B,'Process (2)'!$B43,Source!$Q:$Q,"Sáng"))))</f>
        <v/>
      </c>
      <c r="F43" t="str">
        <f ca="1">IF($C43="","",IF($C43=0,"",
IF($D43="","",SUMIFS(Source!K:K,Source!$B:$B,'Process (2)'!$B43,Source!$Q:$Q,"Sáng"))))</f>
        <v/>
      </c>
      <c r="G43" t="str">
        <f ca="1">IF($C43="","",IF($C43=0,"",
IF($D43="","",SUMIFS(Source!L:L,Source!$B:$B,'Process (2)'!$B43,Source!$Q:$Q,"Sáng"))))</f>
        <v/>
      </c>
      <c r="H43" t="str">
        <f ca="1">IF($C43="","",IF($C43=0,"",
IF(SUMIFS(Source!M:M,Source!$B:$B,'Process (2)'!$B43,Source!$Q:$Q,"Chiều")=0,"",SUMIFS(Source!M:M,Source!$B:$B,'Process (2)'!$B43,Source!$Q:$Q,"Chiều"))))</f>
        <v/>
      </c>
      <c r="I43" t="str">
        <f ca="1">IF($C43="","",IF($C43=0,"",
IF($H43="","",SUMIFS(Source!J:J,Source!$B:$B,'Process (2)'!$B43,Source!$Q:$Q,"Chiều"))))</f>
        <v/>
      </c>
      <c r="J43" t="str">
        <f ca="1">IF($C43="","",IF($C43=0,"",
IF($H43="","",SUMIFS(Source!K:K,Source!$B:$B,'Process (2)'!$B43,Source!$Q:$Q,"Chiều"))))</f>
        <v/>
      </c>
      <c r="K43" t="str">
        <f ca="1">IF($C43="","",IF($C43=0,"",
IF($H43="","",SUMIFS(Source!L:L,Source!$B:$B,'Process (2)'!$B43,Source!$Q:$Q,"Chiều"))))</f>
        <v/>
      </c>
    </row>
    <row r="44" spans="1:11" ht="30.75" thickBot="1" x14ac:dyDescent="0.3">
      <c r="A44" s="5" t="str">
        <v>SG17.22D</v>
      </c>
      <c r="B44" s="6" t="str">
        <v>T87145-Trương Thị Phương Hằng</v>
      </c>
      <c r="C44">
        <f ca="1">IF(B44="","",COUNTIF(Source!$B$1:$B$999,B44))</f>
        <v>0</v>
      </c>
      <c r="D44" t="str">
        <f ca="1">IF($C44="","",IF($C44=0,"",
IF(SUMIFS(Source!I:I,Source!$B:$B,'Process (2)'!$B44,Source!$Q:$Q,"Sáng")=0,"",SUMIFS(Source!I:I,Source!$B:$B,'Process (2)'!$B44,Source!$Q:$Q,"Sáng"))))</f>
        <v/>
      </c>
      <c r="E44" t="str">
        <f ca="1">IF($C44="","",IF($C44=0,"",
IF($D44="","",SUMIFS(Source!J:J,Source!$B:$B,'Process (2)'!$B44,Source!$Q:$Q,"Sáng"))))</f>
        <v/>
      </c>
      <c r="F44" t="str">
        <f ca="1">IF($C44="","",IF($C44=0,"",
IF($D44="","",SUMIFS(Source!K:K,Source!$B:$B,'Process (2)'!$B44,Source!$Q:$Q,"Sáng"))))</f>
        <v/>
      </c>
      <c r="G44" t="str">
        <f ca="1">IF($C44="","",IF($C44=0,"",
IF($D44="","",SUMIFS(Source!L:L,Source!$B:$B,'Process (2)'!$B44,Source!$Q:$Q,"Sáng"))))</f>
        <v/>
      </c>
      <c r="H44" t="str">
        <f ca="1">IF($C44="","",IF($C44=0,"",
IF(SUMIFS(Source!M:M,Source!$B:$B,'Process (2)'!$B44,Source!$Q:$Q,"Chiều")=0,"",SUMIFS(Source!M:M,Source!$B:$B,'Process (2)'!$B44,Source!$Q:$Q,"Chiều"))))</f>
        <v/>
      </c>
      <c r="I44" t="str">
        <f ca="1">IF($C44="","",IF($C44=0,"",
IF($H44="","",SUMIFS(Source!J:J,Source!$B:$B,'Process (2)'!$B44,Source!$Q:$Q,"Chiều"))))</f>
        <v/>
      </c>
      <c r="J44" t="str">
        <f ca="1">IF($C44="","",IF($C44=0,"",
IF($H44="","",SUMIFS(Source!K:K,Source!$B:$B,'Process (2)'!$B44,Source!$Q:$Q,"Chiều"))))</f>
        <v/>
      </c>
      <c r="K44" t="str">
        <f ca="1">IF($C44="","",IF($C44=0,"",
IF($H44="","",SUMIFS(Source!L:L,Source!$B:$B,'Process (2)'!$B44,Source!$Q:$Q,"Chiều"))))</f>
        <v/>
      </c>
    </row>
    <row r="45" spans="1:11" ht="15.75" thickBot="1" x14ac:dyDescent="0.3">
      <c r="A45" s="5" t="str">
        <v>SG17.22D</v>
      </c>
      <c r="B45" s="6" t="str">
        <v>T69696- Mai Thanh Hoàng</v>
      </c>
      <c r="C45">
        <f ca="1">IF(B45="","",COUNTIF(Source!$B$1:$B$999,B45))</f>
        <v>0</v>
      </c>
      <c r="D45" t="str">
        <f ca="1">IF($C45="","",IF($C45=0,"",
IF(SUMIFS(Source!I:I,Source!$B:$B,'Process (2)'!$B45,Source!$Q:$Q,"Sáng")=0,"",SUMIFS(Source!I:I,Source!$B:$B,'Process (2)'!$B45,Source!$Q:$Q,"Sáng"))))</f>
        <v/>
      </c>
      <c r="E45" t="str">
        <f ca="1">IF($C45="","",IF($C45=0,"",
IF($D45="","",SUMIFS(Source!J:J,Source!$B:$B,'Process (2)'!$B45,Source!$Q:$Q,"Sáng"))))</f>
        <v/>
      </c>
      <c r="F45" t="str">
        <f ca="1">IF($C45="","",IF($C45=0,"",
IF($D45="","",SUMIFS(Source!K:K,Source!$B:$B,'Process (2)'!$B45,Source!$Q:$Q,"Sáng"))))</f>
        <v/>
      </c>
      <c r="G45" t="str">
        <f ca="1">IF($C45="","",IF($C45=0,"",
IF($D45="","",SUMIFS(Source!L:L,Source!$B:$B,'Process (2)'!$B45,Source!$Q:$Q,"Sáng"))))</f>
        <v/>
      </c>
      <c r="H45" t="str">
        <f ca="1">IF($C45="","",IF($C45=0,"",
IF(SUMIFS(Source!M:M,Source!$B:$B,'Process (2)'!$B45,Source!$Q:$Q,"Chiều")=0,"",SUMIFS(Source!M:M,Source!$B:$B,'Process (2)'!$B45,Source!$Q:$Q,"Chiều"))))</f>
        <v/>
      </c>
      <c r="I45" t="str">
        <f ca="1">IF($C45="","",IF($C45=0,"",
IF($H45="","",SUMIFS(Source!J:J,Source!$B:$B,'Process (2)'!$B45,Source!$Q:$Q,"Chiều"))))</f>
        <v/>
      </c>
      <c r="J45" t="str">
        <f ca="1">IF($C45="","",IF($C45=0,"",
IF($H45="","",SUMIFS(Source!K:K,Source!$B:$B,'Process (2)'!$B45,Source!$Q:$Q,"Chiều"))))</f>
        <v/>
      </c>
      <c r="K45" t="str">
        <f ca="1">IF($C45="","",IF($C45=0,"",
IF($H45="","",SUMIFS(Source!L:L,Source!$B:$B,'Process (2)'!$B45,Source!$Q:$Q,"Chiều"))))</f>
        <v/>
      </c>
    </row>
    <row r="46" spans="1:11" ht="15.75" thickBot="1" x14ac:dyDescent="0.3">
      <c r="A46" s="5" t="str">
        <v>SG17.22D</v>
      </c>
      <c r="B46" s="6" t="str">
        <v>T134212-Nguyễn Văn Sang</v>
      </c>
      <c r="C46">
        <f ca="1">IF(B46="","",COUNTIF(Source!$B$1:$B$999,B46))</f>
        <v>12</v>
      </c>
      <c r="D46">
        <f ca="1">IF($C46="","",IF($C46=0,"",
IF(SUMIFS(Source!I:I,Source!$B:$B,'Process (2)'!$B46,Source!$Q:$Q,"Sáng")=0,"",SUMIFS(Source!I:I,Source!$B:$B,'Process (2)'!$B46,Source!$Q:$Q,"Sáng"))))</f>
        <v>117</v>
      </c>
      <c r="E46">
        <f ca="1">IF($C46="","",IF($C46=0,"",
IF($D46="","",SUMIFS(Source!J:J,Source!$B:$B,'Process (2)'!$B46,Source!$Q:$Q,"Sáng"))))</f>
        <v>95</v>
      </c>
      <c r="F46">
        <f ca="1">IF($C46="","",IF($C46=0,"",
IF($D46="","",SUMIFS(Source!K:K,Source!$B:$B,'Process (2)'!$B46,Source!$Q:$Q,"Sáng"))))</f>
        <v>3</v>
      </c>
      <c r="G46">
        <f ca="1">IF($C46="","",IF($C46=0,"",
IF($D46="","",SUMIFS(Source!L:L,Source!$B:$B,'Process (2)'!$B46,Source!$Q:$Q,"Sáng"))))</f>
        <v>19</v>
      </c>
      <c r="H46">
        <f ca="1">IF($C46="","",IF($C46=0,"",
IF(SUMIFS(Source!M:M,Source!$B:$B,'Process (2)'!$B46,Source!$Q:$Q,"Chiều")=0,"",SUMIFS(Source!M:M,Source!$B:$B,'Process (2)'!$B46,Source!$Q:$Q,"Chiều"))))</f>
        <v>560</v>
      </c>
      <c r="I46">
        <f ca="1">IF($C46="","",IF($C46=0,"",
IF($H46="","",SUMIFS(Source!J:J,Source!$B:$B,'Process (2)'!$B46,Source!$Q:$Q,"Chiều"))))</f>
        <v>442</v>
      </c>
      <c r="J46">
        <f ca="1">IF($C46="","",IF($C46=0,"",
IF($H46="","",SUMIFS(Source!K:K,Source!$B:$B,'Process (2)'!$B46,Source!$Q:$Q,"Chiều"))))</f>
        <v>21</v>
      </c>
      <c r="K46">
        <f ca="1">IF($C46="","",IF($C46=0,"",
IF($H46="","",SUMIFS(Source!L:L,Source!$B:$B,'Process (2)'!$B46,Source!$Q:$Q,"Chiều"))))</f>
        <v>97</v>
      </c>
    </row>
    <row r="47" spans="1:11" ht="15.75" thickBot="1" x14ac:dyDescent="0.3">
      <c r="A47" s="5" t="str">
        <v>SG17.22E</v>
      </c>
      <c r="B47" s="6" t="str">
        <v>T897-Nguyễn Quốc Hảo</v>
      </c>
      <c r="C47">
        <f ca="1">IF(B47="","",COUNTIF(Source!$B$1:$B$999,B47))</f>
        <v>0</v>
      </c>
      <c r="D47" t="str">
        <f ca="1">IF($C47="","",IF($C47=0,"",
IF(SUMIFS(Source!I:I,Source!$B:$B,'Process (2)'!$B47,Source!$Q:$Q,"Sáng")=0,"",SUMIFS(Source!I:I,Source!$B:$B,'Process (2)'!$B47,Source!$Q:$Q,"Sáng"))))</f>
        <v/>
      </c>
      <c r="E47" t="str">
        <f ca="1">IF($C47="","",IF($C47=0,"",
IF($D47="","",SUMIFS(Source!J:J,Source!$B:$B,'Process (2)'!$B47,Source!$Q:$Q,"Sáng"))))</f>
        <v/>
      </c>
      <c r="F47" t="str">
        <f ca="1">IF($C47="","",IF($C47=0,"",
IF($D47="","",SUMIFS(Source!K:K,Source!$B:$B,'Process (2)'!$B47,Source!$Q:$Q,"Sáng"))))</f>
        <v/>
      </c>
      <c r="G47" t="str">
        <f ca="1">IF($C47="","",IF($C47=0,"",
IF($D47="","",SUMIFS(Source!L:L,Source!$B:$B,'Process (2)'!$B47,Source!$Q:$Q,"Sáng"))))</f>
        <v/>
      </c>
      <c r="H47" t="str">
        <f ca="1">IF($C47="","",IF($C47=0,"",
IF(SUMIFS(Source!M:M,Source!$B:$B,'Process (2)'!$B47,Source!$Q:$Q,"Chiều")=0,"",SUMIFS(Source!M:M,Source!$B:$B,'Process (2)'!$B47,Source!$Q:$Q,"Chiều"))))</f>
        <v/>
      </c>
      <c r="I47" t="str">
        <f ca="1">IF($C47="","",IF($C47=0,"",
IF($H47="","",SUMIFS(Source!J:J,Source!$B:$B,'Process (2)'!$B47,Source!$Q:$Q,"Chiều"))))</f>
        <v/>
      </c>
      <c r="J47" t="str">
        <f ca="1">IF($C47="","",IF($C47=0,"",
IF($H47="","",SUMIFS(Source!K:K,Source!$B:$B,'Process (2)'!$B47,Source!$Q:$Q,"Chiều"))))</f>
        <v/>
      </c>
      <c r="K47" t="str">
        <f ca="1">IF($C47="","",IF($C47=0,"",
IF($H47="","",SUMIFS(Source!L:L,Source!$B:$B,'Process (2)'!$B47,Source!$Q:$Q,"Chiều"))))</f>
        <v/>
      </c>
    </row>
    <row r="48" spans="1:11" ht="15.75" thickBot="1" x14ac:dyDescent="0.3">
      <c r="A48" s="5" t="str">
        <v>SG17.22E</v>
      </c>
      <c r="B48" s="6" t="str">
        <v>T18914-Nguyễn Tấn Thành</v>
      </c>
      <c r="C48">
        <f ca="1">IF(B48="","",COUNTIF(Source!$B$1:$B$999,B48))</f>
        <v>0</v>
      </c>
      <c r="D48" t="str">
        <f ca="1">IF($C48="","",IF($C48=0,"",
IF(SUMIFS(Source!I:I,Source!$B:$B,'Process (2)'!$B48,Source!$Q:$Q,"Sáng")=0,"",SUMIFS(Source!I:I,Source!$B:$B,'Process (2)'!$B48,Source!$Q:$Q,"Sáng"))))</f>
        <v/>
      </c>
      <c r="E48" t="str">
        <f ca="1">IF($C48="","",IF($C48=0,"",
IF($D48="","",SUMIFS(Source!J:J,Source!$B:$B,'Process (2)'!$B48,Source!$Q:$Q,"Sáng"))))</f>
        <v/>
      </c>
      <c r="F48" t="str">
        <f ca="1">IF($C48="","",IF($C48=0,"",
IF($D48="","",SUMIFS(Source!K:K,Source!$B:$B,'Process (2)'!$B48,Source!$Q:$Q,"Sáng"))))</f>
        <v/>
      </c>
      <c r="G48" t="str">
        <f ca="1">IF($C48="","",IF($C48=0,"",
IF($D48="","",SUMIFS(Source!L:L,Source!$B:$B,'Process (2)'!$B48,Source!$Q:$Q,"Sáng"))))</f>
        <v/>
      </c>
      <c r="H48" t="str">
        <f ca="1">IF($C48="","",IF($C48=0,"",
IF(SUMIFS(Source!M:M,Source!$B:$B,'Process (2)'!$B48,Source!$Q:$Q,"Chiều")=0,"",SUMIFS(Source!M:M,Source!$B:$B,'Process (2)'!$B48,Source!$Q:$Q,"Chiều"))))</f>
        <v/>
      </c>
      <c r="I48" t="str">
        <f ca="1">IF($C48="","",IF($C48=0,"",
IF($H48="","",SUMIFS(Source!J:J,Source!$B:$B,'Process (2)'!$B48,Source!$Q:$Q,"Chiều"))))</f>
        <v/>
      </c>
      <c r="J48" t="str">
        <f ca="1">IF($C48="","",IF($C48=0,"",
IF($H48="","",SUMIFS(Source!K:K,Source!$B:$B,'Process (2)'!$B48,Source!$Q:$Q,"Chiều"))))</f>
        <v/>
      </c>
      <c r="K48" t="str">
        <f ca="1">IF($C48="","",IF($C48=0,"",
IF($H48="","",SUMIFS(Source!L:L,Source!$B:$B,'Process (2)'!$B48,Source!$Q:$Q,"Chiều"))))</f>
        <v/>
      </c>
    </row>
    <row r="49" spans="1:11" ht="15.75" thickBot="1" x14ac:dyDescent="0.3">
      <c r="A49" s="5" t="str">
        <v>SG17.22E</v>
      </c>
      <c r="B49" s="6" t="str">
        <v>T59802-Phan Văn Chung</v>
      </c>
      <c r="C49">
        <f ca="1">IF(B49="","",COUNTIF(Source!$B$1:$B$999,B49))</f>
        <v>0</v>
      </c>
      <c r="D49" t="str">
        <f ca="1">IF($C49="","",IF($C49=0,"",
IF(SUMIFS(Source!I:I,Source!$B:$B,'Process (2)'!$B49,Source!$Q:$Q,"Sáng")=0,"",SUMIFS(Source!I:I,Source!$B:$B,'Process (2)'!$B49,Source!$Q:$Q,"Sáng"))))</f>
        <v/>
      </c>
      <c r="E49" t="str">
        <f ca="1">IF($C49="","",IF($C49=0,"",
IF($D49="","",SUMIFS(Source!J:J,Source!$B:$B,'Process (2)'!$B49,Source!$Q:$Q,"Sáng"))))</f>
        <v/>
      </c>
      <c r="F49" t="str">
        <f ca="1">IF($C49="","",IF($C49=0,"",
IF($D49="","",SUMIFS(Source!K:K,Source!$B:$B,'Process (2)'!$B49,Source!$Q:$Q,"Sáng"))))</f>
        <v/>
      </c>
      <c r="G49" t="str">
        <f ca="1">IF($C49="","",IF($C49=0,"",
IF($D49="","",SUMIFS(Source!L:L,Source!$B:$B,'Process (2)'!$B49,Source!$Q:$Q,"Sáng"))))</f>
        <v/>
      </c>
      <c r="H49" t="str">
        <f ca="1">IF($C49="","",IF($C49=0,"",
IF(SUMIFS(Source!M:M,Source!$B:$B,'Process (2)'!$B49,Source!$Q:$Q,"Chiều")=0,"",SUMIFS(Source!M:M,Source!$B:$B,'Process (2)'!$B49,Source!$Q:$Q,"Chiều"))))</f>
        <v/>
      </c>
      <c r="I49" t="str">
        <f ca="1">IF($C49="","",IF($C49=0,"",
IF($H49="","",SUMIFS(Source!J:J,Source!$B:$B,'Process (2)'!$B49,Source!$Q:$Q,"Chiều"))))</f>
        <v/>
      </c>
      <c r="J49" t="str">
        <f ca="1">IF($C49="","",IF($C49=0,"",
IF($H49="","",SUMIFS(Source!K:K,Source!$B:$B,'Process (2)'!$B49,Source!$Q:$Q,"Chiều"))))</f>
        <v/>
      </c>
      <c r="K49" t="str">
        <f ca="1">IF($C49="","",IF($C49=0,"",
IF($H49="","",SUMIFS(Source!L:L,Source!$B:$B,'Process (2)'!$B49,Source!$Q:$Q,"Chiều"))))</f>
        <v/>
      </c>
    </row>
    <row r="50" spans="1:11" ht="15.75" thickBot="1" x14ac:dyDescent="0.3">
      <c r="A50" s="5" t="str">
        <v>SG17.22E</v>
      </c>
      <c r="B50" s="6" t="str">
        <v>T60446-Huỳnh Minh Tuấn</v>
      </c>
      <c r="C50">
        <f ca="1">IF(B50="","",COUNTIF(Source!$B$1:$B$999,B50))</f>
        <v>0</v>
      </c>
      <c r="D50" t="str">
        <f ca="1">IF($C50="","",IF($C50=0,"",
IF(SUMIFS(Source!I:I,Source!$B:$B,'Process (2)'!$B50,Source!$Q:$Q,"Sáng")=0,"",SUMIFS(Source!I:I,Source!$B:$B,'Process (2)'!$B50,Source!$Q:$Q,"Sáng"))))</f>
        <v/>
      </c>
      <c r="E50" t="str">
        <f ca="1">IF($C50="","",IF($C50=0,"",
IF($D50="","",SUMIFS(Source!J:J,Source!$B:$B,'Process (2)'!$B50,Source!$Q:$Q,"Sáng"))))</f>
        <v/>
      </c>
      <c r="F50" t="str">
        <f ca="1">IF($C50="","",IF($C50=0,"",
IF($D50="","",SUMIFS(Source!K:K,Source!$B:$B,'Process (2)'!$B50,Source!$Q:$Q,"Sáng"))))</f>
        <v/>
      </c>
      <c r="G50" t="str">
        <f ca="1">IF($C50="","",IF($C50=0,"",
IF($D50="","",SUMIFS(Source!L:L,Source!$B:$B,'Process (2)'!$B50,Source!$Q:$Q,"Sáng"))))</f>
        <v/>
      </c>
      <c r="H50" t="str">
        <f ca="1">IF($C50="","",IF($C50=0,"",
IF(SUMIFS(Source!M:M,Source!$B:$B,'Process (2)'!$B50,Source!$Q:$Q,"Chiều")=0,"",SUMIFS(Source!M:M,Source!$B:$B,'Process (2)'!$B50,Source!$Q:$Q,"Chiều"))))</f>
        <v/>
      </c>
      <c r="I50" t="str">
        <f ca="1">IF($C50="","",IF($C50=0,"",
IF($H50="","",SUMIFS(Source!J:J,Source!$B:$B,'Process (2)'!$B50,Source!$Q:$Q,"Chiều"))))</f>
        <v/>
      </c>
      <c r="J50" t="str">
        <f ca="1">IF($C50="","",IF($C50=0,"",
IF($H50="","",SUMIFS(Source!K:K,Source!$B:$B,'Process (2)'!$B50,Source!$Q:$Q,"Chiều"))))</f>
        <v/>
      </c>
      <c r="K50" t="str">
        <f ca="1">IF($C50="","",IF($C50=0,"",
IF($H50="","",SUMIFS(Source!L:L,Source!$B:$B,'Process (2)'!$B50,Source!$Q:$Q,"Chiều"))))</f>
        <v/>
      </c>
    </row>
    <row r="51" spans="1:11" ht="15.75" thickBot="1" x14ac:dyDescent="0.3">
      <c r="A51" s="5" t="str">
        <v>SG17.22E</v>
      </c>
      <c r="B51" s="6" t="str">
        <v>T124687-Huỳnh Minh Tuấn</v>
      </c>
      <c r="C51">
        <f ca="1">IF(B51="","",COUNTIF(Source!$B$1:$B$999,B51))</f>
        <v>5</v>
      </c>
      <c r="D51" t="str">
        <f ca="1">IF($C51="","",IF($C51=0,"",
IF(SUMIFS(Source!I:I,Source!$B:$B,'Process (2)'!$B51,Source!$Q:$Q,"Sáng")=0,"",SUMIFS(Source!I:I,Source!$B:$B,'Process (2)'!$B51,Source!$Q:$Q,"Sáng"))))</f>
        <v/>
      </c>
      <c r="E51" t="str">
        <f ca="1">IF($C51="","",IF($C51=0,"",
IF($D51="","",SUMIFS(Source!J:J,Source!$B:$B,'Process (2)'!$B51,Source!$Q:$Q,"Sáng"))))</f>
        <v/>
      </c>
      <c r="F51" t="str">
        <f ca="1">IF($C51="","",IF($C51=0,"",
IF($D51="","",SUMIFS(Source!K:K,Source!$B:$B,'Process (2)'!$B51,Source!$Q:$Q,"Sáng"))))</f>
        <v/>
      </c>
      <c r="G51" t="str">
        <f ca="1">IF($C51="","",IF($C51=0,"",
IF($D51="","",SUMIFS(Source!L:L,Source!$B:$B,'Process (2)'!$B51,Source!$Q:$Q,"Sáng"))))</f>
        <v/>
      </c>
      <c r="H51">
        <f ca="1">IF($C51="","",IF($C51=0,"",
IF(SUMIFS(Source!M:M,Source!$B:$B,'Process (2)'!$B51,Source!$Q:$Q,"Chiều")=0,"",SUMIFS(Source!M:M,Source!$B:$B,'Process (2)'!$B51,Source!$Q:$Q,"Chiều"))))</f>
        <v>223</v>
      </c>
      <c r="I51">
        <f ca="1">IF($C51="","",IF($C51=0,"",
IF($H51="","",SUMIFS(Source!J:J,Source!$B:$B,'Process (2)'!$B51,Source!$Q:$Q,"Chiều"))))</f>
        <v>175</v>
      </c>
      <c r="J51">
        <f ca="1">IF($C51="","",IF($C51=0,"",
IF($H51="","",SUMIFS(Source!K:K,Source!$B:$B,'Process (2)'!$B51,Source!$Q:$Q,"Chiều"))))</f>
        <v>8</v>
      </c>
      <c r="K51">
        <f ca="1">IF($C51="","",IF($C51=0,"",
IF($H51="","",SUMIFS(Source!L:L,Source!$B:$B,'Process (2)'!$B51,Source!$Q:$Q,"Chiều"))))</f>
        <v>40</v>
      </c>
    </row>
    <row r="52" spans="1:11" ht="15.75" thickBot="1" x14ac:dyDescent="0.3">
      <c r="A52" s="5" t="str">
        <v>SG17.22F</v>
      </c>
      <c r="B52" s="6" t="str">
        <v>T64420-Tạ Thành Lập</v>
      </c>
      <c r="C52">
        <f ca="1">IF(B52="","",COUNTIF(Source!$B$1:$B$999,B52))</f>
        <v>0</v>
      </c>
      <c r="D52" t="str">
        <f ca="1">IF($C52="","",IF($C52=0,"",
IF(SUMIFS(Source!I:I,Source!$B:$B,'Process (2)'!$B52,Source!$Q:$Q,"Sáng")=0,"",SUMIFS(Source!I:I,Source!$B:$B,'Process (2)'!$B52,Source!$Q:$Q,"Sáng"))))</f>
        <v/>
      </c>
      <c r="E52" t="str">
        <f ca="1">IF($C52="","",IF($C52=0,"",
IF($D52="","",SUMIFS(Source!J:J,Source!$B:$B,'Process (2)'!$B52,Source!$Q:$Q,"Sáng"))))</f>
        <v/>
      </c>
      <c r="F52" t="str">
        <f ca="1">IF($C52="","",IF($C52=0,"",
IF($D52="","",SUMIFS(Source!K:K,Source!$B:$B,'Process (2)'!$B52,Source!$Q:$Q,"Sáng"))))</f>
        <v/>
      </c>
      <c r="G52" t="str">
        <f ca="1">IF($C52="","",IF($C52=0,"",
IF($D52="","",SUMIFS(Source!L:L,Source!$B:$B,'Process (2)'!$B52,Source!$Q:$Q,"Sáng"))))</f>
        <v/>
      </c>
      <c r="H52" t="str">
        <f ca="1">IF($C52="","",IF($C52=0,"",
IF(SUMIFS(Source!M:M,Source!$B:$B,'Process (2)'!$B52,Source!$Q:$Q,"Chiều")=0,"",SUMIFS(Source!M:M,Source!$B:$B,'Process (2)'!$B52,Source!$Q:$Q,"Chiều"))))</f>
        <v/>
      </c>
      <c r="I52" t="str">
        <f ca="1">IF($C52="","",IF($C52=0,"",
IF($H52="","",SUMIFS(Source!J:J,Source!$B:$B,'Process (2)'!$B52,Source!$Q:$Q,"Chiều"))))</f>
        <v/>
      </c>
      <c r="J52" t="str">
        <f ca="1">IF($C52="","",IF($C52=0,"",
IF($H52="","",SUMIFS(Source!K:K,Source!$B:$B,'Process (2)'!$B52,Source!$Q:$Q,"Chiều"))))</f>
        <v/>
      </c>
      <c r="K52" t="str">
        <f ca="1">IF($C52="","",IF($C52=0,"",
IF($H52="","",SUMIFS(Source!L:L,Source!$B:$B,'Process (2)'!$B52,Source!$Q:$Q,"Chiều"))))</f>
        <v/>
      </c>
    </row>
    <row r="53" spans="1:11" ht="15.75" thickBot="1" x14ac:dyDescent="0.3">
      <c r="A53" s="5" t="str">
        <v>SG17.22F</v>
      </c>
      <c r="B53" s="6" t="str">
        <v>T83505-Nguyễn Thanh Trí</v>
      </c>
      <c r="C53">
        <f ca="1">IF(B53="","",COUNTIF(Source!$B$1:$B$999,B53))</f>
        <v>0</v>
      </c>
      <c r="D53" t="str">
        <f ca="1">IF($C53="","",IF($C53=0,"",
IF(SUMIFS(Source!I:I,Source!$B:$B,'Process (2)'!$B53,Source!$Q:$Q,"Sáng")=0,"",SUMIFS(Source!I:I,Source!$B:$B,'Process (2)'!$B53,Source!$Q:$Q,"Sáng"))))</f>
        <v/>
      </c>
      <c r="E53" t="str">
        <f ca="1">IF($C53="","",IF($C53=0,"",
IF($D53="","",SUMIFS(Source!J:J,Source!$B:$B,'Process (2)'!$B53,Source!$Q:$Q,"Sáng"))))</f>
        <v/>
      </c>
      <c r="F53" t="str">
        <f ca="1">IF($C53="","",IF($C53=0,"",
IF($D53="","",SUMIFS(Source!K:K,Source!$B:$B,'Process (2)'!$B53,Source!$Q:$Q,"Sáng"))))</f>
        <v/>
      </c>
      <c r="G53" t="str">
        <f ca="1">IF($C53="","",IF($C53=0,"",
IF($D53="","",SUMIFS(Source!L:L,Source!$B:$B,'Process (2)'!$B53,Source!$Q:$Q,"Sáng"))))</f>
        <v/>
      </c>
      <c r="H53" t="str">
        <f ca="1">IF($C53="","",IF($C53=0,"",
IF(SUMIFS(Source!M:M,Source!$B:$B,'Process (2)'!$B53,Source!$Q:$Q,"Chiều")=0,"",SUMIFS(Source!M:M,Source!$B:$B,'Process (2)'!$B53,Source!$Q:$Q,"Chiều"))))</f>
        <v/>
      </c>
      <c r="I53" t="str">
        <f ca="1">IF($C53="","",IF($C53=0,"",
IF($H53="","",SUMIFS(Source!J:J,Source!$B:$B,'Process (2)'!$B53,Source!$Q:$Q,"Chiều"))))</f>
        <v/>
      </c>
      <c r="J53" t="str">
        <f ca="1">IF($C53="","",IF($C53=0,"",
IF($H53="","",SUMIFS(Source!K:K,Source!$B:$B,'Process (2)'!$B53,Source!$Q:$Q,"Chiều"))))</f>
        <v/>
      </c>
      <c r="K53" t="str">
        <f ca="1">IF($C53="","",IF($C53=0,"",
IF($H53="","",SUMIFS(Source!L:L,Source!$B:$B,'Process (2)'!$B53,Source!$Q:$Q,"Chiều"))))</f>
        <v/>
      </c>
    </row>
    <row r="54" spans="1:11" ht="15.75" thickBot="1" x14ac:dyDescent="0.3">
      <c r="A54" s="5" t="str">
        <v>SG17.22F</v>
      </c>
      <c r="B54" s="6" t="str">
        <v>T211130-Lã Duy Tùng</v>
      </c>
      <c r="C54">
        <f ca="1">IF(B54="","",COUNTIF(Source!$B$1:$B$999,B54))</f>
        <v>0</v>
      </c>
      <c r="D54" t="str">
        <f ca="1">IF($C54="","",IF($C54=0,"",
IF(SUMIFS(Source!I:I,Source!$B:$B,'Process (2)'!$B54,Source!$Q:$Q,"Sáng")=0,"",SUMIFS(Source!I:I,Source!$B:$B,'Process (2)'!$B54,Source!$Q:$Q,"Sáng"))))</f>
        <v/>
      </c>
      <c r="E54" t="str">
        <f ca="1">IF($C54="","",IF($C54=0,"",
IF($D54="","",SUMIFS(Source!J:J,Source!$B:$B,'Process (2)'!$B54,Source!$Q:$Q,"Sáng"))))</f>
        <v/>
      </c>
      <c r="F54" t="str">
        <f ca="1">IF($C54="","",IF($C54=0,"",
IF($D54="","",SUMIFS(Source!K:K,Source!$B:$B,'Process (2)'!$B54,Source!$Q:$Q,"Sáng"))))</f>
        <v/>
      </c>
      <c r="G54" t="str">
        <f ca="1">IF($C54="","",IF($C54=0,"",
IF($D54="","",SUMIFS(Source!L:L,Source!$B:$B,'Process (2)'!$B54,Source!$Q:$Q,"Sáng"))))</f>
        <v/>
      </c>
      <c r="H54" t="str">
        <f ca="1">IF($C54="","",IF($C54=0,"",
IF(SUMIFS(Source!M:M,Source!$B:$B,'Process (2)'!$B54,Source!$Q:$Q,"Chiều")=0,"",SUMIFS(Source!M:M,Source!$B:$B,'Process (2)'!$B54,Source!$Q:$Q,"Chiều"))))</f>
        <v/>
      </c>
      <c r="I54" t="str">
        <f ca="1">IF($C54="","",IF($C54=0,"",
IF($H54="","",SUMIFS(Source!J:J,Source!$B:$B,'Process (2)'!$B54,Source!$Q:$Q,"Chiều"))))</f>
        <v/>
      </c>
      <c r="J54" t="str">
        <f ca="1">IF($C54="","",IF($C54=0,"",
IF($H54="","",SUMIFS(Source!K:K,Source!$B:$B,'Process (2)'!$B54,Source!$Q:$Q,"Chiều"))))</f>
        <v/>
      </c>
      <c r="K54" t="str">
        <f ca="1">IF($C54="","",IF($C54=0,"",
IF($H54="","",SUMIFS(Source!L:L,Source!$B:$B,'Process (2)'!$B54,Source!$Q:$Q,"Chiều"))))</f>
        <v/>
      </c>
    </row>
    <row r="55" spans="1:11" ht="15.75" thickBot="1" x14ac:dyDescent="0.3">
      <c r="A55" s="5" t="str">
        <v>SG17.22G</v>
      </c>
      <c r="B55" s="6" t="str">
        <v>T80773-Phan Trọng Khoa</v>
      </c>
      <c r="C55">
        <f ca="1">IF(B55="","",COUNTIF(Source!$B$1:$B$999,B55))</f>
        <v>0</v>
      </c>
      <c r="D55" t="str">
        <f ca="1">IF($C55="","",IF($C55=0,"",
IF(SUMIFS(Source!I:I,Source!$B:$B,'Process (2)'!$B55,Source!$Q:$Q,"Sáng")=0,"",SUMIFS(Source!I:I,Source!$B:$B,'Process (2)'!$B55,Source!$Q:$Q,"Sáng"))))</f>
        <v/>
      </c>
      <c r="E55" t="str">
        <f ca="1">IF($C55="","",IF($C55=0,"",
IF($D55="","",SUMIFS(Source!J:J,Source!$B:$B,'Process (2)'!$B55,Source!$Q:$Q,"Sáng"))))</f>
        <v/>
      </c>
      <c r="F55" t="str">
        <f ca="1">IF($C55="","",IF($C55=0,"",
IF($D55="","",SUMIFS(Source!K:K,Source!$B:$B,'Process (2)'!$B55,Source!$Q:$Q,"Sáng"))))</f>
        <v/>
      </c>
      <c r="G55" t="str">
        <f ca="1">IF($C55="","",IF($C55=0,"",
IF($D55="","",SUMIFS(Source!L:L,Source!$B:$B,'Process (2)'!$B55,Source!$Q:$Q,"Sáng"))))</f>
        <v/>
      </c>
      <c r="H55" t="str">
        <f ca="1">IF($C55="","",IF($C55=0,"",
IF(SUMIFS(Source!M:M,Source!$B:$B,'Process (2)'!$B55,Source!$Q:$Q,"Chiều")=0,"",SUMIFS(Source!M:M,Source!$B:$B,'Process (2)'!$B55,Source!$Q:$Q,"Chiều"))))</f>
        <v/>
      </c>
      <c r="I55" t="str">
        <f ca="1">IF($C55="","",IF($C55=0,"",
IF($H55="","",SUMIFS(Source!J:J,Source!$B:$B,'Process (2)'!$B55,Source!$Q:$Q,"Chiều"))))</f>
        <v/>
      </c>
      <c r="J55" t="str">
        <f ca="1">IF($C55="","",IF($C55=0,"",
IF($H55="","",SUMIFS(Source!K:K,Source!$B:$B,'Process (2)'!$B55,Source!$Q:$Q,"Chiều"))))</f>
        <v/>
      </c>
      <c r="K55" t="str">
        <f ca="1">IF($C55="","",IF($C55=0,"",
IF($H55="","",SUMIFS(Source!L:L,Source!$B:$B,'Process (2)'!$B55,Source!$Q:$Q,"Chiều"))))</f>
        <v/>
      </c>
    </row>
    <row r="56" spans="1:11" ht="15.75" thickBot="1" x14ac:dyDescent="0.3">
      <c r="A56" s="5" t="str">
        <v>SG17.22G</v>
      </c>
      <c r="B56" s="6" t="str">
        <v>T19529-Bùi Lê Xuân Lộc</v>
      </c>
      <c r="C56">
        <f ca="1">IF(B56="","",COUNTIF(Source!$B$1:$B$999,B56))</f>
        <v>0</v>
      </c>
      <c r="D56" t="str">
        <f ca="1">IF($C56="","",IF($C56=0,"",
IF(SUMIFS(Source!I:I,Source!$B:$B,'Process (2)'!$B56,Source!$Q:$Q,"Sáng")=0,"",SUMIFS(Source!I:I,Source!$B:$B,'Process (2)'!$B56,Source!$Q:$Q,"Sáng"))))</f>
        <v/>
      </c>
      <c r="E56" t="str">
        <f ca="1">IF($C56="","",IF($C56=0,"",
IF($D56="","",SUMIFS(Source!J:J,Source!$B:$B,'Process (2)'!$B56,Source!$Q:$Q,"Sáng"))))</f>
        <v/>
      </c>
      <c r="F56" t="str">
        <f ca="1">IF($C56="","",IF($C56=0,"",
IF($D56="","",SUMIFS(Source!K:K,Source!$B:$B,'Process (2)'!$B56,Source!$Q:$Q,"Sáng"))))</f>
        <v/>
      </c>
      <c r="G56" t="str">
        <f ca="1">IF($C56="","",IF($C56=0,"",
IF($D56="","",SUMIFS(Source!L:L,Source!$B:$B,'Process (2)'!$B56,Source!$Q:$Q,"Sáng"))))</f>
        <v/>
      </c>
      <c r="H56" t="str">
        <f ca="1">IF($C56="","",IF($C56=0,"",
IF(SUMIFS(Source!M:M,Source!$B:$B,'Process (2)'!$B56,Source!$Q:$Q,"Chiều")=0,"",SUMIFS(Source!M:M,Source!$B:$B,'Process (2)'!$B56,Source!$Q:$Q,"Chiều"))))</f>
        <v/>
      </c>
      <c r="I56" t="str">
        <f ca="1">IF($C56="","",IF($C56=0,"",
IF($H56="","",SUMIFS(Source!J:J,Source!$B:$B,'Process (2)'!$B56,Source!$Q:$Q,"Chiều"))))</f>
        <v/>
      </c>
      <c r="J56" t="str">
        <f ca="1">IF($C56="","",IF($C56=0,"",
IF($H56="","",SUMIFS(Source!K:K,Source!$B:$B,'Process (2)'!$B56,Source!$Q:$Q,"Chiều"))))</f>
        <v/>
      </c>
      <c r="K56" t="str">
        <f ca="1">IF($C56="","",IF($C56=0,"",
IF($H56="","",SUMIFS(Source!L:L,Source!$B:$B,'Process (2)'!$B56,Source!$Q:$Q,"Chiều"))))</f>
        <v/>
      </c>
    </row>
    <row r="57" spans="1:11" ht="15.75" thickBot="1" x14ac:dyDescent="0.3">
      <c r="A57" s="5" t="str">
        <v>SG17.22G</v>
      </c>
      <c r="B57" s="6" t="str">
        <v>T104256-Nguyễn Thiện Cường</v>
      </c>
      <c r="C57">
        <f ca="1">IF(B57="","",COUNTIF(Source!$B$1:$B$999,B57))</f>
        <v>2</v>
      </c>
      <c r="D57">
        <f ca="1">IF($C57="","",IF($C57=0,"",
IF(SUMIFS(Source!I:I,Source!$B:$B,'Process (2)'!$B57,Source!$Q:$Q,"Sáng")=0,"",SUMIFS(Source!I:I,Source!$B:$B,'Process (2)'!$B57,Source!$Q:$Q,"Sáng"))))</f>
        <v>37</v>
      </c>
      <c r="E57">
        <f ca="1">IF($C57="","",IF($C57=0,"",
IF($D57="","",SUMIFS(Source!J:J,Source!$B:$B,'Process (2)'!$B57,Source!$Q:$Q,"Sáng"))))</f>
        <v>34</v>
      </c>
      <c r="F57">
        <f ca="1">IF($C57="","",IF($C57=0,"",
IF($D57="","",SUMIFS(Source!K:K,Source!$B:$B,'Process (2)'!$B57,Source!$Q:$Q,"Sáng"))))</f>
        <v>1</v>
      </c>
      <c r="G57">
        <f ca="1">IF($C57="","",IF($C57=0,"",
IF($D57="","",SUMIFS(Source!L:L,Source!$B:$B,'Process (2)'!$B57,Source!$Q:$Q,"Sáng"))))</f>
        <v>2</v>
      </c>
      <c r="H57">
        <f ca="1">IF($C57="","",IF($C57=0,"",
IF(SUMIFS(Source!M:M,Source!$B:$B,'Process (2)'!$B57,Source!$Q:$Q,"Chiều")=0,"",SUMIFS(Source!M:M,Source!$B:$B,'Process (2)'!$B57,Source!$Q:$Q,"Chiều"))))</f>
        <v>26</v>
      </c>
      <c r="I57">
        <f ca="1">IF($C57="","",IF($C57=0,"",
IF($H57="","",SUMIFS(Source!J:J,Source!$B:$B,'Process (2)'!$B57,Source!$Q:$Q,"Chiều"))))</f>
        <v>19</v>
      </c>
      <c r="J57">
        <f ca="1">IF($C57="","",IF($C57=0,"",
IF($H57="","",SUMIFS(Source!K:K,Source!$B:$B,'Process (2)'!$B57,Source!$Q:$Q,"Chiều"))))</f>
        <v>3</v>
      </c>
      <c r="K57">
        <f ca="1">IF($C57="","",IF($C57=0,"",
IF($H57="","",SUMIFS(Source!L:L,Source!$B:$B,'Process (2)'!$B57,Source!$Q:$Q,"Chiều"))))</f>
        <v>4</v>
      </c>
    </row>
    <row r="58" spans="1:11" ht="15.75" thickBot="1" x14ac:dyDescent="0.3">
      <c r="A58" s="5" t="str">
        <v>SG17.22G</v>
      </c>
      <c r="B58" s="6" t="str">
        <v>T41358-Nguyễn Ngọc Danh</v>
      </c>
      <c r="C58">
        <f ca="1">IF(B58="","",COUNTIF(Source!$B$1:$B$999,B58))</f>
        <v>0</v>
      </c>
      <c r="D58" t="str">
        <f ca="1">IF($C58="","",IF($C58=0,"",
IF(SUMIFS(Source!I:I,Source!$B:$B,'Process (2)'!$B58,Source!$Q:$Q,"Sáng")=0,"",SUMIFS(Source!I:I,Source!$B:$B,'Process (2)'!$B58,Source!$Q:$Q,"Sáng"))))</f>
        <v/>
      </c>
      <c r="E58" t="str">
        <f ca="1">IF($C58="","",IF($C58=0,"",
IF($D58="","",SUMIFS(Source!J:J,Source!$B:$B,'Process (2)'!$B58,Source!$Q:$Q,"Sáng"))))</f>
        <v/>
      </c>
      <c r="F58" t="str">
        <f ca="1">IF($C58="","",IF($C58=0,"",
IF($D58="","",SUMIFS(Source!K:K,Source!$B:$B,'Process (2)'!$B58,Source!$Q:$Q,"Sáng"))))</f>
        <v/>
      </c>
      <c r="G58" t="str">
        <f ca="1">IF($C58="","",IF($C58=0,"",
IF($D58="","",SUMIFS(Source!L:L,Source!$B:$B,'Process (2)'!$B58,Source!$Q:$Q,"Sáng"))))</f>
        <v/>
      </c>
      <c r="H58" t="str">
        <f ca="1">IF($C58="","",IF($C58=0,"",
IF(SUMIFS(Source!M:M,Source!$B:$B,'Process (2)'!$B58,Source!$Q:$Q,"Chiều")=0,"",SUMIFS(Source!M:M,Source!$B:$B,'Process (2)'!$B58,Source!$Q:$Q,"Chiều"))))</f>
        <v/>
      </c>
      <c r="I58" t="str">
        <f ca="1">IF($C58="","",IF($C58=0,"",
IF($H58="","",SUMIFS(Source!J:J,Source!$B:$B,'Process (2)'!$B58,Source!$Q:$Q,"Chiều"))))</f>
        <v/>
      </c>
      <c r="J58" t="str">
        <f ca="1">IF($C58="","",IF($C58=0,"",
IF($H58="","",SUMIFS(Source!K:K,Source!$B:$B,'Process (2)'!$B58,Source!$Q:$Q,"Chiều"))))</f>
        <v/>
      </c>
      <c r="K58" t="str">
        <f ca="1">IF($C58="","",IF($C58=0,"",
IF($H58="","",SUMIFS(Source!L:L,Source!$B:$B,'Process (2)'!$B58,Source!$Q:$Q,"Chiều"))))</f>
        <v/>
      </c>
    </row>
    <row r="59" spans="1:11" ht="15.75" thickBot="1" x14ac:dyDescent="0.3">
      <c r="A59" s="5" t="str">
        <v>SG17.22G</v>
      </c>
      <c r="B59" s="6" t="str">
        <v>T162430-Nguyễn Hữu Nhân</v>
      </c>
      <c r="C59">
        <f ca="1">IF(B59="","",COUNTIF(Source!$B$1:$B$999,B59))</f>
        <v>12</v>
      </c>
      <c r="D59" t="str">
        <f ca="1">IF($C59="","",IF($C59=0,"",
IF(SUMIFS(Source!I:I,Source!$B:$B,'Process (2)'!$B59,Source!$Q:$Q,"Sáng")=0,"",SUMIFS(Source!I:I,Source!$B:$B,'Process (2)'!$B59,Source!$Q:$Q,"Sáng"))))</f>
        <v/>
      </c>
      <c r="E59" t="str">
        <f ca="1">IF($C59="","",IF($C59=0,"",
IF($D59="","",SUMIFS(Source!J:J,Source!$B:$B,'Process (2)'!$B59,Source!$Q:$Q,"Sáng"))))</f>
        <v/>
      </c>
      <c r="F59" t="str">
        <f ca="1">IF($C59="","",IF($C59=0,"",
IF($D59="","",SUMIFS(Source!K:K,Source!$B:$B,'Process (2)'!$B59,Source!$Q:$Q,"Sáng"))))</f>
        <v/>
      </c>
      <c r="G59" t="str">
        <f ca="1">IF($C59="","",IF($C59=0,"",
IF($D59="","",SUMIFS(Source!L:L,Source!$B:$B,'Process (2)'!$B59,Source!$Q:$Q,"Sáng"))))</f>
        <v/>
      </c>
      <c r="H59">
        <f ca="1">IF($C59="","",IF($C59=0,"",
IF(SUMIFS(Source!M:M,Source!$B:$B,'Process (2)'!$B59,Source!$Q:$Q,"Chiều")=0,"",SUMIFS(Source!M:M,Source!$B:$B,'Process (2)'!$B59,Source!$Q:$Q,"Chiều"))))</f>
        <v>460</v>
      </c>
      <c r="I59">
        <f ca="1">IF($C59="","",IF($C59=0,"",
IF($H59="","",SUMIFS(Source!J:J,Source!$B:$B,'Process (2)'!$B59,Source!$Q:$Q,"Chiều"))))</f>
        <v>373</v>
      </c>
      <c r="J59">
        <f ca="1">IF($C59="","",IF($C59=0,"",
IF($H59="","",SUMIFS(Source!K:K,Source!$B:$B,'Process (2)'!$B59,Source!$Q:$Q,"Chiều"))))</f>
        <v>22</v>
      </c>
      <c r="K59">
        <f ca="1">IF($C59="","",IF($C59=0,"",
IF($H59="","",SUMIFS(Source!L:L,Source!$B:$B,'Process (2)'!$B59,Source!$Q:$Q,"Chiều"))))</f>
        <v>69</v>
      </c>
    </row>
    <row r="60" spans="1:11" ht="15.75" thickBot="1" x14ac:dyDescent="0.3">
      <c r="A60" s="5" t="str">
        <v>SG17.22G</v>
      </c>
      <c r="B60" s="8" t="str">
        <v>T101996-Nguyễn Phú Lập</v>
      </c>
      <c r="C60">
        <f ca="1">IF(B60="","",COUNTIF(Source!$B$1:$B$999,B60))</f>
        <v>12</v>
      </c>
      <c r="D60">
        <f ca="1">IF($C60="","",IF($C60=0,"",
IF(SUMIFS(Source!I:I,Source!$B:$B,'Process (2)'!$B60,Source!$Q:$Q,"Sáng")=0,"",SUMIFS(Source!I:I,Source!$B:$B,'Process (2)'!$B60,Source!$Q:$Q,"Sáng"))))</f>
        <v>259</v>
      </c>
      <c r="E60">
        <f ca="1">IF($C60="","",IF($C60=0,"",
IF($D60="","",SUMIFS(Source!J:J,Source!$B:$B,'Process (2)'!$B60,Source!$Q:$Q,"Sáng"))))</f>
        <v>239</v>
      </c>
      <c r="F60">
        <f ca="1">IF($C60="","",IF($C60=0,"",
IF($D60="","",SUMIFS(Source!K:K,Source!$B:$B,'Process (2)'!$B60,Source!$Q:$Q,"Sáng"))))</f>
        <v>4</v>
      </c>
      <c r="G60">
        <f ca="1">IF($C60="","",IF($C60=0,"",
IF($D60="","",SUMIFS(Source!L:L,Source!$B:$B,'Process (2)'!$B60,Source!$Q:$Q,"Sáng"))))</f>
        <v>16</v>
      </c>
      <c r="H60">
        <f ca="1">IF($C60="","",IF($C60=0,"",
IF(SUMIFS(Source!M:M,Source!$B:$B,'Process (2)'!$B60,Source!$Q:$Q,"Chiều")=0,"",SUMIFS(Source!M:M,Source!$B:$B,'Process (2)'!$B60,Source!$Q:$Q,"Chiều"))))</f>
        <v>311</v>
      </c>
      <c r="I60">
        <f ca="1">IF($C60="","",IF($C60=0,"",
IF($H60="","",SUMIFS(Source!J:J,Source!$B:$B,'Process (2)'!$B60,Source!$Q:$Q,"Chiều"))))</f>
        <v>217</v>
      </c>
      <c r="J60">
        <f ca="1">IF($C60="","",IF($C60=0,"",
IF($H60="","",SUMIFS(Source!K:K,Source!$B:$B,'Process (2)'!$B60,Source!$Q:$Q,"Chiều"))))</f>
        <v>17</v>
      </c>
      <c r="K60">
        <f ca="1">IF($C60="","",IF($C60=0,"",
IF($H60="","",SUMIFS(Source!L:L,Source!$B:$B,'Process (2)'!$B60,Source!$Q:$Q,"Chiều"))))</f>
        <v>69</v>
      </c>
    </row>
    <row r="61" spans="1:11" ht="15.75" thickBot="1" x14ac:dyDescent="0.3">
      <c r="A61" s="5" t="str">
        <v>SG17.22H</v>
      </c>
      <c r="B61" s="6" t="str">
        <v>T18107-Phan Trường Chinh</v>
      </c>
      <c r="C61">
        <f ca="1">IF(B61="","",COUNTIF(Source!$B$1:$B$999,B61))</f>
        <v>0</v>
      </c>
      <c r="D61" t="str">
        <f ca="1">IF($C61="","",IF($C61=0,"",
IF(SUMIFS(Source!I:I,Source!$B:$B,'Process (2)'!$B61,Source!$Q:$Q,"Sáng")=0,"",SUMIFS(Source!I:I,Source!$B:$B,'Process (2)'!$B61,Source!$Q:$Q,"Sáng"))))</f>
        <v/>
      </c>
      <c r="E61" t="str">
        <f ca="1">IF($C61="","",IF($C61=0,"",
IF($D61="","",SUMIFS(Source!J:J,Source!$B:$B,'Process (2)'!$B61,Source!$Q:$Q,"Sáng"))))</f>
        <v/>
      </c>
      <c r="F61" t="str">
        <f ca="1">IF($C61="","",IF($C61=0,"",
IF($D61="","",SUMIFS(Source!K:K,Source!$B:$B,'Process (2)'!$B61,Source!$Q:$Q,"Sáng"))))</f>
        <v/>
      </c>
      <c r="G61" t="str">
        <f ca="1">IF($C61="","",IF($C61=0,"",
IF($D61="","",SUMIFS(Source!L:L,Source!$B:$B,'Process (2)'!$B61,Source!$Q:$Q,"Sáng"))))</f>
        <v/>
      </c>
      <c r="H61" t="str">
        <f ca="1">IF($C61="","",IF($C61=0,"",
IF(SUMIFS(Source!M:M,Source!$B:$B,'Process (2)'!$B61,Source!$Q:$Q,"Chiều")=0,"",SUMIFS(Source!M:M,Source!$B:$B,'Process (2)'!$B61,Source!$Q:$Q,"Chiều"))))</f>
        <v/>
      </c>
      <c r="I61" t="str">
        <f ca="1">IF($C61="","",IF($C61=0,"",
IF($H61="","",SUMIFS(Source!J:J,Source!$B:$B,'Process (2)'!$B61,Source!$Q:$Q,"Chiều"))))</f>
        <v/>
      </c>
      <c r="J61" t="str">
        <f ca="1">IF($C61="","",IF($C61=0,"",
IF($H61="","",SUMIFS(Source!K:K,Source!$B:$B,'Process (2)'!$B61,Source!$Q:$Q,"Chiều"))))</f>
        <v/>
      </c>
      <c r="K61" t="str">
        <f ca="1">IF($C61="","",IF($C61=0,"",
IF($H61="","",SUMIFS(Source!L:L,Source!$B:$B,'Process (2)'!$B61,Source!$Q:$Q,"Chiều"))))</f>
        <v/>
      </c>
    </row>
    <row r="62" spans="1:11" ht="15.75" thickBot="1" x14ac:dyDescent="0.3">
      <c r="A62" s="5" t="str">
        <v>SG17.22H</v>
      </c>
      <c r="B62" s="6" t="str">
        <v>T44794-Đỗ Hồng Tâm</v>
      </c>
      <c r="C62">
        <f ca="1">IF(B62="","",COUNTIF(Source!$B$1:$B$999,B62))</f>
        <v>0</v>
      </c>
      <c r="D62" t="str">
        <f ca="1">IF($C62="","",IF($C62=0,"",
IF(SUMIFS(Source!I:I,Source!$B:$B,'Process (2)'!$B62,Source!$Q:$Q,"Sáng")=0,"",SUMIFS(Source!I:I,Source!$B:$B,'Process (2)'!$B62,Source!$Q:$Q,"Sáng"))))</f>
        <v/>
      </c>
      <c r="E62" t="str">
        <f ca="1">IF($C62="","",IF($C62=0,"",
IF($D62="","",SUMIFS(Source!J:J,Source!$B:$B,'Process (2)'!$B62,Source!$Q:$Q,"Sáng"))))</f>
        <v/>
      </c>
      <c r="F62" t="str">
        <f ca="1">IF($C62="","",IF($C62=0,"",
IF($D62="","",SUMIFS(Source!K:K,Source!$B:$B,'Process (2)'!$B62,Source!$Q:$Q,"Sáng"))))</f>
        <v/>
      </c>
      <c r="G62" t="str">
        <f ca="1">IF($C62="","",IF($C62=0,"",
IF($D62="","",SUMIFS(Source!L:L,Source!$B:$B,'Process (2)'!$B62,Source!$Q:$Q,"Sáng"))))</f>
        <v/>
      </c>
      <c r="H62" t="str">
        <f ca="1">IF($C62="","",IF($C62=0,"",
IF(SUMIFS(Source!M:M,Source!$B:$B,'Process (2)'!$B62,Source!$Q:$Q,"Chiều")=0,"",SUMIFS(Source!M:M,Source!$B:$B,'Process (2)'!$B62,Source!$Q:$Q,"Chiều"))))</f>
        <v/>
      </c>
      <c r="I62" t="str">
        <f ca="1">IF($C62="","",IF($C62=0,"",
IF($H62="","",SUMIFS(Source!J:J,Source!$B:$B,'Process (2)'!$B62,Source!$Q:$Q,"Chiều"))))</f>
        <v/>
      </c>
      <c r="J62" t="str">
        <f ca="1">IF($C62="","",IF($C62=0,"",
IF($H62="","",SUMIFS(Source!K:K,Source!$B:$B,'Process (2)'!$B62,Source!$Q:$Q,"Chiều"))))</f>
        <v/>
      </c>
      <c r="K62" t="str">
        <f ca="1">IF($C62="","",IF($C62=0,"",
IF($H62="","",SUMIFS(Source!L:L,Source!$B:$B,'Process (2)'!$B62,Source!$Q:$Q,"Chiều"))))</f>
        <v/>
      </c>
    </row>
    <row r="63" spans="1:11" ht="15.75" thickBot="1" x14ac:dyDescent="0.3">
      <c r="A63" s="5" t="str">
        <v>SG17.22H</v>
      </c>
      <c r="B63" s="6" t="str">
        <v>T48314-Dương Tường Long</v>
      </c>
      <c r="C63">
        <f ca="1">IF(B63="","",COUNTIF(Source!$B$1:$B$999,B63))</f>
        <v>0</v>
      </c>
      <c r="D63" t="str">
        <f ca="1">IF($C63="","",IF($C63=0,"",
IF(SUMIFS(Source!I:I,Source!$B:$B,'Process (2)'!$B63,Source!$Q:$Q,"Sáng")=0,"",SUMIFS(Source!I:I,Source!$B:$B,'Process (2)'!$B63,Source!$Q:$Q,"Sáng"))))</f>
        <v/>
      </c>
      <c r="E63" t="str">
        <f ca="1">IF($C63="","",IF($C63=0,"",
IF($D63="","",SUMIFS(Source!J:J,Source!$B:$B,'Process (2)'!$B63,Source!$Q:$Q,"Sáng"))))</f>
        <v/>
      </c>
      <c r="F63" t="str">
        <f ca="1">IF($C63="","",IF($C63=0,"",
IF($D63="","",SUMIFS(Source!K:K,Source!$B:$B,'Process (2)'!$B63,Source!$Q:$Q,"Sáng"))))</f>
        <v/>
      </c>
      <c r="G63" t="str">
        <f ca="1">IF($C63="","",IF($C63=0,"",
IF($D63="","",SUMIFS(Source!L:L,Source!$B:$B,'Process (2)'!$B63,Source!$Q:$Q,"Sáng"))))</f>
        <v/>
      </c>
      <c r="H63" t="str">
        <f ca="1">IF($C63="","",IF($C63=0,"",
IF(SUMIFS(Source!M:M,Source!$B:$B,'Process (2)'!$B63,Source!$Q:$Q,"Chiều")=0,"",SUMIFS(Source!M:M,Source!$B:$B,'Process (2)'!$B63,Source!$Q:$Q,"Chiều"))))</f>
        <v/>
      </c>
      <c r="I63" t="str">
        <f ca="1">IF($C63="","",IF($C63=0,"",
IF($H63="","",SUMIFS(Source!J:J,Source!$B:$B,'Process (2)'!$B63,Source!$Q:$Q,"Chiều"))))</f>
        <v/>
      </c>
      <c r="J63" t="str">
        <f ca="1">IF($C63="","",IF($C63=0,"",
IF($H63="","",SUMIFS(Source!K:K,Source!$B:$B,'Process (2)'!$B63,Source!$Q:$Q,"Chiều"))))</f>
        <v/>
      </c>
      <c r="K63" t="str">
        <f ca="1">IF($C63="","",IF($C63=0,"",
IF($H63="","",SUMIFS(Source!L:L,Source!$B:$B,'Process (2)'!$B63,Source!$Q:$Q,"Chiều"))))</f>
        <v/>
      </c>
    </row>
    <row r="64" spans="1:11" ht="15.75" thickBot="1" x14ac:dyDescent="0.3">
      <c r="A64" s="5" t="str">
        <v>SG17.22H</v>
      </c>
      <c r="B64" s="6" t="str">
        <v>T83561-Trang Hồng Phương</v>
      </c>
      <c r="C64">
        <f ca="1">IF(B64="","",COUNTIF(Source!$B$1:$B$999,B64))</f>
        <v>0</v>
      </c>
      <c r="D64" t="str">
        <f ca="1">IF($C64="","",IF($C64=0,"",
IF(SUMIFS(Source!I:I,Source!$B:$B,'Process (2)'!$B64,Source!$Q:$Q,"Sáng")=0,"",SUMIFS(Source!I:I,Source!$B:$B,'Process (2)'!$B64,Source!$Q:$Q,"Sáng"))))</f>
        <v/>
      </c>
      <c r="E64" t="str">
        <f ca="1">IF($C64="","",IF($C64=0,"",
IF($D64="","",SUMIFS(Source!J:J,Source!$B:$B,'Process (2)'!$B64,Source!$Q:$Q,"Sáng"))))</f>
        <v/>
      </c>
      <c r="F64" t="str">
        <f ca="1">IF($C64="","",IF($C64=0,"",
IF($D64="","",SUMIFS(Source!K:K,Source!$B:$B,'Process (2)'!$B64,Source!$Q:$Q,"Sáng"))))</f>
        <v/>
      </c>
      <c r="G64" t="str">
        <f ca="1">IF($C64="","",IF($C64=0,"",
IF($D64="","",SUMIFS(Source!L:L,Source!$B:$B,'Process (2)'!$B64,Source!$Q:$Q,"Sáng"))))</f>
        <v/>
      </c>
      <c r="H64" t="str">
        <f ca="1">IF($C64="","",IF($C64=0,"",
IF(SUMIFS(Source!M:M,Source!$B:$B,'Process (2)'!$B64,Source!$Q:$Q,"Chiều")=0,"",SUMIFS(Source!M:M,Source!$B:$B,'Process (2)'!$B64,Source!$Q:$Q,"Chiều"))))</f>
        <v/>
      </c>
      <c r="I64" t="str">
        <f ca="1">IF($C64="","",IF($C64=0,"",
IF($H64="","",SUMIFS(Source!J:J,Source!$B:$B,'Process (2)'!$B64,Source!$Q:$Q,"Chiều"))))</f>
        <v/>
      </c>
      <c r="J64" t="str">
        <f ca="1">IF($C64="","",IF($C64=0,"",
IF($H64="","",SUMIFS(Source!K:K,Source!$B:$B,'Process (2)'!$B64,Source!$Q:$Q,"Chiều"))))</f>
        <v/>
      </c>
      <c r="K64" t="str">
        <f ca="1">IF($C64="","",IF($C64=0,"",
IF($H64="","",SUMIFS(Source!L:L,Source!$B:$B,'Process (2)'!$B64,Source!$Q:$Q,"Chiều"))))</f>
        <v/>
      </c>
    </row>
    <row r="65" spans="1:11" ht="15.75" thickBot="1" x14ac:dyDescent="0.3">
      <c r="A65" s="5" t="str">
        <v>SG17.22H</v>
      </c>
      <c r="B65" s="6" t="str">
        <v>T84121-Nguyễn Quang Vinh</v>
      </c>
      <c r="C65">
        <f ca="1">IF(B65="","",COUNTIF(Source!$B$1:$B$999,B65))</f>
        <v>0</v>
      </c>
      <c r="D65" t="str">
        <f ca="1">IF($C65="","",IF($C65=0,"",
IF(SUMIFS(Source!I:I,Source!$B:$B,'Process (2)'!$B65,Source!$Q:$Q,"Sáng")=0,"",SUMIFS(Source!I:I,Source!$B:$B,'Process (2)'!$B65,Source!$Q:$Q,"Sáng"))))</f>
        <v/>
      </c>
      <c r="E65" t="str">
        <f ca="1">IF($C65="","",IF($C65=0,"",
IF($D65="","",SUMIFS(Source!J:J,Source!$B:$B,'Process (2)'!$B65,Source!$Q:$Q,"Sáng"))))</f>
        <v/>
      </c>
      <c r="F65" t="str">
        <f ca="1">IF($C65="","",IF($C65=0,"",
IF($D65="","",SUMIFS(Source!K:K,Source!$B:$B,'Process (2)'!$B65,Source!$Q:$Q,"Sáng"))))</f>
        <v/>
      </c>
      <c r="G65" t="str">
        <f ca="1">IF($C65="","",IF($C65=0,"",
IF($D65="","",SUMIFS(Source!L:L,Source!$B:$B,'Process (2)'!$B65,Source!$Q:$Q,"Sáng"))))</f>
        <v/>
      </c>
      <c r="H65" t="str">
        <f ca="1">IF($C65="","",IF($C65=0,"",
IF(SUMIFS(Source!M:M,Source!$B:$B,'Process (2)'!$B65,Source!$Q:$Q,"Chiều")=0,"",SUMIFS(Source!M:M,Source!$B:$B,'Process (2)'!$B65,Source!$Q:$Q,"Chiều"))))</f>
        <v/>
      </c>
      <c r="I65" t="str">
        <f ca="1">IF($C65="","",IF($C65=0,"",
IF($H65="","",SUMIFS(Source!J:J,Source!$B:$B,'Process (2)'!$B65,Source!$Q:$Q,"Chiều"))))</f>
        <v/>
      </c>
      <c r="J65" t="str">
        <f ca="1">IF($C65="","",IF($C65=0,"",
IF($H65="","",SUMIFS(Source!K:K,Source!$B:$B,'Process (2)'!$B65,Source!$Q:$Q,"Chiều"))))</f>
        <v/>
      </c>
      <c r="K65" t="str">
        <f ca="1">IF($C65="","",IF($C65=0,"",
IF($H65="","",SUMIFS(Source!L:L,Source!$B:$B,'Process (2)'!$B65,Source!$Q:$Q,"Chiều"))))</f>
        <v/>
      </c>
    </row>
    <row r="66" spans="1:11" ht="15.75" thickBot="1" x14ac:dyDescent="0.3">
      <c r="A66" s="5" t="str">
        <v>SG17.22I</v>
      </c>
      <c r="B66" s="6" t="str">
        <v>T1299-Đinh Đức Thiện</v>
      </c>
      <c r="C66">
        <f ca="1">IF(B66="","",COUNTIF(Source!$B$1:$B$999,B66))</f>
        <v>13</v>
      </c>
      <c r="D66">
        <f ca="1">IF($C66="","",IF($C66=0,"",
IF(SUMIFS(Source!I:I,Source!$B:$B,'Process (2)'!$B66,Source!$Q:$Q,"Sáng")=0,"",SUMIFS(Source!I:I,Source!$B:$B,'Process (2)'!$B66,Source!$Q:$Q,"Sáng"))))</f>
        <v>353</v>
      </c>
      <c r="E66">
        <f ca="1">IF($C66="","",IF($C66=0,"",
IF($D66="","",SUMIFS(Source!J:J,Source!$B:$B,'Process (2)'!$B66,Source!$Q:$Q,"Sáng"))))</f>
        <v>328</v>
      </c>
      <c r="F66">
        <f ca="1">IF($C66="","",IF($C66=0,"",
IF($D66="","",SUMIFS(Source!K:K,Source!$B:$B,'Process (2)'!$B66,Source!$Q:$Q,"Sáng"))))</f>
        <v>5</v>
      </c>
      <c r="G66">
        <f ca="1">IF($C66="","",IF($C66=0,"",
IF($D66="","",SUMIFS(Source!L:L,Source!$B:$B,'Process (2)'!$B66,Source!$Q:$Q,"Sáng"))))</f>
        <v>20</v>
      </c>
      <c r="H66">
        <f ca="1">IF($C66="","",IF($C66=0,"",
IF(SUMIFS(Source!M:M,Source!$B:$B,'Process (2)'!$B66,Source!$Q:$Q,"Chiều")=0,"",SUMIFS(Source!M:M,Source!$B:$B,'Process (2)'!$B66,Source!$Q:$Q,"Chiều"))))</f>
        <v>253</v>
      </c>
      <c r="I66">
        <f ca="1">IF($C66="","",IF($C66=0,"",
IF($H66="","",SUMIFS(Source!J:J,Source!$B:$B,'Process (2)'!$B66,Source!$Q:$Q,"Chiều"))))</f>
        <v>213</v>
      </c>
      <c r="J66">
        <f ca="1">IF($C66="","",IF($C66=0,"",
IF($H66="","",SUMIFS(Source!K:K,Source!$B:$B,'Process (2)'!$B66,Source!$Q:$Q,"Chiều"))))</f>
        <v>3</v>
      </c>
      <c r="K66">
        <f ca="1">IF($C66="","",IF($C66=0,"",
IF($H66="","",SUMIFS(Source!L:L,Source!$B:$B,'Process (2)'!$B66,Source!$Q:$Q,"Chiều"))))</f>
        <v>34</v>
      </c>
    </row>
    <row r="67" spans="1:11" ht="15.75" thickBot="1" x14ac:dyDescent="0.3">
      <c r="A67" s="5" t="str">
        <v>SG17.22I</v>
      </c>
      <c r="B67" s="6" t="str">
        <v>T89470-Trần Minh Đạt</v>
      </c>
      <c r="C67">
        <f ca="1">IF(B67="","",COUNTIF(Source!$B$1:$B$999,B67))</f>
        <v>0</v>
      </c>
      <c r="D67" t="str">
        <f ca="1">IF($C67="","",IF($C67=0,"",
IF(SUMIFS(Source!I:I,Source!$B:$B,'Process (2)'!$B67,Source!$Q:$Q,"Sáng")=0,"",SUMIFS(Source!I:I,Source!$B:$B,'Process (2)'!$B67,Source!$Q:$Q,"Sáng"))))</f>
        <v/>
      </c>
      <c r="E67" t="str">
        <f ca="1">IF($C67="","",IF($C67=0,"",
IF($D67="","",SUMIFS(Source!J:J,Source!$B:$B,'Process (2)'!$B67,Source!$Q:$Q,"Sáng"))))</f>
        <v/>
      </c>
      <c r="F67" t="str">
        <f ca="1">IF($C67="","",IF($C67=0,"",
IF($D67="","",SUMIFS(Source!K:K,Source!$B:$B,'Process (2)'!$B67,Source!$Q:$Q,"Sáng"))))</f>
        <v/>
      </c>
      <c r="G67" t="str">
        <f ca="1">IF($C67="","",IF($C67=0,"",
IF($D67="","",SUMIFS(Source!L:L,Source!$B:$B,'Process (2)'!$B67,Source!$Q:$Q,"Sáng"))))</f>
        <v/>
      </c>
      <c r="H67" t="str">
        <f ca="1">IF($C67="","",IF($C67=0,"",
IF(SUMIFS(Source!M:M,Source!$B:$B,'Process (2)'!$B67,Source!$Q:$Q,"Chiều")=0,"",SUMIFS(Source!M:M,Source!$B:$B,'Process (2)'!$B67,Source!$Q:$Q,"Chiều"))))</f>
        <v/>
      </c>
      <c r="I67" t="str">
        <f ca="1">IF($C67="","",IF($C67=0,"",
IF($H67="","",SUMIFS(Source!J:J,Source!$B:$B,'Process (2)'!$B67,Source!$Q:$Q,"Chiều"))))</f>
        <v/>
      </c>
      <c r="J67" t="str">
        <f ca="1">IF($C67="","",IF($C67=0,"",
IF($H67="","",SUMIFS(Source!K:K,Source!$B:$B,'Process (2)'!$B67,Source!$Q:$Q,"Chiều"))))</f>
        <v/>
      </c>
      <c r="K67" t="str">
        <f ca="1">IF($C67="","",IF($C67=0,"",
IF($H67="","",SUMIFS(Source!L:L,Source!$B:$B,'Process (2)'!$B67,Source!$Q:$Q,"Chiều"))))</f>
        <v/>
      </c>
    </row>
    <row r="68" spans="1:11" ht="15.75" thickBot="1" x14ac:dyDescent="0.3">
      <c r="A68" s="5" t="str">
        <v>SG17.22I</v>
      </c>
      <c r="B68" s="6" t="str">
        <v>T98624-Ngô Thanh Tiến</v>
      </c>
      <c r="C68">
        <f ca="1">IF(B68="","",COUNTIF(Source!$B$1:$B$999,B68))</f>
        <v>0</v>
      </c>
      <c r="D68" t="str">
        <f ca="1">IF($C68="","",IF($C68=0,"",
IF(SUMIFS(Source!I:I,Source!$B:$B,'Process (2)'!$B68,Source!$Q:$Q,"Sáng")=0,"",SUMIFS(Source!I:I,Source!$B:$B,'Process (2)'!$B68,Source!$Q:$Q,"Sáng"))))</f>
        <v/>
      </c>
      <c r="E68" t="str">
        <f ca="1">IF($C68="","",IF($C68=0,"",
IF($D68="","",SUMIFS(Source!J:J,Source!$B:$B,'Process (2)'!$B68,Source!$Q:$Q,"Sáng"))))</f>
        <v/>
      </c>
      <c r="F68" t="str">
        <f ca="1">IF($C68="","",IF($C68=0,"",
IF($D68="","",SUMIFS(Source!K:K,Source!$B:$B,'Process (2)'!$B68,Source!$Q:$Q,"Sáng"))))</f>
        <v/>
      </c>
      <c r="G68" t="str">
        <f ca="1">IF($C68="","",IF($C68=0,"",
IF($D68="","",SUMIFS(Source!L:L,Source!$B:$B,'Process (2)'!$B68,Source!$Q:$Q,"Sáng"))))</f>
        <v/>
      </c>
      <c r="H68" t="str">
        <f ca="1">IF($C68="","",IF($C68=0,"",
IF(SUMIFS(Source!M:M,Source!$B:$B,'Process (2)'!$B68,Source!$Q:$Q,"Chiều")=0,"",SUMIFS(Source!M:M,Source!$B:$B,'Process (2)'!$B68,Source!$Q:$Q,"Chiều"))))</f>
        <v/>
      </c>
      <c r="I68" t="str">
        <f ca="1">IF($C68="","",IF($C68=0,"",
IF($H68="","",SUMIFS(Source!J:J,Source!$B:$B,'Process (2)'!$B68,Source!$Q:$Q,"Chiều"))))</f>
        <v/>
      </c>
      <c r="J68" t="str">
        <f ca="1">IF($C68="","",IF($C68=0,"",
IF($H68="","",SUMIFS(Source!K:K,Source!$B:$B,'Process (2)'!$B68,Source!$Q:$Q,"Chiều"))))</f>
        <v/>
      </c>
      <c r="K68" t="str">
        <f ca="1">IF($C68="","",IF($C68=0,"",
IF($H68="","",SUMIFS(Source!L:L,Source!$B:$B,'Process (2)'!$B68,Source!$Q:$Q,"Chiều"))))</f>
        <v/>
      </c>
    </row>
    <row r="69" spans="1:11" ht="15.75" thickBot="1" x14ac:dyDescent="0.3">
      <c r="A69" s="5" t="str">
        <v>SG17.22I</v>
      </c>
      <c r="B69" s="6" t="str">
        <v>T131400-Nguyễn Vĩnh Lợi</v>
      </c>
      <c r="C69">
        <f ca="1">IF(B69="","",COUNTIF(Source!$B$1:$B$999,B69))</f>
        <v>10</v>
      </c>
      <c r="D69">
        <f ca="1">IF($C69="","",IF($C69=0,"",
IF(SUMIFS(Source!I:I,Source!$B:$B,'Process (2)'!$B69,Source!$Q:$Q,"Sáng")=0,"",SUMIFS(Source!I:I,Source!$B:$B,'Process (2)'!$B69,Source!$Q:$Q,"Sáng"))))</f>
        <v>148</v>
      </c>
      <c r="E69">
        <f ca="1">IF($C69="","",IF($C69=0,"",
IF($D69="","",SUMIFS(Source!J:J,Source!$B:$B,'Process (2)'!$B69,Source!$Q:$Q,"Sáng"))))</f>
        <v>136</v>
      </c>
      <c r="F69">
        <f ca="1">IF($C69="","",IF($C69=0,"",
IF($D69="","",SUMIFS(Source!K:K,Source!$B:$B,'Process (2)'!$B69,Source!$Q:$Q,"Sáng"))))</f>
        <v>2</v>
      </c>
      <c r="G69">
        <f ca="1">IF($C69="","",IF($C69=0,"",
IF($D69="","",SUMIFS(Source!L:L,Source!$B:$B,'Process (2)'!$B69,Source!$Q:$Q,"Sáng"))))</f>
        <v>10</v>
      </c>
      <c r="H69">
        <f ca="1">IF($C69="","",IF($C69=0,"",
IF(SUMIFS(Source!M:M,Source!$B:$B,'Process (2)'!$B69,Source!$Q:$Q,"Chiều")=0,"",SUMIFS(Source!M:M,Source!$B:$B,'Process (2)'!$B69,Source!$Q:$Q,"Chiều"))))</f>
        <v>315</v>
      </c>
      <c r="I69">
        <f ca="1">IF($C69="","",IF($C69=0,"",
IF($H69="","",SUMIFS(Source!J:J,Source!$B:$B,'Process (2)'!$B69,Source!$Q:$Q,"Chiều"))))</f>
        <v>274</v>
      </c>
      <c r="J69">
        <f ca="1">IF($C69="","",IF($C69=0,"",
IF($H69="","",SUMIFS(Source!K:K,Source!$B:$B,'Process (2)'!$B69,Source!$Q:$Q,"Chiều"))))</f>
        <v>7</v>
      </c>
      <c r="K69">
        <f ca="1">IF($C69="","",IF($C69=0,"",
IF($H69="","",SUMIFS(Source!L:L,Source!$B:$B,'Process (2)'!$B69,Source!$Q:$Q,"Chiều"))))</f>
        <v>33</v>
      </c>
    </row>
    <row r="70" spans="1:11" ht="15.75" thickBot="1" x14ac:dyDescent="0.3">
      <c r="A70" s="5" t="str">
        <v>SG17.22I</v>
      </c>
      <c r="B70" s="6" t="str">
        <v>T157838-Vương Quang Châu</v>
      </c>
      <c r="C70">
        <f ca="1">IF(B70="","",COUNTIF(Source!$B$1:$B$999,B70))</f>
        <v>12</v>
      </c>
      <c r="D70" t="str">
        <f ca="1">IF($C70="","",IF($C70=0,"",
IF(SUMIFS(Source!I:I,Source!$B:$B,'Process (2)'!$B70,Source!$Q:$Q,"Sáng")=0,"",SUMIFS(Source!I:I,Source!$B:$B,'Process (2)'!$B70,Source!$Q:$Q,"Sáng"))))</f>
        <v/>
      </c>
      <c r="E70" t="str">
        <f ca="1">IF($C70="","",IF($C70=0,"",
IF($D70="","",SUMIFS(Source!J:J,Source!$B:$B,'Process (2)'!$B70,Source!$Q:$Q,"Sáng"))))</f>
        <v/>
      </c>
      <c r="F70" t="str">
        <f ca="1">IF($C70="","",IF($C70=0,"",
IF($D70="","",SUMIFS(Source!K:K,Source!$B:$B,'Process (2)'!$B70,Source!$Q:$Q,"Sáng"))))</f>
        <v/>
      </c>
      <c r="G70" t="str">
        <f ca="1">IF($C70="","",IF($C70=0,"",
IF($D70="","",SUMIFS(Source!L:L,Source!$B:$B,'Process (2)'!$B70,Source!$Q:$Q,"Sáng"))))</f>
        <v/>
      </c>
      <c r="H70">
        <f ca="1">IF($C70="","",IF($C70=0,"",
IF(SUMIFS(Source!M:M,Source!$B:$B,'Process (2)'!$B70,Source!$Q:$Q,"Chiều")=0,"",SUMIFS(Source!M:M,Source!$B:$B,'Process (2)'!$B70,Source!$Q:$Q,"Chiều"))))</f>
        <v>425</v>
      </c>
      <c r="I70">
        <f ca="1">IF($C70="","",IF($C70=0,"",
IF($H70="","",SUMIFS(Source!J:J,Source!$B:$B,'Process (2)'!$B70,Source!$Q:$Q,"Chiều"))))</f>
        <v>368</v>
      </c>
      <c r="J70">
        <f ca="1">IF($C70="","",IF($C70=0,"",
IF($H70="","",SUMIFS(Source!K:K,Source!$B:$B,'Process (2)'!$B70,Source!$Q:$Q,"Chiều"))))</f>
        <v>14</v>
      </c>
      <c r="K70">
        <f ca="1">IF($C70="","",IF($C70=0,"",
IF($H70="","",SUMIFS(Source!L:L,Source!$B:$B,'Process (2)'!$B70,Source!$Q:$Q,"Chiều"))))</f>
        <v>42</v>
      </c>
    </row>
    <row r="71" spans="1:11" ht="15.75" thickBot="1" x14ac:dyDescent="0.3">
      <c r="A71" s="5" t="str">
        <v>SG17.22K</v>
      </c>
      <c r="B71" s="6" t="str">
        <v>T36014-Nguyễn Châu Lang</v>
      </c>
      <c r="C71">
        <f ca="1">IF(B71="","",COUNTIF(Source!$B$1:$B$999,B71))</f>
        <v>0</v>
      </c>
      <c r="D71" t="str">
        <f ca="1">IF($C71="","",IF($C71=0,"",
IF(SUMIFS(Source!I:I,Source!$B:$B,'Process (2)'!$B71,Source!$Q:$Q,"Sáng")=0,"",SUMIFS(Source!I:I,Source!$B:$B,'Process (2)'!$B71,Source!$Q:$Q,"Sáng"))))</f>
        <v/>
      </c>
      <c r="E71" t="str">
        <f ca="1">IF($C71="","",IF($C71=0,"",
IF($D71="","",SUMIFS(Source!J:J,Source!$B:$B,'Process (2)'!$B71,Source!$Q:$Q,"Sáng"))))</f>
        <v/>
      </c>
      <c r="F71" t="str">
        <f ca="1">IF($C71="","",IF($C71=0,"",
IF($D71="","",SUMIFS(Source!K:K,Source!$B:$B,'Process (2)'!$B71,Source!$Q:$Q,"Sáng"))))</f>
        <v/>
      </c>
      <c r="G71" t="str">
        <f ca="1">IF($C71="","",IF($C71=0,"",
IF($D71="","",SUMIFS(Source!L:L,Source!$B:$B,'Process (2)'!$B71,Source!$Q:$Q,"Sáng"))))</f>
        <v/>
      </c>
      <c r="H71" t="str">
        <f ca="1">IF($C71="","",IF($C71=0,"",
IF(SUMIFS(Source!M:M,Source!$B:$B,'Process (2)'!$B71,Source!$Q:$Q,"Chiều")=0,"",SUMIFS(Source!M:M,Source!$B:$B,'Process (2)'!$B71,Source!$Q:$Q,"Chiều"))))</f>
        <v/>
      </c>
      <c r="I71" t="str">
        <f ca="1">IF($C71="","",IF($C71=0,"",
IF($H71="","",SUMIFS(Source!J:J,Source!$B:$B,'Process (2)'!$B71,Source!$Q:$Q,"Chiều"))))</f>
        <v/>
      </c>
      <c r="J71" t="str">
        <f ca="1">IF($C71="","",IF($C71=0,"",
IF($H71="","",SUMIFS(Source!K:K,Source!$B:$B,'Process (2)'!$B71,Source!$Q:$Q,"Chiều"))))</f>
        <v/>
      </c>
      <c r="K71" t="str">
        <f ca="1">IF($C71="","",IF($C71=0,"",
IF($H71="","",SUMIFS(Source!L:L,Source!$B:$B,'Process (2)'!$B71,Source!$Q:$Q,"Chiều"))))</f>
        <v/>
      </c>
    </row>
    <row r="72" spans="1:11" ht="15.75" thickBot="1" x14ac:dyDescent="0.3">
      <c r="A72" s="5" t="str">
        <v>SG17.22K</v>
      </c>
      <c r="B72" s="6" t="str">
        <v>T94422-Khưu Thị Mỹ Ngân</v>
      </c>
      <c r="C72">
        <f ca="1">IF(B72="","",COUNTIF(Source!$B$1:$B$999,B72))</f>
        <v>0</v>
      </c>
      <c r="D72" t="str">
        <f ca="1">IF($C72="","",IF($C72=0,"",
IF(SUMIFS(Source!I:I,Source!$B:$B,'Process (2)'!$B72,Source!$Q:$Q,"Sáng")=0,"",SUMIFS(Source!I:I,Source!$B:$B,'Process (2)'!$B72,Source!$Q:$Q,"Sáng"))))</f>
        <v/>
      </c>
      <c r="E72" t="str">
        <f ca="1">IF($C72="","",IF($C72=0,"",
IF($D72="","",SUMIFS(Source!J:J,Source!$B:$B,'Process (2)'!$B72,Source!$Q:$Q,"Sáng"))))</f>
        <v/>
      </c>
      <c r="F72" t="str">
        <f ca="1">IF($C72="","",IF($C72=0,"",
IF($D72="","",SUMIFS(Source!K:K,Source!$B:$B,'Process (2)'!$B72,Source!$Q:$Q,"Sáng"))))</f>
        <v/>
      </c>
      <c r="G72" t="str">
        <f ca="1">IF($C72="","",IF($C72=0,"",
IF($D72="","",SUMIFS(Source!L:L,Source!$B:$B,'Process (2)'!$B72,Source!$Q:$Q,"Sáng"))))</f>
        <v/>
      </c>
      <c r="H72" t="str">
        <f ca="1">IF($C72="","",IF($C72=0,"",
IF(SUMIFS(Source!M:M,Source!$B:$B,'Process (2)'!$B72,Source!$Q:$Q,"Chiều")=0,"",SUMIFS(Source!M:M,Source!$B:$B,'Process (2)'!$B72,Source!$Q:$Q,"Chiều"))))</f>
        <v/>
      </c>
      <c r="I72" t="str">
        <f ca="1">IF($C72="","",IF($C72=0,"",
IF($H72="","",SUMIFS(Source!J:J,Source!$B:$B,'Process (2)'!$B72,Source!$Q:$Q,"Chiều"))))</f>
        <v/>
      </c>
      <c r="J72" t="str">
        <f ca="1">IF($C72="","",IF($C72=0,"",
IF($H72="","",SUMIFS(Source!K:K,Source!$B:$B,'Process (2)'!$B72,Source!$Q:$Q,"Chiều"))))</f>
        <v/>
      </c>
      <c r="K72" t="str">
        <f ca="1">IF($C72="","",IF($C72=0,"",
IF($H72="","",SUMIFS(Source!L:L,Source!$B:$B,'Process (2)'!$B72,Source!$Q:$Q,"Chiều"))))</f>
        <v/>
      </c>
    </row>
    <row r="73" spans="1:11" ht="15.75" thickBot="1" x14ac:dyDescent="0.3">
      <c r="A73" s="5" t="str">
        <v>SG17.22K</v>
      </c>
      <c r="B73" s="6" t="str">
        <v>T3568-Trương Ngọc Khải</v>
      </c>
      <c r="C73">
        <f ca="1">IF(B73="","",COUNTIF(Source!$B$1:$B$999,B73))</f>
        <v>0</v>
      </c>
      <c r="D73" t="str">
        <f ca="1">IF($C73="","",IF($C73=0,"",
IF(SUMIFS(Source!I:I,Source!$B:$B,'Process (2)'!$B73,Source!$Q:$Q,"Sáng")=0,"",SUMIFS(Source!I:I,Source!$B:$B,'Process (2)'!$B73,Source!$Q:$Q,"Sáng"))))</f>
        <v/>
      </c>
      <c r="E73" t="str">
        <f ca="1">IF($C73="","",IF($C73=0,"",
IF($D73="","",SUMIFS(Source!J:J,Source!$B:$B,'Process (2)'!$B73,Source!$Q:$Q,"Sáng"))))</f>
        <v/>
      </c>
      <c r="F73" t="str">
        <f ca="1">IF($C73="","",IF($C73=0,"",
IF($D73="","",SUMIFS(Source!K:K,Source!$B:$B,'Process (2)'!$B73,Source!$Q:$Q,"Sáng"))))</f>
        <v/>
      </c>
      <c r="G73" t="str">
        <f ca="1">IF($C73="","",IF($C73=0,"",
IF($D73="","",SUMIFS(Source!L:L,Source!$B:$B,'Process (2)'!$B73,Source!$Q:$Q,"Sáng"))))</f>
        <v/>
      </c>
      <c r="H73" t="str">
        <f ca="1">IF($C73="","",IF($C73=0,"",
IF(SUMIFS(Source!M:M,Source!$B:$B,'Process (2)'!$B73,Source!$Q:$Q,"Chiều")=0,"",SUMIFS(Source!M:M,Source!$B:$B,'Process (2)'!$B73,Source!$Q:$Q,"Chiều"))))</f>
        <v/>
      </c>
      <c r="I73" t="str">
        <f ca="1">IF($C73="","",IF($C73=0,"",
IF($H73="","",SUMIFS(Source!J:J,Source!$B:$B,'Process (2)'!$B73,Source!$Q:$Q,"Chiều"))))</f>
        <v/>
      </c>
      <c r="J73" t="str">
        <f ca="1">IF($C73="","",IF($C73=0,"",
IF($H73="","",SUMIFS(Source!K:K,Source!$B:$B,'Process (2)'!$B73,Source!$Q:$Q,"Chiều"))))</f>
        <v/>
      </c>
      <c r="K73" t="str">
        <f ca="1">IF($C73="","",IF($C73=0,"",
IF($H73="","",SUMIFS(Source!L:L,Source!$B:$B,'Process (2)'!$B73,Source!$Q:$Q,"Chiều"))))</f>
        <v/>
      </c>
    </row>
    <row r="74" spans="1:11" ht="30.75" thickBot="1" x14ac:dyDescent="0.3">
      <c r="A74" s="9" t="str">
        <v>SG17.22D</v>
      </c>
      <c r="B74" s="6" t="str">
        <v>T174908-Nguyễn Thành Chương</v>
      </c>
      <c r="C74">
        <f ca="1">IF(B74="","",COUNTIF(Source!$B$1:$B$999,B74))</f>
        <v>0</v>
      </c>
      <c r="D74" t="str">
        <f ca="1">IF($C74="","",IF($C74=0,"",
IF(SUMIFS(Source!I:I,Source!$B:$B,'Process (2)'!$B74,Source!$Q:$Q,"Sáng")=0,"",SUMIFS(Source!I:I,Source!$B:$B,'Process (2)'!$B74,Source!$Q:$Q,"Sáng"))))</f>
        <v/>
      </c>
      <c r="E74" t="str">
        <f ca="1">IF($C74="","",IF($C74=0,"",
IF($D74="","",SUMIFS(Source!J:J,Source!$B:$B,'Process (2)'!$B74,Source!$Q:$Q,"Sáng"))))</f>
        <v/>
      </c>
      <c r="F74" t="str">
        <f ca="1">IF($C74="","",IF($C74=0,"",
IF($D74="","",SUMIFS(Source!K:K,Source!$B:$B,'Process (2)'!$B74,Source!$Q:$Q,"Sáng"))))</f>
        <v/>
      </c>
      <c r="G74" t="str">
        <f ca="1">IF($C74="","",IF($C74=0,"",
IF($D74="","",SUMIFS(Source!L:L,Source!$B:$B,'Process (2)'!$B74,Source!$Q:$Q,"Sáng"))))</f>
        <v/>
      </c>
      <c r="H74" t="str">
        <f ca="1">IF($C74="","",IF($C74=0,"",
IF(SUMIFS(Source!M:M,Source!$B:$B,'Process (2)'!$B74,Source!$Q:$Q,"Chiều")=0,"",SUMIFS(Source!M:M,Source!$B:$B,'Process (2)'!$B74,Source!$Q:$Q,"Chiều"))))</f>
        <v/>
      </c>
      <c r="I74" t="str">
        <f ca="1">IF($C74="","",IF($C74=0,"",
IF($H74="","",SUMIFS(Source!J:J,Source!$B:$B,'Process (2)'!$B74,Source!$Q:$Q,"Chiều"))))</f>
        <v/>
      </c>
      <c r="J74" t="str">
        <f ca="1">IF($C74="","",IF($C74=0,"",
IF($H74="","",SUMIFS(Source!K:K,Source!$B:$B,'Process (2)'!$B74,Source!$Q:$Q,"Chiều"))))</f>
        <v/>
      </c>
      <c r="K74" t="str">
        <f ca="1">IF($C74="","",IF($C74=0,"",
IF($H74="","",SUMIFS(Source!L:L,Source!$B:$B,'Process (2)'!$B74,Source!$Q:$Q,"Chiều"))))</f>
        <v/>
      </c>
    </row>
    <row r="75" spans="1:11" x14ac:dyDescent="0.25">
      <c r="A75" t="str">
        <v>SG17.22C</v>
      </c>
      <c r="B75" t="str">
        <v>T177712-Nguyễn Bảo Toàn</v>
      </c>
      <c r="C75">
        <f ca="1">IF(B75="","",COUNTIF(Source!$B$1:$B$999,B75))</f>
        <v>0</v>
      </c>
      <c r="D75" t="str">
        <f ca="1">IF($C75="","",IF($C75=0,"",
IF(SUMIFS(Source!I:I,Source!$B:$B,'Process (2)'!$B75,Source!$Q:$Q,"Sáng")=0,"",SUMIFS(Source!I:I,Source!$B:$B,'Process (2)'!$B75,Source!$Q:$Q,"Sáng"))))</f>
        <v/>
      </c>
      <c r="E75" t="str">
        <f ca="1">IF($C75="","",IF($C75=0,"",
IF($D75="","",SUMIFS(Source!J:J,Source!$B:$B,'Process (2)'!$B75,Source!$Q:$Q,"Sáng"))))</f>
        <v/>
      </c>
      <c r="F75" t="str">
        <f ca="1">IF($C75="","",IF($C75=0,"",
IF($D75="","",SUMIFS(Source!K:K,Source!$B:$B,'Process (2)'!$B75,Source!$Q:$Q,"Sáng"))))</f>
        <v/>
      </c>
      <c r="G75" t="str">
        <f ca="1">IF($C75="","",IF($C75=0,"",
IF($D75="","",SUMIFS(Source!L:L,Source!$B:$B,'Process (2)'!$B75,Source!$Q:$Q,"Sáng"))))</f>
        <v/>
      </c>
      <c r="H75" t="str">
        <f ca="1">IF($C75="","",IF($C75=0,"",
IF(SUMIFS(Source!M:M,Source!$B:$B,'Process (2)'!$B75,Source!$Q:$Q,"Chiều")=0,"",SUMIFS(Source!M:M,Source!$B:$B,'Process (2)'!$B75,Source!$Q:$Q,"Chiều"))))</f>
        <v/>
      </c>
      <c r="I75" t="str">
        <f ca="1">IF($C75="","",IF($C75=0,"",
IF($H75="","",SUMIFS(Source!J:J,Source!$B:$B,'Process (2)'!$B75,Source!$Q:$Q,"Chiều"))))</f>
        <v/>
      </c>
      <c r="J75" t="str">
        <f ca="1">IF($C75="","",IF($C75=0,"",
IF($H75="","",SUMIFS(Source!K:K,Source!$B:$B,'Process (2)'!$B75,Source!$Q:$Q,"Chiều"))))</f>
        <v/>
      </c>
      <c r="K75" t="str">
        <f ca="1">IF($C75="","",IF($C75=0,"",
IF($H75="","",SUMIFS(Source!L:L,Source!$B:$B,'Process (2)'!$B75,Source!$Q:$Q,"Chiều"))))</f>
        <v/>
      </c>
    </row>
    <row r="76" spans="1:11" x14ac:dyDescent="0.25">
      <c r="A76" t="str">
        <v>SG17.22A</v>
      </c>
      <c r="B76" t="str">
        <v>T176220-Nguyễn Quốc Cường</v>
      </c>
      <c r="C76">
        <f ca="1">IF(B76="","",COUNTIF(Source!$B$1:$B$999,B76))</f>
        <v>0</v>
      </c>
      <c r="D76" t="str">
        <f ca="1">IF($C76="","",IF($C76=0,"",
IF(SUMIFS(Source!I:I,Source!$B:$B,'Process (2)'!$B76,Source!$Q:$Q,"Sáng")=0,"",SUMIFS(Source!I:I,Source!$B:$B,'Process (2)'!$B76,Source!$Q:$Q,"Sáng"))))</f>
        <v/>
      </c>
      <c r="E76" t="str">
        <f ca="1">IF($C76="","",IF($C76=0,"",
IF($D76="","",SUMIFS(Source!J:J,Source!$B:$B,'Process (2)'!$B76,Source!$Q:$Q,"Sáng"))))</f>
        <v/>
      </c>
      <c r="F76" t="str">
        <f ca="1">IF($C76="","",IF($C76=0,"",
IF($D76="","",SUMIFS(Source!K:K,Source!$B:$B,'Process (2)'!$B76,Source!$Q:$Q,"Sáng"))))</f>
        <v/>
      </c>
      <c r="G76" t="str">
        <f ca="1">IF($C76="","",IF($C76=0,"",
IF($D76="","",SUMIFS(Source!L:L,Source!$B:$B,'Process (2)'!$B76,Source!$Q:$Q,"Sáng"))))</f>
        <v/>
      </c>
      <c r="H76" t="str">
        <f ca="1">IF($C76="","",IF($C76=0,"",
IF(SUMIFS(Source!M:M,Source!$B:$B,'Process (2)'!$B76,Source!$Q:$Q,"Chiều")=0,"",SUMIFS(Source!M:M,Source!$B:$B,'Process (2)'!$B76,Source!$Q:$Q,"Chiều"))))</f>
        <v/>
      </c>
      <c r="I76" t="str">
        <f ca="1">IF($C76="","",IF($C76=0,"",
IF($H76="","",SUMIFS(Source!J:J,Source!$B:$B,'Process (2)'!$B76,Source!$Q:$Q,"Chiều"))))</f>
        <v/>
      </c>
      <c r="J76" t="str">
        <f ca="1">IF($C76="","",IF($C76=0,"",
IF($H76="","",SUMIFS(Source!K:K,Source!$B:$B,'Process (2)'!$B76,Source!$Q:$Q,"Chiều"))))</f>
        <v/>
      </c>
      <c r="K76" t="str">
        <f ca="1">IF($C76="","",IF($C76=0,"",
IF($H76="","",SUMIFS(Source!L:L,Source!$B:$B,'Process (2)'!$B76,Source!$Q:$Q,"Chiều"))))</f>
        <v/>
      </c>
    </row>
    <row r="77" spans="1:11" x14ac:dyDescent="0.25">
      <c r="A77" t="str">
        <v>SG17.22C</v>
      </c>
      <c r="B77" t="str">
        <v>T181596-Hoàng Minh Trường</v>
      </c>
      <c r="C77">
        <f ca="1">IF(B77="","",COUNTIF(Source!$B$1:$B$999,B77))</f>
        <v>0</v>
      </c>
      <c r="D77" t="str">
        <f ca="1">IF($C77="","",IF($C77=0,"",
IF(SUMIFS(Source!I:I,Source!$B:$B,'Process (2)'!$B77,Source!$Q:$Q,"Sáng")=0,"",SUMIFS(Source!I:I,Source!$B:$B,'Process (2)'!$B77,Source!$Q:$Q,"Sáng"))))</f>
        <v/>
      </c>
      <c r="E77" t="str">
        <f ca="1">IF($C77="","",IF($C77=0,"",
IF($D77="","",SUMIFS(Source!J:J,Source!$B:$B,'Process (2)'!$B77,Source!$Q:$Q,"Sáng"))))</f>
        <v/>
      </c>
      <c r="F77" t="str">
        <f ca="1">IF($C77="","",IF($C77=0,"",
IF($D77="","",SUMIFS(Source!K:K,Source!$B:$B,'Process (2)'!$B77,Source!$Q:$Q,"Sáng"))))</f>
        <v/>
      </c>
      <c r="G77" t="str">
        <f ca="1">IF($C77="","",IF($C77=0,"",
IF($D77="","",SUMIFS(Source!L:L,Source!$B:$B,'Process (2)'!$B77,Source!$Q:$Q,"Sáng"))))</f>
        <v/>
      </c>
      <c r="H77" t="str">
        <f ca="1">IF($C77="","",IF($C77=0,"",
IF(SUMIFS(Source!M:M,Source!$B:$B,'Process (2)'!$B77,Source!$Q:$Q,"Chiều")=0,"",SUMIFS(Source!M:M,Source!$B:$B,'Process (2)'!$B77,Source!$Q:$Q,"Chiều"))))</f>
        <v/>
      </c>
      <c r="I77" t="str">
        <f ca="1">IF($C77="","",IF($C77=0,"",
IF($H77="","",SUMIFS(Source!J:J,Source!$B:$B,'Process (2)'!$B77,Source!$Q:$Q,"Chiều"))))</f>
        <v/>
      </c>
      <c r="J77" t="str">
        <f ca="1">IF($C77="","",IF($C77=0,"",
IF($H77="","",SUMIFS(Source!K:K,Source!$B:$B,'Process (2)'!$B77,Source!$Q:$Q,"Chiều"))))</f>
        <v/>
      </c>
      <c r="K77" t="str">
        <f ca="1">IF($C77="","",IF($C77=0,"",
IF($H77="","",SUMIFS(Source!L:L,Source!$B:$B,'Process (2)'!$B77,Source!$Q:$Q,"Chiều"))))</f>
        <v/>
      </c>
    </row>
    <row r="78" spans="1:11" x14ac:dyDescent="0.25">
      <c r="A78" t="str">
        <v>SG17.22G</v>
      </c>
      <c r="B78" t="str">
        <v>T238068-Bành Tất Hoài</v>
      </c>
      <c r="C78">
        <f ca="1">IF(B78="","",COUNTIF(Source!$B$1:$B$999,B78))</f>
        <v>0</v>
      </c>
      <c r="D78" t="str">
        <f ca="1">IF($C78="","",IF($C78=0,"",
IF(SUMIFS(Source!I:I,Source!$B:$B,'Process (2)'!$B78,Source!$Q:$Q,"Sáng")=0,"",SUMIFS(Source!I:I,Source!$B:$B,'Process (2)'!$B78,Source!$Q:$Q,"Sáng"))))</f>
        <v/>
      </c>
      <c r="E78" t="str">
        <f ca="1">IF($C78="","",IF($C78=0,"",
IF($D78="","",SUMIFS(Source!J:J,Source!$B:$B,'Process (2)'!$B78,Source!$Q:$Q,"Sáng"))))</f>
        <v/>
      </c>
      <c r="F78" t="str">
        <f ca="1">IF($C78="","",IF($C78=0,"",
IF($D78="","",SUMIFS(Source!K:K,Source!$B:$B,'Process (2)'!$B78,Source!$Q:$Q,"Sáng"))))</f>
        <v/>
      </c>
      <c r="G78" t="str">
        <f ca="1">IF($C78="","",IF($C78=0,"",
IF($D78="","",SUMIFS(Source!L:L,Source!$B:$B,'Process (2)'!$B78,Source!$Q:$Q,"Sáng"))))</f>
        <v/>
      </c>
      <c r="H78" t="str">
        <f ca="1">IF($C78="","",IF($C78=0,"",
IF(SUMIFS(Source!M:M,Source!$B:$B,'Process (2)'!$B78,Source!$Q:$Q,"Chiều")=0,"",SUMIFS(Source!M:M,Source!$B:$B,'Process (2)'!$B78,Source!$Q:$Q,"Chiều"))))</f>
        <v/>
      </c>
      <c r="I78" t="str">
        <f ca="1">IF($C78="","",IF($C78=0,"",
IF($H78="","",SUMIFS(Source!J:J,Source!$B:$B,'Process (2)'!$B78,Source!$Q:$Q,"Chiều"))))</f>
        <v/>
      </c>
      <c r="J78" t="str">
        <f ca="1">IF($C78="","",IF($C78=0,"",
IF($H78="","",SUMIFS(Source!K:K,Source!$B:$B,'Process (2)'!$B78,Source!$Q:$Q,"Chiều"))))</f>
        <v/>
      </c>
      <c r="K78" t="str">
        <f ca="1">IF($C78="","",IF($C78=0,"",
IF($H78="","",SUMIFS(Source!L:L,Source!$B:$B,'Process (2)'!$B78,Source!$Q:$Q,"Chiều"))))</f>
        <v/>
      </c>
    </row>
    <row r="79" spans="1:11" x14ac:dyDescent="0.25">
      <c r="A79" t="str">
        <v>SG17.22G</v>
      </c>
      <c r="B79" t="str">
        <v>T222678- Nguyễn Trần Trung</v>
      </c>
      <c r="C79">
        <f ca="1">IF(B79="","",COUNTIF(Source!$B$1:$B$999,B79))</f>
        <v>0</v>
      </c>
      <c r="D79" t="str">
        <f ca="1">IF($C79="","",IF($C79=0,"",
IF(SUMIFS(Source!I:I,Source!$B:$B,'Process (2)'!$B79,Source!$Q:$Q,"Sáng")=0,"",SUMIFS(Source!I:I,Source!$B:$B,'Process (2)'!$B79,Source!$Q:$Q,"Sáng"))))</f>
        <v/>
      </c>
      <c r="E79" t="str">
        <f ca="1">IF($C79="","",IF($C79=0,"",
IF($D79="","",SUMIFS(Source!J:J,Source!$B:$B,'Process (2)'!$B79,Source!$Q:$Q,"Sáng"))))</f>
        <v/>
      </c>
      <c r="F79" t="str">
        <f ca="1">IF($C79="","",IF($C79=0,"",
IF($D79="","",SUMIFS(Source!K:K,Source!$B:$B,'Process (2)'!$B79,Source!$Q:$Q,"Sáng"))))</f>
        <v/>
      </c>
      <c r="G79" t="str">
        <f ca="1">IF($C79="","",IF($C79=0,"",
IF($D79="","",SUMIFS(Source!L:L,Source!$B:$B,'Process (2)'!$B79,Source!$Q:$Q,"Sáng"))))</f>
        <v/>
      </c>
      <c r="H79" t="str">
        <f ca="1">IF($C79="","",IF($C79=0,"",
IF(SUMIFS(Source!M:M,Source!$B:$B,'Process (2)'!$B79,Source!$Q:$Q,"Chiều")=0,"",SUMIFS(Source!M:M,Source!$B:$B,'Process (2)'!$B79,Source!$Q:$Q,"Chiều"))))</f>
        <v/>
      </c>
      <c r="I79" t="str">
        <f ca="1">IF($C79="","",IF($C79=0,"",
IF($H79="","",SUMIFS(Source!J:J,Source!$B:$B,'Process (2)'!$B79,Source!$Q:$Q,"Chiều"))))</f>
        <v/>
      </c>
      <c r="J79" t="str">
        <f ca="1">IF($C79="","",IF($C79=0,"",
IF($H79="","",SUMIFS(Source!K:K,Source!$B:$B,'Process (2)'!$B79,Source!$Q:$Q,"Chiều"))))</f>
        <v/>
      </c>
      <c r="K79" t="str">
        <f ca="1">IF($C79="","",IF($C79=0,"",
IF($H79="","",SUMIFS(Source!L:L,Source!$B:$B,'Process (2)'!$B79,Source!$Q:$Q,"Chiều"))))</f>
        <v/>
      </c>
    </row>
    <row r="80" spans="1:11" x14ac:dyDescent="0.25">
      <c r="A80" t="str">
        <v>SG17.22C</v>
      </c>
      <c r="B80" t="str">
        <v>T184852-Lê Minh Nhựt</v>
      </c>
      <c r="C80">
        <f ca="1">IF(B80="","",COUNTIF(Source!$B$1:$B$999,B80))</f>
        <v>0</v>
      </c>
      <c r="D80" t="str">
        <f ca="1">IF($C80="","",IF($C80=0,"",
IF(SUMIFS(Source!I:I,Source!$B:$B,'Process (2)'!$B80,Source!$Q:$Q,"Sáng")=0,"",SUMIFS(Source!I:I,Source!$B:$B,'Process (2)'!$B80,Source!$Q:$Q,"Sáng"))))</f>
        <v/>
      </c>
      <c r="E80" t="str">
        <f ca="1">IF($C80="","",IF($C80=0,"",
IF($D80="","",SUMIFS(Source!J:J,Source!$B:$B,'Process (2)'!$B80,Source!$Q:$Q,"Sáng"))))</f>
        <v/>
      </c>
      <c r="F80" t="str">
        <f ca="1">IF($C80="","",IF($C80=0,"",
IF($D80="","",SUMIFS(Source!K:K,Source!$B:$B,'Process (2)'!$B80,Source!$Q:$Q,"Sáng"))))</f>
        <v/>
      </c>
      <c r="G80" t="str">
        <f ca="1">IF($C80="","",IF($C80=0,"",
IF($D80="","",SUMIFS(Source!L:L,Source!$B:$B,'Process (2)'!$B80,Source!$Q:$Q,"Sáng"))))</f>
        <v/>
      </c>
      <c r="H80" t="str">
        <f ca="1">IF($C80="","",IF($C80=0,"",
IF(SUMIFS(Source!M:M,Source!$B:$B,'Process (2)'!$B80,Source!$Q:$Q,"Chiều")=0,"",SUMIFS(Source!M:M,Source!$B:$B,'Process (2)'!$B80,Source!$Q:$Q,"Chiều"))))</f>
        <v/>
      </c>
      <c r="I80" t="str">
        <f ca="1">IF($C80="","",IF($C80=0,"",
IF($H80="","",SUMIFS(Source!J:J,Source!$B:$B,'Process (2)'!$B80,Source!$Q:$Q,"Chiều"))))</f>
        <v/>
      </c>
      <c r="J80" t="str">
        <f ca="1">IF($C80="","",IF($C80=0,"",
IF($H80="","",SUMIFS(Source!K:K,Source!$B:$B,'Process (2)'!$B80,Source!$Q:$Q,"Chiều"))))</f>
        <v/>
      </c>
      <c r="K80" t="str">
        <f ca="1">IF($C80="","",IF($C80=0,"",
IF($H80="","",SUMIFS(Source!L:L,Source!$B:$B,'Process (2)'!$B80,Source!$Q:$Q,"Chiều"))))</f>
        <v/>
      </c>
    </row>
    <row r="81" spans="1:11" x14ac:dyDescent="0.25">
      <c r="A81" t="str">
        <v>SG17.22H</v>
      </c>
      <c r="B81" t="str">
        <v>T185244-Trần Minh Khánh</v>
      </c>
      <c r="C81">
        <f ca="1">IF(B81="","",COUNTIF(Source!$B$1:$B$999,B81))</f>
        <v>0</v>
      </c>
      <c r="D81" t="str">
        <f ca="1">IF($C81="","",IF($C81=0,"",
IF(SUMIFS(Source!I:I,Source!$B:$B,'Process (2)'!$B81,Source!$Q:$Q,"Sáng")=0,"",SUMIFS(Source!I:I,Source!$B:$B,'Process (2)'!$B81,Source!$Q:$Q,"Sáng"))))</f>
        <v/>
      </c>
      <c r="E81" t="str">
        <f ca="1">IF($C81="","",IF($C81=0,"",
IF($D81="","",SUMIFS(Source!J:J,Source!$B:$B,'Process (2)'!$B81,Source!$Q:$Q,"Sáng"))))</f>
        <v/>
      </c>
      <c r="F81" t="str">
        <f ca="1">IF($C81="","",IF($C81=0,"",
IF($D81="","",SUMIFS(Source!K:K,Source!$B:$B,'Process (2)'!$B81,Source!$Q:$Q,"Sáng"))))</f>
        <v/>
      </c>
      <c r="G81" t="str">
        <f ca="1">IF($C81="","",IF($C81=0,"",
IF($D81="","",SUMIFS(Source!L:L,Source!$B:$B,'Process (2)'!$B81,Source!$Q:$Q,"Sáng"))))</f>
        <v/>
      </c>
      <c r="H81" t="str">
        <f ca="1">IF($C81="","",IF($C81=0,"",
IF(SUMIFS(Source!M:M,Source!$B:$B,'Process (2)'!$B81,Source!$Q:$Q,"Chiều")=0,"",SUMIFS(Source!M:M,Source!$B:$B,'Process (2)'!$B81,Source!$Q:$Q,"Chiều"))))</f>
        <v/>
      </c>
      <c r="I81" t="str">
        <f ca="1">IF($C81="","",IF($C81=0,"",
IF($H81="","",SUMIFS(Source!J:J,Source!$B:$B,'Process (2)'!$B81,Source!$Q:$Q,"Chiều"))))</f>
        <v/>
      </c>
      <c r="J81" t="str">
        <f ca="1">IF($C81="","",IF($C81=0,"",
IF($H81="","",SUMIFS(Source!K:K,Source!$B:$B,'Process (2)'!$B81,Source!$Q:$Q,"Chiều"))))</f>
        <v/>
      </c>
      <c r="K81" t="str">
        <f ca="1">IF($C81="","",IF($C81=0,"",
IF($H81="","",SUMIFS(Source!L:L,Source!$B:$B,'Process (2)'!$B81,Source!$Q:$Q,"Chiều"))))</f>
        <v/>
      </c>
    </row>
    <row r="82" spans="1:11" x14ac:dyDescent="0.25">
      <c r="A82" t="str">
        <v>SG17.22E</v>
      </c>
      <c r="B82" t="str">
        <v>T192784-Vũ Ngọc Hiếu</v>
      </c>
      <c r="C82">
        <f ca="1">IF(B82="","",COUNTIF(Source!$B$1:$B$999,B82))</f>
        <v>0</v>
      </c>
      <c r="D82" t="str">
        <f ca="1">IF($C82="","",IF($C82=0,"",
IF(SUMIFS(Source!I:I,Source!$B:$B,'Process (2)'!$B82,Source!$Q:$Q,"Sáng")=0,"",SUMIFS(Source!I:I,Source!$B:$B,'Process (2)'!$B82,Source!$Q:$Q,"Sáng"))))</f>
        <v/>
      </c>
      <c r="E82" t="str">
        <f ca="1">IF($C82="","",IF($C82=0,"",
IF($D82="","",SUMIFS(Source!J:J,Source!$B:$B,'Process (2)'!$B82,Source!$Q:$Q,"Sáng"))))</f>
        <v/>
      </c>
      <c r="F82" t="str">
        <f ca="1">IF($C82="","",IF($C82=0,"",
IF($D82="","",SUMIFS(Source!K:K,Source!$B:$B,'Process (2)'!$B82,Source!$Q:$Q,"Sáng"))))</f>
        <v/>
      </c>
      <c r="G82" t="str">
        <f ca="1">IF($C82="","",IF($C82=0,"",
IF($D82="","",SUMIFS(Source!L:L,Source!$B:$B,'Process (2)'!$B82,Source!$Q:$Q,"Sáng"))))</f>
        <v/>
      </c>
      <c r="H82" t="str">
        <f ca="1">IF($C82="","",IF($C82=0,"",
IF(SUMIFS(Source!M:M,Source!$B:$B,'Process (2)'!$B82,Source!$Q:$Q,"Chiều")=0,"",SUMIFS(Source!M:M,Source!$B:$B,'Process (2)'!$B82,Source!$Q:$Q,"Chiều"))))</f>
        <v/>
      </c>
      <c r="I82" t="str">
        <f ca="1">IF($C82="","",IF($C82=0,"",
IF($H82="","",SUMIFS(Source!J:J,Source!$B:$B,'Process (2)'!$B82,Source!$Q:$Q,"Chiều"))))</f>
        <v/>
      </c>
      <c r="J82" t="str">
        <f ca="1">IF($C82="","",IF($C82=0,"",
IF($H82="","",SUMIFS(Source!K:K,Source!$B:$B,'Process (2)'!$B82,Source!$Q:$Q,"Chiều"))))</f>
        <v/>
      </c>
      <c r="K82" t="str">
        <f ca="1">IF($C82="","",IF($C82=0,"",
IF($H82="","",SUMIFS(Source!L:L,Source!$B:$B,'Process (2)'!$B82,Source!$Q:$Q,"Chiều"))))</f>
        <v/>
      </c>
    </row>
    <row r="83" spans="1:11" x14ac:dyDescent="0.25">
      <c r="A83" t="str">
        <v>SG17.22D</v>
      </c>
      <c r="B83" t="str">
        <v>T203536-Ngô Văn Tú</v>
      </c>
      <c r="C83">
        <f ca="1">IF(B83="","",COUNTIF(Source!$B$1:$B$999,B83))</f>
        <v>0</v>
      </c>
      <c r="D83" t="str">
        <f ca="1">IF($C83="","",IF($C83=0,"",
IF(SUMIFS(Source!I:I,Source!$B:$B,'Process (2)'!$B83,Source!$Q:$Q,"Sáng")=0,"",SUMIFS(Source!I:I,Source!$B:$B,'Process (2)'!$B83,Source!$Q:$Q,"Sáng"))))</f>
        <v/>
      </c>
      <c r="E83" t="str">
        <f ca="1">IF($C83="","",IF($C83=0,"",
IF($D83="","",SUMIFS(Source!J:J,Source!$B:$B,'Process (2)'!$B83,Source!$Q:$Q,"Sáng"))))</f>
        <v/>
      </c>
      <c r="F83" t="str">
        <f ca="1">IF($C83="","",IF($C83=0,"",
IF($D83="","",SUMIFS(Source!K:K,Source!$B:$B,'Process (2)'!$B83,Source!$Q:$Q,"Sáng"))))</f>
        <v/>
      </c>
      <c r="G83" t="str">
        <f ca="1">IF($C83="","",IF($C83=0,"",
IF($D83="","",SUMIFS(Source!L:L,Source!$B:$B,'Process (2)'!$B83,Source!$Q:$Q,"Sáng"))))</f>
        <v/>
      </c>
      <c r="H83" t="str">
        <f ca="1">IF($C83="","",IF($C83=0,"",
IF(SUMIFS(Source!M:M,Source!$B:$B,'Process (2)'!$B83,Source!$Q:$Q,"Chiều")=0,"",SUMIFS(Source!M:M,Source!$B:$B,'Process (2)'!$B83,Source!$Q:$Q,"Chiều"))))</f>
        <v/>
      </c>
      <c r="I83" t="str">
        <f ca="1">IF($C83="","",IF($C83=0,"",
IF($H83="","",SUMIFS(Source!J:J,Source!$B:$B,'Process (2)'!$B83,Source!$Q:$Q,"Chiều"))))</f>
        <v/>
      </c>
      <c r="J83" t="str">
        <f ca="1">IF($C83="","",IF($C83=0,"",
IF($H83="","",SUMIFS(Source!K:K,Source!$B:$B,'Process (2)'!$B83,Source!$Q:$Q,"Chiều"))))</f>
        <v/>
      </c>
      <c r="K83" t="str">
        <f ca="1">IF($C83="","",IF($C83=0,"",
IF($H83="","",SUMIFS(Source!L:L,Source!$B:$B,'Process (2)'!$B83,Source!$Q:$Q,"Chiều"))))</f>
        <v/>
      </c>
    </row>
    <row r="84" spans="1:11" x14ac:dyDescent="0.25">
      <c r="A84" t="str">
        <v>SG17.22C</v>
      </c>
      <c r="B84" t="str">
        <v>T204632-Ninh Tuấn Khanh</v>
      </c>
      <c r="C84">
        <f ca="1">IF(B84="","",COUNTIF(Source!$B$1:$B$999,B84))</f>
        <v>0</v>
      </c>
      <c r="D84" t="str">
        <f ca="1">IF($C84="","",IF($C84=0,"",
IF(SUMIFS(Source!I:I,Source!$B:$B,'Process (2)'!$B84,Source!$Q:$Q,"Sáng")=0,"",SUMIFS(Source!I:I,Source!$B:$B,'Process (2)'!$B84,Source!$Q:$Q,"Sáng"))))</f>
        <v/>
      </c>
      <c r="E84" t="str">
        <f ca="1">IF($C84="","",IF($C84=0,"",
IF($D84="","",SUMIFS(Source!J:J,Source!$B:$B,'Process (2)'!$B84,Source!$Q:$Q,"Sáng"))))</f>
        <v/>
      </c>
      <c r="F84" t="str">
        <f ca="1">IF($C84="","",IF($C84=0,"",
IF($D84="","",SUMIFS(Source!K:K,Source!$B:$B,'Process (2)'!$B84,Source!$Q:$Q,"Sáng"))))</f>
        <v/>
      </c>
      <c r="G84" t="str">
        <f ca="1">IF($C84="","",IF($C84=0,"",
IF($D84="","",SUMIFS(Source!L:L,Source!$B:$B,'Process (2)'!$B84,Source!$Q:$Q,"Sáng"))))</f>
        <v/>
      </c>
      <c r="H84" t="str">
        <f ca="1">IF($C84="","",IF($C84=0,"",
IF(SUMIFS(Source!M:M,Source!$B:$B,'Process (2)'!$B84,Source!$Q:$Q,"Chiều")=0,"",SUMIFS(Source!M:M,Source!$B:$B,'Process (2)'!$B84,Source!$Q:$Q,"Chiều"))))</f>
        <v/>
      </c>
      <c r="I84" t="str">
        <f ca="1">IF($C84="","",IF($C84=0,"",
IF($H84="","",SUMIFS(Source!J:J,Source!$B:$B,'Process (2)'!$B84,Source!$Q:$Q,"Chiều"))))</f>
        <v/>
      </c>
      <c r="J84" t="str">
        <f ca="1">IF($C84="","",IF($C84=0,"",
IF($H84="","",SUMIFS(Source!K:K,Source!$B:$B,'Process (2)'!$B84,Source!$Q:$Q,"Chiều"))))</f>
        <v/>
      </c>
      <c r="K84" t="str">
        <f ca="1">IF($C84="","",IF($C84=0,"",
IF($H84="","",SUMIFS(Source!L:L,Source!$B:$B,'Process (2)'!$B84,Source!$Q:$Q,"Chiều"))))</f>
        <v/>
      </c>
    </row>
    <row r="85" spans="1:11" x14ac:dyDescent="0.25">
      <c r="A85" t="str">
        <v>SG17.22H</v>
      </c>
      <c r="B85" t="str">
        <v>T266679-Nguyễn Thanh Sơn</v>
      </c>
      <c r="C85">
        <f ca="1">IF(B85="","",COUNTIF(Source!$B$1:$B$999,B85))</f>
        <v>0</v>
      </c>
      <c r="D85" t="str">
        <f ca="1">IF($C85="","",IF($C85=0,"",
IF(SUMIFS(Source!I:I,Source!$B:$B,'Process (2)'!$B85,Source!$Q:$Q,"Sáng")=0,"",SUMIFS(Source!I:I,Source!$B:$B,'Process (2)'!$B85,Source!$Q:$Q,"Sáng"))))</f>
        <v/>
      </c>
      <c r="E85" t="str">
        <f ca="1">IF($C85="","",IF($C85=0,"",
IF($D85="","",SUMIFS(Source!J:J,Source!$B:$B,'Process (2)'!$B85,Source!$Q:$Q,"Sáng"))))</f>
        <v/>
      </c>
      <c r="F85" t="str">
        <f ca="1">IF($C85="","",IF($C85=0,"",
IF($D85="","",SUMIFS(Source!K:K,Source!$B:$B,'Process (2)'!$B85,Source!$Q:$Q,"Sáng"))))</f>
        <v/>
      </c>
      <c r="G85" t="str">
        <f ca="1">IF($C85="","",IF($C85=0,"",
IF($D85="","",SUMIFS(Source!L:L,Source!$B:$B,'Process (2)'!$B85,Source!$Q:$Q,"Sáng"))))</f>
        <v/>
      </c>
      <c r="H85" t="str">
        <f ca="1">IF($C85="","",IF($C85=0,"",
IF(SUMIFS(Source!M:M,Source!$B:$B,'Process (2)'!$B85,Source!$Q:$Q,"Chiều")=0,"",SUMIFS(Source!M:M,Source!$B:$B,'Process (2)'!$B85,Source!$Q:$Q,"Chiều"))))</f>
        <v/>
      </c>
      <c r="I85" t="str">
        <f ca="1">IF($C85="","",IF($C85=0,"",
IF($H85="","",SUMIFS(Source!J:J,Source!$B:$B,'Process (2)'!$B85,Source!$Q:$Q,"Chiều"))))</f>
        <v/>
      </c>
      <c r="J85" t="str">
        <f ca="1">IF($C85="","",IF($C85=0,"",
IF($H85="","",SUMIFS(Source!K:K,Source!$B:$B,'Process (2)'!$B85,Source!$Q:$Q,"Chiều"))))</f>
        <v/>
      </c>
      <c r="K85" t="str">
        <f ca="1">IF($C85="","",IF($C85=0,"",
IF($H85="","",SUMIFS(Source!L:L,Source!$B:$B,'Process (2)'!$B85,Source!$Q:$Q,"Chiều"))))</f>
        <v/>
      </c>
    </row>
    <row r="86" spans="1:11" x14ac:dyDescent="0.25">
      <c r="A86" t="str">
        <v>SG17.22C</v>
      </c>
      <c r="B86" t="str">
        <v>T211130-Lã Duy Tùng</v>
      </c>
      <c r="C86">
        <f ca="1">IF(B86="","",COUNTIF(Source!$B$1:$B$999,B86))</f>
        <v>0</v>
      </c>
      <c r="D86" t="str">
        <f ca="1">IF($C86="","",IF($C86=0,"",
IF(SUMIFS(Source!I:I,Source!$B:$B,'Process (2)'!$B86,Source!$Q:$Q,"Sáng")=0,"",SUMIFS(Source!I:I,Source!$B:$B,'Process (2)'!$B86,Source!$Q:$Q,"Sáng"))))</f>
        <v/>
      </c>
      <c r="E86" t="str">
        <f ca="1">IF($C86="","",IF($C86=0,"",
IF($D86="","",SUMIFS(Source!J:J,Source!$B:$B,'Process (2)'!$B86,Source!$Q:$Q,"Sáng"))))</f>
        <v/>
      </c>
      <c r="F86" t="str">
        <f ca="1">IF($C86="","",IF($C86=0,"",
IF($D86="","",SUMIFS(Source!K:K,Source!$B:$B,'Process (2)'!$B86,Source!$Q:$Q,"Sáng"))))</f>
        <v/>
      </c>
      <c r="G86" t="str">
        <f ca="1">IF($C86="","",IF($C86=0,"",
IF($D86="","",SUMIFS(Source!L:L,Source!$B:$B,'Process (2)'!$B86,Source!$Q:$Q,"Sáng"))))</f>
        <v/>
      </c>
      <c r="H86" t="str">
        <f ca="1">IF($C86="","",IF($C86=0,"",
IF(SUMIFS(Source!M:M,Source!$B:$B,'Process (2)'!$B86,Source!$Q:$Q,"Chiều")=0,"",SUMIFS(Source!M:M,Source!$B:$B,'Process (2)'!$B86,Source!$Q:$Q,"Chiều"))))</f>
        <v/>
      </c>
      <c r="I86" t="str">
        <f ca="1">IF($C86="","",IF($C86=0,"",
IF($H86="","",SUMIFS(Source!J:J,Source!$B:$B,'Process (2)'!$B86,Source!$Q:$Q,"Chiều"))))</f>
        <v/>
      </c>
      <c r="J86" t="str">
        <f ca="1">IF($C86="","",IF($C86=0,"",
IF($H86="","",SUMIFS(Source!K:K,Source!$B:$B,'Process (2)'!$B86,Source!$Q:$Q,"Chiều"))))</f>
        <v/>
      </c>
      <c r="K86" t="str">
        <f ca="1">IF($C86="","",IF($C86=0,"",
IF($H86="","",SUMIFS(Source!L:L,Source!$B:$B,'Process (2)'!$B86,Source!$Q:$Q,"Chiều"))))</f>
        <v/>
      </c>
    </row>
    <row r="87" spans="1:11" x14ac:dyDescent="0.25">
      <c r="A87" t="str">
        <v>SG17.22C</v>
      </c>
      <c r="B87" t="str">
        <v>T209722-Đào Quốc Thanh</v>
      </c>
      <c r="C87">
        <f ca="1">IF(B87="","",COUNTIF(Source!$B$1:$B$999,B87))</f>
        <v>0</v>
      </c>
      <c r="D87" t="str">
        <f ca="1">IF($C87="","",IF($C87=0,"",
IF(SUMIFS(Source!I:I,Source!$B:$B,'Process (2)'!$B87,Source!$Q:$Q,"Sáng")=0,"",SUMIFS(Source!I:I,Source!$B:$B,'Process (2)'!$B87,Source!$Q:$Q,"Sáng"))))</f>
        <v/>
      </c>
      <c r="E87" t="str">
        <f ca="1">IF($C87="","",IF($C87=0,"",
IF($D87="","",SUMIFS(Source!J:J,Source!$B:$B,'Process (2)'!$B87,Source!$Q:$Q,"Sáng"))))</f>
        <v/>
      </c>
      <c r="F87" t="str">
        <f ca="1">IF($C87="","",IF($C87=0,"",
IF($D87="","",SUMIFS(Source!K:K,Source!$B:$B,'Process (2)'!$B87,Source!$Q:$Q,"Sáng"))))</f>
        <v/>
      </c>
      <c r="G87" t="str">
        <f ca="1">IF($C87="","",IF($C87=0,"",
IF($D87="","",SUMIFS(Source!L:L,Source!$B:$B,'Process (2)'!$B87,Source!$Q:$Q,"Sáng"))))</f>
        <v/>
      </c>
      <c r="H87" t="str">
        <f ca="1">IF($C87="","",IF($C87=0,"",
IF(SUMIFS(Source!M:M,Source!$B:$B,'Process (2)'!$B87,Source!$Q:$Q,"Chiều")=0,"",SUMIFS(Source!M:M,Source!$B:$B,'Process (2)'!$B87,Source!$Q:$Q,"Chiều"))))</f>
        <v/>
      </c>
      <c r="I87" t="str">
        <f ca="1">IF($C87="","",IF($C87=0,"",
IF($H87="","",SUMIFS(Source!J:J,Source!$B:$B,'Process (2)'!$B87,Source!$Q:$Q,"Chiều"))))</f>
        <v/>
      </c>
      <c r="J87" t="str">
        <f ca="1">IF($C87="","",IF($C87=0,"",
IF($H87="","",SUMIFS(Source!K:K,Source!$B:$B,'Process (2)'!$B87,Source!$Q:$Q,"Chiều"))))</f>
        <v/>
      </c>
      <c r="K87" t="str">
        <f ca="1">IF($C87="","",IF($C87=0,"",
IF($H87="","",SUMIFS(Source!L:L,Source!$B:$B,'Process (2)'!$B87,Source!$Q:$Q,"Chiều"))))</f>
        <v/>
      </c>
    </row>
    <row r="88" spans="1:11" x14ac:dyDescent="0.25">
      <c r="A88" t="str">
        <v>PARTIME T</v>
      </c>
      <c r="B88" t="str">
        <v>T149715-Nguyễn Quang Tường</v>
      </c>
      <c r="C88">
        <f ca="1">IF(B88="","",COUNTIF(Source!$B$1:$B$999,B88))</f>
        <v>5</v>
      </c>
      <c r="D88" t="str">
        <f ca="1">IF($C88="","",IF($C88=0,"",
IF(SUMIFS(Source!I:I,Source!$B:$B,'Process (2)'!$B88,Source!$Q:$Q,"Sáng")=0,"",SUMIFS(Source!I:I,Source!$B:$B,'Process (2)'!$B88,Source!$Q:$Q,"Sáng"))))</f>
        <v/>
      </c>
      <c r="E88" t="str">
        <f ca="1">IF($C88="","",IF($C88=0,"",
IF($D88="","",SUMIFS(Source!J:J,Source!$B:$B,'Process (2)'!$B88,Source!$Q:$Q,"Sáng"))))</f>
        <v/>
      </c>
      <c r="F88" t="str">
        <f ca="1">IF($C88="","",IF($C88=0,"",
IF($D88="","",SUMIFS(Source!K:K,Source!$B:$B,'Process (2)'!$B88,Source!$Q:$Q,"Sáng"))))</f>
        <v/>
      </c>
      <c r="G88" t="str">
        <f ca="1">IF($C88="","",IF($C88=0,"",
IF($D88="","",SUMIFS(Source!L:L,Source!$B:$B,'Process (2)'!$B88,Source!$Q:$Q,"Sáng"))))</f>
        <v/>
      </c>
      <c r="H88">
        <f ca="1">IF($C88="","",IF($C88=0,"",
IF(SUMIFS(Source!M:M,Source!$B:$B,'Process (2)'!$B88,Source!$Q:$Q,"Chiều")=0,"",SUMIFS(Source!M:M,Source!$B:$B,'Process (2)'!$B88,Source!$Q:$Q,"Chiều"))))</f>
        <v>146</v>
      </c>
      <c r="I88">
        <f ca="1">IF($C88="","",IF($C88=0,"",
IF($H88="","",SUMIFS(Source!J:J,Source!$B:$B,'Process (2)'!$B88,Source!$Q:$Q,"Chiều"))))</f>
        <v>54</v>
      </c>
      <c r="J88">
        <f ca="1">IF($C88="","",IF($C88=0,"",
IF($H88="","",SUMIFS(Source!K:K,Source!$B:$B,'Process (2)'!$B88,Source!$Q:$Q,"Chiều"))))</f>
        <v>9</v>
      </c>
      <c r="K88">
        <f ca="1">IF($C88="","",IF($C88=0,"",
IF($H88="","",SUMIFS(Source!L:L,Source!$B:$B,'Process (2)'!$B88,Source!$Q:$Q,"Chiều"))))</f>
        <v>83</v>
      </c>
    </row>
    <row r="89" spans="1:11" x14ac:dyDescent="0.25">
      <c r="A89" t="str">
        <v>PARTIME T</v>
      </c>
      <c r="B89" t="str">
        <v>T247592-Võ Đình Bạch</v>
      </c>
      <c r="C89">
        <f ca="1">IF(B89="","",COUNTIF(Source!$B$1:$B$999,B89))</f>
        <v>0</v>
      </c>
      <c r="D89" t="str">
        <f ca="1">IF($C89="","",IF($C89=0,"",
IF(SUMIFS(Source!I:I,Source!$B:$B,'Process (2)'!$B89,Source!$Q:$Q,"Sáng")=0,"",SUMIFS(Source!I:I,Source!$B:$B,'Process (2)'!$B89,Source!$Q:$Q,"Sáng"))))</f>
        <v/>
      </c>
      <c r="E89" t="str">
        <f ca="1">IF($C89="","",IF($C89=0,"",
IF($D89="","",SUMIFS(Source!J:J,Source!$B:$B,'Process (2)'!$B89,Source!$Q:$Q,"Sáng"))))</f>
        <v/>
      </c>
      <c r="F89" t="str">
        <f ca="1">IF($C89="","",IF($C89=0,"",
IF($D89="","",SUMIFS(Source!K:K,Source!$B:$B,'Process (2)'!$B89,Source!$Q:$Q,"Sáng"))))</f>
        <v/>
      </c>
      <c r="G89" t="str">
        <f ca="1">IF($C89="","",IF($C89=0,"",
IF($D89="","",SUMIFS(Source!L:L,Source!$B:$B,'Process (2)'!$B89,Source!$Q:$Q,"Sáng"))))</f>
        <v/>
      </c>
      <c r="H89" t="str">
        <f ca="1">IF($C89="","",IF($C89=0,"",
IF(SUMIFS(Source!M:M,Source!$B:$B,'Process (2)'!$B89,Source!$Q:$Q,"Chiều")=0,"",SUMIFS(Source!M:M,Source!$B:$B,'Process (2)'!$B89,Source!$Q:$Q,"Chiều"))))</f>
        <v/>
      </c>
      <c r="I89" t="str">
        <f ca="1">IF($C89="","",IF($C89=0,"",
IF($H89="","",SUMIFS(Source!J:J,Source!$B:$B,'Process (2)'!$B89,Source!$Q:$Q,"Chiều"))))</f>
        <v/>
      </c>
      <c r="J89" t="str">
        <f ca="1">IF($C89="","",IF($C89=0,"",
IF($H89="","",SUMIFS(Source!K:K,Source!$B:$B,'Process (2)'!$B89,Source!$Q:$Q,"Chiều"))))</f>
        <v/>
      </c>
      <c r="K89" t="str">
        <f ca="1">IF($C89="","",IF($C89=0,"",
IF($H89="","",SUMIFS(Source!L:L,Source!$B:$B,'Process (2)'!$B89,Source!$Q:$Q,"Chiều"))))</f>
        <v/>
      </c>
    </row>
    <row r="90" spans="1:11" x14ac:dyDescent="0.25">
      <c r="A90" t="str">
        <v>PARTIME T</v>
      </c>
      <c r="B90" t="str">
        <v>T89374-PT Võ Thái Thanh</v>
      </c>
      <c r="C90">
        <f ca="1">IF(B90="","",COUNTIF(Source!$B$1:$B$999,B90))</f>
        <v>0</v>
      </c>
      <c r="D90" t="str">
        <f ca="1">IF($C90="","",IF($C90=0,"",
IF(SUMIFS(Source!I:I,Source!$B:$B,'Process (2)'!$B90,Source!$Q:$Q,"Sáng")=0,"",SUMIFS(Source!I:I,Source!$B:$B,'Process (2)'!$B90,Source!$Q:$Q,"Sáng"))))</f>
        <v/>
      </c>
      <c r="E90" t="str">
        <f ca="1">IF($C90="","",IF($C90=0,"",
IF($D90="","",SUMIFS(Source!J:J,Source!$B:$B,'Process (2)'!$B90,Source!$Q:$Q,"Sáng"))))</f>
        <v/>
      </c>
      <c r="F90" t="str">
        <f ca="1">IF($C90="","",IF($C90=0,"",
IF($D90="","",SUMIFS(Source!K:K,Source!$B:$B,'Process (2)'!$B90,Source!$Q:$Q,"Sáng"))))</f>
        <v/>
      </c>
      <c r="G90" t="str">
        <f ca="1">IF($C90="","",IF($C90=0,"",
IF($D90="","",SUMIFS(Source!L:L,Source!$B:$B,'Process (2)'!$B90,Source!$Q:$Q,"Sáng"))))</f>
        <v/>
      </c>
      <c r="H90" t="str">
        <f ca="1">IF($C90="","",IF($C90=0,"",
IF(SUMIFS(Source!M:M,Source!$B:$B,'Process (2)'!$B90,Source!$Q:$Q,"Chiều")=0,"",SUMIFS(Source!M:M,Source!$B:$B,'Process (2)'!$B90,Source!$Q:$Q,"Chiều"))))</f>
        <v/>
      </c>
      <c r="I90" t="str">
        <f ca="1">IF($C90="","",IF($C90=0,"",
IF($H90="","",SUMIFS(Source!J:J,Source!$B:$B,'Process (2)'!$B90,Source!$Q:$Q,"Chiều"))))</f>
        <v/>
      </c>
      <c r="J90" t="str">
        <f ca="1">IF($C90="","",IF($C90=0,"",
IF($H90="","",SUMIFS(Source!K:K,Source!$B:$B,'Process (2)'!$B90,Source!$Q:$Q,"Chiều"))))</f>
        <v/>
      </c>
      <c r="K90" t="str">
        <f ca="1">IF($C90="","",IF($C90=0,"",
IF($H90="","",SUMIFS(Source!L:L,Source!$B:$B,'Process (2)'!$B90,Source!$Q:$Q,"Chiều"))))</f>
        <v/>
      </c>
    </row>
    <row r="91" spans="1:11" x14ac:dyDescent="0.25">
      <c r="A91" t="str">
        <v>PARTIME T</v>
      </c>
      <c r="B91" t="str">
        <v>T226778 - Võ Ngọc Hoàng Thiên</v>
      </c>
      <c r="C91">
        <f ca="1">IF(B91="","",COUNTIF(Source!$B$1:$B$999,B91))</f>
        <v>0</v>
      </c>
      <c r="D91" t="str">
        <f ca="1">IF($C91="","",IF($C91=0,"",
IF(SUMIFS(Source!I:I,Source!$B:$B,'Process (2)'!$B91,Source!$Q:$Q,"Sáng")=0,"",SUMIFS(Source!I:I,Source!$B:$B,'Process (2)'!$B91,Source!$Q:$Q,"Sáng"))))</f>
        <v/>
      </c>
      <c r="E91" t="str">
        <f ca="1">IF($C91="","",IF($C91=0,"",
IF($D91="","",SUMIFS(Source!J:J,Source!$B:$B,'Process (2)'!$B91,Source!$Q:$Q,"Sáng"))))</f>
        <v/>
      </c>
      <c r="F91" t="str">
        <f ca="1">IF($C91="","",IF($C91=0,"",
IF($D91="","",SUMIFS(Source!K:K,Source!$B:$B,'Process (2)'!$B91,Source!$Q:$Q,"Sáng"))))</f>
        <v/>
      </c>
      <c r="G91" t="str">
        <f ca="1">IF($C91="","",IF($C91=0,"",
IF($D91="","",SUMIFS(Source!L:L,Source!$B:$B,'Process (2)'!$B91,Source!$Q:$Q,"Sáng"))))</f>
        <v/>
      </c>
      <c r="H91" t="str">
        <f ca="1">IF($C91="","",IF($C91=0,"",
IF(SUMIFS(Source!M:M,Source!$B:$B,'Process (2)'!$B91,Source!$Q:$Q,"Chiều")=0,"",SUMIFS(Source!M:M,Source!$B:$B,'Process (2)'!$B91,Source!$Q:$Q,"Chiều"))))</f>
        <v/>
      </c>
      <c r="I91" t="str">
        <f ca="1">IF($C91="","",IF($C91=0,"",
IF($H91="","",SUMIFS(Source!J:J,Source!$B:$B,'Process (2)'!$B91,Source!$Q:$Q,"Chiều"))))</f>
        <v/>
      </c>
      <c r="J91" t="str">
        <f ca="1">IF($C91="","",IF($C91=0,"",
IF($H91="","",SUMIFS(Source!K:K,Source!$B:$B,'Process (2)'!$B91,Source!$Q:$Q,"Chiều"))))</f>
        <v/>
      </c>
      <c r="K91" t="str">
        <f ca="1">IF($C91="","",IF($C91=0,"",
IF($H91="","",SUMIFS(Source!L:L,Source!$B:$B,'Process (2)'!$B91,Source!$Q:$Q,"Chiều"))))</f>
        <v/>
      </c>
    </row>
    <row r="92" spans="1:11" x14ac:dyDescent="0.25">
      <c r="A92" t="str">
        <v>PARTIME T</v>
      </c>
      <c r="B92" t="str">
        <v>T231212 - Võ Ngọc Bích Thùy</v>
      </c>
      <c r="C92">
        <f ca="1">IF(B92="","",COUNTIF(Source!$B$1:$B$999,B92))</f>
        <v>0</v>
      </c>
      <c r="D92" t="str">
        <f ca="1">IF($C92="","",IF($C92=0,"",
IF(SUMIFS(Source!I:I,Source!$B:$B,'Process (2)'!$B92,Source!$Q:$Q,"Sáng")=0,"",SUMIFS(Source!I:I,Source!$B:$B,'Process (2)'!$B92,Source!$Q:$Q,"Sáng"))))</f>
        <v/>
      </c>
      <c r="E92" t="str">
        <f ca="1">IF($C92="","",IF($C92=0,"",
IF($D92="","",SUMIFS(Source!J:J,Source!$B:$B,'Process (2)'!$B92,Source!$Q:$Q,"Sáng"))))</f>
        <v/>
      </c>
      <c r="F92" t="str">
        <f ca="1">IF($C92="","",IF($C92=0,"",
IF($D92="","",SUMIFS(Source!K:K,Source!$B:$B,'Process (2)'!$B92,Source!$Q:$Q,"Sáng"))))</f>
        <v/>
      </c>
      <c r="G92" t="str">
        <f ca="1">IF($C92="","",IF($C92=0,"",
IF($D92="","",SUMIFS(Source!L:L,Source!$B:$B,'Process (2)'!$B92,Source!$Q:$Q,"Sáng"))))</f>
        <v/>
      </c>
      <c r="H92" t="str">
        <f ca="1">IF($C92="","",IF($C92=0,"",
IF(SUMIFS(Source!M:M,Source!$B:$B,'Process (2)'!$B92,Source!$Q:$Q,"Chiều")=0,"",SUMIFS(Source!M:M,Source!$B:$B,'Process (2)'!$B92,Source!$Q:$Q,"Chiều"))))</f>
        <v/>
      </c>
      <c r="I92" t="str">
        <f ca="1">IF($C92="","",IF($C92=0,"",
IF($H92="","",SUMIFS(Source!J:J,Source!$B:$B,'Process (2)'!$B92,Source!$Q:$Q,"Chiều"))))</f>
        <v/>
      </c>
      <c r="J92" t="str">
        <f ca="1">IF($C92="","",IF($C92=0,"",
IF($H92="","",SUMIFS(Source!K:K,Source!$B:$B,'Process (2)'!$B92,Source!$Q:$Q,"Chiều"))))</f>
        <v/>
      </c>
      <c r="K92" t="str">
        <f ca="1">IF($C92="","",IF($C92=0,"",
IF($H92="","",SUMIFS(Source!L:L,Source!$B:$B,'Process (2)'!$B92,Source!$Q:$Q,"Chiều"))))</f>
        <v/>
      </c>
    </row>
    <row r="93" spans="1:11" x14ac:dyDescent="0.25">
      <c r="A93" t="str">
        <v>PARTIME T</v>
      </c>
      <c r="B93" t="str">
        <v>T226786 - Dương Tường Long</v>
      </c>
      <c r="C93">
        <f ca="1">IF(B93="","",COUNTIF(Source!$B$1:$B$999,B93))</f>
        <v>0</v>
      </c>
      <c r="D93" t="str">
        <f ca="1">IF($C93="","",IF($C93=0,"",
IF(SUMIFS(Source!I:I,Source!$B:$B,'Process (2)'!$B93,Source!$Q:$Q,"Sáng")=0,"",SUMIFS(Source!I:I,Source!$B:$B,'Process (2)'!$B93,Source!$Q:$Q,"Sáng"))))</f>
        <v/>
      </c>
      <c r="E93" t="str">
        <f ca="1">IF($C93="","",IF($C93=0,"",
IF($D93="","",SUMIFS(Source!J:J,Source!$B:$B,'Process (2)'!$B93,Source!$Q:$Q,"Sáng"))))</f>
        <v/>
      </c>
      <c r="F93" t="str">
        <f ca="1">IF($C93="","",IF($C93=0,"",
IF($D93="","",SUMIFS(Source!K:K,Source!$B:$B,'Process (2)'!$B93,Source!$Q:$Q,"Sáng"))))</f>
        <v/>
      </c>
      <c r="G93" t="str">
        <f ca="1">IF($C93="","",IF($C93=0,"",
IF($D93="","",SUMIFS(Source!L:L,Source!$B:$B,'Process (2)'!$B93,Source!$Q:$Q,"Sáng"))))</f>
        <v/>
      </c>
      <c r="H93" t="str">
        <f ca="1">IF($C93="","",IF($C93=0,"",
IF(SUMIFS(Source!M:M,Source!$B:$B,'Process (2)'!$B93,Source!$Q:$Q,"Chiều")=0,"",SUMIFS(Source!M:M,Source!$B:$B,'Process (2)'!$B93,Source!$Q:$Q,"Chiều"))))</f>
        <v/>
      </c>
      <c r="I93" t="str">
        <f ca="1">IF($C93="","",IF($C93=0,"",
IF($H93="","",SUMIFS(Source!J:J,Source!$B:$B,'Process (2)'!$B93,Source!$Q:$Q,"Chiều"))))</f>
        <v/>
      </c>
      <c r="J93" t="str">
        <f ca="1">IF($C93="","",IF($C93=0,"",
IF($H93="","",SUMIFS(Source!K:K,Source!$B:$B,'Process (2)'!$B93,Source!$Q:$Q,"Chiều"))))</f>
        <v/>
      </c>
      <c r="K93" t="str">
        <f ca="1">IF($C93="","",IF($C93=0,"",
IF($H93="","",SUMIFS(Source!L:L,Source!$B:$B,'Process (2)'!$B93,Source!$Q:$Q,"Chiều"))))</f>
        <v/>
      </c>
    </row>
    <row r="94" spans="1:11" x14ac:dyDescent="0.25">
      <c r="A94" t="str">
        <v>PARTIME</v>
      </c>
      <c r="B94" t="str">
        <v>T226806 - Trần Minh Khánh</v>
      </c>
      <c r="C94">
        <f ca="1">IF(B94="","",COUNTIF(Source!$B$1:$B$999,B94))</f>
        <v>0</v>
      </c>
      <c r="D94" t="str">
        <f ca="1">IF($C94="","",IF($C94=0,"",
IF(SUMIFS(Source!I:I,Source!$B:$B,'Process (2)'!$B94,Source!$Q:$Q,"Sáng")=0,"",SUMIFS(Source!I:I,Source!$B:$B,'Process (2)'!$B94,Source!$Q:$Q,"Sáng"))))</f>
        <v/>
      </c>
      <c r="E94" t="str">
        <f ca="1">IF($C94="","",IF($C94=0,"",
IF($D94="","",SUMIFS(Source!J:J,Source!$B:$B,'Process (2)'!$B94,Source!$Q:$Q,"Sáng"))))</f>
        <v/>
      </c>
      <c r="F94" t="str">
        <f ca="1">IF($C94="","",IF($C94=0,"",
IF($D94="","",SUMIFS(Source!K:K,Source!$B:$B,'Process (2)'!$B94,Source!$Q:$Q,"Sáng"))))</f>
        <v/>
      </c>
      <c r="G94" t="str">
        <f ca="1">IF($C94="","",IF($C94=0,"",
IF($D94="","",SUMIFS(Source!L:L,Source!$B:$B,'Process (2)'!$B94,Source!$Q:$Q,"Sáng"))))</f>
        <v/>
      </c>
      <c r="H94" t="str">
        <f ca="1">IF($C94="","",IF($C94=0,"",
IF(SUMIFS(Source!M:M,Source!$B:$B,'Process (2)'!$B94,Source!$Q:$Q,"Chiều")=0,"",SUMIFS(Source!M:M,Source!$B:$B,'Process (2)'!$B94,Source!$Q:$Q,"Chiều"))))</f>
        <v/>
      </c>
      <c r="I94" t="str">
        <f ca="1">IF($C94="","",IF($C94=0,"",
IF($H94="","",SUMIFS(Source!J:J,Source!$B:$B,'Process (2)'!$B94,Source!$Q:$Q,"Chiều"))))</f>
        <v/>
      </c>
      <c r="J94" t="str">
        <f ca="1">IF($C94="","",IF($C94=0,"",
IF($H94="","",SUMIFS(Source!K:K,Source!$B:$B,'Process (2)'!$B94,Source!$Q:$Q,"Chiều"))))</f>
        <v/>
      </c>
      <c r="K94" t="str">
        <f ca="1">IF($C94="","",IF($C94=0,"",
IF($H94="","",SUMIFS(Source!L:L,Source!$B:$B,'Process (2)'!$B94,Source!$Q:$Q,"Chiều"))))</f>
        <v/>
      </c>
    </row>
    <row r="95" spans="1:11" x14ac:dyDescent="0.25">
      <c r="A95" t="str">
        <v>PARTIME</v>
      </c>
      <c r="B95" t="str">
        <v>T212686-Nguyễn Huỳnh Định</v>
      </c>
      <c r="C95">
        <f ca="1">IF(B95="","",COUNTIF(Source!$B$1:$B$999,B95))</f>
        <v>0</v>
      </c>
      <c r="D95" t="str">
        <f ca="1">IF($C95="","",IF($C95=0,"",
IF(SUMIFS(Source!I:I,Source!$B:$B,'Process (2)'!$B95,Source!$Q:$Q,"Sáng")=0,"",SUMIFS(Source!I:I,Source!$B:$B,'Process (2)'!$B95,Source!$Q:$Q,"Sáng"))))</f>
        <v/>
      </c>
      <c r="E95" t="str">
        <f ca="1">IF($C95="","",IF($C95=0,"",
IF($D95="","",SUMIFS(Source!J:J,Source!$B:$B,'Process (2)'!$B95,Source!$Q:$Q,"Sáng"))))</f>
        <v/>
      </c>
      <c r="F95" t="str">
        <f ca="1">IF($C95="","",IF($C95=0,"",
IF($D95="","",SUMIFS(Source!K:K,Source!$B:$B,'Process (2)'!$B95,Source!$Q:$Q,"Sáng"))))</f>
        <v/>
      </c>
      <c r="G95" t="str">
        <f ca="1">IF($C95="","",IF($C95=0,"",
IF($D95="","",SUMIFS(Source!L:L,Source!$B:$B,'Process (2)'!$B95,Source!$Q:$Q,"Sáng"))))</f>
        <v/>
      </c>
      <c r="H95" t="str">
        <f ca="1">IF($C95="","",IF($C95=0,"",
IF(SUMIFS(Source!M:M,Source!$B:$B,'Process (2)'!$B95,Source!$Q:$Q,"Chiều")=0,"",SUMIFS(Source!M:M,Source!$B:$B,'Process (2)'!$B95,Source!$Q:$Q,"Chiều"))))</f>
        <v/>
      </c>
      <c r="I95" t="str">
        <f ca="1">IF($C95="","",IF($C95=0,"",
IF($H95="","",SUMIFS(Source!J:J,Source!$B:$B,'Process (2)'!$B95,Source!$Q:$Q,"Chiều"))))</f>
        <v/>
      </c>
      <c r="J95" t="str">
        <f ca="1">IF($C95="","",IF($C95=0,"",
IF($H95="","",SUMIFS(Source!K:K,Source!$B:$B,'Process (2)'!$B95,Source!$Q:$Q,"Chiều"))))</f>
        <v/>
      </c>
      <c r="K95" t="str">
        <f ca="1">IF($C95="","",IF($C95=0,"",
IF($H95="","",SUMIFS(Source!L:L,Source!$B:$B,'Process (2)'!$B95,Source!$Q:$Q,"Chiều"))))</f>
        <v/>
      </c>
    </row>
    <row r="96" spans="1:11" x14ac:dyDescent="0.25">
      <c r="A96" t="str">
        <v>PARTIME</v>
      </c>
      <c r="B96" t="str">
        <v>T3570-Nguyễn Văn Thuận</v>
      </c>
      <c r="C96">
        <f ca="1">IF(B96="","",COUNTIF(Source!$B$1:$B$999,B96))</f>
        <v>0</v>
      </c>
      <c r="D96" t="str">
        <f ca="1">IF($C96="","",IF($C96=0,"",
IF(SUMIFS(Source!I:I,Source!$B:$B,'Process (2)'!$B96,Source!$Q:$Q,"Sáng")=0,"",SUMIFS(Source!I:I,Source!$B:$B,'Process (2)'!$B96,Source!$Q:$Q,"Sáng"))))</f>
        <v/>
      </c>
      <c r="E96" t="str">
        <f ca="1">IF($C96="","",IF($C96=0,"",
IF($D96="","",SUMIFS(Source!J:J,Source!$B:$B,'Process (2)'!$B96,Source!$Q:$Q,"Sáng"))))</f>
        <v/>
      </c>
      <c r="F96" t="str">
        <f ca="1">IF($C96="","",IF($C96=0,"",
IF($D96="","",SUMIFS(Source!K:K,Source!$B:$B,'Process (2)'!$B96,Source!$Q:$Q,"Sáng"))))</f>
        <v/>
      </c>
      <c r="G96" t="str">
        <f ca="1">IF($C96="","",IF($C96=0,"",
IF($D96="","",SUMIFS(Source!L:L,Source!$B:$B,'Process (2)'!$B96,Source!$Q:$Q,"Sáng"))))</f>
        <v/>
      </c>
      <c r="H96" t="str">
        <f ca="1">IF($C96="","",IF($C96=0,"",
IF(SUMIFS(Source!M:M,Source!$B:$B,'Process (2)'!$B96,Source!$Q:$Q,"Chiều")=0,"",SUMIFS(Source!M:M,Source!$B:$B,'Process (2)'!$B96,Source!$Q:$Q,"Chiều"))))</f>
        <v/>
      </c>
      <c r="I96" t="str">
        <f ca="1">IF($C96="","",IF($C96=0,"",
IF($H96="","",SUMIFS(Source!J:J,Source!$B:$B,'Process (2)'!$B96,Source!$Q:$Q,"Chiều"))))</f>
        <v/>
      </c>
      <c r="J96" t="str">
        <f ca="1">IF($C96="","",IF($C96=0,"",
IF($H96="","",SUMIFS(Source!K:K,Source!$B:$B,'Process (2)'!$B96,Source!$Q:$Q,"Chiều"))))</f>
        <v/>
      </c>
      <c r="K96" t="str">
        <f ca="1">IF($C96="","",IF($C96=0,"",
IF($H96="","",SUMIFS(Source!L:L,Source!$B:$B,'Process (2)'!$B96,Source!$Q:$Q,"Chiều"))))</f>
        <v/>
      </c>
    </row>
    <row r="97" spans="1:11" x14ac:dyDescent="0.25">
      <c r="A97" t="str">
        <v>PARTIME</v>
      </c>
      <c r="B97" t="str">
        <v>T170863-Nguyễn Thanh Lộc</v>
      </c>
      <c r="C97">
        <f ca="1">IF(B97="","",COUNTIF(Source!$B$1:$B$999,B97))</f>
        <v>6</v>
      </c>
      <c r="D97" t="str">
        <f ca="1">IF($C97="","",IF($C97=0,"",
IF(SUMIFS(Source!I:I,Source!$B:$B,'Process (2)'!$B97,Source!$Q:$Q,"Sáng")=0,"",SUMIFS(Source!I:I,Source!$B:$B,'Process (2)'!$B97,Source!$Q:$Q,"Sáng"))))</f>
        <v/>
      </c>
      <c r="E97" t="str">
        <f ca="1">IF($C97="","",IF($C97=0,"",
IF($D97="","",SUMIFS(Source!J:J,Source!$B:$B,'Process (2)'!$B97,Source!$Q:$Q,"Sáng"))))</f>
        <v/>
      </c>
      <c r="F97" t="str">
        <f ca="1">IF($C97="","",IF($C97=0,"",
IF($D97="","",SUMIFS(Source!K:K,Source!$B:$B,'Process (2)'!$B97,Source!$Q:$Q,"Sáng"))))</f>
        <v/>
      </c>
      <c r="G97" t="str">
        <f ca="1">IF($C97="","",IF($C97=0,"",
IF($D97="","",SUMIFS(Source!L:L,Source!$B:$B,'Process (2)'!$B97,Source!$Q:$Q,"Sáng"))))</f>
        <v/>
      </c>
      <c r="H97">
        <f ca="1">IF($C97="","",IF($C97=0,"",
IF(SUMIFS(Source!M:M,Source!$B:$B,'Process (2)'!$B97,Source!$Q:$Q,"Chiều")=0,"",SUMIFS(Source!M:M,Source!$B:$B,'Process (2)'!$B97,Source!$Q:$Q,"Chiều"))))</f>
        <v>125</v>
      </c>
      <c r="I97">
        <f ca="1">IF($C97="","",IF($C97=0,"",
IF($H97="","",SUMIFS(Source!J:J,Source!$B:$B,'Process (2)'!$B97,Source!$Q:$Q,"Chiều"))))</f>
        <v>63</v>
      </c>
      <c r="J97">
        <f ca="1">IF($C97="","",IF($C97=0,"",
IF($H97="","",SUMIFS(Source!K:K,Source!$B:$B,'Process (2)'!$B97,Source!$Q:$Q,"Chiều"))))</f>
        <v>7</v>
      </c>
      <c r="K97">
        <f ca="1">IF($C97="","",IF($C97=0,"",
IF($H97="","",SUMIFS(Source!L:L,Source!$B:$B,'Process (2)'!$B97,Source!$Q:$Q,"Chiều"))))</f>
        <v>55</v>
      </c>
    </row>
    <row r="98" spans="1:11" x14ac:dyDescent="0.25">
      <c r="A98" t="str">
        <v>CTVHT</v>
      </c>
      <c r="B98" t="str">
        <v>T163258-TSàn Mừng</v>
      </c>
      <c r="C98">
        <f ca="1">IF(B98="","",COUNTIF(Source!$B$1:$B$999,B98))</f>
        <v>0</v>
      </c>
      <c r="D98" t="str">
        <f ca="1">IF($C98="","",IF($C98=0,"",
IF(SUMIFS(Source!I:I,Source!$B:$B,'Process (2)'!$B98,Source!$Q:$Q,"Sáng")=0,"",SUMIFS(Source!I:I,Source!$B:$B,'Process (2)'!$B98,Source!$Q:$Q,"Sáng"))))</f>
        <v/>
      </c>
      <c r="E98" t="str">
        <f ca="1">IF($C98="","",IF($C98=0,"",
IF($D98="","",SUMIFS(Source!J:J,Source!$B:$B,'Process (2)'!$B98,Source!$Q:$Q,"Sáng"))))</f>
        <v/>
      </c>
      <c r="F98" t="str">
        <f ca="1">IF($C98="","",IF($C98=0,"",
IF($D98="","",SUMIFS(Source!K:K,Source!$B:$B,'Process (2)'!$B98,Source!$Q:$Q,"Sáng"))))</f>
        <v/>
      </c>
      <c r="G98" t="str">
        <f ca="1">IF($C98="","",IF($C98=0,"",
IF($D98="","",SUMIFS(Source!L:L,Source!$B:$B,'Process (2)'!$B98,Source!$Q:$Q,"Sáng"))))</f>
        <v/>
      </c>
      <c r="H98" t="str">
        <f ca="1">IF($C98="","",IF($C98=0,"",
IF(SUMIFS(Source!M:M,Source!$B:$B,'Process (2)'!$B98,Source!$Q:$Q,"Chiều")=0,"",SUMIFS(Source!M:M,Source!$B:$B,'Process (2)'!$B98,Source!$Q:$Q,"Chiều"))))</f>
        <v/>
      </c>
      <c r="I98" t="str">
        <f ca="1">IF($C98="","",IF($C98=0,"",
IF($H98="","",SUMIFS(Source!J:J,Source!$B:$B,'Process (2)'!$B98,Source!$Q:$Q,"Chiều"))))</f>
        <v/>
      </c>
      <c r="J98" t="str">
        <f ca="1">IF($C98="","",IF($C98=0,"",
IF($H98="","",SUMIFS(Source!K:K,Source!$B:$B,'Process (2)'!$B98,Source!$Q:$Q,"Chiều"))))</f>
        <v/>
      </c>
      <c r="K98" t="str">
        <f ca="1">IF($C98="","",IF($C98=0,"",
IF($H98="","",SUMIFS(Source!L:L,Source!$B:$B,'Process (2)'!$B98,Source!$Q:$Q,"Chiều"))))</f>
        <v/>
      </c>
    </row>
    <row r="99" spans="1:11" x14ac:dyDescent="0.25">
      <c r="A99" t="str">
        <v>SG17.22E</v>
      </c>
      <c r="B99" t="str">
        <v>T162382-Lê Ngọc Chương</v>
      </c>
      <c r="C99">
        <f ca="1">IF(B99="","",COUNTIF(Source!$B$1:$B$999,B99))</f>
        <v>0</v>
      </c>
      <c r="D99" t="str">
        <f ca="1">IF($C99="","",IF($C99=0,"",
IF(SUMIFS(Source!I:I,Source!$B:$B,'Process (2)'!$B99,Source!$Q:$Q,"Sáng")=0,"",SUMIFS(Source!I:I,Source!$B:$B,'Process (2)'!$B99,Source!$Q:$Q,"Sáng"))))</f>
        <v/>
      </c>
      <c r="E99" t="str">
        <f ca="1">IF($C99="","",IF($C99=0,"",
IF($D99="","",SUMIFS(Source!J:J,Source!$B:$B,'Process (2)'!$B99,Source!$Q:$Q,"Sáng"))))</f>
        <v/>
      </c>
      <c r="F99" t="str">
        <f ca="1">IF($C99="","",IF($C99=0,"",
IF($D99="","",SUMIFS(Source!K:K,Source!$B:$B,'Process (2)'!$B99,Source!$Q:$Q,"Sáng"))))</f>
        <v/>
      </c>
      <c r="G99" t="str">
        <f ca="1">IF($C99="","",IF($C99=0,"",
IF($D99="","",SUMIFS(Source!L:L,Source!$B:$B,'Process (2)'!$B99,Source!$Q:$Q,"Sáng"))))</f>
        <v/>
      </c>
      <c r="H99" t="str">
        <f ca="1">IF($C99="","",IF($C99=0,"",
IF(SUMIFS(Source!M:M,Source!$B:$B,'Process (2)'!$B99,Source!$Q:$Q,"Chiều")=0,"",SUMIFS(Source!M:M,Source!$B:$B,'Process (2)'!$B99,Source!$Q:$Q,"Chiều"))))</f>
        <v/>
      </c>
      <c r="I99" t="str">
        <f ca="1">IF($C99="","",IF($C99=0,"",
IF($H99="","",SUMIFS(Source!J:J,Source!$B:$B,'Process (2)'!$B99,Source!$Q:$Q,"Chiều"))))</f>
        <v/>
      </c>
      <c r="J99" t="str">
        <f ca="1">IF($C99="","",IF($C99=0,"",
IF($H99="","",SUMIFS(Source!K:K,Source!$B:$B,'Process (2)'!$B99,Source!$Q:$Q,"Chiều"))))</f>
        <v/>
      </c>
      <c r="K99" t="str">
        <f ca="1">IF($C99="","",IF($C99=0,"",
IF($H99="","",SUMIFS(Source!L:L,Source!$B:$B,'Process (2)'!$B99,Source!$Q:$Q,"Chiều"))))</f>
        <v/>
      </c>
    </row>
    <row r="100" spans="1:11" x14ac:dyDescent="0.25">
      <c r="A100" t="str">
        <v>CTVHT</v>
      </c>
      <c r="B100" t="str">
        <v>T128863-Vũ Hoàng An</v>
      </c>
      <c r="C100">
        <f ca="1">IF(B100="","",COUNTIF(Source!$B$1:$B$999,B100))</f>
        <v>8</v>
      </c>
      <c r="D100">
        <f ca="1">IF($C100="","",IF($C100=0,"",
IF(SUMIFS(Source!I:I,Source!$B:$B,'Process (2)'!$B100,Source!$Q:$Q,"Sáng")=0,"",SUMIFS(Source!I:I,Source!$B:$B,'Process (2)'!$B100,Source!$Q:$Q,"Sáng"))))</f>
        <v>244</v>
      </c>
      <c r="E100">
        <f ca="1">IF($C100="","",IF($C100=0,"",
IF($D100="","",SUMIFS(Source!J:J,Source!$B:$B,'Process (2)'!$B100,Source!$Q:$Q,"Sáng"))))</f>
        <v>193</v>
      </c>
      <c r="F100">
        <f ca="1">IF($C100="","",IF($C100=0,"",
IF($D100="","",SUMIFS(Source!K:K,Source!$B:$B,'Process (2)'!$B100,Source!$Q:$Q,"Sáng"))))</f>
        <v>6</v>
      </c>
      <c r="G100">
        <f ca="1">IF($C100="","",IF($C100=0,"",
IF($D100="","",SUMIFS(Source!L:L,Source!$B:$B,'Process (2)'!$B100,Source!$Q:$Q,"Sáng"))))</f>
        <v>45</v>
      </c>
      <c r="H100">
        <f ca="1">IF($C100="","",IF($C100=0,"",
IF(SUMIFS(Source!M:M,Source!$B:$B,'Process (2)'!$B100,Source!$Q:$Q,"Chiều")=0,"",SUMIFS(Source!M:M,Source!$B:$B,'Process (2)'!$B100,Source!$Q:$Q,"Chiều"))))</f>
        <v>137</v>
      </c>
      <c r="I100">
        <f ca="1">IF($C100="","",IF($C100=0,"",
IF($H100="","",SUMIFS(Source!J:J,Source!$B:$B,'Process (2)'!$B100,Source!$Q:$Q,"Chiều"))))</f>
        <v>110</v>
      </c>
      <c r="J100">
        <f ca="1">IF($C100="","",IF($C100=0,"",
IF($H100="","",SUMIFS(Source!K:K,Source!$B:$B,'Process (2)'!$B100,Source!$Q:$Q,"Chiều"))))</f>
        <v>5</v>
      </c>
      <c r="K100">
        <f ca="1">IF($C100="","",IF($C100=0,"",
IF($H100="","",SUMIFS(Source!L:L,Source!$B:$B,'Process (2)'!$B100,Source!$Q:$Q,"Chiều"))))</f>
        <v>22</v>
      </c>
    </row>
    <row r="101" spans="1:11" x14ac:dyDescent="0.25">
      <c r="A101" t="str">
        <v>CTVHT</v>
      </c>
      <c r="B101" t="str">
        <v>T175520-Đỗ Phan Hoàng Phúc</v>
      </c>
      <c r="C101">
        <f ca="1">IF(B101="","",COUNTIF(Source!$B$1:$B$999,B101))</f>
        <v>0</v>
      </c>
      <c r="D101" t="str">
        <f ca="1">IF($C101="","",IF($C101=0,"",
IF(SUMIFS(Source!I:I,Source!$B:$B,'Process (2)'!$B101,Source!$Q:$Q,"Sáng")=0,"",SUMIFS(Source!I:I,Source!$B:$B,'Process (2)'!$B101,Source!$Q:$Q,"Sáng"))))</f>
        <v/>
      </c>
      <c r="E101" t="str">
        <f ca="1">IF($C101="","",IF($C101=0,"",
IF($D101="","",SUMIFS(Source!J:J,Source!$B:$B,'Process (2)'!$B101,Source!$Q:$Q,"Sáng"))))</f>
        <v/>
      </c>
      <c r="F101" t="str">
        <f ca="1">IF($C101="","",IF($C101=0,"",
IF($D101="","",SUMIFS(Source!K:K,Source!$B:$B,'Process (2)'!$B101,Source!$Q:$Q,"Sáng"))))</f>
        <v/>
      </c>
      <c r="G101" t="str">
        <f ca="1">IF($C101="","",IF($C101=0,"",
IF($D101="","",SUMIFS(Source!L:L,Source!$B:$B,'Process (2)'!$B101,Source!$Q:$Q,"Sáng"))))</f>
        <v/>
      </c>
      <c r="H101" t="str">
        <f ca="1">IF($C101="","",IF($C101=0,"",
IF(SUMIFS(Source!M:M,Source!$B:$B,'Process (2)'!$B101,Source!$Q:$Q,"Chiều")=0,"",SUMIFS(Source!M:M,Source!$B:$B,'Process (2)'!$B101,Source!$Q:$Q,"Chiều"))))</f>
        <v/>
      </c>
      <c r="I101" t="str">
        <f ca="1">IF($C101="","",IF($C101=0,"",
IF($H101="","",SUMIFS(Source!J:J,Source!$B:$B,'Process (2)'!$B101,Source!$Q:$Q,"Chiều"))))</f>
        <v/>
      </c>
      <c r="J101" t="str">
        <f ca="1">IF($C101="","",IF($C101=0,"",
IF($H101="","",SUMIFS(Source!K:K,Source!$B:$B,'Process (2)'!$B101,Source!$Q:$Q,"Chiều"))))</f>
        <v/>
      </c>
      <c r="K101" t="str">
        <f ca="1">IF($C101="","",IF($C101=0,"",
IF($H101="","",SUMIFS(Source!L:L,Source!$B:$B,'Process (2)'!$B101,Source!$Q:$Q,"Chiều"))))</f>
        <v/>
      </c>
    </row>
    <row r="102" spans="1:11" x14ac:dyDescent="0.25">
      <c r="A102" t="str">
        <v>CTVHT</v>
      </c>
      <c r="B102" t="str">
        <v>T179204-Nguyễn Hiệp Tài</v>
      </c>
      <c r="C102">
        <f ca="1">IF(B102="","",COUNTIF(Source!$B$1:$B$999,B102))</f>
        <v>0</v>
      </c>
      <c r="D102" t="str">
        <f ca="1">IF($C102="","",IF($C102=0,"",
IF(SUMIFS(Source!I:I,Source!$B:$B,'Process (2)'!$B102,Source!$Q:$Q,"Sáng")=0,"",SUMIFS(Source!I:I,Source!$B:$B,'Process (2)'!$B102,Source!$Q:$Q,"Sáng"))))</f>
        <v/>
      </c>
      <c r="E102" t="str">
        <f ca="1">IF($C102="","",IF($C102=0,"",
IF($D102="","",SUMIFS(Source!J:J,Source!$B:$B,'Process (2)'!$B102,Source!$Q:$Q,"Sáng"))))</f>
        <v/>
      </c>
      <c r="F102" t="str">
        <f ca="1">IF($C102="","",IF($C102=0,"",
IF($D102="","",SUMIFS(Source!K:K,Source!$B:$B,'Process (2)'!$B102,Source!$Q:$Q,"Sáng"))))</f>
        <v/>
      </c>
      <c r="G102" t="str">
        <f ca="1">IF($C102="","",IF($C102=0,"",
IF($D102="","",SUMIFS(Source!L:L,Source!$B:$B,'Process (2)'!$B102,Source!$Q:$Q,"Sáng"))))</f>
        <v/>
      </c>
      <c r="H102" t="str">
        <f ca="1">IF($C102="","",IF($C102=0,"",
IF(SUMIFS(Source!M:M,Source!$B:$B,'Process (2)'!$B102,Source!$Q:$Q,"Chiều")=0,"",SUMIFS(Source!M:M,Source!$B:$B,'Process (2)'!$B102,Source!$Q:$Q,"Chiều"))))</f>
        <v/>
      </c>
      <c r="I102" t="str">
        <f ca="1">IF($C102="","",IF($C102=0,"",
IF($H102="","",SUMIFS(Source!J:J,Source!$B:$B,'Process (2)'!$B102,Source!$Q:$Q,"Chiều"))))</f>
        <v/>
      </c>
      <c r="J102" t="str">
        <f ca="1">IF($C102="","",IF($C102=0,"",
IF($H102="","",SUMIFS(Source!K:K,Source!$B:$B,'Process (2)'!$B102,Source!$Q:$Q,"Chiều"))))</f>
        <v/>
      </c>
      <c r="K102" t="str">
        <f ca="1">IF($C102="","",IF($C102=0,"",
IF($H102="","",SUMIFS(Source!L:L,Source!$B:$B,'Process (2)'!$B102,Source!$Q:$Q,"Chiều"))))</f>
        <v/>
      </c>
    </row>
    <row r="103" spans="1:11" x14ac:dyDescent="0.25">
      <c r="A103" t="str">
        <v>CTVHT</v>
      </c>
      <c r="B103" t="str">
        <v>T159246-Trần Anh Vĩ</v>
      </c>
      <c r="C103">
        <f ca="1">IF(B103="","",COUNTIF(Source!$B$1:$B$999,B103))</f>
        <v>3</v>
      </c>
      <c r="D103" t="str">
        <f ca="1">IF($C103="","",IF($C103=0,"",
IF(SUMIFS(Source!I:I,Source!$B:$B,'Process (2)'!$B103,Source!$Q:$Q,"Sáng")=0,"",SUMIFS(Source!I:I,Source!$B:$B,'Process (2)'!$B103,Source!$Q:$Q,"Sáng"))))</f>
        <v/>
      </c>
      <c r="E103" t="str">
        <f ca="1">IF($C103="","",IF($C103=0,"",
IF($D103="","",SUMIFS(Source!J:J,Source!$B:$B,'Process (2)'!$B103,Source!$Q:$Q,"Sáng"))))</f>
        <v/>
      </c>
      <c r="F103" t="str">
        <f ca="1">IF($C103="","",IF($C103=0,"",
IF($D103="","",SUMIFS(Source!K:K,Source!$B:$B,'Process (2)'!$B103,Source!$Q:$Q,"Sáng"))))</f>
        <v/>
      </c>
      <c r="G103" t="str">
        <f ca="1">IF($C103="","",IF($C103=0,"",
IF($D103="","",SUMIFS(Source!L:L,Source!$B:$B,'Process (2)'!$B103,Source!$Q:$Q,"Sáng"))))</f>
        <v/>
      </c>
      <c r="H103">
        <f ca="1">IF($C103="","",IF($C103=0,"",
IF(SUMIFS(Source!M:M,Source!$B:$B,'Process (2)'!$B103,Source!$Q:$Q,"Chiều")=0,"",SUMIFS(Source!M:M,Source!$B:$B,'Process (2)'!$B103,Source!$Q:$Q,"Chiều"))))</f>
        <v>205</v>
      </c>
      <c r="I103">
        <f ca="1">IF($C103="","",IF($C103=0,"",
IF($H103="","",SUMIFS(Source!J:J,Source!$B:$B,'Process (2)'!$B103,Source!$Q:$Q,"Chiều"))))</f>
        <v>146</v>
      </c>
      <c r="J103">
        <f ca="1">IF($C103="","",IF($C103=0,"",
IF($H103="","",SUMIFS(Source!K:K,Source!$B:$B,'Process (2)'!$B103,Source!$Q:$Q,"Chiều"))))</f>
        <v>3</v>
      </c>
      <c r="K103">
        <f ca="1">IF($C103="","",IF($C103=0,"",
IF($H103="","",SUMIFS(Source!L:L,Source!$B:$B,'Process (2)'!$B103,Source!$Q:$Q,"Chiều"))))</f>
        <v>56</v>
      </c>
    </row>
    <row r="104" spans="1:11" x14ac:dyDescent="0.25">
      <c r="A104" t="str">
        <v>CTVHT</v>
      </c>
      <c r="B104" t="str">
        <v>T161238-Phù Siêu</v>
      </c>
      <c r="C104">
        <f ca="1">IF(B104="","",COUNTIF(Source!$B$1:$B$999,B104))</f>
        <v>5</v>
      </c>
      <c r="D104" t="str">
        <f ca="1">IF($C104="","",IF($C104=0,"",
IF(SUMIFS(Source!I:I,Source!$B:$B,'Process (2)'!$B104,Source!$Q:$Q,"Sáng")=0,"",SUMIFS(Source!I:I,Source!$B:$B,'Process (2)'!$B104,Source!$Q:$Q,"Sáng"))))</f>
        <v/>
      </c>
      <c r="E104" t="str">
        <f ca="1">IF($C104="","",IF($C104=0,"",
IF($D104="","",SUMIFS(Source!J:J,Source!$B:$B,'Process (2)'!$B104,Source!$Q:$Q,"Sáng"))))</f>
        <v/>
      </c>
      <c r="F104" t="str">
        <f ca="1">IF($C104="","",IF($C104=0,"",
IF($D104="","",SUMIFS(Source!K:K,Source!$B:$B,'Process (2)'!$B104,Source!$Q:$Q,"Sáng"))))</f>
        <v/>
      </c>
      <c r="G104" t="str">
        <f ca="1">IF($C104="","",IF($C104=0,"",
IF($D104="","",SUMIFS(Source!L:L,Source!$B:$B,'Process (2)'!$B104,Source!$Q:$Q,"Sáng"))))</f>
        <v/>
      </c>
      <c r="H104">
        <f ca="1">IF($C104="","",IF($C104=0,"",
IF(SUMIFS(Source!M:M,Source!$B:$B,'Process (2)'!$B104,Source!$Q:$Q,"Chiều")=0,"",SUMIFS(Source!M:M,Source!$B:$B,'Process (2)'!$B104,Source!$Q:$Q,"Chiều"))))</f>
        <v>199</v>
      </c>
      <c r="I104">
        <f ca="1">IF($C104="","",IF($C104=0,"",
IF($H104="","",SUMIFS(Source!J:J,Source!$B:$B,'Process (2)'!$B104,Source!$Q:$Q,"Chiều"))))</f>
        <v>89</v>
      </c>
      <c r="J104">
        <f ca="1">IF($C104="","",IF($C104=0,"",
IF($H104="","",SUMIFS(Source!K:K,Source!$B:$B,'Process (2)'!$B104,Source!$Q:$Q,"Chiều"))))</f>
        <v>28</v>
      </c>
      <c r="K104">
        <f ca="1">IF($C104="","",IF($C104=0,"",
IF($H104="","",SUMIFS(Source!L:L,Source!$B:$B,'Process (2)'!$B104,Source!$Q:$Q,"Chiều"))))</f>
        <v>82</v>
      </c>
    </row>
    <row r="105" spans="1:11" x14ac:dyDescent="0.25">
      <c r="A105" t="str">
        <v>CTVHT</v>
      </c>
      <c r="B105" t="str">
        <v>T142380-Võ Thái Thanh</v>
      </c>
      <c r="C105">
        <f ca="1">IF(B105="","",COUNTIF(Source!$B$1:$B$999,B105))</f>
        <v>13</v>
      </c>
      <c r="D105">
        <f ca="1">IF($C105="","",IF($C105=0,"",
IF(SUMIFS(Source!I:I,Source!$B:$B,'Process (2)'!$B105,Source!$Q:$Q,"Sáng")=0,"",SUMIFS(Source!I:I,Source!$B:$B,'Process (2)'!$B105,Source!$Q:$Q,"Sáng"))))</f>
        <v>120</v>
      </c>
      <c r="E105">
        <f ca="1">IF($C105="","",IF($C105=0,"",
IF($D105="","",SUMIFS(Source!J:J,Source!$B:$B,'Process (2)'!$B105,Source!$Q:$Q,"Sáng"))))</f>
        <v>85</v>
      </c>
      <c r="F105">
        <f ca="1">IF($C105="","",IF($C105=0,"",
IF($D105="","",SUMIFS(Source!K:K,Source!$B:$B,'Process (2)'!$B105,Source!$Q:$Q,"Sáng"))))</f>
        <v>4</v>
      </c>
      <c r="G105">
        <f ca="1">IF($C105="","",IF($C105=0,"",
IF($D105="","",SUMIFS(Source!L:L,Source!$B:$B,'Process (2)'!$B105,Source!$Q:$Q,"Sáng"))))</f>
        <v>31</v>
      </c>
      <c r="H105">
        <f ca="1">IF($C105="","",IF($C105=0,"",
IF(SUMIFS(Source!M:M,Source!$B:$B,'Process (2)'!$B105,Source!$Q:$Q,"Chiều")=0,"",SUMIFS(Source!M:M,Source!$B:$B,'Process (2)'!$B105,Source!$Q:$Q,"Chiều"))))</f>
        <v>418</v>
      </c>
      <c r="I105">
        <f ca="1">IF($C105="","",IF($C105=0,"",
IF($H105="","",SUMIFS(Source!J:J,Source!$B:$B,'Process (2)'!$B105,Source!$Q:$Q,"Chiều"))))</f>
        <v>251</v>
      </c>
      <c r="J105">
        <f ca="1">IF($C105="","",IF($C105=0,"",
IF($H105="","",SUMIFS(Source!K:K,Source!$B:$B,'Process (2)'!$B105,Source!$Q:$Q,"Chiều"))))</f>
        <v>11</v>
      </c>
      <c r="K105">
        <f ca="1">IF($C105="","",IF($C105=0,"",
IF($H105="","",SUMIFS(Source!L:L,Source!$B:$B,'Process (2)'!$B105,Source!$Q:$Q,"Chiều"))))</f>
        <v>162</v>
      </c>
    </row>
    <row r="106" spans="1:11" x14ac:dyDescent="0.25">
      <c r="A106" t="str">
        <v>SG17.22C</v>
      </c>
      <c r="B106" t="str">
        <v>T245300- Lê Ngọc Hải</v>
      </c>
      <c r="C106">
        <f ca="1">IF(B106="","",COUNTIF(Source!$B$1:$B$999,B106))</f>
        <v>0</v>
      </c>
      <c r="D106" t="str">
        <f ca="1">IF($C106="","",IF($C106=0,"",
IF(SUMIFS(Source!I:I,Source!$B:$B,'Process (2)'!$B106,Source!$Q:$Q,"Sáng")=0,"",SUMIFS(Source!I:I,Source!$B:$B,'Process (2)'!$B106,Source!$Q:$Q,"Sáng"))))</f>
        <v/>
      </c>
      <c r="E106" t="str">
        <f ca="1">IF($C106="","",IF($C106=0,"",
IF($D106="","",SUMIFS(Source!J:J,Source!$B:$B,'Process (2)'!$B106,Source!$Q:$Q,"Sáng"))))</f>
        <v/>
      </c>
      <c r="F106" t="str">
        <f ca="1">IF($C106="","",IF($C106=0,"",
IF($D106="","",SUMIFS(Source!K:K,Source!$B:$B,'Process (2)'!$B106,Source!$Q:$Q,"Sáng"))))</f>
        <v/>
      </c>
      <c r="G106" t="str">
        <f ca="1">IF($C106="","",IF($C106=0,"",
IF($D106="","",SUMIFS(Source!L:L,Source!$B:$B,'Process (2)'!$B106,Source!$Q:$Q,"Sáng"))))</f>
        <v/>
      </c>
      <c r="H106" t="str">
        <f ca="1">IF($C106="","",IF($C106=0,"",
IF(SUMIFS(Source!M:M,Source!$B:$B,'Process (2)'!$B106,Source!$Q:$Q,"Chiều")=0,"",SUMIFS(Source!M:M,Source!$B:$B,'Process (2)'!$B106,Source!$Q:$Q,"Chiều"))))</f>
        <v/>
      </c>
      <c r="I106" t="str">
        <f ca="1">IF($C106="","",IF($C106=0,"",
IF($H106="","",SUMIFS(Source!J:J,Source!$B:$B,'Process (2)'!$B106,Source!$Q:$Q,"Chiều"))))</f>
        <v/>
      </c>
      <c r="J106" t="str">
        <f ca="1">IF($C106="","",IF($C106=0,"",
IF($H106="","",SUMIFS(Source!K:K,Source!$B:$B,'Process (2)'!$B106,Source!$Q:$Q,"Chiều"))))</f>
        <v/>
      </c>
      <c r="K106" t="str">
        <f ca="1">IF($C106="","",IF($C106=0,"",
IF($H106="","",SUMIFS(Source!L:L,Source!$B:$B,'Process (2)'!$B106,Source!$Q:$Q,"Chiều"))))</f>
        <v/>
      </c>
    </row>
    <row r="107" spans="1:11" x14ac:dyDescent="0.25">
      <c r="A107" t="str">
        <v>CTVHT</v>
      </c>
      <c r="B107" t="str">
        <v>T222402-Đỗ Nhật Can</v>
      </c>
      <c r="C107">
        <f ca="1">IF(B107="","",COUNTIF(Source!$B$1:$B$999,B107))</f>
        <v>0</v>
      </c>
      <c r="D107" t="str">
        <f ca="1">IF($C107="","",IF($C107=0,"",
IF(SUMIFS(Source!I:I,Source!$B:$B,'Process (2)'!$B107,Source!$Q:$Q,"Sáng")=0,"",SUMIFS(Source!I:I,Source!$B:$B,'Process (2)'!$B107,Source!$Q:$Q,"Sáng"))))</f>
        <v/>
      </c>
      <c r="E107" t="str">
        <f ca="1">IF($C107="","",IF($C107=0,"",
IF($D107="","",SUMIFS(Source!J:J,Source!$B:$B,'Process (2)'!$B107,Source!$Q:$Q,"Sáng"))))</f>
        <v/>
      </c>
      <c r="F107" t="str">
        <f ca="1">IF($C107="","",IF($C107=0,"",
IF($D107="","",SUMIFS(Source!K:K,Source!$B:$B,'Process (2)'!$B107,Source!$Q:$Q,"Sáng"))))</f>
        <v/>
      </c>
      <c r="G107" t="str">
        <f ca="1">IF($C107="","",IF($C107=0,"",
IF($D107="","",SUMIFS(Source!L:L,Source!$B:$B,'Process (2)'!$B107,Source!$Q:$Q,"Sáng"))))</f>
        <v/>
      </c>
      <c r="H107" t="str">
        <f ca="1">IF($C107="","",IF($C107=0,"",
IF(SUMIFS(Source!M:M,Source!$B:$B,'Process (2)'!$B107,Source!$Q:$Q,"Chiều")=0,"",SUMIFS(Source!M:M,Source!$B:$B,'Process (2)'!$B107,Source!$Q:$Q,"Chiều"))))</f>
        <v/>
      </c>
      <c r="I107" t="str">
        <f ca="1">IF($C107="","",IF($C107=0,"",
IF($H107="","",SUMIFS(Source!J:J,Source!$B:$B,'Process (2)'!$B107,Source!$Q:$Q,"Chiều"))))</f>
        <v/>
      </c>
      <c r="J107" t="str">
        <f ca="1">IF($C107="","",IF($C107=0,"",
IF($H107="","",SUMIFS(Source!K:K,Source!$B:$B,'Process (2)'!$B107,Source!$Q:$Q,"Chiều"))))</f>
        <v/>
      </c>
      <c r="K107" t="str">
        <f ca="1">IF($C107="","",IF($C107=0,"",
IF($H107="","",SUMIFS(Source!L:L,Source!$B:$B,'Process (2)'!$B107,Source!$Q:$Q,"Chiều"))))</f>
        <v/>
      </c>
    </row>
    <row r="108" spans="1:11" x14ac:dyDescent="0.25">
      <c r="A108" t="str">
        <v>CTVHT</v>
      </c>
      <c r="B108" t="str">
        <v>T255678-Nguyễn Huy Hoàng</v>
      </c>
      <c r="C108">
        <f ca="1">IF(B108="","",COUNTIF(Source!$B$1:$B$999,B108))</f>
        <v>0</v>
      </c>
      <c r="D108" t="str">
        <f ca="1">IF($C108="","",IF($C108=0,"",
IF(SUMIFS(Source!I:I,Source!$B:$B,'Process (2)'!$B108,Source!$Q:$Q,"Sáng")=0,"",SUMIFS(Source!I:I,Source!$B:$B,'Process (2)'!$B108,Source!$Q:$Q,"Sáng"))))</f>
        <v/>
      </c>
      <c r="E108" t="str">
        <f ca="1">IF($C108="","",IF($C108=0,"",
IF($D108="","",SUMIFS(Source!J:J,Source!$B:$B,'Process (2)'!$B108,Source!$Q:$Q,"Sáng"))))</f>
        <v/>
      </c>
      <c r="F108" t="str">
        <f ca="1">IF($C108="","",IF($C108=0,"",
IF($D108="","",SUMIFS(Source!K:K,Source!$B:$B,'Process (2)'!$B108,Source!$Q:$Q,"Sáng"))))</f>
        <v/>
      </c>
      <c r="G108" t="str">
        <f ca="1">IF($C108="","",IF($C108=0,"",
IF($D108="","",SUMIFS(Source!L:L,Source!$B:$B,'Process (2)'!$B108,Source!$Q:$Q,"Sáng"))))</f>
        <v/>
      </c>
      <c r="H108" t="str">
        <f ca="1">IF($C108="","",IF($C108=0,"",
IF(SUMIFS(Source!M:M,Source!$B:$B,'Process (2)'!$B108,Source!$Q:$Q,"Chiều")=0,"",SUMIFS(Source!M:M,Source!$B:$B,'Process (2)'!$B108,Source!$Q:$Q,"Chiều"))))</f>
        <v/>
      </c>
      <c r="I108" t="str">
        <f ca="1">IF($C108="","",IF($C108=0,"",
IF($H108="","",SUMIFS(Source!J:J,Source!$B:$B,'Process (2)'!$B108,Source!$Q:$Q,"Chiều"))))</f>
        <v/>
      </c>
      <c r="J108" t="str">
        <f ca="1">IF($C108="","",IF($C108=0,"",
IF($H108="","",SUMIFS(Source!K:K,Source!$B:$B,'Process (2)'!$B108,Source!$Q:$Q,"Chiều"))))</f>
        <v/>
      </c>
      <c r="K108" t="str">
        <f ca="1">IF($C108="","",IF($C108=0,"",
IF($H108="","",SUMIFS(Source!L:L,Source!$B:$B,'Process (2)'!$B108,Source!$Q:$Q,"Chiều"))))</f>
        <v/>
      </c>
    </row>
    <row r="109" spans="1:11" x14ac:dyDescent="0.25">
      <c r="A109" t="str">
        <v>SG17.22I</v>
      </c>
      <c r="B109" t="str">
        <v>T264564-Phạm Văn Tuấn</v>
      </c>
      <c r="C109">
        <f ca="1">IF(B109="","",COUNTIF(Source!$B$1:$B$999,B109))</f>
        <v>0</v>
      </c>
      <c r="D109" t="str">
        <f ca="1">IF($C109="","",IF($C109=0,"",
IF(SUMIFS(Source!I:I,Source!$B:$B,'Process (2)'!$B109,Source!$Q:$Q,"Sáng")=0,"",SUMIFS(Source!I:I,Source!$B:$B,'Process (2)'!$B109,Source!$Q:$Q,"Sáng"))))</f>
        <v/>
      </c>
      <c r="E109" t="str">
        <f ca="1">IF($C109="","",IF($C109=0,"",
IF($D109="","",SUMIFS(Source!J:J,Source!$B:$B,'Process (2)'!$B109,Source!$Q:$Q,"Sáng"))))</f>
        <v/>
      </c>
      <c r="F109" t="str">
        <f ca="1">IF($C109="","",IF($C109=0,"",
IF($D109="","",SUMIFS(Source!K:K,Source!$B:$B,'Process (2)'!$B109,Source!$Q:$Q,"Sáng"))))</f>
        <v/>
      </c>
      <c r="G109" t="str">
        <f ca="1">IF($C109="","",IF($C109=0,"",
IF($D109="","",SUMIFS(Source!L:L,Source!$B:$B,'Process (2)'!$B109,Source!$Q:$Q,"Sáng"))))</f>
        <v/>
      </c>
      <c r="H109" t="str">
        <f ca="1">IF($C109="","",IF($C109=0,"",
IF(SUMIFS(Source!M:M,Source!$B:$B,'Process (2)'!$B109,Source!$Q:$Q,"Chiều")=0,"",SUMIFS(Source!M:M,Source!$B:$B,'Process (2)'!$B109,Source!$Q:$Q,"Chiều"))))</f>
        <v/>
      </c>
      <c r="I109" t="str">
        <f ca="1">IF($C109="","",IF($C109=0,"",
IF($H109="","",SUMIFS(Source!J:J,Source!$B:$B,'Process (2)'!$B109,Source!$Q:$Q,"Chiều"))))</f>
        <v/>
      </c>
      <c r="J109" t="str">
        <f ca="1">IF($C109="","",IF($C109=0,"",
IF($H109="","",SUMIFS(Source!K:K,Source!$B:$B,'Process (2)'!$B109,Source!$Q:$Q,"Chiều"))))</f>
        <v/>
      </c>
      <c r="K109" t="str">
        <f ca="1">IF($C109="","",IF($C109=0,"",
IF($H109="","",SUMIFS(Source!L:L,Source!$B:$B,'Process (2)'!$B109,Source!$Q:$Q,"Chiều"))))</f>
        <v/>
      </c>
    </row>
    <row r="110" spans="1:11" x14ac:dyDescent="0.25">
      <c r="A110" t="str">
        <v>PARTIME</v>
      </c>
      <c r="B110" t="str">
        <v>T237832-Trần Bảo Hiếu</v>
      </c>
      <c r="C110">
        <f ca="1">IF(B110="","",COUNTIF(Source!$B$1:$B$999,B110))</f>
        <v>0</v>
      </c>
      <c r="D110" t="str">
        <f ca="1">IF($C110="","",IF($C110=0,"",
IF(SUMIFS(Source!I:I,Source!$B:$B,'Process (2)'!$B110,Source!$Q:$Q,"Sáng")=0,"",SUMIFS(Source!I:I,Source!$B:$B,'Process (2)'!$B110,Source!$Q:$Q,"Sáng"))))</f>
        <v/>
      </c>
      <c r="E110" t="str">
        <f ca="1">IF($C110="","",IF($C110=0,"",
IF($D110="","",SUMIFS(Source!J:J,Source!$B:$B,'Process (2)'!$B110,Source!$Q:$Q,"Sáng"))))</f>
        <v/>
      </c>
      <c r="F110" t="str">
        <f ca="1">IF($C110="","",IF($C110=0,"",
IF($D110="","",SUMIFS(Source!K:K,Source!$B:$B,'Process (2)'!$B110,Source!$Q:$Q,"Sáng"))))</f>
        <v/>
      </c>
      <c r="G110" t="str">
        <f ca="1">IF($C110="","",IF($C110=0,"",
IF($D110="","",SUMIFS(Source!L:L,Source!$B:$B,'Process (2)'!$B110,Source!$Q:$Q,"Sáng"))))</f>
        <v/>
      </c>
      <c r="H110" t="str">
        <f ca="1">IF($C110="","",IF($C110=0,"",
IF(SUMIFS(Source!M:M,Source!$B:$B,'Process (2)'!$B110,Source!$Q:$Q,"Chiều")=0,"",SUMIFS(Source!M:M,Source!$B:$B,'Process (2)'!$B110,Source!$Q:$Q,"Chiều"))))</f>
        <v/>
      </c>
      <c r="I110" t="str">
        <f ca="1">IF($C110="","",IF($C110=0,"",
IF($H110="","",SUMIFS(Source!J:J,Source!$B:$B,'Process (2)'!$B110,Source!$Q:$Q,"Chiều"))))</f>
        <v/>
      </c>
      <c r="J110" t="str">
        <f ca="1">IF($C110="","",IF($C110=0,"",
IF($H110="","",SUMIFS(Source!K:K,Source!$B:$B,'Process (2)'!$B110,Source!$Q:$Q,"Chiều"))))</f>
        <v/>
      </c>
      <c r="K110" t="str">
        <f ca="1">IF($C110="","",IF($C110=0,"",
IF($H110="","",SUMIFS(Source!L:L,Source!$B:$B,'Process (2)'!$B110,Source!$Q:$Q,"Chiều"))))</f>
        <v/>
      </c>
    </row>
    <row r="111" spans="1:11" x14ac:dyDescent="0.25">
      <c r="A111" t="str">
        <v>PARTIME</v>
      </c>
      <c r="B111" t="str">
        <v>T261786-La Tiến Cường</v>
      </c>
      <c r="C111">
        <f ca="1">IF(B111="","",COUNTIF(Source!$B$1:$B$999,B111))</f>
        <v>0</v>
      </c>
      <c r="D111" t="str">
        <f ca="1">IF($C111="","",IF($C111=0,"",
IF(SUMIFS(Source!I:I,Source!$B:$B,'Process (2)'!$B111,Source!$Q:$Q,"Sáng")=0,"",SUMIFS(Source!I:I,Source!$B:$B,'Process (2)'!$B111,Source!$Q:$Q,"Sáng"))))</f>
        <v/>
      </c>
      <c r="E111" t="str">
        <f ca="1">IF($C111="","",IF($C111=0,"",
IF($D111="","",SUMIFS(Source!J:J,Source!$B:$B,'Process (2)'!$B111,Source!$Q:$Q,"Sáng"))))</f>
        <v/>
      </c>
      <c r="F111" t="str">
        <f ca="1">IF($C111="","",IF($C111=0,"",
IF($D111="","",SUMIFS(Source!K:K,Source!$B:$B,'Process (2)'!$B111,Source!$Q:$Q,"Sáng"))))</f>
        <v/>
      </c>
      <c r="G111" t="str">
        <f ca="1">IF($C111="","",IF($C111=0,"",
IF($D111="","",SUMIFS(Source!L:L,Source!$B:$B,'Process (2)'!$B111,Source!$Q:$Q,"Sáng"))))</f>
        <v/>
      </c>
      <c r="H111" t="str">
        <f ca="1">IF($C111="","",IF($C111=0,"",
IF(SUMIFS(Source!M:M,Source!$B:$B,'Process (2)'!$B111,Source!$Q:$Q,"Chiều")=0,"",SUMIFS(Source!M:M,Source!$B:$B,'Process (2)'!$B111,Source!$Q:$Q,"Chiều"))))</f>
        <v/>
      </c>
      <c r="I111" t="str">
        <f ca="1">IF($C111="","",IF($C111=0,"",
IF($H111="","",SUMIFS(Source!J:J,Source!$B:$B,'Process (2)'!$B111,Source!$Q:$Q,"Chiều"))))</f>
        <v/>
      </c>
      <c r="J111" t="str">
        <f ca="1">IF($C111="","",IF($C111=0,"",
IF($H111="","",SUMIFS(Source!K:K,Source!$B:$B,'Process (2)'!$B111,Source!$Q:$Q,"Chiều"))))</f>
        <v/>
      </c>
      <c r="K111" t="str">
        <f ca="1">IF($C111="","",IF($C111=0,"",
IF($H111="","",SUMIFS(Source!L:L,Source!$B:$B,'Process (2)'!$B111,Source!$Q:$Q,"Chiều"))))</f>
        <v/>
      </c>
    </row>
    <row r="112" spans="1:11" x14ac:dyDescent="0.25">
      <c r="A112" t="str">
        <v>CTVHT</v>
      </c>
      <c r="B112" t="str">
        <v>T201828-Võ Đình Bạch</v>
      </c>
      <c r="C112">
        <f ca="1">IF(B112="","",COUNTIF(Source!$B$1:$B$999,B112))</f>
        <v>0</v>
      </c>
      <c r="D112" t="str">
        <f ca="1">IF($C112="","",IF($C112=0,"",
IF(SUMIFS(Source!I:I,Source!$B:$B,'Process (2)'!$B112,Source!$Q:$Q,"Sáng")=0,"",SUMIFS(Source!I:I,Source!$B:$B,'Process (2)'!$B112,Source!$Q:$Q,"Sáng"))))</f>
        <v/>
      </c>
      <c r="E112" t="str">
        <f ca="1">IF($C112="","",IF($C112=0,"",
IF($D112="","",SUMIFS(Source!J:J,Source!$B:$B,'Process (2)'!$B112,Source!$Q:$Q,"Sáng"))))</f>
        <v/>
      </c>
      <c r="F112" t="str">
        <f ca="1">IF($C112="","",IF($C112=0,"",
IF($D112="","",SUMIFS(Source!K:K,Source!$B:$B,'Process (2)'!$B112,Source!$Q:$Q,"Sáng"))))</f>
        <v/>
      </c>
      <c r="G112" t="str">
        <f ca="1">IF($C112="","",IF($C112=0,"",
IF($D112="","",SUMIFS(Source!L:L,Source!$B:$B,'Process (2)'!$B112,Source!$Q:$Q,"Sáng"))))</f>
        <v/>
      </c>
      <c r="H112" t="str">
        <f ca="1">IF($C112="","",IF($C112=0,"",
IF(SUMIFS(Source!M:M,Source!$B:$B,'Process (2)'!$B112,Source!$Q:$Q,"Chiều")=0,"",SUMIFS(Source!M:M,Source!$B:$B,'Process (2)'!$B112,Source!$Q:$Q,"Chiều"))))</f>
        <v/>
      </c>
      <c r="I112" t="str">
        <f ca="1">IF($C112="","",IF($C112=0,"",
IF($H112="","",SUMIFS(Source!J:J,Source!$B:$B,'Process (2)'!$B112,Source!$Q:$Q,"Chiều"))))</f>
        <v/>
      </c>
      <c r="J112" t="str">
        <f ca="1">IF($C112="","",IF($C112=0,"",
IF($H112="","",SUMIFS(Source!K:K,Source!$B:$B,'Process (2)'!$B112,Source!$Q:$Q,"Chiều"))))</f>
        <v/>
      </c>
      <c r="K112" t="str">
        <f ca="1">IF($C112="","",IF($C112=0,"",
IF($H112="","",SUMIFS(Source!L:L,Source!$B:$B,'Process (2)'!$B112,Source!$Q:$Q,"Chiều"))))</f>
        <v/>
      </c>
    </row>
    <row r="113" spans="1:11" x14ac:dyDescent="0.25">
      <c r="A113" t="str">
        <v>PARTIME</v>
      </c>
      <c r="B113" t="str">
        <v>T261933-Nguyễn Xuân Trường</v>
      </c>
      <c r="C113">
        <f ca="1">IF(B113="","",COUNTIF(Source!$B$1:$B$999,B113))</f>
        <v>0</v>
      </c>
      <c r="D113" t="str">
        <f ca="1">IF($C113="","",IF($C113=0,"",
IF(SUMIFS(Source!I:I,Source!$B:$B,'Process (2)'!$B113,Source!$Q:$Q,"Sáng")=0,"",SUMIFS(Source!I:I,Source!$B:$B,'Process (2)'!$B113,Source!$Q:$Q,"Sáng"))))</f>
        <v/>
      </c>
      <c r="E113" t="str">
        <f ca="1">IF($C113="","",IF($C113=0,"",
IF($D113="","",SUMIFS(Source!J:J,Source!$B:$B,'Process (2)'!$B113,Source!$Q:$Q,"Sáng"))))</f>
        <v/>
      </c>
      <c r="F113" t="str">
        <f ca="1">IF($C113="","",IF($C113=0,"",
IF($D113="","",SUMIFS(Source!K:K,Source!$B:$B,'Process (2)'!$B113,Source!$Q:$Q,"Sáng"))))</f>
        <v/>
      </c>
      <c r="G113" t="str">
        <f ca="1">IF($C113="","",IF($C113=0,"",
IF($D113="","",SUMIFS(Source!L:L,Source!$B:$B,'Process (2)'!$B113,Source!$Q:$Q,"Sáng"))))</f>
        <v/>
      </c>
      <c r="H113" t="str">
        <f ca="1">IF($C113="","",IF($C113=0,"",
IF(SUMIFS(Source!M:M,Source!$B:$B,'Process (2)'!$B113,Source!$Q:$Q,"Chiều")=0,"",SUMIFS(Source!M:M,Source!$B:$B,'Process (2)'!$B113,Source!$Q:$Q,"Chiều"))))</f>
        <v/>
      </c>
      <c r="I113" t="str">
        <f ca="1">IF($C113="","",IF($C113=0,"",
IF($H113="","",SUMIFS(Source!J:J,Source!$B:$B,'Process (2)'!$B113,Source!$Q:$Q,"Chiều"))))</f>
        <v/>
      </c>
      <c r="J113" t="str">
        <f ca="1">IF($C113="","",IF($C113=0,"",
IF($H113="","",SUMIFS(Source!K:K,Source!$B:$B,'Process (2)'!$B113,Source!$Q:$Q,"Chiều"))))</f>
        <v/>
      </c>
      <c r="K113" t="str">
        <f ca="1">IF($C113="","",IF($C113=0,"",
IF($H113="","",SUMIFS(Source!L:L,Source!$B:$B,'Process (2)'!$B113,Source!$Q:$Q,"Chiều"))))</f>
        <v/>
      </c>
    </row>
    <row r="114" spans="1:11" x14ac:dyDescent="0.25">
      <c r="A114" t="str">
        <v>PARTIME</v>
      </c>
      <c r="B114" t="str">
        <v>T241548-Nguyễn Ngọc Huỳnh</v>
      </c>
      <c r="C114">
        <f ca="1">IF(B114="","",COUNTIF(Source!$B$1:$B$999,B114))</f>
        <v>0</v>
      </c>
      <c r="D114" t="str">
        <f ca="1">IF($C114="","",IF($C114=0,"",
IF(SUMIFS(Source!I:I,Source!$B:$B,'Process (2)'!$B114,Source!$Q:$Q,"Sáng")=0,"",SUMIFS(Source!I:I,Source!$B:$B,'Process (2)'!$B114,Source!$Q:$Q,"Sáng"))))</f>
        <v/>
      </c>
      <c r="E114" t="str">
        <f ca="1">IF($C114="","",IF($C114=0,"",
IF($D114="","",SUMIFS(Source!J:J,Source!$B:$B,'Process (2)'!$B114,Source!$Q:$Q,"Sáng"))))</f>
        <v/>
      </c>
      <c r="F114" t="str">
        <f ca="1">IF($C114="","",IF($C114=0,"",
IF($D114="","",SUMIFS(Source!K:K,Source!$B:$B,'Process (2)'!$B114,Source!$Q:$Q,"Sáng"))))</f>
        <v/>
      </c>
      <c r="G114" t="str">
        <f ca="1">IF($C114="","",IF($C114=0,"",
IF($D114="","",SUMIFS(Source!L:L,Source!$B:$B,'Process (2)'!$B114,Source!$Q:$Q,"Sáng"))))</f>
        <v/>
      </c>
      <c r="H114" t="str">
        <f ca="1">IF($C114="","",IF($C114=0,"",
IF(SUMIFS(Source!M:M,Source!$B:$B,'Process (2)'!$B114,Source!$Q:$Q,"Chiều")=0,"",SUMIFS(Source!M:M,Source!$B:$B,'Process (2)'!$B114,Source!$Q:$Q,"Chiều"))))</f>
        <v/>
      </c>
      <c r="I114" t="str">
        <f ca="1">IF($C114="","",IF($C114=0,"",
IF($H114="","",SUMIFS(Source!J:J,Source!$B:$B,'Process (2)'!$B114,Source!$Q:$Q,"Chiều"))))</f>
        <v/>
      </c>
      <c r="J114" t="str">
        <f ca="1">IF($C114="","",IF($C114=0,"",
IF($H114="","",SUMIFS(Source!K:K,Source!$B:$B,'Process (2)'!$B114,Source!$Q:$Q,"Chiều"))))</f>
        <v/>
      </c>
      <c r="K114" t="str">
        <f ca="1">IF($C114="","",IF($C114=0,"",
IF($H114="","",SUMIFS(Source!L:L,Source!$B:$B,'Process (2)'!$B114,Source!$Q:$Q,"Chiều"))))</f>
        <v/>
      </c>
    </row>
    <row r="115" spans="1:11" x14ac:dyDescent="0.25">
      <c r="A115" t="str">
        <v>SG17.22I</v>
      </c>
      <c r="B115" t="str">
        <v>T240944-Nguyễn Hoàng Trọng</v>
      </c>
      <c r="C115">
        <f ca="1">IF(B115="","",COUNTIF(Source!$B$1:$B$999,B115))</f>
        <v>0</v>
      </c>
      <c r="D115" t="str">
        <f ca="1">IF($C115="","",IF($C115=0,"",
IF(SUMIFS(Source!I:I,Source!$B:$B,'Process (2)'!$B115,Source!$Q:$Q,"Sáng")=0,"",SUMIFS(Source!I:I,Source!$B:$B,'Process (2)'!$B115,Source!$Q:$Q,"Sáng"))))</f>
        <v/>
      </c>
      <c r="E115" t="str">
        <f ca="1">IF($C115="","",IF($C115=0,"",
IF($D115="","",SUMIFS(Source!J:J,Source!$B:$B,'Process (2)'!$B115,Source!$Q:$Q,"Sáng"))))</f>
        <v/>
      </c>
      <c r="F115" t="str">
        <f ca="1">IF($C115="","",IF($C115=0,"",
IF($D115="","",SUMIFS(Source!K:K,Source!$B:$B,'Process (2)'!$B115,Source!$Q:$Q,"Sáng"))))</f>
        <v/>
      </c>
      <c r="G115" t="str">
        <f ca="1">IF($C115="","",IF($C115=0,"",
IF($D115="","",SUMIFS(Source!L:L,Source!$B:$B,'Process (2)'!$B115,Source!$Q:$Q,"Sáng"))))</f>
        <v/>
      </c>
      <c r="H115" t="str">
        <f ca="1">IF($C115="","",IF($C115=0,"",
IF(SUMIFS(Source!M:M,Source!$B:$B,'Process (2)'!$B115,Source!$Q:$Q,"Chiều")=0,"",SUMIFS(Source!M:M,Source!$B:$B,'Process (2)'!$B115,Source!$Q:$Q,"Chiều"))))</f>
        <v/>
      </c>
      <c r="I115" t="str">
        <f ca="1">IF($C115="","",IF($C115=0,"",
IF($H115="","",SUMIFS(Source!J:J,Source!$B:$B,'Process (2)'!$B115,Source!$Q:$Q,"Chiều"))))</f>
        <v/>
      </c>
      <c r="J115" t="str">
        <f ca="1">IF($C115="","",IF($C115=0,"",
IF($H115="","",SUMIFS(Source!K:K,Source!$B:$B,'Process (2)'!$B115,Source!$Q:$Q,"Chiều"))))</f>
        <v/>
      </c>
      <c r="K115" t="str">
        <f ca="1">IF($C115="","",IF($C115=0,"",
IF($H115="","",SUMIFS(Source!L:L,Source!$B:$B,'Process (2)'!$B115,Source!$Q:$Q,"Chiều"))))</f>
        <v/>
      </c>
    </row>
    <row r="116" spans="1:11" x14ac:dyDescent="0.25">
      <c r="A116" t="str">
        <v>PARTIME T</v>
      </c>
      <c r="B116" t="str">
        <v>T247592-Võ Đình Bạch</v>
      </c>
      <c r="C116">
        <f ca="1">IF(B116="","",COUNTIF(Source!$B$1:$B$999,B116))</f>
        <v>0</v>
      </c>
      <c r="D116" t="str">
        <f ca="1">IF($C116="","",IF($C116=0,"",
IF(SUMIFS(Source!I:I,Source!$B:$B,'Process (2)'!$B116,Source!$Q:$Q,"Sáng")=0,"",SUMIFS(Source!I:I,Source!$B:$B,'Process (2)'!$B116,Source!$Q:$Q,"Sáng"))))</f>
        <v/>
      </c>
      <c r="E116" t="str">
        <f ca="1">IF($C116="","",IF($C116=0,"",
IF($D116="","",SUMIFS(Source!J:J,Source!$B:$B,'Process (2)'!$B116,Source!$Q:$Q,"Sáng"))))</f>
        <v/>
      </c>
      <c r="F116" t="str">
        <f ca="1">IF($C116="","",IF($C116=0,"",
IF($D116="","",SUMIFS(Source!K:K,Source!$B:$B,'Process (2)'!$B116,Source!$Q:$Q,"Sáng"))))</f>
        <v/>
      </c>
      <c r="G116" t="str">
        <f ca="1">IF($C116="","",IF($C116=0,"",
IF($D116="","",SUMIFS(Source!L:L,Source!$B:$B,'Process (2)'!$B116,Source!$Q:$Q,"Sáng"))))</f>
        <v/>
      </c>
      <c r="H116" t="str">
        <f ca="1">IF($C116="","",IF($C116=0,"",
IF(SUMIFS(Source!M:M,Source!$B:$B,'Process (2)'!$B116,Source!$Q:$Q,"Chiều")=0,"",SUMIFS(Source!M:M,Source!$B:$B,'Process (2)'!$B116,Source!$Q:$Q,"Chiều"))))</f>
        <v/>
      </c>
      <c r="I116" t="str">
        <f ca="1">IF($C116="","",IF($C116=0,"",
IF($H116="","",SUMIFS(Source!J:J,Source!$B:$B,'Process (2)'!$B116,Source!$Q:$Q,"Chiều"))))</f>
        <v/>
      </c>
      <c r="J116" t="str">
        <f ca="1">IF($C116="","",IF($C116=0,"",
IF($H116="","",SUMIFS(Source!K:K,Source!$B:$B,'Process (2)'!$B116,Source!$Q:$Q,"Chiều"))))</f>
        <v/>
      </c>
      <c r="K116" t="str">
        <f ca="1">IF($C116="","",IF($C116=0,"",
IF($H116="","",SUMIFS(Source!L:L,Source!$B:$B,'Process (2)'!$B116,Source!$Q:$Q,"Chiều"))))</f>
        <v/>
      </c>
    </row>
    <row r="117" spans="1:11" x14ac:dyDescent="0.25">
      <c r="A117" t="str">
        <v>CTVHT</v>
      </c>
      <c r="B117" t="str">
        <v>T268974-Trần Lâm Minh Đại</v>
      </c>
      <c r="C117">
        <f ca="1">IF(B117="","",COUNTIF(Source!$B$1:$B$999,B117))</f>
        <v>0</v>
      </c>
      <c r="D117" t="str">
        <f ca="1">IF($C117="","",IF($C117=0,"",
IF(SUMIFS(Source!I:I,Source!$B:$B,'Process (2)'!$B117,Source!$Q:$Q,"Sáng")=0,"",SUMIFS(Source!I:I,Source!$B:$B,'Process (2)'!$B117,Source!$Q:$Q,"Sáng"))))</f>
        <v/>
      </c>
      <c r="E117" t="str">
        <f ca="1">IF($C117="","",IF($C117=0,"",
IF($D117="","",SUMIFS(Source!J:J,Source!$B:$B,'Process (2)'!$B117,Source!$Q:$Q,"Sáng"))))</f>
        <v/>
      </c>
      <c r="F117" t="str">
        <f ca="1">IF($C117="","",IF($C117=0,"",
IF($D117="","",SUMIFS(Source!K:K,Source!$B:$B,'Process (2)'!$B117,Source!$Q:$Q,"Sáng"))))</f>
        <v/>
      </c>
      <c r="G117" t="str">
        <f ca="1">IF($C117="","",IF($C117=0,"",
IF($D117="","",SUMIFS(Source!L:L,Source!$B:$B,'Process (2)'!$B117,Source!$Q:$Q,"Sáng"))))</f>
        <v/>
      </c>
      <c r="H117" t="str">
        <f ca="1">IF($C117="","",IF($C117=0,"",
IF(SUMIFS(Source!M:M,Source!$B:$B,'Process (2)'!$B117,Source!$Q:$Q,"Chiều")=0,"",SUMIFS(Source!M:M,Source!$B:$B,'Process (2)'!$B117,Source!$Q:$Q,"Chiều"))))</f>
        <v/>
      </c>
      <c r="I117" t="str">
        <f ca="1">IF($C117="","",IF($C117=0,"",
IF($H117="","",SUMIFS(Source!J:J,Source!$B:$B,'Process (2)'!$B117,Source!$Q:$Q,"Chiều"))))</f>
        <v/>
      </c>
      <c r="J117" t="str">
        <f ca="1">IF($C117="","",IF($C117=0,"",
IF($H117="","",SUMIFS(Source!K:K,Source!$B:$B,'Process (2)'!$B117,Source!$Q:$Q,"Chiều"))))</f>
        <v/>
      </c>
      <c r="K117" t="str">
        <f ca="1">IF($C117="","",IF($C117=0,"",
IF($H117="","",SUMIFS(Source!L:L,Source!$B:$B,'Process (2)'!$B117,Source!$Q:$Q,"Chiều"))))</f>
        <v/>
      </c>
    </row>
    <row r="118" spans="1:11" x14ac:dyDescent="0.25">
      <c r="A118" t="str">
        <v>CTVHT</v>
      </c>
      <c r="B118" t="str">
        <v>T243284-Nguyễn Ngọc Huỳnh</v>
      </c>
      <c r="C118">
        <f ca="1">IF(B118="","",COUNTIF(Source!$B$1:$B$999,B118))</f>
        <v>0</v>
      </c>
      <c r="D118" t="str">
        <f ca="1">IF($C118="","",IF($C118=0,"",
IF(SUMIFS(Source!I:I,Source!$B:$B,'Process (2)'!$B118,Source!$Q:$Q,"Sáng")=0,"",SUMIFS(Source!I:I,Source!$B:$B,'Process (2)'!$B118,Source!$Q:$Q,"Sáng"))))</f>
        <v/>
      </c>
      <c r="E118" t="str">
        <f ca="1">IF($C118="","",IF($C118=0,"",
IF($D118="","",SUMIFS(Source!J:J,Source!$B:$B,'Process (2)'!$B118,Source!$Q:$Q,"Sáng"))))</f>
        <v/>
      </c>
      <c r="F118" t="str">
        <f ca="1">IF($C118="","",IF($C118=0,"",
IF($D118="","",SUMIFS(Source!K:K,Source!$B:$B,'Process (2)'!$B118,Source!$Q:$Q,"Sáng"))))</f>
        <v/>
      </c>
      <c r="G118" t="str">
        <f ca="1">IF($C118="","",IF($C118=0,"",
IF($D118="","",SUMIFS(Source!L:L,Source!$B:$B,'Process (2)'!$B118,Source!$Q:$Q,"Sáng"))))</f>
        <v/>
      </c>
      <c r="H118" t="str">
        <f ca="1">IF($C118="","",IF($C118=0,"",
IF(SUMIFS(Source!M:M,Source!$B:$B,'Process (2)'!$B118,Source!$Q:$Q,"Chiều")=0,"",SUMIFS(Source!M:M,Source!$B:$B,'Process (2)'!$B118,Source!$Q:$Q,"Chiều"))))</f>
        <v/>
      </c>
      <c r="I118" t="str">
        <f ca="1">IF($C118="","",IF($C118=0,"",
IF($H118="","",SUMIFS(Source!J:J,Source!$B:$B,'Process (2)'!$B118,Source!$Q:$Q,"Chiều"))))</f>
        <v/>
      </c>
      <c r="J118" t="str">
        <f ca="1">IF($C118="","",IF($C118=0,"",
IF($H118="","",SUMIFS(Source!K:K,Source!$B:$B,'Process (2)'!$B118,Source!$Q:$Q,"Chiều"))))</f>
        <v/>
      </c>
      <c r="K118" t="str">
        <f ca="1">IF($C118="","",IF($C118=0,"",
IF($H118="","",SUMIFS(Source!L:L,Source!$B:$B,'Process (2)'!$B118,Source!$Q:$Q,"Chiều"))))</f>
        <v/>
      </c>
    </row>
    <row r="119" spans="1:11" x14ac:dyDescent="0.25">
      <c r="A119" t="str">
        <v>CTVHT</v>
      </c>
      <c r="B119" t="str">
        <v>T269709-Võ Phú Lộc</v>
      </c>
      <c r="C119">
        <f ca="1">IF(B119="","",COUNTIF(Source!$B$1:$B$999,B119))</f>
        <v>0</v>
      </c>
      <c r="D119" t="str">
        <f ca="1">IF($C119="","",IF($C119=0,"",
IF(SUMIFS(Source!I:I,Source!$B:$B,'Process (2)'!$B119,Source!$Q:$Q,"Sáng")=0,"",SUMIFS(Source!I:I,Source!$B:$B,'Process (2)'!$B119,Source!$Q:$Q,"Sáng"))))</f>
        <v/>
      </c>
      <c r="E119" t="str">
        <f ca="1">IF($C119="","",IF($C119=0,"",
IF($D119="","",SUMIFS(Source!J:J,Source!$B:$B,'Process (2)'!$B119,Source!$Q:$Q,"Sáng"))))</f>
        <v/>
      </c>
      <c r="F119" t="str">
        <f ca="1">IF($C119="","",IF($C119=0,"",
IF($D119="","",SUMIFS(Source!K:K,Source!$B:$B,'Process (2)'!$B119,Source!$Q:$Q,"Sáng"))))</f>
        <v/>
      </c>
      <c r="G119" t="str">
        <f ca="1">IF($C119="","",IF($C119=0,"",
IF($D119="","",SUMIFS(Source!L:L,Source!$B:$B,'Process (2)'!$B119,Source!$Q:$Q,"Sáng"))))</f>
        <v/>
      </c>
      <c r="H119" t="str">
        <f ca="1">IF($C119="","",IF($C119=0,"",
IF(SUMIFS(Source!M:M,Source!$B:$B,'Process (2)'!$B119,Source!$Q:$Q,"Chiều")=0,"",SUMIFS(Source!M:M,Source!$B:$B,'Process (2)'!$B119,Source!$Q:$Q,"Chiều"))))</f>
        <v/>
      </c>
      <c r="I119" t="str">
        <f ca="1">IF($C119="","",IF($C119=0,"",
IF($H119="","",SUMIFS(Source!J:J,Source!$B:$B,'Process (2)'!$B119,Source!$Q:$Q,"Chiều"))))</f>
        <v/>
      </c>
      <c r="J119" t="str">
        <f ca="1">IF($C119="","",IF($C119=0,"",
IF($H119="","",SUMIFS(Source!K:K,Source!$B:$B,'Process (2)'!$B119,Source!$Q:$Q,"Chiều"))))</f>
        <v/>
      </c>
      <c r="K119" t="str">
        <f ca="1">IF($C119="","",IF($C119=0,"",
IF($H119="","",SUMIFS(Source!L:L,Source!$B:$B,'Process (2)'!$B119,Source!$Q:$Q,"Chiều"))))</f>
        <v/>
      </c>
    </row>
    <row r="120" spans="1:11" x14ac:dyDescent="0.25">
      <c r="A120" t="str">
        <v>PARTIME T</v>
      </c>
      <c r="B120" t="str">
        <v>T263826-Đinh Tuấn Kiệt</v>
      </c>
      <c r="C120">
        <f ca="1">IF(B120="","",COUNTIF(Source!$B$1:$B$999,B120))</f>
        <v>0</v>
      </c>
      <c r="D120" t="str">
        <f ca="1">IF($C120="","",IF($C120=0,"",
IF(SUMIFS(Source!I:I,Source!$B:$B,'Process (2)'!$B120,Source!$Q:$Q,"Sáng")=0,"",SUMIFS(Source!I:I,Source!$B:$B,'Process (2)'!$B120,Source!$Q:$Q,"Sáng"))))</f>
        <v/>
      </c>
      <c r="E120" t="str">
        <f ca="1">IF($C120="","",IF($C120=0,"",
IF($D120="","",SUMIFS(Source!J:J,Source!$B:$B,'Process (2)'!$B120,Source!$Q:$Q,"Sáng"))))</f>
        <v/>
      </c>
      <c r="F120" t="str">
        <f ca="1">IF($C120="","",IF($C120=0,"",
IF($D120="","",SUMIFS(Source!K:K,Source!$B:$B,'Process (2)'!$B120,Source!$Q:$Q,"Sáng"))))</f>
        <v/>
      </c>
      <c r="G120" t="str">
        <f ca="1">IF($C120="","",IF($C120=0,"",
IF($D120="","",SUMIFS(Source!L:L,Source!$B:$B,'Process (2)'!$B120,Source!$Q:$Q,"Sáng"))))</f>
        <v/>
      </c>
      <c r="H120" t="str">
        <f ca="1">IF($C120="","",IF($C120=0,"",
IF(SUMIFS(Source!M:M,Source!$B:$B,'Process (2)'!$B120,Source!$Q:$Q,"Chiều")=0,"",SUMIFS(Source!M:M,Source!$B:$B,'Process (2)'!$B120,Source!$Q:$Q,"Chiều"))))</f>
        <v/>
      </c>
      <c r="I120" t="str">
        <f ca="1">IF($C120="","",IF($C120=0,"",
IF($H120="","",SUMIFS(Source!J:J,Source!$B:$B,'Process (2)'!$B120,Source!$Q:$Q,"Chiều"))))</f>
        <v/>
      </c>
      <c r="J120" t="str">
        <f ca="1">IF($C120="","",IF($C120=0,"",
IF($H120="","",SUMIFS(Source!K:K,Source!$B:$B,'Process (2)'!$B120,Source!$Q:$Q,"Chiều"))))</f>
        <v/>
      </c>
      <c r="K120" t="str">
        <f ca="1">IF($C120="","",IF($C120=0,"",
IF($H120="","",SUMIFS(Source!L:L,Source!$B:$B,'Process (2)'!$B120,Source!$Q:$Q,"Chiều"))))</f>
        <v/>
      </c>
    </row>
    <row r="121" spans="1:11" x14ac:dyDescent="0.25">
      <c r="A121" t="str">
        <v>CTVHT</v>
      </c>
      <c r="B121" t="str">
        <v>T269250-Phạm Trung Tuấn</v>
      </c>
      <c r="C121">
        <f ca="1">IF(B121="","",COUNTIF(Source!$B$1:$B$999,B121))</f>
        <v>0</v>
      </c>
      <c r="D121" t="str">
        <f ca="1">IF($C121="","",IF($C121=0,"",
IF(SUMIFS(Source!I:I,Source!$B:$B,'Process (2)'!$B121,Source!$Q:$Q,"Sáng")=0,"",SUMIFS(Source!I:I,Source!$B:$B,'Process (2)'!$B121,Source!$Q:$Q,"Sáng"))))</f>
        <v/>
      </c>
      <c r="E121" t="str">
        <f ca="1">IF($C121="","",IF($C121=0,"",
IF($D121="","",SUMIFS(Source!J:J,Source!$B:$B,'Process (2)'!$B121,Source!$Q:$Q,"Sáng"))))</f>
        <v/>
      </c>
      <c r="F121" t="str">
        <f ca="1">IF($C121="","",IF($C121=0,"",
IF($D121="","",SUMIFS(Source!K:K,Source!$B:$B,'Process (2)'!$B121,Source!$Q:$Q,"Sáng"))))</f>
        <v/>
      </c>
      <c r="G121" t="str">
        <f ca="1">IF($C121="","",IF($C121=0,"",
IF($D121="","",SUMIFS(Source!L:L,Source!$B:$B,'Process (2)'!$B121,Source!$Q:$Q,"Sáng"))))</f>
        <v/>
      </c>
      <c r="H121" t="str">
        <f ca="1">IF($C121="","",IF($C121=0,"",
IF(SUMIFS(Source!M:M,Source!$B:$B,'Process (2)'!$B121,Source!$Q:$Q,"Chiều")=0,"",SUMIFS(Source!M:M,Source!$B:$B,'Process (2)'!$B121,Source!$Q:$Q,"Chiều"))))</f>
        <v/>
      </c>
      <c r="I121" t="str">
        <f ca="1">IF($C121="","",IF($C121=0,"",
IF($H121="","",SUMIFS(Source!J:J,Source!$B:$B,'Process (2)'!$B121,Source!$Q:$Q,"Chiều"))))</f>
        <v/>
      </c>
      <c r="J121" t="str">
        <f ca="1">IF($C121="","",IF($C121=0,"",
IF($H121="","",SUMIFS(Source!K:K,Source!$B:$B,'Process (2)'!$B121,Source!$Q:$Q,"Chiều"))))</f>
        <v/>
      </c>
      <c r="K121" t="str">
        <f ca="1">IF($C121="","",IF($C121=0,"",
IF($H121="","",SUMIFS(Source!L:L,Source!$B:$B,'Process (2)'!$B121,Source!$Q:$Q,"Chiều"))))</f>
        <v/>
      </c>
    </row>
    <row r="122" spans="1:11" x14ac:dyDescent="0.25">
      <c r="A122" t="str">
        <v>CTVHT</v>
      </c>
      <c r="B122" t="str">
        <v>T266355-Từ Duy Ngọc Bảo</v>
      </c>
      <c r="C122">
        <f ca="1">IF(B122="","",COUNTIF(Source!$B$1:$B$999,B122))</f>
        <v>0</v>
      </c>
      <c r="D122" t="str">
        <f ca="1">IF($C122="","",IF($C122=0,"",
IF(SUMIFS(Source!I:I,Source!$B:$B,'Process (2)'!$B122,Source!$Q:$Q,"Sáng")=0,"",SUMIFS(Source!I:I,Source!$B:$B,'Process (2)'!$B122,Source!$Q:$Q,"Sáng"))))</f>
        <v/>
      </c>
      <c r="E122" t="str">
        <f ca="1">IF($C122="","",IF($C122=0,"",
IF($D122="","",SUMIFS(Source!J:J,Source!$B:$B,'Process (2)'!$B122,Source!$Q:$Q,"Sáng"))))</f>
        <v/>
      </c>
      <c r="F122" t="str">
        <f ca="1">IF($C122="","",IF($C122=0,"",
IF($D122="","",SUMIFS(Source!K:K,Source!$B:$B,'Process (2)'!$B122,Source!$Q:$Q,"Sáng"))))</f>
        <v/>
      </c>
      <c r="G122" t="str">
        <f ca="1">IF($C122="","",IF($C122=0,"",
IF($D122="","",SUMIFS(Source!L:L,Source!$B:$B,'Process (2)'!$B122,Source!$Q:$Q,"Sáng"))))</f>
        <v/>
      </c>
      <c r="H122" t="str">
        <f ca="1">IF($C122="","",IF($C122=0,"",
IF(SUMIFS(Source!M:M,Source!$B:$B,'Process (2)'!$B122,Source!$Q:$Q,"Chiều")=0,"",SUMIFS(Source!M:M,Source!$B:$B,'Process (2)'!$B122,Source!$Q:$Q,"Chiều"))))</f>
        <v/>
      </c>
      <c r="I122" t="str">
        <f ca="1">IF($C122="","",IF($C122=0,"",
IF($H122="","",SUMIFS(Source!J:J,Source!$B:$B,'Process (2)'!$B122,Source!$Q:$Q,"Chiều"))))</f>
        <v/>
      </c>
      <c r="J122" t="str">
        <f ca="1">IF($C122="","",IF($C122=0,"",
IF($H122="","",SUMIFS(Source!K:K,Source!$B:$B,'Process (2)'!$B122,Source!$Q:$Q,"Chiều"))))</f>
        <v/>
      </c>
      <c r="K122" t="str">
        <f ca="1">IF($C122="","",IF($C122=0,"",
IF($H122="","",SUMIFS(Source!L:L,Source!$B:$B,'Process (2)'!$B122,Source!$Q:$Q,"Chiều"))))</f>
        <v/>
      </c>
    </row>
    <row r="123" spans="1:11" x14ac:dyDescent="0.25">
      <c r="A123" t="str">
        <v>CTVHT</v>
      </c>
      <c r="B123" t="str">
        <v>T266658-Hồ Văn Thiện</v>
      </c>
      <c r="C123">
        <f ca="1">IF(B123="","",COUNTIF(Source!$B$1:$B$999,B123))</f>
        <v>0</v>
      </c>
      <c r="D123" t="str">
        <f ca="1">IF($C123="","",IF($C123=0,"",
IF(SUMIFS(Source!I:I,Source!$B:$B,'Process (2)'!$B123,Source!$Q:$Q,"Sáng")=0,"",SUMIFS(Source!I:I,Source!$B:$B,'Process (2)'!$B123,Source!$Q:$Q,"Sáng"))))</f>
        <v/>
      </c>
      <c r="E123" t="str">
        <f ca="1">IF($C123="","",IF($C123=0,"",
IF($D123="","",SUMIFS(Source!J:J,Source!$B:$B,'Process (2)'!$B123,Source!$Q:$Q,"Sáng"))))</f>
        <v/>
      </c>
      <c r="F123" t="str">
        <f ca="1">IF($C123="","",IF($C123=0,"",
IF($D123="","",SUMIFS(Source!K:K,Source!$B:$B,'Process (2)'!$B123,Source!$Q:$Q,"Sáng"))))</f>
        <v/>
      </c>
      <c r="G123" t="str">
        <f ca="1">IF($C123="","",IF($C123=0,"",
IF($D123="","",SUMIFS(Source!L:L,Source!$B:$B,'Process (2)'!$B123,Source!$Q:$Q,"Sáng"))))</f>
        <v/>
      </c>
      <c r="H123" t="str">
        <f ca="1">IF($C123="","",IF($C123=0,"",
IF(SUMIFS(Source!M:M,Source!$B:$B,'Process (2)'!$B123,Source!$Q:$Q,"Chiều")=0,"",SUMIFS(Source!M:M,Source!$B:$B,'Process (2)'!$B123,Source!$Q:$Q,"Chiều"))))</f>
        <v/>
      </c>
      <c r="I123" t="str">
        <f ca="1">IF($C123="","",IF($C123=0,"",
IF($H123="","",SUMIFS(Source!J:J,Source!$B:$B,'Process (2)'!$B123,Source!$Q:$Q,"Chiều"))))</f>
        <v/>
      </c>
      <c r="J123" t="str">
        <f ca="1">IF($C123="","",IF($C123=0,"",
IF($H123="","",SUMIFS(Source!K:K,Source!$B:$B,'Process (2)'!$B123,Source!$Q:$Q,"Chiều"))))</f>
        <v/>
      </c>
      <c r="K123" t="str">
        <f ca="1">IF($C123="","",IF($C123=0,"",
IF($H123="","",SUMIFS(Source!L:L,Source!$B:$B,'Process (2)'!$B123,Source!$Q:$Q,"Chiều"))))</f>
        <v/>
      </c>
    </row>
    <row r="124" spans="1:11" x14ac:dyDescent="0.25">
      <c r="A124" t="str">
        <v/>
      </c>
      <c r="B124" t="str">
        <v/>
      </c>
      <c r="C124" t="str">
        <f>IF(B124="","",COUNTIF(Source!$B$1:$B$999,B124))</f>
        <v/>
      </c>
      <c r="D124" t="str">
        <f>IF($C124="","",IF($C124=0,"",
IF(SUMIFS(Source!I:I,Source!$B:$B,'Process (2)'!$B124,Source!$Q:$Q,"Sáng")=0,"",SUMIFS(Source!I:I,Source!$B:$B,'Process (2)'!$B124,Source!$Q:$Q,"Sáng"))))</f>
        <v/>
      </c>
      <c r="E124" t="str">
        <f>IF($C124="","",IF($C124=0,"",
IF($D124="","",SUMIFS(Source!J:J,Source!$B:$B,'Process (2)'!$B124,Source!$Q:$Q,"Sáng"))))</f>
        <v/>
      </c>
      <c r="F124" t="str">
        <f>IF($C124="","",IF($C124=0,"",
IF($D124="","",SUMIFS(Source!K:K,Source!$B:$B,'Process (2)'!$B124,Source!$Q:$Q,"Sáng"))))</f>
        <v/>
      </c>
      <c r="G124" t="str">
        <f>IF($C124="","",IF($C124=0,"",
IF($D124="","",SUMIFS(Source!L:L,Source!$B:$B,'Process (2)'!$B124,Source!$Q:$Q,"Sáng"))))</f>
        <v/>
      </c>
      <c r="H124" t="str">
        <f>IF($C124="","",IF($C124=0,"",
IF(SUMIFS(Source!M:M,Source!$B:$B,'Process (2)'!$B124,Source!$Q:$Q,"Chiều")=0,"",SUMIFS(Source!M:M,Source!$B:$B,'Process (2)'!$B124,Source!$Q:$Q,"Chiều"))))</f>
        <v/>
      </c>
      <c r="I124" t="str">
        <f>IF($C124="","",IF($C124=0,"",
IF($H124="","",SUMIFS(Source!J:J,Source!$B:$B,'Process (2)'!$B124,Source!$Q:$Q,"Chiều"))))</f>
        <v/>
      </c>
      <c r="J124" t="str">
        <f>IF($C124="","",IF($C124=0,"",
IF($H124="","",SUMIFS(Source!K:K,Source!$B:$B,'Process (2)'!$B124,Source!$Q:$Q,"Chiều"))))</f>
        <v/>
      </c>
      <c r="K124" t="str">
        <f>IF($C124="","",IF($C124=0,"",
IF($H124="","",SUMIFS(Source!L:L,Source!$B:$B,'Process (2)'!$B124,Source!$Q:$Q,"Chiều"))))</f>
        <v/>
      </c>
    </row>
    <row r="125" spans="1:11" x14ac:dyDescent="0.25">
      <c r="A125" t="str">
        <v/>
      </c>
      <c r="B125" t="str">
        <v/>
      </c>
      <c r="C125" t="str">
        <f>IF(B125="","",COUNTIF(Source!$B$1:$B$999,B125))</f>
        <v/>
      </c>
      <c r="D125" t="str">
        <f>IF($C125="","",IF($C125=0,"",
IF(SUMIFS(Source!I:I,Source!$B:$B,'Process (2)'!$B125,Source!$Q:$Q,"Sáng")=0,"",SUMIFS(Source!I:I,Source!$B:$B,'Process (2)'!$B125,Source!$Q:$Q,"Sáng"))))</f>
        <v/>
      </c>
      <c r="E125" t="str">
        <f>IF($C125="","",IF($C125=0,"",
IF($D125="","",SUMIFS(Source!J:J,Source!$B:$B,'Process (2)'!$B125,Source!$Q:$Q,"Sáng"))))</f>
        <v/>
      </c>
      <c r="F125" t="str">
        <f>IF($C125="","",IF($C125=0,"",
IF($D125="","",SUMIFS(Source!K:K,Source!$B:$B,'Process (2)'!$B125,Source!$Q:$Q,"Sáng"))))</f>
        <v/>
      </c>
      <c r="G125" t="str">
        <f>IF($C125="","",IF($C125=0,"",
IF($D125="","",SUMIFS(Source!L:L,Source!$B:$B,'Process (2)'!$B125,Source!$Q:$Q,"Sáng"))))</f>
        <v/>
      </c>
      <c r="H125" t="str">
        <f>IF($C125="","",IF($C125=0,"",
IF(SUMIFS(Source!M:M,Source!$B:$B,'Process (2)'!$B125,Source!$Q:$Q,"Chiều")=0,"",SUMIFS(Source!M:M,Source!$B:$B,'Process (2)'!$B125,Source!$Q:$Q,"Chiều"))))</f>
        <v/>
      </c>
      <c r="I125" t="str">
        <f>IF($C125="","",IF($C125=0,"",
IF($H125="","",SUMIFS(Source!J:J,Source!$B:$B,'Process (2)'!$B125,Source!$Q:$Q,"Chiều"))))</f>
        <v/>
      </c>
      <c r="J125" t="str">
        <f>IF($C125="","",IF($C125=0,"",
IF($H125="","",SUMIFS(Source!K:K,Source!$B:$B,'Process (2)'!$B125,Source!$Q:$Q,"Chiều"))))</f>
        <v/>
      </c>
      <c r="K125" t="str">
        <f>IF($C125="","",IF($C125=0,"",
IF($H125="","",SUMIFS(Source!L:L,Source!$B:$B,'Process (2)'!$B125,Source!$Q:$Q,"Chiều"))))</f>
        <v/>
      </c>
    </row>
    <row r="126" spans="1:11" x14ac:dyDescent="0.25">
      <c r="A126" t="str">
        <v/>
      </c>
      <c r="B126" t="str">
        <v/>
      </c>
      <c r="C126" t="str">
        <f>IF(B126="","",COUNTIF(Source!$B$1:$B$999,B126))</f>
        <v/>
      </c>
      <c r="D126" t="str">
        <f>IF($C126="","",IF($C126=0,"",
IF(SUMIFS(Source!I:I,Source!$B:$B,'Process (2)'!$B126,Source!$Q:$Q,"Sáng")=0,"",SUMIFS(Source!I:I,Source!$B:$B,'Process (2)'!$B126,Source!$Q:$Q,"Sáng"))))</f>
        <v/>
      </c>
      <c r="E126" t="str">
        <f>IF($C126="","",IF($C126=0,"",
IF($D126="","",SUMIFS(Source!J:J,Source!$B:$B,'Process (2)'!$B126,Source!$Q:$Q,"Sáng"))))</f>
        <v/>
      </c>
      <c r="F126" t="str">
        <f>IF($C126="","",IF($C126=0,"",
IF($D126="","",SUMIFS(Source!K:K,Source!$B:$B,'Process (2)'!$B126,Source!$Q:$Q,"Sáng"))))</f>
        <v/>
      </c>
      <c r="G126" t="str">
        <f>IF($C126="","",IF($C126=0,"",
IF($D126="","",SUMIFS(Source!L:L,Source!$B:$B,'Process (2)'!$B126,Source!$Q:$Q,"Sáng"))))</f>
        <v/>
      </c>
      <c r="H126" t="str">
        <f>IF($C126="","",IF($C126=0,"",
IF(SUMIFS(Source!M:M,Source!$B:$B,'Process (2)'!$B126,Source!$Q:$Q,"Chiều")=0,"",SUMIFS(Source!M:M,Source!$B:$B,'Process (2)'!$B126,Source!$Q:$Q,"Chiều"))))</f>
        <v/>
      </c>
      <c r="I126" t="str">
        <f>IF($C126="","",IF($C126=0,"",
IF($H126="","",SUMIFS(Source!J:J,Source!$B:$B,'Process (2)'!$B126,Source!$Q:$Q,"Chiều"))))</f>
        <v/>
      </c>
      <c r="J126" t="str">
        <f>IF($C126="","",IF($C126=0,"",
IF($H126="","",SUMIFS(Source!K:K,Source!$B:$B,'Process (2)'!$B126,Source!$Q:$Q,"Chiều"))))</f>
        <v/>
      </c>
      <c r="K126" t="str">
        <f>IF($C126="","",IF($C126=0,"",
IF($H126="","",SUMIFS(Source!L:L,Source!$B:$B,'Process (2)'!$B126,Source!$Q:$Q,"Chiều"))))</f>
        <v/>
      </c>
    </row>
    <row r="127" spans="1:11" x14ac:dyDescent="0.25">
      <c r="A127" t="str">
        <v/>
      </c>
      <c r="B127" t="str">
        <v/>
      </c>
      <c r="C127" t="str">
        <f>IF(B127="","",COUNTIF(Source!$B$1:$B$999,B127))</f>
        <v/>
      </c>
      <c r="D127" t="str">
        <f>IF($C127="","",IF($C127=0,"",
IF(SUMIFS(Source!I:I,Source!$B:$B,'Process (2)'!$B127,Source!$Q:$Q,"Sáng")=0,"",SUMIFS(Source!I:I,Source!$B:$B,'Process (2)'!$B127,Source!$Q:$Q,"Sáng"))))</f>
        <v/>
      </c>
      <c r="E127" t="str">
        <f>IF($C127="","",IF($C127=0,"",
IF($D127="","",SUMIFS(Source!J:J,Source!$B:$B,'Process (2)'!$B127,Source!$Q:$Q,"Sáng"))))</f>
        <v/>
      </c>
      <c r="F127" t="str">
        <f>IF($C127="","",IF($C127=0,"",
IF($D127="","",SUMIFS(Source!K:K,Source!$B:$B,'Process (2)'!$B127,Source!$Q:$Q,"Sáng"))))</f>
        <v/>
      </c>
      <c r="G127" t="str">
        <f>IF($C127="","",IF($C127=0,"",
IF($D127="","",SUMIFS(Source!L:L,Source!$B:$B,'Process (2)'!$B127,Source!$Q:$Q,"Sáng"))))</f>
        <v/>
      </c>
      <c r="H127" t="str">
        <f>IF($C127="","",IF($C127=0,"",
IF(SUMIFS(Source!M:M,Source!$B:$B,'Process (2)'!$B127,Source!$Q:$Q,"Chiều")=0,"",SUMIFS(Source!M:M,Source!$B:$B,'Process (2)'!$B127,Source!$Q:$Q,"Chiều"))))</f>
        <v/>
      </c>
      <c r="I127" t="str">
        <f>IF($C127="","",IF($C127=0,"",
IF($H127="","",SUMIFS(Source!J:J,Source!$B:$B,'Process (2)'!$B127,Source!$Q:$Q,"Chiều"))))</f>
        <v/>
      </c>
      <c r="J127" t="str">
        <f>IF($C127="","",IF($C127=0,"",
IF($H127="","",SUMIFS(Source!K:K,Source!$B:$B,'Process (2)'!$B127,Source!$Q:$Q,"Chiều"))))</f>
        <v/>
      </c>
      <c r="K127" t="str">
        <f>IF($C127="","",IF($C127=0,"",
IF($H127="","",SUMIFS(Source!L:L,Source!$B:$B,'Process (2)'!$B127,Source!$Q:$Q,"Chiều"))))</f>
        <v/>
      </c>
    </row>
    <row r="128" spans="1:11" x14ac:dyDescent="0.25">
      <c r="A128" t="str">
        <v/>
      </c>
      <c r="B128" t="str">
        <v/>
      </c>
      <c r="C128" t="str">
        <f>IF(B128="","",COUNTIF(Source!$B$1:$B$999,B128))</f>
        <v/>
      </c>
      <c r="D128" t="str">
        <f>IF($C128="","",IF($C128=0,"",
IF(SUMIFS(Source!I:I,Source!$B:$B,'Process (2)'!$B128,Source!$Q:$Q,"Sáng")=0,"",SUMIFS(Source!I:I,Source!$B:$B,'Process (2)'!$B128,Source!$Q:$Q,"Sáng"))))</f>
        <v/>
      </c>
      <c r="E128" t="str">
        <f>IF($C128="","",IF($C128=0,"",
IF($D128="","",SUMIFS(Source!J:J,Source!$B:$B,'Process (2)'!$B128,Source!$Q:$Q,"Sáng"))))</f>
        <v/>
      </c>
      <c r="F128" t="str">
        <f>IF($C128="","",IF($C128=0,"",
IF($D128="","",SUMIFS(Source!K:K,Source!$B:$B,'Process (2)'!$B128,Source!$Q:$Q,"Sáng"))))</f>
        <v/>
      </c>
      <c r="G128" t="str">
        <f>IF($C128="","",IF($C128=0,"",
IF($D128="","",SUMIFS(Source!L:L,Source!$B:$B,'Process (2)'!$B128,Source!$Q:$Q,"Sáng"))))</f>
        <v/>
      </c>
      <c r="H128" t="str">
        <f>IF($C128="","",IF($C128=0,"",
IF(SUMIFS(Source!M:M,Source!$B:$B,'Process (2)'!$B128,Source!$Q:$Q,"Chiều")=0,"",SUMIFS(Source!M:M,Source!$B:$B,'Process (2)'!$B128,Source!$Q:$Q,"Chiều"))))</f>
        <v/>
      </c>
      <c r="I128" t="str">
        <f>IF($C128="","",IF($C128=0,"",
IF($H128="","",SUMIFS(Source!J:J,Source!$B:$B,'Process (2)'!$B128,Source!$Q:$Q,"Chiều"))))</f>
        <v/>
      </c>
      <c r="J128" t="str">
        <f>IF($C128="","",IF($C128=0,"",
IF($H128="","",SUMIFS(Source!K:K,Source!$B:$B,'Process (2)'!$B128,Source!$Q:$Q,"Chiều"))))</f>
        <v/>
      </c>
      <c r="K128" t="str">
        <f>IF($C128="","",IF($C128=0,"",
IF($H128="","",SUMIFS(Source!L:L,Source!$B:$B,'Process (2)'!$B128,Source!$Q:$Q,"Chiều"))))</f>
        <v/>
      </c>
    </row>
    <row r="129" spans="1:11" x14ac:dyDescent="0.25">
      <c r="A129" t="str">
        <v/>
      </c>
      <c r="B129" t="str">
        <v/>
      </c>
      <c r="C129" t="str">
        <f>IF(B129="","",COUNTIF(Source!$B$1:$B$999,B129))</f>
        <v/>
      </c>
      <c r="D129" t="str">
        <f>IF($C129="","",IF($C129=0,"",
IF(SUMIFS(Source!I:I,Source!$B:$B,'Process (2)'!$B129,Source!$Q:$Q,"Sáng")=0,"",SUMIFS(Source!I:I,Source!$B:$B,'Process (2)'!$B129,Source!$Q:$Q,"Sáng"))))</f>
        <v/>
      </c>
      <c r="E129" t="str">
        <f>IF($C129="","",IF($C129=0,"",
IF($D129="","",SUMIFS(Source!J:J,Source!$B:$B,'Process (2)'!$B129,Source!$Q:$Q,"Sáng"))))</f>
        <v/>
      </c>
      <c r="F129" t="str">
        <f>IF($C129="","",IF($C129=0,"",
IF($D129="","",SUMIFS(Source!K:K,Source!$B:$B,'Process (2)'!$B129,Source!$Q:$Q,"Sáng"))))</f>
        <v/>
      </c>
      <c r="G129" t="str">
        <f>IF($C129="","",IF($C129=0,"",
IF($D129="","",SUMIFS(Source!L:L,Source!$B:$B,'Process (2)'!$B129,Source!$Q:$Q,"Sáng"))))</f>
        <v/>
      </c>
      <c r="H129" t="str">
        <f>IF($C129="","",IF($C129=0,"",
IF(SUMIFS(Source!M:M,Source!$B:$B,'Process (2)'!$B129,Source!$Q:$Q,"Chiều")=0,"",SUMIFS(Source!M:M,Source!$B:$B,'Process (2)'!$B129,Source!$Q:$Q,"Chiều"))))</f>
        <v/>
      </c>
      <c r="I129" t="str">
        <f>IF($C129="","",IF($C129=0,"",
IF($H129="","",SUMIFS(Source!J:J,Source!$B:$B,'Process (2)'!$B129,Source!$Q:$Q,"Chiều"))))</f>
        <v/>
      </c>
      <c r="J129" t="str">
        <f>IF($C129="","",IF($C129=0,"",
IF($H129="","",SUMIFS(Source!K:K,Source!$B:$B,'Process (2)'!$B129,Source!$Q:$Q,"Chiều"))))</f>
        <v/>
      </c>
      <c r="K129" t="str">
        <f>IF($C129="","",IF($C129=0,"",
IF($H129="","",SUMIFS(Source!L:L,Source!$B:$B,'Process (2)'!$B129,Source!$Q:$Q,"Chiều"))))</f>
        <v/>
      </c>
    </row>
    <row r="130" spans="1:11" x14ac:dyDescent="0.25">
      <c r="A130" t="str">
        <v/>
      </c>
      <c r="B130" t="str">
        <v/>
      </c>
      <c r="C130" t="str">
        <f>IF(B130="","",COUNTIF(Source!$B$1:$B$999,B130))</f>
        <v/>
      </c>
      <c r="D130" t="str">
        <f>IF($C130="","",IF($C130=0,"",
IF(SUMIFS(Source!I:I,Source!$B:$B,'Process (2)'!$B130,Source!$Q:$Q,"Sáng")=0,"",SUMIFS(Source!I:I,Source!$B:$B,'Process (2)'!$B130,Source!$Q:$Q,"Sáng"))))</f>
        <v/>
      </c>
      <c r="E130" t="str">
        <f>IF($C130="","",IF($C130=0,"",
IF($D130="","",SUMIFS(Source!J:J,Source!$B:$B,'Process (2)'!$B130,Source!$Q:$Q,"Sáng"))))</f>
        <v/>
      </c>
      <c r="F130" t="str">
        <f>IF($C130="","",IF($C130=0,"",
IF($D130="","",SUMIFS(Source!K:K,Source!$B:$B,'Process (2)'!$B130,Source!$Q:$Q,"Sáng"))))</f>
        <v/>
      </c>
      <c r="G130" t="str">
        <f>IF($C130="","",IF($C130=0,"",
IF($D130="","",SUMIFS(Source!L:L,Source!$B:$B,'Process (2)'!$B130,Source!$Q:$Q,"Sáng"))))</f>
        <v/>
      </c>
      <c r="H130" t="str">
        <f>IF($C130="","",IF($C130=0,"",
IF(SUMIFS(Source!M:M,Source!$B:$B,'Process (2)'!$B130,Source!$Q:$Q,"Chiều")=0,"",SUMIFS(Source!M:M,Source!$B:$B,'Process (2)'!$B130,Source!$Q:$Q,"Chiều"))))</f>
        <v/>
      </c>
      <c r="I130" t="str">
        <f>IF($C130="","",IF($C130=0,"",
IF($H130="","",SUMIFS(Source!J:J,Source!$B:$B,'Process (2)'!$B130,Source!$Q:$Q,"Chiều"))))</f>
        <v/>
      </c>
      <c r="J130" t="str">
        <f>IF($C130="","",IF($C130=0,"",
IF($H130="","",SUMIFS(Source!K:K,Source!$B:$B,'Process (2)'!$B130,Source!$Q:$Q,"Chiều"))))</f>
        <v/>
      </c>
      <c r="K130" t="str">
        <f>IF($C130="","",IF($C130=0,"",
IF($H130="","",SUMIFS(Source!L:L,Source!$B:$B,'Process (2)'!$B130,Source!$Q:$Q,"Chiều"))))</f>
        <v/>
      </c>
    </row>
    <row r="131" spans="1:11" x14ac:dyDescent="0.25">
      <c r="A131" t="str">
        <v/>
      </c>
      <c r="B131" t="str">
        <v/>
      </c>
      <c r="C131" t="str">
        <f>IF(B131="","",COUNTIF(Source!$B$1:$B$999,B131))</f>
        <v/>
      </c>
      <c r="D131" t="str">
        <f>IF($C131="","",IF($C131=0,"",
IF(SUMIFS(Source!I:I,Source!$B:$B,'Process (2)'!$B131,Source!$Q:$Q,"Sáng")=0,"",SUMIFS(Source!I:I,Source!$B:$B,'Process (2)'!$B131,Source!$Q:$Q,"Sáng"))))</f>
        <v/>
      </c>
      <c r="E131" t="str">
        <f>IF($C131="","",IF($C131=0,"",
IF($D131="","",SUMIFS(Source!J:J,Source!$B:$B,'Process (2)'!$B131,Source!$Q:$Q,"Sáng"))))</f>
        <v/>
      </c>
      <c r="F131" t="str">
        <f>IF($C131="","",IF($C131=0,"",
IF($D131="","",SUMIFS(Source!K:K,Source!$B:$B,'Process (2)'!$B131,Source!$Q:$Q,"Sáng"))))</f>
        <v/>
      </c>
      <c r="G131" t="str">
        <f>IF($C131="","",IF($C131=0,"",
IF($D131="","",SUMIFS(Source!L:L,Source!$B:$B,'Process (2)'!$B131,Source!$Q:$Q,"Sáng"))))</f>
        <v/>
      </c>
      <c r="H131" t="str">
        <f>IF($C131="","",IF($C131=0,"",
IF(SUMIFS(Source!M:M,Source!$B:$B,'Process (2)'!$B131,Source!$Q:$Q,"Chiều")=0,"",SUMIFS(Source!M:M,Source!$B:$B,'Process (2)'!$B131,Source!$Q:$Q,"Chiều"))))</f>
        <v/>
      </c>
      <c r="I131" t="str">
        <f>IF($C131="","",IF($C131=0,"",
IF($H131="","",SUMIFS(Source!J:J,Source!$B:$B,'Process (2)'!$B131,Source!$Q:$Q,"Chiều"))))</f>
        <v/>
      </c>
      <c r="J131" t="str">
        <f>IF($C131="","",IF($C131=0,"",
IF($H131="","",SUMIFS(Source!K:K,Source!$B:$B,'Process (2)'!$B131,Source!$Q:$Q,"Chiều"))))</f>
        <v/>
      </c>
      <c r="K131" t="str">
        <f>IF($C131="","",IF($C131=0,"",
IF($H131="","",SUMIFS(Source!L:L,Source!$B:$B,'Process (2)'!$B131,Source!$Q:$Q,"Chiều"))))</f>
        <v/>
      </c>
    </row>
    <row r="132" spans="1:11" x14ac:dyDescent="0.25">
      <c r="A132" t="str">
        <v/>
      </c>
      <c r="B132" t="str">
        <v/>
      </c>
      <c r="C132" t="str">
        <f>IF(B132="","",COUNTIF(Source!$B$1:$B$999,B132))</f>
        <v/>
      </c>
      <c r="D132" t="str">
        <f>IF($C132="","",IF($C132=0,"",
IF(SUMIFS(Source!I:I,Source!$B:$B,'Process (2)'!$B132,Source!$Q:$Q,"Sáng")=0,"",SUMIFS(Source!I:I,Source!$B:$B,'Process (2)'!$B132,Source!$Q:$Q,"Sáng"))))</f>
        <v/>
      </c>
      <c r="E132" t="str">
        <f>IF($C132="","",IF($C132=0,"",
IF($D132="","",SUMIFS(Source!J:J,Source!$B:$B,'Process (2)'!$B132,Source!$Q:$Q,"Sáng"))))</f>
        <v/>
      </c>
      <c r="F132" t="str">
        <f>IF($C132="","",IF($C132=0,"",
IF($D132="","",SUMIFS(Source!K:K,Source!$B:$B,'Process (2)'!$B132,Source!$Q:$Q,"Sáng"))))</f>
        <v/>
      </c>
      <c r="G132" t="str">
        <f>IF($C132="","",IF($C132=0,"",
IF($D132="","",SUMIFS(Source!L:L,Source!$B:$B,'Process (2)'!$B132,Source!$Q:$Q,"Sáng"))))</f>
        <v/>
      </c>
      <c r="H132" t="str">
        <f>IF($C132="","",IF($C132=0,"",
IF(SUMIFS(Source!M:M,Source!$B:$B,'Process (2)'!$B132,Source!$Q:$Q,"Chiều")=0,"",SUMIFS(Source!M:M,Source!$B:$B,'Process (2)'!$B132,Source!$Q:$Q,"Chiều"))))</f>
        <v/>
      </c>
      <c r="I132" t="str">
        <f>IF($C132="","",IF($C132=0,"",
IF($H132="","",SUMIFS(Source!J:J,Source!$B:$B,'Process (2)'!$B132,Source!$Q:$Q,"Chiều"))))</f>
        <v/>
      </c>
      <c r="J132" t="str">
        <f>IF($C132="","",IF($C132=0,"",
IF($H132="","",SUMIFS(Source!K:K,Source!$B:$B,'Process (2)'!$B132,Source!$Q:$Q,"Chiều"))))</f>
        <v/>
      </c>
      <c r="K132" t="str">
        <f>IF($C132="","",IF($C132=0,"",
IF($H132="","",SUMIFS(Source!L:L,Source!$B:$B,'Process (2)'!$B132,Source!$Q:$Q,"Chiều"))))</f>
        <v/>
      </c>
    </row>
    <row r="133" spans="1:11" x14ac:dyDescent="0.25">
      <c r="A133" t="str">
        <v/>
      </c>
      <c r="B133" t="str">
        <v/>
      </c>
      <c r="C133" t="str">
        <f>IF(B133="","",COUNTIF(Source!$B$1:$B$999,B133))</f>
        <v/>
      </c>
      <c r="D133" t="str">
        <f>IF($C133="","",IF($C133=0,"",
IF(SUMIFS(Source!I:I,Source!$B:$B,'Process (2)'!$B133,Source!$Q:$Q,"Sáng")=0,"",SUMIFS(Source!I:I,Source!$B:$B,'Process (2)'!$B133,Source!$Q:$Q,"Sáng"))))</f>
        <v/>
      </c>
      <c r="E133" t="str">
        <f>IF($C133="","",IF($C133=0,"",
IF($D133="","",SUMIFS(Source!J:J,Source!$B:$B,'Process (2)'!$B133,Source!$Q:$Q,"Sáng"))))</f>
        <v/>
      </c>
      <c r="F133" t="str">
        <f>IF($C133="","",IF($C133=0,"",
IF($D133="","",SUMIFS(Source!K:K,Source!$B:$B,'Process (2)'!$B133,Source!$Q:$Q,"Sáng"))))</f>
        <v/>
      </c>
      <c r="G133" t="str">
        <f>IF($C133="","",IF($C133=0,"",
IF($D133="","",SUMIFS(Source!L:L,Source!$B:$B,'Process (2)'!$B133,Source!$Q:$Q,"Sáng"))))</f>
        <v/>
      </c>
      <c r="H133" t="str">
        <f>IF($C133="","",IF($C133=0,"",
IF(SUMIFS(Source!M:M,Source!$B:$B,'Process (2)'!$B133,Source!$Q:$Q,"Chiều")=0,"",SUMIFS(Source!M:M,Source!$B:$B,'Process (2)'!$B133,Source!$Q:$Q,"Chiều"))))</f>
        <v/>
      </c>
      <c r="I133" t="str">
        <f>IF($C133="","",IF($C133=0,"",
IF($H133="","",SUMIFS(Source!J:J,Source!$B:$B,'Process (2)'!$B133,Source!$Q:$Q,"Chiều"))))</f>
        <v/>
      </c>
      <c r="J133" t="str">
        <f>IF($C133="","",IF($C133=0,"",
IF($H133="","",SUMIFS(Source!K:K,Source!$B:$B,'Process (2)'!$B133,Source!$Q:$Q,"Chiều"))))</f>
        <v/>
      </c>
      <c r="K133" t="str">
        <f>IF($C133="","",IF($C133=0,"",
IF($H133="","",SUMIFS(Source!L:L,Source!$B:$B,'Process (2)'!$B133,Source!$Q:$Q,"Chiều"))))</f>
        <v/>
      </c>
    </row>
    <row r="134" spans="1:11" x14ac:dyDescent="0.25">
      <c r="A134" t="str">
        <v/>
      </c>
      <c r="B134" t="str">
        <v/>
      </c>
      <c r="C134" t="str">
        <f>IF(B134="","",COUNTIF(Source!$B$1:$B$999,B134))</f>
        <v/>
      </c>
      <c r="D134" t="str">
        <f>IF($C134="","",IF($C134=0,"",
IF(SUMIFS(Source!I:I,Source!$B:$B,'Process (2)'!$B134,Source!$Q:$Q,"Sáng")=0,"",SUMIFS(Source!I:I,Source!$B:$B,'Process (2)'!$B134,Source!$Q:$Q,"Sáng"))))</f>
        <v/>
      </c>
      <c r="E134" t="str">
        <f>IF($C134="","",IF($C134=0,"",
IF($D134="","",SUMIFS(Source!J:J,Source!$B:$B,'Process (2)'!$B134,Source!$Q:$Q,"Sáng"))))</f>
        <v/>
      </c>
      <c r="F134" t="str">
        <f>IF($C134="","",IF($C134=0,"",
IF($D134="","",SUMIFS(Source!K:K,Source!$B:$B,'Process (2)'!$B134,Source!$Q:$Q,"Sáng"))))</f>
        <v/>
      </c>
      <c r="G134" t="str">
        <f>IF($C134="","",IF($C134=0,"",
IF($D134="","",SUMIFS(Source!L:L,Source!$B:$B,'Process (2)'!$B134,Source!$Q:$Q,"Sáng"))))</f>
        <v/>
      </c>
      <c r="H134" t="str">
        <f>IF($C134="","",IF($C134=0,"",
IF(SUMIFS(Source!M:M,Source!$B:$B,'Process (2)'!$B134,Source!$Q:$Q,"Chiều")=0,"",SUMIFS(Source!M:M,Source!$B:$B,'Process (2)'!$B134,Source!$Q:$Q,"Chiều"))))</f>
        <v/>
      </c>
      <c r="I134" t="str">
        <f>IF($C134="","",IF($C134=0,"",
IF($H134="","",SUMIFS(Source!J:J,Source!$B:$B,'Process (2)'!$B134,Source!$Q:$Q,"Chiều"))))</f>
        <v/>
      </c>
      <c r="J134" t="str">
        <f>IF($C134="","",IF($C134=0,"",
IF($H134="","",SUMIFS(Source!K:K,Source!$B:$B,'Process (2)'!$B134,Source!$Q:$Q,"Chiều"))))</f>
        <v/>
      </c>
      <c r="K134" t="str">
        <f>IF($C134="","",IF($C134=0,"",
IF($H134="","",SUMIFS(Source!L:L,Source!$B:$B,'Process (2)'!$B134,Source!$Q:$Q,"Chiều"))))</f>
        <v/>
      </c>
    </row>
    <row r="135" spans="1:11" x14ac:dyDescent="0.25">
      <c r="A135" t="str">
        <v/>
      </c>
      <c r="B135" t="str">
        <v/>
      </c>
      <c r="C135" t="str">
        <f>IF(B135="","",COUNTIF(Source!$B$1:$B$999,B135))</f>
        <v/>
      </c>
      <c r="D135" t="str">
        <f>IF($C135="","",IF($C135=0,"",
IF(SUMIFS(Source!I:I,Source!$B:$B,'Process (2)'!$B135,Source!$Q:$Q,"Sáng")=0,"",SUMIFS(Source!I:I,Source!$B:$B,'Process (2)'!$B135,Source!$Q:$Q,"Sáng"))))</f>
        <v/>
      </c>
      <c r="E135" t="str">
        <f>IF($C135="","",IF($C135=0,"",
IF($D135="","",SUMIFS(Source!J:J,Source!$B:$B,'Process (2)'!$B135,Source!$Q:$Q,"Sáng"))))</f>
        <v/>
      </c>
      <c r="F135" t="str">
        <f>IF($C135="","",IF($C135=0,"",
IF($D135="","",SUMIFS(Source!K:K,Source!$B:$B,'Process (2)'!$B135,Source!$Q:$Q,"Sáng"))))</f>
        <v/>
      </c>
      <c r="G135" t="str">
        <f>IF($C135="","",IF($C135=0,"",
IF($D135="","",SUMIFS(Source!L:L,Source!$B:$B,'Process (2)'!$B135,Source!$Q:$Q,"Sáng"))))</f>
        <v/>
      </c>
      <c r="H135" t="str">
        <f>IF($C135="","",IF($C135=0,"",
IF(SUMIFS(Source!M:M,Source!$B:$B,'Process (2)'!$B135,Source!$Q:$Q,"Chiều")=0,"",SUMIFS(Source!M:M,Source!$B:$B,'Process (2)'!$B135,Source!$Q:$Q,"Chiều"))))</f>
        <v/>
      </c>
      <c r="I135" t="str">
        <f>IF($C135="","",IF($C135=0,"",
IF($H135="","",SUMIFS(Source!J:J,Source!$B:$B,'Process (2)'!$B135,Source!$Q:$Q,"Chiều"))))</f>
        <v/>
      </c>
      <c r="J135" t="str">
        <f>IF($C135="","",IF($C135=0,"",
IF($H135="","",SUMIFS(Source!K:K,Source!$B:$B,'Process (2)'!$B135,Source!$Q:$Q,"Chiều"))))</f>
        <v/>
      </c>
      <c r="K135" t="str">
        <f>IF($C135="","",IF($C135=0,"",
IF($H135="","",SUMIFS(Source!L:L,Source!$B:$B,'Process (2)'!$B135,Source!$Q:$Q,"Chiều"))))</f>
        <v/>
      </c>
    </row>
    <row r="136" spans="1:11" x14ac:dyDescent="0.25">
      <c r="A136" t="str">
        <v/>
      </c>
      <c r="B136" t="str">
        <v/>
      </c>
      <c r="C136" t="str">
        <f>IF(B136="","",COUNTIF(Source!$B$1:$B$999,B136))</f>
        <v/>
      </c>
      <c r="D136" t="str">
        <f>IF($C136="","",IF($C136=0,"",
IF(SUMIFS(Source!I:I,Source!$B:$B,'Process (2)'!$B136,Source!$Q:$Q,"Sáng")=0,"",SUMIFS(Source!I:I,Source!$B:$B,'Process (2)'!$B136,Source!$Q:$Q,"Sáng"))))</f>
        <v/>
      </c>
      <c r="E136" t="str">
        <f>IF($C136="","",IF($C136=0,"",
IF($D136="","",SUMIFS(Source!J:J,Source!$B:$B,'Process (2)'!$B136,Source!$Q:$Q,"Sáng"))))</f>
        <v/>
      </c>
      <c r="F136" t="str">
        <f>IF($C136="","",IF($C136=0,"",
IF($D136="","",SUMIFS(Source!K:K,Source!$B:$B,'Process (2)'!$B136,Source!$Q:$Q,"Sáng"))))</f>
        <v/>
      </c>
      <c r="G136" t="str">
        <f>IF($C136="","",IF($C136=0,"",
IF($D136="","",SUMIFS(Source!L:L,Source!$B:$B,'Process (2)'!$B136,Source!$Q:$Q,"Sáng"))))</f>
        <v/>
      </c>
      <c r="H136" t="str">
        <f>IF($C136="","",IF($C136=0,"",
IF(SUMIFS(Source!M:M,Source!$B:$B,'Process (2)'!$B136,Source!$Q:$Q,"Chiều")=0,"",SUMIFS(Source!M:M,Source!$B:$B,'Process (2)'!$B136,Source!$Q:$Q,"Chiều"))))</f>
        <v/>
      </c>
      <c r="I136" t="str">
        <f>IF($C136="","",IF($C136=0,"",
IF($H136="","",SUMIFS(Source!J:J,Source!$B:$B,'Process (2)'!$B136,Source!$Q:$Q,"Chiều"))))</f>
        <v/>
      </c>
      <c r="J136" t="str">
        <f>IF($C136="","",IF($C136=0,"",
IF($H136="","",SUMIFS(Source!K:K,Source!$B:$B,'Process (2)'!$B136,Source!$Q:$Q,"Chiều"))))</f>
        <v/>
      </c>
      <c r="K136" t="str">
        <f>IF($C136="","",IF($C136=0,"",
IF($H136="","",SUMIFS(Source!L:L,Source!$B:$B,'Process (2)'!$B136,Source!$Q:$Q,"Chiều"))))</f>
        <v/>
      </c>
    </row>
    <row r="137" spans="1:11" x14ac:dyDescent="0.25">
      <c r="A137" t="str">
        <v/>
      </c>
      <c r="B137" t="str">
        <v/>
      </c>
      <c r="C137" t="str">
        <f>IF(B137="","",COUNTIF(Source!$B$1:$B$999,B137))</f>
        <v/>
      </c>
      <c r="D137" t="str">
        <f>IF($C137="","",IF($C137=0,"",
IF(SUMIFS(Source!I:I,Source!$B:$B,'Process (2)'!$B137,Source!$Q:$Q,"Sáng")=0,"",SUMIFS(Source!I:I,Source!$B:$B,'Process (2)'!$B137,Source!$Q:$Q,"Sáng"))))</f>
        <v/>
      </c>
      <c r="E137" t="str">
        <f>IF($C137="","",IF($C137=0,"",
IF($D137="","",SUMIFS(Source!J:J,Source!$B:$B,'Process (2)'!$B137,Source!$Q:$Q,"Sáng"))))</f>
        <v/>
      </c>
      <c r="F137" t="str">
        <f>IF($C137="","",IF($C137=0,"",
IF($D137="","",SUMIFS(Source!K:K,Source!$B:$B,'Process (2)'!$B137,Source!$Q:$Q,"Sáng"))))</f>
        <v/>
      </c>
      <c r="G137" t="str">
        <f>IF($C137="","",IF($C137=0,"",
IF($D137="","",SUMIFS(Source!L:L,Source!$B:$B,'Process (2)'!$B137,Source!$Q:$Q,"Sáng"))))</f>
        <v/>
      </c>
      <c r="H137" t="str">
        <f>IF($C137="","",IF($C137=0,"",
IF(SUMIFS(Source!M:M,Source!$B:$B,'Process (2)'!$B137,Source!$Q:$Q,"Chiều")=0,"",SUMIFS(Source!M:M,Source!$B:$B,'Process (2)'!$B137,Source!$Q:$Q,"Chiều"))))</f>
        <v/>
      </c>
      <c r="I137" t="str">
        <f>IF($C137="","",IF($C137=0,"",
IF($H137="","",SUMIFS(Source!J:J,Source!$B:$B,'Process (2)'!$B137,Source!$Q:$Q,"Chiều"))))</f>
        <v/>
      </c>
      <c r="J137" t="str">
        <f>IF($C137="","",IF($C137=0,"",
IF($H137="","",SUMIFS(Source!K:K,Source!$B:$B,'Process (2)'!$B137,Source!$Q:$Q,"Chiều"))))</f>
        <v/>
      </c>
      <c r="K137" t="str">
        <f>IF($C137="","",IF($C137=0,"",
IF($H137="","",SUMIFS(Source!L:L,Source!$B:$B,'Process (2)'!$B137,Source!$Q:$Q,"Chiều"))))</f>
        <v/>
      </c>
    </row>
    <row r="138" spans="1:11" x14ac:dyDescent="0.25">
      <c r="A138" t="str">
        <v/>
      </c>
      <c r="B138" t="str">
        <v/>
      </c>
      <c r="C138" t="str">
        <f>IF(B138="","",COUNTIF(Source!$B$1:$B$999,B138))</f>
        <v/>
      </c>
      <c r="D138" t="str">
        <f>IF($C138="","",IF($C138=0,"",
IF(SUMIFS(Source!I:I,Source!$B:$B,'Process (2)'!$B138,Source!$Q:$Q,"Sáng")=0,"",SUMIFS(Source!I:I,Source!$B:$B,'Process (2)'!$B138,Source!$Q:$Q,"Sáng"))))</f>
        <v/>
      </c>
      <c r="E138" t="str">
        <f>IF($C138="","",IF($C138=0,"",
IF($D138="","",SUMIFS(Source!J:J,Source!$B:$B,'Process (2)'!$B138,Source!$Q:$Q,"Sáng"))))</f>
        <v/>
      </c>
      <c r="F138" t="str">
        <f>IF($C138="","",IF($C138=0,"",
IF($D138="","",SUMIFS(Source!K:K,Source!$B:$B,'Process (2)'!$B138,Source!$Q:$Q,"Sáng"))))</f>
        <v/>
      </c>
      <c r="G138" t="str">
        <f>IF($C138="","",IF($C138=0,"",
IF($D138="","",SUMIFS(Source!L:L,Source!$B:$B,'Process (2)'!$B138,Source!$Q:$Q,"Sáng"))))</f>
        <v/>
      </c>
      <c r="H138" t="str">
        <f>IF($C138="","",IF($C138=0,"",
IF(SUMIFS(Source!M:M,Source!$B:$B,'Process (2)'!$B138,Source!$Q:$Q,"Chiều")=0,"",SUMIFS(Source!M:M,Source!$B:$B,'Process (2)'!$B138,Source!$Q:$Q,"Chiều"))))</f>
        <v/>
      </c>
      <c r="I138" t="str">
        <f>IF($C138="","",IF($C138=0,"",
IF($H138="","",SUMIFS(Source!J:J,Source!$B:$B,'Process (2)'!$B138,Source!$Q:$Q,"Chiều"))))</f>
        <v/>
      </c>
      <c r="J138" t="str">
        <f>IF($C138="","",IF($C138=0,"",
IF($H138="","",SUMIFS(Source!K:K,Source!$B:$B,'Process (2)'!$B138,Source!$Q:$Q,"Chiều"))))</f>
        <v/>
      </c>
      <c r="K138" t="str">
        <f>IF($C138="","",IF($C138=0,"",
IF($H138="","",SUMIFS(Source!L:L,Source!$B:$B,'Process (2)'!$B138,Source!$Q:$Q,"Chiều"))))</f>
        <v/>
      </c>
    </row>
    <row r="139" spans="1:11" x14ac:dyDescent="0.25">
      <c r="A139" t="str">
        <v/>
      </c>
      <c r="B139" t="str">
        <v/>
      </c>
      <c r="C139" t="str">
        <f>IF(B139="","",COUNTIF(Source!$B$1:$B$999,B139))</f>
        <v/>
      </c>
      <c r="D139" t="str">
        <f>IF($C139="","",IF($C139=0,"",
IF(SUMIFS(Source!I:I,Source!$B:$B,'Process (2)'!$B139,Source!$Q:$Q,"Sáng")=0,"",SUMIFS(Source!I:I,Source!$B:$B,'Process (2)'!$B139,Source!$Q:$Q,"Sáng"))))</f>
        <v/>
      </c>
      <c r="E139" t="str">
        <f>IF($C139="","",IF($C139=0,"",
IF($D139="","",SUMIFS(Source!J:J,Source!$B:$B,'Process (2)'!$B139,Source!$Q:$Q,"Sáng"))))</f>
        <v/>
      </c>
      <c r="F139" t="str">
        <f>IF($C139="","",IF($C139=0,"",
IF($D139="","",SUMIFS(Source!K:K,Source!$B:$B,'Process (2)'!$B139,Source!$Q:$Q,"Sáng"))))</f>
        <v/>
      </c>
      <c r="G139" t="str">
        <f>IF($C139="","",IF($C139=0,"",
IF($D139="","",SUMIFS(Source!L:L,Source!$B:$B,'Process (2)'!$B139,Source!$Q:$Q,"Sáng"))))</f>
        <v/>
      </c>
      <c r="H139" t="str">
        <f>IF($C139="","",IF($C139=0,"",
IF(SUMIFS(Source!M:M,Source!$B:$B,'Process (2)'!$B139,Source!$Q:$Q,"Chiều")=0,"",SUMIFS(Source!M:M,Source!$B:$B,'Process (2)'!$B139,Source!$Q:$Q,"Chiều"))))</f>
        <v/>
      </c>
      <c r="I139" t="str">
        <f>IF($C139="","",IF($C139=0,"",
IF($H139="","",SUMIFS(Source!J:J,Source!$B:$B,'Process (2)'!$B139,Source!$Q:$Q,"Chiều"))))</f>
        <v/>
      </c>
      <c r="J139" t="str">
        <f>IF($C139="","",IF($C139=0,"",
IF($H139="","",SUMIFS(Source!K:K,Source!$B:$B,'Process (2)'!$B139,Source!$Q:$Q,"Chiều"))))</f>
        <v/>
      </c>
      <c r="K139" t="str">
        <f>IF($C139="","",IF($C139=0,"",
IF($H139="","",SUMIFS(Source!L:L,Source!$B:$B,'Process (2)'!$B139,Source!$Q:$Q,"Chiều"))))</f>
        <v/>
      </c>
    </row>
    <row r="140" spans="1:11" x14ac:dyDescent="0.25">
      <c r="A140" t="str">
        <v/>
      </c>
      <c r="B140" t="str">
        <v/>
      </c>
      <c r="C140" t="str">
        <f>IF(B140="","",COUNTIF(Source!$B$1:$B$999,B140))</f>
        <v/>
      </c>
      <c r="D140" t="str">
        <f>IF($C140="","",IF($C140=0,"",
IF(SUMIFS(Source!I:I,Source!$B:$B,'Process (2)'!$B140,Source!$Q:$Q,"Sáng")=0,"",SUMIFS(Source!I:I,Source!$B:$B,'Process (2)'!$B140,Source!$Q:$Q,"Sáng"))))</f>
        <v/>
      </c>
      <c r="E140" t="str">
        <f>IF($C140="","",IF($C140=0,"",
IF($D140="","",SUMIFS(Source!J:J,Source!$B:$B,'Process (2)'!$B140,Source!$Q:$Q,"Sáng"))))</f>
        <v/>
      </c>
      <c r="F140" t="str">
        <f>IF($C140="","",IF($C140=0,"",
IF($D140="","",SUMIFS(Source!K:K,Source!$B:$B,'Process (2)'!$B140,Source!$Q:$Q,"Sáng"))))</f>
        <v/>
      </c>
      <c r="G140" t="str">
        <f>IF($C140="","",IF($C140=0,"",
IF($D140="","",SUMIFS(Source!L:L,Source!$B:$B,'Process (2)'!$B140,Source!$Q:$Q,"Sáng"))))</f>
        <v/>
      </c>
      <c r="H140" t="str">
        <f>IF($C140="","",IF($C140=0,"",
IF(SUMIFS(Source!M:M,Source!$B:$B,'Process (2)'!$B140,Source!$Q:$Q,"Chiều")=0,"",SUMIFS(Source!M:M,Source!$B:$B,'Process (2)'!$B140,Source!$Q:$Q,"Chiều"))))</f>
        <v/>
      </c>
      <c r="I140" t="str">
        <f>IF($C140="","",IF($C140=0,"",
IF($H140="","",SUMIFS(Source!J:J,Source!$B:$B,'Process (2)'!$B140,Source!$Q:$Q,"Chiều"))))</f>
        <v/>
      </c>
      <c r="J140" t="str">
        <f>IF($C140="","",IF($C140=0,"",
IF($H140="","",SUMIFS(Source!K:K,Source!$B:$B,'Process (2)'!$B140,Source!$Q:$Q,"Chiều"))))</f>
        <v/>
      </c>
      <c r="K140" t="str">
        <f>IF($C140="","",IF($C140=0,"",
IF($H140="","",SUMIFS(Source!L:L,Source!$B:$B,'Process (2)'!$B140,Source!$Q:$Q,"Chiều"))))</f>
        <v/>
      </c>
    </row>
    <row r="141" spans="1:11" x14ac:dyDescent="0.25">
      <c r="A141" t="str">
        <v/>
      </c>
      <c r="B141" t="str">
        <v/>
      </c>
      <c r="C141" t="str">
        <f>IF(B141="","",COUNTIF(Source!$B$1:$B$999,B141))</f>
        <v/>
      </c>
      <c r="D141" t="str">
        <f>IF($C141="","",IF($C141=0,"",
IF(SUMIFS(Source!I:I,Source!$B:$B,'Process (2)'!$B141,Source!$Q:$Q,"Sáng")=0,"",SUMIFS(Source!I:I,Source!$B:$B,'Process (2)'!$B141,Source!$Q:$Q,"Sáng"))))</f>
        <v/>
      </c>
      <c r="E141" t="str">
        <f>IF($C141="","",IF($C141=0,"",
IF($D141="","",SUMIFS(Source!J:J,Source!$B:$B,'Process (2)'!$B141,Source!$Q:$Q,"Sáng"))))</f>
        <v/>
      </c>
      <c r="F141" t="str">
        <f>IF($C141="","",IF($C141=0,"",
IF($D141="","",SUMIFS(Source!K:K,Source!$B:$B,'Process (2)'!$B141,Source!$Q:$Q,"Sáng"))))</f>
        <v/>
      </c>
      <c r="G141" t="str">
        <f>IF($C141="","",IF($C141=0,"",
IF($D141="","",SUMIFS(Source!L:L,Source!$B:$B,'Process (2)'!$B141,Source!$Q:$Q,"Sáng"))))</f>
        <v/>
      </c>
      <c r="H141" t="str">
        <f>IF($C141="","",IF($C141=0,"",
IF(SUMIFS(Source!M:M,Source!$B:$B,'Process (2)'!$B141,Source!$Q:$Q,"Chiều")=0,"",SUMIFS(Source!M:M,Source!$B:$B,'Process (2)'!$B141,Source!$Q:$Q,"Chiều"))))</f>
        <v/>
      </c>
      <c r="I141" t="str">
        <f>IF($C141="","",IF($C141=0,"",
IF($H141="","",SUMIFS(Source!J:J,Source!$B:$B,'Process (2)'!$B141,Source!$Q:$Q,"Chiều"))))</f>
        <v/>
      </c>
      <c r="J141" t="str">
        <f>IF($C141="","",IF($C141=0,"",
IF($H141="","",SUMIFS(Source!K:K,Source!$B:$B,'Process (2)'!$B141,Source!$Q:$Q,"Chiều"))))</f>
        <v/>
      </c>
      <c r="K141" t="str">
        <f>IF($C141="","",IF($C141=0,"",
IF($H141="","",SUMIFS(Source!L:L,Source!$B:$B,'Process (2)'!$B141,Source!$Q:$Q,"Chiều"))))</f>
        <v/>
      </c>
    </row>
    <row r="142" spans="1:11" x14ac:dyDescent="0.25">
      <c r="A142" t="str">
        <v/>
      </c>
      <c r="B142" t="str">
        <v/>
      </c>
      <c r="C142" t="str">
        <f>IF(B142="","",COUNTIF(Source!$B$1:$B$999,B142))</f>
        <v/>
      </c>
      <c r="D142" t="str">
        <f>IF($C142="","",IF($C142=0,"",
IF(SUMIFS(Source!I:I,Source!$B:$B,'Process (2)'!$B142,Source!$Q:$Q,"Sáng")=0,"",SUMIFS(Source!I:I,Source!$B:$B,'Process (2)'!$B142,Source!$Q:$Q,"Sáng"))))</f>
        <v/>
      </c>
      <c r="E142" t="str">
        <f>IF($C142="","",IF($C142=0,"",
IF($D142="","",SUMIFS(Source!J:J,Source!$B:$B,'Process (2)'!$B142,Source!$Q:$Q,"Sáng"))))</f>
        <v/>
      </c>
      <c r="F142" t="str">
        <f>IF($C142="","",IF($C142=0,"",
IF($D142="","",SUMIFS(Source!K:K,Source!$B:$B,'Process (2)'!$B142,Source!$Q:$Q,"Sáng"))))</f>
        <v/>
      </c>
      <c r="G142" t="str">
        <f>IF($C142="","",IF($C142=0,"",
IF($D142="","",SUMIFS(Source!L:L,Source!$B:$B,'Process (2)'!$B142,Source!$Q:$Q,"Sáng"))))</f>
        <v/>
      </c>
      <c r="H142" t="str">
        <f>IF($C142="","",IF($C142=0,"",
IF(SUMIFS(Source!M:M,Source!$B:$B,'Process (2)'!$B142,Source!$Q:$Q,"Chiều")=0,"",SUMIFS(Source!M:M,Source!$B:$B,'Process (2)'!$B142,Source!$Q:$Q,"Chiều"))))</f>
        <v/>
      </c>
      <c r="I142" t="str">
        <f>IF($C142="","",IF($C142=0,"",
IF($H142="","",SUMIFS(Source!J:J,Source!$B:$B,'Process (2)'!$B142,Source!$Q:$Q,"Chiều"))))</f>
        <v/>
      </c>
      <c r="J142" t="str">
        <f>IF($C142="","",IF($C142=0,"",
IF($H142="","",SUMIFS(Source!K:K,Source!$B:$B,'Process (2)'!$B142,Source!$Q:$Q,"Chiều"))))</f>
        <v/>
      </c>
      <c r="K142" t="str">
        <f>IF($C142="","",IF($C142=0,"",
IF($H142="","",SUMIFS(Source!L:L,Source!$B:$B,'Process (2)'!$B142,Source!$Q:$Q,"Chiều"))))</f>
        <v/>
      </c>
    </row>
    <row r="143" spans="1:11" x14ac:dyDescent="0.25">
      <c r="A143" t="str">
        <v/>
      </c>
      <c r="B143" t="str">
        <v/>
      </c>
      <c r="C143" t="str">
        <f>IF(B143="","",COUNTIF(Source!$B$1:$B$999,B143))</f>
        <v/>
      </c>
      <c r="D143" t="str">
        <f>IF($C143="","",IF($C143=0,"",
IF(SUMIFS(Source!I:I,Source!$B:$B,'Process (2)'!$B143,Source!$Q:$Q,"Sáng")=0,"",SUMIFS(Source!I:I,Source!$B:$B,'Process (2)'!$B143,Source!$Q:$Q,"Sáng"))))</f>
        <v/>
      </c>
      <c r="E143" t="str">
        <f>IF($C143="","",IF($C143=0,"",
IF($D143="","",SUMIFS(Source!J:J,Source!$B:$B,'Process (2)'!$B143,Source!$Q:$Q,"Sáng"))))</f>
        <v/>
      </c>
      <c r="F143" t="str">
        <f>IF($C143="","",IF($C143=0,"",
IF($D143="","",SUMIFS(Source!K:K,Source!$B:$B,'Process (2)'!$B143,Source!$Q:$Q,"Sáng"))))</f>
        <v/>
      </c>
      <c r="G143" t="str">
        <f>IF($C143="","",IF($C143=0,"",
IF($D143="","",SUMIFS(Source!L:L,Source!$B:$B,'Process (2)'!$B143,Source!$Q:$Q,"Sáng"))))</f>
        <v/>
      </c>
      <c r="H143" t="str">
        <f>IF($C143="","",IF($C143=0,"",
IF(SUMIFS(Source!M:M,Source!$B:$B,'Process (2)'!$B143,Source!$Q:$Q,"Chiều")=0,"",SUMIFS(Source!M:M,Source!$B:$B,'Process (2)'!$B143,Source!$Q:$Q,"Chiều"))))</f>
        <v/>
      </c>
      <c r="I143" t="str">
        <f>IF($C143="","",IF($C143=0,"",
IF($H143="","",SUMIFS(Source!J:J,Source!$B:$B,'Process (2)'!$B143,Source!$Q:$Q,"Chiều"))))</f>
        <v/>
      </c>
      <c r="J143" t="str">
        <f>IF($C143="","",IF($C143=0,"",
IF($H143="","",SUMIFS(Source!K:K,Source!$B:$B,'Process (2)'!$B143,Source!$Q:$Q,"Chiều"))))</f>
        <v/>
      </c>
      <c r="K143" t="str">
        <f>IF($C143="","",IF($C143=0,"",
IF($H143="","",SUMIFS(Source!L:L,Source!$B:$B,'Process (2)'!$B143,Source!$Q:$Q,"Chiều"))))</f>
        <v/>
      </c>
    </row>
    <row r="144" spans="1:11" x14ac:dyDescent="0.25">
      <c r="A144" t="str">
        <v/>
      </c>
      <c r="B144" t="str">
        <v/>
      </c>
      <c r="C144" t="str">
        <f>IF(B144="","",COUNTIF(Source!$B$1:$B$999,B144))</f>
        <v/>
      </c>
      <c r="D144" t="str">
        <f>IF($C144="","",IF($C144=0,"",
IF(SUMIFS(Source!I:I,Source!$B:$B,'Process (2)'!$B144,Source!$Q:$Q,"Sáng")=0,"",SUMIFS(Source!I:I,Source!$B:$B,'Process (2)'!$B144,Source!$Q:$Q,"Sáng"))))</f>
        <v/>
      </c>
      <c r="E144" t="str">
        <f>IF($C144="","",IF($C144=0,"",
IF($D144="","",SUMIFS(Source!J:J,Source!$B:$B,'Process (2)'!$B144,Source!$Q:$Q,"Sáng"))))</f>
        <v/>
      </c>
      <c r="F144" t="str">
        <f>IF($C144="","",IF($C144=0,"",
IF($D144="","",SUMIFS(Source!K:K,Source!$B:$B,'Process (2)'!$B144,Source!$Q:$Q,"Sáng"))))</f>
        <v/>
      </c>
      <c r="G144" t="str">
        <f>IF($C144="","",IF($C144=0,"",
IF($D144="","",SUMIFS(Source!L:L,Source!$B:$B,'Process (2)'!$B144,Source!$Q:$Q,"Sáng"))))</f>
        <v/>
      </c>
      <c r="H144" t="str">
        <f>IF($C144="","",IF($C144=0,"",
IF(SUMIFS(Source!M:M,Source!$B:$B,'Process (2)'!$B144,Source!$Q:$Q,"Chiều")=0,"",SUMIFS(Source!M:M,Source!$B:$B,'Process (2)'!$B144,Source!$Q:$Q,"Chiều"))))</f>
        <v/>
      </c>
      <c r="I144" t="str">
        <f>IF($C144="","",IF($C144=0,"",
IF($H144="","",SUMIFS(Source!J:J,Source!$B:$B,'Process (2)'!$B144,Source!$Q:$Q,"Chiều"))))</f>
        <v/>
      </c>
      <c r="J144" t="str">
        <f>IF($C144="","",IF($C144=0,"",
IF($H144="","",SUMIFS(Source!K:K,Source!$B:$B,'Process (2)'!$B144,Source!$Q:$Q,"Chiều"))))</f>
        <v/>
      </c>
      <c r="K144" t="str">
        <f>IF($C144="","",IF($C144=0,"",
IF($H144="","",SUMIFS(Source!L:L,Source!$B:$B,'Process (2)'!$B144,Source!$Q:$Q,"Chiều"))))</f>
        <v/>
      </c>
    </row>
    <row r="145" spans="1:11" x14ac:dyDescent="0.25">
      <c r="A145" t="str">
        <v/>
      </c>
      <c r="B145" t="str">
        <v/>
      </c>
      <c r="C145" t="str">
        <f>IF(B145="","",COUNTIF(Source!$B$1:$B$999,B145))</f>
        <v/>
      </c>
      <c r="D145" t="str">
        <f>IF($C145="","",IF($C145=0,"",
IF(SUMIFS(Source!I:I,Source!$B:$B,'Process (2)'!$B145,Source!$Q:$Q,"Sáng")=0,"",SUMIFS(Source!I:I,Source!$B:$B,'Process (2)'!$B145,Source!$Q:$Q,"Sáng"))))</f>
        <v/>
      </c>
      <c r="E145" t="str">
        <f>IF($C145="","",IF($C145=0,"",
IF($D145="","",SUMIFS(Source!J:J,Source!$B:$B,'Process (2)'!$B145,Source!$Q:$Q,"Sáng"))))</f>
        <v/>
      </c>
      <c r="F145" t="str">
        <f>IF($C145="","",IF($C145=0,"",
IF($D145="","",SUMIFS(Source!K:K,Source!$B:$B,'Process (2)'!$B145,Source!$Q:$Q,"Sáng"))))</f>
        <v/>
      </c>
      <c r="G145" t="str">
        <f>IF($C145="","",IF($C145=0,"",
IF($D145="","",SUMIFS(Source!L:L,Source!$B:$B,'Process (2)'!$B145,Source!$Q:$Q,"Sáng"))))</f>
        <v/>
      </c>
      <c r="H145" t="str">
        <f>IF($C145="","",IF($C145=0,"",
IF(SUMIFS(Source!M:M,Source!$B:$B,'Process (2)'!$B145,Source!$Q:$Q,"Chiều")=0,"",SUMIFS(Source!M:M,Source!$B:$B,'Process (2)'!$B145,Source!$Q:$Q,"Chiều"))))</f>
        <v/>
      </c>
      <c r="I145" t="str">
        <f>IF($C145="","",IF($C145=0,"",
IF($H145="","",SUMIFS(Source!J:J,Source!$B:$B,'Process (2)'!$B145,Source!$Q:$Q,"Chiều"))))</f>
        <v/>
      </c>
      <c r="J145" t="str">
        <f>IF($C145="","",IF($C145=0,"",
IF($H145="","",SUMIFS(Source!K:K,Source!$B:$B,'Process (2)'!$B145,Source!$Q:$Q,"Chiều"))))</f>
        <v/>
      </c>
      <c r="K145" t="str">
        <f>IF($C145="","",IF($C145=0,"",
IF($H145="","",SUMIFS(Source!L:L,Source!$B:$B,'Process (2)'!$B145,Source!$Q:$Q,"Chiều"))))</f>
        <v/>
      </c>
    </row>
    <row r="146" spans="1:11" x14ac:dyDescent="0.25">
      <c r="A146" t="str">
        <v/>
      </c>
      <c r="B146" t="str">
        <v/>
      </c>
      <c r="C146" t="str">
        <f>IF(B146="","",COUNTIF(Source!$B$1:$B$999,B146))</f>
        <v/>
      </c>
      <c r="D146" t="str">
        <f>IF($C146="","",IF($C146=0,"",
IF(SUMIFS(Source!I:I,Source!$B:$B,'Process (2)'!$B146,Source!$Q:$Q,"Sáng")=0,"",SUMIFS(Source!I:I,Source!$B:$B,'Process (2)'!$B146,Source!$Q:$Q,"Sáng"))))</f>
        <v/>
      </c>
      <c r="E146" t="str">
        <f>IF($C146="","",IF($C146=0,"",
IF($D146="","",SUMIFS(Source!J:J,Source!$B:$B,'Process (2)'!$B146,Source!$Q:$Q,"Sáng"))))</f>
        <v/>
      </c>
      <c r="F146" t="str">
        <f>IF($C146="","",IF($C146=0,"",
IF($D146="","",SUMIFS(Source!K:K,Source!$B:$B,'Process (2)'!$B146,Source!$Q:$Q,"Sáng"))))</f>
        <v/>
      </c>
      <c r="G146" t="str">
        <f>IF($C146="","",IF($C146=0,"",
IF($D146="","",SUMIFS(Source!L:L,Source!$B:$B,'Process (2)'!$B146,Source!$Q:$Q,"Sáng"))))</f>
        <v/>
      </c>
      <c r="H146" t="str">
        <f>IF($C146="","",IF($C146=0,"",
IF(SUMIFS(Source!M:M,Source!$B:$B,'Process (2)'!$B146,Source!$Q:$Q,"Chiều")=0,"",SUMIFS(Source!M:M,Source!$B:$B,'Process (2)'!$B146,Source!$Q:$Q,"Chiều"))))</f>
        <v/>
      </c>
      <c r="I146" t="str">
        <f>IF($C146="","",IF($C146=0,"",
IF($H146="","",SUMIFS(Source!J:J,Source!$B:$B,'Process (2)'!$B146,Source!$Q:$Q,"Chiều"))))</f>
        <v/>
      </c>
      <c r="J146" t="str">
        <f>IF($C146="","",IF($C146=0,"",
IF($H146="","",SUMIFS(Source!K:K,Source!$B:$B,'Process (2)'!$B146,Source!$Q:$Q,"Chiều"))))</f>
        <v/>
      </c>
      <c r="K146" t="str">
        <f>IF($C146="","",IF($C146=0,"",
IF($H146="","",SUMIFS(Source!L:L,Source!$B:$B,'Process (2)'!$B146,Source!$Q:$Q,"Chiều"))))</f>
        <v/>
      </c>
    </row>
    <row r="147" spans="1:11" x14ac:dyDescent="0.25">
      <c r="A147" t="str">
        <v/>
      </c>
      <c r="B147" t="str">
        <v/>
      </c>
      <c r="C147" t="str">
        <f>IF(B147="","",COUNTIF(Source!$B$1:$B$999,B147))</f>
        <v/>
      </c>
      <c r="D147" t="str">
        <f>IF($C147="","",IF($C147=0,"",
IF(SUMIFS(Source!I:I,Source!$B:$B,'Process (2)'!$B147,Source!$Q:$Q,"Sáng")=0,"",SUMIFS(Source!I:I,Source!$B:$B,'Process (2)'!$B147,Source!$Q:$Q,"Sáng"))))</f>
        <v/>
      </c>
      <c r="E147" t="str">
        <f>IF($C147="","",IF($C147=0,"",
IF($D147="","",SUMIFS(Source!J:J,Source!$B:$B,'Process (2)'!$B147,Source!$Q:$Q,"Sáng"))))</f>
        <v/>
      </c>
      <c r="F147" t="str">
        <f>IF($C147="","",IF($C147=0,"",
IF($D147="","",SUMIFS(Source!K:K,Source!$B:$B,'Process (2)'!$B147,Source!$Q:$Q,"Sáng"))))</f>
        <v/>
      </c>
      <c r="G147" t="str">
        <f>IF($C147="","",IF($C147=0,"",
IF($D147="","",SUMIFS(Source!L:L,Source!$B:$B,'Process (2)'!$B147,Source!$Q:$Q,"Sáng"))))</f>
        <v/>
      </c>
      <c r="H147" t="str">
        <f>IF($C147="","",IF($C147=0,"",
IF(SUMIFS(Source!M:M,Source!$B:$B,'Process (2)'!$B147,Source!$Q:$Q,"Chiều")=0,"",SUMIFS(Source!M:M,Source!$B:$B,'Process (2)'!$B147,Source!$Q:$Q,"Chiều"))))</f>
        <v/>
      </c>
      <c r="I147" t="str">
        <f>IF($C147="","",IF($C147=0,"",
IF($H147="","",SUMIFS(Source!J:J,Source!$B:$B,'Process (2)'!$B147,Source!$Q:$Q,"Chiều"))))</f>
        <v/>
      </c>
      <c r="J147" t="str">
        <f>IF($C147="","",IF($C147=0,"",
IF($H147="","",SUMIFS(Source!K:K,Source!$B:$B,'Process (2)'!$B147,Source!$Q:$Q,"Chiều"))))</f>
        <v/>
      </c>
      <c r="K147" t="str">
        <f>IF($C147="","",IF($C147=0,"",
IF($H147="","",SUMIFS(Source!L:L,Source!$B:$B,'Process (2)'!$B147,Source!$Q:$Q,"Chiều"))))</f>
        <v/>
      </c>
    </row>
    <row r="148" spans="1:11" x14ac:dyDescent="0.25">
      <c r="A148" t="str">
        <v/>
      </c>
      <c r="B148" t="str">
        <v/>
      </c>
      <c r="C148" t="str">
        <f>IF(B148="","",COUNTIF(Source!$B$1:$B$999,B148))</f>
        <v/>
      </c>
      <c r="D148" t="str">
        <f>IF($C148="","",IF($C148=0,"",
IF(SUMIFS(Source!I:I,Source!$B:$B,'Process (2)'!$B148,Source!$Q:$Q,"Sáng")=0,"",SUMIFS(Source!I:I,Source!$B:$B,'Process (2)'!$B148,Source!$Q:$Q,"Sáng"))))</f>
        <v/>
      </c>
      <c r="E148" t="str">
        <f>IF($C148="","",IF($C148=0,"",
IF($D148="","",SUMIFS(Source!J:J,Source!$B:$B,'Process (2)'!$B148,Source!$Q:$Q,"Sáng"))))</f>
        <v/>
      </c>
      <c r="F148" t="str">
        <f>IF($C148="","",IF($C148=0,"",
IF($D148="","",SUMIFS(Source!K:K,Source!$B:$B,'Process (2)'!$B148,Source!$Q:$Q,"Sáng"))))</f>
        <v/>
      </c>
      <c r="G148" t="str">
        <f>IF($C148="","",IF($C148=0,"",
IF($D148="","",SUMIFS(Source!L:L,Source!$B:$B,'Process (2)'!$B148,Source!$Q:$Q,"Sáng"))))</f>
        <v/>
      </c>
      <c r="H148" t="str">
        <f>IF($C148="","",IF($C148=0,"",
IF(SUMIFS(Source!M:M,Source!$B:$B,'Process (2)'!$B148,Source!$Q:$Q,"Chiều")=0,"",SUMIFS(Source!M:M,Source!$B:$B,'Process (2)'!$B148,Source!$Q:$Q,"Chiều"))))</f>
        <v/>
      </c>
      <c r="I148" t="str">
        <f>IF($C148="","",IF($C148=0,"",
IF($H148="","",SUMIFS(Source!J:J,Source!$B:$B,'Process (2)'!$B148,Source!$Q:$Q,"Chiều"))))</f>
        <v/>
      </c>
      <c r="J148" t="str">
        <f>IF($C148="","",IF($C148=0,"",
IF($H148="","",SUMIFS(Source!K:K,Source!$B:$B,'Process (2)'!$B148,Source!$Q:$Q,"Chiều"))))</f>
        <v/>
      </c>
      <c r="K148" t="str">
        <f>IF($C148="","",IF($C148=0,"",
IF($H148="","",SUMIFS(Source!L:L,Source!$B:$B,'Process (2)'!$B148,Source!$Q:$Q,"Chiều"))))</f>
        <v/>
      </c>
    </row>
    <row r="149" spans="1:11" x14ac:dyDescent="0.25">
      <c r="A149" t="str">
        <v/>
      </c>
      <c r="B149" t="str">
        <v/>
      </c>
      <c r="C149" t="str">
        <f>IF(B149="","",COUNTIF(Source!$B$1:$B$999,B149))</f>
        <v/>
      </c>
      <c r="D149" t="str">
        <f>IF($C149="","",IF($C149=0,"",
IF(SUMIFS(Source!I:I,Source!$B:$B,'Process (2)'!$B149,Source!$Q:$Q,"Sáng")=0,"",SUMIFS(Source!I:I,Source!$B:$B,'Process (2)'!$B149,Source!$Q:$Q,"Sáng"))))</f>
        <v/>
      </c>
      <c r="E149" t="str">
        <f>IF($C149="","",IF($C149=0,"",
IF($D149="","",SUMIFS(Source!J:J,Source!$B:$B,'Process (2)'!$B149,Source!$Q:$Q,"Sáng"))))</f>
        <v/>
      </c>
      <c r="F149" t="str">
        <f>IF($C149="","",IF($C149=0,"",
IF($D149="","",SUMIFS(Source!K:K,Source!$B:$B,'Process (2)'!$B149,Source!$Q:$Q,"Sáng"))))</f>
        <v/>
      </c>
      <c r="G149" t="str">
        <f>IF($C149="","",IF($C149=0,"",
IF($D149="","",SUMIFS(Source!L:L,Source!$B:$B,'Process (2)'!$B149,Source!$Q:$Q,"Sáng"))))</f>
        <v/>
      </c>
      <c r="H149" t="str">
        <f>IF($C149="","",IF($C149=0,"",
IF(SUMIFS(Source!M:M,Source!$B:$B,'Process (2)'!$B149,Source!$Q:$Q,"Chiều")=0,"",SUMIFS(Source!M:M,Source!$B:$B,'Process (2)'!$B149,Source!$Q:$Q,"Chiều"))))</f>
        <v/>
      </c>
      <c r="I149" t="str">
        <f>IF($C149="","",IF($C149=0,"",
IF($H149="","",SUMIFS(Source!J:J,Source!$B:$B,'Process (2)'!$B149,Source!$Q:$Q,"Chiều"))))</f>
        <v/>
      </c>
      <c r="J149" t="str">
        <f>IF($C149="","",IF($C149=0,"",
IF($H149="","",SUMIFS(Source!K:K,Source!$B:$B,'Process (2)'!$B149,Source!$Q:$Q,"Chiều"))))</f>
        <v/>
      </c>
      <c r="K149" t="str">
        <f>IF($C149="","",IF($C149=0,"",
IF($H149="","",SUMIFS(Source!L:L,Source!$B:$B,'Process (2)'!$B149,Source!$Q:$Q,"Chiều"))))</f>
        <v/>
      </c>
    </row>
    <row r="150" spans="1:11" x14ac:dyDescent="0.25">
      <c r="A150" t="str">
        <v/>
      </c>
      <c r="B150" t="str">
        <v/>
      </c>
      <c r="C150" t="str">
        <f>IF(B150="","",COUNTIF(Source!$B$1:$B$999,B150))</f>
        <v/>
      </c>
      <c r="D150" t="str">
        <f>IF($C150="","",IF($C150=0,"",
IF(SUMIFS(Source!I:I,Source!$B:$B,'Process (2)'!$B150,Source!$Q:$Q,"Sáng")=0,"",SUMIFS(Source!I:I,Source!$B:$B,'Process (2)'!$B150,Source!$Q:$Q,"Sáng"))))</f>
        <v/>
      </c>
      <c r="E150" t="str">
        <f>IF($C150="","",IF($C150=0,"",
IF($D150="","",SUMIFS(Source!J:J,Source!$B:$B,'Process (2)'!$B150,Source!$Q:$Q,"Sáng"))))</f>
        <v/>
      </c>
      <c r="F150" t="str">
        <f>IF($C150="","",IF($C150=0,"",
IF($D150="","",SUMIFS(Source!K:K,Source!$B:$B,'Process (2)'!$B150,Source!$Q:$Q,"Sáng"))))</f>
        <v/>
      </c>
      <c r="G150" t="str">
        <f>IF($C150="","",IF($C150=0,"",
IF($D150="","",SUMIFS(Source!L:L,Source!$B:$B,'Process (2)'!$B150,Source!$Q:$Q,"Sáng"))))</f>
        <v/>
      </c>
      <c r="H150" t="str">
        <f>IF($C150="","",IF($C150=0,"",
IF(SUMIFS(Source!M:M,Source!$B:$B,'Process (2)'!$B150,Source!$Q:$Q,"Chiều")=0,"",SUMIFS(Source!M:M,Source!$B:$B,'Process (2)'!$B150,Source!$Q:$Q,"Chiều"))))</f>
        <v/>
      </c>
      <c r="I150" t="str">
        <f>IF($C150="","",IF($C150=0,"",
IF($H150="","",SUMIFS(Source!J:J,Source!$B:$B,'Process (2)'!$B150,Source!$Q:$Q,"Chiều"))))</f>
        <v/>
      </c>
      <c r="J150" t="str">
        <f>IF($C150="","",IF($C150=0,"",
IF($H150="","",SUMIFS(Source!K:K,Source!$B:$B,'Process (2)'!$B150,Source!$Q:$Q,"Chiều"))))</f>
        <v/>
      </c>
      <c r="K150" t="str">
        <f>IF($C150="","",IF($C150=0,"",
IF($H150="","",SUMIFS(Source!L:L,Source!$B:$B,'Process (2)'!$B150,Source!$Q:$Q,"Chiều"))))</f>
        <v/>
      </c>
    </row>
    <row r="151" spans="1:11" x14ac:dyDescent="0.25">
      <c r="A151" t="str">
        <v/>
      </c>
      <c r="B151" t="str">
        <v/>
      </c>
      <c r="C151" t="str">
        <f>IF(B151="","",COUNTIF(Source!$B$1:$B$999,B151))</f>
        <v/>
      </c>
      <c r="D151" t="str">
        <f>IF($C151="","",IF($C151=0,"",
IF(SUMIFS(Source!I:I,Source!$B:$B,'Process (2)'!$B151,Source!$Q:$Q,"Sáng")=0,"",SUMIFS(Source!I:I,Source!$B:$B,'Process (2)'!$B151,Source!$Q:$Q,"Sáng"))))</f>
        <v/>
      </c>
      <c r="E151" t="str">
        <f>IF($C151="","",IF($C151=0,"",
IF($D151="","",SUMIFS(Source!J:J,Source!$B:$B,'Process (2)'!$B151,Source!$Q:$Q,"Sáng"))))</f>
        <v/>
      </c>
      <c r="F151" t="str">
        <f>IF($C151="","",IF($C151=0,"",
IF($D151="","",SUMIFS(Source!K:K,Source!$B:$B,'Process (2)'!$B151,Source!$Q:$Q,"Sáng"))))</f>
        <v/>
      </c>
      <c r="G151" t="str">
        <f>IF($C151="","",IF($C151=0,"",
IF($D151="","",SUMIFS(Source!L:L,Source!$B:$B,'Process (2)'!$B151,Source!$Q:$Q,"Sáng"))))</f>
        <v/>
      </c>
      <c r="H151" t="str">
        <f>IF($C151="","",IF($C151=0,"",
IF(SUMIFS(Source!M:M,Source!$B:$B,'Process (2)'!$B151,Source!$Q:$Q,"Chiều")=0,"",SUMIFS(Source!M:M,Source!$B:$B,'Process (2)'!$B151,Source!$Q:$Q,"Chiều"))))</f>
        <v/>
      </c>
      <c r="I151" t="str">
        <f>IF($C151="","",IF($C151=0,"",
IF($H151="","",SUMIFS(Source!J:J,Source!$B:$B,'Process (2)'!$B151,Source!$Q:$Q,"Chiều"))))</f>
        <v/>
      </c>
      <c r="J151" t="str">
        <f>IF($C151="","",IF($C151=0,"",
IF($H151="","",SUMIFS(Source!K:K,Source!$B:$B,'Process (2)'!$B151,Source!$Q:$Q,"Chiều"))))</f>
        <v/>
      </c>
      <c r="K151" t="str">
        <f>IF($C151="","",IF($C151=0,"",
IF($H151="","",SUMIFS(Source!L:L,Source!$B:$B,'Process (2)'!$B151,Source!$Q:$Q,"Chiều"))))</f>
        <v/>
      </c>
    </row>
    <row r="152" spans="1:11" x14ac:dyDescent="0.25">
      <c r="A152" t="str">
        <v/>
      </c>
      <c r="B152" t="str">
        <v/>
      </c>
      <c r="C152" t="str">
        <f>IF(B152="","",COUNTIF(Source!$B$1:$B$999,B152))</f>
        <v/>
      </c>
      <c r="D152" t="str">
        <f>IF($C152="","",IF($C152=0,"",
IF(SUMIFS(Source!I:I,Source!$B:$B,'Process (2)'!$B152,Source!$Q:$Q,"Sáng")=0,"",SUMIFS(Source!I:I,Source!$B:$B,'Process (2)'!$B152,Source!$Q:$Q,"Sáng"))))</f>
        <v/>
      </c>
      <c r="E152" t="str">
        <f>IF($C152="","",IF($C152=0,"",
IF($D152="","",SUMIFS(Source!J:J,Source!$B:$B,'Process (2)'!$B152,Source!$Q:$Q,"Sáng"))))</f>
        <v/>
      </c>
      <c r="F152" t="str">
        <f>IF($C152="","",IF($C152=0,"",
IF($D152="","",SUMIFS(Source!K:K,Source!$B:$B,'Process (2)'!$B152,Source!$Q:$Q,"Sáng"))))</f>
        <v/>
      </c>
      <c r="G152" t="str">
        <f>IF($C152="","",IF($C152=0,"",
IF($D152="","",SUMIFS(Source!L:L,Source!$B:$B,'Process (2)'!$B152,Source!$Q:$Q,"Sáng"))))</f>
        <v/>
      </c>
      <c r="H152" t="str">
        <f>IF($C152="","",IF($C152=0,"",
IF(SUMIFS(Source!M:M,Source!$B:$B,'Process (2)'!$B152,Source!$Q:$Q,"Chiều")=0,"",SUMIFS(Source!M:M,Source!$B:$B,'Process (2)'!$B152,Source!$Q:$Q,"Chiều"))))</f>
        <v/>
      </c>
      <c r="I152" t="str">
        <f>IF($C152="","",IF($C152=0,"",
IF($H152="","",SUMIFS(Source!J:J,Source!$B:$B,'Process (2)'!$B152,Source!$Q:$Q,"Chiều"))))</f>
        <v/>
      </c>
      <c r="J152" t="str">
        <f>IF($C152="","",IF($C152=0,"",
IF($H152="","",SUMIFS(Source!K:K,Source!$B:$B,'Process (2)'!$B152,Source!$Q:$Q,"Chiều"))))</f>
        <v/>
      </c>
      <c r="K152" t="str">
        <f>IF($C152="","",IF($C152=0,"",
IF($H152="","",SUMIFS(Source!L:L,Source!$B:$B,'Process (2)'!$B152,Source!$Q:$Q,"Chiều"))))</f>
        <v/>
      </c>
    </row>
    <row r="153" spans="1:11" x14ac:dyDescent="0.25">
      <c r="A153" t="str">
        <v/>
      </c>
      <c r="B153" t="str">
        <v/>
      </c>
      <c r="C153" t="str">
        <f>IF(B153="","",COUNTIF(Source!$B$1:$B$999,B153))</f>
        <v/>
      </c>
      <c r="D153" t="str">
        <f>IF($C153="","",IF($C153=0,"",
IF(SUMIFS(Source!I:I,Source!$B:$B,'Process (2)'!$B153,Source!$Q:$Q,"Sáng")=0,"",SUMIFS(Source!I:I,Source!$B:$B,'Process (2)'!$B153,Source!$Q:$Q,"Sáng"))))</f>
        <v/>
      </c>
      <c r="E153" t="str">
        <f>IF($C153="","",IF($C153=0,"",
IF($D153="","",SUMIFS(Source!J:J,Source!$B:$B,'Process (2)'!$B153,Source!$Q:$Q,"Sáng"))))</f>
        <v/>
      </c>
      <c r="F153" t="str">
        <f>IF($C153="","",IF($C153=0,"",
IF($D153="","",SUMIFS(Source!K:K,Source!$B:$B,'Process (2)'!$B153,Source!$Q:$Q,"Sáng"))))</f>
        <v/>
      </c>
      <c r="G153" t="str">
        <f>IF($C153="","",IF($C153=0,"",
IF($D153="","",SUMIFS(Source!L:L,Source!$B:$B,'Process (2)'!$B153,Source!$Q:$Q,"Sáng"))))</f>
        <v/>
      </c>
      <c r="H153" t="str">
        <f>IF($C153="","",IF($C153=0,"",
IF(SUMIFS(Source!M:M,Source!$B:$B,'Process (2)'!$B153,Source!$Q:$Q,"Chiều")=0,"",SUMIFS(Source!M:M,Source!$B:$B,'Process (2)'!$B153,Source!$Q:$Q,"Chiều"))))</f>
        <v/>
      </c>
      <c r="I153" t="str">
        <f>IF($C153="","",IF($C153=0,"",
IF($H153="","",SUMIFS(Source!J:J,Source!$B:$B,'Process (2)'!$B153,Source!$Q:$Q,"Chiều"))))</f>
        <v/>
      </c>
      <c r="J153" t="str">
        <f>IF($C153="","",IF($C153=0,"",
IF($H153="","",SUMIFS(Source!K:K,Source!$B:$B,'Process (2)'!$B153,Source!$Q:$Q,"Chiều"))))</f>
        <v/>
      </c>
      <c r="K153" t="str">
        <f>IF($C153="","",IF($C153=0,"",
IF($H153="","",SUMIFS(Source!L:L,Source!$B:$B,'Process (2)'!$B153,Source!$Q:$Q,"Chiều"))))</f>
        <v/>
      </c>
    </row>
    <row r="154" spans="1:11" x14ac:dyDescent="0.25">
      <c r="A154" t="str">
        <v/>
      </c>
      <c r="B154" t="str">
        <v/>
      </c>
      <c r="C154" t="str">
        <f>IF(B154="","",COUNTIF(Source!$B$1:$B$999,B154))</f>
        <v/>
      </c>
      <c r="D154" t="str">
        <f>IF($C154="","",IF($C154=0,"",
IF(SUMIFS(Source!I:I,Source!$B:$B,'Process (2)'!$B154,Source!$Q:$Q,"Sáng")=0,"",SUMIFS(Source!I:I,Source!$B:$B,'Process (2)'!$B154,Source!$Q:$Q,"Sáng"))))</f>
        <v/>
      </c>
      <c r="E154" t="str">
        <f>IF($C154="","",IF($C154=0,"",
IF($D154="","",SUMIFS(Source!J:J,Source!$B:$B,'Process (2)'!$B154,Source!$Q:$Q,"Sáng"))))</f>
        <v/>
      </c>
      <c r="F154" t="str">
        <f>IF($C154="","",IF($C154=0,"",
IF($D154="","",SUMIFS(Source!K:K,Source!$B:$B,'Process (2)'!$B154,Source!$Q:$Q,"Sáng"))))</f>
        <v/>
      </c>
      <c r="G154" t="str">
        <f>IF($C154="","",IF($C154=0,"",
IF($D154="","",SUMIFS(Source!L:L,Source!$B:$B,'Process (2)'!$B154,Source!$Q:$Q,"Sáng"))))</f>
        <v/>
      </c>
      <c r="H154" t="str">
        <f>IF($C154="","",IF($C154=0,"",
IF(SUMIFS(Source!M:M,Source!$B:$B,'Process (2)'!$B154,Source!$Q:$Q,"Chiều")=0,"",SUMIFS(Source!M:M,Source!$B:$B,'Process (2)'!$B154,Source!$Q:$Q,"Chiều"))))</f>
        <v/>
      </c>
      <c r="I154" t="str">
        <f>IF($C154="","",IF($C154=0,"",
IF($H154="","",SUMIFS(Source!J:J,Source!$B:$B,'Process (2)'!$B154,Source!$Q:$Q,"Chiều"))))</f>
        <v/>
      </c>
      <c r="J154" t="str">
        <f>IF($C154="","",IF($C154=0,"",
IF($H154="","",SUMIFS(Source!K:K,Source!$B:$B,'Process (2)'!$B154,Source!$Q:$Q,"Chiều"))))</f>
        <v/>
      </c>
      <c r="K154" t="str">
        <f>IF($C154="","",IF($C154=0,"",
IF($H154="","",SUMIFS(Source!L:L,Source!$B:$B,'Process (2)'!$B154,Source!$Q:$Q,"Chiều"))))</f>
        <v/>
      </c>
    </row>
    <row r="155" spans="1:11" x14ac:dyDescent="0.25">
      <c r="A155" t="str">
        <v/>
      </c>
      <c r="B155" t="str">
        <v/>
      </c>
      <c r="C155" t="str">
        <f>IF(B155="","",COUNTIF(Source!$B$1:$B$999,B155))</f>
        <v/>
      </c>
      <c r="D155" t="str">
        <f>IF($C155="","",IF($C155=0,"",
IF(SUMIFS(Source!I:I,Source!$B:$B,'Process (2)'!$B155,Source!$Q:$Q,"Sáng")=0,"",SUMIFS(Source!I:I,Source!$B:$B,'Process (2)'!$B155,Source!$Q:$Q,"Sáng"))))</f>
        <v/>
      </c>
      <c r="E155" t="str">
        <f>IF($C155="","",IF($C155=0,"",
IF($D155="","",SUMIFS(Source!J:J,Source!$B:$B,'Process (2)'!$B155,Source!$Q:$Q,"Sáng"))))</f>
        <v/>
      </c>
      <c r="F155" t="str">
        <f>IF($C155="","",IF($C155=0,"",
IF($D155="","",SUMIFS(Source!K:K,Source!$B:$B,'Process (2)'!$B155,Source!$Q:$Q,"Sáng"))))</f>
        <v/>
      </c>
      <c r="G155" t="str">
        <f>IF($C155="","",IF($C155=0,"",
IF($D155="","",SUMIFS(Source!L:L,Source!$B:$B,'Process (2)'!$B155,Source!$Q:$Q,"Sáng"))))</f>
        <v/>
      </c>
      <c r="H155" t="str">
        <f>IF($C155="","",IF($C155=0,"",
IF(SUMIFS(Source!M:M,Source!$B:$B,'Process (2)'!$B155,Source!$Q:$Q,"Chiều")=0,"",SUMIFS(Source!M:M,Source!$B:$B,'Process (2)'!$B155,Source!$Q:$Q,"Chiều"))))</f>
        <v/>
      </c>
      <c r="I155" t="str">
        <f>IF($C155="","",IF($C155=0,"",
IF($H155="","",SUMIFS(Source!J:J,Source!$B:$B,'Process (2)'!$B155,Source!$Q:$Q,"Chiều"))))</f>
        <v/>
      </c>
      <c r="J155" t="str">
        <f>IF($C155="","",IF($C155=0,"",
IF($H155="","",SUMIFS(Source!K:K,Source!$B:$B,'Process (2)'!$B155,Source!$Q:$Q,"Chiều"))))</f>
        <v/>
      </c>
      <c r="K155" t="str">
        <f>IF($C155="","",IF($C155=0,"",
IF($H155="","",SUMIFS(Source!L:L,Source!$B:$B,'Process (2)'!$B155,Source!$Q:$Q,"Chiều"))))</f>
        <v/>
      </c>
    </row>
    <row r="156" spans="1:11" x14ac:dyDescent="0.25">
      <c r="A156" t="str">
        <v/>
      </c>
      <c r="B156" t="str">
        <v/>
      </c>
      <c r="C156" t="str">
        <f>IF(B156="","",COUNTIF(Source!$B$1:$B$999,B156))</f>
        <v/>
      </c>
      <c r="D156" t="str">
        <f>IF($C156="","",IF($C156=0,"",
IF(SUMIFS(Source!I:I,Source!$B:$B,'Process (2)'!$B156,Source!$Q:$Q,"Sáng")=0,"",SUMIFS(Source!I:I,Source!$B:$B,'Process (2)'!$B156,Source!$Q:$Q,"Sáng"))))</f>
        <v/>
      </c>
      <c r="E156" t="str">
        <f>IF($C156="","",IF($C156=0,"",
IF($D156="","",SUMIFS(Source!J:J,Source!$B:$B,'Process (2)'!$B156,Source!$Q:$Q,"Sáng"))))</f>
        <v/>
      </c>
      <c r="F156" t="str">
        <f>IF($C156="","",IF($C156=0,"",
IF($D156="","",SUMIFS(Source!K:K,Source!$B:$B,'Process (2)'!$B156,Source!$Q:$Q,"Sáng"))))</f>
        <v/>
      </c>
      <c r="G156" t="str">
        <f>IF($C156="","",IF($C156=0,"",
IF($D156="","",SUMIFS(Source!L:L,Source!$B:$B,'Process (2)'!$B156,Source!$Q:$Q,"Sáng"))))</f>
        <v/>
      </c>
      <c r="H156" t="str">
        <f>IF($C156="","",IF($C156=0,"",
IF(SUMIFS(Source!M:M,Source!$B:$B,'Process (2)'!$B156,Source!$Q:$Q,"Chiều")=0,"",SUMIFS(Source!M:M,Source!$B:$B,'Process (2)'!$B156,Source!$Q:$Q,"Chiều"))))</f>
        <v/>
      </c>
      <c r="I156" t="str">
        <f>IF($C156="","",IF($C156=0,"",
IF($H156="","",SUMIFS(Source!J:J,Source!$B:$B,'Process (2)'!$B156,Source!$Q:$Q,"Chiều"))))</f>
        <v/>
      </c>
      <c r="J156" t="str">
        <f>IF($C156="","",IF($C156=0,"",
IF($H156="","",SUMIFS(Source!K:K,Source!$B:$B,'Process (2)'!$B156,Source!$Q:$Q,"Chiều"))))</f>
        <v/>
      </c>
      <c r="K156" t="str">
        <f>IF($C156="","",IF($C156=0,"",
IF($H156="","",SUMIFS(Source!L:L,Source!$B:$B,'Process (2)'!$B156,Source!$Q:$Q,"Chiều"))))</f>
        <v/>
      </c>
    </row>
    <row r="157" spans="1:11" x14ac:dyDescent="0.25">
      <c r="A157" t="str">
        <v/>
      </c>
      <c r="B157" t="str">
        <v/>
      </c>
      <c r="C157" t="str">
        <f>IF(B157="","",COUNTIF(Source!$B$1:$B$999,B157))</f>
        <v/>
      </c>
      <c r="D157" t="str">
        <f>IF($C157="","",IF($C157=0,"",
IF(SUMIFS(Source!I:I,Source!$B:$B,'Process (2)'!$B157,Source!$Q:$Q,"Sáng")=0,"",SUMIFS(Source!I:I,Source!$B:$B,'Process (2)'!$B157,Source!$Q:$Q,"Sáng"))))</f>
        <v/>
      </c>
      <c r="E157" t="str">
        <f>IF($C157="","",IF($C157=0,"",
IF($D157="","",SUMIFS(Source!J:J,Source!$B:$B,'Process (2)'!$B157,Source!$Q:$Q,"Sáng"))))</f>
        <v/>
      </c>
      <c r="F157" t="str">
        <f>IF($C157="","",IF($C157=0,"",
IF($D157="","",SUMIFS(Source!K:K,Source!$B:$B,'Process (2)'!$B157,Source!$Q:$Q,"Sáng"))))</f>
        <v/>
      </c>
      <c r="G157" t="str">
        <f>IF($C157="","",IF($C157=0,"",
IF($D157="","",SUMIFS(Source!L:L,Source!$B:$B,'Process (2)'!$B157,Source!$Q:$Q,"Sáng"))))</f>
        <v/>
      </c>
      <c r="H157" t="str">
        <f>IF($C157="","",IF($C157=0,"",
IF(SUMIFS(Source!M:M,Source!$B:$B,'Process (2)'!$B157,Source!$Q:$Q,"Chiều")=0,"",SUMIFS(Source!M:M,Source!$B:$B,'Process (2)'!$B157,Source!$Q:$Q,"Chiều"))))</f>
        <v/>
      </c>
      <c r="I157" t="str">
        <f>IF($C157="","",IF($C157=0,"",
IF($H157="","",SUMIFS(Source!J:J,Source!$B:$B,'Process (2)'!$B157,Source!$Q:$Q,"Chiều"))))</f>
        <v/>
      </c>
      <c r="J157" t="str">
        <f>IF($C157="","",IF($C157=0,"",
IF($H157="","",SUMIFS(Source!K:K,Source!$B:$B,'Process (2)'!$B157,Source!$Q:$Q,"Chiều"))))</f>
        <v/>
      </c>
      <c r="K157" t="str">
        <f>IF($C157="","",IF($C157=0,"",
IF($H157="","",SUMIFS(Source!L:L,Source!$B:$B,'Process (2)'!$B157,Source!$Q:$Q,"Chiều"))))</f>
        <v/>
      </c>
    </row>
    <row r="158" spans="1:11" x14ac:dyDescent="0.25">
      <c r="A158" t="str">
        <v/>
      </c>
      <c r="B158" t="str">
        <v/>
      </c>
      <c r="C158" t="str">
        <f>IF(B158="","",COUNTIF(Source!$B$1:$B$999,B158))</f>
        <v/>
      </c>
      <c r="D158" t="str">
        <f>IF($C158="","",IF($C158=0,"",
IF(SUMIFS(Source!I:I,Source!$B:$B,'Process (2)'!$B158,Source!$Q:$Q,"Sáng")=0,"",SUMIFS(Source!I:I,Source!$B:$B,'Process (2)'!$B158,Source!$Q:$Q,"Sáng"))))</f>
        <v/>
      </c>
      <c r="E158" t="str">
        <f>IF($C158="","",IF($C158=0,"",
IF($D158="","",SUMIFS(Source!J:J,Source!$B:$B,'Process (2)'!$B158,Source!$Q:$Q,"Sáng"))))</f>
        <v/>
      </c>
      <c r="F158" t="str">
        <f>IF($C158="","",IF($C158=0,"",
IF($D158="","",SUMIFS(Source!K:K,Source!$B:$B,'Process (2)'!$B158,Source!$Q:$Q,"Sáng"))))</f>
        <v/>
      </c>
      <c r="G158" t="str">
        <f>IF($C158="","",IF($C158=0,"",
IF($D158="","",SUMIFS(Source!L:L,Source!$B:$B,'Process (2)'!$B158,Source!$Q:$Q,"Sáng"))))</f>
        <v/>
      </c>
      <c r="H158" t="str">
        <f>IF($C158="","",IF($C158=0,"",
IF(SUMIFS(Source!M:M,Source!$B:$B,'Process (2)'!$B158,Source!$Q:$Q,"Chiều")=0,"",SUMIFS(Source!M:M,Source!$B:$B,'Process (2)'!$B158,Source!$Q:$Q,"Chiều"))))</f>
        <v/>
      </c>
      <c r="I158" t="str">
        <f>IF($C158="","",IF($C158=0,"",
IF($H158="","",SUMIFS(Source!J:J,Source!$B:$B,'Process (2)'!$B158,Source!$Q:$Q,"Chiều"))))</f>
        <v/>
      </c>
      <c r="J158" t="str">
        <f>IF($C158="","",IF($C158=0,"",
IF($H158="","",SUMIFS(Source!K:K,Source!$B:$B,'Process (2)'!$B158,Source!$Q:$Q,"Chiều"))))</f>
        <v/>
      </c>
      <c r="K158" t="str">
        <f>IF($C158="","",IF($C158=0,"",
IF($H158="","",SUMIFS(Source!L:L,Source!$B:$B,'Process (2)'!$B158,Source!$Q:$Q,"Chiều"))))</f>
        <v/>
      </c>
    </row>
    <row r="159" spans="1:11" x14ac:dyDescent="0.25">
      <c r="A159" t="str">
        <v/>
      </c>
      <c r="B159" t="str">
        <v/>
      </c>
      <c r="C159" t="str">
        <f>IF(B159="","",COUNTIF(Source!$B$1:$B$999,B159))</f>
        <v/>
      </c>
      <c r="D159" t="str">
        <f>IF($C159="","",IF($C159=0,"",
IF(SUMIFS(Source!I:I,Source!$B:$B,'Process (2)'!$B159,Source!$Q:$Q,"Sáng")=0,"",SUMIFS(Source!I:I,Source!$B:$B,'Process (2)'!$B159,Source!$Q:$Q,"Sáng"))))</f>
        <v/>
      </c>
      <c r="E159" t="str">
        <f>IF($C159="","",IF($C159=0,"",
IF($D159="","",SUMIFS(Source!J:J,Source!$B:$B,'Process (2)'!$B159,Source!$Q:$Q,"Sáng"))))</f>
        <v/>
      </c>
      <c r="F159" t="str">
        <f>IF($C159="","",IF($C159=0,"",
IF($D159="","",SUMIFS(Source!K:K,Source!$B:$B,'Process (2)'!$B159,Source!$Q:$Q,"Sáng"))))</f>
        <v/>
      </c>
      <c r="G159" t="str">
        <f>IF($C159="","",IF($C159=0,"",
IF($D159="","",SUMIFS(Source!L:L,Source!$B:$B,'Process (2)'!$B159,Source!$Q:$Q,"Sáng"))))</f>
        <v/>
      </c>
      <c r="H159" t="str">
        <f>IF($C159="","",IF($C159=0,"",
IF(SUMIFS(Source!M:M,Source!$B:$B,'Process (2)'!$B159,Source!$Q:$Q,"Chiều")=0,"",SUMIFS(Source!M:M,Source!$B:$B,'Process (2)'!$B159,Source!$Q:$Q,"Chiều"))))</f>
        <v/>
      </c>
      <c r="I159" t="str">
        <f>IF($C159="","",IF($C159=0,"",
IF($H159="","",SUMIFS(Source!J:J,Source!$B:$B,'Process (2)'!$B159,Source!$Q:$Q,"Chiều"))))</f>
        <v/>
      </c>
      <c r="J159" t="str">
        <f>IF($C159="","",IF($C159=0,"",
IF($H159="","",SUMIFS(Source!K:K,Source!$B:$B,'Process (2)'!$B159,Source!$Q:$Q,"Chiều"))))</f>
        <v/>
      </c>
      <c r="K159" t="str">
        <f>IF($C159="","",IF($C159=0,"",
IF($H159="","",SUMIFS(Source!L:L,Source!$B:$B,'Process (2)'!$B159,Source!$Q:$Q,"Chiều"))))</f>
        <v/>
      </c>
    </row>
    <row r="160" spans="1:11" x14ac:dyDescent="0.25">
      <c r="A160" t="str">
        <v/>
      </c>
      <c r="B160" t="str">
        <v/>
      </c>
      <c r="C160" t="str">
        <f>IF(B160="","",COUNTIF(Source!$B$1:$B$999,B160))</f>
        <v/>
      </c>
      <c r="D160" t="str">
        <f>IF($C160="","",IF($C160=0,"",
IF(SUMIFS(Source!I:I,Source!$B:$B,'Process (2)'!$B160,Source!$Q:$Q,"Sáng")=0,"",SUMIFS(Source!I:I,Source!$B:$B,'Process (2)'!$B160,Source!$Q:$Q,"Sáng"))))</f>
        <v/>
      </c>
      <c r="E160" t="str">
        <f>IF($C160="","",IF($C160=0,"",
IF($D160="","",SUMIFS(Source!J:J,Source!$B:$B,'Process (2)'!$B160,Source!$Q:$Q,"Sáng"))))</f>
        <v/>
      </c>
      <c r="F160" t="str">
        <f>IF($C160="","",IF($C160=0,"",
IF($D160="","",SUMIFS(Source!K:K,Source!$B:$B,'Process (2)'!$B160,Source!$Q:$Q,"Sáng"))))</f>
        <v/>
      </c>
      <c r="G160" t="str">
        <f>IF($C160="","",IF($C160=0,"",
IF($D160="","",SUMIFS(Source!L:L,Source!$B:$B,'Process (2)'!$B160,Source!$Q:$Q,"Sáng"))))</f>
        <v/>
      </c>
      <c r="H160" t="str">
        <f>IF($C160="","",IF($C160=0,"",
IF(SUMIFS(Source!M:M,Source!$B:$B,'Process (2)'!$B160,Source!$Q:$Q,"Chiều")=0,"",SUMIFS(Source!M:M,Source!$B:$B,'Process (2)'!$B160,Source!$Q:$Q,"Chiều"))))</f>
        <v/>
      </c>
      <c r="I160" t="str">
        <f>IF($C160="","",IF($C160=0,"",
IF($H160="","",SUMIFS(Source!J:J,Source!$B:$B,'Process (2)'!$B160,Source!$Q:$Q,"Chiều"))))</f>
        <v/>
      </c>
      <c r="J160" t="str">
        <f>IF($C160="","",IF($C160=0,"",
IF($H160="","",SUMIFS(Source!K:K,Source!$B:$B,'Process (2)'!$B160,Source!$Q:$Q,"Chiều"))))</f>
        <v/>
      </c>
      <c r="K160" t="str">
        <f>IF($C160="","",IF($C160=0,"",
IF($H160="","",SUMIFS(Source!L:L,Source!$B:$B,'Process (2)'!$B160,Source!$Q:$Q,"Chiều"))))</f>
        <v/>
      </c>
    </row>
    <row r="161" spans="1:11" x14ac:dyDescent="0.25">
      <c r="A161" t="str">
        <v/>
      </c>
      <c r="B161" t="str">
        <v/>
      </c>
      <c r="C161" t="str">
        <f>IF(B161="","",COUNTIF(Source!$B$1:$B$999,B161))</f>
        <v/>
      </c>
      <c r="D161" t="str">
        <f>IF($C161="","",IF($C161=0,"",
IF(SUMIFS(Source!I:I,Source!$B:$B,'Process (2)'!$B161,Source!$Q:$Q,"Sáng")=0,"",SUMIFS(Source!I:I,Source!$B:$B,'Process (2)'!$B161,Source!$Q:$Q,"Sáng"))))</f>
        <v/>
      </c>
      <c r="E161" t="str">
        <f>IF($C161="","",IF($C161=0,"",
IF($D161="","",SUMIFS(Source!J:J,Source!$B:$B,'Process (2)'!$B161,Source!$Q:$Q,"Sáng"))))</f>
        <v/>
      </c>
      <c r="F161" t="str">
        <f>IF($C161="","",IF($C161=0,"",
IF($D161="","",SUMIFS(Source!K:K,Source!$B:$B,'Process (2)'!$B161,Source!$Q:$Q,"Sáng"))))</f>
        <v/>
      </c>
      <c r="G161" t="str">
        <f>IF($C161="","",IF($C161=0,"",
IF($D161="","",SUMIFS(Source!L:L,Source!$B:$B,'Process (2)'!$B161,Source!$Q:$Q,"Sáng"))))</f>
        <v/>
      </c>
      <c r="H161" t="str">
        <f>IF($C161="","",IF($C161=0,"",
IF(SUMIFS(Source!M:M,Source!$B:$B,'Process (2)'!$B161,Source!$Q:$Q,"Chiều")=0,"",SUMIFS(Source!M:M,Source!$B:$B,'Process (2)'!$B161,Source!$Q:$Q,"Chiều"))))</f>
        <v/>
      </c>
      <c r="I161" t="str">
        <f>IF($C161="","",IF($C161=0,"",
IF($H161="","",SUMIFS(Source!J:J,Source!$B:$B,'Process (2)'!$B161,Source!$Q:$Q,"Chiều"))))</f>
        <v/>
      </c>
      <c r="J161" t="str">
        <f>IF($C161="","",IF($C161=0,"",
IF($H161="","",SUMIFS(Source!K:K,Source!$B:$B,'Process (2)'!$B161,Source!$Q:$Q,"Chiều"))))</f>
        <v/>
      </c>
      <c r="K161" t="str">
        <f>IF($C161="","",IF($C161=0,"",
IF($H161="","",SUMIFS(Source!L:L,Source!$B:$B,'Process (2)'!$B161,Source!$Q:$Q,"Chiều"))))</f>
        <v/>
      </c>
    </row>
    <row r="162" spans="1:11" x14ac:dyDescent="0.25">
      <c r="A162" t="str">
        <v/>
      </c>
      <c r="B162" t="str">
        <v/>
      </c>
      <c r="C162" t="str">
        <f>IF(B162="","",COUNTIF(Source!$B$1:$B$999,B162))</f>
        <v/>
      </c>
      <c r="D162" t="str">
        <f>IF($C162="","",IF($C162=0,"",
IF(SUMIFS(Source!I:I,Source!$B:$B,'Process (2)'!$B162,Source!$Q:$Q,"Sáng")=0,"",SUMIFS(Source!I:I,Source!$B:$B,'Process (2)'!$B162,Source!$Q:$Q,"Sáng"))))</f>
        <v/>
      </c>
      <c r="E162" t="str">
        <f>IF($C162="","",IF($C162=0,"",
IF($D162="","",SUMIFS(Source!J:J,Source!$B:$B,'Process (2)'!$B162,Source!$Q:$Q,"Sáng"))))</f>
        <v/>
      </c>
      <c r="F162" t="str">
        <f>IF($C162="","",IF($C162=0,"",
IF($D162="","",SUMIFS(Source!K:K,Source!$B:$B,'Process (2)'!$B162,Source!$Q:$Q,"Sáng"))))</f>
        <v/>
      </c>
      <c r="G162" t="str">
        <f>IF($C162="","",IF($C162=0,"",
IF($D162="","",SUMIFS(Source!L:L,Source!$B:$B,'Process (2)'!$B162,Source!$Q:$Q,"Sáng"))))</f>
        <v/>
      </c>
      <c r="H162" t="str">
        <f>IF($C162="","",IF($C162=0,"",
IF(SUMIFS(Source!M:M,Source!$B:$B,'Process (2)'!$B162,Source!$Q:$Q,"Chiều")=0,"",SUMIFS(Source!M:M,Source!$B:$B,'Process (2)'!$B162,Source!$Q:$Q,"Chiều"))))</f>
        <v/>
      </c>
      <c r="I162" t="str">
        <f>IF($C162="","",IF($C162=0,"",
IF($H162="","",SUMIFS(Source!J:J,Source!$B:$B,'Process (2)'!$B162,Source!$Q:$Q,"Chiều"))))</f>
        <v/>
      </c>
      <c r="J162" t="str">
        <f>IF($C162="","",IF($C162=0,"",
IF($H162="","",SUMIFS(Source!K:K,Source!$B:$B,'Process (2)'!$B162,Source!$Q:$Q,"Chiều"))))</f>
        <v/>
      </c>
      <c r="K162" t="str">
        <f>IF($C162="","",IF($C162=0,"",
IF($H162="","",SUMIFS(Source!L:L,Source!$B:$B,'Process (2)'!$B162,Source!$Q:$Q,"Chiều"))))</f>
        <v/>
      </c>
    </row>
    <row r="163" spans="1:11" x14ac:dyDescent="0.25">
      <c r="A163" t="str">
        <v/>
      </c>
      <c r="B163" t="str">
        <v/>
      </c>
      <c r="C163" t="str">
        <f>IF(B163="","",COUNTIF(Source!$B$1:$B$999,B163))</f>
        <v/>
      </c>
      <c r="D163" t="str">
        <f>IF($C163="","",IF($C163=0,"",
IF(SUMIFS(Source!I:I,Source!$B:$B,'Process (2)'!$B163,Source!$Q:$Q,"Sáng")=0,"",SUMIFS(Source!I:I,Source!$B:$B,'Process (2)'!$B163,Source!$Q:$Q,"Sáng"))))</f>
        <v/>
      </c>
      <c r="E163" t="str">
        <f>IF($C163="","",IF($C163=0,"",
IF($D163="","",SUMIFS(Source!J:J,Source!$B:$B,'Process (2)'!$B163,Source!$Q:$Q,"Sáng"))))</f>
        <v/>
      </c>
      <c r="F163" t="str">
        <f>IF($C163="","",IF($C163=0,"",
IF($D163="","",SUMIFS(Source!K:K,Source!$B:$B,'Process (2)'!$B163,Source!$Q:$Q,"Sáng"))))</f>
        <v/>
      </c>
      <c r="G163" t="str">
        <f>IF($C163="","",IF($C163=0,"",
IF($D163="","",SUMIFS(Source!L:L,Source!$B:$B,'Process (2)'!$B163,Source!$Q:$Q,"Sáng"))))</f>
        <v/>
      </c>
      <c r="H163" t="str">
        <f>IF($C163="","",IF($C163=0,"",
IF(SUMIFS(Source!M:M,Source!$B:$B,'Process (2)'!$B163,Source!$Q:$Q,"Chiều")=0,"",SUMIFS(Source!M:M,Source!$B:$B,'Process (2)'!$B163,Source!$Q:$Q,"Chiều"))))</f>
        <v/>
      </c>
      <c r="I163" t="str">
        <f>IF($C163="","",IF($C163=0,"",
IF($H163="","",SUMIFS(Source!J:J,Source!$B:$B,'Process (2)'!$B163,Source!$Q:$Q,"Chiều"))))</f>
        <v/>
      </c>
      <c r="J163" t="str">
        <f>IF($C163="","",IF($C163=0,"",
IF($H163="","",SUMIFS(Source!K:K,Source!$B:$B,'Process (2)'!$B163,Source!$Q:$Q,"Chiều"))))</f>
        <v/>
      </c>
      <c r="K163" t="str">
        <f>IF($C163="","",IF($C163=0,"",
IF($H163="","",SUMIFS(Source!L:L,Source!$B:$B,'Process (2)'!$B163,Source!$Q:$Q,"Chiều"))))</f>
        <v/>
      </c>
    </row>
    <row r="164" spans="1:11" x14ac:dyDescent="0.25">
      <c r="A164" t="str">
        <v/>
      </c>
      <c r="B164" t="str">
        <v/>
      </c>
      <c r="C164" t="str">
        <f>IF(B164="","",COUNTIF(Source!$B$1:$B$999,B164))</f>
        <v/>
      </c>
      <c r="D164" t="str">
        <f>IF($C164="","",IF($C164=0,"",
IF(SUMIFS(Source!I:I,Source!$B:$B,'Process (2)'!$B164,Source!$Q:$Q,"Sáng")=0,"",SUMIFS(Source!I:I,Source!$B:$B,'Process (2)'!$B164,Source!$Q:$Q,"Sáng"))))</f>
        <v/>
      </c>
      <c r="E164" t="str">
        <f>IF($C164="","",IF($C164=0,"",
IF($D164="","",SUMIFS(Source!J:J,Source!$B:$B,'Process (2)'!$B164,Source!$Q:$Q,"Sáng"))))</f>
        <v/>
      </c>
      <c r="F164" t="str">
        <f>IF($C164="","",IF($C164=0,"",
IF($D164="","",SUMIFS(Source!K:K,Source!$B:$B,'Process (2)'!$B164,Source!$Q:$Q,"Sáng"))))</f>
        <v/>
      </c>
      <c r="G164" t="str">
        <f>IF($C164="","",IF($C164=0,"",
IF($D164="","",SUMIFS(Source!L:L,Source!$B:$B,'Process (2)'!$B164,Source!$Q:$Q,"Sáng"))))</f>
        <v/>
      </c>
      <c r="H164" t="str">
        <f>IF($C164="","",IF($C164=0,"",
IF(SUMIFS(Source!M:M,Source!$B:$B,'Process (2)'!$B164,Source!$Q:$Q,"Chiều")=0,"",SUMIFS(Source!M:M,Source!$B:$B,'Process (2)'!$B164,Source!$Q:$Q,"Chiều"))))</f>
        <v/>
      </c>
      <c r="I164" t="str">
        <f>IF($C164="","",IF($C164=0,"",
IF($H164="","",SUMIFS(Source!J:J,Source!$B:$B,'Process (2)'!$B164,Source!$Q:$Q,"Chiều"))))</f>
        <v/>
      </c>
      <c r="J164" t="str">
        <f>IF($C164="","",IF($C164=0,"",
IF($H164="","",SUMIFS(Source!K:K,Source!$B:$B,'Process (2)'!$B164,Source!$Q:$Q,"Chiều"))))</f>
        <v/>
      </c>
      <c r="K164" t="str">
        <f>IF($C164="","",IF($C164=0,"",
IF($H164="","",SUMIFS(Source!L:L,Source!$B:$B,'Process (2)'!$B164,Source!$Q:$Q,"Chiều"))))</f>
        <v/>
      </c>
    </row>
    <row r="165" spans="1:11" x14ac:dyDescent="0.25">
      <c r="A165" t="str">
        <v/>
      </c>
      <c r="B165" t="str">
        <v/>
      </c>
      <c r="C165" t="str">
        <f>IF(B165="","",COUNTIF(Source!$B$1:$B$999,B165))</f>
        <v/>
      </c>
      <c r="D165" t="str">
        <f>IF($C165="","",IF($C165=0,"",
IF(SUMIFS(Source!I:I,Source!$B:$B,'Process (2)'!$B165,Source!$Q:$Q,"Sáng")=0,"",SUMIFS(Source!I:I,Source!$B:$B,'Process (2)'!$B165,Source!$Q:$Q,"Sáng"))))</f>
        <v/>
      </c>
      <c r="E165" t="str">
        <f>IF($C165="","",IF($C165=0,"",
IF($D165="","",SUMIFS(Source!J:J,Source!$B:$B,'Process (2)'!$B165,Source!$Q:$Q,"Sáng"))))</f>
        <v/>
      </c>
      <c r="F165" t="str">
        <f>IF($C165="","",IF($C165=0,"",
IF($D165="","",SUMIFS(Source!K:K,Source!$B:$B,'Process (2)'!$B165,Source!$Q:$Q,"Sáng"))))</f>
        <v/>
      </c>
      <c r="G165" t="str">
        <f>IF($C165="","",IF($C165=0,"",
IF($D165="","",SUMIFS(Source!L:L,Source!$B:$B,'Process (2)'!$B165,Source!$Q:$Q,"Sáng"))))</f>
        <v/>
      </c>
      <c r="H165" t="str">
        <f>IF($C165="","",IF($C165=0,"",
IF(SUMIFS(Source!M:M,Source!$B:$B,'Process (2)'!$B165,Source!$Q:$Q,"Chiều")=0,"",SUMIFS(Source!M:M,Source!$B:$B,'Process (2)'!$B165,Source!$Q:$Q,"Chiều"))))</f>
        <v/>
      </c>
      <c r="I165" t="str">
        <f>IF($C165="","",IF($C165=0,"",
IF($H165="","",SUMIFS(Source!J:J,Source!$B:$B,'Process (2)'!$B165,Source!$Q:$Q,"Chiều"))))</f>
        <v/>
      </c>
      <c r="J165" t="str">
        <f>IF($C165="","",IF($C165=0,"",
IF($H165="","",SUMIFS(Source!K:K,Source!$B:$B,'Process (2)'!$B165,Source!$Q:$Q,"Chiều"))))</f>
        <v/>
      </c>
      <c r="K165" t="str">
        <f>IF($C165="","",IF($C165=0,"",
IF($H165="","",SUMIFS(Source!L:L,Source!$B:$B,'Process (2)'!$B165,Source!$Q:$Q,"Chiều"))))</f>
        <v/>
      </c>
    </row>
    <row r="166" spans="1:11" x14ac:dyDescent="0.25">
      <c r="A166" t="str">
        <v/>
      </c>
      <c r="B166" t="str">
        <v/>
      </c>
      <c r="C166" t="str">
        <f>IF(B166="","",COUNTIF(Source!$B$1:$B$999,B166))</f>
        <v/>
      </c>
      <c r="D166" t="str">
        <f>IF($C166="","",IF($C166=0,"",
IF(SUMIFS(Source!I:I,Source!$B:$B,'Process (2)'!$B166,Source!$Q:$Q,"Sáng")=0,"",SUMIFS(Source!I:I,Source!$B:$B,'Process (2)'!$B166,Source!$Q:$Q,"Sáng"))))</f>
        <v/>
      </c>
      <c r="E166" t="str">
        <f>IF($C166="","",IF($C166=0,"",
IF($D166="","",SUMIFS(Source!J:J,Source!$B:$B,'Process (2)'!$B166,Source!$Q:$Q,"Sáng"))))</f>
        <v/>
      </c>
      <c r="F166" t="str">
        <f>IF($C166="","",IF($C166=0,"",
IF($D166="","",SUMIFS(Source!K:K,Source!$B:$B,'Process (2)'!$B166,Source!$Q:$Q,"Sáng"))))</f>
        <v/>
      </c>
      <c r="G166" t="str">
        <f>IF($C166="","",IF($C166=0,"",
IF($D166="","",SUMIFS(Source!L:L,Source!$B:$B,'Process (2)'!$B166,Source!$Q:$Q,"Sáng"))))</f>
        <v/>
      </c>
      <c r="H166" t="str">
        <f>IF($C166="","",IF($C166=0,"",
IF(SUMIFS(Source!M:M,Source!$B:$B,'Process (2)'!$B166,Source!$Q:$Q,"Chiều")=0,"",SUMIFS(Source!M:M,Source!$B:$B,'Process (2)'!$B166,Source!$Q:$Q,"Chiều"))))</f>
        <v/>
      </c>
      <c r="I166" t="str">
        <f>IF($C166="","",IF($C166=0,"",
IF($H166="","",SUMIFS(Source!J:J,Source!$B:$B,'Process (2)'!$B166,Source!$Q:$Q,"Chiều"))))</f>
        <v/>
      </c>
      <c r="J166" t="str">
        <f>IF($C166="","",IF($C166=0,"",
IF($H166="","",SUMIFS(Source!K:K,Source!$B:$B,'Process (2)'!$B166,Source!$Q:$Q,"Chiều"))))</f>
        <v/>
      </c>
      <c r="K166" t="str">
        <f>IF($C166="","",IF($C166=0,"",
IF($H166="","",SUMIFS(Source!L:L,Source!$B:$B,'Process (2)'!$B166,Source!$Q:$Q,"Chiều"))))</f>
        <v/>
      </c>
    </row>
    <row r="167" spans="1:11" x14ac:dyDescent="0.25">
      <c r="A167" t="str">
        <v/>
      </c>
      <c r="B167" t="str">
        <v/>
      </c>
      <c r="C167" t="str">
        <f>IF(B167="","",COUNTIF(Source!$B$1:$B$999,B167))</f>
        <v/>
      </c>
      <c r="D167" t="str">
        <f>IF($C167="","",IF($C167=0,"",
IF(SUMIFS(Source!I:I,Source!$B:$B,'Process (2)'!$B167,Source!$Q:$Q,"Sáng")=0,"",SUMIFS(Source!I:I,Source!$B:$B,'Process (2)'!$B167,Source!$Q:$Q,"Sáng"))))</f>
        <v/>
      </c>
      <c r="E167" t="str">
        <f>IF($C167="","",IF($C167=0,"",
IF($D167="","",SUMIFS(Source!J:J,Source!$B:$B,'Process (2)'!$B167,Source!$Q:$Q,"Sáng"))))</f>
        <v/>
      </c>
      <c r="F167" t="str">
        <f>IF($C167="","",IF($C167=0,"",
IF($D167="","",SUMIFS(Source!K:K,Source!$B:$B,'Process (2)'!$B167,Source!$Q:$Q,"Sáng"))))</f>
        <v/>
      </c>
      <c r="G167" t="str">
        <f>IF($C167="","",IF($C167=0,"",
IF($D167="","",SUMIFS(Source!L:L,Source!$B:$B,'Process (2)'!$B167,Source!$Q:$Q,"Sáng"))))</f>
        <v/>
      </c>
      <c r="H167" t="str">
        <f>IF($C167="","",IF($C167=0,"",
IF(SUMIFS(Source!M:M,Source!$B:$B,'Process (2)'!$B167,Source!$Q:$Q,"Chiều")=0,"",SUMIFS(Source!M:M,Source!$B:$B,'Process (2)'!$B167,Source!$Q:$Q,"Chiều"))))</f>
        <v/>
      </c>
      <c r="I167" t="str">
        <f>IF($C167="","",IF($C167=0,"",
IF($H167="","",SUMIFS(Source!J:J,Source!$B:$B,'Process (2)'!$B167,Source!$Q:$Q,"Chiều"))))</f>
        <v/>
      </c>
      <c r="J167" t="str">
        <f>IF($C167="","",IF($C167=0,"",
IF($H167="","",SUMIFS(Source!K:K,Source!$B:$B,'Process (2)'!$B167,Source!$Q:$Q,"Chiều"))))</f>
        <v/>
      </c>
      <c r="K167" t="str">
        <f>IF($C167="","",IF($C167=0,"",
IF($H167="","",SUMIFS(Source!L:L,Source!$B:$B,'Process (2)'!$B167,Source!$Q:$Q,"Chiều"))))</f>
        <v/>
      </c>
    </row>
    <row r="168" spans="1:11" x14ac:dyDescent="0.25">
      <c r="A168" t="str">
        <v/>
      </c>
      <c r="B168" t="str">
        <v/>
      </c>
      <c r="C168" t="str">
        <f>IF(B168="","",COUNTIF(Source!$B$1:$B$999,B168))</f>
        <v/>
      </c>
      <c r="D168" t="str">
        <f>IF($C168="","",IF($C168=0,"",
IF(SUMIFS(Source!I:I,Source!$B:$B,'Process (2)'!$B168,Source!$Q:$Q,"Sáng")=0,"",SUMIFS(Source!I:I,Source!$B:$B,'Process (2)'!$B168,Source!$Q:$Q,"Sáng"))))</f>
        <v/>
      </c>
      <c r="E168" t="str">
        <f>IF($C168="","",IF($C168=0,"",
IF($D168="","",SUMIFS(Source!J:J,Source!$B:$B,'Process (2)'!$B168,Source!$Q:$Q,"Sáng"))))</f>
        <v/>
      </c>
      <c r="F168" t="str">
        <f>IF($C168="","",IF($C168=0,"",
IF($D168="","",SUMIFS(Source!K:K,Source!$B:$B,'Process (2)'!$B168,Source!$Q:$Q,"Sáng"))))</f>
        <v/>
      </c>
      <c r="G168" t="str">
        <f>IF($C168="","",IF($C168=0,"",
IF($D168="","",SUMIFS(Source!L:L,Source!$B:$B,'Process (2)'!$B168,Source!$Q:$Q,"Sáng"))))</f>
        <v/>
      </c>
      <c r="H168" t="str">
        <f>IF($C168="","",IF($C168=0,"",
IF(SUMIFS(Source!M:M,Source!$B:$B,'Process (2)'!$B168,Source!$Q:$Q,"Chiều")=0,"",SUMIFS(Source!M:M,Source!$B:$B,'Process (2)'!$B168,Source!$Q:$Q,"Chiều"))))</f>
        <v/>
      </c>
      <c r="I168" t="str">
        <f>IF($C168="","",IF($C168=0,"",
IF($H168="","",SUMIFS(Source!J:J,Source!$B:$B,'Process (2)'!$B168,Source!$Q:$Q,"Chiều"))))</f>
        <v/>
      </c>
      <c r="J168" t="str">
        <f>IF($C168="","",IF($C168=0,"",
IF($H168="","",SUMIFS(Source!K:K,Source!$B:$B,'Process (2)'!$B168,Source!$Q:$Q,"Chiều"))))</f>
        <v/>
      </c>
      <c r="K168" t="str">
        <f>IF($C168="","",IF($C168=0,"",
IF($H168="","",SUMIFS(Source!L:L,Source!$B:$B,'Process (2)'!$B168,Source!$Q:$Q,"Chiều"))))</f>
        <v/>
      </c>
    </row>
    <row r="169" spans="1:11" x14ac:dyDescent="0.25">
      <c r="A169" t="str">
        <v/>
      </c>
      <c r="B169" t="str">
        <v/>
      </c>
      <c r="C169" t="str">
        <f>IF(B169="","",COUNTIF(Source!$B$1:$B$999,B169))</f>
        <v/>
      </c>
      <c r="D169" t="str">
        <f>IF($C169="","",IF($C169=0,"",
IF(SUMIFS(Source!I:I,Source!$B:$B,'Process (2)'!$B169,Source!$Q:$Q,"Sáng")=0,"",SUMIFS(Source!I:I,Source!$B:$B,'Process (2)'!$B169,Source!$Q:$Q,"Sáng"))))</f>
        <v/>
      </c>
      <c r="E169" t="str">
        <f>IF($C169="","",IF($C169=0,"",
IF($D169="","",SUMIFS(Source!J:J,Source!$B:$B,'Process (2)'!$B169,Source!$Q:$Q,"Sáng"))))</f>
        <v/>
      </c>
      <c r="F169" t="str">
        <f>IF($C169="","",IF($C169=0,"",
IF($D169="","",SUMIFS(Source!K:K,Source!$B:$B,'Process (2)'!$B169,Source!$Q:$Q,"Sáng"))))</f>
        <v/>
      </c>
      <c r="G169" t="str">
        <f>IF($C169="","",IF($C169=0,"",
IF($D169="","",SUMIFS(Source!L:L,Source!$B:$B,'Process (2)'!$B169,Source!$Q:$Q,"Sáng"))))</f>
        <v/>
      </c>
      <c r="H169" t="str">
        <f>IF($C169="","",IF($C169=0,"",
IF(SUMIFS(Source!M:M,Source!$B:$B,'Process (2)'!$B169,Source!$Q:$Q,"Chiều")=0,"",SUMIFS(Source!M:M,Source!$B:$B,'Process (2)'!$B169,Source!$Q:$Q,"Chiều"))))</f>
        <v/>
      </c>
      <c r="I169" t="str">
        <f>IF($C169="","",IF($C169=0,"",
IF($H169="","",SUMIFS(Source!J:J,Source!$B:$B,'Process (2)'!$B169,Source!$Q:$Q,"Chiều"))))</f>
        <v/>
      </c>
      <c r="J169" t="str">
        <f>IF($C169="","",IF($C169=0,"",
IF($H169="","",SUMIFS(Source!K:K,Source!$B:$B,'Process (2)'!$B169,Source!$Q:$Q,"Chiều"))))</f>
        <v/>
      </c>
      <c r="K169" t="str">
        <f>IF($C169="","",IF($C169=0,"",
IF($H169="","",SUMIFS(Source!L:L,Source!$B:$B,'Process (2)'!$B169,Source!$Q:$Q,"Chiều"))))</f>
        <v/>
      </c>
    </row>
    <row r="170" spans="1:11" x14ac:dyDescent="0.25">
      <c r="A170" t="str">
        <v/>
      </c>
      <c r="B170" t="str">
        <v/>
      </c>
      <c r="C170" t="str">
        <f>IF(B170="","",COUNTIF(Source!$B$1:$B$999,B170))</f>
        <v/>
      </c>
      <c r="D170" t="str">
        <f>IF($C170="","",IF($C170=0,"",
IF(SUMIFS(Source!I:I,Source!$B:$B,'Process (2)'!$B170,Source!$Q:$Q,"Sáng")=0,"",SUMIFS(Source!I:I,Source!$B:$B,'Process (2)'!$B170,Source!$Q:$Q,"Sáng"))))</f>
        <v/>
      </c>
      <c r="E170" t="str">
        <f>IF($C170="","",IF($C170=0,"",
IF($D170="","",SUMIFS(Source!J:J,Source!$B:$B,'Process (2)'!$B170,Source!$Q:$Q,"Sáng"))))</f>
        <v/>
      </c>
      <c r="F170" t="str">
        <f>IF($C170="","",IF($C170=0,"",
IF($D170="","",SUMIFS(Source!K:K,Source!$B:$B,'Process (2)'!$B170,Source!$Q:$Q,"Sáng"))))</f>
        <v/>
      </c>
      <c r="G170" t="str">
        <f>IF($C170="","",IF($C170=0,"",
IF($D170="","",SUMIFS(Source!L:L,Source!$B:$B,'Process (2)'!$B170,Source!$Q:$Q,"Sáng"))))</f>
        <v/>
      </c>
      <c r="H170" t="str">
        <f>IF($C170="","",IF($C170=0,"",
IF(SUMIFS(Source!M:M,Source!$B:$B,'Process (2)'!$B170,Source!$Q:$Q,"Chiều")=0,"",SUMIFS(Source!M:M,Source!$B:$B,'Process (2)'!$B170,Source!$Q:$Q,"Chiều"))))</f>
        <v/>
      </c>
      <c r="I170" t="str">
        <f>IF($C170="","",IF($C170=0,"",
IF($H170="","",SUMIFS(Source!J:J,Source!$B:$B,'Process (2)'!$B170,Source!$Q:$Q,"Chiều"))))</f>
        <v/>
      </c>
      <c r="J170" t="str">
        <f>IF($C170="","",IF($C170=0,"",
IF($H170="","",SUMIFS(Source!K:K,Source!$B:$B,'Process (2)'!$B170,Source!$Q:$Q,"Chiều"))))</f>
        <v/>
      </c>
      <c r="K170" t="str">
        <f>IF($C170="","",IF($C170=0,"",
IF($H170="","",SUMIFS(Source!L:L,Source!$B:$B,'Process (2)'!$B170,Source!$Q:$Q,"Chiều"))))</f>
        <v/>
      </c>
    </row>
    <row r="171" spans="1:11" x14ac:dyDescent="0.25">
      <c r="A171" t="str">
        <v/>
      </c>
      <c r="B171" t="str">
        <v/>
      </c>
      <c r="C171" t="str">
        <f>IF(B171="","",COUNTIF(Source!$B$1:$B$999,B171))</f>
        <v/>
      </c>
      <c r="D171" t="str">
        <f>IF($C171="","",IF($C171=0,"",
IF(SUMIFS(Source!I:I,Source!$B:$B,'Process (2)'!$B171,Source!$Q:$Q,"Sáng")=0,"",SUMIFS(Source!I:I,Source!$B:$B,'Process (2)'!$B171,Source!$Q:$Q,"Sáng"))))</f>
        <v/>
      </c>
      <c r="E171" t="str">
        <f>IF($C171="","",IF($C171=0,"",
IF($D171="","",SUMIFS(Source!J:J,Source!$B:$B,'Process (2)'!$B171,Source!$Q:$Q,"Sáng"))))</f>
        <v/>
      </c>
      <c r="F171" t="str">
        <f>IF($C171="","",IF($C171=0,"",
IF($D171="","",SUMIFS(Source!K:K,Source!$B:$B,'Process (2)'!$B171,Source!$Q:$Q,"Sáng"))))</f>
        <v/>
      </c>
      <c r="G171" t="str">
        <f>IF($C171="","",IF($C171=0,"",
IF($D171="","",SUMIFS(Source!L:L,Source!$B:$B,'Process (2)'!$B171,Source!$Q:$Q,"Sáng"))))</f>
        <v/>
      </c>
      <c r="H171" t="str">
        <f>IF($C171="","",IF($C171=0,"",
IF(SUMIFS(Source!M:M,Source!$B:$B,'Process (2)'!$B171,Source!$Q:$Q,"Chiều")=0,"",SUMIFS(Source!M:M,Source!$B:$B,'Process (2)'!$B171,Source!$Q:$Q,"Chiều"))))</f>
        <v/>
      </c>
      <c r="I171" t="str">
        <f>IF($C171="","",IF($C171=0,"",
IF($H171="","",SUMIFS(Source!J:J,Source!$B:$B,'Process (2)'!$B171,Source!$Q:$Q,"Chiều"))))</f>
        <v/>
      </c>
      <c r="J171" t="str">
        <f>IF($C171="","",IF($C171=0,"",
IF($H171="","",SUMIFS(Source!K:K,Source!$B:$B,'Process (2)'!$B171,Source!$Q:$Q,"Chiều"))))</f>
        <v/>
      </c>
      <c r="K171" t="str">
        <f>IF($C171="","",IF($C171=0,"",
IF($H171="","",SUMIFS(Source!L:L,Source!$B:$B,'Process (2)'!$B171,Source!$Q:$Q,"Chiều"))))</f>
        <v/>
      </c>
    </row>
    <row r="172" spans="1:11" x14ac:dyDescent="0.25">
      <c r="A172" t="str">
        <v/>
      </c>
      <c r="B172" t="str">
        <v/>
      </c>
      <c r="C172" t="str">
        <f>IF(B172="","",COUNTIF(Source!$B$1:$B$999,B172))</f>
        <v/>
      </c>
      <c r="D172" t="str">
        <f>IF($C172="","",IF($C172=0,"",
IF(SUMIFS(Source!I:I,Source!$B:$B,'Process (2)'!$B172,Source!$Q:$Q,"Sáng")=0,"",SUMIFS(Source!I:I,Source!$B:$B,'Process (2)'!$B172,Source!$Q:$Q,"Sáng"))))</f>
        <v/>
      </c>
      <c r="E172" t="str">
        <f>IF($C172="","",IF($C172=0,"",
IF($D172="","",SUMIFS(Source!J:J,Source!$B:$B,'Process (2)'!$B172,Source!$Q:$Q,"Sáng"))))</f>
        <v/>
      </c>
      <c r="F172" t="str">
        <f>IF($C172="","",IF($C172=0,"",
IF($D172="","",SUMIFS(Source!K:K,Source!$B:$B,'Process (2)'!$B172,Source!$Q:$Q,"Sáng"))))</f>
        <v/>
      </c>
      <c r="G172" t="str">
        <f>IF($C172="","",IF($C172=0,"",
IF($D172="","",SUMIFS(Source!L:L,Source!$B:$B,'Process (2)'!$B172,Source!$Q:$Q,"Sáng"))))</f>
        <v/>
      </c>
      <c r="H172" t="str">
        <f>IF($C172="","",IF($C172=0,"",
IF(SUMIFS(Source!M:M,Source!$B:$B,'Process (2)'!$B172,Source!$Q:$Q,"Chiều")=0,"",SUMIFS(Source!M:M,Source!$B:$B,'Process (2)'!$B172,Source!$Q:$Q,"Chiều"))))</f>
        <v/>
      </c>
      <c r="I172" t="str">
        <f>IF($C172="","",IF($C172=0,"",
IF($H172="","",SUMIFS(Source!J:J,Source!$B:$B,'Process (2)'!$B172,Source!$Q:$Q,"Chiều"))))</f>
        <v/>
      </c>
      <c r="J172" t="str">
        <f>IF($C172="","",IF($C172=0,"",
IF($H172="","",SUMIFS(Source!K:K,Source!$B:$B,'Process (2)'!$B172,Source!$Q:$Q,"Chiều"))))</f>
        <v/>
      </c>
      <c r="K172" t="str">
        <f>IF($C172="","",IF($C172=0,"",
IF($H172="","",SUMIFS(Source!L:L,Source!$B:$B,'Process (2)'!$B172,Source!$Q:$Q,"Chiều"))))</f>
        <v/>
      </c>
    </row>
    <row r="173" spans="1:11" x14ac:dyDescent="0.25">
      <c r="A173" t="str">
        <v/>
      </c>
      <c r="B173" t="str">
        <v/>
      </c>
      <c r="C173" t="str">
        <f>IF(B173="","",COUNTIF(Source!$B$1:$B$999,B173))</f>
        <v/>
      </c>
      <c r="D173" t="str">
        <f>IF($C173="","",IF($C173=0,"",
IF(SUMIFS(Source!I:I,Source!$B:$B,'Process (2)'!$B173,Source!$Q:$Q,"Sáng")=0,"",SUMIFS(Source!I:I,Source!$B:$B,'Process (2)'!$B173,Source!$Q:$Q,"Sáng"))))</f>
        <v/>
      </c>
      <c r="E173" t="str">
        <f>IF($C173="","",IF($C173=0,"",
IF($D173="","",SUMIFS(Source!J:J,Source!$B:$B,'Process (2)'!$B173,Source!$Q:$Q,"Sáng"))))</f>
        <v/>
      </c>
      <c r="F173" t="str">
        <f>IF($C173="","",IF($C173=0,"",
IF($D173="","",SUMIFS(Source!K:K,Source!$B:$B,'Process (2)'!$B173,Source!$Q:$Q,"Sáng"))))</f>
        <v/>
      </c>
      <c r="G173" t="str">
        <f>IF($C173="","",IF($C173=0,"",
IF($D173="","",SUMIFS(Source!L:L,Source!$B:$B,'Process (2)'!$B173,Source!$Q:$Q,"Sáng"))))</f>
        <v/>
      </c>
      <c r="H173" t="str">
        <f>IF($C173="","",IF($C173=0,"",
IF(SUMIFS(Source!M:M,Source!$B:$B,'Process (2)'!$B173,Source!$Q:$Q,"Chiều")=0,"",SUMIFS(Source!M:M,Source!$B:$B,'Process (2)'!$B173,Source!$Q:$Q,"Chiều"))))</f>
        <v/>
      </c>
      <c r="I173" t="str">
        <f>IF($C173="","",IF($C173=0,"",
IF($H173="","",SUMIFS(Source!J:J,Source!$B:$B,'Process (2)'!$B173,Source!$Q:$Q,"Chiều"))))</f>
        <v/>
      </c>
      <c r="J173" t="str">
        <f>IF($C173="","",IF($C173=0,"",
IF($H173="","",SUMIFS(Source!K:K,Source!$B:$B,'Process (2)'!$B173,Source!$Q:$Q,"Chiều"))))</f>
        <v/>
      </c>
      <c r="K173" t="str">
        <f>IF($C173="","",IF($C173=0,"",
IF($H173="","",SUMIFS(Source!L:L,Source!$B:$B,'Process (2)'!$B173,Source!$Q:$Q,"Chiều"))))</f>
        <v/>
      </c>
    </row>
    <row r="174" spans="1:11" x14ac:dyDescent="0.25">
      <c r="A174" t="str">
        <v/>
      </c>
      <c r="B174" t="str">
        <v/>
      </c>
      <c r="C174" t="str">
        <f>IF(B174="","",COUNTIF(Source!$B$1:$B$999,B174))</f>
        <v/>
      </c>
      <c r="D174" t="str">
        <f>IF($C174="","",IF($C174=0,"",
IF(SUMIFS(Source!I:I,Source!$B:$B,'Process (2)'!$B174,Source!$Q:$Q,"Sáng")=0,"",SUMIFS(Source!I:I,Source!$B:$B,'Process (2)'!$B174,Source!$Q:$Q,"Sáng"))))</f>
        <v/>
      </c>
      <c r="E174" t="str">
        <f>IF($C174="","",IF($C174=0,"",
IF($D174="","",SUMIFS(Source!J:J,Source!$B:$B,'Process (2)'!$B174,Source!$Q:$Q,"Sáng"))))</f>
        <v/>
      </c>
      <c r="F174" t="str">
        <f>IF($C174="","",IF($C174=0,"",
IF($D174="","",SUMIFS(Source!K:K,Source!$B:$B,'Process (2)'!$B174,Source!$Q:$Q,"Sáng"))))</f>
        <v/>
      </c>
      <c r="G174" t="str">
        <f>IF($C174="","",IF($C174=0,"",
IF($D174="","",SUMIFS(Source!L:L,Source!$B:$B,'Process (2)'!$B174,Source!$Q:$Q,"Sáng"))))</f>
        <v/>
      </c>
      <c r="H174" t="str">
        <f>IF($C174="","",IF($C174=0,"",
IF(SUMIFS(Source!M:M,Source!$B:$B,'Process (2)'!$B174,Source!$Q:$Q,"Chiều")=0,"",SUMIFS(Source!M:M,Source!$B:$B,'Process (2)'!$B174,Source!$Q:$Q,"Chiều"))))</f>
        <v/>
      </c>
      <c r="I174" t="str">
        <f>IF($C174="","",IF($C174=0,"",
IF($H174="","",SUMIFS(Source!J:J,Source!$B:$B,'Process (2)'!$B174,Source!$Q:$Q,"Chiều"))))</f>
        <v/>
      </c>
      <c r="J174" t="str">
        <f>IF($C174="","",IF($C174=0,"",
IF($H174="","",SUMIFS(Source!K:K,Source!$B:$B,'Process (2)'!$B174,Source!$Q:$Q,"Chiều"))))</f>
        <v/>
      </c>
      <c r="K174" t="str">
        <f>IF($C174="","",IF($C174=0,"",
IF($H174="","",SUMIFS(Source!L:L,Source!$B:$B,'Process (2)'!$B174,Source!$Q:$Q,"Chiều"))))</f>
        <v/>
      </c>
    </row>
    <row r="175" spans="1:11" x14ac:dyDescent="0.25">
      <c r="A175" t="str">
        <v/>
      </c>
      <c r="B175" t="str">
        <v/>
      </c>
      <c r="C175" t="str">
        <f>IF(B175="","",COUNTIF(Source!$B$1:$B$999,B175))</f>
        <v/>
      </c>
      <c r="D175" t="str">
        <f>IF($C175="","",IF($C175=0,"",
IF(SUMIFS(Source!I:I,Source!$B:$B,'Process (2)'!$B175,Source!$Q:$Q,"Sáng")=0,"",SUMIFS(Source!I:I,Source!$B:$B,'Process (2)'!$B175,Source!$Q:$Q,"Sáng"))))</f>
        <v/>
      </c>
      <c r="E175" t="str">
        <f>IF($C175="","",IF($C175=0,"",
IF($D175="","",SUMIFS(Source!J:J,Source!$B:$B,'Process (2)'!$B175,Source!$Q:$Q,"Sáng"))))</f>
        <v/>
      </c>
      <c r="F175" t="str">
        <f>IF($C175="","",IF($C175=0,"",
IF($D175="","",SUMIFS(Source!K:K,Source!$B:$B,'Process (2)'!$B175,Source!$Q:$Q,"Sáng"))))</f>
        <v/>
      </c>
      <c r="G175" t="str">
        <f>IF($C175="","",IF($C175=0,"",
IF($D175="","",SUMIFS(Source!L:L,Source!$B:$B,'Process (2)'!$B175,Source!$Q:$Q,"Sáng"))))</f>
        <v/>
      </c>
      <c r="H175" t="str">
        <f>IF($C175="","",IF($C175=0,"",
IF(SUMIFS(Source!M:M,Source!$B:$B,'Process (2)'!$B175,Source!$Q:$Q,"Chiều")=0,"",SUMIFS(Source!M:M,Source!$B:$B,'Process (2)'!$B175,Source!$Q:$Q,"Chiều"))))</f>
        <v/>
      </c>
      <c r="I175" t="str">
        <f>IF($C175="","",IF($C175=0,"",
IF($H175="","",SUMIFS(Source!J:J,Source!$B:$B,'Process (2)'!$B175,Source!$Q:$Q,"Chiều"))))</f>
        <v/>
      </c>
      <c r="J175" t="str">
        <f>IF($C175="","",IF($C175=0,"",
IF($H175="","",SUMIFS(Source!K:K,Source!$B:$B,'Process (2)'!$B175,Source!$Q:$Q,"Chiều"))))</f>
        <v/>
      </c>
      <c r="K175" t="str">
        <f>IF($C175="","",IF($C175=0,"",
IF($H175="","",SUMIFS(Source!L:L,Source!$B:$B,'Process (2)'!$B175,Source!$Q:$Q,"Chiều"))))</f>
        <v/>
      </c>
    </row>
    <row r="176" spans="1:11" x14ac:dyDescent="0.25">
      <c r="A176" t="str">
        <v/>
      </c>
      <c r="B176" t="str">
        <v/>
      </c>
      <c r="C176" t="str">
        <f>IF(B176="","",COUNTIF(Source!$B$1:$B$999,B176))</f>
        <v/>
      </c>
      <c r="D176" t="str">
        <f>IF($C176="","",IF($C176=0,"",
IF(SUMIFS(Source!I:I,Source!$B:$B,'Process (2)'!$B176,Source!$Q:$Q,"Sáng")=0,"",SUMIFS(Source!I:I,Source!$B:$B,'Process (2)'!$B176,Source!$Q:$Q,"Sáng"))))</f>
        <v/>
      </c>
      <c r="E176" t="str">
        <f>IF($C176="","",IF($C176=0,"",
IF($D176="","",SUMIFS(Source!J:J,Source!$B:$B,'Process (2)'!$B176,Source!$Q:$Q,"Sáng"))))</f>
        <v/>
      </c>
      <c r="F176" t="str">
        <f>IF($C176="","",IF($C176=0,"",
IF($D176="","",SUMIFS(Source!K:K,Source!$B:$B,'Process (2)'!$B176,Source!$Q:$Q,"Sáng"))))</f>
        <v/>
      </c>
      <c r="G176" t="str">
        <f>IF($C176="","",IF($C176=0,"",
IF($D176="","",SUMIFS(Source!L:L,Source!$B:$B,'Process (2)'!$B176,Source!$Q:$Q,"Sáng"))))</f>
        <v/>
      </c>
      <c r="H176" t="str">
        <f>IF($C176="","",IF($C176=0,"",
IF(SUMIFS(Source!M:M,Source!$B:$B,'Process (2)'!$B176,Source!$Q:$Q,"Chiều")=0,"",SUMIFS(Source!M:M,Source!$B:$B,'Process (2)'!$B176,Source!$Q:$Q,"Chiều"))))</f>
        <v/>
      </c>
      <c r="I176" t="str">
        <f>IF($C176="","",IF($C176=0,"",
IF($H176="","",SUMIFS(Source!J:J,Source!$B:$B,'Process (2)'!$B176,Source!$Q:$Q,"Chiều"))))</f>
        <v/>
      </c>
      <c r="J176" t="str">
        <f>IF($C176="","",IF($C176=0,"",
IF($H176="","",SUMIFS(Source!K:K,Source!$B:$B,'Process (2)'!$B176,Source!$Q:$Q,"Chiều"))))</f>
        <v/>
      </c>
      <c r="K176" t="str">
        <f>IF($C176="","",IF($C176=0,"",
IF($H176="","",SUMIFS(Source!L:L,Source!$B:$B,'Process (2)'!$B176,Source!$Q:$Q,"Chiều"))))</f>
        <v/>
      </c>
    </row>
    <row r="177" spans="1:11" x14ac:dyDescent="0.25">
      <c r="A177" t="str">
        <v/>
      </c>
      <c r="B177" t="str">
        <v/>
      </c>
      <c r="C177" t="str">
        <f>IF(B177="","",COUNTIF(Source!$B$1:$B$999,B177))</f>
        <v/>
      </c>
      <c r="D177" t="str">
        <f>IF($C177="","",IF($C177=0,"",
IF(SUMIFS(Source!I:I,Source!$B:$B,'Process (2)'!$B177,Source!$Q:$Q,"Sáng")=0,"",SUMIFS(Source!I:I,Source!$B:$B,'Process (2)'!$B177,Source!$Q:$Q,"Sáng"))))</f>
        <v/>
      </c>
      <c r="E177" t="str">
        <f>IF($C177="","",IF($C177=0,"",
IF($D177="","",SUMIFS(Source!J:J,Source!$B:$B,'Process (2)'!$B177,Source!$Q:$Q,"Sáng"))))</f>
        <v/>
      </c>
      <c r="F177" t="str">
        <f>IF($C177="","",IF($C177=0,"",
IF($D177="","",SUMIFS(Source!K:K,Source!$B:$B,'Process (2)'!$B177,Source!$Q:$Q,"Sáng"))))</f>
        <v/>
      </c>
      <c r="G177" t="str">
        <f>IF($C177="","",IF($C177=0,"",
IF($D177="","",SUMIFS(Source!L:L,Source!$B:$B,'Process (2)'!$B177,Source!$Q:$Q,"Sáng"))))</f>
        <v/>
      </c>
      <c r="H177" t="str">
        <f>IF($C177="","",IF($C177=0,"",
IF(SUMIFS(Source!M:M,Source!$B:$B,'Process (2)'!$B177,Source!$Q:$Q,"Chiều")=0,"",SUMIFS(Source!M:M,Source!$B:$B,'Process (2)'!$B177,Source!$Q:$Q,"Chiều"))))</f>
        <v/>
      </c>
      <c r="I177" t="str">
        <f>IF($C177="","",IF($C177=0,"",
IF($H177="","",SUMIFS(Source!J:J,Source!$B:$B,'Process (2)'!$B177,Source!$Q:$Q,"Chiều"))))</f>
        <v/>
      </c>
      <c r="J177" t="str">
        <f>IF($C177="","",IF($C177=0,"",
IF($H177="","",SUMIFS(Source!K:K,Source!$B:$B,'Process (2)'!$B177,Source!$Q:$Q,"Chiều"))))</f>
        <v/>
      </c>
      <c r="K177" t="str">
        <f>IF($C177="","",IF($C177=0,"",
IF($H177="","",SUMIFS(Source!L:L,Source!$B:$B,'Process (2)'!$B177,Source!$Q:$Q,"Chiều"))))</f>
        <v/>
      </c>
    </row>
    <row r="178" spans="1:11" x14ac:dyDescent="0.25">
      <c r="A178" t="str">
        <v/>
      </c>
      <c r="B178" t="str">
        <v/>
      </c>
      <c r="C178" t="str">
        <f>IF(B178="","",COUNTIF(Source!$B$1:$B$999,B178))</f>
        <v/>
      </c>
      <c r="D178" t="str">
        <f>IF($C178="","",IF($C178=0,"",
IF(SUMIFS(Source!I:I,Source!$B:$B,'Process (2)'!$B178,Source!$Q:$Q,"Sáng")=0,"",SUMIFS(Source!I:I,Source!$B:$B,'Process (2)'!$B178,Source!$Q:$Q,"Sáng"))))</f>
        <v/>
      </c>
      <c r="E178" t="str">
        <f>IF($C178="","",IF($C178=0,"",
IF($D178="","",SUMIFS(Source!J:J,Source!$B:$B,'Process (2)'!$B178,Source!$Q:$Q,"Sáng"))))</f>
        <v/>
      </c>
      <c r="F178" t="str">
        <f>IF($C178="","",IF($C178=0,"",
IF($D178="","",SUMIFS(Source!K:K,Source!$B:$B,'Process (2)'!$B178,Source!$Q:$Q,"Sáng"))))</f>
        <v/>
      </c>
      <c r="G178" t="str">
        <f>IF($C178="","",IF($C178=0,"",
IF($D178="","",SUMIFS(Source!L:L,Source!$B:$B,'Process (2)'!$B178,Source!$Q:$Q,"Sáng"))))</f>
        <v/>
      </c>
      <c r="H178" t="str">
        <f>IF($C178="","",IF($C178=0,"",
IF(SUMIFS(Source!M:M,Source!$B:$B,'Process (2)'!$B178,Source!$Q:$Q,"Chiều")=0,"",SUMIFS(Source!M:M,Source!$B:$B,'Process (2)'!$B178,Source!$Q:$Q,"Chiều"))))</f>
        <v/>
      </c>
      <c r="I178" t="str">
        <f>IF($C178="","",IF($C178=0,"",
IF($H178="","",SUMIFS(Source!J:J,Source!$B:$B,'Process (2)'!$B178,Source!$Q:$Q,"Chiều"))))</f>
        <v/>
      </c>
      <c r="J178" t="str">
        <f>IF($C178="","",IF($C178=0,"",
IF($H178="","",SUMIFS(Source!K:K,Source!$B:$B,'Process (2)'!$B178,Source!$Q:$Q,"Chiều"))))</f>
        <v/>
      </c>
      <c r="K178" t="str">
        <f>IF($C178="","",IF($C178=0,"",
IF($H178="","",SUMIFS(Source!L:L,Source!$B:$B,'Process (2)'!$B178,Source!$Q:$Q,"Chiều"))))</f>
        <v/>
      </c>
    </row>
    <row r="179" spans="1:11" x14ac:dyDescent="0.25">
      <c r="A179" t="str">
        <v/>
      </c>
      <c r="B179" t="str">
        <v/>
      </c>
      <c r="C179" t="str">
        <f>IF(B179="","",COUNTIF(Source!$B$1:$B$999,B179))</f>
        <v/>
      </c>
      <c r="D179" t="str">
        <f>IF($C179="","",IF($C179=0,"",
IF(SUMIFS(Source!I:I,Source!$B:$B,'Process (2)'!$B179,Source!$Q:$Q,"Sáng")=0,"",SUMIFS(Source!I:I,Source!$B:$B,'Process (2)'!$B179,Source!$Q:$Q,"Sáng"))))</f>
        <v/>
      </c>
      <c r="E179" t="str">
        <f>IF($C179="","",IF($C179=0,"",
IF($D179="","",SUMIFS(Source!J:J,Source!$B:$B,'Process (2)'!$B179,Source!$Q:$Q,"Sáng"))))</f>
        <v/>
      </c>
      <c r="F179" t="str">
        <f>IF($C179="","",IF($C179=0,"",
IF($D179="","",SUMIFS(Source!K:K,Source!$B:$B,'Process (2)'!$B179,Source!$Q:$Q,"Sáng"))))</f>
        <v/>
      </c>
      <c r="G179" t="str">
        <f>IF($C179="","",IF($C179=0,"",
IF($D179="","",SUMIFS(Source!L:L,Source!$B:$B,'Process (2)'!$B179,Source!$Q:$Q,"Sáng"))))</f>
        <v/>
      </c>
      <c r="H179" t="str">
        <f>IF($C179="","",IF($C179=0,"",
IF(SUMIFS(Source!M:M,Source!$B:$B,'Process (2)'!$B179,Source!$Q:$Q,"Chiều")=0,"",SUMIFS(Source!M:M,Source!$B:$B,'Process (2)'!$B179,Source!$Q:$Q,"Chiều"))))</f>
        <v/>
      </c>
      <c r="I179" t="str">
        <f>IF($C179="","",IF($C179=0,"",
IF($H179="","",SUMIFS(Source!J:J,Source!$B:$B,'Process (2)'!$B179,Source!$Q:$Q,"Chiều"))))</f>
        <v/>
      </c>
      <c r="J179" t="str">
        <f>IF($C179="","",IF($C179=0,"",
IF($H179="","",SUMIFS(Source!K:K,Source!$B:$B,'Process (2)'!$B179,Source!$Q:$Q,"Chiều"))))</f>
        <v/>
      </c>
      <c r="K179" t="str">
        <f>IF($C179="","",IF($C179=0,"",
IF($H179="","",SUMIFS(Source!L:L,Source!$B:$B,'Process (2)'!$B179,Source!$Q:$Q,"Chiều"))))</f>
        <v/>
      </c>
    </row>
    <row r="180" spans="1:11" x14ac:dyDescent="0.25">
      <c r="A180" t="str">
        <v/>
      </c>
      <c r="B180" t="str">
        <v/>
      </c>
      <c r="C180" t="str">
        <f>IF(B180="","",COUNTIF(Source!$B$1:$B$999,B180))</f>
        <v/>
      </c>
      <c r="D180" t="str">
        <f>IF($C180="","",IF($C180=0,"",
IF(SUMIFS(Source!I:I,Source!$B:$B,'Process (2)'!$B180,Source!$Q:$Q,"Sáng")=0,"",SUMIFS(Source!I:I,Source!$B:$B,'Process (2)'!$B180,Source!$Q:$Q,"Sáng"))))</f>
        <v/>
      </c>
      <c r="E180" t="str">
        <f>IF($C180="","",IF($C180=0,"",
IF($D180="","",SUMIFS(Source!J:J,Source!$B:$B,'Process (2)'!$B180,Source!$Q:$Q,"Sáng"))))</f>
        <v/>
      </c>
      <c r="F180" t="str">
        <f>IF($C180="","",IF($C180=0,"",
IF($D180="","",SUMIFS(Source!K:K,Source!$B:$B,'Process (2)'!$B180,Source!$Q:$Q,"Sáng"))))</f>
        <v/>
      </c>
      <c r="G180" t="str">
        <f>IF($C180="","",IF($C180=0,"",
IF($D180="","",SUMIFS(Source!L:L,Source!$B:$B,'Process (2)'!$B180,Source!$Q:$Q,"Sáng"))))</f>
        <v/>
      </c>
      <c r="H180" t="str">
        <f>IF($C180="","",IF($C180=0,"",
IF(SUMIFS(Source!M:M,Source!$B:$B,'Process (2)'!$B180,Source!$Q:$Q,"Chiều")=0,"",SUMIFS(Source!M:M,Source!$B:$B,'Process (2)'!$B180,Source!$Q:$Q,"Chiều"))))</f>
        <v/>
      </c>
      <c r="I180" t="str">
        <f>IF($C180="","",IF($C180=0,"",
IF($H180="","",SUMIFS(Source!J:J,Source!$B:$B,'Process (2)'!$B180,Source!$Q:$Q,"Chiều"))))</f>
        <v/>
      </c>
      <c r="J180" t="str">
        <f>IF($C180="","",IF($C180=0,"",
IF($H180="","",SUMIFS(Source!K:K,Source!$B:$B,'Process (2)'!$B180,Source!$Q:$Q,"Chiều"))))</f>
        <v/>
      </c>
      <c r="K180" t="str">
        <f>IF($C180="","",IF($C180=0,"",
IF($H180="","",SUMIFS(Source!L:L,Source!$B:$B,'Process (2)'!$B180,Source!$Q:$Q,"Chiều"))))</f>
        <v/>
      </c>
    </row>
    <row r="181" spans="1:11" x14ac:dyDescent="0.25">
      <c r="A181" t="str">
        <v/>
      </c>
      <c r="B181" t="str">
        <v/>
      </c>
      <c r="C181" t="str">
        <f>IF(B181="","",COUNTIF(Source!$B$1:$B$999,B181))</f>
        <v/>
      </c>
      <c r="D181" t="str">
        <f>IF($C181="","",IF($C181=0,"",
IF(SUMIFS(Source!I:I,Source!$B:$B,'Process (2)'!$B181,Source!$Q:$Q,"Sáng")=0,"",SUMIFS(Source!I:I,Source!$B:$B,'Process (2)'!$B181,Source!$Q:$Q,"Sáng"))))</f>
        <v/>
      </c>
      <c r="E181" t="str">
        <f>IF($C181="","",IF($C181=0,"",
IF($D181="","",SUMIFS(Source!J:J,Source!$B:$B,'Process (2)'!$B181,Source!$Q:$Q,"Sáng"))))</f>
        <v/>
      </c>
      <c r="F181" t="str">
        <f>IF($C181="","",IF($C181=0,"",
IF($D181="","",SUMIFS(Source!K:K,Source!$B:$B,'Process (2)'!$B181,Source!$Q:$Q,"Sáng"))))</f>
        <v/>
      </c>
      <c r="G181" t="str">
        <f>IF($C181="","",IF($C181=0,"",
IF($D181="","",SUMIFS(Source!L:L,Source!$B:$B,'Process (2)'!$B181,Source!$Q:$Q,"Sáng"))))</f>
        <v/>
      </c>
      <c r="H181" t="str">
        <f>IF($C181="","",IF($C181=0,"",
IF(SUMIFS(Source!M:M,Source!$B:$B,'Process (2)'!$B181,Source!$Q:$Q,"Chiều")=0,"",SUMIFS(Source!M:M,Source!$B:$B,'Process (2)'!$B181,Source!$Q:$Q,"Chiều"))))</f>
        <v/>
      </c>
      <c r="I181" t="str">
        <f>IF($C181="","",IF($C181=0,"",
IF($H181="","",SUMIFS(Source!J:J,Source!$B:$B,'Process (2)'!$B181,Source!$Q:$Q,"Chiều"))))</f>
        <v/>
      </c>
      <c r="J181" t="str">
        <f>IF($C181="","",IF($C181=0,"",
IF($H181="","",SUMIFS(Source!K:K,Source!$B:$B,'Process (2)'!$B181,Source!$Q:$Q,"Chiều"))))</f>
        <v/>
      </c>
      <c r="K181" t="str">
        <f>IF($C181="","",IF($C181=0,"",
IF($H181="","",SUMIFS(Source!L:L,Source!$B:$B,'Process (2)'!$B181,Source!$Q:$Q,"Chiều"))))</f>
        <v/>
      </c>
    </row>
    <row r="182" spans="1:11" x14ac:dyDescent="0.25">
      <c r="A182" t="str">
        <v/>
      </c>
      <c r="B182" t="str">
        <v/>
      </c>
      <c r="C182" t="str">
        <f>IF(B182="","",COUNTIF(Source!$B$1:$B$999,B182))</f>
        <v/>
      </c>
      <c r="D182" t="str">
        <f>IF($C182="","",IF($C182=0,"",
IF(SUMIFS(Source!I:I,Source!$B:$B,'Process (2)'!$B182,Source!$Q:$Q,"Sáng")=0,"",SUMIFS(Source!I:I,Source!$B:$B,'Process (2)'!$B182,Source!$Q:$Q,"Sáng"))))</f>
        <v/>
      </c>
      <c r="E182" t="str">
        <f>IF($C182="","",IF($C182=0,"",
IF($D182="","",SUMIFS(Source!J:J,Source!$B:$B,'Process (2)'!$B182,Source!$Q:$Q,"Sáng"))))</f>
        <v/>
      </c>
      <c r="F182" t="str">
        <f>IF($C182="","",IF($C182=0,"",
IF($D182="","",SUMIFS(Source!K:K,Source!$B:$B,'Process (2)'!$B182,Source!$Q:$Q,"Sáng"))))</f>
        <v/>
      </c>
      <c r="G182" t="str">
        <f>IF($C182="","",IF($C182=0,"",
IF($D182="","",SUMIFS(Source!L:L,Source!$B:$B,'Process (2)'!$B182,Source!$Q:$Q,"Sáng"))))</f>
        <v/>
      </c>
      <c r="H182" t="str">
        <f>IF($C182="","",IF($C182=0,"",
IF(SUMIFS(Source!M:M,Source!$B:$B,'Process (2)'!$B182,Source!$Q:$Q,"Chiều")=0,"",SUMIFS(Source!M:M,Source!$B:$B,'Process (2)'!$B182,Source!$Q:$Q,"Chiều"))))</f>
        <v/>
      </c>
      <c r="I182" t="str">
        <f>IF($C182="","",IF($C182=0,"",
IF($H182="","",SUMIFS(Source!J:J,Source!$B:$B,'Process (2)'!$B182,Source!$Q:$Q,"Chiều"))))</f>
        <v/>
      </c>
      <c r="J182" t="str">
        <f>IF($C182="","",IF($C182=0,"",
IF($H182="","",SUMIFS(Source!K:K,Source!$B:$B,'Process (2)'!$B182,Source!$Q:$Q,"Chiều"))))</f>
        <v/>
      </c>
      <c r="K182" t="str">
        <f>IF($C182="","",IF($C182=0,"",
IF($H182="","",SUMIFS(Source!L:L,Source!$B:$B,'Process (2)'!$B182,Source!$Q:$Q,"Chiều"))))</f>
        <v/>
      </c>
    </row>
    <row r="183" spans="1:11" x14ac:dyDescent="0.25">
      <c r="A183" t="str">
        <v/>
      </c>
      <c r="B183" t="str">
        <v/>
      </c>
      <c r="C183" t="str">
        <f>IF(B183="","",COUNTIF(Source!$B$1:$B$999,B183))</f>
        <v/>
      </c>
      <c r="D183" t="str">
        <f>IF($C183="","",IF($C183=0,"",
IF(SUMIFS(Source!I:I,Source!$B:$B,'Process (2)'!$B183,Source!$Q:$Q,"Sáng")=0,"",SUMIFS(Source!I:I,Source!$B:$B,'Process (2)'!$B183,Source!$Q:$Q,"Sáng"))))</f>
        <v/>
      </c>
      <c r="E183" t="str">
        <f>IF($C183="","",IF($C183=0,"",
IF($D183="","",SUMIFS(Source!J:J,Source!$B:$B,'Process (2)'!$B183,Source!$Q:$Q,"Sáng"))))</f>
        <v/>
      </c>
      <c r="F183" t="str">
        <f>IF($C183="","",IF($C183=0,"",
IF($D183="","",SUMIFS(Source!K:K,Source!$B:$B,'Process (2)'!$B183,Source!$Q:$Q,"Sáng"))))</f>
        <v/>
      </c>
      <c r="G183" t="str">
        <f>IF($C183="","",IF($C183=0,"",
IF($D183="","",SUMIFS(Source!L:L,Source!$B:$B,'Process (2)'!$B183,Source!$Q:$Q,"Sáng"))))</f>
        <v/>
      </c>
      <c r="H183" t="str">
        <f>IF($C183="","",IF($C183=0,"",
IF(SUMIFS(Source!M:M,Source!$B:$B,'Process (2)'!$B183,Source!$Q:$Q,"Chiều")=0,"",SUMIFS(Source!M:M,Source!$B:$B,'Process (2)'!$B183,Source!$Q:$Q,"Chiều"))))</f>
        <v/>
      </c>
      <c r="I183" t="str">
        <f>IF($C183="","",IF($C183=0,"",
IF($H183="","",SUMIFS(Source!J:J,Source!$B:$B,'Process (2)'!$B183,Source!$Q:$Q,"Chiều"))))</f>
        <v/>
      </c>
      <c r="J183" t="str">
        <f>IF($C183="","",IF($C183=0,"",
IF($H183="","",SUMIFS(Source!K:K,Source!$B:$B,'Process (2)'!$B183,Source!$Q:$Q,"Chiều"))))</f>
        <v/>
      </c>
      <c r="K183" t="str">
        <f>IF($C183="","",IF($C183=0,"",
IF($H183="","",SUMIFS(Source!L:L,Source!$B:$B,'Process (2)'!$B183,Source!$Q:$Q,"Chiều"))))</f>
        <v/>
      </c>
    </row>
    <row r="184" spans="1:11" x14ac:dyDescent="0.25">
      <c r="A184" t="str">
        <v/>
      </c>
      <c r="B184" t="str">
        <v/>
      </c>
      <c r="C184" t="str">
        <f>IF(B184="","",COUNTIF(Source!$B$1:$B$999,B184))</f>
        <v/>
      </c>
      <c r="D184" t="str">
        <f>IF($C184="","",IF($C184=0,"",
IF(SUMIFS(Source!I:I,Source!$B:$B,'Process (2)'!$B184,Source!$Q:$Q,"Sáng")=0,"",SUMIFS(Source!I:I,Source!$B:$B,'Process (2)'!$B184,Source!$Q:$Q,"Sáng"))))</f>
        <v/>
      </c>
      <c r="E184" t="str">
        <f>IF($C184="","",IF($C184=0,"",
IF($D184="","",SUMIFS(Source!J:J,Source!$B:$B,'Process (2)'!$B184,Source!$Q:$Q,"Sáng"))))</f>
        <v/>
      </c>
      <c r="F184" t="str">
        <f>IF($C184="","",IF($C184=0,"",
IF($D184="","",SUMIFS(Source!K:K,Source!$B:$B,'Process (2)'!$B184,Source!$Q:$Q,"Sáng"))))</f>
        <v/>
      </c>
      <c r="G184" t="str">
        <f>IF($C184="","",IF($C184=0,"",
IF($D184="","",SUMIFS(Source!L:L,Source!$B:$B,'Process (2)'!$B184,Source!$Q:$Q,"Sáng"))))</f>
        <v/>
      </c>
      <c r="H184" t="str">
        <f>IF($C184="","",IF($C184=0,"",
IF(SUMIFS(Source!M:M,Source!$B:$B,'Process (2)'!$B184,Source!$Q:$Q,"Chiều")=0,"",SUMIFS(Source!M:M,Source!$B:$B,'Process (2)'!$B184,Source!$Q:$Q,"Chiều"))))</f>
        <v/>
      </c>
      <c r="I184" t="str">
        <f>IF($C184="","",IF($C184=0,"",
IF($H184="","",SUMIFS(Source!J:J,Source!$B:$B,'Process (2)'!$B184,Source!$Q:$Q,"Chiều"))))</f>
        <v/>
      </c>
      <c r="J184" t="str">
        <f>IF($C184="","",IF($C184=0,"",
IF($H184="","",SUMIFS(Source!K:K,Source!$B:$B,'Process (2)'!$B184,Source!$Q:$Q,"Chiều"))))</f>
        <v/>
      </c>
      <c r="K184" t="str">
        <f>IF($C184="","",IF($C184=0,"",
IF($H184="","",SUMIFS(Source!L:L,Source!$B:$B,'Process (2)'!$B184,Source!$Q:$Q,"Chiều"))))</f>
        <v/>
      </c>
    </row>
    <row r="185" spans="1:11" x14ac:dyDescent="0.25">
      <c r="A185" t="str">
        <v/>
      </c>
      <c r="B185" t="str">
        <v/>
      </c>
      <c r="C185" t="str">
        <f>IF(B185="","",COUNTIF(Source!$B$1:$B$999,B185))</f>
        <v/>
      </c>
      <c r="D185" t="str">
        <f>IF($C185="","",IF($C185=0,"",
IF(SUMIFS(Source!I:I,Source!$B:$B,'Process (2)'!$B185,Source!$Q:$Q,"Sáng")=0,"",SUMIFS(Source!I:I,Source!$B:$B,'Process (2)'!$B185,Source!$Q:$Q,"Sáng"))))</f>
        <v/>
      </c>
      <c r="E185" t="str">
        <f>IF($C185="","",IF($C185=0,"",
IF($D185="","",SUMIFS(Source!J:J,Source!$B:$B,'Process (2)'!$B185,Source!$Q:$Q,"Sáng"))))</f>
        <v/>
      </c>
      <c r="F185" t="str">
        <f>IF($C185="","",IF($C185=0,"",
IF($D185="","",SUMIFS(Source!K:K,Source!$B:$B,'Process (2)'!$B185,Source!$Q:$Q,"Sáng"))))</f>
        <v/>
      </c>
      <c r="G185" t="str">
        <f>IF($C185="","",IF($C185=0,"",
IF($D185="","",SUMIFS(Source!L:L,Source!$B:$B,'Process (2)'!$B185,Source!$Q:$Q,"Sáng"))))</f>
        <v/>
      </c>
      <c r="H185" t="str">
        <f>IF($C185="","",IF($C185=0,"",
IF(SUMIFS(Source!M:M,Source!$B:$B,'Process (2)'!$B185,Source!$Q:$Q,"Chiều")=0,"",SUMIFS(Source!M:M,Source!$B:$B,'Process (2)'!$B185,Source!$Q:$Q,"Chiều"))))</f>
        <v/>
      </c>
      <c r="I185" t="str">
        <f>IF($C185="","",IF($C185=0,"",
IF($H185="","",SUMIFS(Source!J:J,Source!$B:$B,'Process (2)'!$B185,Source!$Q:$Q,"Chiều"))))</f>
        <v/>
      </c>
      <c r="J185" t="str">
        <f>IF($C185="","",IF($C185=0,"",
IF($H185="","",SUMIFS(Source!K:K,Source!$B:$B,'Process (2)'!$B185,Source!$Q:$Q,"Chiều"))))</f>
        <v/>
      </c>
      <c r="K185" t="str">
        <f>IF($C185="","",IF($C185=0,"",
IF($H185="","",SUMIFS(Source!L:L,Source!$B:$B,'Process (2)'!$B185,Source!$Q:$Q,"Chiều"))))</f>
        <v/>
      </c>
    </row>
    <row r="186" spans="1:11" x14ac:dyDescent="0.25">
      <c r="A186" t="str">
        <v/>
      </c>
      <c r="B186" t="str">
        <v/>
      </c>
      <c r="C186" t="str">
        <f>IF(B186="","",COUNTIF(Source!$B$1:$B$999,B186))</f>
        <v/>
      </c>
      <c r="D186" t="str">
        <f>IF($C186="","",IF($C186=0,"",
IF(SUMIFS(Source!I:I,Source!$B:$B,'Process (2)'!$B186,Source!$Q:$Q,"Sáng")=0,"",SUMIFS(Source!I:I,Source!$B:$B,'Process (2)'!$B186,Source!$Q:$Q,"Sáng"))))</f>
        <v/>
      </c>
      <c r="E186" t="str">
        <f>IF($C186="","",IF($C186=0,"",
IF($D186="","",SUMIFS(Source!J:J,Source!$B:$B,'Process (2)'!$B186,Source!$Q:$Q,"Sáng"))))</f>
        <v/>
      </c>
      <c r="F186" t="str">
        <f>IF($C186="","",IF($C186=0,"",
IF($D186="","",SUMIFS(Source!K:K,Source!$B:$B,'Process (2)'!$B186,Source!$Q:$Q,"Sáng"))))</f>
        <v/>
      </c>
      <c r="G186" t="str">
        <f>IF($C186="","",IF($C186=0,"",
IF($D186="","",SUMIFS(Source!L:L,Source!$B:$B,'Process (2)'!$B186,Source!$Q:$Q,"Sáng"))))</f>
        <v/>
      </c>
      <c r="H186" t="str">
        <f>IF($C186="","",IF($C186=0,"",
IF(SUMIFS(Source!M:M,Source!$B:$B,'Process (2)'!$B186,Source!$Q:$Q,"Chiều")=0,"",SUMIFS(Source!M:M,Source!$B:$B,'Process (2)'!$B186,Source!$Q:$Q,"Chiều"))))</f>
        <v/>
      </c>
      <c r="I186" t="str">
        <f>IF($C186="","",IF($C186=0,"",
IF($H186="","",SUMIFS(Source!J:J,Source!$B:$B,'Process (2)'!$B186,Source!$Q:$Q,"Chiều"))))</f>
        <v/>
      </c>
      <c r="J186" t="str">
        <f>IF($C186="","",IF($C186=0,"",
IF($H186="","",SUMIFS(Source!K:K,Source!$B:$B,'Process (2)'!$B186,Source!$Q:$Q,"Chiều"))))</f>
        <v/>
      </c>
      <c r="K186" t="str">
        <f>IF($C186="","",IF($C186=0,"",
IF($H186="","",SUMIFS(Source!L:L,Source!$B:$B,'Process (2)'!$B186,Source!$Q:$Q,"Chiều"))))</f>
        <v/>
      </c>
    </row>
    <row r="187" spans="1:11" x14ac:dyDescent="0.25">
      <c r="A187" t="str">
        <v/>
      </c>
      <c r="B187" t="str">
        <v/>
      </c>
      <c r="C187" t="str">
        <f>IF(B187="","",COUNTIF(Source!$B$1:$B$999,B187))</f>
        <v/>
      </c>
      <c r="D187" t="str">
        <f>IF($C187="","",IF($C187=0,"",
IF(SUMIFS(Source!I:I,Source!$B:$B,'Process (2)'!$B187,Source!$Q:$Q,"Sáng")=0,"",SUMIFS(Source!I:I,Source!$B:$B,'Process (2)'!$B187,Source!$Q:$Q,"Sáng"))))</f>
        <v/>
      </c>
      <c r="E187" t="str">
        <f>IF($C187="","",IF($C187=0,"",
IF($D187="","",SUMIFS(Source!J:J,Source!$B:$B,'Process (2)'!$B187,Source!$Q:$Q,"Sáng"))))</f>
        <v/>
      </c>
      <c r="F187" t="str">
        <f>IF($C187="","",IF($C187=0,"",
IF($D187="","",SUMIFS(Source!K:K,Source!$B:$B,'Process (2)'!$B187,Source!$Q:$Q,"Sáng"))))</f>
        <v/>
      </c>
      <c r="G187" t="str">
        <f>IF($C187="","",IF($C187=0,"",
IF($D187="","",SUMIFS(Source!L:L,Source!$B:$B,'Process (2)'!$B187,Source!$Q:$Q,"Sáng"))))</f>
        <v/>
      </c>
      <c r="H187" t="str">
        <f>IF($C187="","",IF($C187=0,"",
IF(SUMIFS(Source!M:M,Source!$B:$B,'Process (2)'!$B187,Source!$Q:$Q,"Chiều")=0,"",SUMIFS(Source!M:M,Source!$B:$B,'Process (2)'!$B187,Source!$Q:$Q,"Chiều"))))</f>
        <v/>
      </c>
      <c r="I187" t="str">
        <f>IF($C187="","",IF($C187=0,"",
IF($H187="","",SUMIFS(Source!J:J,Source!$B:$B,'Process (2)'!$B187,Source!$Q:$Q,"Chiều"))))</f>
        <v/>
      </c>
      <c r="J187" t="str">
        <f>IF($C187="","",IF($C187=0,"",
IF($H187="","",SUMIFS(Source!K:K,Source!$B:$B,'Process (2)'!$B187,Source!$Q:$Q,"Chiều"))))</f>
        <v/>
      </c>
      <c r="K187" t="str">
        <f>IF($C187="","",IF($C187=0,"",
IF($H187="","",SUMIFS(Source!L:L,Source!$B:$B,'Process (2)'!$B187,Source!$Q:$Q,"Chiều"))))</f>
        <v/>
      </c>
    </row>
    <row r="188" spans="1:11" x14ac:dyDescent="0.25">
      <c r="A188" t="str">
        <v/>
      </c>
      <c r="B188" t="str">
        <v/>
      </c>
      <c r="C188" t="str">
        <f>IF(B188="","",COUNTIF(Source!$B$1:$B$999,B188))</f>
        <v/>
      </c>
      <c r="D188" t="str">
        <f>IF($C188="","",IF($C188=0,"",
IF(SUMIFS(Source!I:I,Source!$B:$B,'Process (2)'!$B188,Source!$Q:$Q,"Sáng")=0,"",SUMIFS(Source!I:I,Source!$B:$B,'Process (2)'!$B188,Source!$Q:$Q,"Sáng"))))</f>
        <v/>
      </c>
      <c r="E188" t="str">
        <f>IF($C188="","",IF($C188=0,"",
IF($D188="","",SUMIFS(Source!J:J,Source!$B:$B,'Process (2)'!$B188,Source!$Q:$Q,"Sáng"))))</f>
        <v/>
      </c>
      <c r="F188" t="str">
        <f>IF($C188="","",IF($C188=0,"",
IF($D188="","",SUMIFS(Source!K:K,Source!$B:$B,'Process (2)'!$B188,Source!$Q:$Q,"Sáng"))))</f>
        <v/>
      </c>
      <c r="G188" t="str">
        <f>IF($C188="","",IF($C188=0,"",
IF($D188="","",SUMIFS(Source!L:L,Source!$B:$B,'Process (2)'!$B188,Source!$Q:$Q,"Sáng"))))</f>
        <v/>
      </c>
      <c r="H188" t="str">
        <f>IF($C188="","",IF($C188=0,"",
IF(SUMIFS(Source!M:M,Source!$B:$B,'Process (2)'!$B188,Source!$Q:$Q,"Chiều")=0,"",SUMIFS(Source!M:M,Source!$B:$B,'Process (2)'!$B188,Source!$Q:$Q,"Chiều"))))</f>
        <v/>
      </c>
      <c r="I188" t="str">
        <f>IF($C188="","",IF($C188=0,"",
IF($H188="","",SUMIFS(Source!J:J,Source!$B:$B,'Process (2)'!$B188,Source!$Q:$Q,"Chiều"))))</f>
        <v/>
      </c>
      <c r="J188" t="str">
        <f>IF($C188="","",IF($C188=0,"",
IF($H188="","",SUMIFS(Source!K:K,Source!$B:$B,'Process (2)'!$B188,Source!$Q:$Q,"Chiều"))))</f>
        <v/>
      </c>
      <c r="K188" t="str">
        <f>IF($C188="","",IF($C188=0,"",
IF($H188="","",SUMIFS(Source!L:L,Source!$B:$B,'Process (2)'!$B188,Source!$Q:$Q,"Chiều"))))</f>
        <v/>
      </c>
    </row>
    <row r="189" spans="1:11" x14ac:dyDescent="0.25">
      <c r="A189" t="str">
        <v/>
      </c>
      <c r="B189" t="str">
        <v/>
      </c>
      <c r="C189" t="str">
        <f>IF(B189="","",COUNTIF(Source!$B$1:$B$999,B189))</f>
        <v/>
      </c>
      <c r="D189" t="str">
        <f>IF($C189="","",IF($C189=0,"",
IF(SUMIFS(Source!I:I,Source!$B:$B,'Process (2)'!$B189,Source!$Q:$Q,"Sáng")=0,"",SUMIFS(Source!I:I,Source!$B:$B,'Process (2)'!$B189,Source!$Q:$Q,"Sáng"))))</f>
        <v/>
      </c>
      <c r="E189" t="str">
        <f>IF($C189="","",IF($C189=0,"",
IF($D189="","",SUMIFS(Source!J:J,Source!$B:$B,'Process (2)'!$B189,Source!$Q:$Q,"Sáng"))))</f>
        <v/>
      </c>
      <c r="F189" t="str">
        <f>IF($C189="","",IF($C189=0,"",
IF($D189="","",SUMIFS(Source!K:K,Source!$B:$B,'Process (2)'!$B189,Source!$Q:$Q,"Sáng"))))</f>
        <v/>
      </c>
      <c r="G189" t="str">
        <f>IF($C189="","",IF($C189=0,"",
IF($D189="","",SUMIFS(Source!L:L,Source!$B:$B,'Process (2)'!$B189,Source!$Q:$Q,"Sáng"))))</f>
        <v/>
      </c>
      <c r="H189" t="str">
        <f>IF($C189="","",IF($C189=0,"",
IF(SUMIFS(Source!M:M,Source!$B:$B,'Process (2)'!$B189,Source!$Q:$Q,"Chiều")=0,"",SUMIFS(Source!M:M,Source!$B:$B,'Process (2)'!$B189,Source!$Q:$Q,"Chiều"))))</f>
        <v/>
      </c>
      <c r="I189" t="str">
        <f>IF($C189="","",IF($C189=0,"",
IF($H189="","",SUMIFS(Source!J:J,Source!$B:$B,'Process (2)'!$B189,Source!$Q:$Q,"Chiều"))))</f>
        <v/>
      </c>
      <c r="J189" t="str">
        <f>IF($C189="","",IF($C189=0,"",
IF($H189="","",SUMIFS(Source!K:K,Source!$B:$B,'Process (2)'!$B189,Source!$Q:$Q,"Chiều"))))</f>
        <v/>
      </c>
      <c r="K189" t="str">
        <f>IF($C189="","",IF($C189=0,"",
IF($H189="","",SUMIFS(Source!L:L,Source!$B:$B,'Process (2)'!$B189,Source!$Q:$Q,"Chiều"))))</f>
        <v/>
      </c>
    </row>
    <row r="190" spans="1:11" x14ac:dyDescent="0.25">
      <c r="A190" t="str">
        <v/>
      </c>
      <c r="B190" t="str">
        <v/>
      </c>
      <c r="C190" t="str">
        <f>IF(B190="","",COUNTIF(Source!$B$1:$B$999,B190))</f>
        <v/>
      </c>
      <c r="D190" t="str">
        <f>IF($C190="","",IF($C190=0,"",
IF(SUMIFS(Source!I:I,Source!$B:$B,'Process (2)'!$B190,Source!$Q:$Q,"Sáng")=0,"",SUMIFS(Source!I:I,Source!$B:$B,'Process (2)'!$B190,Source!$Q:$Q,"Sáng"))))</f>
        <v/>
      </c>
      <c r="E190" t="str">
        <f>IF($C190="","",IF($C190=0,"",
IF($D190="","",SUMIFS(Source!J:J,Source!$B:$B,'Process (2)'!$B190,Source!$Q:$Q,"Sáng"))))</f>
        <v/>
      </c>
      <c r="F190" t="str">
        <f>IF($C190="","",IF($C190=0,"",
IF($D190="","",SUMIFS(Source!K:K,Source!$B:$B,'Process (2)'!$B190,Source!$Q:$Q,"Sáng"))))</f>
        <v/>
      </c>
      <c r="G190" t="str">
        <f>IF($C190="","",IF($C190=0,"",
IF($D190="","",SUMIFS(Source!L:L,Source!$B:$B,'Process (2)'!$B190,Source!$Q:$Q,"Sáng"))))</f>
        <v/>
      </c>
      <c r="H190" t="str">
        <f>IF($C190="","",IF($C190=0,"",
IF(SUMIFS(Source!M:M,Source!$B:$B,'Process (2)'!$B190,Source!$Q:$Q,"Chiều")=0,"",SUMIFS(Source!M:M,Source!$B:$B,'Process (2)'!$B190,Source!$Q:$Q,"Chiều"))))</f>
        <v/>
      </c>
      <c r="I190" t="str">
        <f>IF($C190="","",IF($C190=0,"",
IF($H190="","",SUMIFS(Source!J:J,Source!$B:$B,'Process (2)'!$B190,Source!$Q:$Q,"Chiều"))))</f>
        <v/>
      </c>
      <c r="J190" t="str">
        <f>IF($C190="","",IF($C190=0,"",
IF($H190="","",SUMIFS(Source!K:K,Source!$B:$B,'Process (2)'!$B190,Source!$Q:$Q,"Chiều"))))</f>
        <v/>
      </c>
      <c r="K190" t="str">
        <f>IF($C190="","",IF($C190=0,"",
IF($H190="","",SUMIFS(Source!L:L,Source!$B:$B,'Process (2)'!$B190,Source!$Q:$Q,"Chiều"))))</f>
        <v/>
      </c>
    </row>
    <row r="191" spans="1:11" x14ac:dyDescent="0.25">
      <c r="A191" t="str">
        <v/>
      </c>
      <c r="B191" t="str">
        <v/>
      </c>
      <c r="C191" t="str">
        <f>IF(B191="","",COUNTIF(Source!$B$1:$B$999,B191))</f>
        <v/>
      </c>
      <c r="D191" t="str">
        <f>IF($C191="","",IF($C191=0,"",
IF(SUMIFS(Source!I:I,Source!$B:$B,'Process (2)'!$B191,Source!$Q:$Q,"Sáng")=0,"",SUMIFS(Source!I:I,Source!$B:$B,'Process (2)'!$B191,Source!$Q:$Q,"Sáng"))))</f>
        <v/>
      </c>
      <c r="E191" t="str">
        <f>IF($C191="","",IF($C191=0,"",
IF($D191="","",SUMIFS(Source!J:J,Source!$B:$B,'Process (2)'!$B191,Source!$Q:$Q,"Sáng"))))</f>
        <v/>
      </c>
      <c r="F191" t="str">
        <f>IF($C191="","",IF($C191=0,"",
IF($D191="","",SUMIFS(Source!K:K,Source!$B:$B,'Process (2)'!$B191,Source!$Q:$Q,"Sáng"))))</f>
        <v/>
      </c>
      <c r="G191" t="str">
        <f>IF($C191="","",IF($C191=0,"",
IF($D191="","",SUMIFS(Source!L:L,Source!$B:$B,'Process (2)'!$B191,Source!$Q:$Q,"Sáng"))))</f>
        <v/>
      </c>
      <c r="H191" t="str">
        <f>IF($C191="","",IF($C191=0,"",
IF(SUMIFS(Source!M:M,Source!$B:$B,'Process (2)'!$B191,Source!$Q:$Q,"Chiều")=0,"",SUMIFS(Source!M:M,Source!$B:$B,'Process (2)'!$B191,Source!$Q:$Q,"Chiều"))))</f>
        <v/>
      </c>
      <c r="I191" t="str">
        <f>IF($C191="","",IF($C191=0,"",
IF($H191="","",SUMIFS(Source!J:J,Source!$B:$B,'Process (2)'!$B191,Source!$Q:$Q,"Chiều"))))</f>
        <v/>
      </c>
      <c r="J191" t="str">
        <f>IF($C191="","",IF($C191=0,"",
IF($H191="","",SUMIFS(Source!K:K,Source!$B:$B,'Process (2)'!$B191,Source!$Q:$Q,"Chiều"))))</f>
        <v/>
      </c>
      <c r="K191" t="str">
        <f>IF($C191="","",IF($C191=0,"",
IF($H191="","",SUMIFS(Source!L:L,Source!$B:$B,'Process (2)'!$B191,Source!$Q:$Q,"Chiều"))))</f>
        <v/>
      </c>
    </row>
    <row r="192" spans="1:11" x14ac:dyDescent="0.25">
      <c r="A192" t="str">
        <v/>
      </c>
      <c r="B192" t="str">
        <v/>
      </c>
      <c r="C192" t="str">
        <f>IF(B192="","",COUNTIF(Source!$B$1:$B$999,B192))</f>
        <v/>
      </c>
      <c r="D192" t="str">
        <f>IF($C192="","",IF($C192=0,"",
IF(SUMIFS(Source!I:I,Source!$B:$B,'Process (2)'!$B192,Source!$Q:$Q,"Sáng")=0,"",SUMIFS(Source!I:I,Source!$B:$B,'Process (2)'!$B192,Source!$Q:$Q,"Sáng"))))</f>
        <v/>
      </c>
      <c r="E192" t="str">
        <f>IF($C192="","",IF($C192=0,"",
IF($D192="","",SUMIFS(Source!J:J,Source!$B:$B,'Process (2)'!$B192,Source!$Q:$Q,"Sáng"))))</f>
        <v/>
      </c>
      <c r="F192" t="str">
        <f>IF($C192="","",IF($C192=0,"",
IF($D192="","",SUMIFS(Source!K:K,Source!$B:$B,'Process (2)'!$B192,Source!$Q:$Q,"Sáng"))))</f>
        <v/>
      </c>
      <c r="G192" t="str">
        <f>IF($C192="","",IF($C192=0,"",
IF($D192="","",SUMIFS(Source!L:L,Source!$B:$B,'Process (2)'!$B192,Source!$Q:$Q,"Sáng"))))</f>
        <v/>
      </c>
      <c r="H192" t="str">
        <f>IF($C192="","",IF($C192=0,"",
IF(SUMIFS(Source!M:M,Source!$B:$B,'Process (2)'!$B192,Source!$Q:$Q,"Chiều")=0,"",SUMIFS(Source!M:M,Source!$B:$B,'Process (2)'!$B192,Source!$Q:$Q,"Chiều"))))</f>
        <v/>
      </c>
      <c r="I192" t="str">
        <f>IF($C192="","",IF($C192=0,"",
IF($H192="","",SUMIFS(Source!J:J,Source!$B:$B,'Process (2)'!$B192,Source!$Q:$Q,"Chiều"))))</f>
        <v/>
      </c>
      <c r="J192" t="str">
        <f>IF($C192="","",IF($C192=0,"",
IF($H192="","",SUMIFS(Source!K:K,Source!$B:$B,'Process (2)'!$B192,Source!$Q:$Q,"Chiều"))))</f>
        <v/>
      </c>
      <c r="K192" t="str">
        <f>IF($C192="","",IF($C192=0,"",
IF($H192="","",SUMIFS(Source!L:L,Source!$B:$B,'Process (2)'!$B192,Source!$Q:$Q,"Chiều"))))</f>
        <v/>
      </c>
    </row>
    <row r="193" spans="1:11" x14ac:dyDescent="0.25">
      <c r="A193" t="str">
        <v/>
      </c>
      <c r="B193" t="str">
        <v/>
      </c>
      <c r="C193" t="str">
        <f>IF(B193="","",COUNTIF(Source!$B$1:$B$999,B193))</f>
        <v/>
      </c>
      <c r="D193" t="str">
        <f>IF($C193="","",IF($C193=0,"",
IF(SUMIFS(Source!I:I,Source!$B:$B,'Process (2)'!$B193,Source!$Q:$Q,"Sáng")=0,"",SUMIFS(Source!I:I,Source!$B:$B,'Process (2)'!$B193,Source!$Q:$Q,"Sáng"))))</f>
        <v/>
      </c>
      <c r="E193" t="str">
        <f>IF($C193="","",IF($C193=0,"",
IF($D193="","",SUMIFS(Source!J:J,Source!$B:$B,'Process (2)'!$B193,Source!$Q:$Q,"Sáng"))))</f>
        <v/>
      </c>
      <c r="F193" t="str">
        <f>IF($C193="","",IF($C193=0,"",
IF($D193="","",SUMIFS(Source!K:K,Source!$B:$B,'Process (2)'!$B193,Source!$Q:$Q,"Sáng"))))</f>
        <v/>
      </c>
      <c r="G193" t="str">
        <f>IF($C193="","",IF($C193=0,"",
IF($D193="","",SUMIFS(Source!L:L,Source!$B:$B,'Process (2)'!$B193,Source!$Q:$Q,"Sáng"))))</f>
        <v/>
      </c>
      <c r="H193" t="str">
        <f>IF($C193="","",IF($C193=0,"",
IF(SUMIFS(Source!M:M,Source!$B:$B,'Process (2)'!$B193,Source!$Q:$Q,"Chiều")=0,"",SUMIFS(Source!M:M,Source!$B:$B,'Process (2)'!$B193,Source!$Q:$Q,"Chiều"))))</f>
        <v/>
      </c>
      <c r="I193" t="str">
        <f>IF($C193="","",IF($C193=0,"",
IF($H193="","",SUMIFS(Source!J:J,Source!$B:$B,'Process (2)'!$B193,Source!$Q:$Q,"Chiều"))))</f>
        <v/>
      </c>
      <c r="J193" t="str">
        <f>IF($C193="","",IF($C193=0,"",
IF($H193="","",SUMIFS(Source!K:K,Source!$B:$B,'Process (2)'!$B193,Source!$Q:$Q,"Chiều"))))</f>
        <v/>
      </c>
      <c r="K193" t="str">
        <f>IF($C193="","",IF($C193=0,"",
IF($H193="","",SUMIFS(Source!L:L,Source!$B:$B,'Process (2)'!$B193,Source!$Q:$Q,"Chiều"))))</f>
        <v/>
      </c>
    </row>
    <row r="194" spans="1:11" x14ac:dyDescent="0.25">
      <c r="A194" t="str">
        <v/>
      </c>
      <c r="B194" t="str">
        <v/>
      </c>
      <c r="C194" t="str">
        <f>IF(B194="","",COUNTIF(Source!$B$1:$B$999,B194))</f>
        <v/>
      </c>
      <c r="D194" t="str">
        <f>IF($C194="","",IF($C194=0,"",
IF(SUMIFS(Source!I:I,Source!$B:$B,'Process (2)'!$B194,Source!$Q:$Q,"Sáng")=0,"",SUMIFS(Source!I:I,Source!$B:$B,'Process (2)'!$B194,Source!$Q:$Q,"Sáng"))))</f>
        <v/>
      </c>
      <c r="E194" t="str">
        <f>IF($C194="","",IF($C194=0,"",
IF($D194="","",SUMIFS(Source!J:J,Source!$B:$B,'Process (2)'!$B194,Source!$Q:$Q,"Sáng"))))</f>
        <v/>
      </c>
      <c r="F194" t="str">
        <f>IF($C194="","",IF($C194=0,"",
IF($D194="","",SUMIFS(Source!K:K,Source!$B:$B,'Process (2)'!$B194,Source!$Q:$Q,"Sáng"))))</f>
        <v/>
      </c>
      <c r="G194" t="str">
        <f>IF($C194="","",IF($C194=0,"",
IF($D194="","",SUMIFS(Source!L:L,Source!$B:$B,'Process (2)'!$B194,Source!$Q:$Q,"Sáng"))))</f>
        <v/>
      </c>
      <c r="H194" t="str">
        <f>IF($C194="","",IF($C194=0,"",
IF(SUMIFS(Source!M:M,Source!$B:$B,'Process (2)'!$B194,Source!$Q:$Q,"Chiều")=0,"",SUMIFS(Source!M:M,Source!$B:$B,'Process (2)'!$B194,Source!$Q:$Q,"Chiều"))))</f>
        <v/>
      </c>
      <c r="I194" t="str">
        <f>IF($C194="","",IF($C194=0,"",
IF($H194="","",SUMIFS(Source!J:J,Source!$B:$B,'Process (2)'!$B194,Source!$Q:$Q,"Chiều"))))</f>
        <v/>
      </c>
      <c r="J194" t="str">
        <f>IF($C194="","",IF($C194=0,"",
IF($H194="","",SUMIFS(Source!K:K,Source!$B:$B,'Process (2)'!$B194,Source!$Q:$Q,"Chiều"))))</f>
        <v/>
      </c>
      <c r="K194" t="str">
        <f>IF($C194="","",IF($C194=0,"",
IF($H194="","",SUMIFS(Source!L:L,Source!$B:$B,'Process (2)'!$B194,Source!$Q:$Q,"Chiều"))))</f>
        <v/>
      </c>
    </row>
    <row r="195" spans="1:11" x14ac:dyDescent="0.25">
      <c r="A195" t="str">
        <v/>
      </c>
      <c r="B195" t="str">
        <v/>
      </c>
      <c r="C195" t="str">
        <f>IF(B195="","",COUNTIF(Source!$B$1:$B$999,B195))</f>
        <v/>
      </c>
      <c r="D195" t="str">
        <f>IF($C195="","",IF($C195=0,"",
IF(SUMIFS(Source!I:I,Source!$B:$B,'Process (2)'!$B195,Source!$Q:$Q,"Sáng")=0,"",SUMIFS(Source!I:I,Source!$B:$B,'Process (2)'!$B195,Source!$Q:$Q,"Sáng"))))</f>
        <v/>
      </c>
      <c r="E195" t="str">
        <f>IF($C195="","",IF($C195=0,"",
IF($D195="","",SUMIFS(Source!J:J,Source!$B:$B,'Process (2)'!$B195,Source!$Q:$Q,"Sáng"))))</f>
        <v/>
      </c>
      <c r="F195" t="str">
        <f>IF($C195="","",IF($C195=0,"",
IF($D195="","",SUMIFS(Source!K:K,Source!$B:$B,'Process (2)'!$B195,Source!$Q:$Q,"Sáng"))))</f>
        <v/>
      </c>
      <c r="G195" t="str">
        <f>IF($C195="","",IF($C195=0,"",
IF($D195="","",SUMIFS(Source!L:L,Source!$B:$B,'Process (2)'!$B195,Source!$Q:$Q,"Sáng"))))</f>
        <v/>
      </c>
      <c r="H195" t="str">
        <f>IF($C195="","",IF($C195=0,"",
IF(SUMIFS(Source!M:M,Source!$B:$B,'Process (2)'!$B195,Source!$Q:$Q,"Chiều")=0,"",SUMIFS(Source!M:M,Source!$B:$B,'Process (2)'!$B195,Source!$Q:$Q,"Chiều"))))</f>
        <v/>
      </c>
      <c r="I195" t="str">
        <f>IF($C195="","",IF($C195=0,"",
IF($H195="","",SUMIFS(Source!J:J,Source!$B:$B,'Process (2)'!$B195,Source!$Q:$Q,"Chiều"))))</f>
        <v/>
      </c>
      <c r="J195" t="str">
        <f>IF($C195="","",IF($C195=0,"",
IF($H195="","",SUMIFS(Source!K:K,Source!$B:$B,'Process (2)'!$B195,Source!$Q:$Q,"Chiều"))))</f>
        <v/>
      </c>
      <c r="K195" t="str">
        <f>IF($C195="","",IF($C195=0,"",
IF($H195="","",SUMIFS(Source!L:L,Source!$B:$B,'Process (2)'!$B195,Source!$Q:$Q,"Chiều"))))</f>
        <v/>
      </c>
    </row>
    <row r="196" spans="1:11" x14ac:dyDescent="0.25">
      <c r="A196" t="str">
        <v/>
      </c>
      <c r="B196" t="str">
        <v/>
      </c>
      <c r="C196" t="str">
        <f>IF(B196="","",COUNTIF(Source!$B$1:$B$999,B196))</f>
        <v/>
      </c>
      <c r="D196" t="str">
        <f>IF($C196="","",IF($C196=0,"",
IF(SUMIFS(Source!I:I,Source!$B:$B,'Process (2)'!$B196,Source!$Q:$Q,"Sáng")=0,"",SUMIFS(Source!I:I,Source!$B:$B,'Process (2)'!$B196,Source!$Q:$Q,"Sáng"))))</f>
        <v/>
      </c>
      <c r="E196" t="str">
        <f>IF($C196="","",IF($C196=0,"",
IF($D196="","",SUMIFS(Source!J:J,Source!$B:$B,'Process (2)'!$B196,Source!$Q:$Q,"Sáng"))))</f>
        <v/>
      </c>
      <c r="F196" t="str">
        <f>IF($C196="","",IF($C196=0,"",
IF($D196="","",SUMIFS(Source!K:K,Source!$B:$B,'Process (2)'!$B196,Source!$Q:$Q,"Sáng"))))</f>
        <v/>
      </c>
      <c r="G196" t="str">
        <f>IF($C196="","",IF($C196=0,"",
IF($D196="","",SUMIFS(Source!L:L,Source!$B:$B,'Process (2)'!$B196,Source!$Q:$Q,"Sáng"))))</f>
        <v/>
      </c>
      <c r="H196" t="str">
        <f>IF($C196="","",IF($C196=0,"",
IF(SUMIFS(Source!M:M,Source!$B:$B,'Process (2)'!$B196,Source!$Q:$Q,"Chiều")=0,"",SUMIFS(Source!M:M,Source!$B:$B,'Process (2)'!$B196,Source!$Q:$Q,"Chiều"))))</f>
        <v/>
      </c>
      <c r="I196" t="str">
        <f>IF($C196="","",IF($C196=0,"",
IF($H196="","",SUMIFS(Source!J:J,Source!$B:$B,'Process (2)'!$B196,Source!$Q:$Q,"Chiều"))))</f>
        <v/>
      </c>
      <c r="J196" t="str">
        <f>IF($C196="","",IF($C196=0,"",
IF($H196="","",SUMIFS(Source!K:K,Source!$B:$B,'Process (2)'!$B196,Source!$Q:$Q,"Chiều"))))</f>
        <v/>
      </c>
      <c r="K196" t="str">
        <f>IF($C196="","",IF($C196=0,"",
IF($H196="","",SUMIFS(Source!L:L,Source!$B:$B,'Process (2)'!$B196,Source!$Q:$Q,"Chiều"))))</f>
        <v/>
      </c>
    </row>
    <row r="197" spans="1:11" x14ac:dyDescent="0.25">
      <c r="A197" t="str">
        <v/>
      </c>
      <c r="B197" t="str">
        <v/>
      </c>
      <c r="C197" t="str">
        <f>IF(B197="","",COUNTIF(Source!$B$1:$B$999,B197))</f>
        <v/>
      </c>
      <c r="D197" t="str">
        <f>IF($C197="","",IF($C197=0,"",
IF(SUMIFS(Source!I:I,Source!$B:$B,'Process (2)'!$B197,Source!$Q:$Q,"Sáng")=0,"",SUMIFS(Source!I:I,Source!$B:$B,'Process (2)'!$B197,Source!$Q:$Q,"Sáng"))))</f>
        <v/>
      </c>
      <c r="E197" t="str">
        <f>IF($C197="","",IF($C197=0,"",
IF($D197="","",SUMIFS(Source!J:J,Source!$B:$B,'Process (2)'!$B197,Source!$Q:$Q,"Sáng"))))</f>
        <v/>
      </c>
      <c r="F197" t="str">
        <f>IF($C197="","",IF($C197=0,"",
IF($D197="","",SUMIFS(Source!K:K,Source!$B:$B,'Process (2)'!$B197,Source!$Q:$Q,"Sáng"))))</f>
        <v/>
      </c>
      <c r="G197" t="str">
        <f>IF($C197="","",IF($C197=0,"",
IF($D197="","",SUMIFS(Source!L:L,Source!$B:$B,'Process (2)'!$B197,Source!$Q:$Q,"Sáng"))))</f>
        <v/>
      </c>
      <c r="H197" t="str">
        <f>IF($C197="","",IF($C197=0,"",
IF(SUMIFS(Source!M:M,Source!$B:$B,'Process (2)'!$B197,Source!$Q:$Q,"Chiều")=0,"",SUMIFS(Source!M:M,Source!$B:$B,'Process (2)'!$B197,Source!$Q:$Q,"Chiều"))))</f>
        <v/>
      </c>
      <c r="I197" t="str">
        <f>IF($C197="","",IF($C197=0,"",
IF($H197="","",SUMIFS(Source!J:J,Source!$B:$B,'Process (2)'!$B197,Source!$Q:$Q,"Chiều"))))</f>
        <v/>
      </c>
      <c r="J197" t="str">
        <f>IF($C197="","",IF($C197=0,"",
IF($H197="","",SUMIFS(Source!K:K,Source!$B:$B,'Process (2)'!$B197,Source!$Q:$Q,"Chiều"))))</f>
        <v/>
      </c>
      <c r="K197" t="str">
        <f>IF($C197="","",IF($C197=0,"",
IF($H197="","",SUMIFS(Source!L:L,Source!$B:$B,'Process (2)'!$B197,Source!$Q:$Q,"Chiều"))))</f>
        <v/>
      </c>
    </row>
    <row r="198" spans="1:11" x14ac:dyDescent="0.25">
      <c r="A198" t="str">
        <v/>
      </c>
      <c r="B198" t="str">
        <v/>
      </c>
      <c r="C198" t="str">
        <f>IF(B198="","",COUNTIF(Source!$B$1:$B$999,B198))</f>
        <v/>
      </c>
      <c r="D198" t="str">
        <f>IF($C198="","",IF($C198=0,"",
IF(SUMIFS(Source!I:I,Source!$B:$B,'Process (2)'!$B198,Source!$Q:$Q,"Sáng")=0,"",SUMIFS(Source!I:I,Source!$B:$B,'Process (2)'!$B198,Source!$Q:$Q,"Sáng"))))</f>
        <v/>
      </c>
      <c r="E198" t="str">
        <f>IF($C198="","",IF($C198=0,"",
IF($D198="","",SUMIFS(Source!J:J,Source!$B:$B,'Process (2)'!$B198,Source!$Q:$Q,"Sáng"))))</f>
        <v/>
      </c>
      <c r="F198" t="str">
        <f>IF($C198="","",IF($C198=0,"",
IF($D198="","",SUMIFS(Source!K:K,Source!$B:$B,'Process (2)'!$B198,Source!$Q:$Q,"Sáng"))))</f>
        <v/>
      </c>
      <c r="G198" t="str">
        <f>IF($C198="","",IF($C198=0,"",
IF($D198="","",SUMIFS(Source!L:L,Source!$B:$B,'Process (2)'!$B198,Source!$Q:$Q,"Sáng"))))</f>
        <v/>
      </c>
      <c r="H198" t="str">
        <f>IF($C198="","",IF($C198=0,"",
IF(SUMIFS(Source!M:M,Source!$B:$B,'Process (2)'!$B198,Source!$Q:$Q,"Chiều")=0,"",SUMIFS(Source!M:M,Source!$B:$B,'Process (2)'!$B198,Source!$Q:$Q,"Chiều"))))</f>
        <v/>
      </c>
      <c r="I198" t="str">
        <f>IF($C198="","",IF($C198=0,"",
IF($H198="","",SUMIFS(Source!J:J,Source!$B:$B,'Process (2)'!$B198,Source!$Q:$Q,"Chiều"))))</f>
        <v/>
      </c>
      <c r="J198" t="str">
        <f>IF($C198="","",IF($C198=0,"",
IF($H198="","",SUMIFS(Source!K:K,Source!$B:$B,'Process (2)'!$B198,Source!$Q:$Q,"Chiều"))))</f>
        <v/>
      </c>
      <c r="K198" t="str">
        <f>IF($C198="","",IF($C198=0,"",
IF($H198="","",SUMIFS(Source!L:L,Source!$B:$B,'Process (2)'!$B198,Source!$Q:$Q,"Chiều"))))</f>
        <v/>
      </c>
    </row>
    <row r="199" spans="1:11" x14ac:dyDescent="0.25">
      <c r="A199" t="str">
        <v/>
      </c>
      <c r="B199" t="str">
        <v/>
      </c>
      <c r="C199" t="str">
        <f>IF(B199="","",COUNTIF(Source!$B$1:$B$999,B199))</f>
        <v/>
      </c>
      <c r="D199" t="str">
        <f>IF($C199="","",IF($C199=0,"",
IF(SUMIFS(Source!I:I,Source!$B:$B,'Process (2)'!$B199,Source!$Q:$Q,"Sáng")=0,"",SUMIFS(Source!I:I,Source!$B:$B,'Process (2)'!$B199,Source!$Q:$Q,"Sáng"))))</f>
        <v/>
      </c>
      <c r="E199" t="str">
        <f>IF($C199="","",IF($C199=0,"",
IF($D199="","",SUMIFS(Source!J:J,Source!$B:$B,'Process (2)'!$B199,Source!$Q:$Q,"Sáng"))))</f>
        <v/>
      </c>
      <c r="F199" t="str">
        <f>IF($C199="","",IF($C199=0,"",
IF($D199="","",SUMIFS(Source!K:K,Source!$B:$B,'Process (2)'!$B199,Source!$Q:$Q,"Sáng"))))</f>
        <v/>
      </c>
      <c r="G199" t="str">
        <f>IF($C199="","",IF($C199=0,"",
IF($D199="","",SUMIFS(Source!L:L,Source!$B:$B,'Process (2)'!$B199,Source!$Q:$Q,"Sáng"))))</f>
        <v/>
      </c>
      <c r="H199" t="str">
        <f>IF($C199="","",IF($C199=0,"",
IF(SUMIFS(Source!M:M,Source!$B:$B,'Process (2)'!$B199,Source!$Q:$Q,"Chiều")=0,"",SUMIFS(Source!M:M,Source!$B:$B,'Process (2)'!$B199,Source!$Q:$Q,"Chiều"))))</f>
        <v/>
      </c>
      <c r="I199" t="str">
        <f>IF($C199="","",IF($C199=0,"",
IF($H199="","",SUMIFS(Source!J:J,Source!$B:$B,'Process (2)'!$B199,Source!$Q:$Q,"Chiều"))))</f>
        <v/>
      </c>
      <c r="J199" t="str">
        <f>IF($C199="","",IF($C199=0,"",
IF($H199="","",SUMIFS(Source!K:K,Source!$B:$B,'Process (2)'!$B199,Source!$Q:$Q,"Chiều"))))</f>
        <v/>
      </c>
      <c r="K199" t="str">
        <f>IF($C199="","",IF($C199=0,"",
IF($H199="","",SUMIFS(Source!L:L,Source!$B:$B,'Process (2)'!$B199,Source!$Q:$Q,"Chiều"))))</f>
        <v/>
      </c>
    </row>
    <row r="200" spans="1:11" x14ac:dyDescent="0.25">
      <c r="A200" t="str">
        <v/>
      </c>
      <c r="B200" t="str">
        <v/>
      </c>
      <c r="C200" t="str">
        <f>IF(B200="","",COUNTIF(Source!$B$1:$B$999,B200))</f>
        <v/>
      </c>
      <c r="D200" t="str">
        <f>IF($C200="","",IF($C200=0,"",
IF(SUMIFS(Source!I:I,Source!$B:$B,'Process (2)'!$B200,Source!$Q:$Q,"Sáng")=0,"",SUMIFS(Source!I:I,Source!$B:$B,'Process (2)'!$B200,Source!$Q:$Q,"Sáng"))))</f>
        <v/>
      </c>
      <c r="E200" t="str">
        <f>IF($C200="","",IF($C200=0,"",
IF($D200="","",SUMIFS(Source!J:J,Source!$B:$B,'Process (2)'!$B200,Source!$Q:$Q,"Sáng"))))</f>
        <v/>
      </c>
      <c r="F200" t="str">
        <f>IF($C200="","",IF($C200=0,"",
IF($D200="","",SUMIFS(Source!K:K,Source!$B:$B,'Process (2)'!$B200,Source!$Q:$Q,"Sáng"))))</f>
        <v/>
      </c>
      <c r="G200" t="str">
        <f>IF($C200="","",IF($C200=0,"",
IF($D200="","",SUMIFS(Source!L:L,Source!$B:$B,'Process (2)'!$B200,Source!$Q:$Q,"Sáng"))))</f>
        <v/>
      </c>
      <c r="H200" t="str">
        <f>IF($C200="","",IF($C200=0,"",
IF(SUMIFS(Source!M:M,Source!$B:$B,'Process (2)'!$B200,Source!$Q:$Q,"Chiều")=0,"",SUMIFS(Source!M:M,Source!$B:$B,'Process (2)'!$B200,Source!$Q:$Q,"Chiều"))))</f>
        <v/>
      </c>
      <c r="I200" t="str">
        <f>IF($C200="","",IF($C200=0,"",
IF($H200="","",SUMIFS(Source!J:J,Source!$B:$B,'Process (2)'!$B200,Source!$Q:$Q,"Chiều"))))</f>
        <v/>
      </c>
      <c r="J200" t="str">
        <f>IF($C200="","",IF($C200=0,"",
IF($H200="","",SUMIFS(Source!K:K,Source!$B:$B,'Process (2)'!$B200,Source!$Q:$Q,"Chiều"))))</f>
        <v/>
      </c>
      <c r="K200" t="str">
        <f>IF($C200="","",IF($C200=0,"",
IF($H200="","",SUMIFS(Source!L:L,Source!$B:$B,'Process (2)'!$B200,Source!$Q:$Q,"Chiều"))))</f>
        <v/>
      </c>
    </row>
    <row r="201" spans="1:11" x14ac:dyDescent="0.25">
      <c r="A201" t="str">
        <v/>
      </c>
      <c r="B201" t="str">
        <v/>
      </c>
      <c r="C201" t="str">
        <f>IF(B201="","",COUNTIF(Source!$B$1:$B$999,B201))</f>
        <v/>
      </c>
      <c r="D201" t="str">
        <f>IF($C201="","",IF($C201=0,"",
IF(SUMIFS(Source!I:I,Source!$B:$B,'Process (2)'!$B201,Source!$Q:$Q,"Sáng")=0,"",SUMIFS(Source!I:I,Source!$B:$B,'Process (2)'!$B201,Source!$Q:$Q,"Sáng"))))</f>
        <v/>
      </c>
      <c r="E201" t="str">
        <f>IF($C201="","",IF($C201=0,"",
IF($D201="","",SUMIFS(Source!J:J,Source!$B:$B,'Process (2)'!$B201,Source!$Q:$Q,"Sáng"))))</f>
        <v/>
      </c>
      <c r="F201" t="str">
        <f>IF($C201="","",IF($C201=0,"",
IF($D201="","",SUMIFS(Source!K:K,Source!$B:$B,'Process (2)'!$B201,Source!$Q:$Q,"Sáng"))))</f>
        <v/>
      </c>
      <c r="G201" t="str">
        <f>IF($C201="","",IF($C201=0,"",
IF($D201="","",SUMIFS(Source!L:L,Source!$B:$B,'Process (2)'!$B201,Source!$Q:$Q,"Sáng"))))</f>
        <v/>
      </c>
      <c r="H201" t="str">
        <f>IF($C201="","",IF($C201=0,"",
IF(SUMIFS(Source!M:M,Source!$B:$B,'Process (2)'!$B201,Source!$Q:$Q,"Chiều")=0,"",SUMIFS(Source!M:M,Source!$B:$B,'Process (2)'!$B201,Source!$Q:$Q,"Chiều"))))</f>
        <v/>
      </c>
      <c r="I201" t="str">
        <f>IF($C201="","",IF($C201=0,"",
IF($H201="","",SUMIFS(Source!J:J,Source!$B:$B,'Process (2)'!$B201,Source!$Q:$Q,"Chiều"))))</f>
        <v/>
      </c>
      <c r="J201" t="str">
        <f>IF($C201="","",IF($C201=0,"",
IF($H201="","",SUMIFS(Source!K:K,Source!$B:$B,'Process (2)'!$B201,Source!$Q:$Q,"Chiều"))))</f>
        <v/>
      </c>
      <c r="K201" t="str">
        <f>IF($C201="","",IF($C201=0,"",
IF($H201="","",SUMIFS(Source!L:L,Source!$B:$B,'Process (2)'!$B201,Source!$Q:$Q,"Chiều"))))</f>
        <v/>
      </c>
    </row>
    <row r="202" spans="1:11" x14ac:dyDescent="0.25">
      <c r="A202" t="str">
        <v/>
      </c>
      <c r="B202" t="str">
        <v/>
      </c>
      <c r="C202" t="str">
        <f>IF(B202="","",COUNTIF(Source!$B$1:$B$999,B202))</f>
        <v/>
      </c>
      <c r="D202" t="str">
        <f>IF($C202="","",IF($C202=0,"",
IF(SUMIFS(Source!I:I,Source!$B:$B,'Process (2)'!$B202,Source!$Q:$Q,"Sáng")=0,"",SUMIFS(Source!I:I,Source!$B:$B,'Process (2)'!$B202,Source!$Q:$Q,"Sáng"))))</f>
        <v/>
      </c>
      <c r="E202" t="str">
        <f>IF($C202="","",IF($C202=0,"",
IF($D202="","",SUMIFS(Source!J:J,Source!$B:$B,'Process (2)'!$B202,Source!$Q:$Q,"Sáng"))))</f>
        <v/>
      </c>
      <c r="F202" t="str">
        <f>IF($C202="","",IF($C202=0,"",
IF($D202="","",SUMIFS(Source!K:K,Source!$B:$B,'Process (2)'!$B202,Source!$Q:$Q,"Sáng"))))</f>
        <v/>
      </c>
      <c r="G202" t="str">
        <f>IF($C202="","",IF($C202=0,"",
IF($D202="","",SUMIFS(Source!L:L,Source!$B:$B,'Process (2)'!$B202,Source!$Q:$Q,"Sáng"))))</f>
        <v/>
      </c>
      <c r="H202" t="str">
        <f>IF($C202="","",IF($C202=0,"",
IF(SUMIFS(Source!M:M,Source!$B:$B,'Process (2)'!$B202,Source!$Q:$Q,"Chiều")=0,"",SUMIFS(Source!M:M,Source!$B:$B,'Process (2)'!$B202,Source!$Q:$Q,"Chiều"))))</f>
        <v/>
      </c>
      <c r="I202" t="str">
        <f>IF($C202="","",IF($C202=0,"",
IF($H202="","",SUMIFS(Source!J:J,Source!$B:$B,'Process (2)'!$B202,Source!$Q:$Q,"Chiều"))))</f>
        <v/>
      </c>
      <c r="J202" t="str">
        <f>IF($C202="","",IF($C202=0,"",
IF($H202="","",SUMIFS(Source!K:K,Source!$B:$B,'Process (2)'!$B202,Source!$Q:$Q,"Chiều"))))</f>
        <v/>
      </c>
      <c r="K202" t="str">
        <f>IF($C202="","",IF($C202=0,"",
IF($H202="","",SUMIFS(Source!L:L,Source!$B:$B,'Process (2)'!$B202,Source!$Q:$Q,"Chiều"))))</f>
        <v/>
      </c>
    </row>
    <row r="203" spans="1:11" x14ac:dyDescent="0.25">
      <c r="A203" t="str">
        <v/>
      </c>
      <c r="B203" t="str">
        <v/>
      </c>
      <c r="C203" t="str">
        <f>IF(B203="","",COUNTIF(Source!$B$1:$B$999,B203))</f>
        <v/>
      </c>
      <c r="D203" t="str">
        <f>IF($C203="","",IF($C203=0,"",
IF(SUMIFS(Source!I:I,Source!$B:$B,'Process (2)'!$B203,Source!$Q:$Q,"Sáng")=0,"",SUMIFS(Source!I:I,Source!$B:$B,'Process (2)'!$B203,Source!$Q:$Q,"Sáng"))))</f>
        <v/>
      </c>
      <c r="E203" t="str">
        <f>IF($C203="","",IF($C203=0,"",
IF($D203="","",SUMIFS(Source!J:J,Source!$B:$B,'Process (2)'!$B203,Source!$Q:$Q,"Sáng"))))</f>
        <v/>
      </c>
      <c r="F203" t="str">
        <f>IF($C203="","",IF($C203=0,"",
IF($D203="","",SUMIFS(Source!K:K,Source!$B:$B,'Process (2)'!$B203,Source!$Q:$Q,"Sáng"))))</f>
        <v/>
      </c>
      <c r="G203" t="str">
        <f>IF($C203="","",IF($C203=0,"",
IF($D203="","",SUMIFS(Source!L:L,Source!$B:$B,'Process (2)'!$B203,Source!$Q:$Q,"Sáng"))))</f>
        <v/>
      </c>
      <c r="H203" t="str">
        <f>IF($C203="","",IF($C203=0,"",
IF(SUMIFS(Source!M:M,Source!$B:$B,'Process (2)'!$B203,Source!$Q:$Q,"Chiều")=0,"",SUMIFS(Source!M:M,Source!$B:$B,'Process (2)'!$B203,Source!$Q:$Q,"Chiều"))))</f>
        <v/>
      </c>
      <c r="I203" t="str">
        <f>IF($C203="","",IF($C203=0,"",
IF($H203="","",SUMIFS(Source!J:J,Source!$B:$B,'Process (2)'!$B203,Source!$Q:$Q,"Chiều"))))</f>
        <v/>
      </c>
      <c r="J203" t="str">
        <f>IF($C203="","",IF($C203=0,"",
IF($H203="","",SUMIFS(Source!K:K,Source!$B:$B,'Process (2)'!$B203,Source!$Q:$Q,"Chiều"))))</f>
        <v/>
      </c>
      <c r="K203" t="str">
        <f>IF($C203="","",IF($C203=0,"",
IF($H203="","",SUMIFS(Source!L:L,Source!$B:$B,'Process (2)'!$B203,Source!$Q:$Q,"Chiều"))))</f>
        <v/>
      </c>
    </row>
    <row r="204" spans="1:11" x14ac:dyDescent="0.25">
      <c r="A204" t="str">
        <v/>
      </c>
      <c r="B204" t="str">
        <v/>
      </c>
      <c r="C204" t="str">
        <f>IF(B204="","",COUNTIF(Source!$B$1:$B$999,B204))</f>
        <v/>
      </c>
      <c r="D204" t="str">
        <f>IF($C204="","",IF($C204=0,"",
IF(SUMIFS(Source!I:I,Source!$B:$B,'Process (2)'!$B204,Source!$Q:$Q,"Sáng")=0,"",SUMIFS(Source!I:I,Source!$B:$B,'Process (2)'!$B204,Source!$Q:$Q,"Sáng"))))</f>
        <v/>
      </c>
      <c r="E204" t="str">
        <f>IF($C204="","",IF($C204=0,"",
IF($D204="","",SUMIFS(Source!J:J,Source!$B:$B,'Process (2)'!$B204,Source!$Q:$Q,"Sáng"))))</f>
        <v/>
      </c>
      <c r="F204" t="str">
        <f>IF($C204="","",IF($C204=0,"",
IF($D204="","",SUMIFS(Source!K:K,Source!$B:$B,'Process (2)'!$B204,Source!$Q:$Q,"Sáng"))))</f>
        <v/>
      </c>
      <c r="G204" t="str">
        <f>IF($C204="","",IF($C204=0,"",
IF($D204="","",SUMIFS(Source!L:L,Source!$B:$B,'Process (2)'!$B204,Source!$Q:$Q,"Sáng"))))</f>
        <v/>
      </c>
      <c r="H204" t="str">
        <f>IF($C204="","",IF($C204=0,"",
IF(SUMIFS(Source!M:M,Source!$B:$B,'Process (2)'!$B204,Source!$Q:$Q,"Chiều")=0,"",SUMIFS(Source!M:M,Source!$B:$B,'Process (2)'!$B204,Source!$Q:$Q,"Chiều"))))</f>
        <v/>
      </c>
      <c r="I204" t="str">
        <f>IF($C204="","",IF($C204=0,"",
IF($H204="","",SUMIFS(Source!J:J,Source!$B:$B,'Process (2)'!$B204,Source!$Q:$Q,"Chiều"))))</f>
        <v/>
      </c>
      <c r="J204" t="str">
        <f>IF($C204="","",IF($C204=0,"",
IF($H204="","",SUMIFS(Source!K:K,Source!$B:$B,'Process (2)'!$B204,Source!$Q:$Q,"Chiều"))))</f>
        <v/>
      </c>
      <c r="K204" t="str">
        <f>IF($C204="","",IF($C204=0,"",
IF($H204="","",SUMIFS(Source!L:L,Source!$B:$B,'Process (2)'!$B204,Source!$Q:$Q,"Chiều"))))</f>
        <v/>
      </c>
    </row>
    <row r="205" spans="1:11" x14ac:dyDescent="0.25">
      <c r="A205" t="str">
        <v/>
      </c>
      <c r="B205" t="str">
        <v/>
      </c>
      <c r="C205" t="str">
        <f>IF(B205="","",COUNTIF(Source!$B$1:$B$999,B205))</f>
        <v/>
      </c>
      <c r="D205" t="str">
        <f>IF($C205="","",IF($C205=0,"",
IF(SUMIFS(Source!I:I,Source!$B:$B,'Process (2)'!$B205,Source!$Q:$Q,"Sáng")=0,"",SUMIFS(Source!I:I,Source!$B:$B,'Process (2)'!$B205,Source!$Q:$Q,"Sáng"))))</f>
        <v/>
      </c>
      <c r="E205" t="str">
        <f>IF($C205="","",IF($C205=0,"",
IF($D205="","",SUMIFS(Source!J:J,Source!$B:$B,'Process (2)'!$B205,Source!$Q:$Q,"Sáng"))))</f>
        <v/>
      </c>
      <c r="F205" t="str">
        <f>IF($C205="","",IF($C205=0,"",
IF($D205="","",SUMIFS(Source!K:K,Source!$B:$B,'Process (2)'!$B205,Source!$Q:$Q,"Sáng"))))</f>
        <v/>
      </c>
      <c r="G205" t="str">
        <f>IF($C205="","",IF($C205=0,"",
IF($D205="","",SUMIFS(Source!L:L,Source!$B:$B,'Process (2)'!$B205,Source!$Q:$Q,"Sáng"))))</f>
        <v/>
      </c>
      <c r="H205" t="str">
        <f>IF($C205="","",IF($C205=0,"",
IF(SUMIFS(Source!M:M,Source!$B:$B,'Process (2)'!$B205,Source!$Q:$Q,"Chiều")=0,"",SUMIFS(Source!M:M,Source!$B:$B,'Process (2)'!$B205,Source!$Q:$Q,"Chiều"))))</f>
        <v/>
      </c>
      <c r="I205" t="str">
        <f>IF($C205="","",IF($C205=0,"",
IF($H205="","",SUMIFS(Source!J:J,Source!$B:$B,'Process (2)'!$B205,Source!$Q:$Q,"Chiều"))))</f>
        <v/>
      </c>
      <c r="J205" t="str">
        <f>IF($C205="","",IF($C205=0,"",
IF($H205="","",SUMIFS(Source!K:K,Source!$B:$B,'Process (2)'!$B205,Source!$Q:$Q,"Chiều"))))</f>
        <v/>
      </c>
      <c r="K205" t="str">
        <f>IF($C205="","",IF($C205=0,"",
IF($H205="","",SUMIFS(Source!L:L,Source!$B:$B,'Process (2)'!$B205,Source!$Q:$Q,"Chiều"))))</f>
        <v/>
      </c>
    </row>
    <row r="206" spans="1:11" x14ac:dyDescent="0.25">
      <c r="A206" t="str">
        <v/>
      </c>
      <c r="B206" t="str">
        <v/>
      </c>
      <c r="C206" t="str">
        <f>IF(B206="","",COUNTIF(Source!$B$1:$B$999,B206))</f>
        <v/>
      </c>
      <c r="D206" t="str">
        <f>IF($C206="","",IF($C206=0,"",
IF(SUMIFS(Source!I:I,Source!$B:$B,'Process (2)'!$B206,Source!$Q:$Q,"Sáng")=0,"",SUMIFS(Source!I:I,Source!$B:$B,'Process (2)'!$B206,Source!$Q:$Q,"Sáng"))))</f>
        <v/>
      </c>
      <c r="E206" t="str">
        <f>IF($C206="","",IF($C206=0,"",
IF($D206="","",SUMIFS(Source!J:J,Source!$B:$B,'Process (2)'!$B206,Source!$Q:$Q,"Sáng"))))</f>
        <v/>
      </c>
      <c r="F206" t="str">
        <f>IF($C206="","",IF($C206=0,"",
IF($D206="","",SUMIFS(Source!K:K,Source!$B:$B,'Process (2)'!$B206,Source!$Q:$Q,"Sáng"))))</f>
        <v/>
      </c>
      <c r="G206" t="str">
        <f>IF($C206="","",IF($C206=0,"",
IF($D206="","",SUMIFS(Source!L:L,Source!$B:$B,'Process (2)'!$B206,Source!$Q:$Q,"Sáng"))))</f>
        <v/>
      </c>
      <c r="H206" t="str">
        <f>IF($C206="","",IF($C206=0,"",
IF(SUMIFS(Source!M:M,Source!$B:$B,'Process (2)'!$B206,Source!$Q:$Q,"Chiều")=0,"",SUMIFS(Source!M:M,Source!$B:$B,'Process (2)'!$B206,Source!$Q:$Q,"Chiều"))))</f>
        <v/>
      </c>
      <c r="I206" t="str">
        <f>IF($C206="","",IF($C206=0,"",
IF($H206="","",SUMIFS(Source!J:J,Source!$B:$B,'Process (2)'!$B206,Source!$Q:$Q,"Chiều"))))</f>
        <v/>
      </c>
      <c r="J206" t="str">
        <f>IF($C206="","",IF($C206=0,"",
IF($H206="","",SUMIFS(Source!K:K,Source!$B:$B,'Process (2)'!$B206,Source!$Q:$Q,"Chiều"))))</f>
        <v/>
      </c>
      <c r="K206" t="str">
        <f>IF($C206="","",IF($C206=0,"",
IF($H206="","",SUMIFS(Source!L:L,Source!$B:$B,'Process (2)'!$B206,Source!$Q:$Q,"Chiều"))))</f>
        <v/>
      </c>
    </row>
    <row r="207" spans="1:11" x14ac:dyDescent="0.25">
      <c r="A207" t="str">
        <v/>
      </c>
      <c r="B207" t="str">
        <v/>
      </c>
      <c r="C207" t="str">
        <f>IF(B207="","",COUNTIF(Source!$B$1:$B$999,B207))</f>
        <v/>
      </c>
      <c r="D207" t="str">
        <f>IF($C207="","",IF($C207=0,"",
IF(SUMIFS(Source!I:I,Source!$B:$B,'Process (2)'!$B207,Source!$Q:$Q,"Sáng")=0,"",SUMIFS(Source!I:I,Source!$B:$B,'Process (2)'!$B207,Source!$Q:$Q,"Sáng"))))</f>
        <v/>
      </c>
      <c r="E207" t="str">
        <f>IF($C207="","",IF($C207=0,"",
IF($D207="","",SUMIFS(Source!J:J,Source!$B:$B,'Process (2)'!$B207,Source!$Q:$Q,"Sáng"))))</f>
        <v/>
      </c>
      <c r="F207" t="str">
        <f>IF($C207="","",IF($C207=0,"",
IF($D207="","",SUMIFS(Source!K:K,Source!$B:$B,'Process (2)'!$B207,Source!$Q:$Q,"Sáng"))))</f>
        <v/>
      </c>
      <c r="G207" t="str">
        <f>IF($C207="","",IF($C207=0,"",
IF($D207="","",SUMIFS(Source!L:L,Source!$B:$B,'Process (2)'!$B207,Source!$Q:$Q,"Sáng"))))</f>
        <v/>
      </c>
      <c r="H207" t="str">
        <f>IF($C207="","",IF($C207=0,"",
IF(SUMIFS(Source!M:M,Source!$B:$B,'Process (2)'!$B207,Source!$Q:$Q,"Chiều")=0,"",SUMIFS(Source!M:M,Source!$B:$B,'Process (2)'!$B207,Source!$Q:$Q,"Chiều"))))</f>
        <v/>
      </c>
      <c r="I207" t="str">
        <f>IF($C207="","",IF($C207=0,"",
IF($H207="","",SUMIFS(Source!J:J,Source!$B:$B,'Process (2)'!$B207,Source!$Q:$Q,"Chiều"))))</f>
        <v/>
      </c>
      <c r="J207" t="str">
        <f>IF($C207="","",IF($C207=0,"",
IF($H207="","",SUMIFS(Source!K:K,Source!$B:$B,'Process (2)'!$B207,Source!$Q:$Q,"Chiều"))))</f>
        <v/>
      </c>
      <c r="K207" t="str">
        <f>IF($C207="","",IF($C207=0,"",
IF($H207="","",SUMIFS(Source!L:L,Source!$B:$B,'Process (2)'!$B207,Source!$Q:$Q,"Chiều"))))</f>
        <v/>
      </c>
    </row>
    <row r="208" spans="1:11" x14ac:dyDescent="0.25">
      <c r="A208" t="str">
        <v/>
      </c>
      <c r="B208" t="str">
        <v/>
      </c>
      <c r="C208" t="str">
        <f>IF(B208="","",COUNTIF(Source!$B$1:$B$999,B208))</f>
        <v/>
      </c>
      <c r="D208" t="str">
        <f>IF($C208="","",IF($C208=0,"",
IF(SUMIFS(Source!I:I,Source!$B:$B,'Process (2)'!$B208,Source!$Q:$Q,"Sáng")=0,"",SUMIFS(Source!I:I,Source!$B:$B,'Process (2)'!$B208,Source!$Q:$Q,"Sáng"))))</f>
        <v/>
      </c>
      <c r="E208" t="str">
        <f>IF($C208="","",IF($C208=0,"",
IF($D208="","",SUMIFS(Source!J:J,Source!$B:$B,'Process (2)'!$B208,Source!$Q:$Q,"Sáng"))))</f>
        <v/>
      </c>
      <c r="F208" t="str">
        <f>IF($C208="","",IF($C208=0,"",
IF($D208="","",SUMIFS(Source!K:K,Source!$B:$B,'Process (2)'!$B208,Source!$Q:$Q,"Sáng"))))</f>
        <v/>
      </c>
      <c r="G208" t="str">
        <f>IF($C208="","",IF($C208=0,"",
IF($D208="","",SUMIFS(Source!L:L,Source!$B:$B,'Process (2)'!$B208,Source!$Q:$Q,"Sáng"))))</f>
        <v/>
      </c>
      <c r="H208" t="str">
        <f>IF($C208="","",IF($C208=0,"",
IF(SUMIFS(Source!M:M,Source!$B:$B,'Process (2)'!$B208,Source!$Q:$Q,"Chiều")=0,"",SUMIFS(Source!M:M,Source!$B:$B,'Process (2)'!$B208,Source!$Q:$Q,"Chiều"))))</f>
        <v/>
      </c>
      <c r="I208" t="str">
        <f>IF($C208="","",IF($C208=0,"",
IF($H208="","",SUMIFS(Source!J:J,Source!$B:$B,'Process (2)'!$B208,Source!$Q:$Q,"Chiều"))))</f>
        <v/>
      </c>
      <c r="J208" t="str">
        <f>IF($C208="","",IF($C208=0,"",
IF($H208="","",SUMIFS(Source!K:K,Source!$B:$B,'Process (2)'!$B208,Source!$Q:$Q,"Chiều"))))</f>
        <v/>
      </c>
      <c r="K208" t="str">
        <f>IF($C208="","",IF($C208=0,"",
IF($H208="","",SUMIFS(Source!L:L,Source!$B:$B,'Process (2)'!$B208,Source!$Q:$Q,"Chiều"))))</f>
        <v/>
      </c>
    </row>
    <row r="209" spans="1:11" x14ac:dyDescent="0.25">
      <c r="A209" t="str">
        <v/>
      </c>
      <c r="B209" t="str">
        <v/>
      </c>
      <c r="C209" t="str">
        <f>IF(B209="","",COUNTIF(Source!$B$1:$B$999,B209))</f>
        <v/>
      </c>
      <c r="D209" t="str">
        <f>IF($C209="","",IF($C209=0,"",
IF(SUMIFS(Source!I:I,Source!$B:$B,'Process (2)'!$B209,Source!$Q:$Q,"Sáng")=0,"",SUMIFS(Source!I:I,Source!$B:$B,'Process (2)'!$B209,Source!$Q:$Q,"Sáng"))))</f>
        <v/>
      </c>
      <c r="E209" t="str">
        <f>IF($C209="","",IF($C209=0,"",
IF($D209="","",SUMIFS(Source!J:J,Source!$B:$B,'Process (2)'!$B209,Source!$Q:$Q,"Sáng"))))</f>
        <v/>
      </c>
      <c r="F209" t="str">
        <f>IF($C209="","",IF($C209=0,"",
IF($D209="","",SUMIFS(Source!K:K,Source!$B:$B,'Process (2)'!$B209,Source!$Q:$Q,"Sáng"))))</f>
        <v/>
      </c>
      <c r="G209" t="str">
        <f>IF($C209="","",IF($C209=0,"",
IF($D209="","",SUMIFS(Source!L:L,Source!$B:$B,'Process (2)'!$B209,Source!$Q:$Q,"Sáng"))))</f>
        <v/>
      </c>
      <c r="H209" t="str">
        <f>IF($C209="","",IF($C209=0,"",
IF(SUMIFS(Source!M:M,Source!$B:$B,'Process (2)'!$B209,Source!$Q:$Q,"Chiều")=0,"",SUMIFS(Source!M:M,Source!$B:$B,'Process (2)'!$B209,Source!$Q:$Q,"Chiều"))))</f>
        <v/>
      </c>
      <c r="I209" t="str">
        <f>IF($C209="","",IF($C209=0,"",
IF($H209="","",SUMIFS(Source!J:J,Source!$B:$B,'Process (2)'!$B209,Source!$Q:$Q,"Chiều"))))</f>
        <v/>
      </c>
      <c r="J209" t="str">
        <f>IF($C209="","",IF($C209=0,"",
IF($H209="","",SUMIFS(Source!K:K,Source!$B:$B,'Process (2)'!$B209,Source!$Q:$Q,"Chiều"))))</f>
        <v/>
      </c>
      <c r="K209" t="str">
        <f>IF($C209="","",IF($C209=0,"",
IF($H209="","",SUMIFS(Source!L:L,Source!$B:$B,'Process (2)'!$B209,Source!$Q:$Q,"Chiều"))))</f>
        <v/>
      </c>
    </row>
    <row r="210" spans="1:11" x14ac:dyDescent="0.25">
      <c r="A210" t="str">
        <v/>
      </c>
      <c r="B210" t="str">
        <v/>
      </c>
      <c r="C210" t="str">
        <f>IF(B210="","",COUNTIF(Source!$B$1:$B$999,B210))</f>
        <v/>
      </c>
      <c r="D210" t="str">
        <f>IF($C210="","",IF($C210=0,"",
IF(SUMIFS(Source!I:I,Source!$B:$B,'Process (2)'!$B210,Source!$Q:$Q,"Sáng")=0,"",SUMIFS(Source!I:I,Source!$B:$B,'Process (2)'!$B210,Source!$Q:$Q,"Sáng"))))</f>
        <v/>
      </c>
      <c r="E210" t="str">
        <f>IF($C210="","",IF($C210=0,"",
IF($D210="","",SUMIFS(Source!J:J,Source!$B:$B,'Process (2)'!$B210,Source!$Q:$Q,"Sáng"))))</f>
        <v/>
      </c>
      <c r="F210" t="str">
        <f>IF($C210="","",IF($C210=0,"",
IF($D210="","",SUMIFS(Source!K:K,Source!$B:$B,'Process (2)'!$B210,Source!$Q:$Q,"Sáng"))))</f>
        <v/>
      </c>
      <c r="G210" t="str">
        <f>IF($C210="","",IF($C210=0,"",
IF($D210="","",SUMIFS(Source!L:L,Source!$B:$B,'Process (2)'!$B210,Source!$Q:$Q,"Sáng"))))</f>
        <v/>
      </c>
      <c r="H210" t="str">
        <f>IF($C210="","",IF($C210=0,"",
IF(SUMIFS(Source!M:M,Source!$B:$B,'Process (2)'!$B210,Source!$Q:$Q,"Chiều")=0,"",SUMIFS(Source!M:M,Source!$B:$B,'Process (2)'!$B210,Source!$Q:$Q,"Chiều"))))</f>
        <v/>
      </c>
      <c r="I210" t="str">
        <f>IF($C210="","",IF($C210=0,"",
IF($H210="","",SUMIFS(Source!J:J,Source!$B:$B,'Process (2)'!$B210,Source!$Q:$Q,"Chiều"))))</f>
        <v/>
      </c>
      <c r="J210" t="str">
        <f>IF($C210="","",IF($C210=0,"",
IF($H210="","",SUMIFS(Source!K:K,Source!$B:$B,'Process (2)'!$B210,Source!$Q:$Q,"Chiều"))))</f>
        <v/>
      </c>
      <c r="K210" t="str">
        <f>IF($C210="","",IF($C210=0,"",
IF($H210="","",SUMIFS(Source!L:L,Source!$B:$B,'Process (2)'!$B210,Source!$Q:$Q,"Chiều"))))</f>
        <v/>
      </c>
    </row>
    <row r="211" spans="1:11" x14ac:dyDescent="0.25">
      <c r="A211" t="str">
        <v/>
      </c>
      <c r="B211" t="str">
        <v/>
      </c>
      <c r="C211" t="str">
        <f>IF(B211="","",COUNTIF(Source!$B$1:$B$999,B211))</f>
        <v/>
      </c>
      <c r="D211" t="str">
        <f>IF($C211="","",IF($C211=0,"",
IF(SUMIFS(Source!I:I,Source!$B:$B,'Process (2)'!$B211,Source!$Q:$Q,"Sáng")=0,"",SUMIFS(Source!I:I,Source!$B:$B,'Process (2)'!$B211,Source!$Q:$Q,"Sáng"))))</f>
        <v/>
      </c>
      <c r="E211" t="str">
        <f>IF($C211="","",IF($C211=0,"",
IF($D211="","",SUMIFS(Source!J:J,Source!$B:$B,'Process (2)'!$B211,Source!$Q:$Q,"Sáng"))))</f>
        <v/>
      </c>
      <c r="F211" t="str">
        <f>IF($C211="","",IF($C211=0,"",
IF($D211="","",SUMIFS(Source!K:K,Source!$B:$B,'Process (2)'!$B211,Source!$Q:$Q,"Sáng"))))</f>
        <v/>
      </c>
      <c r="G211" t="str">
        <f>IF($C211="","",IF($C211=0,"",
IF($D211="","",SUMIFS(Source!L:L,Source!$B:$B,'Process (2)'!$B211,Source!$Q:$Q,"Sáng"))))</f>
        <v/>
      </c>
      <c r="H211" t="str">
        <f>IF($C211="","",IF($C211=0,"",
IF(SUMIFS(Source!M:M,Source!$B:$B,'Process (2)'!$B211,Source!$Q:$Q,"Chiều")=0,"",SUMIFS(Source!M:M,Source!$B:$B,'Process (2)'!$B211,Source!$Q:$Q,"Chiều"))))</f>
        <v/>
      </c>
      <c r="I211" t="str">
        <f>IF($C211="","",IF($C211=0,"",
IF($H211="","",SUMIFS(Source!J:J,Source!$B:$B,'Process (2)'!$B211,Source!$Q:$Q,"Chiều"))))</f>
        <v/>
      </c>
      <c r="J211" t="str">
        <f>IF($C211="","",IF($C211=0,"",
IF($H211="","",SUMIFS(Source!K:K,Source!$B:$B,'Process (2)'!$B211,Source!$Q:$Q,"Chiều"))))</f>
        <v/>
      </c>
      <c r="K211" t="str">
        <f>IF($C211="","",IF($C211=0,"",
IF($H211="","",SUMIFS(Source!L:L,Source!$B:$B,'Process (2)'!$B211,Source!$Q:$Q,"Chiều"))))</f>
        <v/>
      </c>
    </row>
    <row r="212" spans="1:11" x14ac:dyDescent="0.25">
      <c r="A212" t="str">
        <v/>
      </c>
      <c r="B212" t="str">
        <v/>
      </c>
      <c r="C212" t="str">
        <f>IF(B212="","",COUNTIF(Source!$B$1:$B$999,B212))</f>
        <v/>
      </c>
      <c r="D212" t="str">
        <f>IF($C212="","",IF($C212=0,"",
IF(SUMIFS(Source!I:I,Source!$B:$B,'Process (2)'!$B212,Source!$Q:$Q,"Sáng")=0,"",SUMIFS(Source!I:I,Source!$B:$B,'Process (2)'!$B212,Source!$Q:$Q,"Sáng"))))</f>
        <v/>
      </c>
      <c r="E212" t="str">
        <f>IF($C212="","",IF($C212=0,"",
IF($D212="","",SUMIFS(Source!J:J,Source!$B:$B,'Process (2)'!$B212,Source!$Q:$Q,"Sáng"))))</f>
        <v/>
      </c>
      <c r="F212" t="str">
        <f>IF($C212="","",IF($C212=0,"",
IF($D212="","",SUMIFS(Source!K:K,Source!$B:$B,'Process (2)'!$B212,Source!$Q:$Q,"Sáng"))))</f>
        <v/>
      </c>
      <c r="G212" t="str">
        <f>IF($C212="","",IF($C212=0,"",
IF($D212="","",SUMIFS(Source!L:L,Source!$B:$B,'Process (2)'!$B212,Source!$Q:$Q,"Sáng"))))</f>
        <v/>
      </c>
      <c r="H212" t="str">
        <f>IF($C212="","",IF($C212=0,"",
IF(SUMIFS(Source!M:M,Source!$B:$B,'Process (2)'!$B212,Source!$Q:$Q,"Chiều")=0,"",SUMIFS(Source!M:M,Source!$B:$B,'Process (2)'!$B212,Source!$Q:$Q,"Chiều"))))</f>
        <v/>
      </c>
      <c r="I212" t="str">
        <f>IF($C212="","",IF($C212=0,"",
IF($H212="","",SUMIFS(Source!J:J,Source!$B:$B,'Process (2)'!$B212,Source!$Q:$Q,"Chiều"))))</f>
        <v/>
      </c>
      <c r="J212" t="str">
        <f>IF($C212="","",IF($C212=0,"",
IF($H212="","",SUMIFS(Source!K:K,Source!$B:$B,'Process (2)'!$B212,Source!$Q:$Q,"Chiều"))))</f>
        <v/>
      </c>
      <c r="K212" t="str">
        <f>IF($C212="","",IF($C212=0,"",
IF($H212="","",SUMIFS(Source!L:L,Source!$B:$B,'Process (2)'!$B212,Source!$Q:$Q,"Chiều"))))</f>
        <v/>
      </c>
    </row>
    <row r="213" spans="1:11" x14ac:dyDescent="0.25">
      <c r="A213" t="str">
        <v/>
      </c>
      <c r="B213" t="str">
        <v/>
      </c>
      <c r="C213" t="str">
        <f>IF(B213="","",COUNTIF(Source!$B$1:$B$999,B213))</f>
        <v/>
      </c>
      <c r="D213" t="str">
        <f>IF($C213="","",IF($C213=0,"",
IF(SUMIFS(Source!I:I,Source!$B:$B,'Process (2)'!$B213,Source!$Q:$Q,"Sáng")=0,"",SUMIFS(Source!I:I,Source!$B:$B,'Process (2)'!$B213,Source!$Q:$Q,"Sáng"))))</f>
        <v/>
      </c>
      <c r="E213" t="str">
        <f>IF($C213="","",IF($C213=0,"",
IF($D213="","",SUMIFS(Source!J:J,Source!$B:$B,'Process (2)'!$B213,Source!$Q:$Q,"Sáng"))))</f>
        <v/>
      </c>
      <c r="F213" t="str">
        <f>IF($C213="","",IF($C213=0,"",
IF($D213="","",SUMIFS(Source!K:K,Source!$B:$B,'Process (2)'!$B213,Source!$Q:$Q,"Sáng"))))</f>
        <v/>
      </c>
      <c r="G213" t="str">
        <f>IF($C213="","",IF($C213=0,"",
IF($D213="","",SUMIFS(Source!L:L,Source!$B:$B,'Process (2)'!$B213,Source!$Q:$Q,"Sáng"))))</f>
        <v/>
      </c>
      <c r="H213" t="str">
        <f>IF($C213="","",IF($C213=0,"",
IF(SUMIFS(Source!M:M,Source!$B:$B,'Process (2)'!$B213,Source!$Q:$Q,"Chiều")=0,"",SUMIFS(Source!M:M,Source!$B:$B,'Process (2)'!$B213,Source!$Q:$Q,"Chiều"))))</f>
        <v/>
      </c>
      <c r="I213" t="str">
        <f>IF($C213="","",IF($C213=0,"",
IF($H213="","",SUMIFS(Source!J:J,Source!$B:$B,'Process (2)'!$B213,Source!$Q:$Q,"Chiều"))))</f>
        <v/>
      </c>
      <c r="J213" t="str">
        <f>IF($C213="","",IF($C213=0,"",
IF($H213="","",SUMIFS(Source!K:K,Source!$B:$B,'Process (2)'!$B213,Source!$Q:$Q,"Chiều"))))</f>
        <v/>
      </c>
      <c r="K213" t="str">
        <f>IF($C213="","",IF($C213=0,"",
IF($H213="","",SUMIFS(Source!L:L,Source!$B:$B,'Process (2)'!$B213,Source!$Q:$Q,"Chiều"))))</f>
        <v/>
      </c>
    </row>
    <row r="214" spans="1:11" x14ac:dyDescent="0.25">
      <c r="A214" t="str">
        <v/>
      </c>
      <c r="B214" t="str">
        <v/>
      </c>
      <c r="C214" t="str">
        <f>IF(B214="","",COUNTIF(Source!$B$1:$B$999,B214))</f>
        <v/>
      </c>
      <c r="D214" t="str">
        <f>IF($C214="","",IF($C214=0,"",
IF(SUMIFS(Source!I:I,Source!$B:$B,'Process (2)'!$B214,Source!$Q:$Q,"Sáng")=0,"",SUMIFS(Source!I:I,Source!$B:$B,'Process (2)'!$B214,Source!$Q:$Q,"Sáng"))))</f>
        <v/>
      </c>
      <c r="E214" t="str">
        <f>IF($C214="","",IF($C214=0,"",
IF($D214="","",SUMIFS(Source!J:J,Source!$B:$B,'Process (2)'!$B214,Source!$Q:$Q,"Sáng"))))</f>
        <v/>
      </c>
      <c r="F214" t="str">
        <f>IF($C214="","",IF($C214=0,"",
IF($D214="","",SUMIFS(Source!K:K,Source!$B:$B,'Process (2)'!$B214,Source!$Q:$Q,"Sáng"))))</f>
        <v/>
      </c>
      <c r="G214" t="str">
        <f>IF($C214="","",IF($C214=0,"",
IF($D214="","",SUMIFS(Source!L:L,Source!$B:$B,'Process (2)'!$B214,Source!$Q:$Q,"Sáng"))))</f>
        <v/>
      </c>
      <c r="H214" t="str">
        <f>IF($C214="","",IF($C214=0,"",
IF(SUMIFS(Source!M:M,Source!$B:$B,'Process (2)'!$B214,Source!$Q:$Q,"Chiều")=0,"",SUMIFS(Source!M:M,Source!$B:$B,'Process (2)'!$B214,Source!$Q:$Q,"Chiều"))))</f>
        <v/>
      </c>
      <c r="I214" t="str">
        <f>IF($C214="","",IF($C214=0,"",
IF($H214="","",SUMIFS(Source!J:J,Source!$B:$B,'Process (2)'!$B214,Source!$Q:$Q,"Chiều"))))</f>
        <v/>
      </c>
      <c r="J214" t="str">
        <f>IF($C214="","",IF($C214=0,"",
IF($H214="","",SUMIFS(Source!K:K,Source!$B:$B,'Process (2)'!$B214,Source!$Q:$Q,"Chiều"))))</f>
        <v/>
      </c>
      <c r="K214" t="str">
        <f>IF($C214="","",IF($C214=0,"",
IF($H214="","",SUMIFS(Source!L:L,Source!$B:$B,'Process (2)'!$B214,Source!$Q:$Q,"Chiều"))))</f>
        <v/>
      </c>
    </row>
    <row r="215" spans="1:11" x14ac:dyDescent="0.25">
      <c r="A215" t="str">
        <v/>
      </c>
      <c r="B215" t="str">
        <v/>
      </c>
      <c r="C215" t="str">
        <f>IF(B215="","",COUNTIF(Source!$B$1:$B$999,B215))</f>
        <v/>
      </c>
      <c r="D215" t="str">
        <f>IF($C215="","",IF($C215=0,"",
IF(SUMIFS(Source!I:I,Source!$B:$B,'Process (2)'!$B215,Source!$Q:$Q,"Sáng")=0,"",SUMIFS(Source!I:I,Source!$B:$B,'Process (2)'!$B215,Source!$Q:$Q,"Sáng"))))</f>
        <v/>
      </c>
      <c r="E215" t="str">
        <f>IF($C215="","",IF($C215=0,"",
IF($D215="","",SUMIFS(Source!J:J,Source!$B:$B,'Process (2)'!$B215,Source!$Q:$Q,"Sáng"))))</f>
        <v/>
      </c>
      <c r="F215" t="str">
        <f>IF($C215="","",IF($C215=0,"",
IF($D215="","",SUMIFS(Source!K:K,Source!$B:$B,'Process (2)'!$B215,Source!$Q:$Q,"Sáng"))))</f>
        <v/>
      </c>
      <c r="G215" t="str">
        <f>IF($C215="","",IF($C215=0,"",
IF($D215="","",SUMIFS(Source!L:L,Source!$B:$B,'Process (2)'!$B215,Source!$Q:$Q,"Sáng"))))</f>
        <v/>
      </c>
      <c r="H215" t="str">
        <f>IF($C215="","",IF($C215=0,"",
IF(SUMIFS(Source!M:M,Source!$B:$B,'Process (2)'!$B215,Source!$Q:$Q,"Chiều")=0,"",SUMIFS(Source!M:M,Source!$B:$B,'Process (2)'!$B215,Source!$Q:$Q,"Chiều"))))</f>
        <v/>
      </c>
      <c r="I215" t="str">
        <f>IF($C215="","",IF($C215=0,"",
IF($H215="","",SUMIFS(Source!J:J,Source!$B:$B,'Process (2)'!$B215,Source!$Q:$Q,"Chiều"))))</f>
        <v/>
      </c>
      <c r="J215" t="str">
        <f>IF($C215="","",IF($C215=0,"",
IF($H215="","",SUMIFS(Source!K:K,Source!$B:$B,'Process (2)'!$B215,Source!$Q:$Q,"Chiều"))))</f>
        <v/>
      </c>
      <c r="K215" t="str">
        <f>IF($C215="","",IF($C215=0,"",
IF($H215="","",SUMIFS(Source!L:L,Source!$B:$B,'Process (2)'!$B215,Source!$Q:$Q,"Chiều"))))</f>
        <v/>
      </c>
    </row>
    <row r="216" spans="1:11" x14ac:dyDescent="0.25">
      <c r="A216" t="str">
        <v/>
      </c>
      <c r="B216" t="str">
        <v/>
      </c>
      <c r="C216" t="str">
        <f>IF(B216="","",COUNTIF(Source!$B$1:$B$999,B216))</f>
        <v/>
      </c>
      <c r="D216" t="str">
        <f>IF($C216="","",IF($C216=0,"",
IF(SUMIFS(Source!I:I,Source!$B:$B,'Process (2)'!$B216,Source!$Q:$Q,"Sáng")=0,"",SUMIFS(Source!I:I,Source!$B:$B,'Process (2)'!$B216,Source!$Q:$Q,"Sáng"))))</f>
        <v/>
      </c>
      <c r="E216" t="str">
        <f>IF($C216="","",IF($C216=0,"",
IF($D216="","",SUMIFS(Source!J:J,Source!$B:$B,'Process (2)'!$B216,Source!$Q:$Q,"Sáng"))))</f>
        <v/>
      </c>
      <c r="F216" t="str">
        <f>IF($C216="","",IF($C216=0,"",
IF($D216="","",SUMIFS(Source!K:K,Source!$B:$B,'Process (2)'!$B216,Source!$Q:$Q,"Sáng"))))</f>
        <v/>
      </c>
      <c r="G216" t="str">
        <f>IF($C216="","",IF($C216=0,"",
IF($D216="","",SUMIFS(Source!L:L,Source!$B:$B,'Process (2)'!$B216,Source!$Q:$Q,"Sáng"))))</f>
        <v/>
      </c>
      <c r="H216" t="str">
        <f>IF($C216="","",IF($C216=0,"",
IF(SUMIFS(Source!M:M,Source!$B:$B,'Process (2)'!$B216,Source!$Q:$Q,"Chiều")=0,"",SUMIFS(Source!M:M,Source!$B:$B,'Process (2)'!$B216,Source!$Q:$Q,"Chiều"))))</f>
        <v/>
      </c>
      <c r="I216" t="str">
        <f>IF($C216="","",IF($C216=0,"",
IF($H216="","",SUMIFS(Source!J:J,Source!$B:$B,'Process (2)'!$B216,Source!$Q:$Q,"Chiều"))))</f>
        <v/>
      </c>
      <c r="J216" t="str">
        <f>IF($C216="","",IF($C216=0,"",
IF($H216="","",SUMIFS(Source!K:K,Source!$B:$B,'Process (2)'!$B216,Source!$Q:$Q,"Chiều"))))</f>
        <v/>
      </c>
      <c r="K216" t="str">
        <f>IF($C216="","",IF($C216=0,"",
IF($H216="","",SUMIFS(Source!L:L,Source!$B:$B,'Process (2)'!$B216,Source!$Q:$Q,"Chiều"))))</f>
        <v/>
      </c>
    </row>
    <row r="217" spans="1:11" x14ac:dyDescent="0.25">
      <c r="A217" t="str">
        <v/>
      </c>
      <c r="B217" t="str">
        <v/>
      </c>
      <c r="C217" t="str">
        <f>IF(B217="","",COUNTIF(Source!$B$1:$B$999,B217))</f>
        <v/>
      </c>
      <c r="D217" t="str">
        <f>IF($C217="","",IF($C217=0,"",
IF(SUMIFS(Source!I:I,Source!$B:$B,'Process (2)'!$B217,Source!$Q:$Q,"Sáng")=0,"",SUMIFS(Source!I:I,Source!$B:$B,'Process (2)'!$B217,Source!$Q:$Q,"Sáng"))))</f>
        <v/>
      </c>
      <c r="E217" t="str">
        <f>IF($C217="","",IF($C217=0,"",
IF($D217="","",SUMIFS(Source!J:J,Source!$B:$B,'Process (2)'!$B217,Source!$Q:$Q,"Sáng"))))</f>
        <v/>
      </c>
      <c r="F217" t="str">
        <f>IF($C217="","",IF($C217=0,"",
IF($D217="","",SUMIFS(Source!K:K,Source!$B:$B,'Process (2)'!$B217,Source!$Q:$Q,"Sáng"))))</f>
        <v/>
      </c>
      <c r="G217" t="str">
        <f>IF($C217="","",IF($C217=0,"",
IF($D217="","",SUMIFS(Source!L:L,Source!$B:$B,'Process (2)'!$B217,Source!$Q:$Q,"Sáng"))))</f>
        <v/>
      </c>
      <c r="H217" t="str">
        <f>IF($C217="","",IF($C217=0,"",
IF(SUMIFS(Source!M:M,Source!$B:$B,'Process (2)'!$B217,Source!$Q:$Q,"Chiều")=0,"",SUMIFS(Source!M:M,Source!$B:$B,'Process (2)'!$B217,Source!$Q:$Q,"Chiều"))))</f>
        <v/>
      </c>
      <c r="I217" t="str">
        <f>IF($C217="","",IF($C217=0,"",
IF($H217="","",SUMIFS(Source!J:J,Source!$B:$B,'Process (2)'!$B217,Source!$Q:$Q,"Chiều"))))</f>
        <v/>
      </c>
      <c r="J217" t="str">
        <f>IF($C217="","",IF($C217=0,"",
IF($H217="","",SUMIFS(Source!K:K,Source!$B:$B,'Process (2)'!$B217,Source!$Q:$Q,"Chiều"))))</f>
        <v/>
      </c>
      <c r="K217" t="str">
        <f>IF($C217="","",IF($C217=0,"",
IF($H217="","",SUMIFS(Source!L:L,Source!$B:$B,'Process (2)'!$B217,Source!$Q:$Q,"Chiều"))))</f>
        <v/>
      </c>
    </row>
    <row r="218" spans="1:11" x14ac:dyDescent="0.25">
      <c r="A218" t="str">
        <v/>
      </c>
      <c r="B218" t="str">
        <v/>
      </c>
      <c r="C218" t="str">
        <f>IF(B218="","",COUNTIF(Source!$B$1:$B$999,B218))</f>
        <v/>
      </c>
      <c r="D218" t="str">
        <f>IF($C218="","",IF($C218=0,"",
IF(SUMIFS(Source!I:I,Source!$B:$B,'Process (2)'!$B218,Source!$Q:$Q,"Sáng")=0,"",SUMIFS(Source!I:I,Source!$B:$B,'Process (2)'!$B218,Source!$Q:$Q,"Sáng"))))</f>
        <v/>
      </c>
      <c r="E218" t="str">
        <f>IF($C218="","",IF($C218=0,"",
IF($D218="","",SUMIFS(Source!J:J,Source!$B:$B,'Process (2)'!$B218,Source!$Q:$Q,"Sáng"))))</f>
        <v/>
      </c>
      <c r="F218" t="str">
        <f>IF($C218="","",IF($C218=0,"",
IF($D218="","",SUMIFS(Source!K:K,Source!$B:$B,'Process (2)'!$B218,Source!$Q:$Q,"Sáng"))))</f>
        <v/>
      </c>
      <c r="G218" t="str">
        <f>IF($C218="","",IF($C218=0,"",
IF($D218="","",SUMIFS(Source!L:L,Source!$B:$B,'Process (2)'!$B218,Source!$Q:$Q,"Sáng"))))</f>
        <v/>
      </c>
      <c r="H218" t="str">
        <f>IF($C218="","",IF($C218=0,"",
IF(SUMIFS(Source!M:M,Source!$B:$B,'Process (2)'!$B218,Source!$Q:$Q,"Chiều")=0,"",SUMIFS(Source!M:M,Source!$B:$B,'Process (2)'!$B218,Source!$Q:$Q,"Chiều"))))</f>
        <v/>
      </c>
      <c r="I218" t="str">
        <f>IF($C218="","",IF($C218=0,"",
IF($H218="","",SUMIFS(Source!J:J,Source!$B:$B,'Process (2)'!$B218,Source!$Q:$Q,"Chiều"))))</f>
        <v/>
      </c>
      <c r="J218" t="str">
        <f>IF($C218="","",IF($C218=0,"",
IF($H218="","",SUMIFS(Source!K:K,Source!$B:$B,'Process (2)'!$B218,Source!$Q:$Q,"Chiều"))))</f>
        <v/>
      </c>
      <c r="K218" t="str">
        <f>IF($C218="","",IF($C218=0,"",
IF($H218="","",SUMIFS(Source!L:L,Source!$B:$B,'Process (2)'!$B218,Source!$Q:$Q,"Chiều"))))</f>
        <v/>
      </c>
    </row>
    <row r="219" spans="1:11" x14ac:dyDescent="0.25">
      <c r="A219" t="str">
        <v/>
      </c>
      <c r="B219" t="str">
        <v/>
      </c>
      <c r="C219" t="str">
        <f>IF(B219="","",COUNTIF(Source!$B$1:$B$999,B219))</f>
        <v/>
      </c>
      <c r="D219" t="str">
        <f>IF($C219="","",IF($C219=0,"",
IF(SUMIFS(Source!I:I,Source!$B:$B,'Process (2)'!$B219,Source!$Q:$Q,"Sáng")=0,"",SUMIFS(Source!I:I,Source!$B:$B,'Process (2)'!$B219,Source!$Q:$Q,"Sáng"))))</f>
        <v/>
      </c>
      <c r="E219" t="str">
        <f>IF($C219="","",IF($C219=0,"",
IF($D219="","",SUMIFS(Source!J:J,Source!$B:$B,'Process (2)'!$B219,Source!$Q:$Q,"Sáng"))))</f>
        <v/>
      </c>
      <c r="F219" t="str">
        <f>IF($C219="","",IF($C219=0,"",
IF($D219="","",SUMIFS(Source!K:K,Source!$B:$B,'Process (2)'!$B219,Source!$Q:$Q,"Sáng"))))</f>
        <v/>
      </c>
      <c r="G219" t="str">
        <f>IF($C219="","",IF($C219=0,"",
IF($D219="","",SUMIFS(Source!L:L,Source!$B:$B,'Process (2)'!$B219,Source!$Q:$Q,"Sáng"))))</f>
        <v/>
      </c>
      <c r="H219" t="str">
        <f>IF($C219="","",IF($C219=0,"",
IF(SUMIFS(Source!M:M,Source!$B:$B,'Process (2)'!$B219,Source!$Q:$Q,"Chiều")=0,"",SUMIFS(Source!M:M,Source!$B:$B,'Process (2)'!$B219,Source!$Q:$Q,"Chiều"))))</f>
        <v/>
      </c>
      <c r="I219" t="str">
        <f>IF($C219="","",IF($C219=0,"",
IF($H219="","",SUMIFS(Source!J:J,Source!$B:$B,'Process (2)'!$B219,Source!$Q:$Q,"Chiều"))))</f>
        <v/>
      </c>
      <c r="J219" t="str">
        <f>IF($C219="","",IF($C219=0,"",
IF($H219="","",SUMIFS(Source!K:K,Source!$B:$B,'Process (2)'!$B219,Source!$Q:$Q,"Chiều"))))</f>
        <v/>
      </c>
      <c r="K219" t="str">
        <f>IF($C219="","",IF($C219=0,"",
IF($H219="","",SUMIFS(Source!L:L,Source!$B:$B,'Process (2)'!$B219,Source!$Q:$Q,"Chiều"))))</f>
        <v/>
      </c>
    </row>
    <row r="220" spans="1:11" x14ac:dyDescent="0.25">
      <c r="A220" t="str">
        <v/>
      </c>
      <c r="B220" t="str">
        <v/>
      </c>
      <c r="C220" t="str">
        <f>IF(B220="","",COUNTIF(Source!$B$1:$B$999,B220))</f>
        <v/>
      </c>
      <c r="D220" t="str">
        <f>IF($C220="","",IF($C220=0,"",
IF(SUMIFS(Source!I:I,Source!$B:$B,'Process (2)'!$B220,Source!$Q:$Q,"Sáng")=0,"",SUMIFS(Source!I:I,Source!$B:$B,'Process (2)'!$B220,Source!$Q:$Q,"Sáng"))))</f>
        <v/>
      </c>
      <c r="E220" t="str">
        <f>IF($C220="","",IF($C220=0,"",
IF($D220="","",SUMIFS(Source!J:J,Source!$B:$B,'Process (2)'!$B220,Source!$Q:$Q,"Sáng"))))</f>
        <v/>
      </c>
      <c r="F220" t="str">
        <f>IF($C220="","",IF($C220=0,"",
IF($D220="","",SUMIFS(Source!K:K,Source!$B:$B,'Process (2)'!$B220,Source!$Q:$Q,"Sáng"))))</f>
        <v/>
      </c>
      <c r="G220" t="str">
        <f>IF($C220="","",IF($C220=0,"",
IF($D220="","",SUMIFS(Source!L:L,Source!$B:$B,'Process (2)'!$B220,Source!$Q:$Q,"Sáng"))))</f>
        <v/>
      </c>
      <c r="H220" t="str">
        <f>IF($C220="","",IF($C220=0,"",
IF(SUMIFS(Source!M:M,Source!$B:$B,'Process (2)'!$B220,Source!$Q:$Q,"Chiều")=0,"",SUMIFS(Source!M:M,Source!$B:$B,'Process (2)'!$B220,Source!$Q:$Q,"Chiều"))))</f>
        <v/>
      </c>
      <c r="I220" t="str">
        <f>IF($C220="","",IF($C220=0,"",
IF($H220="","",SUMIFS(Source!J:J,Source!$B:$B,'Process (2)'!$B220,Source!$Q:$Q,"Chiều"))))</f>
        <v/>
      </c>
      <c r="J220" t="str">
        <f>IF($C220="","",IF($C220=0,"",
IF($H220="","",SUMIFS(Source!K:K,Source!$B:$B,'Process (2)'!$B220,Source!$Q:$Q,"Chiều"))))</f>
        <v/>
      </c>
      <c r="K220" t="str">
        <f>IF($C220="","",IF($C220=0,"",
IF($H220="","",SUMIFS(Source!L:L,Source!$B:$B,'Process (2)'!$B220,Source!$Q:$Q,"Chiều"))))</f>
        <v/>
      </c>
    </row>
    <row r="221" spans="1:11" x14ac:dyDescent="0.25">
      <c r="A221" t="str">
        <v/>
      </c>
      <c r="B221" t="str">
        <v/>
      </c>
      <c r="C221" t="str">
        <f>IF(B221="","",COUNTIF(Source!$B$1:$B$999,B221))</f>
        <v/>
      </c>
      <c r="D221" t="str">
        <f>IF($C221="","",IF($C221=0,"",
IF(SUMIFS(Source!I:I,Source!$B:$B,'Process (2)'!$B221,Source!$Q:$Q,"Sáng")=0,"",SUMIFS(Source!I:I,Source!$B:$B,'Process (2)'!$B221,Source!$Q:$Q,"Sáng"))))</f>
        <v/>
      </c>
      <c r="E221" t="str">
        <f>IF($C221="","",IF($C221=0,"",
IF($D221="","",SUMIFS(Source!J:J,Source!$B:$B,'Process (2)'!$B221,Source!$Q:$Q,"Sáng"))))</f>
        <v/>
      </c>
      <c r="F221" t="str">
        <f>IF($C221="","",IF($C221=0,"",
IF($D221="","",SUMIFS(Source!K:K,Source!$B:$B,'Process (2)'!$B221,Source!$Q:$Q,"Sáng"))))</f>
        <v/>
      </c>
      <c r="G221" t="str">
        <f>IF($C221="","",IF($C221=0,"",
IF($D221="","",SUMIFS(Source!L:L,Source!$B:$B,'Process (2)'!$B221,Source!$Q:$Q,"Sáng"))))</f>
        <v/>
      </c>
      <c r="H221" t="str">
        <f>IF($C221="","",IF($C221=0,"",
IF(SUMIFS(Source!M:M,Source!$B:$B,'Process (2)'!$B221,Source!$Q:$Q,"Chiều")=0,"",SUMIFS(Source!M:M,Source!$B:$B,'Process (2)'!$B221,Source!$Q:$Q,"Chiều"))))</f>
        <v/>
      </c>
      <c r="I221" t="str">
        <f>IF($C221="","",IF($C221=0,"",
IF($H221="","",SUMIFS(Source!J:J,Source!$B:$B,'Process (2)'!$B221,Source!$Q:$Q,"Chiều"))))</f>
        <v/>
      </c>
      <c r="J221" t="str">
        <f>IF($C221="","",IF($C221=0,"",
IF($H221="","",SUMIFS(Source!K:K,Source!$B:$B,'Process (2)'!$B221,Source!$Q:$Q,"Chiều"))))</f>
        <v/>
      </c>
      <c r="K221" t="str">
        <f>IF($C221="","",IF($C221=0,"",
IF($H221="","",SUMIFS(Source!L:L,Source!$B:$B,'Process (2)'!$B221,Source!$Q:$Q,"Chiều"))))</f>
        <v/>
      </c>
    </row>
    <row r="222" spans="1:11" x14ac:dyDescent="0.25">
      <c r="A222" t="str">
        <v/>
      </c>
      <c r="B222" t="str">
        <v/>
      </c>
      <c r="C222" t="str">
        <f>IF(B222="","",COUNTIF(Source!$B$1:$B$999,B222))</f>
        <v/>
      </c>
      <c r="D222" t="str">
        <f>IF($C222="","",IF($C222=0,"",
IF(SUMIFS(Source!I:I,Source!$B:$B,'Process (2)'!$B222,Source!$Q:$Q,"Sáng")=0,"",SUMIFS(Source!I:I,Source!$B:$B,'Process (2)'!$B222,Source!$Q:$Q,"Sáng"))))</f>
        <v/>
      </c>
      <c r="E222" t="str">
        <f>IF($C222="","",IF($C222=0,"",
IF($D222="","",SUMIFS(Source!J:J,Source!$B:$B,'Process (2)'!$B222,Source!$Q:$Q,"Sáng"))))</f>
        <v/>
      </c>
      <c r="F222" t="str">
        <f>IF($C222="","",IF($C222=0,"",
IF($D222="","",SUMIFS(Source!K:K,Source!$B:$B,'Process (2)'!$B222,Source!$Q:$Q,"Sáng"))))</f>
        <v/>
      </c>
      <c r="G222" t="str">
        <f>IF($C222="","",IF($C222=0,"",
IF($D222="","",SUMIFS(Source!L:L,Source!$B:$B,'Process (2)'!$B222,Source!$Q:$Q,"Sáng"))))</f>
        <v/>
      </c>
      <c r="H222" t="str">
        <f>IF($C222="","",IF($C222=0,"",
IF(SUMIFS(Source!M:M,Source!$B:$B,'Process (2)'!$B222,Source!$Q:$Q,"Chiều")=0,"",SUMIFS(Source!M:M,Source!$B:$B,'Process (2)'!$B222,Source!$Q:$Q,"Chiều"))))</f>
        <v/>
      </c>
      <c r="I222" t="str">
        <f>IF($C222="","",IF($C222=0,"",
IF($H222="","",SUMIFS(Source!J:J,Source!$B:$B,'Process (2)'!$B222,Source!$Q:$Q,"Chiều"))))</f>
        <v/>
      </c>
      <c r="J222" t="str">
        <f>IF($C222="","",IF($C222=0,"",
IF($H222="","",SUMIFS(Source!K:K,Source!$B:$B,'Process (2)'!$B222,Source!$Q:$Q,"Chiều"))))</f>
        <v/>
      </c>
      <c r="K222" t="str">
        <f>IF($C222="","",IF($C222=0,"",
IF($H222="","",SUMIFS(Source!L:L,Source!$B:$B,'Process (2)'!$B222,Source!$Q:$Q,"Chiều"))))</f>
        <v/>
      </c>
    </row>
    <row r="223" spans="1:11" x14ac:dyDescent="0.25">
      <c r="A223" t="str">
        <v/>
      </c>
      <c r="B223" t="str">
        <v/>
      </c>
      <c r="C223" t="str">
        <f>IF(B223="","",COUNTIF(Source!$B$1:$B$999,B223))</f>
        <v/>
      </c>
      <c r="D223" t="str">
        <f>IF($C223="","",IF($C223=0,"",
IF(SUMIFS(Source!I:I,Source!$B:$B,'Process (2)'!$B223,Source!$Q:$Q,"Sáng")=0,"",SUMIFS(Source!I:I,Source!$B:$B,'Process (2)'!$B223,Source!$Q:$Q,"Sáng"))))</f>
        <v/>
      </c>
      <c r="E223" t="str">
        <f>IF($C223="","",IF($C223=0,"",
IF($D223="","",SUMIFS(Source!J:J,Source!$B:$B,'Process (2)'!$B223,Source!$Q:$Q,"Sáng"))))</f>
        <v/>
      </c>
      <c r="F223" t="str">
        <f>IF($C223="","",IF($C223=0,"",
IF($D223="","",SUMIFS(Source!K:K,Source!$B:$B,'Process (2)'!$B223,Source!$Q:$Q,"Sáng"))))</f>
        <v/>
      </c>
      <c r="G223" t="str">
        <f>IF($C223="","",IF($C223=0,"",
IF($D223="","",SUMIFS(Source!L:L,Source!$B:$B,'Process (2)'!$B223,Source!$Q:$Q,"Sáng"))))</f>
        <v/>
      </c>
      <c r="H223" t="str">
        <f>IF($C223="","",IF($C223=0,"",
IF(SUMIFS(Source!M:M,Source!$B:$B,'Process (2)'!$B223,Source!$Q:$Q,"Chiều")=0,"",SUMIFS(Source!M:M,Source!$B:$B,'Process (2)'!$B223,Source!$Q:$Q,"Chiều"))))</f>
        <v/>
      </c>
      <c r="I223" t="str">
        <f>IF($C223="","",IF($C223=0,"",
IF($H223="","",SUMIFS(Source!J:J,Source!$B:$B,'Process (2)'!$B223,Source!$Q:$Q,"Chiều"))))</f>
        <v/>
      </c>
      <c r="J223" t="str">
        <f>IF($C223="","",IF($C223=0,"",
IF($H223="","",SUMIFS(Source!K:K,Source!$B:$B,'Process (2)'!$B223,Source!$Q:$Q,"Chiều"))))</f>
        <v/>
      </c>
      <c r="K223" t="str">
        <f>IF($C223="","",IF($C223=0,"",
IF($H223="","",SUMIFS(Source!L:L,Source!$B:$B,'Process (2)'!$B223,Source!$Q:$Q,"Chiều"))))</f>
        <v/>
      </c>
    </row>
    <row r="224" spans="1:11" x14ac:dyDescent="0.25">
      <c r="A224" t="str">
        <v/>
      </c>
      <c r="B224" t="str">
        <v/>
      </c>
      <c r="C224" t="str">
        <f>IF(B224="","",COUNTIF(Source!$B$1:$B$999,B224))</f>
        <v/>
      </c>
      <c r="D224" t="str">
        <f>IF($C224="","",IF($C224=0,"",
IF(SUMIFS(Source!I:I,Source!$B:$B,'Process (2)'!$B224,Source!$Q:$Q,"Sáng")=0,"",SUMIFS(Source!I:I,Source!$B:$B,'Process (2)'!$B224,Source!$Q:$Q,"Sáng"))))</f>
        <v/>
      </c>
      <c r="E224" t="str">
        <f>IF($C224="","",IF($C224=0,"",
IF($D224="","",SUMIFS(Source!J:J,Source!$B:$B,'Process (2)'!$B224,Source!$Q:$Q,"Sáng"))))</f>
        <v/>
      </c>
      <c r="F224" t="str">
        <f>IF($C224="","",IF($C224=0,"",
IF($D224="","",SUMIFS(Source!K:K,Source!$B:$B,'Process (2)'!$B224,Source!$Q:$Q,"Sáng"))))</f>
        <v/>
      </c>
      <c r="G224" t="str">
        <f>IF($C224="","",IF($C224=0,"",
IF($D224="","",SUMIFS(Source!L:L,Source!$B:$B,'Process (2)'!$B224,Source!$Q:$Q,"Sáng"))))</f>
        <v/>
      </c>
      <c r="H224" t="str">
        <f>IF($C224="","",IF($C224=0,"",
IF(SUMIFS(Source!M:M,Source!$B:$B,'Process (2)'!$B224,Source!$Q:$Q,"Chiều")=0,"",SUMIFS(Source!M:M,Source!$B:$B,'Process (2)'!$B224,Source!$Q:$Q,"Chiều"))))</f>
        <v/>
      </c>
      <c r="I224" t="str">
        <f>IF($C224="","",IF($C224=0,"",
IF($H224="","",SUMIFS(Source!J:J,Source!$B:$B,'Process (2)'!$B224,Source!$Q:$Q,"Chiều"))))</f>
        <v/>
      </c>
      <c r="J224" t="str">
        <f>IF($C224="","",IF($C224=0,"",
IF($H224="","",SUMIFS(Source!K:K,Source!$B:$B,'Process (2)'!$B224,Source!$Q:$Q,"Chiều"))))</f>
        <v/>
      </c>
      <c r="K224" t="str">
        <f>IF($C224="","",IF($C224=0,"",
IF($H224="","",SUMIFS(Source!L:L,Source!$B:$B,'Process (2)'!$B224,Source!$Q:$Q,"Chiều"))))</f>
        <v/>
      </c>
    </row>
    <row r="225" spans="1:11" x14ac:dyDescent="0.25">
      <c r="A225" t="str">
        <v/>
      </c>
      <c r="B225" t="str">
        <v/>
      </c>
      <c r="C225" t="str">
        <f>IF(B225="","",COUNTIF(Source!$B$1:$B$999,B225))</f>
        <v/>
      </c>
      <c r="D225" t="str">
        <f>IF($C225="","",IF($C225=0,"",
IF(SUMIFS(Source!I:I,Source!$B:$B,'Process (2)'!$B225,Source!$Q:$Q,"Sáng")=0,"",SUMIFS(Source!I:I,Source!$B:$B,'Process (2)'!$B225,Source!$Q:$Q,"Sáng"))))</f>
        <v/>
      </c>
      <c r="E225" t="str">
        <f>IF($C225="","",IF($C225=0,"",
IF($D225="","",SUMIFS(Source!J:J,Source!$B:$B,'Process (2)'!$B225,Source!$Q:$Q,"Sáng"))))</f>
        <v/>
      </c>
      <c r="F225" t="str">
        <f>IF($C225="","",IF($C225=0,"",
IF($D225="","",SUMIFS(Source!K:K,Source!$B:$B,'Process (2)'!$B225,Source!$Q:$Q,"Sáng"))))</f>
        <v/>
      </c>
      <c r="G225" t="str">
        <f>IF($C225="","",IF($C225=0,"",
IF($D225="","",SUMIFS(Source!L:L,Source!$B:$B,'Process (2)'!$B225,Source!$Q:$Q,"Sáng"))))</f>
        <v/>
      </c>
      <c r="H225" t="str">
        <f>IF($C225="","",IF($C225=0,"",
IF(SUMIFS(Source!M:M,Source!$B:$B,'Process (2)'!$B225,Source!$Q:$Q,"Chiều")=0,"",SUMIFS(Source!M:M,Source!$B:$B,'Process (2)'!$B225,Source!$Q:$Q,"Chiều"))))</f>
        <v/>
      </c>
      <c r="I225" t="str">
        <f>IF($C225="","",IF($C225=0,"",
IF($H225="","",SUMIFS(Source!J:J,Source!$B:$B,'Process (2)'!$B225,Source!$Q:$Q,"Chiều"))))</f>
        <v/>
      </c>
      <c r="J225" t="str">
        <f>IF($C225="","",IF($C225=0,"",
IF($H225="","",SUMIFS(Source!K:K,Source!$B:$B,'Process (2)'!$B225,Source!$Q:$Q,"Chiều"))))</f>
        <v/>
      </c>
      <c r="K225" t="str">
        <f>IF($C225="","",IF($C225=0,"",
IF($H225="","",SUMIFS(Source!L:L,Source!$B:$B,'Process (2)'!$B225,Source!$Q:$Q,"Chiều"))))</f>
        <v/>
      </c>
    </row>
    <row r="226" spans="1:11" x14ac:dyDescent="0.25">
      <c r="A226" t="str">
        <v/>
      </c>
      <c r="B226" t="str">
        <v/>
      </c>
      <c r="C226" t="str">
        <f>IF(B226="","",COUNTIF(Source!$B$1:$B$999,B226))</f>
        <v/>
      </c>
      <c r="D226" t="str">
        <f>IF($C226="","",IF($C226=0,"",
IF(SUMIFS(Source!I:I,Source!$B:$B,'Process (2)'!$B226,Source!$Q:$Q,"Sáng")=0,"",SUMIFS(Source!I:I,Source!$B:$B,'Process (2)'!$B226,Source!$Q:$Q,"Sáng"))))</f>
        <v/>
      </c>
      <c r="E226" t="str">
        <f>IF($C226="","",IF($C226=0,"",
IF($D226="","",SUMIFS(Source!J:J,Source!$B:$B,'Process (2)'!$B226,Source!$Q:$Q,"Sáng"))))</f>
        <v/>
      </c>
      <c r="F226" t="str">
        <f>IF($C226="","",IF($C226=0,"",
IF($D226="","",SUMIFS(Source!K:K,Source!$B:$B,'Process (2)'!$B226,Source!$Q:$Q,"Sáng"))))</f>
        <v/>
      </c>
      <c r="G226" t="str">
        <f>IF($C226="","",IF($C226=0,"",
IF($D226="","",SUMIFS(Source!L:L,Source!$B:$B,'Process (2)'!$B226,Source!$Q:$Q,"Sáng"))))</f>
        <v/>
      </c>
      <c r="H226" t="str">
        <f>IF($C226="","",IF($C226=0,"",
IF(SUMIFS(Source!M:M,Source!$B:$B,'Process (2)'!$B226,Source!$Q:$Q,"Chiều")=0,"",SUMIFS(Source!M:M,Source!$B:$B,'Process (2)'!$B226,Source!$Q:$Q,"Chiều"))))</f>
        <v/>
      </c>
      <c r="I226" t="str">
        <f>IF($C226="","",IF($C226=0,"",
IF($H226="","",SUMIFS(Source!J:J,Source!$B:$B,'Process (2)'!$B226,Source!$Q:$Q,"Chiều"))))</f>
        <v/>
      </c>
      <c r="J226" t="str">
        <f>IF($C226="","",IF($C226=0,"",
IF($H226="","",SUMIFS(Source!K:K,Source!$B:$B,'Process (2)'!$B226,Source!$Q:$Q,"Chiều"))))</f>
        <v/>
      </c>
      <c r="K226" t="str">
        <f>IF($C226="","",IF($C226=0,"",
IF($H226="","",SUMIFS(Source!L:L,Source!$B:$B,'Process (2)'!$B226,Source!$Q:$Q,"Chiều"))))</f>
        <v/>
      </c>
    </row>
    <row r="227" spans="1:11" x14ac:dyDescent="0.25">
      <c r="A227" t="str">
        <v/>
      </c>
      <c r="B227" t="str">
        <v/>
      </c>
      <c r="C227" t="str">
        <f>IF(B227="","",COUNTIF(Source!$B$1:$B$999,B227))</f>
        <v/>
      </c>
      <c r="D227" t="str">
        <f>IF($C227="","",IF($C227=0,"",
IF(SUMIFS(Source!I:I,Source!$B:$B,'Process (2)'!$B227,Source!$Q:$Q,"Sáng")=0,"",SUMIFS(Source!I:I,Source!$B:$B,'Process (2)'!$B227,Source!$Q:$Q,"Sáng"))))</f>
        <v/>
      </c>
      <c r="E227" t="str">
        <f>IF($C227="","",IF($C227=0,"",
IF($D227="","",SUMIFS(Source!J:J,Source!$B:$B,'Process (2)'!$B227,Source!$Q:$Q,"Sáng"))))</f>
        <v/>
      </c>
      <c r="F227" t="str">
        <f>IF($C227="","",IF($C227=0,"",
IF($D227="","",SUMIFS(Source!K:K,Source!$B:$B,'Process (2)'!$B227,Source!$Q:$Q,"Sáng"))))</f>
        <v/>
      </c>
      <c r="G227" t="str">
        <f>IF($C227="","",IF($C227=0,"",
IF($D227="","",SUMIFS(Source!L:L,Source!$B:$B,'Process (2)'!$B227,Source!$Q:$Q,"Sáng"))))</f>
        <v/>
      </c>
      <c r="H227" t="str">
        <f>IF($C227="","",IF($C227=0,"",
IF(SUMIFS(Source!M:M,Source!$B:$B,'Process (2)'!$B227,Source!$Q:$Q,"Chiều")=0,"",SUMIFS(Source!M:M,Source!$B:$B,'Process (2)'!$B227,Source!$Q:$Q,"Chiều"))))</f>
        <v/>
      </c>
      <c r="I227" t="str">
        <f>IF($C227="","",IF($C227=0,"",
IF($H227="","",SUMIFS(Source!J:J,Source!$B:$B,'Process (2)'!$B227,Source!$Q:$Q,"Chiều"))))</f>
        <v/>
      </c>
      <c r="J227" t="str">
        <f>IF($C227="","",IF($C227=0,"",
IF($H227="","",SUMIFS(Source!K:K,Source!$B:$B,'Process (2)'!$B227,Source!$Q:$Q,"Chiều"))))</f>
        <v/>
      </c>
      <c r="K227" t="str">
        <f>IF($C227="","",IF($C227=0,"",
IF($H227="","",SUMIFS(Source!L:L,Source!$B:$B,'Process (2)'!$B227,Source!$Q:$Q,"Chiều"))))</f>
        <v/>
      </c>
    </row>
    <row r="228" spans="1:11" x14ac:dyDescent="0.25">
      <c r="A228" t="str">
        <v/>
      </c>
      <c r="B228" t="str">
        <v/>
      </c>
      <c r="C228" t="str">
        <f>IF(B228="","",COUNTIF(Source!$B$1:$B$999,B228))</f>
        <v/>
      </c>
      <c r="D228" t="str">
        <f>IF($C228="","",IF($C228=0,"",
IF(SUMIFS(Source!I:I,Source!$B:$B,'Process (2)'!$B228,Source!$Q:$Q,"Sáng")=0,"",SUMIFS(Source!I:I,Source!$B:$B,'Process (2)'!$B228,Source!$Q:$Q,"Sáng"))))</f>
        <v/>
      </c>
      <c r="E228" t="str">
        <f>IF($C228="","",IF($C228=0,"",
IF($D228="","",SUMIFS(Source!J:J,Source!$B:$B,'Process (2)'!$B228,Source!$Q:$Q,"Sáng"))))</f>
        <v/>
      </c>
      <c r="F228" t="str">
        <f>IF($C228="","",IF($C228=0,"",
IF($D228="","",SUMIFS(Source!K:K,Source!$B:$B,'Process (2)'!$B228,Source!$Q:$Q,"Sáng"))))</f>
        <v/>
      </c>
      <c r="G228" t="str">
        <f>IF($C228="","",IF($C228=0,"",
IF($D228="","",SUMIFS(Source!L:L,Source!$B:$B,'Process (2)'!$B228,Source!$Q:$Q,"Sáng"))))</f>
        <v/>
      </c>
      <c r="H228" t="str">
        <f>IF($C228="","",IF($C228=0,"",
IF(SUMIFS(Source!M:M,Source!$B:$B,'Process (2)'!$B228,Source!$Q:$Q,"Chiều")=0,"",SUMIFS(Source!M:M,Source!$B:$B,'Process (2)'!$B228,Source!$Q:$Q,"Chiều"))))</f>
        <v/>
      </c>
      <c r="I228" t="str">
        <f>IF($C228="","",IF($C228=0,"",
IF($H228="","",SUMIFS(Source!J:J,Source!$B:$B,'Process (2)'!$B228,Source!$Q:$Q,"Chiều"))))</f>
        <v/>
      </c>
      <c r="J228" t="str">
        <f>IF($C228="","",IF($C228=0,"",
IF($H228="","",SUMIFS(Source!K:K,Source!$B:$B,'Process (2)'!$B228,Source!$Q:$Q,"Chiều"))))</f>
        <v/>
      </c>
      <c r="K228" t="str">
        <f>IF($C228="","",IF($C228=0,"",
IF($H228="","",SUMIFS(Source!L:L,Source!$B:$B,'Process (2)'!$B228,Source!$Q:$Q,"Chiều"))))</f>
        <v/>
      </c>
    </row>
    <row r="229" spans="1:11" x14ac:dyDescent="0.25">
      <c r="A229" t="str">
        <v/>
      </c>
      <c r="B229" t="str">
        <v/>
      </c>
      <c r="C229" t="str">
        <f>IF(B229="","",COUNTIF(Source!$B$1:$B$999,B229))</f>
        <v/>
      </c>
      <c r="D229" t="str">
        <f>IF($C229="","",IF($C229=0,"",
IF(SUMIFS(Source!I:I,Source!$B:$B,'Process (2)'!$B229,Source!$Q:$Q,"Sáng")=0,"",SUMIFS(Source!I:I,Source!$B:$B,'Process (2)'!$B229,Source!$Q:$Q,"Sáng"))))</f>
        <v/>
      </c>
      <c r="E229" t="str">
        <f>IF($C229="","",IF($C229=0,"",
IF($D229="","",SUMIFS(Source!J:J,Source!$B:$B,'Process (2)'!$B229,Source!$Q:$Q,"Sáng"))))</f>
        <v/>
      </c>
      <c r="F229" t="str">
        <f>IF($C229="","",IF($C229=0,"",
IF($D229="","",SUMIFS(Source!K:K,Source!$B:$B,'Process (2)'!$B229,Source!$Q:$Q,"Sáng"))))</f>
        <v/>
      </c>
      <c r="G229" t="str">
        <f>IF($C229="","",IF($C229=0,"",
IF($D229="","",SUMIFS(Source!L:L,Source!$B:$B,'Process (2)'!$B229,Source!$Q:$Q,"Sáng"))))</f>
        <v/>
      </c>
      <c r="H229" t="str">
        <f>IF($C229="","",IF($C229=0,"",
IF(SUMIFS(Source!M:M,Source!$B:$B,'Process (2)'!$B229,Source!$Q:$Q,"Chiều")=0,"",SUMIFS(Source!M:M,Source!$B:$B,'Process (2)'!$B229,Source!$Q:$Q,"Chiều"))))</f>
        <v/>
      </c>
      <c r="I229" t="str">
        <f>IF($C229="","",IF($C229=0,"",
IF($H229="","",SUMIFS(Source!J:J,Source!$B:$B,'Process (2)'!$B229,Source!$Q:$Q,"Chiều"))))</f>
        <v/>
      </c>
      <c r="J229" t="str">
        <f>IF($C229="","",IF($C229=0,"",
IF($H229="","",SUMIFS(Source!K:K,Source!$B:$B,'Process (2)'!$B229,Source!$Q:$Q,"Chiều"))))</f>
        <v/>
      </c>
      <c r="K229" t="str">
        <f>IF($C229="","",IF($C229=0,"",
IF($H229="","",SUMIFS(Source!L:L,Source!$B:$B,'Process (2)'!$B229,Source!$Q:$Q,"Chiều"))))</f>
        <v/>
      </c>
    </row>
    <row r="230" spans="1:11" x14ac:dyDescent="0.25">
      <c r="A230" t="str">
        <v/>
      </c>
      <c r="B230" t="str">
        <v/>
      </c>
      <c r="C230" t="str">
        <f>IF(B230="","",COUNTIF(Source!$B$1:$B$999,B230))</f>
        <v/>
      </c>
      <c r="D230" t="str">
        <f>IF($C230="","",IF($C230=0,"",
IF(SUMIFS(Source!I:I,Source!$B:$B,'Process (2)'!$B230,Source!$Q:$Q,"Sáng")=0,"",SUMIFS(Source!I:I,Source!$B:$B,'Process (2)'!$B230,Source!$Q:$Q,"Sáng"))))</f>
        <v/>
      </c>
      <c r="E230" t="str">
        <f>IF($C230="","",IF($C230=0,"",
IF($D230="","",SUMIFS(Source!J:J,Source!$B:$B,'Process (2)'!$B230,Source!$Q:$Q,"Sáng"))))</f>
        <v/>
      </c>
      <c r="F230" t="str">
        <f>IF($C230="","",IF($C230=0,"",
IF($D230="","",SUMIFS(Source!K:K,Source!$B:$B,'Process (2)'!$B230,Source!$Q:$Q,"Sáng"))))</f>
        <v/>
      </c>
      <c r="G230" t="str">
        <f>IF($C230="","",IF($C230=0,"",
IF($D230="","",SUMIFS(Source!L:L,Source!$B:$B,'Process (2)'!$B230,Source!$Q:$Q,"Sáng"))))</f>
        <v/>
      </c>
      <c r="H230" t="str">
        <f>IF($C230="","",IF($C230=0,"",
IF(SUMIFS(Source!M:M,Source!$B:$B,'Process (2)'!$B230,Source!$Q:$Q,"Chiều")=0,"",SUMIFS(Source!M:M,Source!$B:$B,'Process (2)'!$B230,Source!$Q:$Q,"Chiều"))))</f>
        <v/>
      </c>
      <c r="I230" t="str">
        <f>IF($C230="","",IF($C230=0,"",
IF($H230="","",SUMIFS(Source!J:J,Source!$B:$B,'Process (2)'!$B230,Source!$Q:$Q,"Chiều"))))</f>
        <v/>
      </c>
      <c r="J230" t="str">
        <f>IF($C230="","",IF($C230=0,"",
IF($H230="","",SUMIFS(Source!K:K,Source!$B:$B,'Process (2)'!$B230,Source!$Q:$Q,"Chiều"))))</f>
        <v/>
      </c>
      <c r="K230" t="str">
        <f>IF($C230="","",IF($C230=0,"",
IF($H230="","",SUMIFS(Source!L:L,Source!$B:$B,'Process (2)'!$B230,Source!$Q:$Q,"Chiều"))))</f>
        <v/>
      </c>
    </row>
    <row r="231" spans="1:11" x14ac:dyDescent="0.25">
      <c r="A231" t="str">
        <v/>
      </c>
      <c r="B231" t="str">
        <v/>
      </c>
      <c r="C231" t="str">
        <f>IF(B231="","",COUNTIF(Source!$B$1:$B$999,B231))</f>
        <v/>
      </c>
      <c r="D231" t="str">
        <f>IF($C231="","",IF($C231=0,"",
IF(SUMIFS(Source!I:I,Source!$B:$B,'Process (2)'!$B231,Source!$Q:$Q,"Sáng")=0,"",SUMIFS(Source!I:I,Source!$B:$B,'Process (2)'!$B231,Source!$Q:$Q,"Sáng"))))</f>
        <v/>
      </c>
      <c r="E231" t="str">
        <f>IF($C231="","",IF($C231=0,"",
IF($D231="","",SUMIFS(Source!J:J,Source!$B:$B,'Process (2)'!$B231,Source!$Q:$Q,"Sáng"))))</f>
        <v/>
      </c>
      <c r="F231" t="str">
        <f>IF($C231="","",IF($C231=0,"",
IF($D231="","",SUMIFS(Source!K:K,Source!$B:$B,'Process (2)'!$B231,Source!$Q:$Q,"Sáng"))))</f>
        <v/>
      </c>
      <c r="G231" t="str">
        <f>IF($C231="","",IF($C231=0,"",
IF($D231="","",SUMIFS(Source!L:L,Source!$B:$B,'Process (2)'!$B231,Source!$Q:$Q,"Sáng"))))</f>
        <v/>
      </c>
      <c r="H231" t="str">
        <f>IF($C231="","",IF($C231=0,"",
IF(SUMIFS(Source!M:M,Source!$B:$B,'Process (2)'!$B231,Source!$Q:$Q,"Chiều")=0,"",SUMIFS(Source!M:M,Source!$B:$B,'Process (2)'!$B231,Source!$Q:$Q,"Chiều"))))</f>
        <v/>
      </c>
      <c r="I231" t="str">
        <f>IF($C231="","",IF($C231=0,"",
IF($H231="","",SUMIFS(Source!J:J,Source!$B:$B,'Process (2)'!$B231,Source!$Q:$Q,"Chiều"))))</f>
        <v/>
      </c>
      <c r="J231" t="str">
        <f>IF($C231="","",IF($C231=0,"",
IF($H231="","",SUMIFS(Source!K:K,Source!$B:$B,'Process (2)'!$B231,Source!$Q:$Q,"Chiều"))))</f>
        <v/>
      </c>
      <c r="K231" t="str">
        <f>IF($C231="","",IF($C231=0,"",
IF($H231="","",SUMIFS(Source!L:L,Source!$B:$B,'Process (2)'!$B231,Source!$Q:$Q,"Chiều"))))</f>
        <v/>
      </c>
    </row>
    <row r="232" spans="1:11" x14ac:dyDescent="0.25">
      <c r="A232" t="str">
        <v/>
      </c>
      <c r="B232" t="str">
        <v/>
      </c>
      <c r="C232" t="str">
        <f>IF(B232="","",COUNTIF(Source!$B$1:$B$999,B232))</f>
        <v/>
      </c>
      <c r="D232" t="str">
        <f>IF($C232="","",IF($C232=0,"",
IF(SUMIFS(Source!I:I,Source!$B:$B,'Process (2)'!$B232,Source!$Q:$Q,"Sáng")=0,"",SUMIFS(Source!I:I,Source!$B:$B,'Process (2)'!$B232,Source!$Q:$Q,"Sáng"))))</f>
        <v/>
      </c>
      <c r="E232" t="str">
        <f>IF($C232="","",IF($C232=0,"",
IF($D232="","",SUMIFS(Source!J:J,Source!$B:$B,'Process (2)'!$B232,Source!$Q:$Q,"Sáng"))))</f>
        <v/>
      </c>
      <c r="F232" t="str">
        <f>IF($C232="","",IF($C232=0,"",
IF($D232="","",SUMIFS(Source!K:K,Source!$B:$B,'Process (2)'!$B232,Source!$Q:$Q,"Sáng"))))</f>
        <v/>
      </c>
      <c r="G232" t="str">
        <f>IF($C232="","",IF($C232=0,"",
IF($D232="","",SUMIFS(Source!L:L,Source!$B:$B,'Process (2)'!$B232,Source!$Q:$Q,"Sáng"))))</f>
        <v/>
      </c>
      <c r="H232" t="str">
        <f>IF($C232="","",IF($C232=0,"",
IF(SUMIFS(Source!M:M,Source!$B:$B,'Process (2)'!$B232,Source!$Q:$Q,"Chiều")=0,"",SUMIFS(Source!M:M,Source!$B:$B,'Process (2)'!$B232,Source!$Q:$Q,"Chiều"))))</f>
        <v/>
      </c>
      <c r="I232" t="str">
        <f>IF($C232="","",IF($C232=0,"",
IF($H232="","",SUMIFS(Source!J:J,Source!$B:$B,'Process (2)'!$B232,Source!$Q:$Q,"Chiều"))))</f>
        <v/>
      </c>
      <c r="J232" t="str">
        <f>IF($C232="","",IF($C232=0,"",
IF($H232="","",SUMIFS(Source!K:K,Source!$B:$B,'Process (2)'!$B232,Source!$Q:$Q,"Chiều"))))</f>
        <v/>
      </c>
      <c r="K232" t="str">
        <f>IF($C232="","",IF($C232=0,"",
IF($H232="","",SUMIFS(Source!L:L,Source!$B:$B,'Process (2)'!$B232,Source!$Q:$Q,"Chiều"))))</f>
        <v/>
      </c>
    </row>
    <row r="233" spans="1:11" x14ac:dyDescent="0.25">
      <c r="A233" t="str">
        <v/>
      </c>
      <c r="B233" t="str">
        <v/>
      </c>
      <c r="C233" t="str">
        <f>IF(B233="","",COUNTIF(Source!$B$1:$B$999,B233))</f>
        <v/>
      </c>
      <c r="D233" t="str">
        <f>IF($C233="","",IF($C233=0,"",
IF(SUMIFS(Source!I:I,Source!$B:$B,'Process (2)'!$B233,Source!$Q:$Q,"Sáng")=0,"",SUMIFS(Source!I:I,Source!$B:$B,'Process (2)'!$B233,Source!$Q:$Q,"Sáng"))))</f>
        <v/>
      </c>
      <c r="E233" t="str">
        <f>IF($C233="","",IF($C233=0,"",
IF($D233="","",SUMIFS(Source!J:J,Source!$B:$B,'Process (2)'!$B233,Source!$Q:$Q,"Sáng"))))</f>
        <v/>
      </c>
      <c r="F233" t="str">
        <f>IF($C233="","",IF($C233=0,"",
IF($D233="","",SUMIFS(Source!K:K,Source!$B:$B,'Process (2)'!$B233,Source!$Q:$Q,"Sáng"))))</f>
        <v/>
      </c>
      <c r="G233" t="str">
        <f>IF($C233="","",IF($C233=0,"",
IF($D233="","",SUMIFS(Source!L:L,Source!$B:$B,'Process (2)'!$B233,Source!$Q:$Q,"Sáng"))))</f>
        <v/>
      </c>
      <c r="H233" t="str">
        <f>IF($C233="","",IF($C233=0,"",
IF(SUMIFS(Source!M:M,Source!$B:$B,'Process (2)'!$B233,Source!$Q:$Q,"Chiều")=0,"",SUMIFS(Source!M:M,Source!$B:$B,'Process (2)'!$B233,Source!$Q:$Q,"Chiều"))))</f>
        <v/>
      </c>
      <c r="I233" t="str">
        <f>IF($C233="","",IF($C233=0,"",
IF($H233="","",SUMIFS(Source!J:J,Source!$B:$B,'Process (2)'!$B233,Source!$Q:$Q,"Chiều"))))</f>
        <v/>
      </c>
      <c r="J233" t="str">
        <f>IF($C233="","",IF($C233=0,"",
IF($H233="","",SUMIFS(Source!K:K,Source!$B:$B,'Process (2)'!$B233,Source!$Q:$Q,"Chiều"))))</f>
        <v/>
      </c>
      <c r="K233" t="str">
        <f>IF($C233="","",IF($C233=0,"",
IF($H233="","",SUMIFS(Source!L:L,Source!$B:$B,'Process (2)'!$B233,Source!$Q:$Q,"Chiều"))))</f>
        <v/>
      </c>
    </row>
    <row r="234" spans="1:11" x14ac:dyDescent="0.25">
      <c r="A234" t="str">
        <v/>
      </c>
      <c r="B234" t="str">
        <v/>
      </c>
      <c r="C234" t="str">
        <f>IF(B234="","",COUNTIF(Source!$B$1:$B$999,B234))</f>
        <v/>
      </c>
      <c r="D234" t="str">
        <f>IF($C234="","",IF($C234=0,"",
IF(SUMIFS(Source!I:I,Source!$B:$B,'Process (2)'!$B234,Source!$Q:$Q,"Sáng")=0,"",SUMIFS(Source!I:I,Source!$B:$B,'Process (2)'!$B234,Source!$Q:$Q,"Sáng"))))</f>
        <v/>
      </c>
      <c r="E234" t="str">
        <f>IF($C234="","",IF($C234=0,"",
IF($D234="","",SUMIFS(Source!J:J,Source!$B:$B,'Process (2)'!$B234,Source!$Q:$Q,"Sáng"))))</f>
        <v/>
      </c>
      <c r="F234" t="str">
        <f>IF($C234="","",IF($C234=0,"",
IF($D234="","",SUMIFS(Source!K:K,Source!$B:$B,'Process (2)'!$B234,Source!$Q:$Q,"Sáng"))))</f>
        <v/>
      </c>
      <c r="G234" t="str">
        <f>IF($C234="","",IF($C234=0,"",
IF($D234="","",SUMIFS(Source!L:L,Source!$B:$B,'Process (2)'!$B234,Source!$Q:$Q,"Sáng"))))</f>
        <v/>
      </c>
      <c r="H234" t="str">
        <f>IF($C234="","",IF($C234=0,"",
IF(SUMIFS(Source!M:M,Source!$B:$B,'Process (2)'!$B234,Source!$Q:$Q,"Chiều")=0,"",SUMIFS(Source!M:M,Source!$B:$B,'Process (2)'!$B234,Source!$Q:$Q,"Chiều"))))</f>
        <v/>
      </c>
      <c r="I234" t="str">
        <f>IF($C234="","",IF($C234=0,"",
IF($H234="","",SUMIFS(Source!J:J,Source!$B:$B,'Process (2)'!$B234,Source!$Q:$Q,"Chiều"))))</f>
        <v/>
      </c>
      <c r="J234" t="str">
        <f>IF($C234="","",IF($C234=0,"",
IF($H234="","",SUMIFS(Source!K:K,Source!$B:$B,'Process (2)'!$B234,Source!$Q:$Q,"Chiều"))))</f>
        <v/>
      </c>
      <c r="K234" t="str">
        <f>IF($C234="","",IF($C234=0,"",
IF($H234="","",SUMIFS(Source!L:L,Source!$B:$B,'Process (2)'!$B234,Source!$Q:$Q,"Chiều"))))</f>
        <v/>
      </c>
    </row>
    <row r="235" spans="1:11" x14ac:dyDescent="0.25">
      <c r="A235" t="str">
        <v/>
      </c>
      <c r="B235" t="str">
        <v/>
      </c>
      <c r="C235" t="str">
        <f>IF(B235="","",COUNTIF(Source!$B$1:$B$999,B235))</f>
        <v/>
      </c>
      <c r="D235" t="str">
        <f>IF($C235="","",IF($C235=0,"",
IF(SUMIFS(Source!I:I,Source!$B:$B,'Process (2)'!$B235,Source!$Q:$Q,"Sáng")=0,"",SUMIFS(Source!I:I,Source!$B:$B,'Process (2)'!$B235,Source!$Q:$Q,"Sáng"))))</f>
        <v/>
      </c>
      <c r="E235" t="str">
        <f>IF($C235="","",IF($C235=0,"",
IF($D235="","",SUMIFS(Source!J:J,Source!$B:$B,'Process (2)'!$B235,Source!$Q:$Q,"Sáng"))))</f>
        <v/>
      </c>
      <c r="F235" t="str">
        <f>IF($C235="","",IF($C235=0,"",
IF($D235="","",SUMIFS(Source!K:K,Source!$B:$B,'Process (2)'!$B235,Source!$Q:$Q,"Sáng"))))</f>
        <v/>
      </c>
      <c r="G235" t="str">
        <f>IF($C235="","",IF($C235=0,"",
IF($D235="","",SUMIFS(Source!L:L,Source!$B:$B,'Process (2)'!$B235,Source!$Q:$Q,"Sáng"))))</f>
        <v/>
      </c>
      <c r="H235" t="str">
        <f>IF($C235="","",IF($C235=0,"",
IF(SUMIFS(Source!M:M,Source!$B:$B,'Process (2)'!$B235,Source!$Q:$Q,"Chiều")=0,"",SUMIFS(Source!M:M,Source!$B:$B,'Process (2)'!$B235,Source!$Q:$Q,"Chiều"))))</f>
        <v/>
      </c>
      <c r="I235" t="str">
        <f>IF($C235="","",IF($C235=0,"",
IF($H235="","",SUMIFS(Source!J:J,Source!$B:$B,'Process (2)'!$B235,Source!$Q:$Q,"Chiều"))))</f>
        <v/>
      </c>
      <c r="J235" t="str">
        <f>IF($C235="","",IF($C235=0,"",
IF($H235="","",SUMIFS(Source!K:K,Source!$B:$B,'Process (2)'!$B235,Source!$Q:$Q,"Chiều"))))</f>
        <v/>
      </c>
      <c r="K235" t="str">
        <f>IF($C235="","",IF($C235=0,"",
IF($H235="","",SUMIFS(Source!L:L,Source!$B:$B,'Process (2)'!$B235,Source!$Q:$Q,"Chiều"))))</f>
        <v/>
      </c>
    </row>
    <row r="236" spans="1:11" x14ac:dyDescent="0.25">
      <c r="A236" t="str">
        <v/>
      </c>
      <c r="B236" t="str">
        <v/>
      </c>
      <c r="C236" t="str">
        <f>IF(B236="","",COUNTIF(Source!$B$1:$B$999,B236))</f>
        <v/>
      </c>
      <c r="D236" t="str">
        <f>IF($C236="","",IF($C236=0,"",
IF(SUMIFS(Source!I:I,Source!$B:$B,'Process (2)'!$B236,Source!$Q:$Q,"Sáng")=0,"",SUMIFS(Source!I:I,Source!$B:$B,'Process (2)'!$B236,Source!$Q:$Q,"Sáng"))))</f>
        <v/>
      </c>
      <c r="E236" t="str">
        <f>IF($C236="","",IF($C236=0,"",
IF($D236="","",SUMIFS(Source!J:J,Source!$B:$B,'Process (2)'!$B236,Source!$Q:$Q,"Sáng"))))</f>
        <v/>
      </c>
      <c r="F236" t="str">
        <f>IF($C236="","",IF($C236=0,"",
IF($D236="","",SUMIFS(Source!K:K,Source!$B:$B,'Process (2)'!$B236,Source!$Q:$Q,"Sáng"))))</f>
        <v/>
      </c>
      <c r="G236" t="str">
        <f>IF($C236="","",IF($C236=0,"",
IF($D236="","",SUMIFS(Source!L:L,Source!$B:$B,'Process (2)'!$B236,Source!$Q:$Q,"Sáng"))))</f>
        <v/>
      </c>
      <c r="H236" t="str">
        <f>IF($C236="","",IF($C236=0,"",
IF(SUMIFS(Source!M:M,Source!$B:$B,'Process (2)'!$B236,Source!$Q:$Q,"Chiều")=0,"",SUMIFS(Source!M:M,Source!$B:$B,'Process (2)'!$B236,Source!$Q:$Q,"Chiều"))))</f>
        <v/>
      </c>
      <c r="I236" t="str">
        <f>IF($C236="","",IF($C236=0,"",
IF($H236="","",SUMIFS(Source!J:J,Source!$B:$B,'Process (2)'!$B236,Source!$Q:$Q,"Chiều"))))</f>
        <v/>
      </c>
      <c r="J236" t="str">
        <f>IF($C236="","",IF($C236=0,"",
IF($H236="","",SUMIFS(Source!K:K,Source!$B:$B,'Process (2)'!$B236,Source!$Q:$Q,"Chiều"))))</f>
        <v/>
      </c>
      <c r="K236" t="str">
        <f>IF($C236="","",IF($C236=0,"",
IF($H236="","",SUMIFS(Source!L:L,Source!$B:$B,'Process (2)'!$B236,Source!$Q:$Q,"Chiều"))))</f>
        <v/>
      </c>
    </row>
    <row r="237" spans="1:11" x14ac:dyDescent="0.25">
      <c r="A237" t="str">
        <v/>
      </c>
      <c r="B237" t="str">
        <v/>
      </c>
      <c r="C237" t="str">
        <f>IF(B237="","",COUNTIF(Source!$B$1:$B$999,B237))</f>
        <v/>
      </c>
      <c r="D237" t="str">
        <f>IF($C237="","",IF($C237=0,"",
IF(SUMIFS(Source!I:I,Source!$B:$B,'Process (2)'!$B237,Source!$Q:$Q,"Sáng")=0,"",SUMIFS(Source!I:I,Source!$B:$B,'Process (2)'!$B237,Source!$Q:$Q,"Sáng"))))</f>
        <v/>
      </c>
      <c r="E237" t="str">
        <f>IF($C237="","",IF($C237=0,"",
IF($D237="","",SUMIFS(Source!J:J,Source!$B:$B,'Process (2)'!$B237,Source!$Q:$Q,"Sáng"))))</f>
        <v/>
      </c>
      <c r="F237" t="str">
        <f>IF($C237="","",IF($C237=0,"",
IF($D237="","",SUMIFS(Source!K:K,Source!$B:$B,'Process (2)'!$B237,Source!$Q:$Q,"Sáng"))))</f>
        <v/>
      </c>
      <c r="G237" t="str">
        <f>IF($C237="","",IF($C237=0,"",
IF($D237="","",SUMIFS(Source!L:L,Source!$B:$B,'Process (2)'!$B237,Source!$Q:$Q,"Sáng"))))</f>
        <v/>
      </c>
      <c r="H237" t="str">
        <f>IF($C237="","",IF($C237=0,"",
IF(SUMIFS(Source!M:M,Source!$B:$B,'Process (2)'!$B237,Source!$Q:$Q,"Chiều")=0,"",SUMIFS(Source!M:M,Source!$B:$B,'Process (2)'!$B237,Source!$Q:$Q,"Chiều"))))</f>
        <v/>
      </c>
      <c r="I237" t="str">
        <f>IF($C237="","",IF($C237=0,"",
IF($H237="","",SUMIFS(Source!J:J,Source!$B:$B,'Process (2)'!$B237,Source!$Q:$Q,"Chiều"))))</f>
        <v/>
      </c>
      <c r="J237" t="str">
        <f>IF($C237="","",IF($C237=0,"",
IF($H237="","",SUMIFS(Source!K:K,Source!$B:$B,'Process (2)'!$B237,Source!$Q:$Q,"Chiều"))))</f>
        <v/>
      </c>
      <c r="K237" t="str">
        <f>IF($C237="","",IF($C237=0,"",
IF($H237="","",SUMIFS(Source!L:L,Source!$B:$B,'Process (2)'!$B237,Source!$Q:$Q,"Chiều"))))</f>
        <v/>
      </c>
    </row>
    <row r="238" spans="1:11" x14ac:dyDescent="0.25">
      <c r="A238" t="str">
        <v/>
      </c>
      <c r="B238" t="str">
        <v/>
      </c>
      <c r="C238" t="str">
        <f>IF(B238="","",COUNTIF(Source!$B$1:$B$999,B238))</f>
        <v/>
      </c>
      <c r="D238" t="str">
        <f>IF($C238="","",IF($C238=0,"",
IF(SUMIFS(Source!I:I,Source!$B:$B,'Process (2)'!$B238,Source!$Q:$Q,"Sáng")=0,"",SUMIFS(Source!I:I,Source!$B:$B,'Process (2)'!$B238,Source!$Q:$Q,"Sáng"))))</f>
        <v/>
      </c>
      <c r="E238" t="str">
        <f>IF($C238="","",IF($C238=0,"",
IF($D238="","",SUMIFS(Source!J:J,Source!$B:$B,'Process (2)'!$B238,Source!$Q:$Q,"Sáng"))))</f>
        <v/>
      </c>
      <c r="F238" t="str">
        <f>IF($C238="","",IF($C238=0,"",
IF($D238="","",SUMIFS(Source!K:K,Source!$B:$B,'Process (2)'!$B238,Source!$Q:$Q,"Sáng"))))</f>
        <v/>
      </c>
      <c r="G238" t="str">
        <f>IF($C238="","",IF($C238=0,"",
IF($D238="","",SUMIFS(Source!L:L,Source!$B:$B,'Process (2)'!$B238,Source!$Q:$Q,"Sáng"))))</f>
        <v/>
      </c>
      <c r="H238" t="str">
        <f>IF($C238="","",IF($C238=0,"",
IF(SUMIFS(Source!M:M,Source!$B:$B,'Process (2)'!$B238,Source!$Q:$Q,"Chiều")=0,"",SUMIFS(Source!M:M,Source!$B:$B,'Process (2)'!$B238,Source!$Q:$Q,"Chiều"))))</f>
        <v/>
      </c>
      <c r="I238" t="str">
        <f>IF($C238="","",IF($C238=0,"",
IF($H238="","",SUMIFS(Source!J:J,Source!$B:$B,'Process (2)'!$B238,Source!$Q:$Q,"Chiều"))))</f>
        <v/>
      </c>
      <c r="J238" t="str">
        <f>IF($C238="","",IF($C238=0,"",
IF($H238="","",SUMIFS(Source!K:K,Source!$B:$B,'Process (2)'!$B238,Source!$Q:$Q,"Chiều"))))</f>
        <v/>
      </c>
      <c r="K238" t="str">
        <f>IF($C238="","",IF($C238=0,"",
IF($H238="","",SUMIFS(Source!L:L,Source!$B:$B,'Process (2)'!$B238,Source!$Q:$Q,"Chiều"))))</f>
        <v/>
      </c>
    </row>
    <row r="239" spans="1:11" x14ac:dyDescent="0.25">
      <c r="A239" t="str">
        <v/>
      </c>
      <c r="B239" t="str">
        <v/>
      </c>
      <c r="C239" t="str">
        <f>IF(B239="","",COUNTIF(Source!$B$1:$B$999,B239))</f>
        <v/>
      </c>
      <c r="D239" t="str">
        <f>IF($C239="","",IF($C239=0,"",
IF(SUMIFS(Source!I:I,Source!$B:$B,'Process (2)'!$B239,Source!$Q:$Q,"Sáng")=0,"",SUMIFS(Source!I:I,Source!$B:$B,'Process (2)'!$B239,Source!$Q:$Q,"Sáng"))))</f>
        <v/>
      </c>
      <c r="E239" t="str">
        <f>IF($C239="","",IF($C239=0,"",
IF($D239="","",SUMIFS(Source!J:J,Source!$B:$B,'Process (2)'!$B239,Source!$Q:$Q,"Sáng"))))</f>
        <v/>
      </c>
      <c r="F239" t="str">
        <f>IF($C239="","",IF($C239=0,"",
IF($D239="","",SUMIFS(Source!K:K,Source!$B:$B,'Process (2)'!$B239,Source!$Q:$Q,"Sáng"))))</f>
        <v/>
      </c>
      <c r="G239" t="str">
        <f>IF($C239="","",IF($C239=0,"",
IF($D239="","",SUMIFS(Source!L:L,Source!$B:$B,'Process (2)'!$B239,Source!$Q:$Q,"Sáng"))))</f>
        <v/>
      </c>
      <c r="H239" t="str">
        <f>IF($C239="","",IF($C239=0,"",
IF(SUMIFS(Source!M:M,Source!$B:$B,'Process (2)'!$B239,Source!$Q:$Q,"Chiều")=0,"",SUMIFS(Source!M:M,Source!$B:$B,'Process (2)'!$B239,Source!$Q:$Q,"Chiều"))))</f>
        <v/>
      </c>
      <c r="I239" t="str">
        <f>IF($C239="","",IF($C239=0,"",
IF($H239="","",SUMIFS(Source!J:J,Source!$B:$B,'Process (2)'!$B239,Source!$Q:$Q,"Chiều"))))</f>
        <v/>
      </c>
      <c r="J239" t="str">
        <f>IF($C239="","",IF($C239=0,"",
IF($H239="","",SUMIFS(Source!K:K,Source!$B:$B,'Process (2)'!$B239,Source!$Q:$Q,"Chiều"))))</f>
        <v/>
      </c>
      <c r="K239" t="str">
        <f>IF($C239="","",IF($C239=0,"",
IF($H239="","",SUMIFS(Source!L:L,Source!$B:$B,'Process (2)'!$B239,Source!$Q:$Q,"Chiều"))))</f>
        <v/>
      </c>
    </row>
    <row r="240" spans="1:11" x14ac:dyDescent="0.25">
      <c r="A240" t="str">
        <v/>
      </c>
      <c r="B240" t="str">
        <v/>
      </c>
      <c r="C240" t="str">
        <f>IF(B240="","",COUNTIF(Source!$B$1:$B$999,B240))</f>
        <v/>
      </c>
      <c r="D240" t="str">
        <f>IF($C240="","",IF($C240=0,"",
IF(SUMIFS(Source!I:I,Source!$B:$B,'Process (2)'!$B240,Source!$Q:$Q,"Sáng")=0,"",SUMIFS(Source!I:I,Source!$B:$B,'Process (2)'!$B240,Source!$Q:$Q,"Sáng"))))</f>
        <v/>
      </c>
      <c r="E240" t="str">
        <f>IF($C240="","",IF($C240=0,"",
IF($D240="","",SUMIFS(Source!J:J,Source!$B:$B,'Process (2)'!$B240,Source!$Q:$Q,"Sáng"))))</f>
        <v/>
      </c>
      <c r="F240" t="str">
        <f>IF($C240="","",IF($C240=0,"",
IF($D240="","",SUMIFS(Source!K:K,Source!$B:$B,'Process (2)'!$B240,Source!$Q:$Q,"Sáng"))))</f>
        <v/>
      </c>
      <c r="G240" t="str">
        <f>IF($C240="","",IF($C240=0,"",
IF($D240="","",SUMIFS(Source!L:L,Source!$B:$B,'Process (2)'!$B240,Source!$Q:$Q,"Sáng"))))</f>
        <v/>
      </c>
      <c r="H240" t="str">
        <f>IF($C240="","",IF($C240=0,"",
IF(SUMIFS(Source!M:M,Source!$B:$B,'Process (2)'!$B240,Source!$Q:$Q,"Chiều")=0,"",SUMIFS(Source!M:M,Source!$B:$B,'Process (2)'!$B240,Source!$Q:$Q,"Chiều"))))</f>
        <v/>
      </c>
      <c r="I240" t="str">
        <f>IF($C240="","",IF($C240=0,"",
IF($H240="","",SUMIFS(Source!J:J,Source!$B:$B,'Process (2)'!$B240,Source!$Q:$Q,"Chiều"))))</f>
        <v/>
      </c>
      <c r="J240" t="str">
        <f>IF($C240="","",IF($C240=0,"",
IF($H240="","",SUMIFS(Source!K:K,Source!$B:$B,'Process (2)'!$B240,Source!$Q:$Q,"Chiều"))))</f>
        <v/>
      </c>
      <c r="K240" t="str">
        <f>IF($C240="","",IF($C240=0,"",
IF($H240="","",SUMIFS(Source!L:L,Source!$B:$B,'Process (2)'!$B240,Source!$Q:$Q,"Chiều"))))</f>
        <v/>
      </c>
    </row>
    <row r="241" spans="1:11" x14ac:dyDescent="0.25">
      <c r="A241" t="str">
        <v/>
      </c>
      <c r="B241" t="str">
        <v/>
      </c>
      <c r="C241" t="str">
        <f>IF(B241="","",COUNTIF(Source!$B$1:$B$999,B241))</f>
        <v/>
      </c>
      <c r="D241" t="str">
        <f>IF($C241="","",IF($C241=0,"",
IF(SUMIFS(Source!I:I,Source!$B:$B,'Process (2)'!$B241,Source!$Q:$Q,"Sáng")=0,"",SUMIFS(Source!I:I,Source!$B:$B,'Process (2)'!$B241,Source!$Q:$Q,"Sáng"))))</f>
        <v/>
      </c>
      <c r="E241" t="str">
        <f>IF($C241="","",IF($C241=0,"",
IF($D241="","",SUMIFS(Source!J:J,Source!$B:$B,'Process (2)'!$B241,Source!$Q:$Q,"Sáng"))))</f>
        <v/>
      </c>
      <c r="F241" t="str">
        <f>IF($C241="","",IF($C241=0,"",
IF($D241="","",SUMIFS(Source!K:K,Source!$B:$B,'Process (2)'!$B241,Source!$Q:$Q,"Sáng"))))</f>
        <v/>
      </c>
      <c r="G241" t="str">
        <f>IF($C241="","",IF($C241=0,"",
IF($D241="","",SUMIFS(Source!L:L,Source!$B:$B,'Process (2)'!$B241,Source!$Q:$Q,"Sáng"))))</f>
        <v/>
      </c>
      <c r="H241" t="str">
        <f>IF($C241="","",IF($C241=0,"",
IF(SUMIFS(Source!M:M,Source!$B:$B,'Process (2)'!$B241,Source!$Q:$Q,"Chiều")=0,"",SUMIFS(Source!M:M,Source!$B:$B,'Process (2)'!$B241,Source!$Q:$Q,"Chiều"))))</f>
        <v/>
      </c>
      <c r="I241" t="str">
        <f>IF($C241="","",IF($C241=0,"",
IF($H241="","",SUMIFS(Source!J:J,Source!$B:$B,'Process (2)'!$B241,Source!$Q:$Q,"Chiều"))))</f>
        <v/>
      </c>
      <c r="J241" t="str">
        <f>IF($C241="","",IF($C241=0,"",
IF($H241="","",SUMIFS(Source!K:K,Source!$B:$B,'Process (2)'!$B241,Source!$Q:$Q,"Chiều"))))</f>
        <v/>
      </c>
      <c r="K241" t="str">
        <f>IF($C241="","",IF($C241=0,"",
IF($H241="","",SUMIFS(Source!L:L,Source!$B:$B,'Process (2)'!$B241,Source!$Q:$Q,"Chiều"))))</f>
        <v/>
      </c>
    </row>
    <row r="242" spans="1:11" x14ac:dyDescent="0.25">
      <c r="A242" t="str">
        <v/>
      </c>
      <c r="B242" t="str">
        <v/>
      </c>
      <c r="C242" t="str">
        <f>IF(B242="","",COUNTIF(Source!$B$1:$B$999,B242))</f>
        <v/>
      </c>
      <c r="D242" t="str">
        <f>IF($C242="","",IF($C242=0,"",
IF(SUMIFS(Source!I:I,Source!$B:$B,'Process (2)'!$B242,Source!$Q:$Q,"Sáng")=0,"",SUMIFS(Source!I:I,Source!$B:$B,'Process (2)'!$B242,Source!$Q:$Q,"Sáng"))))</f>
        <v/>
      </c>
      <c r="E242" t="str">
        <f>IF($C242="","",IF($C242=0,"",
IF($D242="","",SUMIFS(Source!J:J,Source!$B:$B,'Process (2)'!$B242,Source!$Q:$Q,"Sáng"))))</f>
        <v/>
      </c>
      <c r="F242" t="str">
        <f>IF($C242="","",IF($C242=0,"",
IF($D242="","",SUMIFS(Source!K:K,Source!$B:$B,'Process (2)'!$B242,Source!$Q:$Q,"Sáng"))))</f>
        <v/>
      </c>
      <c r="G242" t="str">
        <f>IF($C242="","",IF($C242=0,"",
IF($D242="","",SUMIFS(Source!L:L,Source!$B:$B,'Process (2)'!$B242,Source!$Q:$Q,"Sáng"))))</f>
        <v/>
      </c>
      <c r="H242" t="str">
        <f>IF($C242="","",IF($C242=0,"",
IF(SUMIFS(Source!M:M,Source!$B:$B,'Process (2)'!$B242,Source!$Q:$Q,"Chiều")=0,"",SUMIFS(Source!M:M,Source!$B:$B,'Process (2)'!$B242,Source!$Q:$Q,"Chiều"))))</f>
        <v/>
      </c>
      <c r="I242" t="str">
        <f>IF($C242="","",IF($C242=0,"",
IF($H242="","",SUMIFS(Source!J:J,Source!$B:$B,'Process (2)'!$B242,Source!$Q:$Q,"Chiều"))))</f>
        <v/>
      </c>
      <c r="J242" t="str">
        <f>IF($C242="","",IF($C242=0,"",
IF($H242="","",SUMIFS(Source!K:K,Source!$B:$B,'Process (2)'!$B242,Source!$Q:$Q,"Chiều"))))</f>
        <v/>
      </c>
      <c r="K242" t="str">
        <f>IF($C242="","",IF($C242=0,"",
IF($H242="","",SUMIFS(Source!L:L,Source!$B:$B,'Process (2)'!$B242,Source!$Q:$Q,"Chiều"))))</f>
        <v/>
      </c>
    </row>
    <row r="243" spans="1:11" x14ac:dyDescent="0.25">
      <c r="A243" t="str">
        <v/>
      </c>
      <c r="B243" t="str">
        <v/>
      </c>
      <c r="C243" t="str">
        <f>IF(B243="","",COUNTIF(Source!$B$1:$B$999,B243))</f>
        <v/>
      </c>
      <c r="D243" t="str">
        <f>IF($C243="","",IF($C243=0,"",
IF(SUMIFS(Source!I:I,Source!$B:$B,'Process (2)'!$B243,Source!$Q:$Q,"Sáng")=0,"",SUMIFS(Source!I:I,Source!$B:$B,'Process (2)'!$B243,Source!$Q:$Q,"Sáng"))))</f>
        <v/>
      </c>
      <c r="E243" t="str">
        <f>IF($C243="","",IF($C243=0,"",
IF($D243="","",SUMIFS(Source!J:J,Source!$B:$B,'Process (2)'!$B243,Source!$Q:$Q,"Sáng"))))</f>
        <v/>
      </c>
      <c r="F243" t="str">
        <f>IF($C243="","",IF($C243=0,"",
IF($D243="","",SUMIFS(Source!K:K,Source!$B:$B,'Process (2)'!$B243,Source!$Q:$Q,"Sáng"))))</f>
        <v/>
      </c>
      <c r="G243" t="str">
        <f>IF($C243="","",IF($C243=0,"",
IF($D243="","",SUMIFS(Source!L:L,Source!$B:$B,'Process (2)'!$B243,Source!$Q:$Q,"Sáng"))))</f>
        <v/>
      </c>
      <c r="H243" t="str">
        <f>IF($C243="","",IF($C243=0,"",
IF(SUMIFS(Source!M:M,Source!$B:$B,'Process (2)'!$B243,Source!$Q:$Q,"Chiều")=0,"",SUMIFS(Source!M:M,Source!$B:$B,'Process (2)'!$B243,Source!$Q:$Q,"Chiều"))))</f>
        <v/>
      </c>
      <c r="I243" t="str">
        <f>IF($C243="","",IF($C243=0,"",
IF($H243="","",SUMIFS(Source!J:J,Source!$B:$B,'Process (2)'!$B243,Source!$Q:$Q,"Chiều"))))</f>
        <v/>
      </c>
      <c r="J243" t="str">
        <f>IF($C243="","",IF($C243=0,"",
IF($H243="","",SUMIFS(Source!K:K,Source!$B:$B,'Process (2)'!$B243,Source!$Q:$Q,"Chiều"))))</f>
        <v/>
      </c>
      <c r="K243" t="str">
        <f>IF($C243="","",IF($C243=0,"",
IF($H243="","",SUMIFS(Source!L:L,Source!$B:$B,'Process (2)'!$B243,Source!$Q:$Q,"Chiều"))))</f>
        <v/>
      </c>
    </row>
    <row r="244" spans="1:11" x14ac:dyDescent="0.25">
      <c r="A244" t="str">
        <v/>
      </c>
      <c r="B244" t="str">
        <v/>
      </c>
      <c r="C244" t="str">
        <f>IF(B244="","",COUNTIF(Source!$B$1:$B$999,B244))</f>
        <v/>
      </c>
      <c r="D244" t="str">
        <f>IF($C244="","",IF($C244=0,"",
IF(SUMIFS(Source!I:I,Source!$B:$B,'Process (2)'!$B244,Source!$Q:$Q,"Sáng")=0,"",SUMIFS(Source!I:I,Source!$B:$B,'Process (2)'!$B244,Source!$Q:$Q,"Sáng"))))</f>
        <v/>
      </c>
      <c r="E244" t="str">
        <f>IF($C244="","",IF($C244=0,"",
IF($D244="","",SUMIFS(Source!J:J,Source!$B:$B,'Process (2)'!$B244,Source!$Q:$Q,"Sáng"))))</f>
        <v/>
      </c>
      <c r="F244" t="str">
        <f>IF($C244="","",IF($C244=0,"",
IF($D244="","",SUMIFS(Source!K:K,Source!$B:$B,'Process (2)'!$B244,Source!$Q:$Q,"Sáng"))))</f>
        <v/>
      </c>
      <c r="G244" t="str">
        <f>IF($C244="","",IF($C244=0,"",
IF($D244="","",SUMIFS(Source!L:L,Source!$B:$B,'Process (2)'!$B244,Source!$Q:$Q,"Sáng"))))</f>
        <v/>
      </c>
      <c r="H244" t="str">
        <f>IF($C244="","",IF($C244=0,"",
IF(SUMIFS(Source!M:M,Source!$B:$B,'Process (2)'!$B244,Source!$Q:$Q,"Chiều")=0,"",SUMIFS(Source!M:M,Source!$B:$B,'Process (2)'!$B244,Source!$Q:$Q,"Chiều"))))</f>
        <v/>
      </c>
      <c r="I244" t="str">
        <f>IF($C244="","",IF($C244=0,"",
IF($H244="","",SUMIFS(Source!J:J,Source!$B:$B,'Process (2)'!$B244,Source!$Q:$Q,"Chiều"))))</f>
        <v/>
      </c>
      <c r="J244" t="str">
        <f>IF($C244="","",IF($C244=0,"",
IF($H244="","",SUMIFS(Source!K:K,Source!$B:$B,'Process (2)'!$B244,Source!$Q:$Q,"Chiều"))))</f>
        <v/>
      </c>
      <c r="K244" t="str">
        <f>IF($C244="","",IF($C244=0,"",
IF($H244="","",SUMIFS(Source!L:L,Source!$B:$B,'Process (2)'!$B244,Source!$Q:$Q,"Chiều"))))</f>
        <v/>
      </c>
    </row>
    <row r="245" spans="1:11" x14ac:dyDescent="0.25">
      <c r="A245" t="str">
        <v/>
      </c>
      <c r="B245" t="str">
        <v/>
      </c>
      <c r="C245" t="str">
        <f>IF(B245="","",COUNTIF(Source!$B$1:$B$999,B245))</f>
        <v/>
      </c>
      <c r="D245" t="str">
        <f>IF($C245="","",IF($C245=0,"",
IF(SUMIFS(Source!I:I,Source!$B:$B,'Process (2)'!$B245,Source!$Q:$Q,"Sáng")=0,"",SUMIFS(Source!I:I,Source!$B:$B,'Process (2)'!$B245,Source!$Q:$Q,"Sáng"))))</f>
        <v/>
      </c>
      <c r="E245" t="str">
        <f>IF($C245="","",IF($C245=0,"",
IF($D245="","",SUMIFS(Source!J:J,Source!$B:$B,'Process (2)'!$B245,Source!$Q:$Q,"Sáng"))))</f>
        <v/>
      </c>
      <c r="F245" t="str">
        <f>IF($C245="","",IF($C245=0,"",
IF($D245="","",SUMIFS(Source!K:K,Source!$B:$B,'Process (2)'!$B245,Source!$Q:$Q,"Sáng"))))</f>
        <v/>
      </c>
      <c r="G245" t="str">
        <f>IF($C245="","",IF($C245=0,"",
IF($D245="","",SUMIFS(Source!L:L,Source!$B:$B,'Process (2)'!$B245,Source!$Q:$Q,"Sáng"))))</f>
        <v/>
      </c>
      <c r="H245" t="str">
        <f>IF($C245="","",IF($C245=0,"",
IF(SUMIFS(Source!M:M,Source!$B:$B,'Process (2)'!$B245,Source!$Q:$Q,"Chiều")=0,"",SUMIFS(Source!M:M,Source!$B:$B,'Process (2)'!$B245,Source!$Q:$Q,"Chiều"))))</f>
        <v/>
      </c>
      <c r="I245" t="str">
        <f>IF($C245="","",IF($C245=0,"",
IF($H245="","",SUMIFS(Source!J:J,Source!$B:$B,'Process (2)'!$B245,Source!$Q:$Q,"Chiều"))))</f>
        <v/>
      </c>
      <c r="J245" t="str">
        <f>IF($C245="","",IF($C245=0,"",
IF($H245="","",SUMIFS(Source!K:K,Source!$B:$B,'Process (2)'!$B245,Source!$Q:$Q,"Chiều"))))</f>
        <v/>
      </c>
      <c r="K245" t="str">
        <f>IF($C245="","",IF($C245=0,"",
IF($H245="","",SUMIFS(Source!L:L,Source!$B:$B,'Process (2)'!$B245,Source!$Q:$Q,"Chiều"))))</f>
        <v/>
      </c>
    </row>
    <row r="246" spans="1:11" x14ac:dyDescent="0.25">
      <c r="A246" t="str">
        <v/>
      </c>
      <c r="B246" t="str">
        <v/>
      </c>
      <c r="C246" t="str">
        <f>IF(B246="","",COUNTIF(Source!$B$1:$B$999,B246))</f>
        <v/>
      </c>
      <c r="D246" t="str">
        <f>IF($C246="","",IF($C246=0,"",
IF(SUMIFS(Source!I:I,Source!$B:$B,'Process (2)'!$B246,Source!$Q:$Q,"Sáng")=0,"",SUMIFS(Source!I:I,Source!$B:$B,'Process (2)'!$B246,Source!$Q:$Q,"Sáng"))))</f>
        <v/>
      </c>
      <c r="E246" t="str">
        <f>IF($C246="","",IF($C246=0,"",
IF($D246="","",SUMIFS(Source!J:J,Source!$B:$B,'Process (2)'!$B246,Source!$Q:$Q,"Sáng"))))</f>
        <v/>
      </c>
      <c r="F246" t="str">
        <f>IF($C246="","",IF($C246=0,"",
IF($D246="","",SUMIFS(Source!K:K,Source!$B:$B,'Process (2)'!$B246,Source!$Q:$Q,"Sáng"))))</f>
        <v/>
      </c>
      <c r="G246" t="str">
        <f>IF($C246="","",IF($C246=0,"",
IF($D246="","",SUMIFS(Source!L:L,Source!$B:$B,'Process (2)'!$B246,Source!$Q:$Q,"Sáng"))))</f>
        <v/>
      </c>
      <c r="H246" t="str">
        <f>IF($C246="","",IF($C246=0,"",
IF(SUMIFS(Source!M:M,Source!$B:$B,'Process (2)'!$B246,Source!$Q:$Q,"Chiều")=0,"",SUMIFS(Source!M:M,Source!$B:$B,'Process (2)'!$B246,Source!$Q:$Q,"Chiều"))))</f>
        <v/>
      </c>
      <c r="I246" t="str">
        <f>IF($C246="","",IF($C246=0,"",
IF($H246="","",SUMIFS(Source!J:J,Source!$B:$B,'Process (2)'!$B246,Source!$Q:$Q,"Chiều"))))</f>
        <v/>
      </c>
      <c r="J246" t="str">
        <f>IF($C246="","",IF($C246=0,"",
IF($H246="","",SUMIFS(Source!K:K,Source!$B:$B,'Process (2)'!$B246,Source!$Q:$Q,"Chiều"))))</f>
        <v/>
      </c>
      <c r="K246" t="str">
        <f>IF($C246="","",IF($C246=0,"",
IF($H246="","",SUMIFS(Source!L:L,Source!$B:$B,'Process (2)'!$B246,Source!$Q:$Q,"Chiều"))))</f>
        <v/>
      </c>
    </row>
    <row r="247" spans="1:11" x14ac:dyDescent="0.25">
      <c r="A247" t="str">
        <v/>
      </c>
      <c r="B247" t="str">
        <v/>
      </c>
      <c r="C247" t="str">
        <f>IF(B247="","",COUNTIF(Source!$B$1:$B$999,B247))</f>
        <v/>
      </c>
      <c r="D247" t="str">
        <f>IF($C247="","",IF($C247=0,"",
IF(SUMIFS(Source!I:I,Source!$B:$B,'Process (2)'!$B247,Source!$Q:$Q,"Sáng")=0,"",SUMIFS(Source!I:I,Source!$B:$B,'Process (2)'!$B247,Source!$Q:$Q,"Sáng"))))</f>
        <v/>
      </c>
      <c r="E247" t="str">
        <f>IF($C247="","",IF($C247=0,"",
IF($D247="","",SUMIFS(Source!J:J,Source!$B:$B,'Process (2)'!$B247,Source!$Q:$Q,"Sáng"))))</f>
        <v/>
      </c>
      <c r="F247" t="str">
        <f>IF($C247="","",IF($C247=0,"",
IF($D247="","",SUMIFS(Source!K:K,Source!$B:$B,'Process (2)'!$B247,Source!$Q:$Q,"Sáng"))))</f>
        <v/>
      </c>
      <c r="G247" t="str">
        <f>IF($C247="","",IF($C247=0,"",
IF($D247="","",SUMIFS(Source!L:L,Source!$B:$B,'Process (2)'!$B247,Source!$Q:$Q,"Sáng"))))</f>
        <v/>
      </c>
      <c r="H247" t="str">
        <f>IF($C247="","",IF($C247=0,"",
IF(SUMIFS(Source!M:M,Source!$B:$B,'Process (2)'!$B247,Source!$Q:$Q,"Chiều")=0,"",SUMIFS(Source!M:M,Source!$B:$B,'Process (2)'!$B247,Source!$Q:$Q,"Chiều"))))</f>
        <v/>
      </c>
      <c r="I247" t="str">
        <f>IF($C247="","",IF($C247=0,"",
IF($H247="","",SUMIFS(Source!J:J,Source!$B:$B,'Process (2)'!$B247,Source!$Q:$Q,"Chiều"))))</f>
        <v/>
      </c>
      <c r="J247" t="str">
        <f>IF($C247="","",IF($C247=0,"",
IF($H247="","",SUMIFS(Source!K:K,Source!$B:$B,'Process (2)'!$B247,Source!$Q:$Q,"Chiều"))))</f>
        <v/>
      </c>
      <c r="K247" t="str">
        <f>IF($C247="","",IF($C247=0,"",
IF($H247="","",SUMIFS(Source!L:L,Source!$B:$B,'Process (2)'!$B247,Source!$Q:$Q,"Chiều"))))</f>
        <v/>
      </c>
    </row>
    <row r="248" spans="1:11" x14ac:dyDescent="0.25">
      <c r="A248" t="str">
        <v/>
      </c>
      <c r="B248" t="str">
        <v/>
      </c>
      <c r="C248" t="str">
        <f>IF(B248="","",COUNTIF(Source!$B$1:$B$999,B248))</f>
        <v/>
      </c>
      <c r="D248" t="str">
        <f>IF($C248="","",IF($C248=0,"",
IF(SUMIFS(Source!I:I,Source!$B:$B,'Process (2)'!$B248,Source!$Q:$Q,"Sáng")=0,"",SUMIFS(Source!I:I,Source!$B:$B,'Process (2)'!$B248,Source!$Q:$Q,"Sáng"))))</f>
        <v/>
      </c>
      <c r="E248" t="str">
        <f>IF($C248="","",IF($C248=0,"",
IF($D248="","",SUMIFS(Source!J:J,Source!$B:$B,'Process (2)'!$B248,Source!$Q:$Q,"Sáng"))))</f>
        <v/>
      </c>
      <c r="F248" t="str">
        <f>IF($C248="","",IF($C248=0,"",
IF($D248="","",SUMIFS(Source!K:K,Source!$B:$B,'Process (2)'!$B248,Source!$Q:$Q,"Sáng"))))</f>
        <v/>
      </c>
      <c r="G248" t="str">
        <f>IF($C248="","",IF($C248=0,"",
IF($D248="","",SUMIFS(Source!L:L,Source!$B:$B,'Process (2)'!$B248,Source!$Q:$Q,"Sáng"))))</f>
        <v/>
      </c>
      <c r="H248" t="str">
        <f>IF($C248="","",IF($C248=0,"",
IF(SUMIFS(Source!M:M,Source!$B:$B,'Process (2)'!$B248,Source!$Q:$Q,"Chiều")=0,"",SUMIFS(Source!M:M,Source!$B:$B,'Process (2)'!$B248,Source!$Q:$Q,"Chiều"))))</f>
        <v/>
      </c>
      <c r="I248" t="str">
        <f>IF($C248="","",IF($C248=0,"",
IF($H248="","",SUMIFS(Source!J:J,Source!$B:$B,'Process (2)'!$B248,Source!$Q:$Q,"Chiều"))))</f>
        <v/>
      </c>
      <c r="J248" t="str">
        <f>IF($C248="","",IF($C248=0,"",
IF($H248="","",SUMIFS(Source!K:K,Source!$B:$B,'Process (2)'!$B248,Source!$Q:$Q,"Chiều"))))</f>
        <v/>
      </c>
      <c r="K248" t="str">
        <f>IF($C248="","",IF($C248=0,"",
IF($H248="","",SUMIFS(Source!L:L,Source!$B:$B,'Process (2)'!$B248,Source!$Q:$Q,"Chiều"))))</f>
        <v/>
      </c>
    </row>
    <row r="249" spans="1:11" x14ac:dyDescent="0.25">
      <c r="A249" t="str">
        <v/>
      </c>
      <c r="B249" t="str">
        <v/>
      </c>
      <c r="C249" t="str">
        <f>IF(B249="","",COUNTIF(Source!$B$1:$B$999,B249))</f>
        <v/>
      </c>
      <c r="D249" t="str">
        <f>IF($C249="","",IF($C249=0,"",
IF(SUMIFS(Source!I:I,Source!$B:$B,'Process (2)'!$B249,Source!$Q:$Q,"Sáng")=0,"",SUMIFS(Source!I:I,Source!$B:$B,'Process (2)'!$B249,Source!$Q:$Q,"Sáng"))))</f>
        <v/>
      </c>
      <c r="E249" t="str">
        <f>IF($C249="","",IF($C249=0,"",
IF($D249="","",SUMIFS(Source!J:J,Source!$B:$B,'Process (2)'!$B249,Source!$Q:$Q,"Sáng"))))</f>
        <v/>
      </c>
      <c r="F249" t="str">
        <f>IF($C249="","",IF($C249=0,"",
IF($D249="","",SUMIFS(Source!K:K,Source!$B:$B,'Process (2)'!$B249,Source!$Q:$Q,"Sáng"))))</f>
        <v/>
      </c>
      <c r="G249" t="str">
        <f>IF($C249="","",IF($C249=0,"",
IF($D249="","",SUMIFS(Source!L:L,Source!$B:$B,'Process (2)'!$B249,Source!$Q:$Q,"Sáng"))))</f>
        <v/>
      </c>
      <c r="H249" t="str">
        <f>IF($C249="","",IF($C249=0,"",
IF(SUMIFS(Source!M:M,Source!$B:$B,'Process (2)'!$B249,Source!$Q:$Q,"Chiều")=0,"",SUMIFS(Source!M:M,Source!$B:$B,'Process (2)'!$B249,Source!$Q:$Q,"Chiều"))))</f>
        <v/>
      </c>
      <c r="I249" t="str">
        <f>IF($C249="","",IF($C249=0,"",
IF($H249="","",SUMIFS(Source!J:J,Source!$B:$B,'Process (2)'!$B249,Source!$Q:$Q,"Chiều"))))</f>
        <v/>
      </c>
      <c r="J249" t="str">
        <f>IF($C249="","",IF($C249=0,"",
IF($H249="","",SUMIFS(Source!K:K,Source!$B:$B,'Process (2)'!$B249,Source!$Q:$Q,"Chiều"))))</f>
        <v/>
      </c>
      <c r="K249" t="str">
        <f>IF($C249="","",IF($C249=0,"",
IF($H249="","",SUMIFS(Source!L:L,Source!$B:$B,'Process (2)'!$B249,Source!$Q:$Q,"Chiều"))))</f>
        <v/>
      </c>
    </row>
    <row r="250" spans="1:11" x14ac:dyDescent="0.25">
      <c r="A250" t="str">
        <v/>
      </c>
      <c r="B250" t="str">
        <v/>
      </c>
      <c r="C250" t="str">
        <f>IF(B250="","",COUNTIF(Source!$B$1:$B$999,B250))</f>
        <v/>
      </c>
      <c r="D250" t="str">
        <f>IF($C250="","",IF($C250=0,"",
IF(SUMIFS(Source!I:I,Source!$B:$B,'Process (2)'!$B250,Source!$Q:$Q,"Sáng")=0,"",SUMIFS(Source!I:I,Source!$B:$B,'Process (2)'!$B250,Source!$Q:$Q,"Sáng"))))</f>
        <v/>
      </c>
      <c r="E250" t="str">
        <f>IF($C250="","",IF($C250=0,"",
IF($D250="","",SUMIFS(Source!J:J,Source!$B:$B,'Process (2)'!$B250,Source!$Q:$Q,"Sáng"))))</f>
        <v/>
      </c>
      <c r="F250" t="str">
        <f>IF($C250="","",IF($C250=0,"",
IF($D250="","",SUMIFS(Source!K:K,Source!$B:$B,'Process (2)'!$B250,Source!$Q:$Q,"Sáng"))))</f>
        <v/>
      </c>
      <c r="G250" t="str">
        <f>IF($C250="","",IF($C250=0,"",
IF($D250="","",SUMIFS(Source!L:L,Source!$B:$B,'Process (2)'!$B250,Source!$Q:$Q,"Sáng"))))</f>
        <v/>
      </c>
      <c r="H250" t="str">
        <f>IF($C250="","",IF($C250=0,"",
IF(SUMIFS(Source!M:M,Source!$B:$B,'Process (2)'!$B250,Source!$Q:$Q,"Chiều")=0,"",SUMIFS(Source!M:M,Source!$B:$B,'Process (2)'!$B250,Source!$Q:$Q,"Chiều"))))</f>
        <v/>
      </c>
      <c r="I250" t="str">
        <f>IF($C250="","",IF($C250=0,"",
IF($H250="","",SUMIFS(Source!J:J,Source!$B:$B,'Process (2)'!$B250,Source!$Q:$Q,"Chiều"))))</f>
        <v/>
      </c>
      <c r="J250" t="str">
        <f>IF($C250="","",IF($C250=0,"",
IF($H250="","",SUMIFS(Source!K:K,Source!$B:$B,'Process (2)'!$B250,Source!$Q:$Q,"Chiều"))))</f>
        <v/>
      </c>
      <c r="K250" t="str">
        <f>IF($C250="","",IF($C250=0,"",
IF($H250="","",SUMIFS(Source!L:L,Source!$B:$B,'Process (2)'!$B250,Source!$Q:$Q,"Chiều"))))</f>
        <v/>
      </c>
    </row>
    <row r="251" spans="1:11" x14ac:dyDescent="0.25">
      <c r="A251" t="str">
        <v/>
      </c>
      <c r="B251" t="str">
        <v/>
      </c>
      <c r="C251" t="str">
        <f>IF(B251="","",COUNTIF(Source!$B$1:$B$999,B251))</f>
        <v/>
      </c>
      <c r="D251" t="str">
        <f>IF($C251="","",IF($C251=0,"",
IF(SUMIFS(Source!I:I,Source!$B:$B,'Process (2)'!$B251,Source!$Q:$Q,"Sáng")=0,"",SUMIFS(Source!I:I,Source!$B:$B,'Process (2)'!$B251,Source!$Q:$Q,"Sáng"))))</f>
        <v/>
      </c>
      <c r="E251" t="str">
        <f>IF($C251="","",IF($C251=0,"",
IF($D251="","",SUMIFS(Source!J:J,Source!$B:$B,'Process (2)'!$B251,Source!$Q:$Q,"Sáng"))))</f>
        <v/>
      </c>
      <c r="F251" t="str">
        <f>IF($C251="","",IF($C251=0,"",
IF($D251="","",SUMIFS(Source!K:K,Source!$B:$B,'Process (2)'!$B251,Source!$Q:$Q,"Sáng"))))</f>
        <v/>
      </c>
      <c r="G251" t="str">
        <f>IF($C251="","",IF($C251=0,"",
IF($D251="","",SUMIFS(Source!L:L,Source!$B:$B,'Process (2)'!$B251,Source!$Q:$Q,"Sáng"))))</f>
        <v/>
      </c>
      <c r="H251" t="str">
        <f>IF($C251="","",IF($C251=0,"",
IF(SUMIFS(Source!M:M,Source!$B:$B,'Process (2)'!$B251,Source!$Q:$Q,"Chiều")=0,"",SUMIFS(Source!M:M,Source!$B:$B,'Process (2)'!$B251,Source!$Q:$Q,"Chiều"))))</f>
        <v/>
      </c>
      <c r="I251" t="str">
        <f>IF($C251="","",IF($C251=0,"",
IF($H251="","",SUMIFS(Source!J:J,Source!$B:$B,'Process (2)'!$B251,Source!$Q:$Q,"Chiều"))))</f>
        <v/>
      </c>
      <c r="J251" t="str">
        <f>IF($C251="","",IF($C251=0,"",
IF($H251="","",SUMIFS(Source!K:K,Source!$B:$B,'Process (2)'!$B251,Source!$Q:$Q,"Chiều"))))</f>
        <v/>
      </c>
      <c r="K251" t="str">
        <f>IF($C251="","",IF($C251=0,"",
IF($H251="","",SUMIFS(Source!L:L,Source!$B:$B,'Process (2)'!$B251,Source!$Q:$Q,"Chiều"))))</f>
        <v/>
      </c>
    </row>
    <row r="252" spans="1:11" x14ac:dyDescent="0.25">
      <c r="A252" t="str">
        <v/>
      </c>
      <c r="B252" t="str">
        <v/>
      </c>
      <c r="C252" t="str">
        <f>IF(B252="","",COUNTIF(Source!$B$1:$B$999,B252))</f>
        <v/>
      </c>
      <c r="D252" t="str">
        <f>IF($C252="","",IF($C252=0,"",
IF(SUMIFS(Source!I:I,Source!$B:$B,'Process (2)'!$B252,Source!$Q:$Q,"Sáng")=0,"",SUMIFS(Source!I:I,Source!$B:$B,'Process (2)'!$B252,Source!$Q:$Q,"Sáng"))))</f>
        <v/>
      </c>
      <c r="E252" t="str">
        <f>IF($C252="","",IF($C252=0,"",
IF($D252="","",SUMIFS(Source!J:J,Source!$B:$B,'Process (2)'!$B252,Source!$Q:$Q,"Sáng"))))</f>
        <v/>
      </c>
      <c r="F252" t="str">
        <f>IF($C252="","",IF($C252=0,"",
IF($D252="","",SUMIFS(Source!K:K,Source!$B:$B,'Process (2)'!$B252,Source!$Q:$Q,"Sáng"))))</f>
        <v/>
      </c>
      <c r="G252" t="str">
        <f>IF($C252="","",IF($C252=0,"",
IF($D252="","",SUMIFS(Source!L:L,Source!$B:$B,'Process (2)'!$B252,Source!$Q:$Q,"Sáng"))))</f>
        <v/>
      </c>
      <c r="H252" t="str">
        <f>IF($C252="","",IF($C252=0,"",
IF(SUMIFS(Source!M:M,Source!$B:$B,'Process (2)'!$B252,Source!$Q:$Q,"Chiều")=0,"",SUMIFS(Source!M:M,Source!$B:$B,'Process (2)'!$B252,Source!$Q:$Q,"Chiều"))))</f>
        <v/>
      </c>
      <c r="I252" t="str">
        <f>IF($C252="","",IF($C252=0,"",
IF($H252="","",SUMIFS(Source!J:J,Source!$B:$B,'Process (2)'!$B252,Source!$Q:$Q,"Chiều"))))</f>
        <v/>
      </c>
      <c r="J252" t="str">
        <f>IF($C252="","",IF($C252=0,"",
IF($H252="","",SUMIFS(Source!K:K,Source!$B:$B,'Process (2)'!$B252,Source!$Q:$Q,"Chiều"))))</f>
        <v/>
      </c>
      <c r="K252" t="str">
        <f>IF($C252="","",IF($C252=0,"",
IF($H252="","",SUMIFS(Source!L:L,Source!$B:$B,'Process (2)'!$B252,Source!$Q:$Q,"Chiều"))))</f>
        <v/>
      </c>
    </row>
    <row r="253" spans="1:11" x14ac:dyDescent="0.25">
      <c r="A253" t="str">
        <v/>
      </c>
      <c r="B253" t="str">
        <v/>
      </c>
      <c r="C253" t="str">
        <f>IF(B253="","",COUNTIF(Source!$B$1:$B$999,B253))</f>
        <v/>
      </c>
      <c r="D253" t="str">
        <f>IF($C253="","",IF($C253=0,"",
IF(SUMIFS(Source!I:I,Source!$B:$B,'Process (2)'!$B253,Source!$Q:$Q,"Sáng")=0,"",SUMIFS(Source!I:I,Source!$B:$B,'Process (2)'!$B253,Source!$Q:$Q,"Sáng"))))</f>
        <v/>
      </c>
      <c r="E253" t="str">
        <f>IF($C253="","",IF($C253=0,"",
IF($D253="","",SUMIFS(Source!J:J,Source!$B:$B,'Process (2)'!$B253,Source!$Q:$Q,"Sáng"))))</f>
        <v/>
      </c>
      <c r="F253" t="str">
        <f>IF($C253="","",IF($C253=0,"",
IF($D253="","",SUMIFS(Source!K:K,Source!$B:$B,'Process (2)'!$B253,Source!$Q:$Q,"Sáng"))))</f>
        <v/>
      </c>
      <c r="G253" t="str">
        <f>IF($C253="","",IF($C253=0,"",
IF($D253="","",SUMIFS(Source!L:L,Source!$B:$B,'Process (2)'!$B253,Source!$Q:$Q,"Sáng"))))</f>
        <v/>
      </c>
      <c r="H253" t="str">
        <f>IF($C253="","",IF($C253=0,"",
IF(SUMIFS(Source!M:M,Source!$B:$B,'Process (2)'!$B253,Source!$Q:$Q,"Chiều")=0,"",SUMIFS(Source!M:M,Source!$B:$B,'Process (2)'!$B253,Source!$Q:$Q,"Chiều"))))</f>
        <v/>
      </c>
      <c r="I253" t="str">
        <f>IF($C253="","",IF($C253=0,"",
IF($H253="","",SUMIFS(Source!J:J,Source!$B:$B,'Process (2)'!$B253,Source!$Q:$Q,"Chiều"))))</f>
        <v/>
      </c>
      <c r="J253" t="str">
        <f>IF($C253="","",IF($C253=0,"",
IF($H253="","",SUMIFS(Source!K:K,Source!$B:$B,'Process (2)'!$B253,Source!$Q:$Q,"Chiều"))))</f>
        <v/>
      </c>
      <c r="K253" t="str">
        <f>IF($C253="","",IF($C253=0,"",
IF($H253="","",SUMIFS(Source!L:L,Source!$B:$B,'Process (2)'!$B253,Source!$Q:$Q,"Chiều"))))</f>
        <v/>
      </c>
    </row>
    <row r="254" spans="1:11" x14ac:dyDescent="0.25">
      <c r="A254" t="str">
        <v/>
      </c>
      <c r="B254" t="str">
        <v/>
      </c>
      <c r="C254" t="str">
        <f>IF(B254="","",COUNTIF(Source!$B$1:$B$999,B254))</f>
        <v/>
      </c>
      <c r="D254" t="str">
        <f>IF($C254="","",IF($C254=0,"",
IF(SUMIFS(Source!I:I,Source!$B:$B,'Process (2)'!$B254,Source!$Q:$Q,"Sáng")=0,"",SUMIFS(Source!I:I,Source!$B:$B,'Process (2)'!$B254,Source!$Q:$Q,"Sáng"))))</f>
        <v/>
      </c>
      <c r="E254" t="str">
        <f>IF($C254="","",IF($C254=0,"",
IF($D254="","",SUMIFS(Source!J:J,Source!$B:$B,'Process (2)'!$B254,Source!$Q:$Q,"Sáng"))))</f>
        <v/>
      </c>
      <c r="F254" t="str">
        <f>IF($C254="","",IF($C254=0,"",
IF($D254="","",SUMIFS(Source!K:K,Source!$B:$B,'Process (2)'!$B254,Source!$Q:$Q,"Sáng"))))</f>
        <v/>
      </c>
      <c r="G254" t="str">
        <f>IF($C254="","",IF($C254=0,"",
IF($D254="","",SUMIFS(Source!L:L,Source!$B:$B,'Process (2)'!$B254,Source!$Q:$Q,"Sáng"))))</f>
        <v/>
      </c>
      <c r="H254" t="str">
        <f>IF($C254="","",IF($C254=0,"",
IF(SUMIFS(Source!M:M,Source!$B:$B,'Process (2)'!$B254,Source!$Q:$Q,"Chiều")=0,"",SUMIFS(Source!M:M,Source!$B:$B,'Process (2)'!$B254,Source!$Q:$Q,"Chiều"))))</f>
        <v/>
      </c>
      <c r="I254" t="str">
        <f>IF($C254="","",IF($C254=0,"",
IF($H254="","",SUMIFS(Source!J:J,Source!$B:$B,'Process (2)'!$B254,Source!$Q:$Q,"Chiều"))))</f>
        <v/>
      </c>
      <c r="J254" t="str">
        <f>IF($C254="","",IF($C254=0,"",
IF($H254="","",SUMIFS(Source!K:K,Source!$B:$B,'Process (2)'!$B254,Source!$Q:$Q,"Chiều"))))</f>
        <v/>
      </c>
      <c r="K254" t="str">
        <f>IF($C254="","",IF($C254=0,"",
IF($H254="","",SUMIFS(Source!L:L,Source!$B:$B,'Process (2)'!$B254,Source!$Q:$Q,"Chiều"))))</f>
        <v/>
      </c>
    </row>
    <row r="255" spans="1:11" x14ac:dyDescent="0.25">
      <c r="A255" t="str">
        <v/>
      </c>
      <c r="B255" t="str">
        <v/>
      </c>
      <c r="C255" t="str">
        <f>IF(B255="","",COUNTIF(Source!$B$1:$B$999,B255))</f>
        <v/>
      </c>
      <c r="D255" t="str">
        <f>IF($C255="","",IF($C255=0,"",
IF(SUMIFS(Source!I:I,Source!$B:$B,'Process (2)'!$B255,Source!$Q:$Q,"Sáng")=0,"",SUMIFS(Source!I:I,Source!$B:$B,'Process (2)'!$B255,Source!$Q:$Q,"Sáng"))))</f>
        <v/>
      </c>
      <c r="E255" t="str">
        <f>IF($C255="","",IF($C255=0,"",
IF($D255="","",SUMIFS(Source!J:J,Source!$B:$B,'Process (2)'!$B255,Source!$Q:$Q,"Sáng"))))</f>
        <v/>
      </c>
      <c r="F255" t="str">
        <f>IF($C255="","",IF($C255=0,"",
IF($D255="","",SUMIFS(Source!K:K,Source!$B:$B,'Process (2)'!$B255,Source!$Q:$Q,"Sáng"))))</f>
        <v/>
      </c>
      <c r="G255" t="str">
        <f>IF($C255="","",IF($C255=0,"",
IF($D255="","",SUMIFS(Source!L:L,Source!$B:$B,'Process (2)'!$B255,Source!$Q:$Q,"Sáng"))))</f>
        <v/>
      </c>
      <c r="H255" t="str">
        <f>IF($C255="","",IF($C255=0,"",
IF(SUMIFS(Source!M:M,Source!$B:$B,'Process (2)'!$B255,Source!$Q:$Q,"Chiều")=0,"",SUMIFS(Source!M:M,Source!$B:$B,'Process (2)'!$B255,Source!$Q:$Q,"Chiều"))))</f>
        <v/>
      </c>
      <c r="I255" t="str">
        <f>IF($C255="","",IF($C255=0,"",
IF($H255="","",SUMIFS(Source!J:J,Source!$B:$B,'Process (2)'!$B255,Source!$Q:$Q,"Chiều"))))</f>
        <v/>
      </c>
      <c r="J255" t="str">
        <f>IF($C255="","",IF($C255=0,"",
IF($H255="","",SUMIFS(Source!K:K,Source!$B:$B,'Process (2)'!$B255,Source!$Q:$Q,"Chiều"))))</f>
        <v/>
      </c>
      <c r="K255" t="str">
        <f>IF($C255="","",IF($C255=0,"",
IF($H255="","",SUMIFS(Source!L:L,Source!$B:$B,'Process (2)'!$B255,Source!$Q:$Q,"Chiều"))))</f>
        <v/>
      </c>
    </row>
    <row r="256" spans="1:11" x14ac:dyDescent="0.25">
      <c r="A256" t="str">
        <v/>
      </c>
      <c r="B256" t="str">
        <v/>
      </c>
      <c r="C256" t="str">
        <f>IF(B256="","",COUNTIF(Source!$B$1:$B$999,B256))</f>
        <v/>
      </c>
      <c r="D256" t="str">
        <f>IF($C256="","",IF($C256=0,"",
IF(SUMIFS(Source!I:I,Source!$B:$B,'Process (2)'!$B256,Source!$Q:$Q,"Sáng")=0,"",SUMIFS(Source!I:I,Source!$B:$B,'Process (2)'!$B256,Source!$Q:$Q,"Sáng"))))</f>
        <v/>
      </c>
      <c r="E256" t="str">
        <f>IF($C256="","",IF($C256=0,"",
IF($D256="","",SUMIFS(Source!J:J,Source!$B:$B,'Process (2)'!$B256,Source!$Q:$Q,"Sáng"))))</f>
        <v/>
      </c>
      <c r="F256" t="str">
        <f>IF($C256="","",IF($C256=0,"",
IF($D256="","",SUMIFS(Source!K:K,Source!$B:$B,'Process (2)'!$B256,Source!$Q:$Q,"Sáng"))))</f>
        <v/>
      </c>
      <c r="G256" t="str">
        <f>IF($C256="","",IF($C256=0,"",
IF($D256="","",SUMIFS(Source!L:L,Source!$B:$B,'Process (2)'!$B256,Source!$Q:$Q,"Sáng"))))</f>
        <v/>
      </c>
      <c r="H256" t="str">
        <f>IF($C256="","",IF($C256=0,"",
IF(SUMIFS(Source!M:M,Source!$B:$B,'Process (2)'!$B256,Source!$Q:$Q,"Chiều")=0,"",SUMIFS(Source!M:M,Source!$B:$B,'Process (2)'!$B256,Source!$Q:$Q,"Chiều"))))</f>
        <v/>
      </c>
      <c r="I256" t="str">
        <f>IF($C256="","",IF($C256=0,"",
IF($H256="","",SUMIFS(Source!J:J,Source!$B:$B,'Process (2)'!$B256,Source!$Q:$Q,"Chiều"))))</f>
        <v/>
      </c>
      <c r="J256" t="str">
        <f>IF($C256="","",IF($C256=0,"",
IF($H256="","",SUMIFS(Source!K:K,Source!$B:$B,'Process (2)'!$B256,Source!$Q:$Q,"Chiều"))))</f>
        <v/>
      </c>
      <c r="K256" t="str">
        <f>IF($C256="","",IF($C256=0,"",
IF($H256="","",SUMIFS(Source!L:L,Source!$B:$B,'Process (2)'!$B256,Source!$Q:$Q,"Chiều"))))</f>
        <v/>
      </c>
    </row>
    <row r="257" spans="1:11" x14ac:dyDescent="0.25">
      <c r="A257" t="str">
        <v/>
      </c>
      <c r="B257" t="str">
        <v/>
      </c>
      <c r="C257" t="str">
        <f>IF(B257="","",COUNTIF(Source!$B$1:$B$999,B257))</f>
        <v/>
      </c>
      <c r="D257" t="str">
        <f>IF($C257="","",IF($C257=0,"",
IF(SUMIFS(Source!I:I,Source!$B:$B,'Process (2)'!$B257,Source!$Q:$Q,"Sáng")=0,"",SUMIFS(Source!I:I,Source!$B:$B,'Process (2)'!$B257,Source!$Q:$Q,"Sáng"))))</f>
        <v/>
      </c>
      <c r="E257" t="str">
        <f>IF($C257="","",IF($C257=0,"",
IF($D257="","",SUMIFS(Source!J:J,Source!$B:$B,'Process (2)'!$B257,Source!$Q:$Q,"Sáng"))))</f>
        <v/>
      </c>
      <c r="F257" t="str">
        <f>IF($C257="","",IF($C257=0,"",
IF($D257="","",SUMIFS(Source!K:K,Source!$B:$B,'Process (2)'!$B257,Source!$Q:$Q,"Sáng"))))</f>
        <v/>
      </c>
      <c r="G257" t="str">
        <f>IF($C257="","",IF($C257=0,"",
IF($D257="","",SUMIFS(Source!L:L,Source!$B:$B,'Process (2)'!$B257,Source!$Q:$Q,"Sáng"))))</f>
        <v/>
      </c>
      <c r="H257" t="str">
        <f>IF($C257="","",IF($C257=0,"",
IF(SUMIFS(Source!M:M,Source!$B:$B,'Process (2)'!$B257,Source!$Q:$Q,"Chiều")=0,"",SUMIFS(Source!M:M,Source!$B:$B,'Process (2)'!$B257,Source!$Q:$Q,"Chiều"))))</f>
        <v/>
      </c>
      <c r="I257" t="str">
        <f>IF($C257="","",IF($C257=0,"",
IF($H257="","",SUMIFS(Source!J:J,Source!$B:$B,'Process (2)'!$B257,Source!$Q:$Q,"Chiều"))))</f>
        <v/>
      </c>
      <c r="J257" t="str">
        <f>IF($C257="","",IF($C257=0,"",
IF($H257="","",SUMIFS(Source!K:K,Source!$B:$B,'Process (2)'!$B257,Source!$Q:$Q,"Chiều"))))</f>
        <v/>
      </c>
      <c r="K257" t="str">
        <f>IF($C257="","",IF($C257=0,"",
IF($H257="","",SUMIFS(Source!L:L,Source!$B:$B,'Process (2)'!$B257,Source!$Q:$Q,"Chiều"))))</f>
        <v/>
      </c>
    </row>
    <row r="258" spans="1:11" x14ac:dyDescent="0.25">
      <c r="A258" t="str">
        <v/>
      </c>
      <c r="B258" t="str">
        <v/>
      </c>
      <c r="C258" t="str">
        <f>IF(B258="","",COUNTIF(Source!$B$1:$B$999,B258))</f>
        <v/>
      </c>
      <c r="D258" t="str">
        <f>IF($C258="","",IF($C258=0,"",
IF(SUMIFS(Source!I:I,Source!$B:$B,'Process (2)'!$B258,Source!$Q:$Q,"Sáng")=0,"",SUMIFS(Source!I:I,Source!$B:$B,'Process (2)'!$B258,Source!$Q:$Q,"Sáng"))))</f>
        <v/>
      </c>
      <c r="E258" t="str">
        <f>IF($C258="","",IF($C258=0,"",
IF($D258="","",SUMIFS(Source!J:J,Source!$B:$B,'Process (2)'!$B258,Source!$Q:$Q,"Sáng"))))</f>
        <v/>
      </c>
      <c r="F258" t="str">
        <f>IF($C258="","",IF($C258=0,"",
IF($D258="","",SUMIFS(Source!K:K,Source!$B:$B,'Process (2)'!$B258,Source!$Q:$Q,"Sáng"))))</f>
        <v/>
      </c>
      <c r="G258" t="str">
        <f>IF($C258="","",IF($C258=0,"",
IF($D258="","",SUMIFS(Source!L:L,Source!$B:$B,'Process (2)'!$B258,Source!$Q:$Q,"Sáng"))))</f>
        <v/>
      </c>
      <c r="H258" t="str">
        <f>IF($C258="","",IF($C258=0,"",
IF(SUMIFS(Source!M:M,Source!$B:$B,'Process (2)'!$B258,Source!$Q:$Q,"Chiều")=0,"",SUMIFS(Source!M:M,Source!$B:$B,'Process (2)'!$B258,Source!$Q:$Q,"Chiều"))))</f>
        <v/>
      </c>
      <c r="I258" t="str">
        <f>IF($C258="","",IF($C258=0,"",
IF($H258="","",SUMIFS(Source!J:J,Source!$B:$B,'Process (2)'!$B258,Source!$Q:$Q,"Chiều"))))</f>
        <v/>
      </c>
      <c r="J258" t="str">
        <f>IF($C258="","",IF($C258=0,"",
IF($H258="","",SUMIFS(Source!K:K,Source!$B:$B,'Process (2)'!$B258,Source!$Q:$Q,"Chiều"))))</f>
        <v/>
      </c>
      <c r="K258" t="str">
        <f>IF($C258="","",IF($C258=0,"",
IF($H258="","",SUMIFS(Source!L:L,Source!$B:$B,'Process (2)'!$B258,Source!$Q:$Q,"Chiều"))))</f>
        <v/>
      </c>
    </row>
    <row r="259" spans="1:11" x14ac:dyDescent="0.25">
      <c r="A259" t="str">
        <v/>
      </c>
      <c r="B259" t="str">
        <v/>
      </c>
      <c r="C259" t="str">
        <f>IF(B259="","",COUNTIF(Source!$B$1:$B$999,B259))</f>
        <v/>
      </c>
      <c r="D259" t="str">
        <f>IF($C259="","",IF($C259=0,"",
IF(SUMIFS(Source!I:I,Source!$B:$B,'Process (2)'!$B259,Source!$Q:$Q,"Sáng")=0,"",SUMIFS(Source!I:I,Source!$B:$B,'Process (2)'!$B259,Source!$Q:$Q,"Sáng"))))</f>
        <v/>
      </c>
      <c r="E259" t="str">
        <f>IF($C259="","",IF($C259=0,"",
IF($D259="","",SUMIFS(Source!J:J,Source!$B:$B,'Process (2)'!$B259,Source!$Q:$Q,"Sáng"))))</f>
        <v/>
      </c>
      <c r="F259" t="str">
        <f>IF($C259="","",IF($C259=0,"",
IF($D259="","",SUMIFS(Source!K:K,Source!$B:$B,'Process (2)'!$B259,Source!$Q:$Q,"Sáng"))))</f>
        <v/>
      </c>
      <c r="G259" t="str">
        <f>IF($C259="","",IF($C259=0,"",
IF($D259="","",SUMIFS(Source!L:L,Source!$B:$B,'Process (2)'!$B259,Source!$Q:$Q,"Sáng"))))</f>
        <v/>
      </c>
      <c r="H259" t="str">
        <f>IF($C259="","",IF($C259=0,"",
IF(SUMIFS(Source!M:M,Source!$B:$B,'Process (2)'!$B259,Source!$Q:$Q,"Chiều")=0,"",SUMIFS(Source!M:M,Source!$B:$B,'Process (2)'!$B259,Source!$Q:$Q,"Chiều"))))</f>
        <v/>
      </c>
      <c r="I259" t="str">
        <f>IF($C259="","",IF($C259=0,"",
IF($H259="","",SUMIFS(Source!J:J,Source!$B:$B,'Process (2)'!$B259,Source!$Q:$Q,"Chiều"))))</f>
        <v/>
      </c>
      <c r="J259" t="str">
        <f>IF($C259="","",IF($C259=0,"",
IF($H259="","",SUMIFS(Source!K:K,Source!$B:$B,'Process (2)'!$B259,Source!$Q:$Q,"Chiều"))))</f>
        <v/>
      </c>
      <c r="K259" t="str">
        <f>IF($C259="","",IF($C259=0,"",
IF($H259="","",SUMIFS(Source!L:L,Source!$B:$B,'Process (2)'!$B259,Source!$Q:$Q,"Chiều"))))</f>
        <v/>
      </c>
    </row>
    <row r="260" spans="1:11" x14ac:dyDescent="0.25">
      <c r="A260" t="str">
        <v/>
      </c>
      <c r="B260" t="str">
        <v/>
      </c>
      <c r="C260" t="str">
        <f>IF(B260="","",COUNTIF(Source!$B$1:$B$999,B260))</f>
        <v/>
      </c>
      <c r="D260" t="str">
        <f>IF($C260="","",IF($C260=0,"",
IF(SUMIFS(Source!I:I,Source!$B:$B,'Process (2)'!$B260,Source!$Q:$Q,"Sáng")=0,"",SUMIFS(Source!I:I,Source!$B:$B,'Process (2)'!$B260,Source!$Q:$Q,"Sáng"))))</f>
        <v/>
      </c>
      <c r="E260" t="str">
        <f>IF($C260="","",IF($C260=0,"",
IF($D260="","",SUMIFS(Source!J:J,Source!$B:$B,'Process (2)'!$B260,Source!$Q:$Q,"Sáng"))))</f>
        <v/>
      </c>
      <c r="F260" t="str">
        <f>IF($C260="","",IF($C260=0,"",
IF($D260="","",SUMIFS(Source!K:K,Source!$B:$B,'Process (2)'!$B260,Source!$Q:$Q,"Sáng"))))</f>
        <v/>
      </c>
      <c r="G260" t="str">
        <f>IF($C260="","",IF($C260=0,"",
IF($D260="","",SUMIFS(Source!L:L,Source!$B:$B,'Process (2)'!$B260,Source!$Q:$Q,"Sáng"))))</f>
        <v/>
      </c>
      <c r="H260" t="str">
        <f>IF($C260="","",IF($C260=0,"",
IF(SUMIFS(Source!M:M,Source!$B:$B,'Process (2)'!$B260,Source!$Q:$Q,"Chiều")=0,"",SUMIFS(Source!M:M,Source!$B:$B,'Process (2)'!$B260,Source!$Q:$Q,"Chiều"))))</f>
        <v/>
      </c>
      <c r="I260" t="str">
        <f>IF($C260="","",IF($C260=0,"",
IF($H260="","",SUMIFS(Source!J:J,Source!$B:$B,'Process (2)'!$B260,Source!$Q:$Q,"Chiều"))))</f>
        <v/>
      </c>
      <c r="J260" t="str">
        <f>IF($C260="","",IF($C260=0,"",
IF($H260="","",SUMIFS(Source!K:K,Source!$B:$B,'Process (2)'!$B260,Source!$Q:$Q,"Chiều"))))</f>
        <v/>
      </c>
      <c r="K260" t="str">
        <f>IF($C260="","",IF($C260=0,"",
IF($H260="","",SUMIFS(Source!L:L,Source!$B:$B,'Process (2)'!$B260,Source!$Q:$Q,"Chiều"))))</f>
        <v/>
      </c>
    </row>
    <row r="261" spans="1:11" x14ac:dyDescent="0.25">
      <c r="A261" t="str">
        <v/>
      </c>
      <c r="B261" t="str">
        <v/>
      </c>
      <c r="C261" t="str">
        <f>IF(B261="","",COUNTIF(Source!$B$1:$B$999,B261))</f>
        <v/>
      </c>
      <c r="D261" t="str">
        <f>IF($C261="","",IF($C261=0,"",
IF(SUMIFS(Source!I:I,Source!$B:$B,'Process (2)'!$B261,Source!$Q:$Q,"Sáng")=0,"",SUMIFS(Source!I:I,Source!$B:$B,'Process (2)'!$B261,Source!$Q:$Q,"Sáng"))))</f>
        <v/>
      </c>
      <c r="E261" t="str">
        <f>IF($C261="","",IF($C261=0,"",
IF($D261="","",SUMIFS(Source!J:J,Source!$B:$B,'Process (2)'!$B261,Source!$Q:$Q,"Sáng"))))</f>
        <v/>
      </c>
      <c r="F261" t="str">
        <f>IF($C261="","",IF($C261=0,"",
IF($D261="","",SUMIFS(Source!K:K,Source!$B:$B,'Process (2)'!$B261,Source!$Q:$Q,"Sáng"))))</f>
        <v/>
      </c>
      <c r="G261" t="str">
        <f>IF($C261="","",IF($C261=0,"",
IF($D261="","",SUMIFS(Source!L:L,Source!$B:$B,'Process (2)'!$B261,Source!$Q:$Q,"Sáng"))))</f>
        <v/>
      </c>
      <c r="H261" t="str">
        <f>IF($C261="","",IF($C261=0,"",
IF(SUMIFS(Source!M:M,Source!$B:$B,'Process (2)'!$B261,Source!$Q:$Q,"Chiều")=0,"",SUMIFS(Source!M:M,Source!$B:$B,'Process (2)'!$B261,Source!$Q:$Q,"Chiều"))))</f>
        <v/>
      </c>
      <c r="I261" t="str">
        <f>IF($C261="","",IF($C261=0,"",
IF($H261="","",SUMIFS(Source!J:J,Source!$B:$B,'Process (2)'!$B261,Source!$Q:$Q,"Chiều"))))</f>
        <v/>
      </c>
      <c r="J261" t="str">
        <f>IF($C261="","",IF($C261=0,"",
IF($H261="","",SUMIFS(Source!K:K,Source!$B:$B,'Process (2)'!$B261,Source!$Q:$Q,"Chiều"))))</f>
        <v/>
      </c>
      <c r="K261" t="str">
        <f>IF($C261="","",IF($C261=0,"",
IF($H261="","",SUMIFS(Source!L:L,Source!$B:$B,'Process (2)'!$B261,Source!$Q:$Q,"Chiều"))))</f>
        <v/>
      </c>
    </row>
    <row r="262" spans="1:11" x14ac:dyDescent="0.25">
      <c r="A262" t="str">
        <v/>
      </c>
      <c r="B262" t="str">
        <v/>
      </c>
      <c r="C262" t="str">
        <f>IF(B262="","",COUNTIF(Source!$B$1:$B$999,B262))</f>
        <v/>
      </c>
      <c r="D262" t="str">
        <f>IF($C262="","",IF($C262=0,"",
IF(SUMIFS(Source!I:I,Source!$B:$B,'Process (2)'!$B262,Source!$Q:$Q,"Sáng")=0,"",SUMIFS(Source!I:I,Source!$B:$B,'Process (2)'!$B262,Source!$Q:$Q,"Sáng"))))</f>
        <v/>
      </c>
      <c r="E262" t="str">
        <f>IF($C262="","",IF($C262=0,"",
IF($D262="","",SUMIFS(Source!J:J,Source!$B:$B,'Process (2)'!$B262,Source!$Q:$Q,"Sáng"))))</f>
        <v/>
      </c>
      <c r="F262" t="str">
        <f>IF($C262="","",IF($C262=0,"",
IF($D262="","",SUMIFS(Source!K:K,Source!$B:$B,'Process (2)'!$B262,Source!$Q:$Q,"Sáng"))))</f>
        <v/>
      </c>
      <c r="G262" t="str">
        <f>IF($C262="","",IF($C262=0,"",
IF($D262="","",SUMIFS(Source!L:L,Source!$B:$B,'Process (2)'!$B262,Source!$Q:$Q,"Sáng"))))</f>
        <v/>
      </c>
      <c r="H262" t="str">
        <f>IF($C262="","",IF($C262=0,"",
IF(SUMIFS(Source!M:M,Source!$B:$B,'Process (2)'!$B262,Source!$Q:$Q,"Chiều")=0,"",SUMIFS(Source!M:M,Source!$B:$B,'Process (2)'!$B262,Source!$Q:$Q,"Chiều"))))</f>
        <v/>
      </c>
      <c r="I262" t="str">
        <f>IF($C262="","",IF($C262=0,"",
IF($H262="","",SUMIFS(Source!J:J,Source!$B:$B,'Process (2)'!$B262,Source!$Q:$Q,"Chiều"))))</f>
        <v/>
      </c>
      <c r="J262" t="str">
        <f>IF($C262="","",IF($C262=0,"",
IF($H262="","",SUMIFS(Source!K:K,Source!$B:$B,'Process (2)'!$B262,Source!$Q:$Q,"Chiều"))))</f>
        <v/>
      </c>
      <c r="K262" t="str">
        <f>IF($C262="","",IF($C262=0,"",
IF($H262="","",SUMIFS(Source!L:L,Source!$B:$B,'Process (2)'!$B262,Source!$Q:$Q,"Chiều"))))</f>
        <v/>
      </c>
    </row>
    <row r="263" spans="1:11" x14ac:dyDescent="0.25">
      <c r="A263" t="str">
        <v/>
      </c>
      <c r="B263" t="str">
        <v/>
      </c>
      <c r="C263" t="str">
        <f>IF(B263="","",COUNTIF(Source!$B$1:$B$999,B263))</f>
        <v/>
      </c>
      <c r="D263" t="str">
        <f>IF($C263="","",IF($C263=0,"",
IF(SUMIFS(Source!I:I,Source!$B:$B,'Process (2)'!$B263,Source!$Q:$Q,"Sáng")=0,"",SUMIFS(Source!I:I,Source!$B:$B,'Process (2)'!$B263,Source!$Q:$Q,"Sáng"))))</f>
        <v/>
      </c>
      <c r="E263" t="str">
        <f>IF($C263="","",IF($C263=0,"",
IF($D263="","",SUMIFS(Source!J:J,Source!$B:$B,'Process (2)'!$B263,Source!$Q:$Q,"Sáng"))))</f>
        <v/>
      </c>
      <c r="F263" t="str">
        <f>IF($C263="","",IF($C263=0,"",
IF($D263="","",SUMIFS(Source!K:K,Source!$B:$B,'Process (2)'!$B263,Source!$Q:$Q,"Sáng"))))</f>
        <v/>
      </c>
      <c r="G263" t="str">
        <f>IF($C263="","",IF($C263=0,"",
IF($D263="","",SUMIFS(Source!L:L,Source!$B:$B,'Process (2)'!$B263,Source!$Q:$Q,"Sáng"))))</f>
        <v/>
      </c>
      <c r="H263" t="str">
        <f>IF($C263="","",IF($C263=0,"",
IF(SUMIFS(Source!M:M,Source!$B:$B,'Process (2)'!$B263,Source!$Q:$Q,"Chiều")=0,"",SUMIFS(Source!M:M,Source!$B:$B,'Process (2)'!$B263,Source!$Q:$Q,"Chiều"))))</f>
        <v/>
      </c>
      <c r="I263" t="str">
        <f>IF($C263="","",IF($C263=0,"",
IF($H263="","",SUMIFS(Source!J:J,Source!$B:$B,'Process (2)'!$B263,Source!$Q:$Q,"Chiều"))))</f>
        <v/>
      </c>
      <c r="J263" t="str">
        <f>IF($C263="","",IF($C263=0,"",
IF($H263="","",SUMIFS(Source!K:K,Source!$B:$B,'Process (2)'!$B263,Source!$Q:$Q,"Chiều"))))</f>
        <v/>
      </c>
      <c r="K263" t="str">
        <f>IF($C263="","",IF($C263=0,"",
IF($H263="","",SUMIFS(Source!L:L,Source!$B:$B,'Process (2)'!$B263,Source!$Q:$Q,"Chiều"))))</f>
        <v/>
      </c>
    </row>
    <row r="264" spans="1:11" x14ac:dyDescent="0.25">
      <c r="A264" t="str">
        <v/>
      </c>
      <c r="B264" t="str">
        <v/>
      </c>
      <c r="C264" t="str">
        <f>IF(B264="","",COUNTIF(Source!$B$1:$B$999,B264))</f>
        <v/>
      </c>
      <c r="D264" t="str">
        <f>IF($C264="","",IF($C264=0,"",
IF(SUMIFS(Source!I:I,Source!$B:$B,'Process (2)'!$B264,Source!$Q:$Q,"Sáng")=0,"",SUMIFS(Source!I:I,Source!$B:$B,'Process (2)'!$B264,Source!$Q:$Q,"Sáng"))))</f>
        <v/>
      </c>
      <c r="E264" t="str">
        <f>IF($C264="","",IF($C264=0,"",
IF($D264="","",SUMIFS(Source!J:J,Source!$B:$B,'Process (2)'!$B264,Source!$Q:$Q,"Sáng"))))</f>
        <v/>
      </c>
      <c r="F264" t="str">
        <f>IF($C264="","",IF($C264=0,"",
IF($D264="","",SUMIFS(Source!K:K,Source!$B:$B,'Process (2)'!$B264,Source!$Q:$Q,"Sáng"))))</f>
        <v/>
      </c>
      <c r="G264" t="str">
        <f>IF($C264="","",IF($C264=0,"",
IF($D264="","",SUMIFS(Source!L:L,Source!$B:$B,'Process (2)'!$B264,Source!$Q:$Q,"Sáng"))))</f>
        <v/>
      </c>
      <c r="H264" t="str">
        <f>IF($C264="","",IF($C264=0,"",
IF(SUMIFS(Source!M:M,Source!$B:$B,'Process (2)'!$B264,Source!$Q:$Q,"Chiều")=0,"",SUMIFS(Source!M:M,Source!$B:$B,'Process (2)'!$B264,Source!$Q:$Q,"Chiều"))))</f>
        <v/>
      </c>
      <c r="I264" t="str">
        <f>IF($C264="","",IF($C264=0,"",
IF($H264="","",SUMIFS(Source!J:J,Source!$B:$B,'Process (2)'!$B264,Source!$Q:$Q,"Chiều"))))</f>
        <v/>
      </c>
      <c r="J264" t="str">
        <f>IF($C264="","",IF($C264=0,"",
IF($H264="","",SUMIFS(Source!K:K,Source!$B:$B,'Process (2)'!$B264,Source!$Q:$Q,"Chiều"))))</f>
        <v/>
      </c>
      <c r="K264" t="str">
        <f>IF($C264="","",IF($C264=0,"",
IF($H264="","",SUMIFS(Source!L:L,Source!$B:$B,'Process (2)'!$B264,Source!$Q:$Q,"Chiều"))))</f>
        <v/>
      </c>
    </row>
    <row r="265" spans="1:11" x14ac:dyDescent="0.25">
      <c r="A265" t="str">
        <v/>
      </c>
      <c r="B265" t="str">
        <v/>
      </c>
      <c r="C265" t="str">
        <f>IF(B265="","",COUNTIF(Source!$B$1:$B$999,B265))</f>
        <v/>
      </c>
      <c r="D265" t="str">
        <f>IF($C265="","",IF($C265=0,"",
IF(SUMIFS(Source!I:I,Source!$B:$B,'Process (2)'!$B265,Source!$Q:$Q,"Sáng")=0,"",SUMIFS(Source!I:I,Source!$B:$B,'Process (2)'!$B265,Source!$Q:$Q,"Sáng"))))</f>
        <v/>
      </c>
      <c r="E265" t="str">
        <f>IF($C265="","",IF($C265=0,"",
IF($D265="","",SUMIFS(Source!J:J,Source!$B:$B,'Process (2)'!$B265,Source!$Q:$Q,"Sáng"))))</f>
        <v/>
      </c>
      <c r="F265" t="str">
        <f>IF($C265="","",IF($C265=0,"",
IF($D265="","",SUMIFS(Source!K:K,Source!$B:$B,'Process (2)'!$B265,Source!$Q:$Q,"Sáng"))))</f>
        <v/>
      </c>
      <c r="G265" t="str">
        <f>IF($C265="","",IF($C265=0,"",
IF($D265="","",SUMIFS(Source!L:L,Source!$B:$B,'Process (2)'!$B265,Source!$Q:$Q,"Sáng"))))</f>
        <v/>
      </c>
      <c r="H265" t="str">
        <f>IF($C265="","",IF($C265=0,"",
IF(SUMIFS(Source!M:M,Source!$B:$B,'Process (2)'!$B265,Source!$Q:$Q,"Chiều")=0,"",SUMIFS(Source!M:M,Source!$B:$B,'Process (2)'!$B265,Source!$Q:$Q,"Chiều"))))</f>
        <v/>
      </c>
      <c r="I265" t="str">
        <f>IF($C265="","",IF($C265=0,"",
IF($H265="","",SUMIFS(Source!J:J,Source!$B:$B,'Process (2)'!$B265,Source!$Q:$Q,"Chiều"))))</f>
        <v/>
      </c>
      <c r="J265" t="str">
        <f>IF($C265="","",IF($C265=0,"",
IF($H265="","",SUMIFS(Source!K:K,Source!$B:$B,'Process (2)'!$B265,Source!$Q:$Q,"Chiều"))))</f>
        <v/>
      </c>
      <c r="K265" t="str">
        <f>IF($C265="","",IF($C265=0,"",
IF($H265="","",SUMIFS(Source!L:L,Source!$B:$B,'Process (2)'!$B265,Source!$Q:$Q,"Chiều"))))</f>
        <v/>
      </c>
    </row>
    <row r="266" spans="1:11" x14ac:dyDescent="0.25">
      <c r="A266" t="str">
        <v/>
      </c>
      <c r="B266" t="str">
        <v/>
      </c>
      <c r="C266" t="str">
        <f>IF(B266="","",COUNTIF(Source!$B$1:$B$999,B266))</f>
        <v/>
      </c>
      <c r="D266" t="str">
        <f>IF($C266="","",IF($C266=0,"",
IF(SUMIFS(Source!I:I,Source!$B:$B,'Process (2)'!$B266,Source!$Q:$Q,"Sáng")=0,"",SUMIFS(Source!I:I,Source!$B:$B,'Process (2)'!$B266,Source!$Q:$Q,"Sáng"))))</f>
        <v/>
      </c>
      <c r="E266" t="str">
        <f>IF($C266="","",IF($C266=0,"",
IF($D266="","",SUMIFS(Source!J:J,Source!$B:$B,'Process (2)'!$B266,Source!$Q:$Q,"Sáng"))))</f>
        <v/>
      </c>
      <c r="F266" t="str">
        <f>IF($C266="","",IF($C266=0,"",
IF($D266="","",SUMIFS(Source!K:K,Source!$B:$B,'Process (2)'!$B266,Source!$Q:$Q,"Sáng"))))</f>
        <v/>
      </c>
      <c r="G266" t="str">
        <f>IF($C266="","",IF($C266=0,"",
IF($D266="","",SUMIFS(Source!L:L,Source!$B:$B,'Process (2)'!$B266,Source!$Q:$Q,"Sáng"))))</f>
        <v/>
      </c>
      <c r="H266" t="str">
        <f>IF($C266="","",IF($C266=0,"",
IF(SUMIFS(Source!M:M,Source!$B:$B,'Process (2)'!$B266,Source!$Q:$Q,"Chiều")=0,"",SUMIFS(Source!M:M,Source!$B:$B,'Process (2)'!$B266,Source!$Q:$Q,"Chiều"))))</f>
        <v/>
      </c>
      <c r="I266" t="str">
        <f>IF($C266="","",IF($C266=0,"",
IF($H266="","",SUMIFS(Source!J:J,Source!$B:$B,'Process (2)'!$B266,Source!$Q:$Q,"Chiều"))))</f>
        <v/>
      </c>
      <c r="J266" t="str">
        <f>IF($C266="","",IF($C266=0,"",
IF($H266="","",SUMIFS(Source!K:K,Source!$B:$B,'Process (2)'!$B266,Source!$Q:$Q,"Chiều"))))</f>
        <v/>
      </c>
      <c r="K266" t="str">
        <f>IF($C266="","",IF($C266=0,"",
IF($H266="","",SUMIFS(Source!L:L,Source!$B:$B,'Process (2)'!$B266,Source!$Q:$Q,"Chiều"))))</f>
        <v/>
      </c>
    </row>
    <row r="267" spans="1:11" x14ac:dyDescent="0.25">
      <c r="A267" t="str">
        <v/>
      </c>
      <c r="B267" t="str">
        <v/>
      </c>
      <c r="C267" t="str">
        <f>IF(B267="","",COUNTIF(Source!$B$1:$B$999,B267))</f>
        <v/>
      </c>
      <c r="D267" t="str">
        <f>IF($C267="","",IF($C267=0,"",
IF(SUMIFS(Source!I:I,Source!$B:$B,'Process (2)'!$B267,Source!$Q:$Q,"Sáng")=0,"",SUMIFS(Source!I:I,Source!$B:$B,'Process (2)'!$B267,Source!$Q:$Q,"Sáng"))))</f>
        <v/>
      </c>
      <c r="E267" t="str">
        <f>IF($C267="","",IF($C267=0,"",
IF($D267="","",SUMIFS(Source!J:J,Source!$B:$B,'Process (2)'!$B267,Source!$Q:$Q,"Sáng"))))</f>
        <v/>
      </c>
      <c r="F267" t="str">
        <f>IF($C267="","",IF($C267=0,"",
IF($D267="","",SUMIFS(Source!K:K,Source!$B:$B,'Process (2)'!$B267,Source!$Q:$Q,"Sáng"))))</f>
        <v/>
      </c>
      <c r="G267" t="str">
        <f>IF($C267="","",IF($C267=0,"",
IF($D267="","",SUMIFS(Source!L:L,Source!$B:$B,'Process (2)'!$B267,Source!$Q:$Q,"Sáng"))))</f>
        <v/>
      </c>
      <c r="H267" t="str">
        <f>IF($C267="","",IF($C267=0,"",
IF(SUMIFS(Source!M:M,Source!$B:$B,'Process (2)'!$B267,Source!$Q:$Q,"Chiều")=0,"",SUMIFS(Source!M:M,Source!$B:$B,'Process (2)'!$B267,Source!$Q:$Q,"Chiều"))))</f>
        <v/>
      </c>
      <c r="I267" t="str">
        <f>IF($C267="","",IF($C267=0,"",
IF($H267="","",SUMIFS(Source!J:J,Source!$B:$B,'Process (2)'!$B267,Source!$Q:$Q,"Chiều"))))</f>
        <v/>
      </c>
      <c r="J267" t="str">
        <f>IF($C267="","",IF($C267=0,"",
IF($H267="","",SUMIFS(Source!K:K,Source!$B:$B,'Process (2)'!$B267,Source!$Q:$Q,"Chiều"))))</f>
        <v/>
      </c>
      <c r="K267" t="str">
        <f>IF($C267="","",IF($C267=0,"",
IF($H267="","",SUMIFS(Source!L:L,Source!$B:$B,'Process (2)'!$B267,Source!$Q:$Q,"Chiều"))))</f>
        <v/>
      </c>
    </row>
    <row r="268" spans="1:11" x14ac:dyDescent="0.25">
      <c r="A268" t="str">
        <v/>
      </c>
      <c r="B268" t="str">
        <v/>
      </c>
      <c r="C268" t="str">
        <f>IF(B268="","",COUNTIF(Source!$B$1:$B$999,B268))</f>
        <v/>
      </c>
      <c r="D268" t="str">
        <f>IF($C268="","",IF($C268=0,"",
IF(SUMIFS(Source!I:I,Source!$B:$B,'Process (2)'!$B268,Source!$Q:$Q,"Sáng")=0,"",SUMIFS(Source!I:I,Source!$B:$B,'Process (2)'!$B268,Source!$Q:$Q,"Sáng"))))</f>
        <v/>
      </c>
      <c r="E268" t="str">
        <f>IF($C268="","",IF($C268=0,"",
IF($D268="","",SUMIFS(Source!J:J,Source!$B:$B,'Process (2)'!$B268,Source!$Q:$Q,"Sáng"))))</f>
        <v/>
      </c>
      <c r="F268" t="str">
        <f>IF($C268="","",IF($C268=0,"",
IF($D268="","",SUMIFS(Source!K:K,Source!$B:$B,'Process (2)'!$B268,Source!$Q:$Q,"Sáng"))))</f>
        <v/>
      </c>
      <c r="G268" t="str">
        <f>IF($C268="","",IF($C268=0,"",
IF($D268="","",SUMIFS(Source!L:L,Source!$B:$B,'Process (2)'!$B268,Source!$Q:$Q,"Sáng"))))</f>
        <v/>
      </c>
      <c r="H268" t="str">
        <f>IF($C268="","",IF($C268=0,"",
IF(SUMIFS(Source!M:M,Source!$B:$B,'Process (2)'!$B268,Source!$Q:$Q,"Chiều")=0,"",SUMIFS(Source!M:M,Source!$B:$B,'Process (2)'!$B268,Source!$Q:$Q,"Chiều"))))</f>
        <v/>
      </c>
      <c r="I268" t="str">
        <f>IF($C268="","",IF($C268=0,"",
IF($H268="","",SUMIFS(Source!J:J,Source!$B:$B,'Process (2)'!$B268,Source!$Q:$Q,"Chiều"))))</f>
        <v/>
      </c>
      <c r="J268" t="str">
        <f>IF($C268="","",IF($C268=0,"",
IF($H268="","",SUMIFS(Source!K:K,Source!$B:$B,'Process (2)'!$B268,Source!$Q:$Q,"Chiều"))))</f>
        <v/>
      </c>
      <c r="K268" t="str">
        <f>IF($C268="","",IF($C268=0,"",
IF($H268="","",SUMIFS(Source!L:L,Source!$B:$B,'Process (2)'!$B268,Source!$Q:$Q,"Chiều"))))</f>
        <v/>
      </c>
    </row>
    <row r="269" spans="1:11" x14ac:dyDescent="0.25">
      <c r="A269" t="str">
        <v/>
      </c>
      <c r="B269" t="str">
        <v/>
      </c>
      <c r="C269" t="str">
        <f>IF(B269="","",COUNTIF(Source!$B$1:$B$999,B269))</f>
        <v/>
      </c>
      <c r="D269" t="str">
        <f>IF($C269="","",IF($C269=0,"",
IF(SUMIFS(Source!I:I,Source!$B:$B,'Process (2)'!$B269,Source!$Q:$Q,"Sáng")=0,"",SUMIFS(Source!I:I,Source!$B:$B,'Process (2)'!$B269,Source!$Q:$Q,"Sáng"))))</f>
        <v/>
      </c>
      <c r="E269" t="str">
        <f>IF($C269="","",IF($C269=0,"",
IF($D269="","",SUMIFS(Source!J:J,Source!$B:$B,'Process (2)'!$B269,Source!$Q:$Q,"Sáng"))))</f>
        <v/>
      </c>
      <c r="F269" t="str">
        <f>IF($C269="","",IF($C269=0,"",
IF($D269="","",SUMIFS(Source!K:K,Source!$B:$B,'Process (2)'!$B269,Source!$Q:$Q,"Sáng"))))</f>
        <v/>
      </c>
      <c r="G269" t="str">
        <f>IF($C269="","",IF($C269=0,"",
IF($D269="","",SUMIFS(Source!L:L,Source!$B:$B,'Process (2)'!$B269,Source!$Q:$Q,"Sáng"))))</f>
        <v/>
      </c>
      <c r="H269" t="str">
        <f>IF($C269="","",IF($C269=0,"",
IF(SUMIFS(Source!M:M,Source!$B:$B,'Process (2)'!$B269,Source!$Q:$Q,"Chiều")=0,"",SUMIFS(Source!M:M,Source!$B:$B,'Process (2)'!$B269,Source!$Q:$Q,"Chiều"))))</f>
        <v/>
      </c>
      <c r="I269" t="str">
        <f>IF($C269="","",IF($C269=0,"",
IF($H269="","",SUMIFS(Source!J:J,Source!$B:$B,'Process (2)'!$B269,Source!$Q:$Q,"Chiều"))))</f>
        <v/>
      </c>
      <c r="J269" t="str">
        <f>IF($C269="","",IF($C269=0,"",
IF($H269="","",SUMIFS(Source!K:K,Source!$B:$B,'Process (2)'!$B269,Source!$Q:$Q,"Chiều"))))</f>
        <v/>
      </c>
      <c r="K269" t="str">
        <f>IF($C269="","",IF($C269=0,"",
IF($H269="","",SUMIFS(Source!L:L,Source!$B:$B,'Process (2)'!$B269,Source!$Q:$Q,"Chiều"))))</f>
        <v/>
      </c>
    </row>
    <row r="270" spans="1:11" x14ac:dyDescent="0.25">
      <c r="A270" t="str">
        <v/>
      </c>
      <c r="B270" t="str">
        <v/>
      </c>
      <c r="C270" t="str">
        <f>IF(B270="","",COUNTIF(Source!$B$1:$B$999,B270))</f>
        <v/>
      </c>
      <c r="D270" t="str">
        <f>IF($C270="","",IF($C270=0,"",
IF(SUMIFS(Source!I:I,Source!$B:$B,'Process (2)'!$B270,Source!$Q:$Q,"Sáng")=0,"",SUMIFS(Source!I:I,Source!$B:$B,'Process (2)'!$B270,Source!$Q:$Q,"Sáng"))))</f>
        <v/>
      </c>
      <c r="E270" t="str">
        <f>IF($C270="","",IF($C270=0,"",
IF($D270="","",SUMIFS(Source!J:J,Source!$B:$B,'Process (2)'!$B270,Source!$Q:$Q,"Sáng"))))</f>
        <v/>
      </c>
      <c r="F270" t="str">
        <f>IF($C270="","",IF($C270=0,"",
IF($D270="","",SUMIFS(Source!K:K,Source!$B:$B,'Process (2)'!$B270,Source!$Q:$Q,"Sáng"))))</f>
        <v/>
      </c>
      <c r="G270" t="str">
        <f>IF($C270="","",IF($C270=0,"",
IF($D270="","",SUMIFS(Source!L:L,Source!$B:$B,'Process (2)'!$B270,Source!$Q:$Q,"Sáng"))))</f>
        <v/>
      </c>
      <c r="H270" t="str">
        <f>IF($C270="","",IF($C270=0,"",
IF(SUMIFS(Source!M:M,Source!$B:$B,'Process (2)'!$B270,Source!$Q:$Q,"Chiều")=0,"",SUMIFS(Source!M:M,Source!$B:$B,'Process (2)'!$B270,Source!$Q:$Q,"Chiều"))))</f>
        <v/>
      </c>
      <c r="I270" t="str">
        <f>IF($C270="","",IF($C270=0,"",
IF($H270="","",SUMIFS(Source!J:J,Source!$B:$B,'Process (2)'!$B270,Source!$Q:$Q,"Chiều"))))</f>
        <v/>
      </c>
      <c r="J270" t="str">
        <f>IF($C270="","",IF($C270=0,"",
IF($H270="","",SUMIFS(Source!K:K,Source!$B:$B,'Process (2)'!$B270,Source!$Q:$Q,"Chiều"))))</f>
        <v/>
      </c>
      <c r="K270" t="str">
        <f>IF($C270="","",IF($C270=0,"",
IF($H270="","",SUMIFS(Source!L:L,Source!$B:$B,'Process (2)'!$B270,Source!$Q:$Q,"Chiều"))))</f>
        <v/>
      </c>
    </row>
    <row r="271" spans="1:11" x14ac:dyDescent="0.25">
      <c r="A271" t="str">
        <v/>
      </c>
      <c r="B271" t="str">
        <v/>
      </c>
      <c r="C271" t="str">
        <f>IF(B271="","",COUNTIF(Source!$B$1:$B$999,B271))</f>
        <v/>
      </c>
      <c r="D271" t="str">
        <f>IF($C271="","",IF($C271=0,"",
IF(SUMIFS(Source!I:I,Source!$B:$B,'Process (2)'!$B271,Source!$Q:$Q,"Sáng")=0,"",SUMIFS(Source!I:I,Source!$B:$B,'Process (2)'!$B271,Source!$Q:$Q,"Sáng"))))</f>
        <v/>
      </c>
      <c r="E271" t="str">
        <f>IF($C271="","",IF($C271=0,"",
IF($D271="","",SUMIFS(Source!J:J,Source!$B:$B,'Process (2)'!$B271,Source!$Q:$Q,"Sáng"))))</f>
        <v/>
      </c>
      <c r="F271" t="str">
        <f>IF($C271="","",IF($C271=0,"",
IF($D271="","",SUMIFS(Source!K:K,Source!$B:$B,'Process (2)'!$B271,Source!$Q:$Q,"Sáng"))))</f>
        <v/>
      </c>
      <c r="G271" t="str">
        <f>IF($C271="","",IF($C271=0,"",
IF($D271="","",SUMIFS(Source!L:L,Source!$B:$B,'Process (2)'!$B271,Source!$Q:$Q,"Sáng"))))</f>
        <v/>
      </c>
      <c r="H271" t="str">
        <f>IF($C271="","",IF($C271=0,"",
IF(SUMIFS(Source!M:M,Source!$B:$B,'Process (2)'!$B271,Source!$Q:$Q,"Chiều")=0,"",SUMIFS(Source!M:M,Source!$B:$B,'Process (2)'!$B271,Source!$Q:$Q,"Chiều"))))</f>
        <v/>
      </c>
      <c r="I271" t="str">
        <f>IF($C271="","",IF($C271=0,"",
IF($H271="","",SUMIFS(Source!J:J,Source!$B:$B,'Process (2)'!$B271,Source!$Q:$Q,"Chiều"))))</f>
        <v/>
      </c>
      <c r="J271" t="str">
        <f>IF($C271="","",IF($C271=0,"",
IF($H271="","",SUMIFS(Source!K:K,Source!$B:$B,'Process (2)'!$B271,Source!$Q:$Q,"Chiều"))))</f>
        <v/>
      </c>
      <c r="K271" t="str">
        <f>IF($C271="","",IF($C271=0,"",
IF($H271="","",SUMIFS(Source!L:L,Source!$B:$B,'Process (2)'!$B271,Source!$Q:$Q,"Chiều"))))</f>
        <v/>
      </c>
    </row>
    <row r="272" spans="1:11" x14ac:dyDescent="0.25">
      <c r="A272" t="str">
        <v/>
      </c>
      <c r="B272" t="str">
        <v/>
      </c>
      <c r="C272" t="str">
        <f>IF(B272="","",COUNTIF(Source!$B$1:$B$999,B272))</f>
        <v/>
      </c>
      <c r="D272" t="str">
        <f>IF($C272="","",IF($C272=0,"",
IF(SUMIFS(Source!I:I,Source!$B:$B,'Process (2)'!$B272,Source!$Q:$Q,"Sáng")=0,"",SUMIFS(Source!I:I,Source!$B:$B,'Process (2)'!$B272,Source!$Q:$Q,"Sáng"))))</f>
        <v/>
      </c>
      <c r="E272" t="str">
        <f>IF($C272="","",IF($C272=0,"",
IF($D272="","",SUMIFS(Source!J:J,Source!$B:$B,'Process (2)'!$B272,Source!$Q:$Q,"Sáng"))))</f>
        <v/>
      </c>
      <c r="F272" t="str">
        <f>IF($C272="","",IF($C272=0,"",
IF($D272="","",SUMIFS(Source!K:K,Source!$B:$B,'Process (2)'!$B272,Source!$Q:$Q,"Sáng"))))</f>
        <v/>
      </c>
      <c r="G272" t="str">
        <f>IF($C272="","",IF($C272=0,"",
IF($D272="","",SUMIFS(Source!L:L,Source!$B:$B,'Process (2)'!$B272,Source!$Q:$Q,"Sáng"))))</f>
        <v/>
      </c>
      <c r="H272" t="str">
        <f>IF($C272="","",IF($C272=0,"",
IF(SUMIFS(Source!M:M,Source!$B:$B,'Process (2)'!$B272,Source!$Q:$Q,"Chiều")=0,"",SUMIFS(Source!M:M,Source!$B:$B,'Process (2)'!$B272,Source!$Q:$Q,"Chiều"))))</f>
        <v/>
      </c>
      <c r="I272" t="str">
        <f>IF($C272="","",IF($C272=0,"",
IF($H272="","",SUMIFS(Source!J:J,Source!$B:$B,'Process (2)'!$B272,Source!$Q:$Q,"Chiều"))))</f>
        <v/>
      </c>
      <c r="J272" t="str">
        <f>IF($C272="","",IF($C272=0,"",
IF($H272="","",SUMIFS(Source!K:K,Source!$B:$B,'Process (2)'!$B272,Source!$Q:$Q,"Chiều"))))</f>
        <v/>
      </c>
      <c r="K272" t="str">
        <f>IF($C272="","",IF($C272=0,"",
IF($H272="","",SUMIFS(Source!L:L,Source!$B:$B,'Process (2)'!$B272,Source!$Q:$Q,"Chiều"))))</f>
        <v/>
      </c>
    </row>
    <row r="273" spans="1:11" x14ac:dyDescent="0.25">
      <c r="A273" t="str">
        <v/>
      </c>
      <c r="B273" t="str">
        <v/>
      </c>
      <c r="C273" t="str">
        <f>IF(B273="","",COUNTIF(Source!$B$1:$B$999,B273))</f>
        <v/>
      </c>
      <c r="D273" t="str">
        <f>IF($C273="","",IF($C273=0,"",
IF(SUMIFS(Source!I:I,Source!$B:$B,'Process (2)'!$B273,Source!$Q:$Q,"Sáng")=0,"",SUMIFS(Source!I:I,Source!$B:$B,'Process (2)'!$B273,Source!$Q:$Q,"Sáng"))))</f>
        <v/>
      </c>
      <c r="E273" t="str">
        <f>IF($C273="","",IF($C273=0,"",
IF($D273="","",SUMIFS(Source!J:J,Source!$B:$B,'Process (2)'!$B273,Source!$Q:$Q,"Sáng"))))</f>
        <v/>
      </c>
      <c r="F273" t="str">
        <f>IF($C273="","",IF($C273=0,"",
IF($D273="","",SUMIFS(Source!K:K,Source!$B:$B,'Process (2)'!$B273,Source!$Q:$Q,"Sáng"))))</f>
        <v/>
      </c>
      <c r="G273" t="str">
        <f>IF($C273="","",IF($C273=0,"",
IF($D273="","",SUMIFS(Source!L:L,Source!$B:$B,'Process (2)'!$B273,Source!$Q:$Q,"Sáng"))))</f>
        <v/>
      </c>
      <c r="H273" t="str">
        <f>IF($C273="","",IF($C273=0,"",
IF(SUMIFS(Source!M:M,Source!$B:$B,'Process (2)'!$B273,Source!$Q:$Q,"Chiều")=0,"",SUMIFS(Source!M:M,Source!$B:$B,'Process (2)'!$B273,Source!$Q:$Q,"Chiều"))))</f>
        <v/>
      </c>
      <c r="I273" t="str">
        <f>IF($C273="","",IF($C273=0,"",
IF($H273="","",SUMIFS(Source!J:J,Source!$B:$B,'Process (2)'!$B273,Source!$Q:$Q,"Chiều"))))</f>
        <v/>
      </c>
      <c r="J273" t="str">
        <f>IF($C273="","",IF($C273=0,"",
IF($H273="","",SUMIFS(Source!K:K,Source!$B:$B,'Process (2)'!$B273,Source!$Q:$Q,"Chiều"))))</f>
        <v/>
      </c>
      <c r="K273" t="str">
        <f>IF($C273="","",IF($C273=0,"",
IF($H273="","",SUMIFS(Source!L:L,Source!$B:$B,'Process (2)'!$B273,Source!$Q:$Q,"Chiều"))))</f>
        <v/>
      </c>
    </row>
    <row r="274" spans="1:11" x14ac:dyDescent="0.25">
      <c r="A274" t="str">
        <v/>
      </c>
      <c r="B274" s="1" t="str">
        <v/>
      </c>
      <c r="C274" t="str">
        <f>IF(B274="","",COUNTIF(Source!$B$1:$B$999,B274))</f>
        <v/>
      </c>
      <c r="D274" t="str">
        <f>IF($C274="","",IF($C274=0,"",
IF(SUMIFS(Source!I:I,Source!$B:$B,'Process (2)'!$B274,Source!$Q:$Q,"Sáng")=0,"",SUMIFS(Source!I:I,Source!$B:$B,'Process (2)'!$B274,Source!$Q:$Q,"Sáng"))))</f>
        <v/>
      </c>
      <c r="E274" t="str">
        <f>IF($C274="","",IF($C274=0,"",
IF($D274="","",SUMIFS(Source!J:J,Source!$B:$B,'Process (2)'!$B274,Source!$Q:$Q,"Sáng"))))</f>
        <v/>
      </c>
      <c r="F274" t="str">
        <f>IF($C274="","",IF($C274=0,"",
IF($D274="","",SUMIFS(Source!K:K,Source!$B:$B,'Process (2)'!$B274,Source!$Q:$Q,"Sáng"))))</f>
        <v/>
      </c>
      <c r="G274" t="str">
        <f>IF($C274="","",IF($C274=0,"",
IF($D274="","",SUMIFS(Source!L:L,Source!$B:$B,'Process (2)'!$B274,Source!$Q:$Q,"Sáng"))))</f>
        <v/>
      </c>
      <c r="H274" t="str">
        <f>IF($C274="","",IF($C274=0,"",
IF(SUMIFS(Source!M:M,Source!$B:$B,'Process (2)'!$B274,Source!$Q:$Q,"Chiều")=0,"",SUMIFS(Source!M:M,Source!$B:$B,'Process (2)'!$B274,Source!$Q:$Q,"Chiều"))))</f>
        <v/>
      </c>
      <c r="I274" t="str">
        <f>IF($C274="","",IF($C274=0,"",
IF($H274="","",SUMIFS(Source!J:J,Source!$B:$B,'Process (2)'!$B274,Source!$Q:$Q,"Chiều"))))</f>
        <v/>
      </c>
      <c r="J274" t="str">
        <f>IF($C274="","",IF($C274=0,"",
IF($H274="","",SUMIFS(Source!K:K,Source!$B:$B,'Process (2)'!$B274,Source!$Q:$Q,"Chiều"))))</f>
        <v/>
      </c>
      <c r="K274" t="str">
        <f>IF($C274="","",IF($C274=0,"",
IF($H274="","",SUMIFS(Source!L:L,Source!$B:$B,'Process (2)'!$B274,Source!$Q:$Q,"Chiều"))))</f>
        <v/>
      </c>
    </row>
    <row r="275" spans="1:11" x14ac:dyDescent="0.25">
      <c r="A275" t="str">
        <v/>
      </c>
      <c r="B275" t="str">
        <v/>
      </c>
      <c r="C275" t="str">
        <f>IF(B275="","",COUNTIF(Source!$B$1:$B$999,B275))</f>
        <v/>
      </c>
      <c r="D275" t="str">
        <f>IF($C275="","",IF($C275=0,"",
IF(SUMIFS(Source!I:I,Source!$B:$B,'Process (2)'!$B275,Source!$Q:$Q,"Sáng")=0,"",SUMIFS(Source!I:I,Source!$B:$B,'Process (2)'!$B275,Source!$Q:$Q,"Sáng"))))</f>
        <v/>
      </c>
      <c r="E275" t="str">
        <f>IF($C275="","",IF($C275=0,"",
IF($D275="","",SUMIFS(Source!J:J,Source!$B:$B,'Process (2)'!$B275,Source!$Q:$Q,"Sáng"))))</f>
        <v/>
      </c>
      <c r="F275" t="str">
        <f>IF($C275="","",IF($C275=0,"",
IF($D275="","",SUMIFS(Source!K:K,Source!$B:$B,'Process (2)'!$B275,Source!$Q:$Q,"Sáng"))))</f>
        <v/>
      </c>
      <c r="G275" t="str">
        <f>IF($C275="","",IF($C275=0,"",
IF($D275="","",SUMIFS(Source!L:L,Source!$B:$B,'Process (2)'!$B275,Source!$Q:$Q,"Sáng"))))</f>
        <v/>
      </c>
      <c r="H275" t="str">
        <f>IF($C275="","",IF($C275=0,"",
IF(SUMIFS(Source!M:M,Source!$B:$B,'Process (2)'!$B275,Source!$Q:$Q,"Chiều")=0,"",SUMIFS(Source!M:M,Source!$B:$B,'Process (2)'!$B275,Source!$Q:$Q,"Chiều"))))</f>
        <v/>
      </c>
      <c r="I275" t="str">
        <f>IF($C275="","",IF($C275=0,"",
IF($H275="","",SUMIFS(Source!J:J,Source!$B:$B,'Process (2)'!$B275,Source!$Q:$Q,"Chiều"))))</f>
        <v/>
      </c>
      <c r="J275" t="str">
        <f>IF($C275="","",IF($C275=0,"",
IF($H275="","",SUMIFS(Source!K:K,Source!$B:$B,'Process (2)'!$B275,Source!$Q:$Q,"Chiều"))))</f>
        <v/>
      </c>
      <c r="K275" t="str">
        <f>IF($C275="","",IF($C275=0,"",
IF($H275="","",SUMIFS(Source!L:L,Source!$B:$B,'Process (2)'!$B275,Source!$Q:$Q,"Chiều"))))</f>
        <v/>
      </c>
    </row>
    <row r="276" spans="1:11" x14ac:dyDescent="0.25">
      <c r="A276" t="str">
        <v/>
      </c>
      <c r="B276" t="str">
        <v/>
      </c>
      <c r="C276" t="str">
        <f>IF(B276="","",COUNTIF(Source!$B$1:$B$999,B276))</f>
        <v/>
      </c>
      <c r="D276" t="str">
        <f>IF($C276="","",IF($C276=0,"",
IF(SUMIFS(Source!I:I,Source!$B:$B,'Process (2)'!$B276,Source!$Q:$Q,"Sáng")=0,"",SUMIFS(Source!I:I,Source!$B:$B,'Process (2)'!$B276,Source!$Q:$Q,"Sáng"))))</f>
        <v/>
      </c>
      <c r="E276" t="str">
        <f>IF($C276="","",IF($C276=0,"",
IF($D276="","",SUMIFS(Source!J:J,Source!$B:$B,'Process (2)'!$B276,Source!$Q:$Q,"Sáng"))))</f>
        <v/>
      </c>
      <c r="F276" t="str">
        <f>IF($C276="","",IF($C276=0,"",
IF($D276="","",SUMIFS(Source!K:K,Source!$B:$B,'Process (2)'!$B276,Source!$Q:$Q,"Sáng"))))</f>
        <v/>
      </c>
      <c r="G276" t="str">
        <f>IF($C276="","",IF($C276=0,"",
IF($D276="","",SUMIFS(Source!L:L,Source!$B:$B,'Process (2)'!$B276,Source!$Q:$Q,"Sáng"))))</f>
        <v/>
      </c>
      <c r="H276" t="str">
        <f>IF($C276="","",IF($C276=0,"",
IF(SUMIFS(Source!M:M,Source!$B:$B,'Process (2)'!$B276,Source!$Q:$Q,"Chiều")=0,"",SUMIFS(Source!M:M,Source!$B:$B,'Process (2)'!$B276,Source!$Q:$Q,"Chiều"))))</f>
        <v/>
      </c>
      <c r="I276" t="str">
        <f>IF($C276="","",IF($C276=0,"",
IF($H276="","",SUMIFS(Source!J:J,Source!$B:$B,'Process (2)'!$B276,Source!$Q:$Q,"Chiều"))))</f>
        <v/>
      </c>
      <c r="J276" t="str">
        <f>IF($C276="","",IF($C276=0,"",
IF($H276="","",SUMIFS(Source!K:K,Source!$B:$B,'Process (2)'!$B276,Source!$Q:$Q,"Chiều"))))</f>
        <v/>
      </c>
      <c r="K276" t="str">
        <f>IF($C276="","",IF($C276=0,"",
IF($H276="","",SUMIFS(Source!L:L,Source!$B:$B,'Process (2)'!$B276,Source!$Q:$Q,"Chiều"))))</f>
        <v/>
      </c>
    </row>
    <row r="277" spans="1:11" x14ac:dyDescent="0.25">
      <c r="A277" t="str">
        <v/>
      </c>
      <c r="B277" t="str">
        <v/>
      </c>
      <c r="C277" t="str">
        <f>IF(B277="","",COUNTIF(Source!$B$1:$B$999,B277))</f>
        <v/>
      </c>
      <c r="D277" t="str">
        <f>IF($C277="","",IF($C277=0,"",
IF(SUMIFS(Source!I:I,Source!$B:$B,'Process (2)'!$B277,Source!$Q:$Q,"Sáng")=0,"",SUMIFS(Source!I:I,Source!$B:$B,'Process (2)'!$B277,Source!$Q:$Q,"Sáng"))))</f>
        <v/>
      </c>
      <c r="E277" t="str">
        <f>IF($C277="","",IF($C277=0,"",
IF($D277="","",SUMIFS(Source!J:J,Source!$B:$B,'Process (2)'!$B277,Source!$Q:$Q,"Sáng"))))</f>
        <v/>
      </c>
      <c r="F277" t="str">
        <f>IF($C277="","",IF($C277=0,"",
IF($D277="","",SUMIFS(Source!K:K,Source!$B:$B,'Process (2)'!$B277,Source!$Q:$Q,"Sáng"))))</f>
        <v/>
      </c>
      <c r="G277" t="str">
        <f>IF($C277="","",IF($C277=0,"",
IF($D277="","",SUMIFS(Source!L:L,Source!$B:$B,'Process (2)'!$B277,Source!$Q:$Q,"Sáng"))))</f>
        <v/>
      </c>
      <c r="H277" t="str">
        <f>IF($C277="","",IF($C277=0,"",
IF(SUMIFS(Source!M:M,Source!$B:$B,'Process (2)'!$B277,Source!$Q:$Q,"Chiều")=0,"",SUMIFS(Source!M:M,Source!$B:$B,'Process (2)'!$B277,Source!$Q:$Q,"Chiều"))))</f>
        <v/>
      </c>
      <c r="I277" t="str">
        <f>IF($C277="","",IF($C277=0,"",
IF($H277="","",SUMIFS(Source!J:J,Source!$B:$B,'Process (2)'!$B277,Source!$Q:$Q,"Chiều"))))</f>
        <v/>
      </c>
      <c r="J277" t="str">
        <f>IF($C277="","",IF($C277=0,"",
IF($H277="","",SUMIFS(Source!K:K,Source!$B:$B,'Process (2)'!$B277,Source!$Q:$Q,"Chiều"))))</f>
        <v/>
      </c>
      <c r="K277" t="str">
        <f>IF($C277="","",IF($C277=0,"",
IF($H277="","",SUMIFS(Source!L:L,Source!$B:$B,'Process (2)'!$B277,Source!$Q:$Q,"Chiều"))))</f>
        <v/>
      </c>
    </row>
    <row r="278" spans="1:11" x14ac:dyDescent="0.25">
      <c r="A278" t="str">
        <v/>
      </c>
      <c r="B278" t="str">
        <v/>
      </c>
      <c r="C278" t="str">
        <f>IF(B278="","",COUNTIF(Source!$B$1:$B$999,B278))</f>
        <v/>
      </c>
      <c r="D278" t="str">
        <f>IF($C278="","",IF($C278=0,"",
IF(SUMIFS(Source!I:I,Source!$B:$B,'Process (2)'!$B278,Source!$Q:$Q,"Sáng")=0,"",SUMIFS(Source!I:I,Source!$B:$B,'Process (2)'!$B278,Source!$Q:$Q,"Sáng"))))</f>
        <v/>
      </c>
      <c r="E278" t="str">
        <f>IF($C278="","",IF($C278=0,"",
IF($D278="","",SUMIFS(Source!J:J,Source!$B:$B,'Process (2)'!$B278,Source!$Q:$Q,"Sáng"))))</f>
        <v/>
      </c>
      <c r="F278" t="str">
        <f>IF($C278="","",IF($C278=0,"",
IF($D278="","",SUMIFS(Source!K:K,Source!$B:$B,'Process (2)'!$B278,Source!$Q:$Q,"Sáng"))))</f>
        <v/>
      </c>
      <c r="G278" t="str">
        <f>IF($C278="","",IF($C278=0,"",
IF($D278="","",SUMIFS(Source!L:L,Source!$B:$B,'Process (2)'!$B278,Source!$Q:$Q,"Sáng"))))</f>
        <v/>
      </c>
      <c r="H278" t="str">
        <f>IF($C278="","",IF($C278=0,"",
IF(SUMIFS(Source!M:M,Source!$B:$B,'Process (2)'!$B278,Source!$Q:$Q,"Chiều")=0,"",SUMIFS(Source!M:M,Source!$B:$B,'Process (2)'!$B278,Source!$Q:$Q,"Chiều"))))</f>
        <v/>
      </c>
      <c r="I278" t="str">
        <f>IF($C278="","",IF($C278=0,"",
IF($H278="","",SUMIFS(Source!J:J,Source!$B:$B,'Process (2)'!$B278,Source!$Q:$Q,"Chiều"))))</f>
        <v/>
      </c>
      <c r="J278" t="str">
        <f>IF($C278="","",IF($C278=0,"",
IF($H278="","",SUMIFS(Source!K:K,Source!$B:$B,'Process (2)'!$B278,Source!$Q:$Q,"Chiều"))))</f>
        <v/>
      </c>
      <c r="K278" t="str">
        <f>IF($C278="","",IF($C278=0,"",
IF($H278="","",SUMIFS(Source!L:L,Source!$B:$B,'Process (2)'!$B278,Source!$Q:$Q,"Chiều"))))</f>
        <v/>
      </c>
    </row>
    <row r="279" spans="1:11" x14ac:dyDescent="0.25">
      <c r="A279" t="str">
        <v/>
      </c>
      <c r="B279" t="str">
        <v/>
      </c>
      <c r="C279" t="str">
        <f>IF(B279="","",COUNTIF(Source!$B$1:$B$999,B279))</f>
        <v/>
      </c>
      <c r="D279" t="str">
        <f>IF($C279="","",IF($C279=0,"",
IF(SUMIFS(Source!I:I,Source!$B:$B,'Process (2)'!$B279,Source!$Q:$Q,"Sáng")=0,"",SUMIFS(Source!I:I,Source!$B:$B,'Process (2)'!$B279,Source!$Q:$Q,"Sáng"))))</f>
        <v/>
      </c>
      <c r="E279" t="str">
        <f>IF($C279="","",IF($C279=0,"",
IF($D279="","",SUMIFS(Source!J:J,Source!$B:$B,'Process (2)'!$B279,Source!$Q:$Q,"Sáng"))))</f>
        <v/>
      </c>
      <c r="F279" t="str">
        <f>IF($C279="","",IF($C279=0,"",
IF($D279="","",SUMIFS(Source!K:K,Source!$B:$B,'Process (2)'!$B279,Source!$Q:$Q,"Sáng"))))</f>
        <v/>
      </c>
      <c r="G279" t="str">
        <f>IF($C279="","",IF($C279=0,"",
IF($D279="","",SUMIFS(Source!L:L,Source!$B:$B,'Process (2)'!$B279,Source!$Q:$Q,"Sáng"))))</f>
        <v/>
      </c>
      <c r="H279" t="str">
        <f>IF($C279="","",IF($C279=0,"",
IF(SUMIFS(Source!M:M,Source!$B:$B,'Process (2)'!$B279,Source!$Q:$Q,"Chiều")=0,"",SUMIFS(Source!M:M,Source!$B:$B,'Process (2)'!$B279,Source!$Q:$Q,"Chiều"))))</f>
        <v/>
      </c>
      <c r="I279" t="str">
        <f>IF($C279="","",IF($C279=0,"",
IF($H279="","",SUMIFS(Source!J:J,Source!$B:$B,'Process (2)'!$B279,Source!$Q:$Q,"Chiều"))))</f>
        <v/>
      </c>
      <c r="J279" t="str">
        <f>IF($C279="","",IF($C279=0,"",
IF($H279="","",SUMIFS(Source!K:K,Source!$B:$B,'Process (2)'!$B279,Source!$Q:$Q,"Chiều"))))</f>
        <v/>
      </c>
      <c r="K279" t="str">
        <f>IF($C279="","",IF($C279=0,"",
IF($H279="","",SUMIFS(Source!L:L,Source!$B:$B,'Process (2)'!$B279,Source!$Q:$Q,"Chiều"))))</f>
        <v/>
      </c>
    </row>
    <row r="280" spans="1:11" x14ac:dyDescent="0.25">
      <c r="A280" t="str">
        <v/>
      </c>
      <c r="B280" t="str">
        <v/>
      </c>
      <c r="C280" t="str">
        <f>IF(B280="","",COUNTIF(Source!$B$1:$B$999,B280))</f>
        <v/>
      </c>
      <c r="D280" t="str">
        <f>IF($C280="","",IF($C280=0,"",
IF(SUMIFS(Source!I:I,Source!$B:$B,'Process (2)'!$B280,Source!$Q:$Q,"Sáng")=0,"",SUMIFS(Source!I:I,Source!$B:$B,'Process (2)'!$B280,Source!$Q:$Q,"Sáng"))))</f>
        <v/>
      </c>
      <c r="E280" t="str">
        <f>IF($C280="","",IF($C280=0,"",
IF($D280="","",SUMIFS(Source!J:J,Source!$B:$B,'Process (2)'!$B280,Source!$Q:$Q,"Sáng"))))</f>
        <v/>
      </c>
      <c r="F280" t="str">
        <f>IF($C280="","",IF($C280=0,"",
IF($D280="","",SUMIFS(Source!K:K,Source!$B:$B,'Process (2)'!$B280,Source!$Q:$Q,"Sáng"))))</f>
        <v/>
      </c>
      <c r="G280" t="str">
        <f>IF($C280="","",IF($C280=0,"",
IF($D280="","",SUMIFS(Source!L:L,Source!$B:$B,'Process (2)'!$B280,Source!$Q:$Q,"Sáng"))))</f>
        <v/>
      </c>
      <c r="H280" t="str">
        <f>IF($C280="","",IF($C280=0,"",
IF(SUMIFS(Source!M:M,Source!$B:$B,'Process (2)'!$B280,Source!$Q:$Q,"Chiều")=0,"",SUMIFS(Source!M:M,Source!$B:$B,'Process (2)'!$B280,Source!$Q:$Q,"Chiều"))))</f>
        <v/>
      </c>
      <c r="I280" t="str">
        <f>IF($C280="","",IF($C280=0,"",
IF($H280="","",SUMIFS(Source!J:J,Source!$B:$B,'Process (2)'!$B280,Source!$Q:$Q,"Chiều"))))</f>
        <v/>
      </c>
      <c r="J280" t="str">
        <f>IF($C280="","",IF($C280=0,"",
IF($H280="","",SUMIFS(Source!K:K,Source!$B:$B,'Process (2)'!$B280,Source!$Q:$Q,"Chiều"))))</f>
        <v/>
      </c>
      <c r="K280" t="str">
        <f>IF($C280="","",IF($C280=0,"",
IF($H280="","",SUMIFS(Source!L:L,Source!$B:$B,'Process (2)'!$B280,Source!$Q:$Q,"Chiều"))))</f>
        <v/>
      </c>
    </row>
    <row r="281" spans="1:11" x14ac:dyDescent="0.25">
      <c r="A281" t="str">
        <v/>
      </c>
      <c r="B281" t="str">
        <v/>
      </c>
      <c r="C281" t="str">
        <f>IF(B281="","",COUNTIF(Source!$B$1:$B$999,B281))</f>
        <v/>
      </c>
      <c r="D281" t="str">
        <f>IF($C281="","",IF($C281=0,"",
IF(SUMIFS(Source!I:I,Source!$B:$B,'Process (2)'!$B281,Source!$Q:$Q,"Sáng")=0,"",SUMIFS(Source!I:I,Source!$B:$B,'Process (2)'!$B281,Source!$Q:$Q,"Sáng"))))</f>
        <v/>
      </c>
      <c r="E281" t="str">
        <f>IF($C281="","",IF($C281=0,"",
IF($D281="","",SUMIFS(Source!J:J,Source!$B:$B,'Process (2)'!$B281,Source!$Q:$Q,"Sáng"))))</f>
        <v/>
      </c>
      <c r="F281" t="str">
        <f>IF($C281="","",IF($C281=0,"",
IF($D281="","",SUMIFS(Source!K:K,Source!$B:$B,'Process (2)'!$B281,Source!$Q:$Q,"Sáng"))))</f>
        <v/>
      </c>
      <c r="G281" t="str">
        <f>IF($C281="","",IF($C281=0,"",
IF($D281="","",SUMIFS(Source!L:L,Source!$B:$B,'Process (2)'!$B281,Source!$Q:$Q,"Sáng"))))</f>
        <v/>
      </c>
      <c r="H281" t="str">
        <f>IF($C281="","",IF($C281=0,"",
IF(SUMIFS(Source!M:M,Source!$B:$B,'Process (2)'!$B281,Source!$Q:$Q,"Chiều")=0,"",SUMIFS(Source!M:M,Source!$B:$B,'Process (2)'!$B281,Source!$Q:$Q,"Chiều"))))</f>
        <v/>
      </c>
      <c r="I281" t="str">
        <f>IF($C281="","",IF($C281=0,"",
IF($H281="","",SUMIFS(Source!J:J,Source!$B:$B,'Process (2)'!$B281,Source!$Q:$Q,"Chiều"))))</f>
        <v/>
      </c>
      <c r="J281" t="str">
        <f>IF($C281="","",IF($C281=0,"",
IF($H281="","",SUMIFS(Source!K:K,Source!$B:$B,'Process (2)'!$B281,Source!$Q:$Q,"Chiều"))))</f>
        <v/>
      </c>
      <c r="K281" t="str">
        <f>IF($C281="","",IF($C281=0,"",
IF($H281="","",SUMIFS(Source!L:L,Source!$B:$B,'Process (2)'!$B281,Source!$Q:$Q,"Chiều"))))</f>
        <v/>
      </c>
    </row>
    <row r="282" spans="1:11" x14ac:dyDescent="0.25">
      <c r="A282" t="str">
        <v/>
      </c>
      <c r="B282" t="str">
        <v/>
      </c>
      <c r="C282" t="str">
        <f>IF(B282="","",COUNTIF(Source!$B$1:$B$999,B282))</f>
        <v/>
      </c>
      <c r="D282" t="str">
        <f>IF($C282="","",IF($C282=0,"",
IF(SUMIFS(Source!I:I,Source!$B:$B,'Process (2)'!$B282,Source!$Q:$Q,"Sáng")=0,"",SUMIFS(Source!I:I,Source!$B:$B,'Process (2)'!$B282,Source!$Q:$Q,"Sáng"))))</f>
        <v/>
      </c>
      <c r="E282" t="str">
        <f>IF($C282="","",IF($C282=0,"",
IF($D282="","",SUMIFS(Source!J:J,Source!$B:$B,'Process (2)'!$B282,Source!$Q:$Q,"Sáng"))))</f>
        <v/>
      </c>
      <c r="F282" t="str">
        <f>IF($C282="","",IF($C282=0,"",
IF($D282="","",SUMIFS(Source!K:K,Source!$B:$B,'Process (2)'!$B282,Source!$Q:$Q,"Sáng"))))</f>
        <v/>
      </c>
      <c r="G282" t="str">
        <f>IF($C282="","",IF($C282=0,"",
IF($D282="","",SUMIFS(Source!L:L,Source!$B:$B,'Process (2)'!$B282,Source!$Q:$Q,"Sáng"))))</f>
        <v/>
      </c>
      <c r="H282" t="str">
        <f>IF($C282="","",IF($C282=0,"",
IF(SUMIFS(Source!M:M,Source!$B:$B,'Process (2)'!$B282,Source!$Q:$Q,"Chiều")=0,"",SUMIFS(Source!M:M,Source!$B:$B,'Process (2)'!$B282,Source!$Q:$Q,"Chiều"))))</f>
        <v/>
      </c>
      <c r="I282" t="str">
        <f>IF($C282="","",IF($C282=0,"",
IF($H282="","",SUMIFS(Source!J:J,Source!$B:$B,'Process (2)'!$B282,Source!$Q:$Q,"Chiều"))))</f>
        <v/>
      </c>
      <c r="J282" t="str">
        <f>IF($C282="","",IF($C282=0,"",
IF($H282="","",SUMIFS(Source!K:K,Source!$B:$B,'Process (2)'!$B282,Source!$Q:$Q,"Chiều"))))</f>
        <v/>
      </c>
      <c r="K282" t="str">
        <f>IF($C282="","",IF($C282=0,"",
IF($H282="","",SUMIFS(Source!L:L,Source!$B:$B,'Process (2)'!$B282,Source!$Q:$Q,"Chiều"))))</f>
        <v/>
      </c>
    </row>
    <row r="283" spans="1:11" x14ac:dyDescent="0.25">
      <c r="A283" t="str">
        <v/>
      </c>
      <c r="B283" t="str">
        <v/>
      </c>
      <c r="C283" t="str">
        <f>IF(B283="","",COUNTIF(Source!$B$1:$B$999,B283))</f>
        <v/>
      </c>
      <c r="D283" t="str">
        <f>IF($C283="","",IF($C283=0,"",
IF(SUMIFS(Source!I:I,Source!$B:$B,'Process (2)'!$B283,Source!$Q:$Q,"Sáng")=0,"",SUMIFS(Source!I:I,Source!$B:$B,'Process (2)'!$B283,Source!$Q:$Q,"Sáng"))))</f>
        <v/>
      </c>
      <c r="E283" t="str">
        <f>IF($C283="","",IF($C283=0,"",
IF($D283="","",SUMIFS(Source!J:J,Source!$B:$B,'Process (2)'!$B283,Source!$Q:$Q,"Sáng"))))</f>
        <v/>
      </c>
      <c r="F283" t="str">
        <f>IF($C283="","",IF($C283=0,"",
IF($D283="","",SUMIFS(Source!K:K,Source!$B:$B,'Process (2)'!$B283,Source!$Q:$Q,"Sáng"))))</f>
        <v/>
      </c>
      <c r="G283" t="str">
        <f>IF($C283="","",IF($C283=0,"",
IF($D283="","",SUMIFS(Source!L:L,Source!$B:$B,'Process (2)'!$B283,Source!$Q:$Q,"Sáng"))))</f>
        <v/>
      </c>
      <c r="H283" t="str">
        <f>IF($C283="","",IF($C283=0,"",
IF(SUMIFS(Source!M:M,Source!$B:$B,'Process (2)'!$B283,Source!$Q:$Q,"Chiều")=0,"",SUMIFS(Source!M:M,Source!$B:$B,'Process (2)'!$B283,Source!$Q:$Q,"Chiều"))))</f>
        <v/>
      </c>
      <c r="I283" t="str">
        <f>IF($C283="","",IF($C283=0,"",
IF($H283="","",SUMIFS(Source!J:J,Source!$B:$B,'Process (2)'!$B283,Source!$Q:$Q,"Chiều"))))</f>
        <v/>
      </c>
      <c r="J283" t="str">
        <f>IF($C283="","",IF($C283=0,"",
IF($H283="","",SUMIFS(Source!K:K,Source!$B:$B,'Process (2)'!$B283,Source!$Q:$Q,"Chiều"))))</f>
        <v/>
      </c>
      <c r="K283" t="str">
        <f>IF($C283="","",IF($C283=0,"",
IF($H283="","",SUMIFS(Source!L:L,Source!$B:$B,'Process (2)'!$B283,Source!$Q:$Q,"Chiều"))))</f>
        <v/>
      </c>
    </row>
    <row r="284" spans="1:11" x14ac:dyDescent="0.25">
      <c r="A284" t="str">
        <v/>
      </c>
      <c r="B284" t="str">
        <v/>
      </c>
      <c r="C284" t="str">
        <f>IF(B284="","",COUNTIF(Source!$B$1:$B$999,B284))</f>
        <v/>
      </c>
      <c r="D284" t="str">
        <f>IF($C284="","",IF($C284=0,"",
IF(SUMIFS(Source!I:I,Source!$B:$B,'Process (2)'!$B284,Source!$Q:$Q,"Sáng")=0,"",SUMIFS(Source!I:I,Source!$B:$B,'Process (2)'!$B284,Source!$Q:$Q,"Sáng"))))</f>
        <v/>
      </c>
      <c r="E284" t="str">
        <f>IF($C284="","",IF($C284=0,"",
IF($D284="","",SUMIFS(Source!J:J,Source!$B:$B,'Process (2)'!$B284,Source!$Q:$Q,"Sáng"))))</f>
        <v/>
      </c>
      <c r="F284" t="str">
        <f>IF($C284="","",IF($C284=0,"",
IF($D284="","",SUMIFS(Source!K:K,Source!$B:$B,'Process (2)'!$B284,Source!$Q:$Q,"Sáng"))))</f>
        <v/>
      </c>
      <c r="G284" t="str">
        <f>IF($C284="","",IF($C284=0,"",
IF($D284="","",SUMIFS(Source!L:L,Source!$B:$B,'Process (2)'!$B284,Source!$Q:$Q,"Sáng"))))</f>
        <v/>
      </c>
      <c r="H284" t="str">
        <f>IF($C284="","",IF($C284=0,"",
IF(SUMIFS(Source!M:M,Source!$B:$B,'Process (2)'!$B284,Source!$Q:$Q,"Chiều")=0,"",SUMIFS(Source!M:M,Source!$B:$B,'Process (2)'!$B284,Source!$Q:$Q,"Chiều"))))</f>
        <v/>
      </c>
      <c r="I284" t="str">
        <f>IF($C284="","",IF($C284=0,"",
IF($H284="","",SUMIFS(Source!J:J,Source!$B:$B,'Process (2)'!$B284,Source!$Q:$Q,"Chiều"))))</f>
        <v/>
      </c>
      <c r="J284" t="str">
        <f>IF($C284="","",IF($C284=0,"",
IF($H284="","",SUMIFS(Source!K:K,Source!$B:$B,'Process (2)'!$B284,Source!$Q:$Q,"Chiều"))))</f>
        <v/>
      </c>
      <c r="K284" t="str">
        <f>IF($C284="","",IF($C284=0,"",
IF($H284="","",SUMIFS(Source!L:L,Source!$B:$B,'Process (2)'!$B284,Source!$Q:$Q,"Chiều"))))</f>
        <v/>
      </c>
    </row>
    <row r="285" spans="1:11" x14ac:dyDescent="0.25">
      <c r="A285" t="str">
        <v/>
      </c>
      <c r="B285" t="str">
        <v/>
      </c>
      <c r="C285" t="str">
        <f>IF(B285="","",COUNTIF(Source!$B$1:$B$999,B285))</f>
        <v/>
      </c>
      <c r="D285" t="str">
        <f>IF($C285="","",IF($C285=0,"",
IF(SUMIFS(Source!I:I,Source!$B:$B,'Process (2)'!$B285,Source!$Q:$Q,"Sáng")=0,"",SUMIFS(Source!I:I,Source!$B:$B,'Process (2)'!$B285,Source!$Q:$Q,"Sáng"))))</f>
        <v/>
      </c>
      <c r="E285" t="str">
        <f>IF($C285="","",IF($C285=0,"",
IF($D285="","",SUMIFS(Source!J:J,Source!$B:$B,'Process (2)'!$B285,Source!$Q:$Q,"Sáng"))))</f>
        <v/>
      </c>
      <c r="F285" t="str">
        <f>IF($C285="","",IF($C285=0,"",
IF($D285="","",SUMIFS(Source!K:K,Source!$B:$B,'Process (2)'!$B285,Source!$Q:$Q,"Sáng"))))</f>
        <v/>
      </c>
      <c r="G285" t="str">
        <f>IF($C285="","",IF($C285=0,"",
IF($D285="","",SUMIFS(Source!L:L,Source!$B:$B,'Process (2)'!$B285,Source!$Q:$Q,"Sáng"))))</f>
        <v/>
      </c>
      <c r="H285" t="str">
        <f>IF($C285="","",IF($C285=0,"",
IF(SUMIFS(Source!M:M,Source!$B:$B,'Process (2)'!$B285,Source!$Q:$Q,"Chiều")=0,"",SUMIFS(Source!M:M,Source!$B:$B,'Process (2)'!$B285,Source!$Q:$Q,"Chiều"))))</f>
        <v/>
      </c>
      <c r="I285" t="str">
        <f>IF($C285="","",IF($C285=0,"",
IF($H285="","",SUMIFS(Source!J:J,Source!$B:$B,'Process (2)'!$B285,Source!$Q:$Q,"Chiều"))))</f>
        <v/>
      </c>
      <c r="J285" t="str">
        <f>IF($C285="","",IF($C285=0,"",
IF($H285="","",SUMIFS(Source!K:K,Source!$B:$B,'Process (2)'!$B285,Source!$Q:$Q,"Chiều"))))</f>
        <v/>
      </c>
      <c r="K285" t="str">
        <f>IF($C285="","",IF($C285=0,"",
IF($H285="","",SUMIFS(Source!L:L,Source!$B:$B,'Process (2)'!$B285,Source!$Q:$Q,"Chiều"))))</f>
        <v/>
      </c>
    </row>
    <row r="286" spans="1:11" x14ac:dyDescent="0.25">
      <c r="A286" t="str">
        <v/>
      </c>
      <c r="B286" t="str">
        <v/>
      </c>
      <c r="C286" t="str">
        <f>IF(B286="","",COUNTIF(Source!$B$1:$B$999,B286))</f>
        <v/>
      </c>
      <c r="D286" t="str">
        <f>IF($C286="","",IF($C286=0,"",
IF(SUMIFS(Source!I:I,Source!$B:$B,'Process (2)'!$B286,Source!$Q:$Q,"Sáng")=0,"",SUMIFS(Source!I:I,Source!$B:$B,'Process (2)'!$B286,Source!$Q:$Q,"Sáng"))))</f>
        <v/>
      </c>
      <c r="E286" t="str">
        <f>IF($C286="","",IF($C286=0,"",
IF($D286="","",SUMIFS(Source!J:J,Source!$B:$B,'Process (2)'!$B286,Source!$Q:$Q,"Sáng"))))</f>
        <v/>
      </c>
      <c r="F286" t="str">
        <f>IF($C286="","",IF($C286=0,"",
IF($D286="","",SUMIFS(Source!K:K,Source!$B:$B,'Process (2)'!$B286,Source!$Q:$Q,"Sáng"))))</f>
        <v/>
      </c>
      <c r="G286" t="str">
        <f>IF($C286="","",IF($C286=0,"",
IF($D286="","",SUMIFS(Source!L:L,Source!$B:$B,'Process (2)'!$B286,Source!$Q:$Q,"Sáng"))))</f>
        <v/>
      </c>
      <c r="H286" t="str">
        <f>IF($C286="","",IF($C286=0,"",
IF(SUMIFS(Source!M:M,Source!$B:$B,'Process (2)'!$B286,Source!$Q:$Q,"Chiều")=0,"",SUMIFS(Source!M:M,Source!$B:$B,'Process (2)'!$B286,Source!$Q:$Q,"Chiều"))))</f>
        <v/>
      </c>
      <c r="I286" t="str">
        <f>IF($C286="","",IF($C286=0,"",
IF($H286="","",SUMIFS(Source!J:J,Source!$B:$B,'Process (2)'!$B286,Source!$Q:$Q,"Chiều"))))</f>
        <v/>
      </c>
      <c r="J286" t="str">
        <f>IF($C286="","",IF($C286=0,"",
IF($H286="","",SUMIFS(Source!K:K,Source!$B:$B,'Process (2)'!$B286,Source!$Q:$Q,"Chiều"))))</f>
        <v/>
      </c>
      <c r="K286" t="str">
        <f>IF($C286="","",IF($C286=0,"",
IF($H286="","",SUMIFS(Source!L:L,Source!$B:$B,'Process (2)'!$B286,Source!$Q:$Q,"Chiều"))))</f>
        <v/>
      </c>
    </row>
    <row r="287" spans="1:11" x14ac:dyDescent="0.25">
      <c r="A287" t="str">
        <v/>
      </c>
      <c r="B287" t="str">
        <v/>
      </c>
      <c r="C287" t="str">
        <f>IF(B287="","",COUNTIF(Source!$B$1:$B$999,B287))</f>
        <v/>
      </c>
      <c r="D287" t="str">
        <f>IF($C287="","",IF($C287=0,"",
IF(SUMIFS(Source!I:I,Source!$B:$B,'Process (2)'!$B287,Source!$Q:$Q,"Sáng")=0,"",SUMIFS(Source!I:I,Source!$B:$B,'Process (2)'!$B287,Source!$Q:$Q,"Sáng"))))</f>
        <v/>
      </c>
      <c r="E287" t="str">
        <f>IF($C287="","",IF($C287=0,"",
IF($D287="","",SUMIFS(Source!J:J,Source!$B:$B,'Process (2)'!$B287,Source!$Q:$Q,"Sáng"))))</f>
        <v/>
      </c>
      <c r="F287" t="str">
        <f>IF($C287="","",IF($C287=0,"",
IF($D287="","",SUMIFS(Source!K:K,Source!$B:$B,'Process (2)'!$B287,Source!$Q:$Q,"Sáng"))))</f>
        <v/>
      </c>
      <c r="G287" t="str">
        <f>IF($C287="","",IF($C287=0,"",
IF($D287="","",SUMIFS(Source!L:L,Source!$B:$B,'Process (2)'!$B287,Source!$Q:$Q,"Sáng"))))</f>
        <v/>
      </c>
      <c r="H287" t="str">
        <f>IF($C287="","",IF($C287=0,"",
IF(SUMIFS(Source!M:M,Source!$B:$B,'Process (2)'!$B287,Source!$Q:$Q,"Chiều")=0,"",SUMIFS(Source!M:M,Source!$B:$B,'Process (2)'!$B287,Source!$Q:$Q,"Chiều"))))</f>
        <v/>
      </c>
      <c r="I287" t="str">
        <f>IF($C287="","",IF($C287=0,"",
IF($H287="","",SUMIFS(Source!J:J,Source!$B:$B,'Process (2)'!$B287,Source!$Q:$Q,"Chiều"))))</f>
        <v/>
      </c>
      <c r="J287" t="str">
        <f>IF($C287="","",IF($C287=0,"",
IF($H287="","",SUMIFS(Source!K:K,Source!$B:$B,'Process (2)'!$B287,Source!$Q:$Q,"Chiều"))))</f>
        <v/>
      </c>
      <c r="K287" t="str">
        <f>IF($C287="","",IF($C287=0,"",
IF($H287="","",SUMIFS(Source!L:L,Source!$B:$B,'Process (2)'!$B287,Source!$Q:$Q,"Chiều"))))</f>
        <v/>
      </c>
    </row>
    <row r="288" spans="1:11" x14ac:dyDescent="0.25">
      <c r="A288" t="str">
        <v/>
      </c>
      <c r="B288" t="str">
        <v/>
      </c>
      <c r="C288" t="str">
        <f>IF(B288="","",COUNTIF(Source!$B$1:$B$999,B288))</f>
        <v/>
      </c>
      <c r="D288" t="str">
        <f>IF($C288="","",IF($C288=0,"",
IF(SUMIFS(Source!I:I,Source!$B:$B,'Process (2)'!$B288,Source!$Q:$Q,"Sáng")=0,"",SUMIFS(Source!I:I,Source!$B:$B,'Process (2)'!$B288,Source!$Q:$Q,"Sáng"))))</f>
        <v/>
      </c>
      <c r="E288" t="str">
        <f>IF($C288="","",IF($C288=0,"",
IF($D288="","",SUMIFS(Source!J:J,Source!$B:$B,'Process (2)'!$B288,Source!$Q:$Q,"Sáng"))))</f>
        <v/>
      </c>
      <c r="F288" t="str">
        <f>IF($C288="","",IF($C288=0,"",
IF($D288="","",SUMIFS(Source!K:K,Source!$B:$B,'Process (2)'!$B288,Source!$Q:$Q,"Sáng"))))</f>
        <v/>
      </c>
      <c r="G288" t="str">
        <f>IF($C288="","",IF($C288=0,"",
IF($D288="","",SUMIFS(Source!L:L,Source!$B:$B,'Process (2)'!$B288,Source!$Q:$Q,"Sáng"))))</f>
        <v/>
      </c>
      <c r="H288" t="str">
        <f>IF($C288="","",IF($C288=0,"",
IF(SUMIFS(Source!M:M,Source!$B:$B,'Process (2)'!$B288,Source!$Q:$Q,"Chiều")=0,"",SUMIFS(Source!M:M,Source!$B:$B,'Process (2)'!$B288,Source!$Q:$Q,"Chiều"))))</f>
        <v/>
      </c>
      <c r="I288" t="str">
        <f>IF($C288="","",IF($C288=0,"",
IF($H288="","",SUMIFS(Source!J:J,Source!$B:$B,'Process (2)'!$B288,Source!$Q:$Q,"Chiều"))))</f>
        <v/>
      </c>
      <c r="J288" t="str">
        <f>IF($C288="","",IF($C288=0,"",
IF($H288="","",SUMIFS(Source!K:K,Source!$B:$B,'Process (2)'!$B288,Source!$Q:$Q,"Chiều"))))</f>
        <v/>
      </c>
      <c r="K288" t="str">
        <f>IF($C288="","",IF($C288=0,"",
IF($H288="","",SUMIFS(Source!L:L,Source!$B:$B,'Process (2)'!$B288,Source!$Q:$Q,"Chiều"))))</f>
        <v/>
      </c>
    </row>
    <row r="289" spans="1:11" x14ac:dyDescent="0.25">
      <c r="A289" t="str">
        <v/>
      </c>
      <c r="B289" t="str">
        <v/>
      </c>
      <c r="C289" t="str">
        <f>IF(B289="","",COUNTIF(Source!$B$1:$B$999,B289))</f>
        <v/>
      </c>
      <c r="D289" t="str">
        <f>IF($C289="","",IF($C289=0,"",
IF(SUMIFS(Source!I:I,Source!$B:$B,'Process (2)'!$B289,Source!$Q:$Q,"Sáng")=0,"",SUMIFS(Source!I:I,Source!$B:$B,'Process (2)'!$B289,Source!$Q:$Q,"Sáng"))))</f>
        <v/>
      </c>
      <c r="E289" t="str">
        <f>IF($C289="","",IF($C289=0,"",
IF($D289="","",SUMIFS(Source!J:J,Source!$B:$B,'Process (2)'!$B289,Source!$Q:$Q,"Sáng"))))</f>
        <v/>
      </c>
      <c r="F289" t="str">
        <f>IF($C289="","",IF($C289=0,"",
IF($D289="","",SUMIFS(Source!K:K,Source!$B:$B,'Process (2)'!$B289,Source!$Q:$Q,"Sáng"))))</f>
        <v/>
      </c>
      <c r="G289" t="str">
        <f>IF($C289="","",IF($C289=0,"",
IF($D289="","",SUMIFS(Source!L:L,Source!$B:$B,'Process (2)'!$B289,Source!$Q:$Q,"Sáng"))))</f>
        <v/>
      </c>
      <c r="H289" t="str">
        <f>IF($C289="","",IF($C289=0,"",
IF(SUMIFS(Source!M:M,Source!$B:$B,'Process (2)'!$B289,Source!$Q:$Q,"Chiều")=0,"",SUMIFS(Source!M:M,Source!$B:$B,'Process (2)'!$B289,Source!$Q:$Q,"Chiều"))))</f>
        <v/>
      </c>
      <c r="I289" t="str">
        <f>IF($C289="","",IF($C289=0,"",
IF($H289="","",SUMIFS(Source!J:J,Source!$B:$B,'Process (2)'!$B289,Source!$Q:$Q,"Chiều"))))</f>
        <v/>
      </c>
      <c r="J289" t="str">
        <f>IF($C289="","",IF($C289=0,"",
IF($H289="","",SUMIFS(Source!K:K,Source!$B:$B,'Process (2)'!$B289,Source!$Q:$Q,"Chiều"))))</f>
        <v/>
      </c>
      <c r="K289" t="str">
        <f>IF($C289="","",IF($C289=0,"",
IF($H289="","",SUMIFS(Source!L:L,Source!$B:$B,'Process (2)'!$B289,Source!$Q:$Q,"Chiều"))))</f>
        <v/>
      </c>
    </row>
    <row r="290" spans="1:11" x14ac:dyDescent="0.25">
      <c r="A290" t="str">
        <v/>
      </c>
      <c r="B290" t="str">
        <v/>
      </c>
      <c r="C290" t="str">
        <f>IF(B290="","",COUNTIF(Source!$B$1:$B$999,B290))</f>
        <v/>
      </c>
      <c r="D290" t="str">
        <f>IF($C290="","",IF($C290=0,"",
IF(SUMIFS(Source!I:I,Source!$B:$B,'Process (2)'!$B290,Source!$Q:$Q,"Sáng")=0,"",SUMIFS(Source!I:I,Source!$B:$B,'Process (2)'!$B290,Source!$Q:$Q,"Sáng"))))</f>
        <v/>
      </c>
      <c r="E290" t="str">
        <f>IF($C290="","",IF($C290=0,"",
IF($D290="","",SUMIFS(Source!J:J,Source!$B:$B,'Process (2)'!$B290,Source!$Q:$Q,"Sáng"))))</f>
        <v/>
      </c>
      <c r="F290" t="str">
        <f>IF($C290="","",IF($C290=0,"",
IF($D290="","",SUMIFS(Source!K:K,Source!$B:$B,'Process (2)'!$B290,Source!$Q:$Q,"Sáng"))))</f>
        <v/>
      </c>
      <c r="G290" t="str">
        <f>IF($C290="","",IF($C290=0,"",
IF($D290="","",SUMIFS(Source!L:L,Source!$B:$B,'Process (2)'!$B290,Source!$Q:$Q,"Sáng"))))</f>
        <v/>
      </c>
      <c r="H290" t="str">
        <f>IF($C290="","",IF($C290=0,"",
IF(SUMIFS(Source!M:M,Source!$B:$B,'Process (2)'!$B290,Source!$Q:$Q,"Chiều")=0,"",SUMIFS(Source!M:M,Source!$B:$B,'Process (2)'!$B290,Source!$Q:$Q,"Chiều"))))</f>
        <v/>
      </c>
      <c r="I290" t="str">
        <f>IF($C290="","",IF($C290=0,"",
IF($H290="","",SUMIFS(Source!J:J,Source!$B:$B,'Process (2)'!$B290,Source!$Q:$Q,"Chiều"))))</f>
        <v/>
      </c>
      <c r="J290" t="str">
        <f>IF($C290="","",IF($C290=0,"",
IF($H290="","",SUMIFS(Source!K:K,Source!$B:$B,'Process (2)'!$B290,Source!$Q:$Q,"Chiều"))))</f>
        <v/>
      </c>
      <c r="K290" t="str">
        <f>IF($C290="","",IF($C290=0,"",
IF($H290="","",SUMIFS(Source!L:L,Source!$B:$B,'Process (2)'!$B290,Source!$Q:$Q,"Chiều"))))</f>
        <v/>
      </c>
    </row>
    <row r="291" spans="1:11" x14ac:dyDescent="0.25">
      <c r="A291" t="str">
        <v/>
      </c>
      <c r="B291" t="str">
        <v/>
      </c>
      <c r="C291" t="str">
        <f>IF(B291="","",COUNTIF(Source!$B$1:$B$999,B291))</f>
        <v/>
      </c>
      <c r="D291" t="str">
        <f>IF($C291="","",IF($C291=0,"",
IF(SUMIFS(Source!I:I,Source!$B:$B,'Process (2)'!$B291,Source!$Q:$Q,"Sáng")=0,"",SUMIFS(Source!I:I,Source!$B:$B,'Process (2)'!$B291,Source!$Q:$Q,"Sáng"))))</f>
        <v/>
      </c>
      <c r="E291" t="str">
        <f>IF($C291="","",IF($C291=0,"",
IF($D291="","",SUMIFS(Source!J:J,Source!$B:$B,'Process (2)'!$B291,Source!$Q:$Q,"Sáng"))))</f>
        <v/>
      </c>
      <c r="F291" t="str">
        <f>IF($C291="","",IF($C291=0,"",
IF($D291="","",SUMIFS(Source!K:K,Source!$B:$B,'Process (2)'!$B291,Source!$Q:$Q,"Sáng"))))</f>
        <v/>
      </c>
      <c r="G291" t="str">
        <f>IF($C291="","",IF($C291=0,"",
IF($D291="","",SUMIFS(Source!L:L,Source!$B:$B,'Process (2)'!$B291,Source!$Q:$Q,"Sáng"))))</f>
        <v/>
      </c>
      <c r="H291" t="str">
        <f>IF($C291="","",IF($C291=0,"",
IF(SUMIFS(Source!M:M,Source!$B:$B,'Process (2)'!$B291,Source!$Q:$Q,"Chiều")=0,"",SUMIFS(Source!M:M,Source!$B:$B,'Process (2)'!$B291,Source!$Q:$Q,"Chiều"))))</f>
        <v/>
      </c>
      <c r="I291" t="str">
        <f>IF($C291="","",IF($C291=0,"",
IF($H291="","",SUMIFS(Source!J:J,Source!$B:$B,'Process (2)'!$B291,Source!$Q:$Q,"Chiều"))))</f>
        <v/>
      </c>
      <c r="J291" t="str">
        <f>IF($C291="","",IF($C291=0,"",
IF($H291="","",SUMIFS(Source!K:K,Source!$B:$B,'Process (2)'!$B291,Source!$Q:$Q,"Chiều"))))</f>
        <v/>
      </c>
      <c r="K291" t="str">
        <f>IF($C291="","",IF($C291=0,"",
IF($H291="","",SUMIFS(Source!L:L,Source!$B:$B,'Process (2)'!$B291,Source!$Q:$Q,"Chiều"))))</f>
        <v/>
      </c>
    </row>
    <row r="292" spans="1:11" x14ac:dyDescent="0.25">
      <c r="A292" t="str">
        <v/>
      </c>
      <c r="B292" t="str">
        <v/>
      </c>
      <c r="C292" t="str">
        <f>IF(B292="","",COUNTIF(Source!$B$1:$B$999,B292))</f>
        <v/>
      </c>
      <c r="D292" t="str">
        <f>IF($C292="","",IF($C292=0,"",
IF(SUMIFS(Source!I:I,Source!$B:$B,'Process (2)'!$B292,Source!$Q:$Q,"Sáng")=0,"",SUMIFS(Source!I:I,Source!$B:$B,'Process (2)'!$B292,Source!$Q:$Q,"Sáng"))))</f>
        <v/>
      </c>
      <c r="E292" t="str">
        <f>IF($C292="","",IF($C292=0,"",
IF($D292="","",SUMIFS(Source!J:J,Source!$B:$B,'Process (2)'!$B292,Source!$Q:$Q,"Sáng"))))</f>
        <v/>
      </c>
      <c r="F292" t="str">
        <f>IF($C292="","",IF($C292=0,"",
IF($D292="","",SUMIFS(Source!K:K,Source!$B:$B,'Process (2)'!$B292,Source!$Q:$Q,"Sáng"))))</f>
        <v/>
      </c>
      <c r="G292" t="str">
        <f>IF($C292="","",IF($C292=0,"",
IF($D292="","",SUMIFS(Source!L:L,Source!$B:$B,'Process (2)'!$B292,Source!$Q:$Q,"Sáng"))))</f>
        <v/>
      </c>
      <c r="H292" t="str">
        <f>IF($C292="","",IF($C292=0,"",
IF(SUMIFS(Source!M:M,Source!$B:$B,'Process (2)'!$B292,Source!$Q:$Q,"Chiều")=0,"",SUMIFS(Source!M:M,Source!$B:$B,'Process (2)'!$B292,Source!$Q:$Q,"Chiều"))))</f>
        <v/>
      </c>
      <c r="I292" t="str">
        <f>IF($C292="","",IF($C292=0,"",
IF($H292="","",SUMIFS(Source!J:J,Source!$B:$B,'Process (2)'!$B292,Source!$Q:$Q,"Chiều"))))</f>
        <v/>
      </c>
      <c r="J292" t="str">
        <f>IF($C292="","",IF($C292=0,"",
IF($H292="","",SUMIFS(Source!K:K,Source!$B:$B,'Process (2)'!$B292,Source!$Q:$Q,"Chiều"))))</f>
        <v/>
      </c>
      <c r="K292" t="str">
        <f>IF($C292="","",IF($C292=0,"",
IF($H292="","",SUMIFS(Source!L:L,Source!$B:$B,'Process (2)'!$B292,Source!$Q:$Q,"Chiều"))))</f>
        <v/>
      </c>
    </row>
    <row r="293" spans="1:11" x14ac:dyDescent="0.25">
      <c r="A293" t="str">
        <v/>
      </c>
      <c r="B293" t="str">
        <v/>
      </c>
      <c r="C293" t="str">
        <f>IF(B293="","",COUNTIF(Source!$B$1:$B$999,B293))</f>
        <v/>
      </c>
      <c r="D293" t="str">
        <f>IF($C293="","",IF($C293=0,"",
IF(SUMIFS(Source!I:I,Source!$B:$B,'Process (2)'!$B293,Source!$Q:$Q,"Sáng")=0,"",SUMIFS(Source!I:I,Source!$B:$B,'Process (2)'!$B293,Source!$Q:$Q,"Sáng"))))</f>
        <v/>
      </c>
      <c r="E293" t="str">
        <f>IF($C293="","",IF($C293=0,"",
IF($D293="","",SUMIFS(Source!J:J,Source!$B:$B,'Process (2)'!$B293,Source!$Q:$Q,"Sáng"))))</f>
        <v/>
      </c>
      <c r="F293" t="str">
        <f>IF($C293="","",IF($C293=0,"",
IF($D293="","",SUMIFS(Source!K:K,Source!$B:$B,'Process (2)'!$B293,Source!$Q:$Q,"Sáng"))))</f>
        <v/>
      </c>
      <c r="G293" t="str">
        <f>IF($C293="","",IF($C293=0,"",
IF($D293="","",SUMIFS(Source!L:L,Source!$B:$B,'Process (2)'!$B293,Source!$Q:$Q,"Sáng"))))</f>
        <v/>
      </c>
      <c r="H293" t="str">
        <f>IF($C293="","",IF($C293=0,"",
IF(SUMIFS(Source!M:M,Source!$B:$B,'Process (2)'!$B293,Source!$Q:$Q,"Chiều")=0,"",SUMIFS(Source!M:M,Source!$B:$B,'Process (2)'!$B293,Source!$Q:$Q,"Chiều"))))</f>
        <v/>
      </c>
      <c r="I293" t="str">
        <f>IF($C293="","",IF($C293=0,"",
IF($H293="","",SUMIFS(Source!J:J,Source!$B:$B,'Process (2)'!$B293,Source!$Q:$Q,"Chiều"))))</f>
        <v/>
      </c>
      <c r="J293" t="str">
        <f>IF($C293="","",IF($C293=0,"",
IF($H293="","",SUMIFS(Source!K:K,Source!$B:$B,'Process (2)'!$B293,Source!$Q:$Q,"Chiều"))))</f>
        <v/>
      </c>
      <c r="K293" t="str">
        <f>IF($C293="","",IF($C293=0,"",
IF($H293="","",SUMIFS(Source!L:L,Source!$B:$B,'Process (2)'!$B293,Source!$Q:$Q,"Chiều"))))</f>
        <v/>
      </c>
    </row>
    <row r="294" spans="1:11" x14ac:dyDescent="0.25">
      <c r="A294" t="str">
        <v/>
      </c>
      <c r="B294" t="str">
        <v/>
      </c>
      <c r="C294" t="str">
        <f>IF(B294="","",COUNTIF(Source!$B$1:$B$999,B294))</f>
        <v/>
      </c>
      <c r="D294" t="str">
        <f>IF($C294="","",IF($C294=0,"",
IF(SUMIFS(Source!I:I,Source!$B:$B,'Process (2)'!$B294,Source!$Q:$Q,"Sáng")=0,"",SUMIFS(Source!I:I,Source!$B:$B,'Process (2)'!$B294,Source!$Q:$Q,"Sáng"))))</f>
        <v/>
      </c>
      <c r="E294" t="str">
        <f>IF($C294="","",IF($C294=0,"",
IF($D294="","",SUMIFS(Source!J:J,Source!$B:$B,'Process (2)'!$B294,Source!$Q:$Q,"Sáng"))))</f>
        <v/>
      </c>
      <c r="F294" t="str">
        <f>IF($C294="","",IF($C294=0,"",
IF($D294="","",SUMIFS(Source!K:K,Source!$B:$B,'Process (2)'!$B294,Source!$Q:$Q,"Sáng"))))</f>
        <v/>
      </c>
      <c r="G294" t="str">
        <f>IF($C294="","",IF($C294=0,"",
IF($D294="","",SUMIFS(Source!L:L,Source!$B:$B,'Process (2)'!$B294,Source!$Q:$Q,"Sáng"))))</f>
        <v/>
      </c>
      <c r="H294" t="str">
        <f>IF($C294="","",IF($C294=0,"",
IF(SUMIFS(Source!M:M,Source!$B:$B,'Process (2)'!$B294,Source!$Q:$Q,"Chiều")=0,"",SUMIFS(Source!M:M,Source!$B:$B,'Process (2)'!$B294,Source!$Q:$Q,"Chiều"))))</f>
        <v/>
      </c>
      <c r="I294" t="str">
        <f>IF($C294="","",IF($C294=0,"",
IF($H294="","",SUMIFS(Source!J:J,Source!$B:$B,'Process (2)'!$B294,Source!$Q:$Q,"Chiều"))))</f>
        <v/>
      </c>
      <c r="J294" t="str">
        <f>IF($C294="","",IF($C294=0,"",
IF($H294="","",SUMIFS(Source!K:K,Source!$B:$B,'Process (2)'!$B294,Source!$Q:$Q,"Chiều"))))</f>
        <v/>
      </c>
      <c r="K294" t="str">
        <f>IF($C294="","",IF($C294=0,"",
IF($H294="","",SUMIFS(Source!L:L,Source!$B:$B,'Process (2)'!$B294,Source!$Q:$Q,"Chiều"))))</f>
        <v/>
      </c>
    </row>
    <row r="295" spans="1:11" x14ac:dyDescent="0.25">
      <c r="A295" t="str">
        <v/>
      </c>
      <c r="B295" t="str">
        <v/>
      </c>
      <c r="C295" t="str">
        <f>IF(B295="","",COUNTIF(Source!$B$1:$B$999,B295))</f>
        <v/>
      </c>
      <c r="D295" t="str">
        <f>IF($C295="","",IF($C295=0,"",
IF(SUMIFS(Source!I:I,Source!$B:$B,'Process (2)'!$B295,Source!$Q:$Q,"Sáng")=0,"",SUMIFS(Source!I:I,Source!$B:$B,'Process (2)'!$B295,Source!$Q:$Q,"Sáng"))))</f>
        <v/>
      </c>
      <c r="E295" t="str">
        <f>IF($C295="","",IF($C295=0,"",
IF($D295="","",SUMIFS(Source!J:J,Source!$B:$B,'Process (2)'!$B295,Source!$Q:$Q,"Sáng"))))</f>
        <v/>
      </c>
      <c r="F295" t="str">
        <f>IF($C295="","",IF($C295=0,"",
IF($D295="","",SUMIFS(Source!K:K,Source!$B:$B,'Process (2)'!$B295,Source!$Q:$Q,"Sáng"))))</f>
        <v/>
      </c>
      <c r="G295" t="str">
        <f>IF($C295="","",IF($C295=0,"",
IF($D295="","",SUMIFS(Source!L:L,Source!$B:$B,'Process (2)'!$B295,Source!$Q:$Q,"Sáng"))))</f>
        <v/>
      </c>
      <c r="H295" t="str">
        <f>IF($C295="","",IF($C295=0,"",
IF(SUMIFS(Source!M:M,Source!$B:$B,'Process (2)'!$B295,Source!$Q:$Q,"Chiều")=0,"",SUMIFS(Source!M:M,Source!$B:$B,'Process (2)'!$B295,Source!$Q:$Q,"Chiều"))))</f>
        <v/>
      </c>
      <c r="I295" t="str">
        <f>IF($C295="","",IF($C295=0,"",
IF($H295="","",SUMIFS(Source!J:J,Source!$B:$B,'Process (2)'!$B295,Source!$Q:$Q,"Chiều"))))</f>
        <v/>
      </c>
      <c r="J295" t="str">
        <f>IF($C295="","",IF($C295=0,"",
IF($H295="","",SUMIFS(Source!K:K,Source!$B:$B,'Process (2)'!$B295,Source!$Q:$Q,"Chiều"))))</f>
        <v/>
      </c>
      <c r="K295" t="str">
        <f>IF($C295="","",IF($C295=0,"",
IF($H295="","",SUMIFS(Source!L:L,Source!$B:$B,'Process (2)'!$B295,Source!$Q:$Q,"Chiều"))))</f>
        <v/>
      </c>
    </row>
    <row r="296" spans="1:11" x14ac:dyDescent="0.25">
      <c r="A296" t="str">
        <v/>
      </c>
      <c r="B296" t="str">
        <v/>
      </c>
      <c r="C296" t="str">
        <f>IF(B296="","",COUNTIF(Source!$B$1:$B$999,B296))</f>
        <v/>
      </c>
      <c r="D296" t="str">
        <f>IF($C296="","",IF($C296=0,"",
IF(SUMIFS(Source!I:I,Source!$B:$B,'Process (2)'!$B296,Source!$Q:$Q,"Sáng")=0,"",SUMIFS(Source!I:I,Source!$B:$B,'Process (2)'!$B296,Source!$Q:$Q,"Sáng"))))</f>
        <v/>
      </c>
      <c r="E296" t="str">
        <f>IF($C296="","",IF($C296=0,"",
IF($D296="","",SUMIFS(Source!J:J,Source!$B:$B,'Process (2)'!$B296,Source!$Q:$Q,"Sáng"))))</f>
        <v/>
      </c>
      <c r="F296" t="str">
        <f>IF($C296="","",IF($C296=0,"",
IF($D296="","",SUMIFS(Source!K:K,Source!$B:$B,'Process (2)'!$B296,Source!$Q:$Q,"Sáng"))))</f>
        <v/>
      </c>
      <c r="G296" t="str">
        <f>IF($C296="","",IF($C296=0,"",
IF($D296="","",SUMIFS(Source!L:L,Source!$B:$B,'Process (2)'!$B296,Source!$Q:$Q,"Sáng"))))</f>
        <v/>
      </c>
      <c r="H296" t="str">
        <f>IF($C296="","",IF($C296=0,"",
IF(SUMIFS(Source!M:M,Source!$B:$B,'Process (2)'!$B296,Source!$Q:$Q,"Chiều")=0,"",SUMIFS(Source!M:M,Source!$B:$B,'Process (2)'!$B296,Source!$Q:$Q,"Chiều"))))</f>
        <v/>
      </c>
      <c r="I296" t="str">
        <f>IF($C296="","",IF($C296=0,"",
IF($H296="","",SUMIFS(Source!J:J,Source!$B:$B,'Process (2)'!$B296,Source!$Q:$Q,"Chiều"))))</f>
        <v/>
      </c>
      <c r="J296" t="str">
        <f>IF($C296="","",IF($C296=0,"",
IF($H296="","",SUMIFS(Source!K:K,Source!$B:$B,'Process (2)'!$B296,Source!$Q:$Q,"Chiều"))))</f>
        <v/>
      </c>
      <c r="K296" t="str">
        <f>IF($C296="","",IF($C296=0,"",
IF($H296="","",SUMIFS(Source!L:L,Source!$B:$B,'Process (2)'!$B296,Source!$Q:$Q,"Chiều"))))</f>
        <v/>
      </c>
    </row>
    <row r="297" spans="1:11" x14ac:dyDescent="0.25">
      <c r="A297" t="str">
        <v/>
      </c>
      <c r="B297" t="str">
        <v/>
      </c>
      <c r="C297" t="str">
        <f>IF(B297="","",COUNTIF(Source!$B$1:$B$999,B297))</f>
        <v/>
      </c>
      <c r="D297" t="str">
        <f>IF($C297="","",IF($C297=0,"",
IF(SUMIFS(Source!I:I,Source!$B:$B,'Process (2)'!$B297,Source!$Q:$Q,"Sáng")=0,"",SUMIFS(Source!I:I,Source!$B:$B,'Process (2)'!$B297,Source!$Q:$Q,"Sáng"))))</f>
        <v/>
      </c>
      <c r="E297" t="str">
        <f>IF($C297="","",IF($C297=0,"",
IF($D297="","",SUMIFS(Source!J:J,Source!$B:$B,'Process (2)'!$B297,Source!$Q:$Q,"Sáng"))))</f>
        <v/>
      </c>
      <c r="F297" t="str">
        <f>IF($C297="","",IF($C297=0,"",
IF($D297="","",SUMIFS(Source!K:K,Source!$B:$B,'Process (2)'!$B297,Source!$Q:$Q,"Sáng"))))</f>
        <v/>
      </c>
      <c r="G297" t="str">
        <f>IF($C297="","",IF($C297=0,"",
IF($D297="","",SUMIFS(Source!L:L,Source!$B:$B,'Process (2)'!$B297,Source!$Q:$Q,"Sáng"))))</f>
        <v/>
      </c>
      <c r="H297" t="str">
        <f>IF($C297="","",IF($C297=0,"",
IF(SUMIFS(Source!M:M,Source!$B:$B,'Process (2)'!$B297,Source!$Q:$Q,"Chiều")=0,"",SUMIFS(Source!M:M,Source!$B:$B,'Process (2)'!$B297,Source!$Q:$Q,"Chiều"))))</f>
        <v/>
      </c>
      <c r="I297" t="str">
        <f>IF($C297="","",IF($C297=0,"",
IF($H297="","",SUMIFS(Source!J:J,Source!$B:$B,'Process (2)'!$B297,Source!$Q:$Q,"Chiều"))))</f>
        <v/>
      </c>
      <c r="J297" t="str">
        <f>IF($C297="","",IF($C297=0,"",
IF($H297="","",SUMIFS(Source!K:K,Source!$B:$B,'Process (2)'!$B297,Source!$Q:$Q,"Chiều"))))</f>
        <v/>
      </c>
      <c r="K297" t="str">
        <f>IF($C297="","",IF($C297=0,"",
IF($H297="","",SUMIFS(Source!L:L,Source!$B:$B,'Process (2)'!$B297,Source!$Q:$Q,"Chiều"))))</f>
        <v/>
      </c>
    </row>
    <row r="298" spans="1:11" x14ac:dyDescent="0.25">
      <c r="A298" t="str">
        <v/>
      </c>
      <c r="B298" t="str">
        <v/>
      </c>
      <c r="C298" t="str">
        <f>IF(B298="","",COUNTIF(Source!$B$1:$B$999,B298))</f>
        <v/>
      </c>
      <c r="D298" t="str">
        <f>IF($C298="","",IF($C298=0,"",
IF(SUMIFS(Source!I:I,Source!$B:$B,'Process (2)'!$B298,Source!$Q:$Q,"Sáng")=0,"",SUMIFS(Source!I:I,Source!$B:$B,'Process (2)'!$B298,Source!$Q:$Q,"Sáng"))))</f>
        <v/>
      </c>
      <c r="E298" t="str">
        <f>IF($C298="","",IF($C298=0,"",
IF($D298="","",SUMIFS(Source!J:J,Source!$B:$B,'Process (2)'!$B298,Source!$Q:$Q,"Sáng"))))</f>
        <v/>
      </c>
      <c r="F298" t="str">
        <f>IF($C298="","",IF($C298=0,"",
IF($D298="","",SUMIFS(Source!K:K,Source!$B:$B,'Process (2)'!$B298,Source!$Q:$Q,"Sáng"))))</f>
        <v/>
      </c>
      <c r="G298" t="str">
        <f>IF($C298="","",IF($C298=0,"",
IF($D298="","",SUMIFS(Source!L:L,Source!$B:$B,'Process (2)'!$B298,Source!$Q:$Q,"Sáng"))))</f>
        <v/>
      </c>
      <c r="H298" t="str">
        <f>IF($C298="","",IF($C298=0,"",
IF(SUMIFS(Source!M:M,Source!$B:$B,'Process (2)'!$B298,Source!$Q:$Q,"Chiều")=0,"",SUMIFS(Source!M:M,Source!$B:$B,'Process (2)'!$B298,Source!$Q:$Q,"Chiều"))))</f>
        <v/>
      </c>
      <c r="I298" t="str">
        <f>IF($C298="","",IF($C298=0,"",
IF($H298="","",SUMIFS(Source!J:J,Source!$B:$B,'Process (2)'!$B298,Source!$Q:$Q,"Chiều"))))</f>
        <v/>
      </c>
      <c r="J298" t="str">
        <f>IF($C298="","",IF($C298=0,"",
IF($H298="","",SUMIFS(Source!K:K,Source!$B:$B,'Process (2)'!$B298,Source!$Q:$Q,"Chiều"))))</f>
        <v/>
      </c>
      <c r="K298" t="str">
        <f>IF($C298="","",IF($C298=0,"",
IF($H298="","",SUMIFS(Source!L:L,Source!$B:$B,'Process (2)'!$B298,Source!$Q:$Q,"Chiều"))))</f>
        <v/>
      </c>
    </row>
    <row r="299" spans="1:11" x14ac:dyDescent="0.25">
      <c r="A299" t="str">
        <v/>
      </c>
      <c r="B299" t="str">
        <v/>
      </c>
      <c r="C299" t="str">
        <f>IF(B299="","",COUNTIF(Source!$B$1:$B$999,B299))</f>
        <v/>
      </c>
      <c r="D299" t="str">
        <f>IF($C299="","",IF($C299=0,"",
IF(SUMIFS(Source!I:I,Source!$B:$B,'Process (2)'!$B299,Source!$Q:$Q,"Sáng")=0,"",SUMIFS(Source!I:I,Source!$B:$B,'Process (2)'!$B299,Source!$Q:$Q,"Sáng"))))</f>
        <v/>
      </c>
      <c r="E299" t="str">
        <f>IF($C299="","",IF($C299=0,"",
IF($D299="","",SUMIFS(Source!J:J,Source!$B:$B,'Process (2)'!$B299,Source!$Q:$Q,"Sáng"))))</f>
        <v/>
      </c>
      <c r="F299" t="str">
        <f>IF($C299="","",IF($C299=0,"",
IF($D299="","",SUMIFS(Source!K:K,Source!$B:$B,'Process (2)'!$B299,Source!$Q:$Q,"Sáng"))))</f>
        <v/>
      </c>
      <c r="G299" t="str">
        <f>IF($C299="","",IF($C299=0,"",
IF($D299="","",SUMIFS(Source!L:L,Source!$B:$B,'Process (2)'!$B299,Source!$Q:$Q,"Sáng"))))</f>
        <v/>
      </c>
      <c r="H299" t="str">
        <f>IF($C299="","",IF($C299=0,"",
IF(SUMIFS(Source!M:M,Source!$B:$B,'Process (2)'!$B299,Source!$Q:$Q,"Chiều")=0,"",SUMIFS(Source!M:M,Source!$B:$B,'Process (2)'!$B299,Source!$Q:$Q,"Chiều"))))</f>
        <v/>
      </c>
      <c r="I299" t="str">
        <f>IF($C299="","",IF($C299=0,"",
IF($H299="","",SUMIFS(Source!J:J,Source!$B:$B,'Process (2)'!$B299,Source!$Q:$Q,"Chiều"))))</f>
        <v/>
      </c>
      <c r="J299" t="str">
        <f>IF($C299="","",IF($C299=0,"",
IF($H299="","",SUMIFS(Source!K:K,Source!$B:$B,'Process (2)'!$B299,Source!$Q:$Q,"Chiều"))))</f>
        <v/>
      </c>
      <c r="K299" t="str">
        <f>IF($C299="","",IF($C299=0,"",
IF($H299="","",SUMIFS(Source!L:L,Source!$B:$B,'Process (2)'!$B299,Source!$Q:$Q,"Chiều"))))</f>
        <v/>
      </c>
    </row>
    <row r="300" spans="1:11" x14ac:dyDescent="0.25">
      <c r="A300" t="str">
        <v/>
      </c>
      <c r="B300" t="str">
        <v/>
      </c>
      <c r="C300" t="str">
        <f>IF(B300="","",COUNTIF(Source!$B$1:$B$999,B300))</f>
        <v/>
      </c>
      <c r="D300" t="str">
        <f>IF($C300="","",IF($C300=0,"",
IF(SUMIFS(Source!I:I,Source!$B:$B,'Process (2)'!$B300,Source!$Q:$Q,"Sáng")=0,"",SUMIFS(Source!I:I,Source!$B:$B,'Process (2)'!$B300,Source!$Q:$Q,"Sáng"))))</f>
        <v/>
      </c>
      <c r="E300" t="str">
        <f>IF($C300="","",IF($C300=0,"",
IF($D300="","",SUMIFS(Source!J:J,Source!$B:$B,'Process (2)'!$B300,Source!$Q:$Q,"Sáng"))))</f>
        <v/>
      </c>
      <c r="F300" t="str">
        <f>IF($C300="","",IF($C300=0,"",
IF($D300="","",SUMIFS(Source!K:K,Source!$B:$B,'Process (2)'!$B300,Source!$Q:$Q,"Sáng"))))</f>
        <v/>
      </c>
      <c r="G300" t="str">
        <f>IF($C300="","",IF($C300=0,"",
IF($D300="","",SUMIFS(Source!L:L,Source!$B:$B,'Process (2)'!$B300,Source!$Q:$Q,"Sáng"))))</f>
        <v/>
      </c>
      <c r="H300" t="str">
        <f>IF($C300="","",IF($C300=0,"",
IF(SUMIFS(Source!M:M,Source!$B:$B,'Process (2)'!$B300,Source!$Q:$Q,"Chiều")=0,"",SUMIFS(Source!M:M,Source!$B:$B,'Process (2)'!$B300,Source!$Q:$Q,"Chiều"))))</f>
        <v/>
      </c>
      <c r="I300" t="str">
        <f>IF($C300="","",IF($C300=0,"",
IF($H300="","",SUMIFS(Source!J:J,Source!$B:$B,'Process (2)'!$B300,Source!$Q:$Q,"Chiều"))))</f>
        <v/>
      </c>
      <c r="J300" t="str">
        <f>IF($C300="","",IF($C300=0,"",
IF($H300="","",SUMIFS(Source!K:K,Source!$B:$B,'Process (2)'!$B300,Source!$Q:$Q,"Chiều"))))</f>
        <v/>
      </c>
      <c r="K300" t="str">
        <f>IF($C300="","",IF($C300=0,"",
IF($H300="","",SUMIFS(Source!L:L,Source!$B:$B,'Process (2)'!$B300,Source!$Q:$Q,"Chiều"))))</f>
        <v/>
      </c>
    </row>
    <row r="301" spans="1:11" x14ac:dyDescent="0.25">
      <c r="A301" t="str">
        <v/>
      </c>
      <c r="B301" t="str">
        <v/>
      </c>
      <c r="C301" t="str">
        <f>IF(B301="","",COUNTIF(Source!$B$1:$B$999,B301))</f>
        <v/>
      </c>
      <c r="D301" t="str">
        <f>IF($C301="","",IF($C301=0,"",
IF(SUMIFS(Source!I:I,Source!$B:$B,'Process (2)'!$B301,Source!$Q:$Q,"Sáng")=0,"",SUMIFS(Source!I:I,Source!$B:$B,'Process (2)'!$B301,Source!$Q:$Q,"Sáng"))))</f>
        <v/>
      </c>
      <c r="E301" t="str">
        <f>IF($C301="","",IF($C301=0,"",
IF($D301="","",SUMIFS(Source!J:J,Source!$B:$B,'Process (2)'!$B301,Source!$Q:$Q,"Sáng"))))</f>
        <v/>
      </c>
      <c r="F301" t="str">
        <f>IF($C301="","",IF($C301=0,"",
IF($D301="","",SUMIFS(Source!K:K,Source!$B:$B,'Process (2)'!$B301,Source!$Q:$Q,"Sáng"))))</f>
        <v/>
      </c>
      <c r="G301" t="str">
        <f>IF($C301="","",IF($C301=0,"",
IF($D301="","",SUMIFS(Source!L:L,Source!$B:$B,'Process (2)'!$B301,Source!$Q:$Q,"Sáng"))))</f>
        <v/>
      </c>
      <c r="H301" t="str">
        <f>IF($C301="","",IF($C301=0,"",
IF(SUMIFS(Source!M:M,Source!$B:$B,'Process (2)'!$B301,Source!$Q:$Q,"Chiều")=0,"",SUMIFS(Source!M:M,Source!$B:$B,'Process (2)'!$B301,Source!$Q:$Q,"Chiều"))))</f>
        <v/>
      </c>
      <c r="I301" t="str">
        <f>IF($C301="","",IF($C301=0,"",
IF($H301="","",SUMIFS(Source!J:J,Source!$B:$B,'Process (2)'!$B301,Source!$Q:$Q,"Chiều"))))</f>
        <v/>
      </c>
      <c r="J301" t="str">
        <f>IF($C301="","",IF($C301=0,"",
IF($H301="","",SUMIFS(Source!K:K,Source!$B:$B,'Process (2)'!$B301,Source!$Q:$Q,"Chiều"))))</f>
        <v/>
      </c>
      <c r="K301" t="str">
        <f>IF($C301="","",IF($C301=0,"",
IF($H301="","",SUMIFS(Source!L:L,Source!$B:$B,'Process (2)'!$B301,Source!$Q:$Q,"Chiều"))))</f>
        <v/>
      </c>
    </row>
    <row r="302" spans="1:11" x14ac:dyDescent="0.25">
      <c r="A302" t="str">
        <v/>
      </c>
      <c r="B302" t="str">
        <v/>
      </c>
      <c r="C302" t="str">
        <f>IF(B302="","",COUNTIF(Source!$B$1:$B$999,B302))</f>
        <v/>
      </c>
      <c r="D302" t="str">
        <f>IF($C302="","",IF($C302=0,"",
IF(SUMIFS(Source!I:I,Source!$B:$B,'Process (2)'!$B302,Source!$Q:$Q,"Sáng")=0,"",SUMIFS(Source!I:I,Source!$B:$B,'Process (2)'!$B302,Source!$Q:$Q,"Sáng"))))</f>
        <v/>
      </c>
      <c r="E302" t="str">
        <f>IF($C302="","",IF($C302=0,"",
IF($D302="","",SUMIFS(Source!J:J,Source!$B:$B,'Process (2)'!$B302,Source!$Q:$Q,"Sáng"))))</f>
        <v/>
      </c>
      <c r="F302" t="str">
        <f>IF($C302="","",IF($C302=0,"",
IF($D302="","",SUMIFS(Source!K:K,Source!$B:$B,'Process (2)'!$B302,Source!$Q:$Q,"Sáng"))))</f>
        <v/>
      </c>
      <c r="G302" t="str">
        <f>IF($C302="","",IF($C302=0,"",
IF($D302="","",SUMIFS(Source!L:L,Source!$B:$B,'Process (2)'!$B302,Source!$Q:$Q,"Sáng"))))</f>
        <v/>
      </c>
      <c r="H302" t="str">
        <f>IF($C302="","",IF($C302=0,"",
IF(SUMIFS(Source!M:M,Source!$B:$B,'Process (2)'!$B302,Source!$Q:$Q,"Chiều")=0,"",SUMIFS(Source!M:M,Source!$B:$B,'Process (2)'!$B302,Source!$Q:$Q,"Chiều"))))</f>
        <v/>
      </c>
      <c r="I302" t="str">
        <f>IF($C302="","",IF($C302=0,"",
IF($H302="","",SUMIFS(Source!J:J,Source!$B:$B,'Process (2)'!$B302,Source!$Q:$Q,"Chiều"))))</f>
        <v/>
      </c>
      <c r="J302" t="str">
        <f>IF($C302="","",IF($C302=0,"",
IF($H302="","",SUMIFS(Source!K:K,Source!$B:$B,'Process (2)'!$B302,Source!$Q:$Q,"Chiều"))))</f>
        <v/>
      </c>
      <c r="K302" t="str">
        <f>IF($C302="","",IF($C302=0,"",
IF($H302="","",SUMIFS(Source!L:L,Source!$B:$B,'Process (2)'!$B302,Source!$Q:$Q,"Chiều"))))</f>
        <v/>
      </c>
    </row>
    <row r="303" spans="1:11" x14ac:dyDescent="0.25">
      <c r="A303" t="str">
        <v/>
      </c>
      <c r="B303" t="str">
        <v/>
      </c>
      <c r="C303" t="str">
        <f>IF(B303="","",COUNTIF(Source!$B$1:$B$999,B303))</f>
        <v/>
      </c>
      <c r="D303" t="str">
        <f>IF($C303="","",IF($C303=0,"",
IF(SUMIFS(Source!I:I,Source!$B:$B,'Process (2)'!$B303,Source!$Q:$Q,"Sáng")=0,"",SUMIFS(Source!I:I,Source!$B:$B,'Process (2)'!$B303,Source!$Q:$Q,"Sáng"))))</f>
        <v/>
      </c>
      <c r="E303" t="str">
        <f>IF($C303="","",IF($C303=0,"",
IF($D303="","",SUMIFS(Source!J:J,Source!$B:$B,'Process (2)'!$B303,Source!$Q:$Q,"Sáng"))))</f>
        <v/>
      </c>
      <c r="F303" t="str">
        <f>IF($C303="","",IF($C303=0,"",
IF($D303="","",SUMIFS(Source!K:K,Source!$B:$B,'Process (2)'!$B303,Source!$Q:$Q,"Sáng"))))</f>
        <v/>
      </c>
      <c r="G303" t="str">
        <f>IF($C303="","",IF($C303=0,"",
IF($D303="","",SUMIFS(Source!L:L,Source!$B:$B,'Process (2)'!$B303,Source!$Q:$Q,"Sáng"))))</f>
        <v/>
      </c>
      <c r="H303" t="str">
        <f>IF($C303="","",IF($C303=0,"",
IF(SUMIFS(Source!M:M,Source!$B:$B,'Process (2)'!$B303,Source!$Q:$Q,"Chiều")=0,"",SUMIFS(Source!M:M,Source!$B:$B,'Process (2)'!$B303,Source!$Q:$Q,"Chiều"))))</f>
        <v/>
      </c>
      <c r="I303" t="str">
        <f>IF($C303="","",IF($C303=0,"",
IF($H303="","",SUMIFS(Source!J:J,Source!$B:$B,'Process (2)'!$B303,Source!$Q:$Q,"Chiều"))))</f>
        <v/>
      </c>
      <c r="J303" t="str">
        <f>IF($C303="","",IF($C303=0,"",
IF($H303="","",SUMIFS(Source!K:K,Source!$B:$B,'Process (2)'!$B303,Source!$Q:$Q,"Chiều"))))</f>
        <v/>
      </c>
      <c r="K303" t="str">
        <f>IF($C303="","",IF($C303=0,"",
IF($H303="","",SUMIFS(Source!L:L,Source!$B:$B,'Process (2)'!$B303,Source!$Q:$Q,"Chiều"))))</f>
        <v/>
      </c>
    </row>
    <row r="304" spans="1:11" x14ac:dyDescent="0.25">
      <c r="A304" t="str">
        <v/>
      </c>
      <c r="B304" t="str">
        <v/>
      </c>
      <c r="C304" t="str">
        <f>IF(B304="","",COUNTIF(Source!$B$1:$B$999,B304))</f>
        <v/>
      </c>
      <c r="D304" t="str">
        <f>IF($C304="","",IF($C304=0,"",
IF(SUMIFS(Source!I:I,Source!$B:$B,'Process (2)'!$B304,Source!$Q:$Q,"Sáng")=0,"",SUMIFS(Source!I:I,Source!$B:$B,'Process (2)'!$B304,Source!$Q:$Q,"Sáng"))))</f>
        <v/>
      </c>
      <c r="E304" t="str">
        <f>IF($C304="","",IF($C304=0,"",
IF($D304="","",SUMIFS(Source!J:J,Source!$B:$B,'Process (2)'!$B304,Source!$Q:$Q,"Sáng"))))</f>
        <v/>
      </c>
      <c r="F304" t="str">
        <f>IF($C304="","",IF($C304=0,"",
IF($D304="","",SUMIFS(Source!K:K,Source!$B:$B,'Process (2)'!$B304,Source!$Q:$Q,"Sáng"))))</f>
        <v/>
      </c>
      <c r="G304" t="str">
        <f>IF($C304="","",IF($C304=0,"",
IF($D304="","",SUMIFS(Source!L:L,Source!$B:$B,'Process (2)'!$B304,Source!$Q:$Q,"Sáng"))))</f>
        <v/>
      </c>
      <c r="H304" t="str">
        <f>IF($C304="","",IF($C304=0,"",
IF(SUMIFS(Source!M:M,Source!$B:$B,'Process (2)'!$B304,Source!$Q:$Q,"Chiều")=0,"",SUMIFS(Source!M:M,Source!$B:$B,'Process (2)'!$B304,Source!$Q:$Q,"Chiều"))))</f>
        <v/>
      </c>
      <c r="I304" t="str">
        <f>IF($C304="","",IF($C304=0,"",
IF($H304="","",SUMIFS(Source!J:J,Source!$B:$B,'Process (2)'!$B304,Source!$Q:$Q,"Chiều"))))</f>
        <v/>
      </c>
      <c r="J304" t="str">
        <f>IF($C304="","",IF($C304=0,"",
IF($H304="","",SUMIFS(Source!K:K,Source!$B:$B,'Process (2)'!$B304,Source!$Q:$Q,"Chiều"))))</f>
        <v/>
      </c>
      <c r="K304" t="str">
        <f>IF($C304="","",IF($C304=0,"",
IF($H304="","",SUMIFS(Source!L:L,Source!$B:$B,'Process (2)'!$B304,Source!$Q:$Q,"Chiều"))))</f>
        <v/>
      </c>
    </row>
    <row r="305" spans="1:11" x14ac:dyDescent="0.25">
      <c r="A305" t="str">
        <v/>
      </c>
      <c r="B305" t="str">
        <v/>
      </c>
      <c r="C305" t="str">
        <f>IF(B305="","",COUNTIF(Source!$B$1:$B$999,B305))</f>
        <v/>
      </c>
      <c r="D305" t="str">
        <f>IF($C305="","",IF($C305=0,"",
IF(SUMIFS(Source!I:I,Source!$B:$B,'Process (2)'!$B305,Source!$Q:$Q,"Sáng")=0,"",SUMIFS(Source!I:I,Source!$B:$B,'Process (2)'!$B305,Source!$Q:$Q,"Sáng"))))</f>
        <v/>
      </c>
      <c r="E305" t="str">
        <f>IF($C305="","",IF($C305=0,"",
IF($D305="","",SUMIFS(Source!J:J,Source!$B:$B,'Process (2)'!$B305,Source!$Q:$Q,"Sáng"))))</f>
        <v/>
      </c>
      <c r="F305" t="str">
        <f>IF($C305="","",IF($C305=0,"",
IF($D305="","",SUMIFS(Source!K:K,Source!$B:$B,'Process (2)'!$B305,Source!$Q:$Q,"Sáng"))))</f>
        <v/>
      </c>
      <c r="G305" t="str">
        <f>IF($C305="","",IF($C305=0,"",
IF($D305="","",SUMIFS(Source!L:L,Source!$B:$B,'Process (2)'!$B305,Source!$Q:$Q,"Sáng"))))</f>
        <v/>
      </c>
      <c r="H305" t="str">
        <f>IF($C305="","",IF($C305=0,"",
IF(SUMIFS(Source!M:M,Source!$B:$B,'Process (2)'!$B305,Source!$Q:$Q,"Chiều")=0,"",SUMIFS(Source!M:M,Source!$B:$B,'Process (2)'!$B305,Source!$Q:$Q,"Chiều"))))</f>
        <v/>
      </c>
      <c r="I305" t="str">
        <f>IF($C305="","",IF($C305=0,"",
IF($H305="","",SUMIFS(Source!J:J,Source!$B:$B,'Process (2)'!$B305,Source!$Q:$Q,"Chiều"))))</f>
        <v/>
      </c>
      <c r="J305" t="str">
        <f>IF($C305="","",IF($C305=0,"",
IF($H305="","",SUMIFS(Source!K:K,Source!$B:$B,'Process (2)'!$B305,Source!$Q:$Q,"Chiều"))))</f>
        <v/>
      </c>
      <c r="K305" t="str">
        <f>IF($C305="","",IF($C305=0,"",
IF($H305="","",SUMIFS(Source!L:L,Source!$B:$B,'Process (2)'!$B305,Source!$Q:$Q,"Chiều"))))</f>
        <v/>
      </c>
    </row>
    <row r="306" spans="1:11" x14ac:dyDescent="0.25">
      <c r="A306" t="str">
        <v/>
      </c>
      <c r="B306" t="str">
        <v/>
      </c>
      <c r="C306" t="str">
        <f>IF(B306="","",COUNTIF(Source!$B$1:$B$999,B306))</f>
        <v/>
      </c>
      <c r="D306" t="str">
        <f>IF($C306="","",IF($C306=0,"",
IF(SUMIFS(Source!I:I,Source!$B:$B,'Process (2)'!$B306,Source!$Q:$Q,"Sáng")=0,"",SUMIFS(Source!I:I,Source!$B:$B,'Process (2)'!$B306,Source!$Q:$Q,"Sáng"))))</f>
        <v/>
      </c>
      <c r="E306" t="str">
        <f>IF($C306="","",IF($C306=0,"",
IF($D306="","",SUMIFS(Source!J:J,Source!$B:$B,'Process (2)'!$B306,Source!$Q:$Q,"Sáng"))))</f>
        <v/>
      </c>
      <c r="F306" t="str">
        <f>IF($C306="","",IF($C306=0,"",
IF($D306="","",SUMIFS(Source!K:K,Source!$B:$B,'Process (2)'!$B306,Source!$Q:$Q,"Sáng"))))</f>
        <v/>
      </c>
      <c r="G306" t="str">
        <f>IF($C306="","",IF($C306=0,"",
IF($D306="","",SUMIFS(Source!L:L,Source!$B:$B,'Process (2)'!$B306,Source!$Q:$Q,"Sáng"))))</f>
        <v/>
      </c>
      <c r="H306" t="str">
        <f>IF($C306="","",IF($C306=0,"",
IF(SUMIFS(Source!M:M,Source!$B:$B,'Process (2)'!$B306,Source!$Q:$Q,"Chiều")=0,"",SUMIFS(Source!M:M,Source!$B:$B,'Process (2)'!$B306,Source!$Q:$Q,"Chiều"))))</f>
        <v/>
      </c>
      <c r="I306" t="str">
        <f>IF($C306="","",IF($C306=0,"",
IF($H306="","",SUMIFS(Source!J:J,Source!$B:$B,'Process (2)'!$B306,Source!$Q:$Q,"Chiều"))))</f>
        <v/>
      </c>
      <c r="J306" t="str">
        <f>IF($C306="","",IF($C306=0,"",
IF($H306="","",SUMIFS(Source!K:K,Source!$B:$B,'Process (2)'!$B306,Source!$Q:$Q,"Chiều"))))</f>
        <v/>
      </c>
      <c r="K306" t="str">
        <f>IF($C306="","",IF($C306=0,"",
IF($H306="","",SUMIFS(Source!L:L,Source!$B:$B,'Process (2)'!$B306,Source!$Q:$Q,"Chiều"))))</f>
        <v/>
      </c>
    </row>
    <row r="307" spans="1:11" x14ac:dyDescent="0.25">
      <c r="A307" t="str">
        <v/>
      </c>
      <c r="B307" t="str">
        <v/>
      </c>
      <c r="C307" t="str">
        <f>IF(B307="","",COUNTIF(Source!$B$1:$B$999,B307))</f>
        <v/>
      </c>
      <c r="D307" t="str">
        <f>IF($C307="","",IF($C307=0,"",
IF(SUMIFS(Source!I:I,Source!$B:$B,'Process (2)'!$B307,Source!$Q:$Q,"Sáng")=0,"",SUMIFS(Source!I:I,Source!$B:$B,'Process (2)'!$B307,Source!$Q:$Q,"Sáng"))))</f>
        <v/>
      </c>
      <c r="E307" t="str">
        <f>IF($C307="","",IF($C307=0,"",
IF($D307="","",SUMIFS(Source!J:J,Source!$B:$B,'Process (2)'!$B307,Source!$Q:$Q,"Sáng"))))</f>
        <v/>
      </c>
      <c r="F307" t="str">
        <f>IF($C307="","",IF($C307=0,"",
IF($D307="","",SUMIFS(Source!K:K,Source!$B:$B,'Process (2)'!$B307,Source!$Q:$Q,"Sáng"))))</f>
        <v/>
      </c>
      <c r="G307" t="str">
        <f>IF($C307="","",IF($C307=0,"",
IF($D307="","",SUMIFS(Source!L:L,Source!$B:$B,'Process (2)'!$B307,Source!$Q:$Q,"Sáng"))))</f>
        <v/>
      </c>
      <c r="H307" t="str">
        <f>IF($C307="","",IF($C307=0,"",
IF(SUMIFS(Source!M:M,Source!$B:$B,'Process (2)'!$B307,Source!$Q:$Q,"Chiều")=0,"",SUMIFS(Source!M:M,Source!$B:$B,'Process (2)'!$B307,Source!$Q:$Q,"Chiều"))))</f>
        <v/>
      </c>
      <c r="I307" t="str">
        <f>IF($C307="","",IF($C307=0,"",
IF($H307="","",SUMIFS(Source!J:J,Source!$B:$B,'Process (2)'!$B307,Source!$Q:$Q,"Chiều"))))</f>
        <v/>
      </c>
      <c r="J307" t="str">
        <f>IF($C307="","",IF($C307=0,"",
IF($H307="","",SUMIFS(Source!K:K,Source!$B:$B,'Process (2)'!$B307,Source!$Q:$Q,"Chiều"))))</f>
        <v/>
      </c>
      <c r="K307" t="str">
        <f>IF($C307="","",IF($C307=0,"",
IF($H307="","",SUMIFS(Source!L:L,Source!$B:$B,'Process (2)'!$B307,Source!$Q:$Q,"Chiều"))))</f>
        <v/>
      </c>
    </row>
    <row r="308" spans="1:11" x14ac:dyDescent="0.25">
      <c r="A308" t="str">
        <v/>
      </c>
      <c r="B308" t="str">
        <v/>
      </c>
      <c r="C308" t="str">
        <f>IF(B308="","",COUNTIF(Source!$B$1:$B$999,B308))</f>
        <v/>
      </c>
      <c r="D308" t="str">
        <f>IF($C308="","",IF($C308=0,"",
IF(SUMIFS(Source!I:I,Source!$B:$B,'Process (2)'!$B308,Source!$Q:$Q,"Sáng")=0,"",SUMIFS(Source!I:I,Source!$B:$B,'Process (2)'!$B308,Source!$Q:$Q,"Sáng"))))</f>
        <v/>
      </c>
      <c r="E308" t="str">
        <f>IF($C308="","",IF($C308=0,"",
IF($D308="","",SUMIFS(Source!J:J,Source!$B:$B,'Process (2)'!$B308,Source!$Q:$Q,"Sáng"))))</f>
        <v/>
      </c>
      <c r="F308" t="str">
        <f>IF($C308="","",IF($C308=0,"",
IF($D308="","",SUMIFS(Source!K:K,Source!$B:$B,'Process (2)'!$B308,Source!$Q:$Q,"Sáng"))))</f>
        <v/>
      </c>
      <c r="G308" t="str">
        <f>IF($C308="","",IF($C308=0,"",
IF($D308="","",SUMIFS(Source!L:L,Source!$B:$B,'Process (2)'!$B308,Source!$Q:$Q,"Sáng"))))</f>
        <v/>
      </c>
      <c r="H308" t="str">
        <f>IF($C308="","",IF($C308=0,"",
IF(SUMIFS(Source!M:M,Source!$B:$B,'Process (2)'!$B308,Source!$Q:$Q,"Chiều")=0,"",SUMIFS(Source!M:M,Source!$B:$B,'Process (2)'!$B308,Source!$Q:$Q,"Chiều"))))</f>
        <v/>
      </c>
      <c r="I308" t="str">
        <f>IF($C308="","",IF($C308=0,"",
IF($H308="","",SUMIFS(Source!J:J,Source!$B:$B,'Process (2)'!$B308,Source!$Q:$Q,"Chiều"))))</f>
        <v/>
      </c>
      <c r="J308" t="str">
        <f>IF($C308="","",IF($C308=0,"",
IF($H308="","",SUMIFS(Source!K:K,Source!$B:$B,'Process (2)'!$B308,Source!$Q:$Q,"Chiều"))))</f>
        <v/>
      </c>
      <c r="K308" t="str">
        <f>IF($C308="","",IF($C308=0,"",
IF($H308="","",SUMIFS(Source!L:L,Source!$B:$B,'Process (2)'!$B308,Source!$Q:$Q,"Chiều"))))</f>
        <v/>
      </c>
    </row>
    <row r="309" spans="1:11" x14ac:dyDescent="0.25">
      <c r="A309" t="str">
        <v/>
      </c>
      <c r="B309" t="str">
        <v/>
      </c>
      <c r="C309" t="str">
        <f>IF(B309="","",COUNTIF(Source!$B$1:$B$999,B309))</f>
        <v/>
      </c>
      <c r="D309" t="str">
        <f>IF($C309="","",IF($C309=0,"",
IF(SUMIFS(Source!I:I,Source!$B:$B,'Process (2)'!$B309,Source!$Q:$Q,"Sáng")=0,"",SUMIFS(Source!I:I,Source!$B:$B,'Process (2)'!$B309,Source!$Q:$Q,"Sáng"))))</f>
        <v/>
      </c>
      <c r="E309" t="str">
        <f>IF($C309="","",IF($C309=0,"",
IF($D309="","",SUMIFS(Source!J:J,Source!$B:$B,'Process (2)'!$B309,Source!$Q:$Q,"Sáng"))))</f>
        <v/>
      </c>
      <c r="F309" t="str">
        <f>IF($C309="","",IF($C309=0,"",
IF($D309="","",SUMIFS(Source!K:K,Source!$B:$B,'Process (2)'!$B309,Source!$Q:$Q,"Sáng"))))</f>
        <v/>
      </c>
      <c r="G309" t="str">
        <f>IF($C309="","",IF($C309=0,"",
IF($D309="","",SUMIFS(Source!L:L,Source!$B:$B,'Process (2)'!$B309,Source!$Q:$Q,"Sáng"))))</f>
        <v/>
      </c>
      <c r="H309" t="str">
        <f>IF($C309="","",IF($C309=0,"",
IF(SUMIFS(Source!M:M,Source!$B:$B,'Process (2)'!$B309,Source!$Q:$Q,"Chiều")=0,"",SUMIFS(Source!M:M,Source!$B:$B,'Process (2)'!$B309,Source!$Q:$Q,"Chiều"))))</f>
        <v/>
      </c>
      <c r="I309" t="str">
        <f>IF($C309="","",IF($C309=0,"",
IF($H309="","",SUMIFS(Source!J:J,Source!$B:$B,'Process (2)'!$B309,Source!$Q:$Q,"Chiều"))))</f>
        <v/>
      </c>
      <c r="J309" t="str">
        <f>IF($C309="","",IF($C309=0,"",
IF($H309="","",SUMIFS(Source!K:K,Source!$B:$B,'Process (2)'!$B309,Source!$Q:$Q,"Chiều"))))</f>
        <v/>
      </c>
      <c r="K309" t="str">
        <f>IF($C309="","",IF($C309=0,"",
IF($H309="","",SUMIFS(Source!L:L,Source!$B:$B,'Process (2)'!$B309,Source!$Q:$Q,"Chiều"))))</f>
        <v/>
      </c>
    </row>
    <row r="310" spans="1:11" x14ac:dyDescent="0.25">
      <c r="A310" t="str">
        <v/>
      </c>
      <c r="B310" t="str">
        <v/>
      </c>
      <c r="C310" t="str">
        <f>IF(B310="","",COUNTIF(Source!$B$1:$B$999,B310))</f>
        <v/>
      </c>
      <c r="D310" t="str">
        <f>IF($C310="","",IF($C310=0,"",
IF(SUMIFS(Source!I:I,Source!$B:$B,'Process (2)'!$B310,Source!$Q:$Q,"Sáng")=0,"",SUMIFS(Source!I:I,Source!$B:$B,'Process (2)'!$B310,Source!$Q:$Q,"Sáng"))))</f>
        <v/>
      </c>
      <c r="E310" t="str">
        <f>IF($C310="","",IF($C310=0,"",
IF($D310="","",SUMIFS(Source!J:J,Source!$B:$B,'Process (2)'!$B310,Source!$Q:$Q,"Sáng"))))</f>
        <v/>
      </c>
      <c r="F310" t="str">
        <f>IF($C310="","",IF($C310=0,"",
IF($D310="","",SUMIFS(Source!K:K,Source!$B:$B,'Process (2)'!$B310,Source!$Q:$Q,"Sáng"))))</f>
        <v/>
      </c>
      <c r="G310" t="str">
        <f>IF($C310="","",IF($C310=0,"",
IF($D310="","",SUMIFS(Source!L:L,Source!$B:$B,'Process (2)'!$B310,Source!$Q:$Q,"Sáng"))))</f>
        <v/>
      </c>
      <c r="H310" t="str">
        <f>IF($C310="","",IF($C310=0,"",
IF(SUMIFS(Source!M:M,Source!$B:$B,'Process (2)'!$B310,Source!$Q:$Q,"Chiều")=0,"",SUMIFS(Source!M:M,Source!$B:$B,'Process (2)'!$B310,Source!$Q:$Q,"Chiều"))))</f>
        <v/>
      </c>
      <c r="I310" t="str">
        <f>IF($C310="","",IF($C310=0,"",
IF($H310="","",SUMIFS(Source!J:J,Source!$B:$B,'Process (2)'!$B310,Source!$Q:$Q,"Chiều"))))</f>
        <v/>
      </c>
      <c r="J310" t="str">
        <f>IF($C310="","",IF($C310=0,"",
IF($H310="","",SUMIFS(Source!K:K,Source!$B:$B,'Process (2)'!$B310,Source!$Q:$Q,"Chiều"))))</f>
        <v/>
      </c>
      <c r="K310" t="str">
        <f>IF($C310="","",IF($C310=0,"",
IF($H310="","",SUMIFS(Source!L:L,Source!$B:$B,'Process (2)'!$B310,Source!$Q:$Q,"Chiều"))))</f>
        <v/>
      </c>
    </row>
    <row r="311" spans="1:11" x14ac:dyDescent="0.25">
      <c r="A311" t="str">
        <v/>
      </c>
      <c r="B311" t="str">
        <v/>
      </c>
      <c r="C311" t="str">
        <f>IF(B311="","",COUNTIF(Source!$B$1:$B$999,B311))</f>
        <v/>
      </c>
      <c r="D311" t="str">
        <f>IF($C311="","",IF($C311=0,"",
IF(SUMIFS(Source!I:I,Source!$B:$B,'Process (2)'!$B311,Source!$Q:$Q,"Sáng")=0,"",SUMIFS(Source!I:I,Source!$B:$B,'Process (2)'!$B311,Source!$Q:$Q,"Sáng"))))</f>
        <v/>
      </c>
      <c r="E311" t="str">
        <f>IF($C311="","",IF($C311=0,"",
IF($D311="","",SUMIFS(Source!J:J,Source!$B:$B,'Process (2)'!$B311,Source!$Q:$Q,"Sáng"))))</f>
        <v/>
      </c>
      <c r="F311" t="str">
        <f>IF($C311="","",IF($C311=0,"",
IF($D311="","",SUMIFS(Source!K:K,Source!$B:$B,'Process (2)'!$B311,Source!$Q:$Q,"Sáng"))))</f>
        <v/>
      </c>
      <c r="G311" t="str">
        <f>IF($C311="","",IF($C311=0,"",
IF($D311="","",SUMIFS(Source!L:L,Source!$B:$B,'Process (2)'!$B311,Source!$Q:$Q,"Sáng"))))</f>
        <v/>
      </c>
      <c r="H311" t="str">
        <f>IF($C311="","",IF($C311=0,"",
IF(SUMIFS(Source!M:M,Source!$B:$B,'Process (2)'!$B311,Source!$Q:$Q,"Chiều")=0,"",SUMIFS(Source!M:M,Source!$B:$B,'Process (2)'!$B311,Source!$Q:$Q,"Chiều"))))</f>
        <v/>
      </c>
      <c r="I311" t="str">
        <f>IF($C311="","",IF($C311=0,"",
IF($H311="","",SUMIFS(Source!J:J,Source!$B:$B,'Process (2)'!$B311,Source!$Q:$Q,"Chiều"))))</f>
        <v/>
      </c>
      <c r="J311" t="str">
        <f>IF($C311="","",IF($C311=0,"",
IF($H311="","",SUMIFS(Source!K:K,Source!$B:$B,'Process (2)'!$B311,Source!$Q:$Q,"Chiều"))))</f>
        <v/>
      </c>
      <c r="K311" t="str">
        <f>IF($C311="","",IF($C311=0,"",
IF($H311="","",SUMIFS(Source!L:L,Source!$B:$B,'Process (2)'!$B311,Source!$Q:$Q,"Chiều"))))</f>
        <v/>
      </c>
    </row>
    <row r="312" spans="1:11" x14ac:dyDescent="0.25">
      <c r="A312" t="str">
        <v/>
      </c>
      <c r="B312" t="str">
        <v/>
      </c>
      <c r="C312" t="str">
        <f>IF(B312="","",COUNTIF(Source!$B$1:$B$999,B312))</f>
        <v/>
      </c>
      <c r="D312" t="str">
        <f>IF($C312="","",IF($C312=0,"",
IF(SUMIFS(Source!I:I,Source!$B:$B,'Process (2)'!$B312,Source!$Q:$Q,"Sáng")=0,"",SUMIFS(Source!I:I,Source!$B:$B,'Process (2)'!$B312,Source!$Q:$Q,"Sáng"))))</f>
        <v/>
      </c>
      <c r="E312" t="str">
        <f>IF($C312="","",IF($C312=0,"",
IF($D312="","",SUMIFS(Source!J:J,Source!$B:$B,'Process (2)'!$B312,Source!$Q:$Q,"Sáng"))))</f>
        <v/>
      </c>
      <c r="F312" t="str">
        <f>IF($C312="","",IF($C312=0,"",
IF($D312="","",SUMIFS(Source!K:K,Source!$B:$B,'Process (2)'!$B312,Source!$Q:$Q,"Sáng"))))</f>
        <v/>
      </c>
      <c r="G312" t="str">
        <f>IF($C312="","",IF($C312=0,"",
IF($D312="","",SUMIFS(Source!L:L,Source!$B:$B,'Process (2)'!$B312,Source!$Q:$Q,"Sáng"))))</f>
        <v/>
      </c>
      <c r="H312" t="str">
        <f>IF($C312="","",IF($C312=0,"",
IF(SUMIFS(Source!M:M,Source!$B:$B,'Process (2)'!$B312,Source!$Q:$Q,"Chiều")=0,"",SUMIFS(Source!M:M,Source!$B:$B,'Process (2)'!$B312,Source!$Q:$Q,"Chiều"))))</f>
        <v/>
      </c>
      <c r="I312" t="str">
        <f>IF($C312="","",IF($C312=0,"",
IF($H312="","",SUMIFS(Source!J:J,Source!$B:$B,'Process (2)'!$B312,Source!$Q:$Q,"Chiều"))))</f>
        <v/>
      </c>
      <c r="J312" t="str">
        <f>IF($C312="","",IF($C312=0,"",
IF($H312="","",SUMIFS(Source!K:K,Source!$B:$B,'Process (2)'!$B312,Source!$Q:$Q,"Chiều"))))</f>
        <v/>
      </c>
      <c r="K312" t="str">
        <f>IF($C312="","",IF($C312=0,"",
IF($H312="","",SUMIFS(Source!L:L,Source!$B:$B,'Process (2)'!$B312,Source!$Q:$Q,"Chiều"))))</f>
        <v/>
      </c>
    </row>
    <row r="313" spans="1:11" x14ac:dyDescent="0.25">
      <c r="A313" t="str">
        <v/>
      </c>
      <c r="B313" t="str">
        <v/>
      </c>
      <c r="C313" t="str">
        <f>IF(B313="","",COUNTIF(Source!$B$1:$B$999,B313))</f>
        <v/>
      </c>
      <c r="D313" t="str">
        <f>IF($C313="","",IF($C313=0,"",
IF(SUMIFS(Source!I:I,Source!$B:$B,'Process (2)'!$B313,Source!$Q:$Q,"Sáng")=0,"",SUMIFS(Source!I:I,Source!$B:$B,'Process (2)'!$B313,Source!$Q:$Q,"Sáng"))))</f>
        <v/>
      </c>
      <c r="E313" t="str">
        <f>IF($C313="","",IF($C313=0,"",
IF($D313="","",SUMIFS(Source!J:J,Source!$B:$B,'Process (2)'!$B313,Source!$Q:$Q,"Sáng"))))</f>
        <v/>
      </c>
      <c r="F313" t="str">
        <f>IF($C313="","",IF($C313=0,"",
IF($D313="","",SUMIFS(Source!K:K,Source!$B:$B,'Process (2)'!$B313,Source!$Q:$Q,"Sáng"))))</f>
        <v/>
      </c>
      <c r="G313" t="str">
        <f>IF($C313="","",IF($C313=0,"",
IF($D313="","",SUMIFS(Source!L:L,Source!$B:$B,'Process (2)'!$B313,Source!$Q:$Q,"Sáng"))))</f>
        <v/>
      </c>
      <c r="H313" t="str">
        <f>IF($C313="","",IF($C313=0,"",
IF(SUMIFS(Source!M:M,Source!$B:$B,'Process (2)'!$B313,Source!$Q:$Q,"Chiều")=0,"",SUMIFS(Source!M:M,Source!$B:$B,'Process (2)'!$B313,Source!$Q:$Q,"Chiều"))))</f>
        <v/>
      </c>
      <c r="I313" t="str">
        <f>IF($C313="","",IF($C313=0,"",
IF($H313="","",SUMIFS(Source!J:J,Source!$B:$B,'Process (2)'!$B313,Source!$Q:$Q,"Chiều"))))</f>
        <v/>
      </c>
      <c r="J313" t="str">
        <f>IF($C313="","",IF($C313=0,"",
IF($H313="","",SUMIFS(Source!K:K,Source!$B:$B,'Process (2)'!$B313,Source!$Q:$Q,"Chiều"))))</f>
        <v/>
      </c>
      <c r="K313" t="str">
        <f>IF($C313="","",IF($C313=0,"",
IF($H313="","",SUMIFS(Source!L:L,Source!$B:$B,'Process (2)'!$B313,Source!$Q:$Q,"Chiều"))))</f>
        <v/>
      </c>
    </row>
    <row r="314" spans="1:11" x14ac:dyDescent="0.25">
      <c r="A314" t="str">
        <v/>
      </c>
      <c r="B314" t="str">
        <v/>
      </c>
      <c r="C314" t="str">
        <f>IF(B314="","",COUNTIF(Source!$B$1:$B$999,B314))</f>
        <v/>
      </c>
      <c r="D314" t="str">
        <f>IF($C314="","",IF($C314=0,"",
IF(SUMIFS(Source!I:I,Source!$B:$B,'Process (2)'!$B314,Source!$Q:$Q,"Sáng")=0,"",SUMIFS(Source!I:I,Source!$B:$B,'Process (2)'!$B314,Source!$Q:$Q,"Sáng"))))</f>
        <v/>
      </c>
      <c r="E314" t="str">
        <f>IF($C314="","",IF($C314=0,"",
IF($D314="","",SUMIFS(Source!J:J,Source!$B:$B,'Process (2)'!$B314,Source!$Q:$Q,"Sáng"))))</f>
        <v/>
      </c>
      <c r="F314" t="str">
        <f>IF($C314="","",IF($C314=0,"",
IF($D314="","",SUMIFS(Source!K:K,Source!$B:$B,'Process (2)'!$B314,Source!$Q:$Q,"Sáng"))))</f>
        <v/>
      </c>
      <c r="G314" t="str">
        <f>IF($C314="","",IF($C314=0,"",
IF($D314="","",SUMIFS(Source!L:L,Source!$B:$B,'Process (2)'!$B314,Source!$Q:$Q,"Sáng"))))</f>
        <v/>
      </c>
      <c r="H314" t="str">
        <f>IF($C314="","",IF($C314=0,"",
IF(SUMIFS(Source!M:M,Source!$B:$B,'Process (2)'!$B314,Source!$Q:$Q,"Chiều")=0,"",SUMIFS(Source!M:M,Source!$B:$B,'Process (2)'!$B314,Source!$Q:$Q,"Chiều"))))</f>
        <v/>
      </c>
      <c r="I314" t="str">
        <f>IF($C314="","",IF($C314=0,"",
IF($H314="","",SUMIFS(Source!J:J,Source!$B:$B,'Process (2)'!$B314,Source!$Q:$Q,"Chiều"))))</f>
        <v/>
      </c>
      <c r="J314" t="str">
        <f>IF($C314="","",IF($C314=0,"",
IF($H314="","",SUMIFS(Source!K:K,Source!$B:$B,'Process (2)'!$B314,Source!$Q:$Q,"Chiều"))))</f>
        <v/>
      </c>
      <c r="K314" t="str">
        <f>IF($C314="","",IF($C314=0,"",
IF($H314="","",SUMIFS(Source!L:L,Source!$B:$B,'Process (2)'!$B314,Source!$Q:$Q,"Chiều"))))</f>
        <v/>
      </c>
    </row>
    <row r="315" spans="1:11" x14ac:dyDescent="0.25">
      <c r="A315" t="str">
        <v/>
      </c>
      <c r="B315" t="str">
        <v/>
      </c>
      <c r="C315" t="str">
        <f>IF(B315="","",COUNTIF(Source!$B$1:$B$999,B315))</f>
        <v/>
      </c>
      <c r="D315" t="str">
        <f>IF($C315="","",IF($C315=0,"",
IF(SUMIFS(Source!I:I,Source!$B:$B,'Process (2)'!$B315,Source!$Q:$Q,"Sáng")=0,"",SUMIFS(Source!I:I,Source!$B:$B,'Process (2)'!$B315,Source!$Q:$Q,"Sáng"))))</f>
        <v/>
      </c>
      <c r="E315" t="str">
        <f>IF($C315="","",IF($C315=0,"",
IF($D315="","",SUMIFS(Source!J:J,Source!$B:$B,'Process (2)'!$B315,Source!$Q:$Q,"Sáng"))))</f>
        <v/>
      </c>
      <c r="F315" t="str">
        <f>IF($C315="","",IF($C315=0,"",
IF($D315="","",SUMIFS(Source!K:K,Source!$B:$B,'Process (2)'!$B315,Source!$Q:$Q,"Sáng"))))</f>
        <v/>
      </c>
      <c r="G315" t="str">
        <f>IF($C315="","",IF($C315=0,"",
IF($D315="","",SUMIFS(Source!L:L,Source!$B:$B,'Process (2)'!$B315,Source!$Q:$Q,"Sáng"))))</f>
        <v/>
      </c>
      <c r="H315" t="str">
        <f>IF($C315="","",IF($C315=0,"",
IF(SUMIFS(Source!M:M,Source!$B:$B,'Process (2)'!$B315,Source!$Q:$Q,"Chiều")=0,"",SUMIFS(Source!M:M,Source!$B:$B,'Process (2)'!$B315,Source!$Q:$Q,"Chiều"))))</f>
        <v/>
      </c>
      <c r="I315" t="str">
        <f>IF($C315="","",IF($C315=0,"",
IF($H315="","",SUMIFS(Source!J:J,Source!$B:$B,'Process (2)'!$B315,Source!$Q:$Q,"Chiều"))))</f>
        <v/>
      </c>
      <c r="J315" t="str">
        <f>IF($C315="","",IF($C315=0,"",
IF($H315="","",SUMIFS(Source!K:K,Source!$B:$B,'Process (2)'!$B315,Source!$Q:$Q,"Chiều"))))</f>
        <v/>
      </c>
      <c r="K315" t="str">
        <f>IF($C315="","",IF($C315=0,"",
IF($H315="","",SUMIFS(Source!L:L,Source!$B:$B,'Process (2)'!$B315,Source!$Q:$Q,"Chiều"))))</f>
        <v/>
      </c>
    </row>
    <row r="316" spans="1:11" x14ac:dyDescent="0.25">
      <c r="A316" t="str">
        <v/>
      </c>
      <c r="B316" t="str">
        <v/>
      </c>
      <c r="C316" t="str">
        <f>IF(B316="","",COUNTIF(Source!$B$1:$B$999,B316))</f>
        <v/>
      </c>
      <c r="D316" t="str">
        <f>IF($C316="","",IF($C316=0,"",
IF(SUMIFS(Source!I:I,Source!$B:$B,'Process (2)'!$B316,Source!$Q:$Q,"Sáng")=0,"",SUMIFS(Source!I:I,Source!$B:$B,'Process (2)'!$B316,Source!$Q:$Q,"Sáng"))))</f>
        <v/>
      </c>
      <c r="E316" t="str">
        <f>IF($C316="","",IF($C316=0,"",
IF($D316="","",SUMIFS(Source!J:J,Source!$B:$B,'Process (2)'!$B316,Source!$Q:$Q,"Sáng"))))</f>
        <v/>
      </c>
      <c r="F316" t="str">
        <f>IF($C316="","",IF($C316=0,"",
IF($D316="","",SUMIFS(Source!K:K,Source!$B:$B,'Process (2)'!$B316,Source!$Q:$Q,"Sáng"))))</f>
        <v/>
      </c>
      <c r="G316" t="str">
        <f>IF($C316="","",IF($C316=0,"",
IF($D316="","",SUMIFS(Source!L:L,Source!$B:$B,'Process (2)'!$B316,Source!$Q:$Q,"Sáng"))))</f>
        <v/>
      </c>
      <c r="H316" t="str">
        <f>IF($C316="","",IF($C316=0,"",
IF(SUMIFS(Source!M:M,Source!$B:$B,'Process (2)'!$B316,Source!$Q:$Q,"Chiều")=0,"",SUMIFS(Source!M:M,Source!$B:$B,'Process (2)'!$B316,Source!$Q:$Q,"Chiều"))))</f>
        <v/>
      </c>
      <c r="I316" t="str">
        <f>IF($C316="","",IF($C316=0,"",
IF($H316="","",SUMIFS(Source!J:J,Source!$B:$B,'Process (2)'!$B316,Source!$Q:$Q,"Chiều"))))</f>
        <v/>
      </c>
      <c r="J316" t="str">
        <f>IF($C316="","",IF($C316=0,"",
IF($H316="","",SUMIFS(Source!K:K,Source!$B:$B,'Process (2)'!$B316,Source!$Q:$Q,"Chiều"))))</f>
        <v/>
      </c>
      <c r="K316" t="str">
        <f>IF($C316="","",IF($C316=0,"",
IF($H316="","",SUMIFS(Source!L:L,Source!$B:$B,'Process (2)'!$B316,Source!$Q:$Q,"Chiều"))))</f>
        <v/>
      </c>
    </row>
    <row r="317" spans="1:11" x14ac:dyDescent="0.25">
      <c r="A317" t="str">
        <v/>
      </c>
      <c r="B317" t="str">
        <v/>
      </c>
      <c r="C317" t="str">
        <f>IF(B317="","",COUNTIF(Source!$B$1:$B$999,B317))</f>
        <v/>
      </c>
      <c r="D317" t="str">
        <f>IF($C317="","",IF($C317=0,"",
IF(SUMIFS(Source!I:I,Source!$B:$B,'Process (2)'!$B317,Source!$Q:$Q,"Sáng")=0,"",SUMIFS(Source!I:I,Source!$B:$B,'Process (2)'!$B317,Source!$Q:$Q,"Sáng"))))</f>
        <v/>
      </c>
      <c r="E317" t="str">
        <f>IF($C317="","",IF($C317=0,"",
IF($D317="","",SUMIFS(Source!J:J,Source!$B:$B,'Process (2)'!$B317,Source!$Q:$Q,"Sáng"))))</f>
        <v/>
      </c>
      <c r="F317" t="str">
        <f>IF($C317="","",IF($C317=0,"",
IF($D317="","",SUMIFS(Source!K:K,Source!$B:$B,'Process (2)'!$B317,Source!$Q:$Q,"Sáng"))))</f>
        <v/>
      </c>
      <c r="G317" t="str">
        <f>IF($C317="","",IF($C317=0,"",
IF($D317="","",SUMIFS(Source!L:L,Source!$B:$B,'Process (2)'!$B317,Source!$Q:$Q,"Sáng"))))</f>
        <v/>
      </c>
      <c r="H317" t="str">
        <f>IF($C317="","",IF($C317=0,"",
IF(SUMIFS(Source!M:M,Source!$B:$B,'Process (2)'!$B317,Source!$Q:$Q,"Chiều")=0,"",SUMIFS(Source!M:M,Source!$B:$B,'Process (2)'!$B317,Source!$Q:$Q,"Chiều"))))</f>
        <v/>
      </c>
      <c r="I317" t="str">
        <f>IF($C317="","",IF($C317=0,"",
IF($H317="","",SUMIFS(Source!J:J,Source!$B:$B,'Process (2)'!$B317,Source!$Q:$Q,"Chiều"))))</f>
        <v/>
      </c>
      <c r="J317" t="str">
        <f>IF($C317="","",IF($C317=0,"",
IF($H317="","",SUMIFS(Source!K:K,Source!$B:$B,'Process (2)'!$B317,Source!$Q:$Q,"Chiều"))))</f>
        <v/>
      </c>
      <c r="K317" t="str">
        <f>IF($C317="","",IF($C317=0,"",
IF($H317="","",SUMIFS(Source!L:L,Source!$B:$B,'Process (2)'!$B317,Source!$Q:$Q,"Chiều"))))</f>
        <v/>
      </c>
    </row>
    <row r="318" spans="1:11" x14ac:dyDescent="0.25">
      <c r="A318" t="str">
        <v/>
      </c>
      <c r="B318" t="str">
        <v/>
      </c>
      <c r="C318" t="str">
        <f>IF(B318="","",COUNTIF(Source!$B$1:$B$999,B318))</f>
        <v/>
      </c>
      <c r="D318" t="str">
        <f>IF($C318="","",IF($C318=0,"",
IF(SUMIFS(Source!I:I,Source!$B:$B,'Process (2)'!$B318,Source!$Q:$Q,"Sáng")=0,"",SUMIFS(Source!I:I,Source!$B:$B,'Process (2)'!$B318,Source!$Q:$Q,"Sáng"))))</f>
        <v/>
      </c>
      <c r="E318" t="str">
        <f>IF($C318="","",IF($C318=0,"",
IF($D318="","",SUMIFS(Source!J:J,Source!$B:$B,'Process (2)'!$B318,Source!$Q:$Q,"Sáng"))))</f>
        <v/>
      </c>
      <c r="F318" t="str">
        <f>IF($C318="","",IF($C318=0,"",
IF($D318="","",SUMIFS(Source!K:K,Source!$B:$B,'Process (2)'!$B318,Source!$Q:$Q,"Sáng"))))</f>
        <v/>
      </c>
      <c r="G318" t="str">
        <f>IF($C318="","",IF($C318=0,"",
IF($D318="","",SUMIFS(Source!L:L,Source!$B:$B,'Process (2)'!$B318,Source!$Q:$Q,"Sáng"))))</f>
        <v/>
      </c>
      <c r="H318" t="str">
        <f>IF($C318="","",IF($C318=0,"",
IF(SUMIFS(Source!M:M,Source!$B:$B,'Process (2)'!$B318,Source!$Q:$Q,"Chiều")=0,"",SUMIFS(Source!M:M,Source!$B:$B,'Process (2)'!$B318,Source!$Q:$Q,"Chiều"))))</f>
        <v/>
      </c>
      <c r="I318" t="str">
        <f>IF($C318="","",IF($C318=0,"",
IF($H318="","",SUMIFS(Source!J:J,Source!$B:$B,'Process (2)'!$B318,Source!$Q:$Q,"Chiều"))))</f>
        <v/>
      </c>
      <c r="J318" t="str">
        <f>IF($C318="","",IF($C318=0,"",
IF($H318="","",SUMIFS(Source!K:K,Source!$B:$B,'Process (2)'!$B318,Source!$Q:$Q,"Chiều"))))</f>
        <v/>
      </c>
      <c r="K318" t="str">
        <f>IF($C318="","",IF($C318=0,"",
IF($H318="","",SUMIFS(Source!L:L,Source!$B:$B,'Process (2)'!$B318,Source!$Q:$Q,"Chiều"))))</f>
        <v/>
      </c>
    </row>
    <row r="319" spans="1:11" x14ac:dyDescent="0.25">
      <c r="A319" t="str">
        <v/>
      </c>
      <c r="B319" t="str">
        <v/>
      </c>
      <c r="C319" t="str">
        <f>IF(B319="","",COUNTIF(Source!$B$1:$B$999,B319))</f>
        <v/>
      </c>
      <c r="D319" t="str">
        <f>IF($C319="","",IF($C319=0,"",
IF(SUMIFS(Source!I:I,Source!$B:$B,'Process (2)'!$B319,Source!$Q:$Q,"Sáng")=0,"",SUMIFS(Source!I:I,Source!$B:$B,'Process (2)'!$B319,Source!$Q:$Q,"Sáng"))))</f>
        <v/>
      </c>
      <c r="E319" t="str">
        <f>IF($C319="","",IF($C319=0,"",
IF($D319="","",SUMIFS(Source!J:J,Source!$B:$B,'Process (2)'!$B319,Source!$Q:$Q,"Sáng"))))</f>
        <v/>
      </c>
      <c r="F319" t="str">
        <f>IF($C319="","",IF($C319=0,"",
IF($D319="","",SUMIFS(Source!K:K,Source!$B:$B,'Process (2)'!$B319,Source!$Q:$Q,"Sáng"))))</f>
        <v/>
      </c>
      <c r="G319" t="str">
        <f>IF($C319="","",IF($C319=0,"",
IF($D319="","",SUMIFS(Source!L:L,Source!$B:$B,'Process (2)'!$B319,Source!$Q:$Q,"Sáng"))))</f>
        <v/>
      </c>
      <c r="H319" t="str">
        <f>IF($C319="","",IF($C319=0,"",
IF(SUMIFS(Source!M:M,Source!$B:$B,'Process (2)'!$B319,Source!$Q:$Q,"Chiều")=0,"",SUMIFS(Source!M:M,Source!$B:$B,'Process (2)'!$B319,Source!$Q:$Q,"Chiều"))))</f>
        <v/>
      </c>
      <c r="I319" t="str">
        <f>IF($C319="","",IF($C319=0,"",
IF($H319="","",SUMIFS(Source!J:J,Source!$B:$B,'Process (2)'!$B319,Source!$Q:$Q,"Chiều"))))</f>
        <v/>
      </c>
      <c r="J319" t="str">
        <f>IF($C319="","",IF($C319=0,"",
IF($H319="","",SUMIFS(Source!K:K,Source!$B:$B,'Process (2)'!$B319,Source!$Q:$Q,"Chiều"))))</f>
        <v/>
      </c>
      <c r="K319" t="str">
        <f>IF($C319="","",IF($C319=0,"",
IF($H319="","",SUMIFS(Source!L:L,Source!$B:$B,'Process (2)'!$B319,Source!$Q:$Q,"Chiều"))))</f>
        <v/>
      </c>
    </row>
    <row r="320" spans="1:11" x14ac:dyDescent="0.25">
      <c r="A320" t="str">
        <v/>
      </c>
      <c r="B320" t="str">
        <v/>
      </c>
      <c r="C320" t="str">
        <f>IF(B320="","",COUNTIF(Source!$B$1:$B$999,B320))</f>
        <v/>
      </c>
      <c r="D320" t="str">
        <f>IF($C320="","",IF($C320=0,"",
IF(SUMIFS(Source!I:I,Source!$B:$B,'Process (2)'!$B320,Source!$Q:$Q,"Sáng")=0,"",SUMIFS(Source!I:I,Source!$B:$B,'Process (2)'!$B320,Source!$Q:$Q,"Sáng"))))</f>
        <v/>
      </c>
      <c r="E320" t="str">
        <f>IF($C320="","",IF($C320=0,"",
IF($D320="","",SUMIFS(Source!J:J,Source!$B:$B,'Process (2)'!$B320,Source!$Q:$Q,"Sáng"))))</f>
        <v/>
      </c>
      <c r="F320" t="str">
        <f>IF($C320="","",IF($C320=0,"",
IF($D320="","",SUMIFS(Source!K:K,Source!$B:$B,'Process (2)'!$B320,Source!$Q:$Q,"Sáng"))))</f>
        <v/>
      </c>
      <c r="G320" t="str">
        <f>IF($C320="","",IF($C320=0,"",
IF($D320="","",SUMIFS(Source!L:L,Source!$B:$B,'Process (2)'!$B320,Source!$Q:$Q,"Sáng"))))</f>
        <v/>
      </c>
      <c r="H320" t="str">
        <f>IF($C320="","",IF($C320=0,"",
IF(SUMIFS(Source!M:M,Source!$B:$B,'Process (2)'!$B320,Source!$Q:$Q,"Chiều")=0,"",SUMIFS(Source!M:M,Source!$B:$B,'Process (2)'!$B320,Source!$Q:$Q,"Chiều"))))</f>
        <v/>
      </c>
      <c r="I320" t="str">
        <f>IF($C320="","",IF($C320=0,"",
IF($H320="","",SUMIFS(Source!J:J,Source!$B:$B,'Process (2)'!$B320,Source!$Q:$Q,"Chiều"))))</f>
        <v/>
      </c>
      <c r="J320" t="str">
        <f>IF($C320="","",IF($C320=0,"",
IF($H320="","",SUMIFS(Source!K:K,Source!$B:$B,'Process (2)'!$B320,Source!$Q:$Q,"Chiều"))))</f>
        <v/>
      </c>
      <c r="K320" t="str">
        <f>IF($C320="","",IF($C320=0,"",
IF($H320="","",SUMIFS(Source!L:L,Source!$B:$B,'Process (2)'!$B320,Source!$Q:$Q,"Chiều"))))</f>
        <v/>
      </c>
    </row>
    <row r="321" spans="1:11" x14ac:dyDescent="0.25">
      <c r="A321" t="str">
        <v/>
      </c>
      <c r="B321" t="str">
        <v/>
      </c>
      <c r="C321" t="str">
        <f>IF(B321="","",COUNTIF(Source!$B$1:$B$999,B321))</f>
        <v/>
      </c>
      <c r="D321" t="str">
        <f>IF($C321="","",IF($C321=0,"",
IF(SUMIFS(Source!I:I,Source!$B:$B,'Process (2)'!$B321,Source!$Q:$Q,"Sáng")=0,"",SUMIFS(Source!I:I,Source!$B:$B,'Process (2)'!$B321,Source!$Q:$Q,"Sáng"))))</f>
        <v/>
      </c>
      <c r="E321" t="str">
        <f>IF($C321="","",IF($C321=0,"",
IF($D321="","",SUMIFS(Source!J:J,Source!$B:$B,'Process (2)'!$B321,Source!$Q:$Q,"Sáng"))))</f>
        <v/>
      </c>
      <c r="F321" t="str">
        <f>IF($C321="","",IF($C321=0,"",
IF($D321="","",SUMIFS(Source!K:K,Source!$B:$B,'Process (2)'!$B321,Source!$Q:$Q,"Sáng"))))</f>
        <v/>
      </c>
      <c r="G321" t="str">
        <f>IF($C321="","",IF($C321=0,"",
IF($D321="","",SUMIFS(Source!L:L,Source!$B:$B,'Process (2)'!$B321,Source!$Q:$Q,"Sáng"))))</f>
        <v/>
      </c>
      <c r="H321" t="str">
        <f>IF($C321="","",IF($C321=0,"",
IF(SUMIFS(Source!M:M,Source!$B:$B,'Process (2)'!$B321,Source!$Q:$Q,"Chiều")=0,"",SUMIFS(Source!M:M,Source!$B:$B,'Process (2)'!$B321,Source!$Q:$Q,"Chiều"))))</f>
        <v/>
      </c>
      <c r="I321" t="str">
        <f>IF($C321="","",IF($C321=0,"",
IF($H321="","",SUMIFS(Source!J:J,Source!$B:$B,'Process (2)'!$B321,Source!$Q:$Q,"Chiều"))))</f>
        <v/>
      </c>
      <c r="J321" t="str">
        <f>IF($C321="","",IF($C321=0,"",
IF($H321="","",SUMIFS(Source!K:K,Source!$B:$B,'Process (2)'!$B321,Source!$Q:$Q,"Chiều"))))</f>
        <v/>
      </c>
      <c r="K321" t="str">
        <f>IF($C321="","",IF($C321=0,"",
IF($H321="","",SUMIFS(Source!L:L,Source!$B:$B,'Process (2)'!$B321,Source!$Q:$Q,"Chiều"))))</f>
        <v/>
      </c>
    </row>
    <row r="322" spans="1:11" x14ac:dyDescent="0.25">
      <c r="A322" t="str">
        <v/>
      </c>
      <c r="B322" t="str">
        <v/>
      </c>
      <c r="C322" t="str">
        <f>IF(B322="","",COUNTIF(Source!$B$1:$B$999,B322))</f>
        <v/>
      </c>
      <c r="D322" t="str">
        <f>IF($C322="","",IF($C322=0,"",
IF(SUMIFS(Source!I:I,Source!$B:$B,'Process (2)'!$B322,Source!$Q:$Q,"Sáng")=0,"",SUMIFS(Source!I:I,Source!$B:$B,'Process (2)'!$B322,Source!$Q:$Q,"Sáng"))))</f>
        <v/>
      </c>
      <c r="E322" t="str">
        <f>IF($C322="","",IF($C322=0,"",
IF($D322="","",SUMIFS(Source!J:J,Source!$B:$B,'Process (2)'!$B322,Source!$Q:$Q,"Sáng"))))</f>
        <v/>
      </c>
      <c r="F322" t="str">
        <f>IF($C322="","",IF($C322=0,"",
IF($D322="","",SUMIFS(Source!K:K,Source!$B:$B,'Process (2)'!$B322,Source!$Q:$Q,"Sáng"))))</f>
        <v/>
      </c>
      <c r="G322" t="str">
        <f>IF($C322="","",IF($C322=0,"",
IF($D322="","",SUMIFS(Source!L:L,Source!$B:$B,'Process (2)'!$B322,Source!$Q:$Q,"Sáng"))))</f>
        <v/>
      </c>
      <c r="H322" t="str">
        <f>IF($C322="","",IF($C322=0,"",
IF(SUMIFS(Source!M:M,Source!$B:$B,'Process (2)'!$B322,Source!$Q:$Q,"Chiều")=0,"",SUMIFS(Source!M:M,Source!$B:$B,'Process (2)'!$B322,Source!$Q:$Q,"Chiều"))))</f>
        <v/>
      </c>
      <c r="I322" t="str">
        <f>IF($C322="","",IF($C322=0,"",
IF($H322="","",SUMIFS(Source!J:J,Source!$B:$B,'Process (2)'!$B322,Source!$Q:$Q,"Chiều"))))</f>
        <v/>
      </c>
      <c r="J322" t="str">
        <f>IF($C322="","",IF($C322=0,"",
IF($H322="","",SUMIFS(Source!K:K,Source!$B:$B,'Process (2)'!$B322,Source!$Q:$Q,"Chiều"))))</f>
        <v/>
      </c>
      <c r="K322" t="str">
        <f>IF($C322="","",IF($C322=0,"",
IF($H322="","",SUMIFS(Source!L:L,Source!$B:$B,'Process (2)'!$B322,Source!$Q:$Q,"Chiều"))))</f>
        <v/>
      </c>
    </row>
    <row r="323" spans="1:11" x14ac:dyDescent="0.25">
      <c r="A323" t="str">
        <v/>
      </c>
      <c r="B323" t="str">
        <v/>
      </c>
      <c r="C323" t="str">
        <f>IF(B323="","",COUNTIF(Source!$B$1:$B$999,B323))</f>
        <v/>
      </c>
      <c r="D323" t="str">
        <f>IF($C323="","",IF($C323=0,"",
IF(SUMIFS(Source!I:I,Source!$B:$B,'Process (2)'!$B323,Source!$Q:$Q,"Sáng")=0,"",SUMIFS(Source!I:I,Source!$B:$B,'Process (2)'!$B323,Source!$Q:$Q,"Sáng"))))</f>
        <v/>
      </c>
      <c r="E323" t="str">
        <f>IF($C323="","",IF($C323=0,"",
IF($D323="","",SUMIFS(Source!J:J,Source!$B:$B,'Process (2)'!$B323,Source!$Q:$Q,"Sáng"))))</f>
        <v/>
      </c>
      <c r="F323" t="str">
        <f>IF($C323="","",IF($C323=0,"",
IF($D323="","",SUMIFS(Source!K:K,Source!$B:$B,'Process (2)'!$B323,Source!$Q:$Q,"Sáng"))))</f>
        <v/>
      </c>
      <c r="G323" t="str">
        <f>IF($C323="","",IF($C323=0,"",
IF($D323="","",SUMIFS(Source!L:L,Source!$B:$B,'Process (2)'!$B323,Source!$Q:$Q,"Sáng"))))</f>
        <v/>
      </c>
      <c r="H323" t="str">
        <f>IF($C323="","",IF($C323=0,"",
IF(SUMIFS(Source!M:M,Source!$B:$B,'Process (2)'!$B323,Source!$Q:$Q,"Chiều")=0,"",SUMIFS(Source!M:M,Source!$B:$B,'Process (2)'!$B323,Source!$Q:$Q,"Chiều"))))</f>
        <v/>
      </c>
      <c r="I323" t="str">
        <f>IF($C323="","",IF($C323=0,"",
IF($H323="","",SUMIFS(Source!J:J,Source!$B:$B,'Process (2)'!$B323,Source!$Q:$Q,"Chiều"))))</f>
        <v/>
      </c>
      <c r="J323" t="str">
        <f>IF($C323="","",IF($C323=0,"",
IF($H323="","",SUMIFS(Source!K:K,Source!$B:$B,'Process (2)'!$B323,Source!$Q:$Q,"Chiều"))))</f>
        <v/>
      </c>
      <c r="K323" t="str">
        <f>IF($C323="","",IF($C323=0,"",
IF($H323="","",SUMIFS(Source!L:L,Source!$B:$B,'Process (2)'!$B323,Source!$Q:$Q,"Chiều"))))</f>
        <v/>
      </c>
    </row>
    <row r="324" spans="1:11" x14ac:dyDescent="0.25">
      <c r="A324" t="str">
        <v/>
      </c>
      <c r="B324" t="str">
        <v/>
      </c>
      <c r="C324" t="str">
        <f>IF(B324="","",COUNTIF(Source!$B$1:$B$999,B324))</f>
        <v/>
      </c>
      <c r="D324" t="str">
        <f>IF($C324="","",IF($C324=0,"",
IF(SUMIFS(Source!I:I,Source!$B:$B,'Process (2)'!$B324,Source!$Q:$Q,"Sáng")=0,"",SUMIFS(Source!I:I,Source!$B:$B,'Process (2)'!$B324,Source!$Q:$Q,"Sáng"))))</f>
        <v/>
      </c>
      <c r="E324" t="str">
        <f>IF($C324="","",IF($C324=0,"",
IF($D324="","",SUMIFS(Source!J:J,Source!$B:$B,'Process (2)'!$B324,Source!$Q:$Q,"Sáng"))))</f>
        <v/>
      </c>
      <c r="F324" t="str">
        <f>IF($C324="","",IF($C324=0,"",
IF($D324="","",SUMIFS(Source!K:K,Source!$B:$B,'Process (2)'!$B324,Source!$Q:$Q,"Sáng"))))</f>
        <v/>
      </c>
      <c r="G324" t="str">
        <f>IF($C324="","",IF($C324=0,"",
IF($D324="","",SUMIFS(Source!L:L,Source!$B:$B,'Process (2)'!$B324,Source!$Q:$Q,"Sáng"))))</f>
        <v/>
      </c>
      <c r="H324" t="str">
        <f>IF($C324="","",IF($C324=0,"",
IF(SUMIFS(Source!M:M,Source!$B:$B,'Process (2)'!$B324,Source!$Q:$Q,"Chiều")=0,"",SUMIFS(Source!M:M,Source!$B:$B,'Process (2)'!$B324,Source!$Q:$Q,"Chiều"))))</f>
        <v/>
      </c>
      <c r="I324" t="str">
        <f>IF($C324="","",IF($C324=0,"",
IF($H324="","",SUMIFS(Source!J:J,Source!$B:$B,'Process (2)'!$B324,Source!$Q:$Q,"Chiều"))))</f>
        <v/>
      </c>
      <c r="J324" t="str">
        <f>IF($C324="","",IF($C324=0,"",
IF($H324="","",SUMIFS(Source!K:K,Source!$B:$B,'Process (2)'!$B324,Source!$Q:$Q,"Chiều"))))</f>
        <v/>
      </c>
      <c r="K324" t="str">
        <f>IF($C324="","",IF($C324=0,"",
IF($H324="","",SUMIFS(Source!L:L,Source!$B:$B,'Process (2)'!$B324,Source!$Q:$Q,"Chiều"))))</f>
        <v/>
      </c>
    </row>
    <row r="325" spans="1:11" x14ac:dyDescent="0.25">
      <c r="A325" t="str">
        <v/>
      </c>
      <c r="B325" t="str">
        <v/>
      </c>
      <c r="C325" t="str">
        <f>IF(B325="","",COUNTIF(Source!$B$1:$B$999,B325))</f>
        <v/>
      </c>
      <c r="D325" t="str">
        <f>IF($C325="","",IF($C325=0,"",
IF(SUMIFS(Source!I:I,Source!$B:$B,'Process (2)'!$B325,Source!$Q:$Q,"Sáng")=0,"",SUMIFS(Source!I:I,Source!$B:$B,'Process (2)'!$B325,Source!$Q:$Q,"Sáng"))))</f>
        <v/>
      </c>
      <c r="E325" t="str">
        <f>IF($C325="","",IF($C325=0,"",
IF($D325="","",SUMIFS(Source!J:J,Source!$B:$B,'Process (2)'!$B325,Source!$Q:$Q,"Sáng"))))</f>
        <v/>
      </c>
      <c r="F325" t="str">
        <f>IF($C325="","",IF($C325=0,"",
IF($D325="","",SUMIFS(Source!K:K,Source!$B:$B,'Process (2)'!$B325,Source!$Q:$Q,"Sáng"))))</f>
        <v/>
      </c>
      <c r="G325" t="str">
        <f>IF($C325="","",IF($C325=0,"",
IF($D325="","",SUMIFS(Source!L:L,Source!$B:$B,'Process (2)'!$B325,Source!$Q:$Q,"Sáng"))))</f>
        <v/>
      </c>
      <c r="H325" t="str">
        <f>IF($C325="","",IF($C325=0,"",
IF(SUMIFS(Source!M:M,Source!$B:$B,'Process (2)'!$B325,Source!$Q:$Q,"Chiều")=0,"",SUMIFS(Source!M:M,Source!$B:$B,'Process (2)'!$B325,Source!$Q:$Q,"Chiều"))))</f>
        <v/>
      </c>
      <c r="I325" t="str">
        <f>IF($C325="","",IF($C325=0,"",
IF($H325="","",SUMIFS(Source!J:J,Source!$B:$B,'Process (2)'!$B325,Source!$Q:$Q,"Chiều"))))</f>
        <v/>
      </c>
      <c r="J325" t="str">
        <f>IF($C325="","",IF($C325=0,"",
IF($H325="","",SUMIFS(Source!K:K,Source!$B:$B,'Process (2)'!$B325,Source!$Q:$Q,"Chiều"))))</f>
        <v/>
      </c>
      <c r="K325" t="str">
        <f>IF($C325="","",IF($C325=0,"",
IF($H325="","",SUMIFS(Source!L:L,Source!$B:$B,'Process (2)'!$B325,Source!$Q:$Q,"Chiều"))))</f>
        <v/>
      </c>
    </row>
    <row r="326" spans="1:11" x14ac:dyDescent="0.25">
      <c r="A326" t="str">
        <v/>
      </c>
      <c r="B326" t="str">
        <v/>
      </c>
      <c r="C326" t="str">
        <f>IF(B326="","",COUNTIF(Source!$B$1:$B$999,B326))</f>
        <v/>
      </c>
      <c r="D326" t="str">
        <f>IF($C326="","",IF($C326=0,"",
IF(SUMIFS(Source!I:I,Source!$B:$B,'Process (2)'!$B326,Source!$Q:$Q,"Sáng")=0,"",SUMIFS(Source!I:I,Source!$B:$B,'Process (2)'!$B326,Source!$Q:$Q,"Sáng"))))</f>
        <v/>
      </c>
      <c r="E326" t="str">
        <f>IF($C326="","",IF($C326=0,"",
IF($D326="","",SUMIFS(Source!J:J,Source!$B:$B,'Process (2)'!$B326,Source!$Q:$Q,"Sáng"))))</f>
        <v/>
      </c>
      <c r="F326" t="str">
        <f>IF($C326="","",IF($C326=0,"",
IF($D326="","",SUMIFS(Source!K:K,Source!$B:$B,'Process (2)'!$B326,Source!$Q:$Q,"Sáng"))))</f>
        <v/>
      </c>
      <c r="G326" t="str">
        <f>IF($C326="","",IF($C326=0,"",
IF($D326="","",SUMIFS(Source!L:L,Source!$B:$B,'Process (2)'!$B326,Source!$Q:$Q,"Sáng"))))</f>
        <v/>
      </c>
      <c r="H326" t="str">
        <f>IF($C326="","",IF($C326=0,"",
IF(SUMIFS(Source!M:M,Source!$B:$B,'Process (2)'!$B326,Source!$Q:$Q,"Chiều")=0,"",SUMIFS(Source!M:M,Source!$B:$B,'Process (2)'!$B326,Source!$Q:$Q,"Chiều"))))</f>
        <v/>
      </c>
      <c r="I326" t="str">
        <f>IF($C326="","",IF($C326=0,"",
IF($H326="","",SUMIFS(Source!J:J,Source!$B:$B,'Process (2)'!$B326,Source!$Q:$Q,"Chiều"))))</f>
        <v/>
      </c>
      <c r="J326" t="str">
        <f>IF($C326="","",IF($C326=0,"",
IF($H326="","",SUMIFS(Source!K:K,Source!$B:$B,'Process (2)'!$B326,Source!$Q:$Q,"Chiều"))))</f>
        <v/>
      </c>
      <c r="K326" t="str">
        <f>IF($C326="","",IF($C326=0,"",
IF($H326="","",SUMIFS(Source!L:L,Source!$B:$B,'Process (2)'!$B326,Source!$Q:$Q,"Chiều"))))</f>
        <v/>
      </c>
    </row>
    <row r="327" spans="1:11" x14ac:dyDescent="0.25">
      <c r="A327" t="str">
        <v/>
      </c>
      <c r="B327" t="str">
        <v/>
      </c>
      <c r="C327" t="str">
        <f>IF(B327="","",COUNTIF(Source!$B$1:$B$999,B327))</f>
        <v/>
      </c>
      <c r="D327" t="str">
        <f>IF($C327="","",IF($C327=0,"",
IF(SUMIFS(Source!I:I,Source!$B:$B,'Process (2)'!$B327,Source!$Q:$Q,"Sáng")=0,"",SUMIFS(Source!I:I,Source!$B:$B,'Process (2)'!$B327,Source!$Q:$Q,"Sáng"))))</f>
        <v/>
      </c>
      <c r="E327" t="str">
        <f>IF($C327="","",IF($C327=0,"",
IF($D327="","",SUMIFS(Source!J:J,Source!$B:$B,'Process (2)'!$B327,Source!$Q:$Q,"Sáng"))))</f>
        <v/>
      </c>
      <c r="F327" t="str">
        <f>IF($C327="","",IF($C327=0,"",
IF($D327="","",SUMIFS(Source!K:K,Source!$B:$B,'Process (2)'!$B327,Source!$Q:$Q,"Sáng"))))</f>
        <v/>
      </c>
      <c r="G327" t="str">
        <f>IF($C327="","",IF($C327=0,"",
IF($D327="","",SUMIFS(Source!L:L,Source!$B:$B,'Process (2)'!$B327,Source!$Q:$Q,"Sáng"))))</f>
        <v/>
      </c>
      <c r="H327" t="str">
        <f>IF($C327="","",IF($C327=0,"",
IF(SUMIFS(Source!M:M,Source!$B:$B,'Process (2)'!$B327,Source!$Q:$Q,"Chiều")=0,"",SUMIFS(Source!M:M,Source!$B:$B,'Process (2)'!$B327,Source!$Q:$Q,"Chiều"))))</f>
        <v/>
      </c>
      <c r="I327" t="str">
        <f>IF($C327="","",IF($C327=0,"",
IF($H327="","",SUMIFS(Source!J:J,Source!$B:$B,'Process (2)'!$B327,Source!$Q:$Q,"Chiều"))))</f>
        <v/>
      </c>
      <c r="J327" t="str">
        <f>IF($C327="","",IF($C327=0,"",
IF($H327="","",SUMIFS(Source!K:K,Source!$B:$B,'Process (2)'!$B327,Source!$Q:$Q,"Chiều"))))</f>
        <v/>
      </c>
      <c r="K327" t="str">
        <f>IF($C327="","",IF($C327=0,"",
IF($H327="","",SUMIFS(Source!L:L,Source!$B:$B,'Process (2)'!$B327,Source!$Q:$Q,"Chiều"))))</f>
        <v/>
      </c>
    </row>
    <row r="328" spans="1:11" x14ac:dyDescent="0.25">
      <c r="A328" t="str">
        <v/>
      </c>
      <c r="B328" t="str">
        <v/>
      </c>
      <c r="C328" t="str">
        <f>IF(B328="","",COUNTIF(Source!$B$1:$B$999,B328))</f>
        <v/>
      </c>
      <c r="D328" t="str">
        <f>IF($C328="","",IF($C328=0,"",
IF(SUMIFS(Source!I:I,Source!$B:$B,'Process (2)'!$B328,Source!$Q:$Q,"Sáng")=0,"",SUMIFS(Source!I:I,Source!$B:$B,'Process (2)'!$B328,Source!$Q:$Q,"Sáng"))))</f>
        <v/>
      </c>
      <c r="E328" t="str">
        <f>IF($C328="","",IF($C328=0,"",
IF($D328="","",SUMIFS(Source!J:J,Source!$B:$B,'Process (2)'!$B328,Source!$Q:$Q,"Sáng"))))</f>
        <v/>
      </c>
      <c r="F328" t="str">
        <f>IF($C328="","",IF($C328=0,"",
IF($D328="","",SUMIFS(Source!K:K,Source!$B:$B,'Process (2)'!$B328,Source!$Q:$Q,"Sáng"))))</f>
        <v/>
      </c>
      <c r="G328" t="str">
        <f>IF($C328="","",IF($C328=0,"",
IF($D328="","",SUMIFS(Source!L:L,Source!$B:$B,'Process (2)'!$B328,Source!$Q:$Q,"Sáng"))))</f>
        <v/>
      </c>
      <c r="H328" t="str">
        <f>IF($C328="","",IF($C328=0,"",
IF(SUMIFS(Source!M:M,Source!$B:$B,'Process (2)'!$B328,Source!$Q:$Q,"Chiều")=0,"",SUMIFS(Source!M:M,Source!$B:$B,'Process (2)'!$B328,Source!$Q:$Q,"Chiều"))))</f>
        <v/>
      </c>
      <c r="I328" t="str">
        <f>IF($C328="","",IF($C328=0,"",
IF($H328="","",SUMIFS(Source!J:J,Source!$B:$B,'Process (2)'!$B328,Source!$Q:$Q,"Chiều"))))</f>
        <v/>
      </c>
      <c r="J328" t="str">
        <f>IF($C328="","",IF($C328=0,"",
IF($H328="","",SUMIFS(Source!K:K,Source!$B:$B,'Process (2)'!$B328,Source!$Q:$Q,"Chiều"))))</f>
        <v/>
      </c>
      <c r="K328" t="str">
        <f>IF($C328="","",IF($C328=0,"",
IF($H328="","",SUMIFS(Source!L:L,Source!$B:$B,'Process (2)'!$B328,Source!$Q:$Q,"Chiều"))))</f>
        <v/>
      </c>
    </row>
    <row r="329" spans="1:11" x14ac:dyDescent="0.25">
      <c r="A329" t="str">
        <v/>
      </c>
      <c r="B329" t="str">
        <v/>
      </c>
      <c r="C329" t="str">
        <f>IF(B329="","",COUNTIF(Source!$B$1:$B$999,B329))</f>
        <v/>
      </c>
      <c r="D329" t="str">
        <f>IF($C329="","",IF($C329=0,"",
IF(SUMIFS(Source!I:I,Source!$B:$B,'Process (2)'!$B329,Source!$Q:$Q,"Sáng")=0,"",SUMIFS(Source!I:I,Source!$B:$B,'Process (2)'!$B329,Source!$Q:$Q,"Sáng"))))</f>
        <v/>
      </c>
      <c r="E329" t="str">
        <f>IF($C329="","",IF($C329=0,"",
IF($D329="","",SUMIFS(Source!J:J,Source!$B:$B,'Process (2)'!$B329,Source!$Q:$Q,"Sáng"))))</f>
        <v/>
      </c>
      <c r="F329" t="str">
        <f>IF($C329="","",IF($C329=0,"",
IF($D329="","",SUMIFS(Source!K:K,Source!$B:$B,'Process (2)'!$B329,Source!$Q:$Q,"Sáng"))))</f>
        <v/>
      </c>
      <c r="G329" t="str">
        <f>IF($C329="","",IF($C329=0,"",
IF($D329="","",SUMIFS(Source!L:L,Source!$B:$B,'Process (2)'!$B329,Source!$Q:$Q,"Sáng"))))</f>
        <v/>
      </c>
      <c r="H329" t="str">
        <f>IF($C329="","",IF($C329=0,"",
IF(SUMIFS(Source!M:M,Source!$B:$B,'Process (2)'!$B329,Source!$Q:$Q,"Chiều")=0,"",SUMIFS(Source!M:M,Source!$B:$B,'Process (2)'!$B329,Source!$Q:$Q,"Chiều"))))</f>
        <v/>
      </c>
      <c r="I329" t="str">
        <f>IF($C329="","",IF($C329=0,"",
IF($H329="","",SUMIFS(Source!J:J,Source!$B:$B,'Process (2)'!$B329,Source!$Q:$Q,"Chiều"))))</f>
        <v/>
      </c>
      <c r="J329" t="str">
        <f>IF($C329="","",IF($C329=0,"",
IF($H329="","",SUMIFS(Source!K:K,Source!$B:$B,'Process (2)'!$B329,Source!$Q:$Q,"Chiều"))))</f>
        <v/>
      </c>
      <c r="K329" t="str">
        <f>IF($C329="","",IF($C329=0,"",
IF($H329="","",SUMIFS(Source!L:L,Source!$B:$B,'Process (2)'!$B329,Source!$Q:$Q,"Chiều"))))</f>
        <v/>
      </c>
    </row>
    <row r="330" spans="1:11" x14ac:dyDescent="0.25">
      <c r="A330" t="str">
        <v/>
      </c>
      <c r="B330" t="str">
        <v/>
      </c>
      <c r="C330" t="str">
        <f>IF(B330="","",COUNTIF(Source!$B$1:$B$999,B330))</f>
        <v/>
      </c>
      <c r="D330" t="str">
        <f>IF($C330="","",IF($C330=0,"",
IF(SUMIFS(Source!I:I,Source!$B:$B,'Process (2)'!$B330,Source!$Q:$Q,"Sáng")=0,"",SUMIFS(Source!I:I,Source!$B:$B,'Process (2)'!$B330,Source!$Q:$Q,"Sáng"))))</f>
        <v/>
      </c>
      <c r="E330" t="str">
        <f>IF($C330="","",IF($C330=0,"",
IF($D330="","",SUMIFS(Source!J:J,Source!$B:$B,'Process (2)'!$B330,Source!$Q:$Q,"Sáng"))))</f>
        <v/>
      </c>
      <c r="F330" t="str">
        <f>IF($C330="","",IF($C330=0,"",
IF($D330="","",SUMIFS(Source!K:K,Source!$B:$B,'Process (2)'!$B330,Source!$Q:$Q,"Sáng"))))</f>
        <v/>
      </c>
      <c r="G330" t="str">
        <f>IF($C330="","",IF($C330=0,"",
IF($D330="","",SUMIFS(Source!L:L,Source!$B:$B,'Process (2)'!$B330,Source!$Q:$Q,"Sáng"))))</f>
        <v/>
      </c>
      <c r="H330" t="str">
        <f>IF($C330="","",IF($C330=0,"",
IF(SUMIFS(Source!M:M,Source!$B:$B,'Process (2)'!$B330,Source!$Q:$Q,"Chiều")=0,"",SUMIFS(Source!M:M,Source!$B:$B,'Process (2)'!$B330,Source!$Q:$Q,"Chiều"))))</f>
        <v/>
      </c>
      <c r="I330" t="str">
        <f>IF($C330="","",IF($C330=0,"",
IF($H330="","",SUMIFS(Source!J:J,Source!$B:$B,'Process (2)'!$B330,Source!$Q:$Q,"Chiều"))))</f>
        <v/>
      </c>
      <c r="J330" t="str">
        <f>IF($C330="","",IF($C330=0,"",
IF($H330="","",SUMIFS(Source!K:K,Source!$B:$B,'Process (2)'!$B330,Source!$Q:$Q,"Chiều"))))</f>
        <v/>
      </c>
      <c r="K330" t="str">
        <f>IF($C330="","",IF($C330=0,"",
IF($H330="","",SUMIFS(Source!L:L,Source!$B:$B,'Process (2)'!$B330,Source!$Q:$Q,"Chiều"))))</f>
        <v/>
      </c>
    </row>
    <row r="331" spans="1:11" x14ac:dyDescent="0.25">
      <c r="A331" t="str">
        <v/>
      </c>
      <c r="B331" t="str">
        <v/>
      </c>
      <c r="C331" t="str">
        <f>IF(B331="","",COUNTIF(Source!$B$1:$B$999,B331))</f>
        <v/>
      </c>
      <c r="D331" t="str">
        <f>IF($C331="","",IF($C331=0,"",
IF(SUMIFS(Source!I:I,Source!$B:$B,'Process (2)'!$B331,Source!$Q:$Q,"Sáng")=0,"",SUMIFS(Source!I:I,Source!$B:$B,'Process (2)'!$B331,Source!$Q:$Q,"Sáng"))))</f>
        <v/>
      </c>
      <c r="E331" t="str">
        <f>IF($C331="","",IF($C331=0,"",
IF($D331="","",SUMIFS(Source!J:J,Source!$B:$B,'Process (2)'!$B331,Source!$Q:$Q,"Sáng"))))</f>
        <v/>
      </c>
      <c r="F331" t="str">
        <f>IF($C331="","",IF($C331=0,"",
IF($D331="","",SUMIFS(Source!K:K,Source!$B:$B,'Process (2)'!$B331,Source!$Q:$Q,"Sáng"))))</f>
        <v/>
      </c>
      <c r="G331" t="str">
        <f>IF($C331="","",IF($C331=0,"",
IF($D331="","",SUMIFS(Source!L:L,Source!$B:$B,'Process (2)'!$B331,Source!$Q:$Q,"Sáng"))))</f>
        <v/>
      </c>
      <c r="H331" t="str">
        <f>IF($C331="","",IF($C331=0,"",
IF(SUMIFS(Source!M:M,Source!$B:$B,'Process (2)'!$B331,Source!$Q:$Q,"Chiều")=0,"",SUMIFS(Source!M:M,Source!$B:$B,'Process (2)'!$B331,Source!$Q:$Q,"Chiều"))))</f>
        <v/>
      </c>
      <c r="I331" t="str">
        <f>IF($C331="","",IF($C331=0,"",
IF($H331="","",SUMIFS(Source!J:J,Source!$B:$B,'Process (2)'!$B331,Source!$Q:$Q,"Chiều"))))</f>
        <v/>
      </c>
      <c r="J331" t="str">
        <f>IF($C331="","",IF($C331=0,"",
IF($H331="","",SUMIFS(Source!K:K,Source!$B:$B,'Process (2)'!$B331,Source!$Q:$Q,"Chiều"))))</f>
        <v/>
      </c>
      <c r="K331" t="str">
        <f>IF($C331="","",IF($C331=0,"",
IF($H331="","",SUMIFS(Source!L:L,Source!$B:$B,'Process (2)'!$B331,Source!$Q:$Q,"Chiều"))))</f>
        <v/>
      </c>
    </row>
    <row r="332" spans="1:11" x14ac:dyDescent="0.25">
      <c r="A332" t="str">
        <v/>
      </c>
      <c r="B332" t="str">
        <v/>
      </c>
      <c r="C332" t="str">
        <f>IF(B332="","",COUNTIF(Source!$B$1:$B$999,B332))</f>
        <v/>
      </c>
      <c r="D332" t="str">
        <f>IF($C332="","",IF($C332=0,"",
IF(SUMIFS(Source!I:I,Source!$B:$B,'Process (2)'!$B332,Source!$Q:$Q,"Sáng")=0,"",SUMIFS(Source!I:I,Source!$B:$B,'Process (2)'!$B332,Source!$Q:$Q,"Sáng"))))</f>
        <v/>
      </c>
      <c r="E332" t="str">
        <f>IF($C332="","",IF($C332=0,"",
IF($D332="","",SUMIFS(Source!J:J,Source!$B:$B,'Process (2)'!$B332,Source!$Q:$Q,"Sáng"))))</f>
        <v/>
      </c>
      <c r="F332" t="str">
        <f>IF($C332="","",IF($C332=0,"",
IF($D332="","",SUMIFS(Source!K:K,Source!$B:$B,'Process (2)'!$B332,Source!$Q:$Q,"Sáng"))))</f>
        <v/>
      </c>
      <c r="G332" t="str">
        <f>IF($C332="","",IF($C332=0,"",
IF($D332="","",SUMIFS(Source!L:L,Source!$B:$B,'Process (2)'!$B332,Source!$Q:$Q,"Sáng"))))</f>
        <v/>
      </c>
      <c r="H332" t="str">
        <f>IF($C332="","",IF($C332=0,"",
IF(SUMIFS(Source!M:M,Source!$B:$B,'Process (2)'!$B332,Source!$Q:$Q,"Chiều")=0,"",SUMIFS(Source!M:M,Source!$B:$B,'Process (2)'!$B332,Source!$Q:$Q,"Chiều"))))</f>
        <v/>
      </c>
      <c r="I332" t="str">
        <f>IF($C332="","",IF($C332=0,"",
IF($H332="","",SUMIFS(Source!J:J,Source!$B:$B,'Process (2)'!$B332,Source!$Q:$Q,"Chiều"))))</f>
        <v/>
      </c>
      <c r="J332" t="str">
        <f>IF($C332="","",IF($C332=0,"",
IF($H332="","",SUMIFS(Source!K:K,Source!$B:$B,'Process (2)'!$B332,Source!$Q:$Q,"Chiều"))))</f>
        <v/>
      </c>
      <c r="K332" t="str">
        <f>IF($C332="","",IF($C332=0,"",
IF($H332="","",SUMIFS(Source!L:L,Source!$B:$B,'Process (2)'!$B332,Source!$Q:$Q,"Chiều"))))</f>
        <v/>
      </c>
    </row>
    <row r="333" spans="1:11" x14ac:dyDescent="0.25">
      <c r="A333" t="str">
        <v/>
      </c>
      <c r="B333" t="str">
        <v/>
      </c>
      <c r="C333" t="str">
        <f>IF(B333="","",COUNTIF(Source!$B$1:$B$999,B333))</f>
        <v/>
      </c>
      <c r="D333" t="str">
        <f>IF($C333="","",IF($C333=0,"",
IF(SUMIFS(Source!I:I,Source!$B:$B,'Process (2)'!$B333,Source!$Q:$Q,"Sáng")=0,"",SUMIFS(Source!I:I,Source!$B:$B,'Process (2)'!$B333,Source!$Q:$Q,"Sáng"))))</f>
        <v/>
      </c>
      <c r="E333" t="str">
        <f>IF($C333="","",IF($C333=0,"",
IF($D333="","",SUMIFS(Source!J:J,Source!$B:$B,'Process (2)'!$B333,Source!$Q:$Q,"Sáng"))))</f>
        <v/>
      </c>
      <c r="F333" t="str">
        <f>IF($C333="","",IF($C333=0,"",
IF($D333="","",SUMIFS(Source!K:K,Source!$B:$B,'Process (2)'!$B333,Source!$Q:$Q,"Sáng"))))</f>
        <v/>
      </c>
      <c r="G333" t="str">
        <f>IF($C333="","",IF($C333=0,"",
IF($D333="","",SUMIFS(Source!L:L,Source!$B:$B,'Process (2)'!$B333,Source!$Q:$Q,"Sáng"))))</f>
        <v/>
      </c>
      <c r="H333" t="str">
        <f>IF($C333="","",IF($C333=0,"",
IF(SUMIFS(Source!M:M,Source!$B:$B,'Process (2)'!$B333,Source!$Q:$Q,"Chiều")=0,"",SUMIFS(Source!M:M,Source!$B:$B,'Process (2)'!$B333,Source!$Q:$Q,"Chiều"))))</f>
        <v/>
      </c>
      <c r="I333" t="str">
        <f>IF($C333="","",IF($C333=0,"",
IF($H333="","",SUMIFS(Source!J:J,Source!$B:$B,'Process (2)'!$B333,Source!$Q:$Q,"Chiều"))))</f>
        <v/>
      </c>
      <c r="J333" t="str">
        <f>IF($C333="","",IF($C333=0,"",
IF($H333="","",SUMIFS(Source!K:K,Source!$B:$B,'Process (2)'!$B333,Source!$Q:$Q,"Chiều"))))</f>
        <v/>
      </c>
      <c r="K333" t="str">
        <f>IF($C333="","",IF($C333=0,"",
IF($H333="","",SUMIFS(Source!L:L,Source!$B:$B,'Process (2)'!$B333,Source!$Q:$Q,"Chiều"))))</f>
        <v/>
      </c>
    </row>
    <row r="334" spans="1:11" x14ac:dyDescent="0.25">
      <c r="A334" t="str">
        <v/>
      </c>
      <c r="B334" t="str">
        <v/>
      </c>
      <c r="C334" t="str">
        <f>IF(B334="","",COUNTIF(Source!$B$1:$B$999,B334))</f>
        <v/>
      </c>
      <c r="D334" t="str">
        <f>IF($C334="","",IF($C334=0,"",
IF(SUMIFS(Source!I:I,Source!$B:$B,'Process (2)'!$B334,Source!$Q:$Q,"Sáng")=0,"",SUMIFS(Source!I:I,Source!$B:$B,'Process (2)'!$B334,Source!$Q:$Q,"Sáng"))))</f>
        <v/>
      </c>
      <c r="E334" t="str">
        <f>IF($C334="","",IF($C334=0,"",
IF($D334="","",SUMIFS(Source!J:J,Source!$B:$B,'Process (2)'!$B334,Source!$Q:$Q,"Sáng"))))</f>
        <v/>
      </c>
      <c r="F334" t="str">
        <f>IF($C334="","",IF($C334=0,"",
IF($D334="","",SUMIFS(Source!K:K,Source!$B:$B,'Process (2)'!$B334,Source!$Q:$Q,"Sáng"))))</f>
        <v/>
      </c>
      <c r="G334" t="str">
        <f>IF($C334="","",IF($C334=0,"",
IF($D334="","",SUMIFS(Source!L:L,Source!$B:$B,'Process (2)'!$B334,Source!$Q:$Q,"Sáng"))))</f>
        <v/>
      </c>
      <c r="H334" t="str">
        <f>IF($C334="","",IF($C334=0,"",
IF(SUMIFS(Source!M:M,Source!$B:$B,'Process (2)'!$B334,Source!$Q:$Q,"Chiều")=0,"",SUMIFS(Source!M:M,Source!$B:$B,'Process (2)'!$B334,Source!$Q:$Q,"Chiều"))))</f>
        <v/>
      </c>
      <c r="I334" t="str">
        <f>IF($C334="","",IF($C334=0,"",
IF($H334="","",SUMIFS(Source!J:J,Source!$B:$B,'Process (2)'!$B334,Source!$Q:$Q,"Chiều"))))</f>
        <v/>
      </c>
      <c r="J334" t="str">
        <f>IF($C334="","",IF($C334=0,"",
IF($H334="","",SUMIFS(Source!K:K,Source!$B:$B,'Process (2)'!$B334,Source!$Q:$Q,"Chiều"))))</f>
        <v/>
      </c>
      <c r="K334" t="str">
        <f>IF($C334="","",IF($C334=0,"",
IF($H334="","",SUMIFS(Source!L:L,Source!$B:$B,'Process (2)'!$B334,Source!$Q:$Q,"Chiều"))))</f>
        <v/>
      </c>
    </row>
    <row r="335" spans="1:11" x14ac:dyDescent="0.25">
      <c r="A335" t="str">
        <v/>
      </c>
      <c r="B335" t="str">
        <v/>
      </c>
      <c r="C335" t="str">
        <f>IF(B335="","",COUNTIF(Source!$B$1:$B$999,B335))</f>
        <v/>
      </c>
      <c r="D335" t="str">
        <f>IF($C335="","",IF($C335=0,"",
IF(SUMIFS(Source!I:I,Source!$B:$B,'Process (2)'!$B335,Source!$Q:$Q,"Sáng")=0,"",SUMIFS(Source!I:I,Source!$B:$B,'Process (2)'!$B335,Source!$Q:$Q,"Sáng"))))</f>
        <v/>
      </c>
      <c r="E335" t="str">
        <f>IF($C335="","",IF($C335=0,"",
IF($D335="","",SUMIFS(Source!J:J,Source!$B:$B,'Process (2)'!$B335,Source!$Q:$Q,"Sáng"))))</f>
        <v/>
      </c>
      <c r="F335" t="str">
        <f>IF($C335="","",IF($C335=0,"",
IF($D335="","",SUMIFS(Source!K:K,Source!$B:$B,'Process (2)'!$B335,Source!$Q:$Q,"Sáng"))))</f>
        <v/>
      </c>
      <c r="G335" t="str">
        <f>IF($C335="","",IF($C335=0,"",
IF($D335="","",SUMIFS(Source!L:L,Source!$B:$B,'Process (2)'!$B335,Source!$Q:$Q,"Sáng"))))</f>
        <v/>
      </c>
      <c r="H335" t="str">
        <f>IF($C335="","",IF($C335=0,"",
IF(SUMIFS(Source!M:M,Source!$B:$B,'Process (2)'!$B335,Source!$Q:$Q,"Chiều")=0,"",SUMIFS(Source!M:M,Source!$B:$B,'Process (2)'!$B335,Source!$Q:$Q,"Chiều"))))</f>
        <v/>
      </c>
      <c r="I335" t="str">
        <f>IF($C335="","",IF($C335=0,"",
IF($H335="","",SUMIFS(Source!J:J,Source!$B:$B,'Process (2)'!$B335,Source!$Q:$Q,"Chiều"))))</f>
        <v/>
      </c>
      <c r="J335" t="str">
        <f>IF($C335="","",IF($C335=0,"",
IF($H335="","",SUMIFS(Source!K:K,Source!$B:$B,'Process (2)'!$B335,Source!$Q:$Q,"Chiều"))))</f>
        <v/>
      </c>
      <c r="K335" t="str">
        <f>IF($C335="","",IF($C335=0,"",
IF($H335="","",SUMIFS(Source!L:L,Source!$B:$B,'Process (2)'!$B335,Source!$Q:$Q,"Chiều"))))</f>
        <v/>
      </c>
    </row>
    <row r="336" spans="1:11" x14ac:dyDescent="0.25">
      <c r="A336" t="str">
        <v/>
      </c>
      <c r="B336" t="str">
        <v/>
      </c>
      <c r="C336" t="str">
        <f>IF(B336="","",COUNTIF(Source!$B$1:$B$999,B336))</f>
        <v/>
      </c>
      <c r="D336" t="str">
        <f>IF($C336="","",IF($C336=0,"",
IF(SUMIFS(Source!I:I,Source!$B:$B,'Process (2)'!$B336,Source!$Q:$Q,"Sáng")=0,"",SUMIFS(Source!I:I,Source!$B:$B,'Process (2)'!$B336,Source!$Q:$Q,"Sáng"))))</f>
        <v/>
      </c>
      <c r="E336" t="str">
        <f>IF($C336="","",IF($C336=0,"",
IF($D336="","",SUMIFS(Source!J:J,Source!$B:$B,'Process (2)'!$B336,Source!$Q:$Q,"Sáng"))))</f>
        <v/>
      </c>
      <c r="F336" t="str">
        <f>IF($C336="","",IF($C336=0,"",
IF($D336="","",SUMIFS(Source!K:K,Source!$B:$B,'Process (2)'!$B336,Source!$Q:$Q,"Sáng"))))</f>
        <v/>
      </c>
      <c r="G336" t="str">
        <f>IF($C336="","",IF($C336=0,"",
IF($D336="","",SUMIFS(Source!L:L,Source!$B:$B,'Process (2)'!$B336,Source!$Q:$Q,"Sáng"))))</f>
        <v/>
      </c>
      <c r="H336" t="str">
        <f>IF($C336="","",IF($C336=0,"",
IF(SUMIFS(Source!M:M,Source!$B:$B,'Process (2)'!$B336,Source!$Q:$Q,"Chiều")=0,"",SUMIFS(Source!M:M,Source!$B:$B,'Process (2)'!$B336,Source!$Q:$Q,"Chiều"))))</f>
        <v/>
      </c>
      <c r="I336" t="str">
        <f>IF($C336="","",IF($C336=0,"",
IF($H336="","",SUMIFS(Source!J:J,Source!$B:$B,'Process (2)'!$B336,Source!$Q:$Q,"Chiều"))))</f>
        <v/>
      </c>
      <c r="J336" t="str">
        <f>IF($C336="","",IF($C336=0,"",
IF($H336="","",SUMIFS(Source!K:K,Source!$B:$B,'Process (2)'!$B336,Source!$Q:$Q,"Chiều"))))</f>
        <v/>
      </c>
      <c r="K336" t="str">
        <f>IF($C336="","",IF($C336=0,"",
IF($H336="","",SUMIFS(Source!L:L,Source!$B:$B,'Process (2)'!$B336,Source!$Q:$Q,"Chiều"))))</f>
        <v/>
      </c>
    </row>
    <row r="337" spans="1:11" x14ac:dyDescent="0.25">
      <c r="A337" t="str">
        <v/>
      </c>
      <c r="B337" t="str">
        <v/>
      </c>
      <c r="C337" t="str">
        <f>IF(B337="","",COUNTIF(Source!$B$1:$B$999,B337))</f>
        <v/>
      </c>
      <c r="D337" t="str">
        <f>IF($C337="","",IF($C337=0,"",
IF(SUMIFS(Source!I:I,Source!$B:$B,'Process (2)'!$B337,Source!$Q:$Q,"Sáng")=0,"",SUMIFS(Source!I:I,Source!$B:$B,'Process (2)'!$B337,Source!$Q:$Q,"Sáng"))))</f>
        <v/>
      </c>
      <c r="E337" t="str">
        <f>IF($C337="","",IF($C337=0,"",
IF($D337="","",SUMIFS(Source!J:J,Source!$B:$B,'Process (2)'!$B337,Source!$Q:$Q,"Sáng"))))</f>
        <v/>
      </c>
      <c r="F337" t="str">
        <f>IF($C337="","",IF($C337=0,"",
IF($D337="","",SUMIFS(Source!K:K,Source!$B:$B,'Process (2)'!$B337,Source!$Q:$Q,"Sáng"))))</f>
        <v/>
      </c>
      <c r="G337" t="str">
        <f>IF($C337="","",IF($C337=0,"",
IF($D337="","",SUMIFS(Source!L:L,Source!$B:$B,'Process (2)'!$B337,Source!$Q:$Q,"Sáng"))))</f>
        <v/>
      </c>
      <c r="H337" t="str">
        <f>IF($C337="","",IF($C337=0,"",
IF(SUMIFS(Source!M:M,Source!$B:$B,'Process (2)'!$B337,Source!$Q:$Q,"Chiều")=0,"",SUMIFS(Source!M:M,Source!$B:$B,'Process (2)'!$B337,Source!$Q:$Q,"Chiều"))))</f>
        <v/>
      </c>
      <c r="I337" t="str">
        <f>IF($C337="","",IF($C337=0,"",
IF($H337="","",SUMIFS(Source!J:J,Source!$B:$B,'Process (2)'!$B337,Source!$Q:$Q,"Chiều"))))</f>
        <v/>
      </c>
      <c r="J337" t="str">
        <f>IF($C337="","",IF($C337=0,"",
IF($H337="","",SUMIFS(Source!K:K,Source!$B:$B,'Process (2)'!$B337,Source!$Q:$Q,"Chiều"))))</f>
        <v/>
      </c>
      <c r="K337" t="str">
        <f>IF($C337="","",IF($C337=0,"",
IF($H337="","",SUMIFS(Source!L:L,Source!$B:$B,'Process (2)'!$B337,Source!$Q:$Q,"Chiều"))))</f>
        <v/>
      </c>
    </row>
    <row r="338" spans="1:11" x14ac:dyDescent="0.25">
      <c r="A338" t="str">
        <v/>
      </c>
      <c r="B338" t="str">
        <v/>
      </c>
      <c r="C338" t="str">
        <f>IF(B338="","",COUNTIF(Source!$B$1:$B$999,B338))</f>
        <v/>
      </c>
      <c r="D338" t="str">
        <f>IF($C338="","",IF($C338=0,"",
IF(SUMIFS(Source!I:I,Source!$B:$B,'Process (2)'!$B338,Source!$Q:$Q,"Sáng")=0,"",SUMIFS(Source!I:I,Source!$B:$B,'Process (2)'!$B338,Source!$Q:$Q,"Sáng"))))</f>
        <v/>
      </c>
      <c r="E338" t="str">
        <f>IF($C338="","",IF($C338=0,"",
IF($D338="","",SUMIFS(Source!J:J,Source!$B:$B,'Process (2)'!$B338,Source!$Q:$Q,"Sáng"))))</f>
        <v/>
      </c>
      <c r="F338" t="str">
        <f>IF($C338="","",IF($C338=0,"",
IF($D338="","",SUMIFS(Source!K:K,Source!$B:$B,'Process (2)'!$B338,Source!$Q:$Q,"Sáng"))))</f>
        <v/>
      </c>
      <c r="G338" t="str">
        <f>IF($C338="","",IF($C338=0,"",
IF($D338="","",SUMIFS(Source!L:L,Source!$B:$B,'Process (2)'!$B338,Source!$Q:$Q,"Sáng"))))</f>
        <v/>
      </c>
      <c r="H338" t="str">
        <f>IF($C338="","",IF($C338=0,"",
IF(SUMIFS(Source!M:M,Source!$B:$B,'Process (2)'!$B338,Source!$Q:$Q,"Chiều")=0,"",SUMIFS(Source!M:M,Source!$B:$B,'Process (2)'!$B338,Source!$Q:$Q,"Chiều"))))</f>
        <v/>
      </c>
      <c r="I338" t="str">
        <f>IF($C338="","",IF($C338=0,"",
IF($H338="","",SUMIFS(Source!J:J,Source!$B:$B,'Process (2)'!$B338,Source!$Q:$Q,"Chiều"))))</f>
        <v/>
      </c>
      <c r="J338" t="str">
        <f>IF($C338="","",IF($C338=0,"",
IF($H338="","",SUMIFS(Source!K:K,Source!$B:$B,'Process (2)'!$B338,Source!$Q:$Q,"Chiều"))))</f>
        <v/>
      </c>
      <c r="K338" t="str">
        <f>IF($C338="","",IF($C338=0,"",
IF($H338="","",SUMIFS(Source!L:L,Source!$B:$B,'Process (2)'!$B338,Source!$Q:$Q,"Chiều"))))</f>
        <v/>
      </c>
    </row>
    <row r="339" spans="1:11" x14ac:dyDescent="0.25">
      <c r="A339" t="str">
        <v/>
      </c>
      <c r="B339" t="str">
        <v/>
      </c>
      <c r="C339" t="str">
        <f>IF(B339="","",COUNTIF(Source!$B$1:$B$999,B339))</f>
        <v/>
      </c>
      <c r="D339" t="str">
        <f>IF($C339="","",IF($C339=0,"",
IF(SUMIFS(Source!I:I,Source!$B:$B,'Process (2)'!$B339,Source!$Q:$Q,"Sáng")=0,"",SUMIFS(Source!I:I,Source!$B:$B,'Process (2)'!$B339,Source!$Q:$Q,"Sáng"))))</f>
        <v/>
      </c>
      <c r="E339" t="str">
        <f>IF($C339="","",IF($C339=0,"",
IF($D339="","",SUMIFS(Source!J:J,Source!$B:$B,'Process (2)'!$B339,Source!$Q:$Q,"Sáng"))))</f>
        <v/>
      </c>
      <c r="F339" t="str">
        <f>IF($C339="","",IF($C339=0,"",
IF($D339="","",SUMIFS(Source!K:K,Source!$B:$B,'Process (2)'!$B339,Source!$Q:$Q,"Sáng"))))</f>
        <v/>
      </c>
      <c r="G339" t="str">
        <f>IF($C339="","",IF($C339=0,"",
IF($D339="","",SUMIFS(Source!L:L,Source!$B:$B,'Process (2)'!$B339,Source!$Q:$Q,"Sáng"))))</f>
        <v/>
      </c>
      <c r="H339" t="str">
        <f>IF($C339="","",IF($C339=0,"",
IF(SUMIFS(Source!M:M,Source!$B:$B,'Process (2)'!$B339,Source!$Q:$Q,"Chiều")=0,"",SUMIFS(Source!M:M,Source!$B:$B,'Process (2)'!$B339,Source!$Q:$Q,"Chiều"))))</f>
        <v/>
      </c>
      <c r="I339" t="str">
        <f>IF($C339="","",IF($C339=0,"",
IF($H339="","",SUMIFS(Source!J:J,Source!$B:$B,'Process (2)'!$B339,Source!$Q:$Q,"Chiều"))))</f>
        <v/>
      </c>
      <c r="J339" t="str">
        <f>IF($C339="","",IF($C339=0,"",
IF($H339="","",SUMIFS(Source!K:K,Source!$B:$B,'Process (2)'!$B339,Source!$Q:$Q,"Chiều"))))</f>
        <v/>
      </c>
      <c r="K339" t="str">
        <f>IF($C339="","",IF($C339=0,"",
IF($H339="","",SUMIFS(Source!L:L,Source!$B:$B,'Process (2)'!$B339,Source!$Q:$Q,"Chiều"))))</f>
        <v/>
      </c>
    </row>
    <row r="340" spans="1:11" x14ac:dyDescent="0.25">
      <c r="A340" t="str">
        <v/>
      </c>
      <c r="B340" t="str">
        <v/>
      </c>
      <c r="C340" t="str">
        <f>IF(B340="","",COUNTIF(Source!$B$1:$B$999,B340))</f>
        <v/>
      </c>
      <c r="D340" t="str">
        <f>IF($C340="","",IF($C340=0,"",
IF(SUMIFS(Source!I:I,Source!$B:$B,'Process (2)'!$B340,Source!$Q:$Q,"Sáng")=0,"",SUMIFS(Source!I:I,Source!$B:$B,'Process (2)'!$B340,Source!$Q:$Q,"Sáng"))))</f>
        <v/>
      </c>
      <c r="E340" t="str">
        <f>IF($C340="","",IF($C340=0,"",
IF($D340="","",SUMIFS(Source!J:J,Source!$B:$B,'Process (2)'!$B340,Source!$Q:$Q,"Sáng"))))</f>
        <v/>
      </c>
      <c r="F340" t="str">
        <f>IF($C340="","",IF($C340=0,"",
IF($D340="","",SUMIFS(Source!K:K,Source!$B:$B,'Process (2)'!$B340,Source!$Q:$Q,"Sáng"))))</f>
        <v/>
      </c>
      <c r="G340" t="str">
        <f>IF($C340="","",IF($C340=0,"",
IF($D340="","",SUMIFS(Source!L:L,Source!$B:$B,'Process (2)'!$B340,Source!$Q:$Q,"Sáng"))))</f>
        <v/>
      </c>
      <c r="H340" t="str">
        <f>IF($C340="","",IF($C340=0,"",
IF(SUMIFS(Source!M:M,Source!$B:$B,'Process (2)'!$B340,Source!$Q:$Q,"Chiều")=0,"",SUMIFS(Source!M:M,Source!$B:$B,'Process (2)'!$B340,Source!$Q:$Q,"Chiều"))))</f>
        <v/>
      </c>
      <c r="I340" t="str">
        <f>IF($C340="","",IF($C340=0,"",
IF($H340="","",SUMIFS(Source!J:J,Source!$B:$B,'Process (2)'!$B340,Source!$Q:$Q,"Chiều"))))</f>
        <v/>
      </c>
      <c r="J340" t="str">
        <f>IF($C340="","",IF($C340=0,"",
IF($H340="","",SUMIFS(Source!K:K,Source!$B:$B,'Process (2)'!$B340,Source!$Q:$Q,"Chiều"))))</f>
        <v/>
      </c>
      <c r="K340" t="str">
        <f>IF($C340="","",IF($C340=0,"",
IF($H340="","",SUMIFS(Source!L:L,Source!$B:$B,'Process (2)'!$B340,Source!$Q:$Q,"Chiều"))))</f>
        <v/>
      </c>
    </row>
    <row r="341" spans="1:11" x14ac:dyDescent="0.25">
      <c r="A341" t="str">
        <v/>
      </c>
      <c r="B341" t="str">
        <v/>
      </c>
      <c r="C341" t="str">
        <f>IF(B341="","",COUNTIF(Source!$B$1:$B$999,B341))</f>
        <v/>
      </c>
      <c r="D341" t="str">
        <f>IF($C341="","",IF($C341=0,"",
IF(SUMIFS(Source!I:I,Source!$B:$B,'Process (2)'!$B341,Source!$Q:$Q,"Sáng")=0,"",SUMIFS(Source!I:I,Source!$B:$B,'Process (2)'!$B341,Source!$Q:$Q,"Sáng"))))</f>
        <v/>
      </c>
      <c r="E341" t="str">
        <f>IF($C341="","",IF($C341=0,"",
IF($D341="","",SUMIFS(Source!J:J,Source!$B:$B,'Process (2)'!$B341,Source!$Q:$Q,"Sáng"))))</f>
        <v/>
      </c>
      <c r="F341" t="str">
        <f>IF($C341="","",IF($C341=0,"",
IF($D341="","",SUMIFS(Source!K:K,Source!$B:$B,'Process (2)'!$B341,Source!$Q:$Q,"Sáng"))))</f>
        <v/>
      </c>
      <c r="G341" t="str">
        <f>IF($C341="","",IF($C341=0,"",
IF($D341="","",SUMIFS(Source!L:L,Source!$B:$B,'Process (2)'!$B341,Source!$Q:$Q,"Sáng"))))</f>
        <v/>
      </c>
      <c r="H341" t="str">
        <f>IF($C341="","",IF($C341=0,"",
IF(SUMIFS(Source!M:M,Source!$B:$B,'Process (2)'!$B341,Source!$Q:$Q,"Chiều")=0,"",SUMIFS(Source!M:M,Source!$B:$B,'Process (2)'!$B341,Source!$Q:$Q,"Chiều"))))</f>
        <v/>
      </c>
      <c r="I341" t="str">
        <f>IF($C341="","",IF($C341=0,"",
IF($H341="","",SUMIFS(Source!J:J,Source!$B:$B,'Process (2)'!$B341,Source!$Q:$Q,"Chiều"))))</f>
        <v/>
      </c>
      <c r="J341" t="str">
        <f>IF($C341="","",IF($C341=0,"",
IF($H341="","",SUMIFS(Source!K:K,Source!$B:$B,'Process (2)'!$B341,Source!$Q:$Q,"Chiều"))))</f>
        <v/>
      </c>
      <c r="K341" t="str">
        <f>IF($C341="","",IF($C341=0,"",
IF($H341="","",SUMIFS(Source!L:L,Source!$B:$B,'Process (2)'!$B341,Source!$Q:$Q,"Chiều"))))</f>
        <v/>
      </c>
    </row>
    <row r="342" spans="1:11" x14ac:dyDescent="0.25">
      <c r="A342" t="str">
        <v/>
      </c>
      <c r="B342" t="str">
        <v/>
      </c>
      <c r="C342" t="str">
        <f>IF(B342="","",COUNTIF(Source!$B$1:$B$999,B342))</f>
        <v/>
      </c>
      <c r="D342" t="str">
        <f>IF($C342="","",IF($C342=0,"",
IF(SUMIFS(Source!I:I,Source!$B:$B,'Process (2)'!$B342,Source!$Q:$Q,"Sáng")=0,"",SUMIFS(Source!I:I,Source!$B:$B,'Process (2)'!$B342,Source!$Q:$Q,"Sáng"))))</f>
        <v/>
      </c>
      <c r="E342" t="str">
        <f>IF($C342="","",IF($C342=0,"",
IF($D342="","",SUMIFS(Source!J:J,Source!$B:$B,'Process (2)'!$B342,Source!$Q:$Q,"Sáng"))))</f>
        <v/>
      </c>
      <c r="F342" t="str">
        <f>IF($C342="","",IF($C342=0,"",
IF($D342="","",SUMIFS(Source!K:K,Source!$B:$B,'Process (2)'!$B342,Source!$Q:$Q,"Sáng"))))</f>
        <v/>
      </c>
      <c r="G342" t="str">
        <f>IF($C342="","",IF($C342=0,"",
IF($D342="","",SUMIFS(Source!L:L,Source!$B:$B,'Process (2)'!$B342,Source!$Q:$Q,"Sáng"))))</f>
        <v/>
      </c>
      <c r="H342" t="str">
        <f>IF($C342="","",IF($C342=0,"",
IF(SUMIFS(Source!M:M,Source!$B:$B,'Process (2)'!$B342,Source!$Q:$Q,"Chiều")=0,"",SUMIFS(Source!M:M,Source!$B:$B,'Process (2)'!$B342,Source!$Q:$Q,"Chiều"))))</f>
        <v/>
      </c>
      <c r="I342" t="str">
        <f>IF($C342="","",IF($C342=0,"",
IF($H342="","",SUMIFS(Source!J:J,Source!$B:$B,'Process (2)'!$B342,Source!$Q:$Q,"Chiều"))))</f>
        <v/>
      </c>
      <c r="J342" t="str">
        <f>IF($C342="","",IF($C342=0,"",
IF($H342="","",SUMIFS(Source!K:K,Source!$B:$B,'Process (2)'!$B342,Source!$Q:$Q,"Chiều"))))</f>
        <v/>
      </c>
      <c r="K342" t="str">
        <f>IF($C342="","",IF($C342=0,"",
IF($H342="","",SUMIFS(Source!L:L,Source!$B:$B,'Process (2)'!$B342,Source!$Q:$Q,"Chiều"))))</f>
        <v/>
      </c>
    </row>
    <row r="343" spans="1:11" x14ac:dyDescent="0.25">
      <c r="A343" t="str">
        <v/>
      </c>
      <c r="B343" t="str">
        <v/>
      </c>
      <c r="C343" t="str">
        <f>IF(B343="","",COUNTIF(Source!$B$1:$B$999,B343))</f>
        <v/>
      </c>
      <c r="D343" t="str">
        <f>IF($C343="","",IF($C343=0,"",
IF(SUMIFS(Source!I:I,Source!$B:$B,'Process (2)'!$B343,Source!$Q:$Q,"Sáng")=0,"",SUMIFS(Source!I:I,Source!$B:$B,'Process (2)'!$B343,Source!$Q:$Q,"Sáng"))))</f>
        <v/>
      </c>
      <c r="E343" t="str">
        <f>IF($C343="","",IF($C343=0,"",
IF($D343="","",SUMIFS(Source!J:J,Source!$B:$B,'Process (2)'!$B343,Source!$Q:$Q,"Sáng"))))</f>
        <v/>
      </c>
      <c r="F343" t="str">
        <f>IF($C343="","",IF($C343=0,"",
IF($D343="","",SUMIFS(Source!K:K,Source!$B:$B,'Process (2)'!$B343,Source!$Q:$Q,"Sáng"))))</f>
        <v/>
      </c>
      <c r="G343" t="str">
        <f>IF($C343="","",IF($C343=0,"",
IF($D343="","",SUMIFS(Source!L:L,Source!$B:$B,'Process (2)'!$B343,Source!$Q:$Q,"Sáng"))))</f>
        <v/>
      </c>
      <c r="H343" t="str">
        <f>IF($C343="","",IF($C343=0,"",
IF(SUMIFS(Source!M:M,Source!$B:$B,'Process (2)'!$B343,Source!$Q:$Q,"Chiều")=0,"",SUMIFS(Source!M:M,Source!$B:$B,'Process (2)'!$B343,Source!$Q:$Q,"Chiều"))))</f>
        <v/>
      </c>
      <c r="I343" t="str">
        <f>IF($C343="","",IF($C343=0,"",
IF($H343="","",SUMIFS(Source!J:J,Source!$B:$B,'Process (2)'!$B343,Source!$Q:$Q,"Chiều"))))</f>
        <v/>
      </c>
      <c r="J343" t="str">
        <f>IF($C343="","",IF($C343=0,"",
IF($H343="","",SUMIFS(Source!K:K,Source!$B:$B,'Process (2)'!$B343,Source!$Q:$Q,"Chiều"))))</f>
        <v/>
      </c>
      <c r="K343" t="str">
        <f>IF($C343="","",IF($C343=0,"",
IF($H343="","",SUMIFS(Source!L:L,Source!$B:$B,'Process (2)'!$B343,Source!$Q:$Q,"Chiều"))))</f>
        <v/>
      </c>
    </row>
    <row r="344" spans="1:11" x14ac:dyDescent="0.25">
      <c r="A344" t="str">
        <v/>
      </c>
      <c r="B344" t="str">
        <v/>
      </c>
      <c r="C344" t="str">
        <f>IF(B344="","",COUNTIF(Source!$B$1:$B$999,B344))</f>
        <v/>
      </c>
      <c r="D344" t="str">
        <f>IF($C344="","",IF($C344=0,"",
IF(SUMIFS(Source!I:I,Source!$B:$B,'Process (2)'!$B344,Source!$Q:$Q,"Sáng")=0,"",SUMIFS(Source!I:I,Source!$B:$B,'Process (2)'!$B344,Source!$Q:$Q,"Sáng"))))</f>
        <v/>
      </c>
      <c r="E344" t="str">
        <f>IF($C344="","",IF($C344=0,"",
IF($D344="","",SUMIFS(Source!J:J,Source!$B:$B,'Process (2)'!$B344,Source!$Q:$Q,"Sáng"))))</f>
        <v/>
      </c>
      <c r="F344" t="str">
        <f>IF($C344="","",IF($C344=0,"",
IF($D344="","",SUMIFS(Source!K:K,Source!$B:$B,'Process (2)'!$B344,Source!$Q:$Q,"Sáng"))))</f>
        <v/>
      </c>
      <c r="G344" t="str">
        <f>IF($C344="","",IF($C344=0,"",
IF($D344="","",SUMIFS(Source!L:L,Source!$B:$B,'Process (2)'!$B344,Source!$Q:$Q,"Sáng"))))</f>
        <v/>
      </c>
      <c r="H344" t="str">
        <f>IF($C344="","",IF($C344=0,"",
IF(SUMIFS(Source!M:M,Source!$B:$B,'Process (2)'!$B344,Source!$Q:$Q,"Chiều")=0,"",SUMIFS(Source!M:M,Source!$B:$B,'Process (2)'!$B344,Source!$Q:$Q,"Chiều"))))</f>
        <v/>
      </c>
      <c r="I344" t="str">
        <f>IF($C344="","",IF($C344=0,"",
IF($H344="","",SUMIFS(Source!J:J,Source!$B:$B,'Process (2)'!$B344,Source!$Q:$Q,"Chiều"))))</f>
        <v/>
      </c>
      <c r="J344" t="str">
        <f>IF($C344="","",IF($C344=0,"",
IF($H344="","",SUMIFS(Source!K:K,Source!$B:$B,'Process (2)'!$B344,Source!$Q:$Q,"Chiều"))))</f>
        <v/>
      </c>
      <c r="K344" t="str">
        <f>IF($C344="","",IF($C344=0,"",
IF($H344="","",SUMIFS(Source!L:L,Source!$B:$B,'Process (2)'!$B344,Source!$Q:$Q,"Chiều"))))</f>
        <v/>
      </c>
    </row>
    <row r="345" spans="1:11" x14ac:dyDescent="0.25">
      <c r="A345" t="str">
        <v/>
      </c>
      <c r="B345" t="str">
        <v/>
      </c>
      <c r="C345" t="str">
        <f>IF(B345="","",COUNTIF(Source!$B$1:$B$999,B345))</f>
        <v/>
      </c>
      <c r="D345" t="str">
        <f>IF($C345="","",IF($C345=0,"",
IF(SUMIFS(Source!I:I,Source!$B:$B,'Process (2)'!$B345,Source!$Q:$Q,"Sáng")=0,"",SUMIFS(Source!I:I,Source!$B:$B,'Process (2)'!$B345,Source!$Q:$Q,"Sáng"))))</f>
        <v/>
      </c>
      <c r="E345" t="str">
        <f>IF($C345="","",IF($C345=0,"",
IF($D345="","",SUMIFS(Source!J:J,Source!$B:$B,'Process (2)'!$B345,Source!$Q:$Q,"Sáng"))))</f>
        <v/>
      </c>
      <c r="F345" t="str">
        <f>IF($C345="","",IF($C345=0,"",
IF($D345="","",SUMIFS(Source!K:K,Source!$B:$B,'Process (2)'!$B345,Source!$Q:$Q,"Sáng"))))</f>
        <v/>
      </c>
      <c r="G345" t="str">
        <f>IF($C345="","",IF($C345=0,"",
IF($D345="","",SUMIFS(Source!L:L,Source!$B:$B,'Process (2)'!$B345,Source!$Q:$Q,"Sáng"))))</f>
        <v/>
      </c>
      <c r="H345" t="str">
        <f>IF($C345="","",IF($C345=0,"",
IF(SUMIFS(Source!M:M,Source!$B:$B,'Process (2)'!$B345,Source!$Q:$Q,"Chiều")=0,"",SUMIFS(Source!M:M,Source!$B:$B,'Process (2)'!$B345,Source!$Q:$Q,"Chiều"))))</f>
        <v/>
      </c>
      <c r="I345" t="str">
        <f>IF($C345="","",IF($C345=0,"",
IF($H345="","",SUMIFS(Source!J:J,Source!$B:$B,'Process (2)'!$B345,Source!$Q:$Q,"Chiều"))))</f>
        <v/>
      </c>
      <c r="J345" t="str">
        <f>IF($C345="","",IF($C345=0,"",
IF($H345="","",SUMIFS(Source!K:K,Source!$B:$B,'Process (2)'!$B345,Source!$Q:$Q,"Chiều"))))</f>
        <v/>
      </c>
      <c r="K345" t="str">
        <f>IF($C345="","",IF($C345=0,"",
IF($H345="","",SUMIFS(Source!L:L,Source!$B:$B,'Process (2)'!$B345,Source!$Q:$Q,"Chiều"))))</f>
        <v/>
      </c>
    </row>
    <row r="346" spans="1:11" x14ac:dyDescent="0.25">
      <c r="A346" t="str">
        <v/>
      </c>
      <c r="B346" t="str">
        <v/>
      </c>
      <c r="C346" t="str">
        <f>IF(B346="","",COUNTIF(Source!$B$1:$B$999,B346))</f>
        <v/>
      </c>
      <c r="D346" t="str">
        <f>IF($C346="","",IF($C346=0,"",
IF(SUMIFS(Source!I:I,Source!$B:$B,'Process (2)'!$B346,Source!$Q:$Q,"Sáng")=0,"",SUMIFS(Source!I:I,Source!$B:$B,'Process (2)'!$B346,Source!$Q:$Q,"Sáng"))))</f>
        <v/>
      </c>
      <c r="E346" t="str">
        <f>IF($C346="","",IF($C346=0,"",
IF($D346="","",SUMIFS(Source!J:J,Source!$B:$B,'Process (2)'!$B346,Source!$Q:$Q,"Sáng"))))</f>
        <v/>
      </c>
      <c r="F346" t="str">
        <f>IF($C346="","",IF($C346=0,"",
IF($D346="","",SUMIFS(Source!K:K,Source!$B:$B,'Process (2)'!$B346,Source!$Q:$Q,"Sáng"))))</f>
        <v/>
      </c>
      <c r="G346" t="str">
        <f>IF($C346="","",IF($C346=0,"",
IF($D346="","",SUMIFS(Source!L:L,Source!$B:$B,'Process (2)'!$B346,Source!$Q:$Q,"Sáng"))))</f>
        <v/>
      </c>
      <c r="H346" t="str">
        <f>IF($C346="","",IF($C346=0,"",
IF(SUMIFS(Source!M:M,Source!$B:$B,'Process (2)'!$B346,Source!$Q:$Q,"Chiều")=0,"",SUMIFS(Source!M:M,Source!$B:$B,'Process (2)'!$B346,Source!$Q:$Q,"Chiều"))))</f>
        <v/>
      </c>
      <c r="I346" t="str">
        <f>IF($C346="","",IF($C346=0,"",
IF($H346="","",SUMIFS(Source!J:J,Source!$B:$B,'Process (2)'!$B346,Source!$Q:$Q,"Chiều"))))</f>
        <v/>
      </c>
      <c r="J346" t="str">
        <f>IF($C346="","",IF($C346=0,"",
IF($H346="","",SUMIFS(Source!K:K,Source!$B:$B,'Process (2)'!$B346,Source!$Q:$Q,"Chiều"))))</f>
        <v/>
      </c>
      <c r="K346" t="str">
        <f>IF($C346="","",IF($C346=0,"",
IF($H346="","",SUMIFS(Source!L:L,Source!$B:$B,'Process (2)'!$B346,Source!$Q:$Q,"Chiều"))))</f>
        <v/>
      </c>
    </row>
    <row r="347" spans="1:11" x14ac:dyDescent="0.25">
      <c r="A347" t="str">
        <v/>
      </c>
      <c r="B347" t="str">
        <v/>
      </c>
      <c r="C347" t="str">
        <f>IF(B347="","",COUNTIF(Source!$B$1:$B$999,B347))</f>
        <v/>
      </c>
      <c r="D347" t="str">
        <f>IF($C347="","",IF($C347=0,"",
IF(SUMIFS(Source!I:I,Source!$B:$B,'Process (2)'!$B347,Source!$Q:$Q,"Sáng")=0,"",SUMIFS(Source!I:I,Source!$B:$B,'Process (2)'!$B347,Source!$Q:$Q,"Sáng"))))</f>
        <v/>
      </c>
      <c r="E347" t="str">
        <f>IF($C347="","",IF($C347=0,"",
IF($D347="","",SUMIFS(Source!J:J,Source!$B:$B,'Process (2)'!$B347,Source!$Q:$Q,"Sáng"))))</f>
        <v/>
      </c>
      <c r="F347" t="str">
        <f>IF($C347="","",IF($C347=0,"",
IF($D347="","",SUMIFS(Source!K:K,Source!$B:$B,'Process (2)'!$B347,Source!$Q:$Q,"Sáng"))))</f>
        <v/>
      </c>
      <c r="G347" t="str">
        <f>IF($C347="","",IF($C347=0,"",
IF($D347="","",SUMIFS(Source!L:L,Source!$B:$B,'Process (2)'!$B347,Source!$Q:$Q,"Sáng"))))</f>
        <v/>
      </c>
      <c r="H347" t="str">
        <f>IF($C347="","",IF($C347=0,"",
IF(SUMIFS(Source!M:M,Source!$B:$B,'Process (2)'!$B347,Source!$Q:$Q,"Chiều")=0,"",SUMIFS(Source!M:M,Source!$B:$B,'Process (2)'!$B347,Source!$Q:$Q,"Chiều"))))</f>
        <v/>
      </c>
      <c r="I347" t="str">
        <f>IF($C347="","",IF($C347=0,"",
IF($H347="","",SUMIFS(Source!J:J,Source!$B:$B,'Process (2)'!$B347,Source!$Q:$Q,"Chiều"))))</f>
        <v/>
      </c>
      <c r="J347" t="str">
        <f>IF($C347="","",IF($C347=0,"",
IF($H347="","",SUMIFS(Source!K:K,Source!$B:$B,'Process (2)'!$B347,Source!$Q:$Q,"Chiều"))))</f>
        <v/>
      </c>
      <c r="K347" t="str">
        <f>IF($C347="","",IF($C347=0,"",
IF($H347="","",SUMIFS(Source!L:L,Source!$B:$B,'Process (2)'!$B347,Source!$Q:$Q,"Chiều"))))</f>
        <v/>
      </c>
    </row>
    <row r="348" spans="1:11" x14ac:dyDescent="0.25">
      <c r="A348" t="str">
        <v/>
      </c>
      <c r="B348" t="str">
        <v/>
      </c>
      <c r="C348" t="str">
        <f>IF(B348="","",COUNTIF(Source!$B$1:$B$999,B348))</f>
        <v/>
      </c>
      <c r="D348" t="str">
        <f>IF($C348="","",IF($C348=0,"",
IF(SUMIFS(Source!I:I,Source!$B:$B,'Process (2)'!$B348,Source!$Q:$Q,"Sáng")=0,"",SUMIFS(Source!I:I,Source!$B:$B,'Process (2)'!$B348,Source!$Q:$Q,"Sáng"))))</f>
        <v/>
      </c>
      <c r="E348" t="str">
        <f>IF($C348="","",IF($C348=0,"",
IF($D348="","",SUMIFS(Source!J:J,Source!$B:$B,'Process (2)'!$B348,Source!$Q:$Q,"Sáng"))))</f>
        <v/>
      </c>
      <c r="F348" t="str">
        <f>IF($C348="","",IF($C348=0,"",
IF($D348="","",SUMIFS(Source!K:K,Source!$B:$B,'Process (2)'!$B348,Source!$Q:$Q,"Sáng"))))</f>
        <v/>
      </c>
      <c r="G348" t="str">
        <f>IF($C348="","",IF($C348=0,"",
IF($D348="","",SUMIFS(Source!L:L,Source!$B:$B,'Process (2)'!$B348,Source!$Q:$Q,"Sáng"))))</f>
        <v/>
      </c>
      <c r="H348" t="str">
        <f>IF($C348="","",IF($C348=0,"",
IF(SUMIFS(Source!M:M,Source!$B:$B,'Process (2)'!$B348,Source!$Q:$Q,"Chiều")=0,"",SUMIFS(Source!M:M,Source!$B:$B,'Process (2)'!$B348,Source!$Q:$Q,"Chiều"))))</f>
        <v/>
      </c>
      <c r="I348" t="str">
        <f>IF($C348="","",IF($C348=0,"",
IF($H348="","",SUMIFS(Source!J:J,Source!$B:$B,'Process (2)'!$B348,Source!$Q:$Q,"Chiều"))))</f>
        <v/>
      </c>
      <c r="J348" t="str">
        <f>IF($C348="","",IF($C348=0,"",
IF($H348="","",SUMIFS(Source!K:K,Source!$B:$B,'Process (2)'!$B348,Source!$Q:$Q,"Chiều"))))</f>
        <v/>
      </c>
      <c r="K348" t="str">
        <f>IF($C348="","",IF($C348=0,"",
IF($H348="","",SUMIFS(Source!L:L,Source!$B:$B,'Process (2)'!$B348,Source!$Q:$Q,"Chiều"))))</f>
        <v/>
      </c>
    </row>
    <row r="349" spans="1:11" x14ac:dyDescent="0.25">
      <c r="A349" t="str">
        <v/>
      </c>
      <c r="B349" t="str">
        <v/>
      </c>
      <c r="C349" t="str">
        <f>IF(B349="","",COUNTIF(Source!$B$1:$B$999,B349))</f>
        <v/>
      </c>
      <c r="D349" t="str">
        <f>IF($C349="","",IF($C349=0,"",
IF(SUMIFS(Source!I:I,Source!$B:$B,'Process (2)'!$B349,Source!$Q:$Q,"Sáng")=0,"",SUMIFS(Source!I:I,Source!$B:$B,'Process (2)'!$B349,Source!$Q:$Q,"Sáng"))))</f>
        <v/>
      </c>
      <c r="E349" t="str">
        <f>IF($C349="","",IF($C349=0,"",
IF($D349="","",SUMIFS(Source!J:J,Source!$B:$B,'Process (2)'!$B349,Source!$Q:$Q,"Sáng"))))</f>
        <v/>
      </c>
      <c r="F349" t="str">
        <f>IF($C349="","",IF($C349=0,"",
IF($D349="","",SUMIFS(Source!K:K,Source!$B:$B,'Process (2)'!$B349,Source!$Q:$Q,"Sáng"))))</f>
        <v/>
      </c>
      <c r="G349" t="str">
        <f>IF($C349="","",IF($C349=0,"",
IF($D349="","",SUMIFS(Source!L:L,Source!$B:$B,'Process (2)'!$B349,Source!$Q:$Q,"Sáng"))))</f>
        <v/>
      </c>
      <c r="H349" t="str">
        <f>IF($C349="","",IF($C349=0,"",
IF(SUMIFS(Source!M:M,Source!$B:$B,'Process (2)'!$B349,Source!$Q:$Q,"Chiều")=0,"",SUMIFS(Source!M:M,Source!$B:$B,'Process (2)'!$B349,Source!$Q:$Q,"Chiều"))))</f>
        <v/>
      </c>
      <c r="I349" t="str">
        <f>IF($C349="","",IF($C349=0,"",
IF($H349="","",SUMIFS(Source!J:J,Source!$B:$B,'Process (2)'!$B349,Source!$Q:$Q,"Chiều"))))</f>
        <v/>
      </c>
      <c r="J349" t="str">
        <f>IF($C349="","",IF($C349=0,"",
IF($H349="","",SUMIFS(Source!K:K,Source!$B:$B,'Process (2)'!$B349,Source!$Q:$Q,"Chiều"))))</f>
        <v/>
      </c>
      <c r="K349" t="str">
        <f>IF($C349="","",IF($C349=0,"",
IF($H349="","",SUMIFS(Source!L:L,Source!$B:$B,'Process (2)'!$B349,Source!$Q:$Q,"Chiều"))))</f>
        <v/>
      </c>
    </row>
    <row r="350" spans="1:11" x14ac:dyDescent="0.25">
      <c r="A350" t="str">
        <v/>
      </c>
      <c r="B350" t="str">
        <v/>
      </c>
      <c r="C350" t="str">
        <f>IF(B350="","",COUNTIF(Source!$B$1:$B$999,B350))</f>
        <v/>
      </c>
      <c r="D350" t="str">
        <f>IF($C350="","",IF($C350=0,"",
IF(SUMIFS(Source!I:I,Source!$B:$B,'Process (2)'!$B350,Source!$Q:$Q,"Sáng")=0,"",SUMIFS(Source!I:I,Source!$B:$B,'Process (2)'!$B350,Source!$Q:$Q,"Sáng"))))</f>
        <v/>
      </c>
      <c r="E350" t="str">
        <f>IF($C350="","",IF($C350=0,"",
IF($D350="","",SUMIFS(Source!J:J,Source!$B:$B,'Process (2)'!$B350,Source!$Q:$Q,"Sáng"))))</f>
        <v/>
      </c>
      <c r="F350" t="str">
        <f>IF($C350="","",IF($C350=0,"",
IF($D350="","",SUMIFS(Source!K:K,Source!$B:$B,'Process (2)'!$B350,Source!$Q:$Q,"Sáng"))))</f>
        <v/>
      </c>
      <c r="G350" t="str">
        <f>IF($C350="","",IF($C350=0,"",
IF($D350="","",SUMIFS(Source!L:L,Source!$B:$B,'Process (2)'!$B350,Source!$Q:$Q,"Sáng"))))</f>
        <v/>
      </c>
      <c r="H350" t="str">
        <f>IF($C350="","",IF($C350=0,"",
IF(SUMIFS(Source!M:M,Source!$B:$B,'Process (2)'!$B350,Source!$Q:$Q,"Chiều")=0,"",SUMIFS(Source!M:M,Source!$B:$B,'Process (2)'!$B350,Source!$Q:$Q,"Chiều"))))</f>
        <v/>
      </c>
      <c r="I350" t="str">
        <f>IF($C350="","",IF($C350=0,"",
IF($H350="","",SUMIFS(Source!J:J,Source!$B:$B,'Process (2)'!$B350,Source!$Q:$Q,"Chiều"))))</f>
        <v/>
      </c>
      <c r="J350" t="str">
        <f>IF($C350="","",IF($C350=0,"",
IF($H350="","",SUMIFS(Source!K:K,Source!$B:$B,'Process (2)'!$B350,Source!$Q:$Q,"Chiều"))))</f>
        <v/>
      </c>
      <c r="K350" t="str">
        <f>IF($C350="","",IF($C350=0,"",
IF($H350="","",SUMIFS(Source!L:L,Source!$B:$B,'Process (2)'!$B350,Source!$Q:$Q,"Chiều"))))</f>
        <v/>
      </c>
    </row>
    <row r="351" spans="1:11" x14ac:dyDescent="0.25">
      <c r="A351" t="str">
        <v/>
      </c>
      <c r="B351" t="str">
        <v/>
      </c>
      <c r="C351" t="str">
        <f>IF(B351="","",COUNTIF(Source!$B$1:$B$999,B351))</f>
        <v/>
      </c>
      <c r="D351" t="str">
        <f>IF($C351="","",IF($C351=0,"",
IF(SUMIFS(Source!I:I,Source!$B:$B,'Process (2)'!$B351,Source!$Q:$Q,"Sáng")=0,"",SUMIFS(Source!I:I,Source!$B:$B,'Process (2)'!$B351,Source!$Q:$Q,"Sáng"))))</f>
        <v/>
      </c>
      <c r="E351" t="str">
        <f>IF($C351="","",IF($C351=0,"",
IF($D351="","",SUMIFS(Source!J:J,Source!$B:$B,'Process (2)'!$B351,Source!$Q:$Q,"Sáng"))))</f>
        <v/>
      </c>
      <c r="F351" t="str">
        <f>IF($C351="","",IF($C351=0,"",
IF($D351="","",SUMIFS(Source!K:K,Source!$B:$B,'Process (2)'!$B351,Source!$Q:$Q,"Sáng"))))</f>
        <v/>
      </c>
      <c r="G351" t="str">
        <f>IF($C351="","",IF($C351=0,"",
IF($D351="","",SUMIFS(Source!L:L,Source!$B:$B,'Process (2)'!$B351,Source!$Q:$Q,"Sáng"))))</f>
        <v/>
      </c>
      <c r="H351" t="str">
        <f>IF($C351="","",IF($C351=0,"",
IF(SUMIFS(Source!M:M,Source!$B:$B,'Process (2)'!$B351,Source!$Q:$Q,"Chiều")=0,"",SUMIFS(Source!M:M,Source!$B:$B,'Process (2)'!$B351,Source!$Q:$Q,"Chiều"))))</f>
        <v/>
      </c>
      <c r="I351" t="str">
        <f>IF($C351="","",IF($C351=0,"",
IF($H351="","",SUMIFS(Source!J:J,Source!$B:$B,'Process (2)'!$B351,Source!$Q:$Q,"Chiều"))))</f>
        <v/>
      </c>
      <c r="J351" t="str">
        <f>IF($C351="","",IF($C351=0,"",
IF($H351="","",SUMIFS(Source!K:K,Source!$B:$B,'Process (2)'!$B351,Source!$Q:$Q,"Chiều"))))</f>
        <v/>
      </c>
      <c r="K351" t="str">
        <f>IF($C351="","",IF($C351=0,"",
IF($H351="","",SUMIFS(Source!L:L,Source!$B:$B,'Process (2)'!$B351,Source!$Q:$Q,"Chiều"))))</f>
        <v/>
      </c>
    </row>
    <row r="352" spans="1:11" x14ac:dyDescent="0.25">
      <c r="A352" t="str">
        <v/>
      </c>
      <c r="B352" t="str">
        <v/>
      </c>
      <c r="C352" t="str">
        <f>IF(B352="","",COUNTIF(Source!$B$1:$B$999,B352))</f>
        <v/>
      </c>
      <c r="D352" t="str">
        <f>IF($C352="","",IF($C352=0,"",
IF(SUMIFS(Source!I:I,Source!$B:$B,'Process (2)'!$B352,Source!$Q:$Q,"Sáng")=0,"",SUMIFS(Source!I:I,Source!$B:$B,'Process (2)'!$B352,Source!$Q:$Q,"Sáng"))))</f>
        <v/>
      </c>
      <c r="E352" t="str">
        <f>IF($C352="","",IF($C352=0,"",
IF($D352="","",SUMIFS(Source!J:J,Source!$B:$B,'Process (2)'!$B352,Source!$Q:$Q,"Sáng"))))</f>
        <v/>
      </c>
      <c r="F352" t="str">
        <f>IF($C352="","",IF($C352=0,"",
IF($D352="","",SUMIFS(Source!K:K,Source!$B:$B,'Process (2)'!$B352,Source!$Q:$Q,"Sáng"))))</f>
        <v/>
      </c>
      <c r="G352" t="str">
        <f>IF($C352="","",IF($C352=0,"",
IF($D352="","",SUMIFS(Source!L:L,Source!$B:$B,'Process (2)'!$B352,Source!$Q:$Q,"Sáng"))))</f>
        <v/>
      </c>
      <c r="H352" t="str">
        <f>IF($C352="","",IF($C352=0,"",
IF(SUMIFS(Source!M:M,Source!$B:$B,'Process (2)'!$B352,Source!$Q:$Q,"Chiều")=0,"",SUMIFS(Source!M:M,Source!$B:$B,'Process (2)'!$B352,Source!$Q:$Q,"Chiều"))))</f>
        <v/>
      </c>
      <c r="I352" t="str">
        <f>IF($C352="","",IF($C352=0,"",
IF($H352="","",SUMIFS(Source!J:J,Source!$B:$B,'Process (2)'!$B352,Source!$Q:$Q,"Chiều"))))</f>
        <v/>
      </c>
      <c r="J352" t="str">
        <f>IF($C352="","",IF($C352=0,"",
IF($H352="","",SUMIFS(Source!K:K,Source!$B:$B,'Process (2)'!$B352,Source!$Q:$Q,"Chiều"))))</f>
        <v/>
      </c>
      <c r="K352" t="str">
        <f>IF($C352="","",IF($C352=0,"",
IF($H352="","",SUMIFS(Source!L:L,Source!$B:$B,'Process (2)'!$B352,Source!$Q:$Q,"Chiều"))))</f>
        <v/>
      </c>
    </row>
    <row r="353" spans="1:11" x14ac:dyDescent="0.25">
      <c r="A353" t="str">
        <v/>
      </c>
      <c r="B353" t="str">
        <v/>
      </c>
      <c r="C353" t="str">
        <f>IF(B353="","",COUNTIF(Source!$B$1:$B$999,B353))</f>
        <v/>
      </c>
      <c r="D353" t="str">
        <f>IF($C353="","",IF($C353=0,"",
IF(SUMIFS(Source!I:I,Source!$B:$B,'Process (2)'!$B353,Source!$Q:$Q,"Sáng")=0,"",SUMIFS(Source!I:I,Source!$B:$B,'Process (2)'!$B353,Source!$Q:$Q,"Sáng"))))</f>
        <v/>
      </c>
      <c r="E353" t="str">
        <f>IF($C353="","",IF($C353=0,"",
IF($D353="","",SUMIFS(Source!J:J,Source!$B:$B,'Process (2)'!$B353,Source!$Q:$Q,"Sáng"))))</f>
        <v/>
      </c>
      <c r="F353" t="str">
        <f>IF($C353="","",IF($C353=0,"",
IF($D353="","",SUMIFS(Source!K:K,Source!$B:$B,'Process (2)'!$B353,Source!$Q:$Q,"Sáng"))))</f>
        <v/>
      </c>
      <c r="G353" t="str">
        <f>IF($C353="","",IF($C353=0,"",
IF($D353="","",SUMIFS(Source!L:L,Source!$B:$B,'Process (2)'!$B353,Source!$Q:$Q,"Sáng"))))</f>
        <v/>
      </c>
      <c r="H353" t="str">
        <f>IF($C353="","",IF($C353=0,"",
IF(SUMIFS(Source!M:M,Source!$B:$B,'Process (2)'!$B353,Source!$Q:$Q,"Chiều")=0,"",SUMIFS(Source!M:M,Source!$B:$B,'Process (2)'!$B353,Source!$Q:$Q,"Chiều"))))</f>
        <v/>
      </c>
      <c r="I353" t="str">
        <f>IF($C353="","",IF($C353=0,"",
IF($H353="","",SUMIFS(Source!J:J,Source!$B:$B,'Process (2)'!$B353,Source!$Q:$Q,"Chiều"))))</f>
        <v/>
      </c>
      <c r="J353" t="str">
        <f>IF($C353="","",IF($C353=0,"",
IF($H353="","",SUMIFS(Source!K:K,Source!$B:$B,'Process (2)'!$B353,Source!$Q:$Q,"Chiều"))))</f>
        <v/>
      </c>
      <c r="K353" t="str">
        <f>IF($C353="","",IF($C353=0,"",
IF($H353="","",SUMIFS(Source!L:L,Source!$B:$B,'Process (2)'!$B353,Source!$Q:$Q,"Chiều"))))</f>
        <v/>
      </c>
    </row>
    <row r="354" spans="1:11" x14ac:dyDescent="0.25">
      <c r="A354" t="str">
        <v/>
      </c>
      <c r="B354" t="str">
        <v/>
      </c>
      <c r="C354" t="str">
        <f>IF(B354="","",COUNTIF(Source!$B$1:$B$999,B354))</f>
        <v/>
      </c>
      <c r="D354" t="str">
        <f>IF($C354="","",IF($C354=0,"",
IF(SUMIFS(Source!I:I,Source!$B:$B,'Process (2)'!$B354,Source!$Q:$Q,"Sáng")=0,"",SUMIFS(Source!I:I,Source!$B:$B,'Process (2)'!$B354,Source!$Q:$Q,"Sáng"))))</f>
        <v/>
      </c>
      <c r="E354" t="str">
        <f>IF($C354="","",IF($C354=0,"",
IF($D354="","",SUMIFS(Source!J:J,Source!$B:$B,'Process (2)'!$B354,Source!$Q:$Q,"Sáng"))))</f>
        <v/>
      </c>
      <c r="F354" t="str">
        <f>IF($C354="","",IF($C354=0,"",
IF($D354="","",SUMIFS(Source!K:K,Source!$B:$B,'Process (2)'!$B354,Source!$Q:$Q,"Sáng"))))</f>
        <v/>
      </c>
      <c r="G354" t="str">
        <f>IF($C354="","",IF($C354=0,"",
IF($D354="","",SUMIFS(Source!L:L,Source!$B:$B,'Process (2)'!$B354,Source!$Q:$Q,"Sáng"))))</f>
        <v/>
      </c>
      <c r="H354" t="str">
        <f>IF($C354="","",IF($C354=0,"",
IF(SUMIFS(Source!M:M,Source!$B:$B,'Process (2)'!$B354,Source!$Q:$Q,"Chiều")=0,"",SUMIFS(Source!M:M,Source!$B:$B,'Process (2)'!$B354,Source!$Q:$Q,"Chiều"))))</f>
        <v/>
      </c>
      <c r="I354" t="str">
        <f>IF($C354="","",IF($C354=0,"",
IF($H354="","",SUMIFS(Source!J:J,Source!$B:$B,'Process (2)'!$B354,Source!$Q:$Q,"Chiều"))))</f>
        <v/>
      </c>
      <c r="J354" t="str">
        <f>IF($C354="","",IF($C354=0,"",
IF($H354="","",SUMIFS(Source!K:K,Source!$B:$B,'Process (2)'!$B354,Source!$Q:$Q,"Chiều"))))</f>
        <v/>
      </c>
      <c r="K354" t="str">
        <f>IF($C354="","",IF($C354=0,"",
IF($H354="","",SUMIFS(Source!L:L,Source!$B:$B,'Process (2)'!$B354,Source!$Q:$Q,"Chiều"))))</f>
        <v/>
      </c>
    </row>
    <row r="355" spans="1:11" x14ac:dyDescent="0.25">
      <c r="A355" t="str">
        <v/>
      </c>
      <c r="B355" t="str">
        <v/>
      </c>
      <c r="C355" t="str">
        <f>IF(B355="","",COUNTIF(Source!$B$1:$B$999,B355))</f>
        <v/>
      </c>
      <c r="D355" t="str">
        <f>IF($C355="","",IF($C355=0,"",
IF(SUMIFS(Source!I:I,Source!$B:$B,'Process (2)'!$B355,Source!$Q:$Q,"Sáng")=0,"",SUMIFS(Source!I:I,Source!$B:$B,'Process (2)'!$B355,Source!$Q:$Q,"Sáng"))))</f>
        <v/>
      </c>
      <c r="E355" t="str">
        <f>IF($C355="","",IF($C355=0,"",
IF($D355="","",SUMIFS(Source!J:J,Source!$B:$B,'Process (2)'!$B355,Source!$Q:$Q,"Sáng"))))</f>
        <v/>
      </c>
      <c r="F355" t="str">
        <f>IF($C355="","",IF($C355=0,"",
IF($D355="","",SUMIFS(Source!K:K,Source!$B:$B,'Process (2)'!$B355,Source!$Q:$Q,"Sáng"))))</f>
        <v/>
      </c>
      <c r="G355" t="str">
        <f>IF($C355="","",IF($C355=0,"",
IF($D355="","",SUMIFS(Source!L:L,Source!$B:$B,'Process (2)'!$B355,Source!$Q:$Q,"Sáng"))))</f>
        <v/>
      </c>
      <c r="H355" t="str">
        <f>IF($C355="","",IF($C355=0,"",
IF(SUMIFS(Source!M:M,Source!$B:$B,'Process (2)'!$B355,Source!$Q:$Q,"Chiều")=0,"",SUMIFS(Source!M:M,Source!$B:$B,'Process (2)'!$B355,Source!$Q:$Q,"Chiều"))))</f>
        <v/>
      </c>
      <c r="I355" t="str">
        <f>IF($C355="","",IF($C355=0,"",
IF($H355="","",SUMIFS(Source!J:J,Source!$B:$B,'Process (2)'!$B355,Source!$Q:$Q,"Chiều"))))</f>
        <v/>
      </c>
      <c r="J355" t="str">
        <f>IF($C355="","",IF($C355=0,"",
IF($H355="","",SUMIFS(Source!K:K,Source!$B:$B,'Process (2)'!$B355,Source!$Q:$Q,"Chiều"))))</f>
        <v/>
      </c>
      <c r="K355" t="str">
        <f>IF($C355="","",IF($C355=0,"",
IF($H355="","",SUMIFS(Source!L:L,Source!$B:$B,'Process (2)'!$B355,Source!$Q:$Q,"Chiều"))))</f>
        <v/>
      </c>
    </row>
    <row r="356" spans="1:11" x14ac:dyDescent="0.25">
      <c r="A356" t="str">
        <v/>
      </c>
      <c r="B356" t="str">
        <v/>
      </c>
      <c r="C356" t="str">
        <f>IF(B356="","",COUNTIF(Source!$B$1:$B$999,B356))</f>
        <v/>
      </c>
      <c r="D356" t="str">
        <f>IF($C356="","",IF($C356=0,"",
IF(SUMIFS(Source!I:I,Source!$B:$B,'Process (2)'!$B356,Source!$Q:$Q,"Sáng")=0,"",SUMIFS(Source!I:I,Source!$B:$B,'Process (2)'!$B356,Source!$Q:$Q,"Sáng"))))</f>
        <v/>
      </c>
      <c r="E356" t="str">
        <f>IF($C356="","",IF($C356=0,"",
IF($D356="","",SUMIFS(Source!J:J,Source!$B:$B,'Process (2)'!$B356,Source!$Q:$Q,"Sáng"))))</f>
        <v/>
      </c>
      <c r="F356" t="str">
        <f>IF($C356="","",IF($C356=0,"",
IF($D356="","",SUMIFS(Source!K:K,Source!$B:$B,'Process (2)'!$B356,Source!$Q:$Q,"Sáng"))))</f>
        <v/>
      </c>
      <c r="G356" t="str">
        <f>IF($C356="","",IF($C356=0,"",
IF($D356="","",SUMIFS(Source!L:L,Source!$B:$B,'Process (2)'!$B356,Source!$Q:$Q,"Sáng"))))</f>
        <v/>
      </c>
      <c r="H356" t="str">
        <f>IF($C356="","",IF($C356=0,"",
IF(SUMIFS(Source!M:M,Source!$B:$B,'Process (2)'!$B356,Source!$Q:$Q,"Chiều")=0,"",SUMIFS(Source!M:M,Source!$B:$B,'Process (2)'!$B356,Source!$Q:$Q,"Chiều"))))</f>
        <v/>
      </c>
      <c r="I356" t="str">
        <f>IF($C356="","",IF($C356=0,"",
IF($H356="","",SUMIFS(Source!J:J,Source!$B:$B,'Process (2)'!$B356,Source!$Q:$Q,"Chiều"))))</f>
        <v/>
      </c>
      <c r="J356" t="str">
        <f>IF($C356="","",IF($C356=0,"",
IF($H356="","",SUMIFS(Source!K:K,Source!$B:$B,'Process (2)'!$B356,Source!$Q:$Q,"Chiều"))))</f>
        <v/>
      </c>
      <c r="K356" t="str">
        <f>IF($C356="","",IF($C356=0,"",
IF($H356="","",SUMIFS(Source!L:L,Source!$B:$B,'Process (2)'!$B356,Source!$Q:$Q,"Chiều"))))</f>
        <v/>
      </c>
    </row>
    <row r="357" spans="1:11" x14ac:dyDescent="0.25">
      <c r="A357" t="str">
        <v/>
      </c>
      <c r="B357" t="str">
        <v/>
      </c>
      <c r="C357" t="str">
        <f>IF(B357="","",COUNTIF(Source!$B$1:$B$999,B357))</f>
        <v/>
      </c>
      <c r="D357" t="str">
        <f>IF($C357="","",IF($C357=0,"",
IF(SUMIFS(Source!I:I,Source!$B:$B,'Process (2)'!$B357,Source!$Q:$Q,"Sáng")=0,"",SUMIFS(Source!I:I,Source!$B:$B,'Process (2)'!$B357,Source!$Q:$Q,"Sáng"))))</f>
        <v/>
      </c>
      <c r="E357" t="str">
        <f>IF($C357="","",IF($C357=0,"",
IF($D357="","",SUMIFS(Source!J:J,Source!$B:$B,'Process (2)'!$B357,Source!$Q:$Q,"Sáng"))))</f>
        <v/>
      </c>
      <c r="F357" t="str">
        <f>IF($C357="","",IF($C357=0,"",
IF($D357="","",SUMIFS(Source!K:K,Source!$B:$B,'Process (2)'!$B357,Source!$Q:$Q,"Sáng"))))</f>
        <v/>
      </c>
      <c r="G357" t="str">
        <f>IF($C357="","",IF($C357=0,"",
IF($D357="","",SUMIFS(Source!L:L,Source!$B:$B,'Process (2)'!$B357,Source!$Q:$Q,"Sáng"))))</f>
        <v/>
      </c>
      <c r="H357" t="str">
        <f>IF($C357="","",IF($C357=0,"",
IF(SUMIFS(Source!M:M,Source!$B:$B,'Process (2)'!$B357,Source!$Q:$Q,"Chiều")=0,"",SUMIFS(Source!M:M,Source!$B:$B,'Process (2)'!$B357,Source!$Q:$Q,"Chiều"))))</f>
        <v/>
      </c>
      <c r="I357" t="str">
        <f>IF($C357="","",IF($C357=0,"",
IF($H357="","",SUMIFS(Source!J:J,Source!$B:$B,'Process (2)'!$B357,Source!$Q:$Q,"Chiều"))))</f>
        <v/>
      </c>
      <c r="J357" t="str">
        <f>IF($C357="","",IF($C357=0,"",
IF($H357="","",SUMIFS(Source!K:K,Source!$B:$B,'Process (2)'!$B357,Source!$Q:$Q,"Chiều"))))</f>
        <v/>
      </c>
      <c r="K357" t="str">
        <f>IF($C357="","",IF($C357=0,"",
IF($H357="","",SUMIFS(Source!L:L,Source!$B:$B,'Process (2)'!$B357,Source!$Q:$Q,"Chiều"))))</f>
        <v/>
      </c>
    </row>
    <row r="358" spans="1:11" x14ac:dyDescent="0.25">
      <c r="A358" t="str">
        <v/>
      </c>
      <c r="B358" t="str">
        <v/>
      </c>
      <c r="C358" t="str">
        <f>IF(B358="","",COUNTIF(Source!$B$1:$B$999,B358))</f>
        <v/>
      </c>
      <c r="D358" t="str">
        <f>IF($C358="","",IF($C358=0,"",
IF(SUMIFS(Source!I:I,Source!$B:$B,'Process (2)'!$B358,Source!$Q:$Q,"Sáng")=0,"",SUMIFS(Source!I:I,Source!$B:$B,'Process (2)'!$B358,Source!$Q:$Q,"Sáng"))))</f>
        <v/>
      </c>
      <c r="E358" t="str">
        <f>IF($C358="","",IF($C358=0,"",
IF($D358="","",SUMIFS(Source!J:J,Source!$B:$B,'Process (2)'!$B358,Source!$Q:$Q,"Sáng"))))</f>
        <v/>
      </c>
      <c r="F358" t="str">
        <f>IF($C358="","",IF($C358=0,"",
IF($D358="","",SUMIFS(Source!K:K,Source!$B:$B,'Process (2)'!$B358,Source!$Q:$Q,"Sáng"))))</f>
        <v/>
      </c>
      <c r="G358" t="str">
        <f>IF($C358="","",IF($C358=0,"",
IF($D358="","",SUMIFS(Source!L:L,Source!$B:$B,'Process (2)'!$B358,Source!$Q:$Q,"Sáng"))))</f>
        <v/>
      </c>
      <c r="H358" t="str">
        <f>IF($C358="","",IF($C358=0,"",
IF(SUMIFS(Source!M:M,Source!$B:$B,'Process (2)'!$B358,Source!$Q:$Q,"Chiều")=0,"",SUMIFS(Source!M:M,Source!$B:$B,'Process (2)'!$B358,Source!$Q:$Q,"Chiều"))))</f>
        <v/>
      </c>
      <c r="I358" t="str">
        <f>IF($C358="","",IF($C358=0,"",
IF($H358="","",SUMIFS(Source!J:J,Source!$B:$B,'Process (2)'!$B358,Source!$Q:$Q,"Chiều"))))</f>
        <v/>
      </c>
      <c r="J358" t="str">
        <f>IF($C358="","",IF($C358=0,"",
IF($H358="","",SUMIFS(Source!K:K,Source!$B:$B,'Process (2)'!$B358,Source!$Q:$Q,"Chiều"))))</f>
        <v/>
      </c>
      <c r="K358" t="str">
        <f>IF($C358="","",IF($C358=0,"",
IF($H358="","",SUMIFS(Source!L:L,Source!$B:$B,'Process (2)'!$B358,Source!$Q:$Q,"Chiều"))))</f>
        <v/>
      </c>
    </row>
    <row r="359" spans="1:11" x14ac:dyDescent="0.25">
      <c r="A359" t="str">
        <v/>
      </c>
      <c r="B359" t="str">
        <v/>
      </c>
      <c r="C359" t="str">
        <f>IF(B359="","",COUNTIF(Source!$B$1:$B$999,B359))</f>
        <v/>
      </c>
      <c r="D359" t="str">
        <f>IF($C359="","",IF($C359=0,"",
IF(SUMIFS(Source!I:I,Source!$B:$B,'Process (2)'!$B359,Source!$Q:$Q,"Sáng")=0,"",SUMIFS(Source!I:I,Source!$B:$B,'Process (2)'!$B359,Source!$Q:$Q,"Sáng"))))</f>
        <v/>
      </c>
      <c r="E359" t="str">
        <f>IF($C359="","",IF($C359=0,"",
IF($D359="","",SUMIFS(Source!J:J,Source!$B:$B,'Process (2)'!$B359,Source!$Q:$Q,"Sáng"))))</f>
        <v/>
      </c>
      <c r="F359" t="str">
        <f>IF($C359="","",IF($C359=0,"",
IF($D359="","",SUMIFS(Source!K:K,Source!$B:$B,'Process (2)'!$B359,Source!$Q:$Q,"Sáng"))))</f>
        <v/>
      </c>
      <c r="G359" t="str">
        <f>IF($C359="","",IF($C359=0,"",
IF($D359="","",SUMIFS(Source!L:L,Source!$B:$B,'Process (2)'!$B359,Source!$Q:$Q,"Sáng"))))</f>
        <v/>
      </c>
      <c r="H359" t="str">
        <f>IF($C359="","",IF($C359=0,"",
IF(SUMIFS(Source!M:M,Source!$B:$B,'Process (2)'!$B359,Source!$Q:$Q,"Chiều")=0,"",SUMIFS(Source!M:M,Source!$B:$B,'Process (2)'!$B359,Source!$Q:$Q,"Chiều"))))</f>
        <v/>
      </c>
      <c r="I359" t="str">
        <f>IF($C359="","",IF($C359=0,"",
IF($H359="","",SUMIFS(Source!J:J,Source!$B:$B,'Process (2)'!$B359,Source!$Q:$Q,"Chiều"))))</f>
        <v/>
      </c>
      <c r="J359" t="str">
        <f>IF($C359="","",IF($C359=0,"",
IF($H359="","",SUMIFS(Source!K:K,Source!$B:$B,'Process (2)'!$B359,Source!$Q:$Q,"Chiều"))))</f>
        <v/>
      </c>
      <c r="K359" t="str">
        <f>IF($C359="","",IF($C359=0,"",
IF($H359="","",SUMIFS(Source!L:L,Source!$B:$B,'Process (2)'!$B359,Source!$Q:$Q,"Chiều"))))</f>
        <v/>
      </c>
    </row>
    <row r="360" spans="1:11" x14ac:dyDescent="0.25">
      <c r="A360" t="str">
        <v/>
      </c>
      <c r="B360" t="str">
        <v/>
      </c>
      <c r="C360" t="str">
        <f>IF(B360="","",COUNTIF(Source!$B$1:$B$999,B360))</f>
        <v/>
      </c>
      <c r="D360" t="str">
        <f>IF($C360="","",IF($C360=0,"",
IF(SUMIFS(Source!I:I,Source!$B:$B,'Process (2)'!$B360,Source!$Q:$Q,"Sáng")=0,"",SUMIFS(Source!I:I,Source!$B:$B,'Process (2)'!$B360,Source!$Q:$Q,"Sáng"))))</f>
        <v/>
      </c>
      <c r="E360" t="str">
        <f>IF($C360="","",IF($C360=0,"",
IF($D360="","",SUMIFS(Source!J:J,Source!$B:$B,'Process (2)'!$B360,Source!$Q:$Q,"Sáng"))))</f>
        <v/>
      </c>
      <c r="F360" t="str">
        <f>IF($C360="","",IF($C360=0,"",
IF($D360="","",SUMIFS(Source!K:K,Source!$B:$B,'Process (2)'!$B360,Source!$Q:$Q,"Sáng"))))</f>
        <v/>
      </c>
      <c r="G360" t="str">
        <f>IF($C360="","",IF($C360=0,"",
IF($D360="","",SUMIFS(Source!L:L,Source!$B:$B,'Process (2)'!$B360,Source!$Q:$Q,"Sáng"))))</f>
        <v/>
      </c>
      <c r="H360" t="str">
        <f>IF($C360="","",IF($C360=0,"",
IF(SUMIFS(Source!M:M,Source!$B:$B,'Process (2)'!$B360,Source!$Q:$Q,"Chiều")=0,"",SUMIFS(Source!M:M,Source!$B:$B,'Process (2)'!$B360,Source!$Q:$Q,"Chiều"))))</f>
        <v/>
      </c>
      <c r="I360" t="str">
        <f>IF($C360="","",IF($C360=0,"",
IF($H360="","",SUMIFS(Source!J:J,Source!$B:$B,'Process (2)'!$B360,Source!$Q:$Q,"Chiều"))))</f>
        <v/>
      </c>
      <c r="J360" t="str">
        <f>IF($C360="","",IF($C360=0,"",
IF($H360="","",SUMIFS(Source!K:K,Source!$B:$B,'Process (2)'!$B360,Source!$Q:$Q,"Chiều"))))</f>
        <v/>
      </c>
      <c r="K360" t="str">
        <f>IF($C360="","",IF($C360=0,"",
IF($H360="","",SUMIFS(Source!L:L,Source!$B:$B,'Process (2)'!$B360,Source!$Q:$Q,"Chiều"))))</f>
        <v/>
      </c>
    </row>
    <row r="361" spans="1:11" x14ac:dyDescent="0.25">
      <c r="A361" t="str">
        <v/>
      </c>
      <c r="B361" t="str">
        <v/>
      </c>
      <c r="C361" t="str">
        <f>IF(B361="","",COUNTIF(Source!$B$1:$B$999,B361))</f>
        <v/>
      </c>
      <c r="D361" t="str">
        <f>IF($C361="","",IF($C361=0,"",
IF(SUMIFS(Source!I:I,Source!$B:$B,'Process (2)'!$B361,Source!$Q:$Q,"Sáng")=0,"",SUMIFS(Source!I:I,Source!$B:$B,'Process (2)'!$B361,Source!$Q:$Q,"Sáng"))))</f>
        <v/>
      </c>
      <c r="E361" t="str">
        <f>IF($C361="","",IF($C361=0,"",
IF($D361="","",SUMIFS(Source!J:J,Source!$B:$B,'Process (2)'!$B361,Source!$Q:$Q,"Sáng"))))</f>
        <v/>
      </c>
      <c r="F361" t="str">
        <f>IF($C361="","",IF($C361=0,"",
IF($D361="","",SUMIFS(Source!K:K,Source!$B:$B,'Process (2)'!$B361,Source!$Q:$Q,"Sáng"))))</f>
        <v/>
      </c>
      <c r="G361" t="str">
        <f>IF($C361="","",IF($C361=0,"",
IF($D361="","",SUMIFS(Source!L:L,Source!$B:$B,'Process (2)'!$B361,Source!$Q:$Q,"Sáng"))))</f>
        <v/>
      </c>
      <c r="H361" t="str">
        <f>IF($C361="","",IF($C361=0,"",
IF(SUMIFS(Source!M:M,Source!$B:$B,'Process (2)'!$B361,Source!$Q:$Q,"Chiều")=0,"",SUMIFS(Source!M:M,Source!$B:$B,'Process (2)'!$B361,Source!$Q:$Q,"Chiều"))))</f>
        <v/>
      </c>
      <c r="I361" t="str">
        <f>IF($C361="","",IF($C361=0,"",
IF($H361="","",SUMIFS(Source!J:J,Source!$B:$B,'Process (2)'!$B361,Source!$Q:$Q,"Chiều"))))</f>
        <v/>
      </c>
      <c r="J361" t="str">
        <f>IF($C361="","",IF($C361=0,"",
IF($H361="","",SUMIFS(Source!K:K,Source!$B:$B,'Process (2)'!$B361,Source!$Q:$Q,"Chiều"))))</f>
        <v/>
      </c>
      <c r="K361" t="str">
        <f>IF($C361="","",IF($C361=0,"",
IF($H361="","",SUMIFS(Source!L:L,Source!$B:$B,'Process (2)'!$B361,Source!$Q:$Q,"Chiều"))))</f>
        <v/>
      </c>
    </row>
    <row r="362" spans="1:11" x14ac:dyDescent="0.25">
      <c r="A362" t="str">
        <v/>
      </c>
      <c r="B362" t="str">
        <v/>
      </c>
      <c r="C362" t="str">
        <f>IF(B362="","",COUNTIF(Source!$B$1:$B$999,B362))</f>
        <v/>
      </c>
      <c r="D362" t="str">
        <f>IF($C362="","",IF($C362=0,"",
IF(SUMIFS(Source!I:I,Source!$B:$B,'Process (2)'!$B362,Source!$Q:$Q,"Sáng")=0,"",SUMIFS(Source!I:I,Source!$B:$B,'Process (2)'!$B362,Source!$Q:$Q,"Sáng"))))</f>
        <v/>
      </c>
      <c r="E362" t="str">
        <f>IF($C362="","",IF($C362=0,"",
IF($D362="","",SUMIFS(Source!J:J,Source!$B:$B,'Process (2)'!$B362,Source!$Q:$Q,"Sáng"))))</f>
        <v/>
      </c>
      <c r="F362" t="str">
        <f>IF($C362="","",IF($C362=0,"",
IF($D362="","",SUMIFS(Source!K:K,Source!$B:$B,'Process (2)'!$B362,Source!$Q:$Q,"Sáng"))))</f>
        <v/>
      </c>
      <c r="G362" t="str">
        <f>IF($C362="","",IF($C362=0,"",
IF($D362="","",SUMIFS(Source!L:L,Source!$B:$B,'Process (2)'!$B362,Source!$Q:$Q,"Sáng"))))</f>
        <v/>
      </c>
      <c r="H362" t="str">
        <f>IF($C362="","",IF($C362=0,"",
IF(SUMIFS(Source!M:M,Source!$B:$B,'Process (2)'!$B362,Source!$Q:$Q,"Chiều")=0,"",SUMIFS(Source!M:M,Source!$B:$B,'Process (2)'!$B362,Source!$Q:$Q,"Chiều"))))</f>
        <v/>
      </c>
      <c r="I362" t="str">
        <f>IF($C362="","",IF($C362=0,"",
IF($H362="","",SUMIFS(Source!J:J,Source!$B:$B,'Process (2)'!$B362,Source!$Q:$Q,"Chiều"))))</f>
        <v/>
      </c>
      <c r="J362" t="str">
        <f>IF($C362="","",IF($C362=0,"",
IF($H362="","",SUMIFS(Source!K:K,Source!$B:$B,'Process (2)'!$B362,Source!$Q:$Q,"Chiều"))))</f>
        <v/>
      </c>
      <c r="K362" t="str">
        <f>IF($C362="","",IF($C362=0,"",
IF($H362="","",SUMIFS(Source!L:L,Source!$B:$B,'Process (2)'!$B362,Source!$Q:$Q,"Chiều"))))</f>
        <v/>
      </c>
    </row>
    <row r="363" spans="1:11" x14ac:dyDescent="0.25">
      <c r="A363" t="str">
        <v/>
      </c>
      <c r="B363" t="str">
        <v/>
      </c>
      <c r="C363" t="str">
        <f>IF(B363="","",COUNTIF(Source!$B$1:$B$999,B363))</f>
        <v/>
      </c>
      <c r="D363" t="str">
        <f>IF($C363="","",IF($C363=0,"",
IF(SUMIFS(Source!I:I,Source!$B:$B,'Process (2)'!$B363,Source!$Q:$Q,"Sáng")=0,"",SUMIFS(Source!I:I,Source!$B:$B,'Process (2)'!$B363,Source!$Q:$Q,"Sáng"))))</f>
        <v/>
      </c>
      <c r="E363" t="str">
        <f>IF($C363="","",IF($C363=0,"",
IF($D363="","",SUMIFS(Source!J:J,Source!$B:$B,'Process (2)'!$B363,Source!$Q:$Q,"Sáng"))))</f>
        <v/>
      </c>
      <c r="F363" t="str">
        <f>IF($C363="","",IF($C363=0,"",
IF($D363="","",SUMIFS(Source!K:K,Source!$B:$B,'Process (2)'!$B363,Source!$Q:$Q,"Sáng"))))</f>
        <v/>
      </c>
      <c r="G363" t="str">
        <f>IF($C363="","",IF($C363=0,"",
IF($D363="","",SUMIFS(Source!L:L,Source!$B:$B,'Process (2)'!$B363,Source!$Q:$Q,"Sáng"))))</f>
        <v/>
      </c>
      <c r="H363" t="str">
        <f>IF($C363="","",IF($C363=0,"",
IF(SUMIFS(Source!M:M,Source!$B:$B,'Process (2)'!$B363,Source!$Q:$Q,"Chiều")=0,"",SUMIFS(Source!M:M,Source!$B:$B,'Process (2)'!$B363,Source!$Q:$Q,"Chiều"))))</f>
        <v/>
      </c>
      <c r="I363" t="str">
        <f>IF($C363="","",IF($C363=0,"",
IF($H363="","",SUMIFS(Source!J:J,Source!$B:$B,'Process (2)'!$B363,Source!$Q:$Q,"Chiều"))))</f>
        <v/>
      </c>
      <c r="J363" t="str">
        <f>IF($C363="","",IF($C363=0,"",
IF($H363="","",SUMIFS(Source!K:K,Source!$B:$B,'Process (2)'!$B363,Source!$Q:$Q,"Chiều"))))</f>
        <v/>
      </c>
      <c r="K363" t="str">
        <f>IF($C363="","",IF($C363=0,"",
IF($H363="","",SUMIFS(Source!L:L,Source!$B:$B,'Process (2)'!$B363,Source!$Q:$Q,"Chiều"))))</f>
        <v/>
      </c>
    </row>
    <row r="364" spans="1:11" x14ac:dyDescent="0.25">
      <c r="A364" t="str">
        <v/>
      </c>
      <c r="B364" t="str">
        <v/>
      </c>
      <c r="C364" t="str">
        <f>IF(B364="","",COUNTIF(Source!$B$1:$B$999,B364))</f>
        <v/>
      </c>
      <c r="D364" t="str">
        <f>IF($C364="","",IF($C364=0,"",
IF(SUMIFS(Source!I:I,Source!$B:$B,'Process (2)'!$B364,Source!$Q:$Q,"Sáng")=0,"",SUMIFS(Source!I:I,Source!$B:$B,'Process (2)'!$B364,Source!$Q:$Q,"Sáng"))))</f>
        <v/>
      </c>
      <c r="E364" t="str">
        <f>IF($C364="","",IF($C364=0,"",
IF($D364="","",SUMIFS(Source!J:J,Source!$B:$B,'Process (2)'!$B364,Source!$Q:$Q,"Sáng"))))</f>
        <v/>
      </c>
      <c r="F364" t="str">
        <f>IF($C364="","",IF($C364=0,"",
IF($D364="","",SUMIFS(Source!K:K,Source!$B:$B,'Process (2)'!$B364,Source!$Q:$Q,"Sáng"))))</f>
        <v/>
      </c>
      <c r="G364" t="str">
        <f>IF($C364="","",IF($C364=0,"",
IF($D364="","",SUMIFS(Source!L:L,Source!$B:$B,'Process (2)'!$B364,Source!$Q:$Q,"Sáng"))))</f>
        <v/>
      </c>
      <c r="H364" t="str">
        <f>IF($C364="","",IF($C364=0,"",
IF(SUMIFS(Source!M:M,Source!$B:$B,'Process (2)'!$B364,Source!$Q:$Q,"Chiều")=0,"",SUMIFS(Source!M:M,Source!$B:$B,'Process (2)'!$B364,Source!$Q:$Q,"Chiều"))))</f>
        <v/>
      </c>
      <c r="I364" t="str">
        <f>IF($C364="","",IF($C364=0,"",
IF($H364="","",SUMIFS(Source!J:J,Source!$B:$B,'Process (2)'!$B364,Source!$Q:$Q,"Chiều"))))</f>
        <v/>
      </c>
      <c r="J364" t="str">
        <f>IF($C364="","",IF($C364=0,"",
IF($H364="","",SUMIFS(Source!K:K,Source!$B:$B,'Process (2)'!$B364,Source!$Q:$Q,"Chiều"))))</f>
        <v/>
      </c>
      <c r="K364" t="str">
        <f>IF($C364="","",IF($C364=0,"",
IF($H364="","",SUMIFS(Source!L:L,Source!$B:$B,'Process (2)'!$B364,Source!$Q:$Q,"Chiều"))))</f>
        <v/>
      </c>
    </row>
    <row r="365" spans="1:11" x14ac:dyDescent="0.25">
      <c r="A365" t="str">
        <v/>
      </c>
      <c r="B365" t="str">
        <v/>
      </c>
      <c r="C365" t="str">
        <f>IF(B365="","",COUNTIF(Source!$B$1:$B$999,B365))</f>
        <v/>
      </c>
      <c r="D365" t="str">
        <f>IF($C365="","",IF($C365=0,"",
IF(SUMIFS(Source!I:I,Source!$B:$B,'Process (2)'!$B365,Source!$Q:$Q,"Sáng")=0,"",SUMIFS(Source!I:I,Source!$B:$B,'Process (2)'!$B365,Source!$Q:$Q,"Sáng"))))</f>
        <v/>
      </c>
      <c r="E365" t="str">
        <f>IF($C365="","",IF($C365=0,"",
IF($D365="","",SUMIFS(Source!J:J,Source!$B:$B,'Process (2)'!$B365,Source!$Q:$Q,"Sáng"))))</f>
        <v/>
      </c>
      <c r="F365" t="str">
        <f>IF($C365="","",IF($C365=0,"",
IF($D365="","",SUMIFS(Source!K:K,Source!$B:$B,'Process (2)'!$B365,Source!$Q:$Q,"Sáng"))))</f>
        <v/>
      </c>
      <c r="G365" t="str">
        <f>IF($C365="","",IF($C365=0,"",
IF($D365="","",SUMIFS(Source!L:L,Source!$B:$B,'Process (2)'!$B365,Source!$Q:$Q,"Sáng"))))</f>
        <v/>
      </c>
      <c r="H365" t="str">
        <f>IF($C365="","",IF($C365=0,"",
IF(SUMIFS(Source!M:M,Source!$B:$B,'Process (2)'!$B365,Source!$Q:$Q,"Chiều")=0,"",SUMIFS(Source!M:M,Source!$B:$B,'Process (2)'!$B365,Source!$Q:$Q,"Chiều"))))</f>
        <v/>
      </c>
      <c r="I365" t="str">
        <f>IF($C365="","",IF($C365=0,"",
IF($H365="","",SUMIFS(Source!J:J,Source!$B:$B,'Process (2)'!$B365,Source!$Q:$Q,"Chiều"))))</f>
        <v/>
      </c>
      <c r="J365" t="str">
        <f>IF($C365="","",IF($C365=0,"",
IF($H365="","",SUMIFS(Source!K:K,Source!$B:$B,'Process (2)'!$B365,Source!$Q:$Q,"Chiều"))))</f>
        <v/>
      </c>
      <c r="K365" t="str">
        <f>IF($C365="","",IF($C365=0,"",
IF($H365="","",SUMIFS(Source!L:L,Source!$B:$B,'Process (2)'!$B365,Source!$Q:$Q,"Chiều"))))</f>
        <v/>
      </c>
    </row>
    <row r="366" spans="1:11" x14ac:dyDescent="0.25">
      <c r="A366" t="str">
        <v/>
      </c>
      <c r="B366" t="str">
        <v/>
      </c>
      <c r="C366" t="str">
        <f>IF(B366="","",COUNTIF(Source!$B$1:$B$999,B366))</f>
        <v/>
      </c>
      <c r="D366" t="str">
        <f>IF($C366="","",IF($C366=0,"",
IF(SUMIFS(Source!I:I,Source!$B:$B,'Process (2)'!$B366,Source!$Q:$Q,"Sáng")=0,"",SUMIFS(Source!I:I,Source!$B:$B,'Process (2)'!$B366,Source!$Q:$Q,"Sáng"))))</f>
        <v/>
      </c>
      <c r="E366" t="str">
        <f>IF($C366="","",IF($C366=0,"",
IF($D366="","",SUMIFS(Source!J:J,Source!$B:$B,'Process (2)'!$B366,Source!$Q:$Q,"Sáng"))))</f>
        <v/>
      </c>
      <c r="F366" t="str">
        <f>IF($C366="","",IF($C366=0,"",
IF($D366="","",SUMIFS(Source!K:K,Source!$B:$B,'Process (2)'!$B366,Source!$Q:$Q,"Sáng"))))</f>
        <v/>
      </c>
      <c r="G366" t="str">
        <f>IF($C366="","",IF($C366=0,"",
IF($D366="","",SUMIFS(Source!L:L,Source!$B:$B,'Process (2)'!$B366,Source!$Q:$Q,"Sáng"))))</f>
        <v/>
      </c>
      <c r="H366" t="str">
        <f>IF($C366="","",IF($C366=0,"",
IF(SUMIFS(Source!M:M,Source!$B:$B,'Process (2)'!$B366,Source!$Q:$Q,"Chiều")=0,"",SUMIFS(Source!M:M,Source!$B:$B,'Process (2)'!$B366,Source!$Q:$Q,"Chiều"))))</f>
        <v/>
      </c>
      <c r="I366" t="str">
        <f>IF($C366="","",IF($C366=0,"",
IF($H366="","",SUMIFS(Source!J:J,Source!$B:$B,'Process (2)'!$B366,Source!$Q:$Q,"Chiều"))))</f>
        <v/>
      </c>
      <c r="J366" t="str">
        <f>IF($C366="","",IF($C366=0,"",
IF($H366="","",SUMIFS(Source!K:K,Source!$B:$B,'Process (2)'!$B366,Source!$Q:$Q,"Chiều"))))</f>
        <v/>
      </c>
      <c r="K366" t="str">
        <f>IF($C366="","",IF($C366=0,"",
IF($H366="","",SUMIFS(Source!L:L,Source!$B:$B,'Process (2)'!$B366,Source!$Q:$Q,"Chiều"))))</f>
        <v/>
      </c>
    </row>
    <row r="367" spans="1:11" x14ac:dyDescent="0.25">
      <c r="A367" t="str">
        <v/>
      </c>
      <c r="B367" t="str">
        <v/>
      </c>
      <c r="C367" t="str">
        <f>IF(B367="","",COUNTIF(Source!$B$1:$B$999,B367))</f>
        <v/>
      </c>
      <c r="D367" t="str">
        <f>IF($C367="","",IF($C367=0,"",
IF(SUMIFS(Source!I:I,Source!$B:$B,'Process (2)'!$B367,Source!$Q:$Q,"Sáng")=0,"",SUMIFS(Source!I:I,Source!$B:$B,'Process (2)'!$B367,Source!$Q:$Q,"Sáng"))))</f>
        <v/>
      </c>
      <c r="E367" t="str">
        <f>IF($C367="","",IF($C367=0,"",
IF($D367="","",SUMIFS(Source!J:J,Source!$B:$B,'Process (2)'!$B367,Source!$Q:$Q,"Sáng"))))</f>
        <v/>
      </c>
      <c r="F367" t="str">
        <f>IF($C367="","",IF($C367=0,"",
IF($D367="","",SUMIFS(Source!K:K,Source!$B:$B,'Process (2)'!$B367,Source!$Q:$Q,"Sáng"))))</f>
        <v/>
      </c>
      <c r="G367" t="str">
        <f>IF($C367="","",IF($C367=0,"",
IF($D367="","",SUMIFS(Source!L:L,Source!$B:$B,'Process (2)'!$B367,Source!$Q:$Q,"Sáng"))))</f>
        <v/>
      </c>
      <c r="H367" t="str">
        <f>IF($C367="","",IF($C367=0,"",
IF(SUMIFS(Source!M:M,Source!$B:$B,'Process (2)'!$B367,Source!$Q:$Q,"Chiều")=0,"",SUMIFS(Source!M:M,Source!$B:$B,'Process (2)'!$B367,Source!$Q:$Q,"Chiều"))))</f>
        <v/>
      </c>
      <c r="I367" t="str">
        <f>IF($C367="","",IF($C367=0,"",
IF($H367="","",SUMIFS(Source!J:J,Source!$B:$B,'Process (2)'!$B367,Source!$Q:$Q,"Chiều"))))</f>
        <v/>
      </c>
      <c r="J367" t="str">
        <f>IF($C367="","",IF($C367=0,"",
IF($H367="","",SUMIFS(Source!K:K,Source!$B:$B,'Process (2)'!$B367,Source!$Q:$Q,"Chiều"))))</f>
        <v/>
      </c>
      <c r="K367" t="str">
        <f>IF($C367="","",IF($C367=0,"",
IF($H367="","",SUMIFS(Source!L:L,Source!$B:$B,'Process (2)'!$B367,Source!$Q:$Q,"Chiều"))))</f>
        <v/>
      </c>
    </row>
    <row r="368" spans="1:11" x14ac:dyDescent="0.25">
      <c r="A368" t="str">
        <v/>
      </c>
      <c r="B368" t="str">
        <v/>
      </c>
      <c r="C368" t="str">
        <f>IF(B368="","",COUNTIF(Source!$B$1:$B$999,B368))</f>
        <v/>
      </c>
      <c r="D368" t="str">
        <f>IF($C368="","",IF($C368=0,"",
IF(SUMIFS(Source!I:I,Source!$B:$B,'Process (2)'!$B368,Source!$Q:$Q,"Sáng")=0,"",SUMIFS(Source!I:I,Source!$B:$B,'Process (2)'!$B368,Source!$Q:$Q,"Sáng"))))</f>
        <v/>
      </c>
      <c r="E368" t="str">
        <f>IF($C368="","",IF($C368=0,"",
IF($D368="","",SUMIFS(Source!J:J,Source!$B:$B,'Process (2)'!$B368,Source!$Q:$Q,"Sáng"))))</f>
        <v/>
      </c>
      <c r="F368" t="str">
        <f>IF($C368="","",IF($C368=0,"",
IF($D368="","",SUMIFS(Source!K:K,Source!$B:$B,'Process (2)'!$B368,Source!$Q:$Q,"Sáng"))))</f>
        <v/>
      </c>
      <c r="G368" t="str">
        <f>IF($C368="","",IF($C368=0,"",
IF($D368="","",SUMIFS(Source!L:L,Source!$B:$B,'Process (2)'!$B368,Source!$Q:$Q,"Sáng"))))</f>
        <v/>
      </c>
      <c r="H368" t="str">
        <f>IF($C368="","",IF($C368=0,"",
IF(SUMIFS(Source!M:M,Source!$B:$B,'Process (2)'!$B368,Source!$Q:$Q,"Chiều")=0,"",SUMIFS(Source!M:M,Source!$B:$B,'Process (2)'!$B368,Source!$Q:$Q,"Chiều"))))</f>
        <v/>
      </c>
      <c r="I368" t="str">
        <f>IF($C368="","",IF($C368=0,"",
IF($H368="","",SUMIFS(Source!J:J,Source!$B:$B,'Process (2)'!$B368,Source!$Q:$Q,"Chiều"))))</f>
        <v/>
      </c>
      <c r="J368" t="str">
        <f>IF($C368="","",IF($C368=0,"",
IF($H368="","",SUMIFS(Source!K:K,Source!$B:$B,'Process (2)'!$B368,Source!$Q:$Q,"Chiều"))))</f>
        <v/>
      </c>
      <c r="K368" t="str">
        <f>IF($C368="","",IF($C368=0,"",
IF($H368="","",SUMIFS(Source!L:L,Source!$B:$B,'Process (2)'!$B368,Source!$Q:$Q,"Chiều"))))</f>
        <v/>
      </c>
    </row>
    <row r="369" spans="1:11" x14ac:dyDescent="0.25">
      <c r="A369" t="str">
        <v/>
      </c>
      <c r="B369" t="str">
        <v/>
      </c>
      <c r="C369" t="str">
        <f>IF(B369="","",COUNTIF(Source!$B$1:$B$999,B369))</f>
        <v/>
      </c>
      <c r="D369" t="str">
        <f>IF($C369="","",IF($C369=0,"",
IF(SUMIFS(Source!I:I,Source!$B:$B,'Process (2)'!$B369,Source!$Q:$Q,"Sáng")=0,"",SUMIFS(Source!I:I,Source!$B:$B,'Process (2)'!$B369,Source!$Q:$Q,"Sáng"))))</f>
        <v/>
      </c>
      <c r="E369" t="str">
        <f>IF($C369="","",IF($C369=0,"",
IF($D369="","",SUMIFS(Source!J:J,Source!$B:$B,'Process (2)'!$B369,Source!$Q:$Q,"Sáng"))))</f>
        <v/>
      </c>
      <c r="F369" t="str">
        <f>IF($C369="","",IF($C369=0,"",
IF($D369="","",SUMIFS(Source!K:K,Source!$B:$B,'Process (2)'!$B369,Source!$Q:$Q,"Sáng"))))</f>
        <v/>
      </c>
      <c r="G369" t="str">
        <f>IF($C369="","",IF($C369=0,"",
IF($D369="","",SUMIFS(Source!L:L,Source!$B:$B,'Process (2)'!$B369,Source!$Q:$Q,"Sáng"))))</f>
        <v/>
      </c>
      <c r="H369" t="str">
        <f>IF($C369="","",IF($C369=0,"",
IF(SUMIFS(Source!M:M,Source!$B:$B,'Process (2)'!$B369,Source!$Q:$Q,"Chiều")=0,"",SUMIFS(Source!M:M,Source!$B:$B,'Process (2)'!$B369,Source!$Q:$Q,"Chiều"))))</f>
        <v/>
      </c>
      <c r="I369" t="str">
        <f>IF($C369="","",IF($C369=0,"",
IF($H369="","",SUMIFS(Source!J:J,Source!$B:$B,'Process (2)'!$B369,Source!$Q:$Q,"Chiều"))))</f>
        <v/>
      </c>
      <c r="J369" t="str">
        <f>IF($C369="","",IF($C369=0,"",
IF($H369="","",SUMIFS(Source!K:K,Source!$B:$B,'Process (2)'!$B369,Source!$Q:$Q,"Chiều"))))</f>
        <v/>
      </c>
      <c r="K369" t="str">
        <f>IF($C369="","",IF($C369=0,"",
IF($H369="","",SUMIFS(Source!L:L,Source!$B:$B,'Process (2)'!$B369,Source!$Q:$Q,"Chiều"))))</f>
        <v/>
      </c>
    </row>
    <row r="370" spans="1:11" x14ac:dyDescent="0.25">
      <c r="A370" t="str">
        <v/>
      </c>
      <c r="B370" t="str">
        <v/>
      </c>
      <c r="C370" t="str">
        <f>IF(B370="","",COUNTIF(Source!$B$1:$B$999,B370))</f>
        <v/>
      </c>
      <c r="D370" t="str">
        <f>IF($C370="","",IF($C370=0,"",
IF(SUMIFS(Source!I:I,Source!$B:$B,'Process (2)'!$B370,Source!$Q:$Q,"Sáng")=0,"",SUMIFS(Source!I:I,Source!$B:$B,'Process (2)'!$B370,Source!$Q:$Q,"Sáng"))))</f>
        <v/>
      </c>
      <c r="E370" t="str">
        <f>IF($C370="","",IF($C370=0,"",
IF($D370="","",SUMIFS(Source!J:J,Source!$B:$B,'Process (2)'!$B370,Source!$Q:$Q,"Sáng"))))</f>
        <v/>
      </c>
      <c r="F370" t="str">
        <f>IF($C370="","",IF($C370=0,"",
IF($D370="","",SUMIFS(Source!K:K,Source!$B:$B,'Process (2)'!$B370,Source!$Q:$Q,"Sáng"))))</f>
        <v/>
      </c>
      <c r="G370" t="str">
        <f>IF($C370="","",IF($C370=0,"",
IF($D370="","",SUMIFS(Source!L:L,Source!$B:$B,'Process (2)'!$B370,Source!$Q:$Q,"Sáng"))))</f>
        <v/>
      </c>
      <c r="H370" t="str">
        <f>IF($C370="","",IF($C370=0,"",
IF(SUMIFS(Source!M:M,Source!$B:$B,'Process (2)'!$B370,Source!$Q:$Q,"Chiều")=0,"",SUMIFS(Source!M:M,Source!$B:$B,'Process (2)'!$B370,Source!$Q:$Q,"Chiều"))))</f>
        <v/>
      </c>
      <c r="I370" t="str">
        <f>IF($C370="","",IF($C370=0,"",
IF($H370="","",SUMIFS(Source!J:J,Source!$B:$B,'Process (2)'!$B370,Source!$Q:$Q,"Chiều"))))</f>
        <v/>
      </c>
      <c r="J370" t="str">
        <f>IF($C370="","",IF($C370=0,"",
IF($H370="","",SUMIFS(Source!K:K,Source!$B:$B,'Process (2)'!$B370,Source!$Q:$Q,"Chiều"))))</f>
        <v/>
      </c>
      <c r="K370" t="str">
        <f>IF($C370="","",IF($C370=0,"",
IF($H370="","",SUMIFS(Source!L:L,Source!$B:$B,'Process (2)'!$B370,Source!$Q:$Q,"Chiều"))))</f>
        <v/>
      </c>
    </row>
    <row r="371" spans="1:11" x14ac:dyDescent="0.25">
      <c r="A371" t="str">
        <v/>
      </c>
      <c r="B371" t="str">
        <v/>
      </c>
      <c r="C371" t="str">
        <f>IF(B371="","",COUNTIF(Source!$B$1:$B$999,B371))</f>
        <v/>
      </c>
      <c r="D371" t="str">
        <f>IF($C371="","",IF($C371=0,"",
IF(SUMIFS(Source!I:I,Source!$B:$B,'Process (2)'!$B371,Source!$Q:$Q,"Sáng")=0,"",SUMIFS(Source!I:I,Source!$B:$B,'Process (2)'!$B371,Source!$Q:$Q,"Sáng"))))</f>
        <v/>
      </c>
      <c r="E371" t="str">
        <f>IF($C371="","",IF($C371=0,"",
IF($D371="","",SUMIFS(Source!J:J,Source!$B:$B,'Process (2)'!$B371,Source!$Q:$Q,"Sáng"))))</f>
        <v/>
      </c>
      <c r="F371" t="str">
        <f>IF($C371="","",IF($C371=0,"",
IF($D371="","",SUMIFS(Source!K:K,Source!$B:$B,'Process (2)'!$B371,Source!$Q:$Q,"Sáng"))))</f>
        <v/>
      </c>
      <c r="G371" t="str">
        <f>IF($C371="","",IF($C371=0,"",
IF($D371="","",SUMIFS(Source!L:L,Source!$B:$B,'Process (2)'!$B371,Source!$Q:$Q,"Sáng"))))</f>
        <v/>
      </c>
      <c r="H371" t="str">
        <f>IF($C371="","",IF($C371=0,"",
IF(SUMIFS(Source!M:M,Source!$B:$B,'Process (2)'!$B371,Source!$Q:$Q,"Chiều")=0,"",SUMIFS(Source!M:M,Source!$B:$B,'Process (2)'!$B371,Source!$Q:$Q,"Chiều"))))</f>
        <v/>
      </c>
      <c r="I371" t="str">
        <f>IF($C371="","",IF($C371=0,"",
IF($H371="","",SUMIFS(Source!J:J,Source!$B:$B,'Process (2)'!$B371,Source!$Q:$Q,"Chiều"))))</f>
        <v/>
      </c>
      <c r="J371" t="str">
        <f>IF($C371="","",IF($C371=0,"",
IF($H371="","",SUMIFS(Source!K:K,Source!$B:$B,'Process (2)'!$B371,Source!$Q:$Q,"Chiều"))))</f>
        <v/>
      </c>
      <c r="K371" t="str">
        <f>IF($C371="","",IF($C371=0,"",
IF($H371="","",SUMIFS(Source!L:L,Source!$B:$B,'Process (2)'!$B371,Source!$Q:$Q,"Chiều"))))</f>
        <v/>
      </c>
    </row>
    <row r="372" spans="1:11" x14ac:dyDescent="0.25">
      <c r="A372" t="str">
        <v/>
      </c>
      <c r="B372" t="str">
        <v/>
      </c>
      <c r="C372" t="str">
        <f>IF(B372="","",COUNTIF(Source!$B$1:$B$999,B372))</f>
        <v/>
      </c>
      <c r="D372" t="str">
        <f>IF($C372="","",IF($C372=0,"",
IF(SUMIFS(Source!I:I,Source!$B:$B,'Process (2)'!$B372,Source!$Q:$Q,"Sáng")=0,"",SUMIFS(Source!I:I,Source!$B:$B,'Process (2)'!$B372,Source!$Q:$Q,"Sáng"))))</f>
        <v/>
      </c>
      <c r="E372" t="str">
        <f>IF($C372="","",IF($C372=0,"",
IF($D372="","",SUMIFS(Source!J:J,Source!$B:$B,'Process (2)'!$B372,Source!$Q:$Q,"Sáng"))))</f>
        <v/>
      </c>
      <c r="F372" t="str">
        <f>IF($C372="","",IF($C372=0,"",
IF($D372="","",SUMIFS(Source!K:K,Source!$B:$B,'Process (2)'!$B372,Source!$Q:$Q,"Sáng"))))</f>
        <v/>
      </c>
      <c r="G372" t="str">
        <f>IF($C372="","",IF($C372=0,"",
IF($D372="","",SUMIFS(Source!L:L,Source!$B:$B,'Process (2)'!$B372,Source!$Q:$Q,"Sáng"))))</f>
        <v/>
      </c>
      <c r="H372" t="str">
        <f>IF($C372="","",IF($C372=0,"",
IF(SUMIFS(Source!M:M,Source!$B:$B,'Process (2)'!$B372,Source!$Q:$Q,"Chiều")=0,"",SUMIFS(Source!M:M,Source!$B:$B,'Process (2)'!$B372,Source!$Q:$Q,"Chiều"))))</f>
        <v/>
      </c>
      <c r="I372" t="str">
        <f>IF($C372="","",IF($C372=0,"",
IF($H372="","",SUMIFS(Source!J:J,Source!$B:$B,'Process (2)'!$B372,Source!$Q:$Q,"Chiều"))))</f>
        <v/>
      </c>
      <c r="J372" t="str">
        <f>IF($C372="","",IF($C372=0,"",
IF($H372="","",SUMIFS(Source!K:K,Source!$B:$B,'Process (2)'!$B372,Source!$Q:$Q,"Chiều"))))</f>
        <v/>
      </c>
      <c r="K372" t="str">
        <f>IF($C372="","",IF($C372=0,"",
IF($H372="","",SUMIFS(Source!L:L,Source!$B:$B,'Process (2)'!$B372,Source!$Q:$Q,"Chiều"))))</f>
        <v/>
      </c>
    </row>
    <row r="373" spans="1:11" x14ac:dyDescent="0.25">
      <c r="A373" t="str">
        <v/>
      </c>
      <c r="B373" t="str">
        <v/>
      </c>
      <c r="C373" t="str">
        <f>IF(B373="","",COUNTIF(Source!$B$1:$B$999,B373))</f>
        <v/>
      </c>
      <c r="D373" t="str">
        <f>IF($C373="","",IF($C373=0,"",
IF(SUMIFS(Source!I:I,Source!$B:$B,'Process (2)'!$B373,Source!$Q:$Q,"Sáng")=0,"",SUMIFS(Source!I:I,Source!$B:$B,'Process (2)'!$B373,Source!$Q:$Q,"Sáng"))))</f>
        <v/>
      </c>
      <c r="E373" t="str">
        <f>IF($C373="","",IF($C373=0,"",
IF($D373="","",SUMIFS(Source!J:J,Source!$B:$B,'Process (2)'!$B373,Source!$Q:$Q,"Sáng"))))</f>
        <v/>
      </c>
      <c r="F373" t="str">
        <f>IF($C373="","",IF($C373=0,"",
IF($D373="","",SUMIFS(Source!K:K,Source!$B:$B,'Process (2)'!$B373,Source!$Q:$Q,"Sáng"))))</f>
        <v/>
      </c>
      <c r="G373" t="str">
        <f>IF($C373="","",IF($C373=0,"",
IF($D373="","",SUMIFS(Source!L:L,Source!$B:$B,'Process (2)'!$B373,Source!$Q:$Q,"Sáng"))))</f>
        <v/>
      </c>
      <c r="H373" t="str">
        <f>IF($C373="","",IF($C373=0,"",
IF(SUMIFS(Source!M:M,Source!$B:$B,'Process (2)'!$B373,Source!$Q:$Q,"Chiều")=0,"",SUMIFS(Source!M:M,Source!$B:$B,'Process (2)'!$B373,Source!$Q:$Q,"Chiều"))))</f>
        <v/>
      </c>
      <c r="I373" t="str">
        <f>IF($C373="","",IF($C373=0,"",
IF($H373="","",SUMIFS(Source!J:J,Source!$B:$B,'Process (2)'!$B373,Source!$Q:$Q,"Chiều"))))</f>
        <v/>
      </c>
      <c r="J373" t="str">
        <f>IF($C373="","",IF($C373=0,"",
IF($H373="","",SUMIFS(Source!K:K,Source!$B:$B,'Process (2)'!$B373,Source!$Q:$Q,"Chiều"))))</f>
        <v/>
      </c>
      <c r="K373" t="str">
        <f>IF($C373="","",IF($C373=0,"",
IF($H373="","",SUMIFS(Source!L:L,Source!$B:$B,'Process (2)'!$B373,Source!$Q:$Q,"Chiều"))))</f>
        <v/>
      </c>
    </row>
    <row r="374" spans="1:11" x14ac:dyDescent="0.25">
      <c r="A374" t="str">
        <v/>
      </c>
      <c r="B374" t="str">
        <v/>
      </c>
      <c r="C374" t="str">
        <f>IF(B374="","",COUNTIF(Source!$B$1:$B$999,B374))</f>
        <v/>
      </c>
      <c r="D374" t="str">
        <f>IF($C374="","",IF($C374=0,"",
IF(SUMIFS(Source!I:I,Source!$B:$B,'Process (2)'!$B374,Source!$Q:$Q,"Sáng")=0,"",SUMIFS(Source!I:I,Source!$B:$B,'Process (2)'!$B374,Source!$Q:$Q,"Sáng"))))</f>
        <v/>
      </c>
      <c r="E374" t="str">
        <f>IF($C374="","",IF($C374=0,"",
IF($D374="","",SUMIFS(Source!J:J,Source!$B:$B,'Process (2)'!$B374,Source!$Q:$Q,"Sáng"))))</f>
        <v/>
      </c>
      <c r="F374" t="str">
        <f>IF($C374="","",IF($C374=0,"",
IF($D374="","",SUMIFS(Source!K:K,Source!$B:$B,'Process (2)'!$B374,Source!$Q:$Q,"Sáng"))))</f>
        <v/>
      </c>
      <c r="G374" t="str">
        <f>IF($C374="","",IF($C374=0,"",
IF($D374="","",SUMIFS(Source!L:L,Source!$B:$B,'Process (2)'!$B374,Source!$Q:$Q,"Sáng"))))</f>
        <v/>
      </c>
      <c r="H374" t="str">
        <f>IF($C374="","",IF($C374=0,"",
IF(SUMIFS(Source!M:M,Source!$B:$B,'Process (2)'!$B374,Source!$Q:$Q,"Chiều")=0,"",SUMIFS(Source!M:M,Source!$B:$B,'Process (2)'!$B374,Source!$Q:$Q,"Chiều"))))</f>
        <v/>
      </c>
      <c r="I374" t="str">
        <f>IF($C374="","",IF($C374=0,"",
IF($H374="","",SUMIFS(Source!J:J,Source!$B:$B,'Process (2)'!$B374,Source!$Q:$Q,"Chiều"))))</f>
        <v/>
      </c>
      <c r="J374" t="str">
        <f>IF($C374="","",IF($C374=0,"",
IF($H374="","",SUMIFS(Source!K:K,Source!$B:$B,'Process (2)'!$B374,Source!$Q:$Q,"Chiều"))))</f>
        <v/>
      </c>
      <c r="K374" t="str">
        <f>IF($C374="","",IF($C374=0,"",
IF($H374="","",SUMIFS(Source!L:L,Source!$B:$B,'Process (2)'!$B374,Source!$Q:$Q,"Chiều"))))</f>
        <v/>
      </c>
    </row>
    <row r="375" spans="1:11" x14ac:dyDescent="0.25">
      <c r="A375" t="str">
        <v/>
      </c>
      <c r="B375" t="str">
        <v/>
      </c>
      <c r="C375" t="str">
        <f>IF(B375="","",COUNTIF(Source!$B$1:$B$999,B375))</f>
        <v/>
      </c>
      <c r="D375" t="str">
        <f>IF($C375="","",IF($C375=0,"",
IF(SUMIFS(Source!I:I,Source!$B:$B,'Process (2)'!$B375,Source!$Q:$Q,"Sáng")=0,"",SUMIFS(Source!I:I,Source!$B:$B,'Process (2)'!$B375,Source!$Q:$Q,"Sáng"))))</f>
        <v/>
      </c>
      <c r="E375" t="str">
        <f>IF($C375="","",IF($C375=0,"",
IF($D375="","",SUMIFS(Source!J:J,Source!$B:$B,'Process (2)'!$B375,Source!$Q:$Q,"Sáng"))))</f>
        <v/>
      </c>
      <c r="F375" t="str">
        <f>IF($C375="","",IF($C375=0,"",
IF($D375="","",SUMIFS(Source!K:K,Source!$B:$B,'Process (2)'!$B375,Source!$Q:$Q,"Sáng"))))</f>
        <v/>
      </c>
      <c r="G375" t="str">
        <f>IF($C375="","",IF($C375=0,"",
IF($D375="","",SUMIFS(Source!L:L,Source!$B:$B,'Process (2)'!$B375,Source!$Q:$Q,"Sáng"))))</f>
        <v/>
      </c>
      <c r="H375" t="str">
        <f>IF($C375="","",IF($C375=0,"",
IF(SUMIFS(Source!M:M,Source!$B:$B,'Process (2)'!$B375,Source!$Q:$Q,"Chiều")=0,"",SUMIFS(Source!M:M,Source!$B:$B,'Process (2)'!$B375,Source!$Q:$Q,"Chiều"))))</f>
        <v/>
      </c>
      <c r="I375" t="str">
        <f>IF($C375="","",IF($C375=0,"",
IF($H375="","",SUMIFS(Source!J:J,Source!$B:$B,'Process (2)'!$B375,Source!$Q:$Q,"Chiều"))))</f>
        <v/>
      </c>
      <c r="J375" t="str">
        <f>IF($C375="","",IF($C375=0,"",
IF($H375="","",SUMIFS(Source!K:K,Source!$B:$B,'Process (2)'!$B375,Source!$Q:$Q,"Chiều"))))</f>
        <v/>
      </c>
      <c r="K375" t="str">
        <f>IF($C375="","",IF($C375=0,"",
IF($H375="","",SUMIFS(Source!L:L,Source!$B:$B,'Process (2)'!$B375,Source!$Q:$Q,"Chiều"))))</f>
        <v/>
      </c>
    </row>
    <row r="376" spans="1:11" x14ac:dyDescent="0.25">
      <c r="A376" t="str">
        <v/>
      </c>
      <c r="B376" t="str">
        <v/>
      </c>
      <c r="C376" t="str">
        <f>IF(B376="","",COUNTIF(Source!$B$1:$B$999,B376))</f>
        <v/>
      </c>
      <c r="D376" t="str">
        <f>IF($C376="","",IF($C376=0,"",
IF(SUMIFS(Source!I:I,Source!$B:$B,'Process (2)'!$B376,Source!$Q:$Q,"Sáng")=0,"",SUMIFS(Source!I:I,Source!$B:$B,'Process (2)'!$B376,Source!$Q:$Q,"Sáng"))))</f>
        <v/>
      </c>
      <c r="E376" t="str">
        <f>IF($C376="","",IF($C376=0,"",
IF($D376="","",SUMIFS(Source!J:J,Source!$B:$B,'Process (2)'!$B376,Source!$Q:$Q,"Sáng"))))</f>
        <v/>
      </c>
      <c r="F376" t="str">
        <f>IF($C376="","",IF($C376=0,"",
IF($D376="","",SUMIFS(Source!K:K,Source!$B:$B,'Process (2)'!$B376,Source!$Q:$Q,"Sáng"))))</f>
        <v/>
      </c>
      <c r="G376" t="str">
        <f>IF($C376="","",IF($C376=0,"",
IF($D376="","",SUMIFS(Source!L:L,Source!$B:$B,'Process (2)'!$B376,Source!$Q:$Q,"Sáng"))))</f>
        <v/>
      </c>
      <c r="H376" t="str">
        <f>IF($C376="","",IF($C376=0,"",
IF(SUMIFS(Source!M:M,Source!$B:$B,'Process (2)'!$B376,Source!$Q:$Q,"Chiều")=0,"",SUMIFS(Source!M:M,Source!$B:$B,'Process (2)'!$B376,Source!$Q:$Q,"Chiều"))))</f>
        <v/>
      </c>
      <c r="I376" t="str">
        <f>IF($C376="","",IF($C376=0,"",
IF($H376="","",SUMIFS(Source!J:J,Source!$B:$B,'Process (2)'!$B376,Source!$Q:$Q,"Chiều"))))</f>
        <v/>
      </c>
      <c r="J376" t="str">
        <f>IF($C376="","",IF($C376=0,"",
IF($H376="","",SUMIFS(Source!K:K,Source!$B:$B,'Process (2)'!$B376,Source!$Q:$Q,"Chiều"))))</f>
        <v/>
      </c>
      <c r="K376" t="str">
        <f>IF($C376="","",IF($C376=0,"",
IF($H376="","",SUMIFS(Source!L:L,Source!$B:$B,'Process (2)'!$B376,Source!$Q:$Q,"Chiều"))))</f>
        <v/>
      </c>
    </row>
    <row r="377" spans="1:11" x14ac:dyDescent="0.25">
      <c r="A377" t="str">
        <v/>
      </c>
      <c r="B377" t="str">
        <v/>
      </c>
      <c r="C377" t="str">
        <f>IF(B377="","",COUNTIF(Source!$B$1:$B$999,B377))</f>
        <v/>
      </c>
      <c r="D377" t="str">
        <f>IF($C377="","",IF($C377=0,"",
IF(SUMIFS(Source!I:I,Source!$B:$B,'Process (2)'!$B377,Source!$Q:$Q,"Sáng")=0,"",SUMIFS(Source!I:I,Source!$B:$B,'Process (2)'!$B377,Source!$Q:$Q,"Sáng"))))</f>
        <v/>
      </c>
      <c r="E377" t="str">
        <f>IF($C377="","",IF($C377=0,"",
IF($D377="","",SUMIFS(Source!J:J,Source!$B:$B,'Process (2)'!$B377,Source!$Q:$Q,"Sáng"))))</f>
        <v/>
      </c>
      <c r="F377" t="str">
        <f>IF($C377="","",IF($C377=0,"",
IF($D377="","",SUMIFS(Source!K:K,Source!$B:$B,'Process (2)'!$B377,Source!$Q:$Q,"Sáng"))))</f>
        <v/>
      </c>
      <c r="G377" t="str">
        <f>IF($C377="","",IF($C377=0,"",
IF($D377="","",SUMIFS(Source!L:L,Source!$B:$B,'Process (2)'!$B377,Source!$Q:$Q,"Sáng"))))</f>
        <v/>
      </c>
      <c r="H377" t="str">
        <f>IF($C377="","",IF($C377=0,"",
IF(SUMIFS(Source!M:M,Source!$B:$B,'Process (2)'!$B377,Source!$Q:$Q,"Chiều")=0,"",SUMIFS(Source!M:M,Source!$B:$B,'Process (2)'!$B377,Source!$Q:$Q,"Chiều"))))</f>
        <v/>
      </c>
      <c r="I377" t="str">
        <f>IF($C377="","",IF($C377=0,"",
IF($H377="","",SUMIFS(Source!J:J,Source!$B:$B,'Process (2)'!$B377,Source!$Q:$Q,"Chiều"))))</f>
        <v/>
      </c>
      <c r="J377" t="str">
        <f>IF($C377="","",IF($C377=0,"",
IF($H377="","",SUMIFS(Source!K:K,Source!$B:$B,'Process (2)'!$B377,Source!$Q:$Q,"Chiều"))))</f>
        <v/>
      </c>
      <c r="K377" t="str">
        <f>IF($C377="","",IF($C377=0,"",
IF($H377="","",SUMIFS(Source!L:L,Source!$B:$B,'Process (2)'!$B377,Source!$Q:$Q,"Chiều"))))</f>
        <v/>
      </c>
    </row>
    <row r="378" spans="1:11" x14ac:dyDescent="0.25">
      <c r="A378" t="str">
        <v/>
      </c>
      <c r="B378" t="str">
        <v/>
      </c>
      <c r="C378" t="str">
        <f>IF(B378="","",COUNTIF(Source!$B$1:$B$999,B378))</f>
        <v/>
      </c>
      <c r="D378" t="str">
        <f>IF($C378="","",IF($C378=0,"",
IF(SUMIFS(Source!I:I,Source!$B:$B,'Process (2)'!$B378,Source!$Q:$Q,"Sáng")=0,"",SUMIFS(Source!I:I,Source!$B:$B,'Process (2)'!$B378,Source!$Q:$Q,"Sáng"))))</f>
        <v/>
      </c>
      <c r="E378" t="str">
        <f>IF($C378="","",IF($C378=0,"",
IF($D378="","",SUMIFS(Source!J:J,Source!$B:$B,'Process (2)'!$B378,Source!$Q:$Q,"Sáng"))))</f>
        <v/>
      </c>
      <c r="F378" t="str">
        <f>IF($C378="","",IF($C378=0,"",
IF($D378="","",SUMIFS(Source!K:K,Source!$B:$B,'Process (2)'!$B378,Source!$Q:$Q,"Sáng"))))</f>
        <v/>
      </c>
      <c r="G378" t="str">
        <f>IF($C378="","",IF($C378=0,"",
IF($D378="","",SUMIFS(Source!L:L,Source!$B:$B,'Process (2)'!$B378,Source!$Q:$Q,"Sáng"))))</f>
        <v/>
      </c>
      <c r="H378" t="str">
        <f>IF($C378="","",IF($C378=0,"",
IF(SUMIFS(Source!M:M,Source!$B:$B,'Process (2)'!$B378,Source!$Q:$Q,"Chiều")=0,"",SUMIFS(Source!M:M,Source!$B:$B,'Process (2)'!$B378,Source!$Q:$Q,"Chiều"))))</f>
        <v/>
      </c>
      <c r="I378" t="str">
        <f>IF($C378="","",IF($C378=0,"",
IF($H378="","",SUMIFS(Source!J:J,Source!$B:$B,'Process (2)'!$B378,Source!$Q:$Q,"Chiều"))))</f>
        <v/>
      </c>
      <c r="J378" t="str">
        <f>IF($C378="","",IF($C378=0,"",
IF($H378="","",SUMIFS(Source!K:K,Source!$B:$B,'Process (2)'!$B378,Source!$Q:$Q,"Chiều"))))</f>
        <v/>
      </c>
      <c r="K378" t="str">
        <f>IF($C378="","",IF($C378=0,"",
IF($H378="","",SUMIFS(Source!L:L,Source!$B:$B,'Process (2)'!$B378,Source!$Q:$Q,"Chiều"))))</f>
        <v/>
      </c>
    </row>
    <row r="379" spans="1:11" x14ac:dyDescent="0.25">
      <c r="A379" t="str">
        <v/>
      </c>
      <c r="B379" t="str">
        <v/>
      </c>
      <c r="C379" t="str">
        <f>IF(B379="","",COUNTIF(Source!$B$1:$B$999,B379))</f>
        <v/>
      </c>
      <c r="D379" t="str">
        <f>IF($C379="","",IF($C379=0,"",
IF(SUMIFS(Source!I:I,Source!$B:$B,'Process (2)'!$B379,Source!$Q:$Q,"Sáng")=0,"",SUMIFS(Source!I:I,Source!$B:$B,'Process (2)'!$B379,Source!$Q:$Q,"Sáng"))))</f>
        <v/>
      </c>
      <c r="E379" t="str">
        <f>IF($C379="","",IF($C379=0,"",
IF($D379="","",SUMIFS(Source!J:J,Source!$B:$B,'Process (2)'!$B379,Source!$Q:$Q,"Sáng"))))</f>
        <v/>
      </c>
      <c r="F379" t="str">
        <f>IF($C379="","",IF($C379=0,"",
IF($D379="","",SUMIFS(Source!K:K,Source!$B:$B,'Process (2)'!$B379,Source!$Q:$Q,"Sáng"))))</f>
        <v/>
      </c>
      <c r="G379" t="str">
        <f>IF($C379="","",IF($C379=0,"",
IF($D379="","",SUMIFS(Source!L:L,Source!$B:$B,'Process (2)'!$B379,Source!$Q:$Q,"Sáng"))))</f>
        <v/>
      </c>
      <c r="H379" t="str">
        <f>IF($C379="","",IF($C379=0,"",
IF(SUMIFS(Source!M:M,Source!$B:$B,'Process (2)'!$B379,Source!$Q:$Q,"Chiều")=0,"",SUMIFS(Source!M:M,Source!$B:$B,'Process (2)'!$B379,Source!$Q:$Q,"Chiều"))))</f>
        <v/>
      </c>
      <c r="I379" t="str">
        <f>IF($C379="","",IF($C379=0,"",
IF($H379="","",SUMIFS(Source!J:J,Source!$B:$B,'Process (2)'!$B379,Source!$Q:$Q,"Chiều"))))</f>
        <v/>
      </c>
      <c r="J379" t="str">
        <f>IF($C379="","",IF($C379=0,"",
IF($H379="","",SUMIFS(Source!K:K,Source!$B:$B,'Process (2)'!$B379,Source!$Q:$Q,"Chiều"))))</f>
        <v/>
      </c>
      <c r="K379" t="str">
        <f>IF($C379="","",IF($C379=0,"",
IF($H379="","",SUMIFS(Source!L:L,Source!$B:$B,'Process (2)'!$B379,Source!$Q:$Q,"Chiều"))))</f>
        <v/>
      </c>
    </row>
    <row r="380" spans="1:11" x14ac:dyDescent="0.25">
      <c r="A380" t="str">
        <v/>
      </c>
      <c r="B380" t="str">
        <v/>
      </c>
      <c r="C380" t="str">
        <f>IF(B380="","",COUNTIF(Source!$B$1:$B$999,B380))</f>
        <v/>
      </c>
      <c r="D380" t="str">
        <f>IF($C380="","",IF($C380=0,"",
IF(SUMIFS(Source!I:I,Source!$B:$B,'Process (2)'!$B380,Source!$Q:$Q,"Sáng")=0,"",SUMIFS(Source!I:I,Source!$B:$B,'Process (2)'!$B380,Source!$Q:$Q,"Sáng"))))</f>
        <v/>
      </c>
      <c r="E380" t="str">
        <f>IF($C380="","",IF($C380=0,"",
IF($D380="","",SUMIFS(Source!J:J,Source!$B:$B,'Process (2)'!$B380,Source!$Q:$Q,"Sáng"))))</f>
        <v/>
      </c>
      <c r="F380" t="str">
        <f>IF($C380="","",IF($C380=0,"",
IF($D380="","",SUMIFS(Source!K:K,Source!$B:$B,'Process (2)'!$B380,Source!$Q:$Q,"Sáng"))))</f>
        <v/>
      </c>
      <c r="G380" t="str">
        <f>IF($C380="","",IF($C380=0,"",
IF($D380="","",SUMIFS(Source!L:L,Source!$B:$B,'Process (2)'!$B380,Source!$Q:$Q,"Sáng"))))</f>
        <v/>
      </c>
      <c r="H380" t="str">
        <f>IF($C380="","",IF($C380=0,"",
IF(SUMIFS(Source!M:M,Source!$B:$B,'Process (2)'!$B380,Source!$Q:$Q,"Chiều")=0,"",SUMIFS(Source!M:M,Source!$B:$B,'Process (2)'!$B380,Source!$Q:$Q,"Chiều"))))</f>
        <v/>
      </c>
      <c r="I380" t="str">
        <f>IF($C380="","",IF($C380=0,"",
IF($H380="","",SUMIFS(Source!J:J,Source!$B:$B,'Process (2)'!$B380,Source!$Q:$Q,"Chiều"))))</f>
        <v/>
      </c>
      <c r="J380" t="str">
        <f>IF($C380="","",IF($C380=0,"",
IF($H380="","",SUMIFS(Source!K:K,Source!$B:$B,'Process (2)'!$B380,Source!$Q:$Q,"Chiều"))))</f>
        <v/>
      </c>
      <c r="K380" t="str">
        <f>IF($C380="","",IF($C380=0,"",
IF($H380="","",SUMIFS(Source!L:L,Source!$B:$B,'Process (2)'!$B380,Source!$Q:$Q,"Chiều"))))</f>
        <v/>
      </c>
    </row>
    <row r="381" spans="1:11" x14ac:dyDescent="0.25">
      <c r="A381" t="str">
        <v/>
      </c>
      <c r="B381" t="str">
        <v/>
      </c>
      <c r="C381" t="str">
        <f>IF(B381="","",COUNTIF(Source!$B$1:$B$999,B381))</f>
        <v/>
      </c>
      <c r="D381" t="str">
        <f>IF($C381="","",IF($C381=0,"",
IF(SUMIFS(Source!I:I,Source!$B:$B,'Process (2)'!$B381,Source!$Q:$Q,"Sáng")=0,"",SUMIFS(Source!I:I,Source!$B:$B,'Process (2)'!$B381,Source!$Q:$Q,"Sáng"))))</f>
        <v/>
      </c>
      <c r="E381" t="str">
        <f>IF($C381="","",IF($C381=0,"",
IF($D381="","",SUMIFS(Source!J:J,Source!$B:$B,'Process (2)'!$B381,Source!$Q:$Q,"Sáng"))))</f>
        <v/>
      </c>
      <c r="F381" t="str">
        <f>IF($C381="","",IF($C381=0,"",
IF($D381="","",SUMIFS(Source!K:K,Source!$B:$B,'Process (2)'!$B381,Source!$Q:$Q,"Sáng"))))</f>
        <v/>
      </c>
      <c r="G381" t="str">
        <f>IF($C381="","",IF($C381=0,"",
IF($D381="","",SUMIFS(Source!L:L,Source!$B:$B,'Process (2)'!$B381,Source!$Q:$Q,"Sáng"))))</f>
        <v/>
      </c>
      <c r="H381" t="str">
        <f>IF($C381="","",IF($C381=0,"",
IF(SUMIFS(Source!M:M,Source!$B:$B,'Process (2)'!$B381,Source!$Q:$Q,"Chiều")=0,"",SUMIFS(Source!M:M,Source!$B:$B,'Process (2)'!$B381,Source!$Q:$Q,"Chiều"))))</f>
        <v/>
      </c>
      <c r="I381" t="str">
        <f>IF($C381="","",IF($C381=0,"",
IF($H381="","",SUMIFS(Source!J:J,Source!$B:$B,'Process (2)'!$B381,Source!$Q:$Q,"Chiều"))))</f>
        <v/>
      </c>
      <c r="J381" t="str">
        <f>IF($C381="","",IF($C381=0,"",
IF($H381="","",SUMIFS(Source!K:K,Source!$B:$B,'Process (2)'!$B381,Source!$Q:$Q,"Chiều"))))</f>
        <v/>
      </c>
      <c r="K381" t="str">
        <f>IF($C381="","",IF($C381=0,"",
IF($H381="","",SUMIFS(Source!L:L,Source!$B:$B,'Process (2)'!$B381,Source!$Q:$Q,"Chiều"))))</f>
        <v/>
      </c>
    </row>
    <row r="382" spans="1:11" x14ac:dyDescent="0.25">
      <c r="A382" t="str">
        <v/>
      </c>
      <c r="B382" t="str">
        <v/>
      </c>
      <c r="C382" t="str">
        <f>IF(B382="","",COUNTIF(Source!$B$1:$B$999,B382))</f>
        <v/>
      </c>
      <c r="D382" t="str">
        <f>IF($C382="","",IF($C382=0,"",
IF(SUMIFS(Source!I:I,Source!$B:$B,'Process (2)'!$B382,Source!$Q:$Q,"Sáng")=0,"",SUMIFS(Source!I:I,Source!$B:$B,'Process (2)'!$B382,Source!$Q:$Q,"Sáng"))))</f>
        <v/>
      </c>
      <c r="E382" t="str">
        <f>IF($C382="","",IF($C382=0,"",
IF($D382="","",SUMIFS(Source!J:J,Source!$B:$B,'Process (2)'!$B382,Source!$Q:$Q,"Sáng"))))</f>
        <v/>
      </c>
      <c r="F382" t="str">
        <f>IF($C382="","",IF($C382=0,"",
IF($D382="","",SUMIFS(Source!K:K,Source!$B:$B,'Process (2)'!$B382,Source!$Q:$Q,"Sáng"))))</f>
        <v/>
      </c>
      <c r="G382" t="str">
        <f>IF($C382="","",IF($C382=0,"",
IF($D382="","",SUMIFS(Source!L:L,Source!$B:$B,'Process (2)'!$B382,Source!$Q:$Q,"Sáng"))))</f>
        <v/>
      </c>
      <c r="H382" t="str">
        <f>IF($C382="","",IF($C382=0,"",
IF(SUMIFS(Source!M:M,Source!$B:$B,'Process (2)'!$B382,Source!$Q:$Q,"Chiều")=0,"",SUMIFS(Source!M:M,Source!$B:$B,'Process (2)'!$B382,Source!$Q:$Q,"Chiều"))))</f>
        <v/>
      </c>
      <c r="I382" t="str">
        <f>IF($C382="","",IF($C382=0,"",
IF($H382="","",SUMIFS(Source!J:J,Source!$B:$B,'Process (2)'!$B382,Source!$Q:$Q,"Chiều"))))</f>
        <v/>
      </c>
      <c r="J382" t="str">
        <f>IF($C382="","",IF($C382=0,"",
IF($H382="","",SUMIFS(Source!K:K,Source!$B:$B,'Process (2)'!$B382,Source!$Q:$Q,"Chiều"))))</f>
        <v/>
      </c>
      <c r="K382" t="str">
        <f>IF($C382="","",IF($C382=0,"",
IF($H382="","",SUMIFS(Source!L:L,Source!$B:$B,'Process (2)'!$B382,Source!$Q:$Q,"Chiều"))))</f>
        <v/>
      </c>
    </row>
    <row r="383" spans="1:11" x14ac:dyDescent="0.25">
      <c r="A383" t="str">
        <v/>
      </c>
      <c r="B383" t="str">
        <v/>
      </c>
      <c r="C383" t="str">
        <f>IF(B383="","",COUNTIF(Source!$B$1:$B$999,B383))</f>
        <v/>
      </c>
      <c r="D383" t="str">
        <f>IF($C383="","",IF($C383=0,"",
IF(SUMIFS(Source!I:I,Source!$B:$B,'Process (2)'!$B383,Source!$Q:$Q,"Sáng")=0,"",SUMIFS(Source!I:I,Source!$B:$B,'Process (2)'!$B383,Source!$Q:$Q,"Sáng"))))</f>
        <v/>
      </c>
      <c r="E383" t="str">
        <f>IF($C383="","",IF($C383=0,"",
IF($D383="","",SUMIFS(Source!J:J,Source!$B:$B,'Process (2)'!$B383,Source!$Q:$Q,"Sáng"))))</f>
        <v/>
      </c>
      <c r="F383" t="str">
        <f>IF($C383="","",IF($C383=0,"",
IF($D383="","",SUMIFS(Source!K:K,Source!$B:$B,'Process (2)'!$B383,Source!$Q:$Q,"Sáng"))))</f>
        <v/>
      </c>
      <c r="G383" t="str">
        <f>IF($C383="","",IF($C383=0,"",
IF($D383="","",SUMIFS(Source!L:L,Source!$B:$B,'Process (2)'!$B383,Source!$Q:$Q,"Sáng"))))</f>
        <v/>
      </c>
      <c r="H383" t="str">
        <f>IF($C383="","",IF($C383=0,"",
IF(SUMIFS(Source!M:M,Source!$B:$B,'Process (2)'!$B383,Source!$Q:$Q,"Chiều")=0,"",SUMIFS(Source!M:M,Source!$B:$B,'Process (2)'!$B383,Source!$Q:$Q,"Chiều"))))</f>
        <v/>
      </c>
      <c r="I383" t="str">
        <f>IF($C383="","",IF($C383=0,"",
IF($H383="","",SUMIFS(Source!J:J,Source!$B:$B,'Process (2)'!$B383,Source!$Q:$Q,"Chiều"))))</f>
        <v/>
      </c>
      <c r="J383" t="str">
        <f>IF($C383="","",IF($C383=0,"",
IF($H383="","",SUMIFS(Source!K:K,Source!$B:$B,'Process (2)'!$B383,Source!$Q:$Q,"Chiều"))))</f>
        <v/>
      </c>
      <c r="K383" t="str">
        <f>IF($C383="","",IF($C383=0,"",
IF($H383="","",SUMIFS(Source!L:L,Source!$B:$B,'Process (2)'!$B383,Source!$Q:$Q,"Chiều"))))</f>
        <v/>
      </c>
    </row>
    <row r="384" spans="1:11" x14ac:dyDescent="0.25">
      <c r="A384" t="str">
        <v/>
      </c>
      <c r="B384" t="str">
        <v/>
      </c>
      <c r="C384" t="str">
        <f>IF(B384="","",COUNTIF(Source!$B$1:$B$999,B384))</f>
        <v/>
      </c>
      <c r="D384" t="str">
        <f>IF($C384="","",IF($C384=0,"",
IF(SUMIFS(Source!I:I,Source!$B:$B,'Process (2)'!$B384,Source!$Q:$Q,"Sáng")=0,"",SUMIFS(Source!I:I,Source!$B:$B,'Process (2)'!$B384,Source!$Q:$Q,"Sáng"))))</f>
        <v/>
      </c>
      <c r="E384" t="str">
        <f>IF($C384="","",IF($C384=0,"",
IF($D384="","",SUMIFS(Source!J:J,Source!$B:$B,'Process (2)'!$B384,Source!$Q:$Q,"Sáng"))))</f>
        <v/>
      </c>
      <c r="F384" t="str">
        <f>IF($C384="","",IF($C384=0,"",
IF($D384="","",SUMIFS(Source!K:K,Source!$B:$B,'Process (2)'!$B384,Source!$Q:$Q,"Sáng"))))</f>
        <v/>
      </c>
      <c r="G384" t="str">
        <f>IF($C384="","",IF($C384=0,"",
IF($D384="","",SUMIFS(Source!L:L,Source!$B:$B,'Process (2)'!$B384,Source!$Q:$Q,"Sáng"))))</f>
        <v/>
      </c>
      <c r="H384" t="str">
        <f>IF($C384="","",IF($C384=0,"",
IF(SUMIFS(Source!M:M,Source!$B:$B,'Process (2)'!$B384,Source!$Q:$Q,"Chiều")=0,"",SUMIFS(Source!M:M,Source!$B:$B,'Process (2)'!$B384,Source!$Q:$Q,"Chiều"))))</f>
        <v/>
      </c>
      <c r="I384" t="str">
        <f>IF($C384="","",IF($C384=0,"",
IF($H384="","",SUMIFS(Source!J:J,Source!$B:$B,'Process (2)'!$B384,Source!$Q:$Q,"Chiều"))))</f>
        <v/>
      </c>
      <c r="J384" t="str">
        <f>IF($C384="","",IF($C384=0,"",
IF($H384="","",SUMIFS(Source!K:K,Source!$B:$B,'Process (2)'!$B384,Source!$Q:$Q,"Chiều"))))</f>
        <v/>
      </c>
      <c r="K384" t="str">
        <f>IF($C384="","",IF($C384=0,"",
IF($H384="","",SUMIFS(Source!L:L,Source!$B:$B,'Process (2)'!$B384,Source!$Q:$Q,"Chiều"))))</f>
        <v/>
      </c>
    </row>
    <row r="385" spans="1:11" x14ac:dyDescent="0.25">
      <c r="A385" t="str">
        <v/>
      </c>
      <c r="B385" t="str">
        <v/>
      </c>
      <c r="C385" t="str">
        <f>IF(B385="","",COUNTIF(Source!$B$1:$B$999,B385))</f>
        <v/>
      </c>
      <c r="D385" t="str">
        <f>IF($C385="","",IF($C385=0,"",
IF(SUMIFS(Source!I:I,Source!$B:$B,'Process (2)'!$B385,Source!$Q:$Q,"Sáng")=0,"",SUMIFS(Source!I:I,Source!$B:$B,'Process (2)'!$B385,Source!$Q:$Q,"Sáng"))))</f>
        <v/>
      </c>
      <c r="E385" t="str">
        <f>IF($C385="","",IF($C385=0,"",
IF($D385="","",SUMIFS(Source!J:J,Source!$B:$B,'Process (2)'!$B385,Source!$Q:$Q,"Sáng"))))</f>
        <v/>
      </c>
      <c r="F385" t="str">
        <f>IF($C385="","",IF($C385=0,"",
IF($D385="","",SUMIFS(Source!K:K,Source!$B:$B,'Process (2)'!$B385,Source!$Q:$Q,"Sáng"))))</f>
        <v/>
      </c>
      <c r="G385" t="str">
        <f>IF($C385="","",IF($C385=0,"",
IF($D385="","",SUMIFS(Source!L:L,Source!$B:$B,'Process (2)'!$B385,Source!$Q:$Q,"Sáng"))))</f>
        <v/>
      </c>
      <c r="H385" t="str">
        <f>IF($C385="","",IF($C385=0,"",
IF(SUMIFS(Source!M:M,Source!$B:$B,'Process (2)'!$B385,Source!$Q:$Q,"Chiều")=0,"",SUMIFS(Source!M:M,Source!$B:$B,'Process (2)'!$B385,Source!$Q:$Q,"Chiều"))))</f>
        <v/>
      </c>
      <c r="I385" t="str">
        <f>IF($C385="","",IF($C385=0,"",
IF($H385="","",SUMIFS(Source!J:J,Source!$B:$B,'Process (2)'!$B385,Source!$Q:$Q,"Chiều"))))</f>
        <v/>
      </c>
      <c r="J385" t="str">
        <f>IF($C385="","",IF($C385=0,"",
IF($H385="","",SUMIFS(Source!K:K,Source!$B:$B,'Process (2)'!$B385,Source!$Q:$Q,"Chiều"))))</f>
        <v/>
      </c>
      <c r="K385" t="str">
        <f>IF($C385="","",IF($C385=0,"",
IF($H385="","",SUMIFS(Source!L:L,Source!$B:$B,'Process (2)'!$B385,Source!$Q:$Q,"Chiều"))))</f>
        <v/>
      </c>
    </row>
    <row r="386" spans="1:11" x14ac:dyDescent="0.25">
      <c r="A386" t="str">
        <v/>
      </c>
      <c r="B386" t="str">
        <v/>
      </c>
      <c r="C386" t="str">
        <f>IF(B386="","",COUNTIF(Source!$B$1:$B$999,B386))</f>
        <v/>
      </c>
      <c r="D386" t="str">
        <f>IF($C386="","",IF($C386=0,"",
IF(SUMIFS(Source!I:I,Source!$B:$B,'Process (2)'!$B386,Source!$Q:$Q,"Sáng")=0,"",SUMIFS(Source!I:I,Source!$B:$B,'Process (2)'!$B386,Source!$Q:$Q,"Sáng"))))</f>
        <v/>
      </c>
      <c r="E386" t="str">
        <f>IF($C386="","",IF($C386=0,"",
IF($D386="","",SUMIFS(Source!J:J,Source!$B:$B,'Process (2)'!$B386,Source!$Q:$Q,"Sáng"))))</f>
        <v/>
      </c>
      <c r="F386" t="str">
        <f>IF($C386="","",IF($C386=0,"",
IF($D386="","",SUMIFS(Source!K:K,Source!$B:$B,'Process (2)'!$B386,Source!$Q:$Q,"Sáng"))))</f>
        <v/>
      </c>
      <c r="G386" t="str">
        <f>IF($C386="","",IF($C386=0,"",
IF($D386="","",SUMIFS(Source!L:L,Source!$B:$B,'Process (2)'!$B386,Source!$Q:$Q,"Sáng"))))</f>
        <v/>
      </c>
      <c r="H386" t="str">
        <f>IF($C386="","",IF($C386=0,"",
IF(SUMIFS(Source!M:M,Source!$B:$B,'Process (2)'!$B386,Source!$Q:$Q,"Chiều")=0,"",SUMIFS(Source!M:M,Source!$B:$B,'Process (2)'!$B386,Source!$Q:$Q,"Chiều"))))</f>
        <v/>
      </c>
      <c r="I386" t="str">
        <f>IF($C386="","",IF($C386=0,"",
IF($H386="","",SUMIFS(Source!J:J,Source!$B:$B,'Process (2)'!$B386,Source!$Q:$Q,"Chiều"))))</f>
        <v/>
      </c>
      <c r="J386" t="str">
        <f>IF($C386="","",IF($C386=0,"",
IF($H386="","",SUMIFS(Source!K:K,Source!$B:$B,'Process (2)'!$B386,Source!$Q:$Q,"Chiều"))))</f>
        <v/>
      </c>
      <c r="K386" t="str">
        <f>IF($C386="","",IF($C386=0,"",
IF($H386="","",SUMIFS(Source!L:L,Source!$B:$B,'Process (2)'!$B386,Source!$Q:$Q,"Chiều"))))</f>
        <v/>
      </c>
    </row>
    <row r="387" spans="1:11" x14ac:dyDescent="0.25">
      <c r="A387" t="str">
        <v/>
      </c>
      <c r="B387" t="str">
        <v/>
      </c>
      <c r="C387" t="str">
        <f>IF(B387="","",COUNTIF(Source!$B$1:$B$999,B387))</f>
        <v/>
      </c>
      <c r="D387" t="str">
        <f>IF($C387="","",IF($C387=0,"",
IF(SUMIFS(Source!I:I,Source!$B:$B,'Process (2)'!$B387,Source!$Q:$Q,"Sáng")=0,"",SUMIFS(Source!I:I,Source!$B:$B,'Process (2)'!$B387,Source!$Q:$Q,"Sáng"))))</f>
        <v/>
      </c>
      <c r="E387" t="str">
        <f>IF($C387="","",IF($C387=0,"",
IF($D387="","",SUMIFS(Source!J:J,Source!$B:$B,'Process (2)'!$B387,Source!$Q:$Q,"Sáng"))))</f>
        <v/>
      </c>
      <c r="F387" t="str">
        <f>IF($C387="","",IF($C387=0,"",
IF($D387="","",SUMIFS(Source!K:K,Source!$B:$B,'Process (2)'!$B387,Source!$Q:$Q,"Sáng"))))</f>
        <v/>
      </c>
      <c r="G387" t="str">
        <f>IF($C387="","",IF($C387=0,"",
IF($D387="","",SUMIFS(Source!L:L,Source!$B:$B,'Process (2)'!$B387,Source!$Q:$Q,"Sáng"))))</f>
        <v/>
      </c>
      <c r="H387" t="str">
        <f>IF($C387="","",IF($C387=0,"",
IF(SUMIFS(Source!M:M,Source!$B:$B,'Process (2)'!$B387,Source!$Q:$Q,"Chiều")=0,"",SUMIFS(Source!M:M,Source!$B:$B,'Process (2)'!$B387,Source!$Q:$Q,"Chiều"))))</f>
        <v/>
      </c>
      <c r="I387" t="str">
        <f>IF($C387="","",IF($C387=0,"",
IF($H387="","",SUMIFS(Source!J:J,Source!$B:$B,'Process (2)'!$B387,Source!$Q:$Q,"Chiều"))))</f>
        <v/>
      </c>
      <c r="J387" t="str">
        <f>IF($C387="","",IF($C387=0,"",
IF($H387="","",SUMIFS(Source!K:K,Source!$B:$B,'Process (2)'!$B387,Source!$Q:$Q,"Chiều"))))</f>
        <v/>
      </c>
      <c r="K387" t="str">
        <f>IF($C387="","",IF($C387=0,"",
IF($H387="","",SUMIFS(Source!L:L,Source!$B:$B,'Process (2)'!$B387,Source!$Q:$Q,"Chiều"))))</f>
        <v/>
      </c>
    </row>
    <row r="388" spans="1:11" x14ac:dyDescent="0.25">
      <c r="A388" t="str">
        <v/>
      </c>
      <c r="B388" t="str">
        <v/>
      </c>
      <c r="C388" t="str">
        <f>IF(B388="","",COUNTIF(Source!$B$1:$B$999,B388))</f>
        <v/>
      </c>
      <c r="D388" t="str">
        <f>IF($C388="","",IF($C388=0,"",
IF(SUMIFS(Source!I:I,Source!$B:$B,'Process (2)'!$B388,Source!$Q:$Q,"Sáng")=0,"",SUMIFS(Source!I:I,Source!$B:$B,'Process (2)'!$B388,Source!$Q:$Q,"Sáng"))))</f>
        <v/>
      </c>
      <c r="E388" t="str">
        <f>IF($C388="","",IF($C388=0,"",
IF($D388="","",SUMIFS(Source!J:J,Source!$B:$B,'Process (2)'!$B388,Source!$Q:$Q,"Sáng"))))</f>
        <v/>
      </c>
      <c r="F388" t="str">
        <f>IF($C388="","",IF($C388=0,"",
IF($D388="","",SUMIFS(Source!K:K,Source!$B:$B,'Process (2)'!$B388,Source!$Q:$Q,"Sáng"))))</f>
        <v/>
      </c>
      <c r="G388" t="str">
        <f>IF($C388="","",IF($C388=0,"",
IF($D388="","",SUMIFS(Source!L:L,Source!$B:$B,'Process (2)'!$B388,Source!$Q:$Q,"Sáng"))))</f>
        <v/>
      </c>
      <c r="H388" t="str">
        <f>IF($C388="","",IF($C388=0,"",
IF(SUMIFS(Source!M:M,Source!$B:$B,'Process (2)'!$B388,Source!$Q:$Q,"Chiều")=0,"",SUMIFS(Source!M:M,Source!$B:$B,'Process (2)'!$B388,Source!$Q:$Q,"Chiều"))))</f>
        <v/>
      </c>
      <c r="I388" t="str">
        <f>IF($C388="","",IF($C388=0,"",
IF($H388="","",SUMIFS(Source!J:J,Source!$B:$B,'Process (2)'!$B388,Source!$Q:$Q,"Chiều"))))</f>
        <v/>
      </c>
      <c r="J388" t="str">
        <f>IF($C388="","",IF($C388=0,"",
IF($H388="","",SUMIFS(Source!K:K,Source!$B:$B,'Process (2)'!$B388,Source!$Q:$Q,"Chiều"))))</f>
        <v/>
      </c>
      <c r="K388" t="str">
        <f>IF($C388="","",IF($C388=0,"",
IF($H388="","",SUMIFS(Source!L:L,Source!$B:$B,'Process (2)'!$B388,Source!$Q:$Q,"Chiều"))))</f>
        <v/>
      </c>
    </row>
    <row r="389" spans="1:11" x14ac:dyDescent="0.25">
      <c r="A389" t="str">
        <v/>
      </c>
      <c r="B389" t="str">
        <v/>
      </c>
      <c r="C389" t="str">
        <f>IF(B389="","",COUNTIF(Source!$B$1:$B$999,B389))</f>
        <v/>
      </c>
      <c r="D389" t="str">
        <f>IF($C389="","",IF($C389=0,"",
IF(SUMIFS(Source!I:I,Source!$B:$B,'Process (2)'!$B389,Source!$Q:$Q,"Sáng")=0,"",SUMIFS(Source!I:I,Source!$B:$B,'Process (2)'!$B389,Source!$Q:$Q,"Sáng"))))</f>
        <v/>
      </c>
      <c r="E389" t="str">
        <f>IF($C389="","",IF($C389=0,"",
IF($D389="","",SUMIFS(Source!J:J,Source!$B:$B,'Process (2)'!$B389,Source!$Q:$Q,"Sáng"))))</f>
        <v/>
      </c>
      <c r="F389" t="str">
        <f>IF($C389="","",IF($C389=0,"",
IF($D389="","",SUMIFS(Source!K:K,Source!$B:$B,'Process (2)'!$B389,Source!$Q:$Q,"Sáng"))))</f>
        <v/>
      </c>
      <c r="G389" t="str">
        <f>IF($C389="","",IF($C389=0,"",
IF($D389="","",SUMIFS(Source!L:L,Source!$B:$B,'Process (2)'!$B389,Source!$Q:$Q,"Sáng"))))</f>
        <v/>
      </c>
      <c r="H389" t="str">
        <f>IF($C389="","",IF($C389=0,"",
IF(SUMIFS(Source!M:M,Source!$B:$B,'Process (2)'!$B389,Source!$Q:$Q,"Chiều")=0,"",SUMIFS(Source!M:M,Source!$B:$B,'Process (2)'!$B389,Source!$Q:$Q,"Chiều"))))</f>
        <v/>
      </c>
      <c r="I389" t="str">
        <f>IF($C389="","",IF($C389=0,"",
IF($H389="","",SUMIFS(Source!J:J,Source!$B:$B,'Process (2)'!$B389,Source!$Q:$Q,"Chiều"))))</f>
        <v/>
      </c>
      <c r="J389" t="str">
        <f>IF($C389="","",IF($C389=0,"",
IF($H389="","",SUMIFS(Source!K:K,Source!$B:$B,'Process (2)'!$B389,Source!$Q:$Q,"Chiều"))))</f>
        <v/>
      </c>
      <c r="K389" t="str">
        <f>IF($C389="","",IF($C389=0,"",
IF($H389="","",SUMIFS(Source!L:L,Source!$B:$B,'Process (2)'!$B389,Source!$Q:$Q,"Chiều"))))</f>
        <v/>
      </c>
    </row>
    <row r="390" spans="1:11" x14ac:dyDescent="0.25">
      <c r="A390" t="str">
        <v/>
      </c>
      <c r="B390" t="str">
        <v/>
      </c>
      <c r="C390" t="str">
        <f>IF(B390="","",COUNTIF(Source!$B$1:$B$999,B390))</f>
        <v/>
      </c>
      <c r="D390" t="str">
        <f>IF($C390="","",IF($C390=0,"",
IF(SUMIFS(Source!I:I,Source!$B:$B,'Process (2)'!$B390,Source!$Q:$Q,"Sáng")=0,"",SUMIFS(Source!I:I,Source!$B:$B,'Process (2)'!$B390,Source!$Q:$Q,"Sáng"))))</f>
        <v/>
      </c>
      <c r="E390" t="str">
        <f>IF($C390="","",IF($C390=0,"",
IF($D390="","",SUMIFS(Source!J:J,Source!$B:$B,'Process (2)'!$B390,Source!$Q:$Q,"Sáng"))))</f>
        <v/>
      </c>
      <c r="F390" t="str">
        <f>IF($C390="","",IF($C390=0,"",
IF($D390="","",SUMIFS(Source!K:K,Source!$B:$B,'Process (2)'!$B390,Source!$Q:$Q,"Sáng"))))</f>
        <v/>
      </c>
      <c r="G390" t="str">
        <f>IF($C390="","",IF($C390=0,"",
IF($D390="","",SUMIFS(Source!L:L,Source!$B:$B,'Process (2)'!$B390,Source!$Q:$Q,"Sáng"))))</f>
        <v/>
      </c>
      <c r="H390" t="str">
        <f>IF($C390="","",IF($C390=0,"",
IF(SUMIFS(Source!M:M,Source!$B:$B,'Process (2)'!$B390,Source!$Q:$Q,"Chiều")=0,"",SUMIFS(Source!M:M,Source!$B:$B,'Process (2)'!$B390,Source!$Q:$Q,"Chiều"))))</f>
        <v/>
      </c>
      <c r="I390" t="str">
        <f>IF($C390="","",IF($C390=0,"",
IF($H390="","",SUMIFS(Source!J:J,Source!$B:$B,'Process (2)'!$B390,Source!$Q:$Q,"Chiều"))))</f>
        <v/>
      </c>
      <c r="J390" t="str">
        <f>IF($C390="","",IF($C390=0,"",
IF($H390="","",SUMIFS(Source!K:K,Source!$B:$B,'Process (2)'!$B390,Source!$Q:$Q,"Chiều"))))</f>
        <v/>
      </c>
      <c r="K390" t="str">
        <f>IF($C390="","",IF($C390=0,"",
IF($H390="","",SUMIFS(Source!L:L,Source!$B:$B,'Process (2)'!$B390,Source!$Q:$Q,"Chiều"))))</f>
        <v/>
      </c>
    </row>
    <row r="391" spans="1:11" x14ac:dyDescent="0.25">
      <c r="A391" t="str">
        <v/>
      </c>
      <c r="B391" t="str">
        <v/>
      </c>
      <c r="C391" t="str">
        <f>IF(B391="","",COUNTIF(Source!$B$1:$B$999,B391))</f>
        <v/>
      </c>
      <c r="D391" t="str">
        <f>IF($C391="","",IF($C391=0,"",
IF(SUMIFS(Source!I:I,Source!$B:$B,'Process (2)'!$B391,Source!$Q:$Q,"Sáng")=0,"",SUMIFS(Source!I:I,Source!$B:$B,'Process (2)'!$B391,Source!$Q:$Q,"Sáng"))))</f>
        <v/>
      </c>
      <c r="E391" t="str">
        <f>IF($C391="","",IF($C391=0,"",
IF($D391="","",SUMIFS(Source!J:J,Source!$B:$B,'Process (2)'!$B391,Source!$Q:$Q,"Sáng"))))</f>
        <v/>
      </c>
      <c r="F391" t="str">
        <f>IF($C391="","",IF($C391=0,"",
IF($D391="","",SUMIFS(Source!K:K,Source!$B:$B,'Process (2)'!$B391,Source!$Q:$Q,"Sáng"))))</f>
        <v/>
      </c>
      <c r="G391" t="str">
        <f>IF($C391="","",IF($C391=0,"",
IF($D391="","",SUMIFS(Source!L:L,Source!$B:$B,'Process (2)'!$B391,Source!$Q:$Q,"Sáng"))))</f>
        <v/>
      </c>
      <c r="H391" t="str">
        <f>IF($C391="","",IF($C391=0,"",
IF(SUMIFS(Source!M:M,Source!$B:$B,'Process (2)'!$B391,Source!$Q:$Q,"Chiều")=0,"",SUMIFS(Source!M:M,Source!$B:$B,'Process (2)'!$B391,Source!$Q:$Q,"Chiều"))))</f>
        <v/>
      </c>
      <c r="I391" t="str">
        <f>IF($C391="","",IF($C391=0,"",
IF($H391="","",SUMIFS(Source!J:J,Source!$B:$B,'Process (2)'!$B391,Source!$Q:$Q,"Chiều"))))</f>
        <v/>
      </c>
      <c r="J391" t="str">
        <f>IF($C391="","",IF($C391=0,"",
IF($H391="","",SUMIFS(Source!K:K,Source!$B:$B,'Process (2)'!$B391,Source!$Q:$Q,"Chiều"))))</f>
        <v/>
      </c>
      <c r="K391" t="str">
        <f>IF($C391="","",IF($C391=0,"",
IF($H391="","",SUMIFS(Source!L:L,Source!$B:$B,'Process (2)'!$B391,Source!$Q:$Q,"Chiều"))))</f>
        <v/>
      </c>
    </row>
    <row r="392" spans="1:11" x14ac:dyDescent="0.25">
      <c r="A392" t="str">
        <v/>
      </c>
      <c r="B392" t="str">
        <v/>
      </c>
      <c r="C392" t="str">
        <f>IF(B392="","",COUNTIF(Source!$B$1:$B$999,B392))</f>
        <v/>
      </c>
      <c r="D392" t="str">
        <f>IF($C392="","",IF($C392=0,"",
IF(SUMIFS(Source!I:I,Source!$B:$B,'Process (2)'!$B392,Source!$Q:$Q,"Sáng")=0,"",SUMIFS(Source!I:I,Source!$B:$B,'Process (2)'!$B392,Source!$Q:$Q,"Sáng"))))</f>
        <v/>
      </c>
      <c r="E392" t="str">
        <f>IF($C392="","",IF($C392=0,"",
IF($D392="","",SUMIFS(Source!J:J,Source!$B:$B,'Process (2)'!$B392,Source!$Q:$Q,"Sáng"))))</f>
        <v/>
      </c>
      <c r="F392" t="str">
        <f>IF($C392="","",IF($C392=0,"",
IF($D392="","",SUMIFS(Source!K:K,Source!$B:$B,'Process (2)'!$B392,Source!$Q:$Q,"Sáng"))))</f>
        <v/>
      </c>
      <c r="G392" t="str">
        <f>IF($C392="","",IF($C392=0,"",
IF($D392="","",SUMIFS(Source!L:L,Source!$B:$B,'Process (2)'!$B392,Source!$Q:$Q,"Sáng"))))</f>
        <v/>
      </c>
      <c r="H392" t="str">
        <f>IF($C392="","",IF($C392=0,"",
IF(SUMIFS(Source!M:M,Source!$B:$B,'Process (2)'!$B392,Source!$Q:$Q,"Chiều")=0,"",SUMIFS(Source!M:M,Source!$B:$B,'Process (2)'!$B392,Source!$Q:$Q,"Chiều"))))</f>
        <v/>
      </c>
      <c r="I392" t="str">
        <f>IF($C392="","",IF($C392=0,"",
IF($H392="","",SUMIFS(Source!J:J,Source!$B:$B,'Process (2)'!$B392,Source!$Q:$Q,"Chiều"))))</f>
        <v/>
      </c>
      <c r="J392" t="str">
        <f>IF($C392="","",IF($C392=0,"",
IF($H392="","",SUMIFS(Source!K:K,Source!$B:$B,'Process (2)'!$B392,Source!$Q:$Q,"Chiều"))))</f>
        <v/>
      </c>
      <c r="K392" t="str">
        <f>IF($C392="","",IF($C392=0,"",
IF($H392="","",SUMIFS(Source!L:L,Source!$B:$B,'Process (2)'!$B392,Source!$Q:$Q,"Chiều"))))</f>
        <v/>
      </c>
    </row>
    <row r="393" spans="1:11" x14ac:dyDescent="0.25">
      <c r="A393" t="str">
        <v/>
      </c>
      <c r="B393" t="str">
        <v/>
      </c>
      <c r="C393" t="str">
        <f>IF(B393="","",COUNTIF(Source!$B$1:$B$999,B393))</f>
        <v/>
      </c>
      <c r="D393" t="str">
        <f>IF($C393="","",IF($C393=0,"",
IF(SUMIFS(Source!I:I,Source!$B:$B,'Process (2)'!$B393,Source!$Q:$Q,"Sáng")=0,"",SUMIFS(Source!I:I,Source!$B:$B,'Process (2)'!$B393,Source!$Q:$Q,"Sáng"))))</f>
        <v/>
      </c>
      <c r="E393" t="str">
        <f>IF($C393="","",IF($C393=0,"",
IF($D393="","",SUMIFS(Source!J:J,Source!$B:$B,'Process (2)'!$B393,Source!$Q:$Q,"Sáng"))))</f>
        <v/>
      </c>
      <c r="F393" t="str">
        <f>IF($C393="","",IF($C393=0,"",
IF($D393="","",SUMIFS(Source!K:K,Source!$B:$B,'Process (2)'!$B393,Source!$Q:$Q,"Sáng"))))</f>
        <v/>
      </c>
      <c r="G393" t="str">
        <f>IF($C393="","",IF($C393=0,"",
IF($D393="","",SUMIFS(Source!L:L,Source!$B:$B,'Process (2)'!$B393,Source!$Q:$Q,"Sáng"))))</f>
        <v/>
      </c>
      <c r="H393" t="str">
        <f>IF($C393="","",IF($C393=0,"",
IF(SUMIFS(Source!M:M,Source!$B:$B,'Process (2)'!$B393,Source!$Q:$Q,"Chiều")=0,"",SUMIFS(Source!M:M,Source!$B:$B,'Process (2)'!$B393,Source!$Q:$Q,"Chiều"))))</f>
        <v/>
      </c>
      <c r="I393" t="str">
        <f>IF($C393="","",IF($C393=0,"",
IF($H393="","",SUMIFS(Source!J:J,Source!$B:$B,'Process (2)'!$B393,Source!$Q:$Q,"Chiều"))))</f>
        <v/>
      </c>
      <c r="J393" t="str">
        <f>IF($C393="","",IF($C393=0,"",
IF($H393="","",SUMIFS(Source!K:K,Source!$B:$B,'Process (2)'!$B393,Source!$Q:$Q,"Chiều"))))</f>
        <v/>
      </c>
      <c r="K393" t="str">
        <f>IF($C393="","",IF($C393=0,"",
IF($H393="","",SUMIFS(Source!L:L,Source!$B:$B,'Process (2)'!$B393,Source!$Q:$Q,"Chiều"))))</f>
        <v/>
      </c>
    </row>
    <row r="394" spans="1:11" x14ac:dyDescent="0.25">
      <c r="A394" t="str">
        <v/>
      </c>
      <c r="B394" t="str">
        <v/>
      </c>
      <c r="C394" t="str">
        <f>IF(B394="","",COUNTIF(Source!$B$1:$B$999,B394))</f>
        <v/>
      </c>
      <c r="D394" t="str">
        <f>IF($C394="","",IF($C394=0,"",
IF(SUMIFS(Source!I:I,Source!$B:$B,'Process (2)'!$B394,Source!$Q:$Q,"Sáng")=0,"",SUMIFS(Source!I:I,Source!$B:$B,'Process (2)'!$B394,Source!$Q:$Q,"Sáng"))))</f>
        <v/>
      </c>
      <c r="E394" t="str">
        <f>IF($C394="","",IF($C394=0,"",
IF($D394="","",SUMIFS(Source!J:J,Source!$B:$B,'Process (2)'!$B394,Source!$Q:$Q,"Sáng"))))</f>
        <v/>
      </c>
      <c r="F394" t="str">
        <f>IF($C394="","",IF($C394=0,"",
IF($D394="","",SUMIFS(Source!K:K,Source!$B:$B,'Process (2)'!$B394,Source!$Q:$Q,"Sáng"))))</f>
        <v/>
      </c>
      <c r="G394" t="str">
        <f>IF($C394="","",IF($C394=0,"",
IF($D394="","",SUMIFS(Source!L:L,Source!$B:$B,'Process (2)'!$B394,Source!$Q:$Q,"Sáng"))))</f>
        <v/>
      </c>
      <c r="H394" t="str">
        <f>IF($C394="","",IF($C394=0,"",
IF(SUMIFS(Source!M:M,Source!$B:$B,'Process (2)'!$B394,Source!$Q:$Q,"Chiều")=0,"",SUMIFS(Source!M:M,Source!$B:$B,'Process (2)'!$B394,Source!$Q:$Q,"Chiều"))))</f>
        <v/>
      </c>
      <c r="I394" t="str">
        <f>IF($C394="","",IF($C394=0,"",
IF($H394="","",SUMIFS(Source!J:J,Source!$B:$B,'Process (2)'!$B394,Source!$Q:$Q,"Chiều"))))</f>
        <v/>
      </c>
      <c r="J394" t="str">
        <f>IF($C394="","",IF($C394=0,"",
IF($H394="","",SUMIFS(Source!K:K,Source!$B:$B,'Process (2)'!$B394,Source!$Q:$Q,"Chiều"))))</f>
        <v/>
      </c>
      <c r="K394" t="str">
        <f>IF($C394="","",IF($C394=0,"",
IF($H394="","",SUMIFS(Source!L:L,Source!$B:$B,'Process (2)'!$B394,Source!$Q:$Q,"Chiều"))))</f>
        <v/>
      </c>
    </row>
    <row r="395" spans="1:11" x14ac:dyDescent="0.25">
      <c r="A395" t="str">
        <v/>
      </c>
      <c r="B395" t="str">
        <v/>
      </c>
      <c r="C395" t="str">
        <f>IF(B395="","",COUNTIF(Source!$B$1:$B$999,B395))</f>
        <v/>
      </c>
      <c r="D395" t="str">
        <f>IF($C395="","",IF($C395=0,"",
IF(SUMIFS(Source!I:I,Source!$B:$B,'Process (2)'!$B395,Source!$Q:$Q,"Sáng")=0,"",SUMIFS(Source!I:I,Source!$B:$B,'Process (2)'!$B395,Source!$Q:$Q,"Sáng"))))</f>
        <v/>
      </c>
      <c r="E395" t="str">
        <f>IF($C395="","",IF($C395=0,"",
IF($D395="","",SUMIFS(Source!J:J,Source!$B:$B,'Process (2)'!$B395,Source!$Q:$Q,"Sáng"))))</f>
        <v/>
      </c>
      <c r="F395" t="str">
        <f>IF($C395="","",IF($C395=0,"",
IF($D395="","",SUMIFS(Source!K:K,Source!$B:$B,'Process (2)'!$B395,Source!$Q:$Q,"Sáng"))))</f>
        <v/>
      </c>
      <c r="G395" t="str">
        <f>IF($C395="","",IF($C395=0,"",
IF($D395="","",SUMIFS(Source!L:L,Source!$B:$B,'Process (2)'!$B395,Source!$Q:$Q,"Sáng"))))</f>
        <v/>
      </c>
      <c r="H395" t="str">
        <f>IF($C395="","",IF($C395=0,"",
IF(SUMIFS(Source!M:M,Source!$B:$B,'Process (2)'!$B395,Source!$Q:$Q,"Chiều")=0,"",SUMIFS(Source!M:M,Source!$B:$B,'Process (2)'!$B395,Source!$Q:$Q,"Chiều"))))</f>
        <v/>
      </c>
      <c r="I395" t="str">
        <f>IF($C395="","",IF($C395=0,"",
IF($H395="","",SUMIFS(Source!J:J,Source!$B:$B,'Process (2)'!$B395,Source!$Q:$Q,"Chiều"))))</f>
        <v/>
      </c>
      <c r="J395" t="str">
        <f>IF($C395="","",IF($C395=0,"",
IF($H395="","",SUMIFS(Source!K:K,Source!$B:$B,'Process (2)'!$B395,Source!$Q:$Q,"Chiều"))))</f>
        <v/>
      </c>
      <c r="K395" t="str">
        <f>IF($C395="","",IF($C395=0,"",
IF($H395="","",SUMIFS(Source!L:L,Source!$B:$B,'Process (2)'!$B395,Source!$Q:$Q,"Chiều"))))</f>
        <v/>
      </c>
    </row>
    <row r="396" spans="1:11" x14ac:dyDescent="0.25">
      <c r="A396" t="str">
        <v/>
      </c>
      <c r="B396" t="str">
        <v/>
      </c>
      <c r="C396" t="str">
        <f>IF(B396="","",COUNTIF(Source!$B$1:$B$999,B396))</f>
        <v/>
      </c>
      <c r="D396" t="str">
        <f>IF($C396="","",IF($C396=0,"",
IF(SUMIFS(Source!I:I,Source!$B:$B,'Process (2)'!$B396,Source!$Q:$Q,"Sáng")=0,"",SUMIFS(Source!I:I,Source!$B:$B,'Process (2)'!$B396,Source!$Q:$Q,"Sáng"))))</f>
        <v/>
      </c>
      <c r="E396" t="str">
        <f>IF($C396="","",IF($C396=0,"",
IF($D396="","",SUMIFS(Source!J:J,Source!$B:$B,'Process (2)'!$B396,Source!$Q:$Q,"Sáng"))))</f>
        <v/>
      </c>
      <c r="F396" t="str">
        <f>IF($C396="","",IF($C396=0,"",
IF($D396="","",SUMIFS(Source!K:K,Source!$B:$B,'Process (2)'!$B396,Source!$Q:$Q,"Sáng"))))</f>
        <v/>
      </c>
      <c r="G396" t="str">
        <f>IF($C396="","",IF($C396=0,"",
IF($D396="","",SUMIFS(Source!L:L,Source!$B:$B,'Process (2)'!$B396,Source!$Q:$Q,"Sáng"))))</f>
        <v/>
      </c>
      <c r="H396" t="str">
        <f>IF($C396="","",IF($C396=0,"",
IF(SUMIFS(Source!M:M,Source!$B:$B,'Process (2)'!$B396,Source!$Q:$Q,"Chiều")=0,"",SUMIFS(Source!M:M,Source!$B:$B,'Process (2)'!$B396,Source!$Q:$Q,"Chiều"))))</f>
        <v/>
      </c>
      <c r="I396" t="str">
        <f>IF($C396="","",IF($C396=0,"",
IF($H396="","",SUMIFS(Source!J:J,Source!$B:$B,'Process (2)'!$B396,Source!$Q:$Q,"Chiều"))))</f>
        <v/>
      </c>
      <c r="J396" t="str">
        <f>IF($C396="","",IF($C396=0,"",
IF($H396="","",SUMIFS(Source!K:K,Source!$B:$B,'Process (2)'!$B396,Source!$Q:$Q,"Chiều"))))</f>
        <v/>
      </c>
      <c r="K396" t="str">
        <f>IF($C396="","",IF($C396=0,"",
IF($H396="","",SUMIFS(Source!L:L,Source!$B:$B,'Process (2)'!$B396,Source!$Q:$Q,"Chiều"))))</f>
        <v/>
      </c>
    </row>
    <row r="397" spans="1:11" x14ac:dyDescent="0.25">
      <c r="A397" t="str">
        <v/>
      </c>
      <c r="B397" t="str">
        <v/>
      </c>
      <c r="C397" t="str">
        <f>IF(B397="","",COUNTIF(Source!$B$1:$B$999,B397))</f>
        <v/>
      </c>
      <c r="D397" t="str">
        <f>IF($C397="","",IF($C397=0,"",
IF(SUMIFS(Source!I:I,Source!$B:$B,'Process (2)'!$B397,Source!$Q:$Q,"Sáng")=0,"",SUMIFS(Source!I:I,Source!$B:$B,'Process (2)'!$B397,Source!$Q:$Q,"Sáng"))))</f>
        <v/>
      </c>
      <c r="E397" t="str">
        <f>IF($C397="","",IF($C397=0,"",
IF($D397="","",SUMIFS(Source!J:J,Source!$B:$B,'Process (2)'!$B397,Source!$Q:$Q,"Sáng"))))</f>
        <v/>
      </c>
      <c r="F397" t="str">
        <f>IF($C397="","",IF($C397=0,"",
IF($D397="","",SUMIFS(Source!K:K,Source!$B:$B,'Process (2)'!$B397,Source!$Q:$Q,"Sáng"))))</f>
        <v/>
      </c>
      <c r="G397" t="str">
        <f>IF($C397="","",IF($C397=0,"",
IF($D397="","",SUMIFS(Source!L:L,Source!$B:$B,'Process (2)'!$B397,Source!$Q:$Q,"Sáng"))))</f>
        <v/>
      </c>
      <c r="H397" t="str">
        <f>IF($C397="","",IF($C397=0,"",
IF(SUMIFS(Source!M:M,Source!$B:$B,'Process (2)'!$B397,Source!$Q:$Q,"Chiều")=0,"",SUMIFS(Source!M:M,Source!$B:$B,'Process (2)'!$B397,Source!$Q:$Q,"Chiều"))))</f>
        <v/>
      </c>
      <c r="I397" t="str">
        <f>IF($C397="","",IF($C397=0,"",
IF($H397="","",SUMIFS(Source!J:J,Source!$B:$B,'Process (2)'!$B397,Source!$Q:$Q,"Chiều"))))</f>
        <v/>
      </c>
      <c r="J397" t="str">
        <f>IF($C397="","",IF($C397=0,"",
IF($H397="","",SUMIFS(Source!K:K,Source!$B:$B,'Process (2)'!$B397,Source!$Q:$Q,"Chiều"))))</f>
        <v/>
      </c>
      <c r="K397" t="str">
        <f>IF($C397="","",IF($C397=0,"",
IF($H397="","",SUMIFS(Source!L:L,Source!$B:$B,'Process (2)'!$B397,Source!$Q:$Q,"Chiều"))))</f>
        <v/>
      </c>
    </row>
    <row r="398" spans="1:11" x14ac:dyDescent="0.25">
      <c r="A398" t="str">
        <v/>
      </c>
      <c r="B398" t="str">
        <v/>
      </c>
      <c r="C398" t="str">
        <f>IF(B398="","",COUNTIF(Source!$B$1:$B$999,B398))</f>
        <v/>
      </c>
      <c r="D398" t="str">
        <f>IF($C398="","",IF($C398=0,"",
IF(SUMIFS(Source!I:I,Source!$B:$B,'Process (2)'!$B398,Source!$Q:$Q,"Sáng")=0,"",SUMIFS(Source!I:I,Source!$B:$B,'Process (2)'!$B398,Source!$Q:$Q,"Sáng"))))</f>
        <v/>
      </c>
      <c r="E398" t="str">
        <f>IF($C398="","",IF($C398=0,"",
IF($D398="","",SUMIFS(Source!J:J,Source!$B:$B,'Process (2)'!$B398,Source!$Q:$Q,"Sáng"))))</f>
        <v/>
      </c>
      <c r="F398" t="str">
        <f>IF($C398="","",IF($C398=0,"",
IF($D398="","",SUMIFS(Source!K:K,Source!$B:$B,'Process (2)'!$B398,Source!$Q:$Q,"Sáng"))))</f>
        <v/>
      </c>
      <c r="G398" t="str">
        <f>IF($C398="","",IF($C398=0,"",
IF($D398="","",SUMIFS(Source!L:L,Source!$B:$B,'Process (2)'!$B398,Source!$Q:$Q,"Sáng"))))</f>
        <v/>
      </c>
      <c r="H398" t="str">
        <f>IF($C398="","",IF($C398=0,"",
IF(SUMIFS(Source!M:M,Source!$B:$B,'Process (2)'!$B398,Source!$Q:$Q,"Chiều")=0,"",SUMIFS(Source!M:M,Source!$B:$B,'Process (2)'!$B398,Source!$Q:$Q,"Chiều"))))</f>
        <v/>
      </c>
      <c r="I398" t="str">
        <f>IF($C398="","",IF($C398=0,"",
IF($H398="","",SUMIFS(Source!J:J,Source!$B:$B,'Process (2)'!$B398,Source!$Q:$Q,"Chiều"))))</f>
        <v/>
      </c>
      <c r="J398" t="str">
        <f>IF($C398="","",IF($C398=0,"",
IF($H398="","",SUMIFS(Source!K:K,Source!$B:$B,'Process (2)'!$B398,Source!$Q:$Q,"Chiều"))))</f>
        <v/>
      </c>
      <c r="K398" t="str">
        <f>IF($C398="","",IF($C398=0,"",
IF($H398="","",SUMIFS(Source!L:L,Source!$B:$B,'Process (2)'!$B398,Source!$Q:$Q,"Chiều"))))</f>
        <v/>
      </c>
    </row>
    <row r="399" spans="1:11" x14ac:dyDescent="0.25">
      <c r="A399" t="str">
        <v/>
      </c>
      <c r="B399" t="str">
        <v/>
      </c>
      <c r="C399" t="str">
        <f>IF(B399="","",COUNTIF(Source!$B$1:$B$999,B399))</f>
        <v/>
      </c>
      <c r="D399" t="str">
        <f>IF($C399="","",IF($C399=0,"",
IF(SUMIFS(Source!I:I,Source!$B:$B,'Process (2)'!$B399,Source!$Q:$Q,"Sáng")=0,"",SUMIFS(Source!I:I,Source!$B:$B,'Process (2)'!$B399,Source!$Q:$Q,"Sáng"))))</f>
        <v/>
      </c>
      <c r="E399" t="str">
        <f>IF($C399="","",IF($C399=0,"",
IF($D399="","",SUMIFS(Source!J:J,Source!$B:$B,'Process (2)'!$B399,Source!$Q:$Q,"Sáng"))))</f>
        <v/>
      </c>
      <c r="F399" t="str">
        <f>IF($C399="","",IF($C399=0,"",
IF($D399="","",SUMIFS(Source!K:K,Source!$B:$B,'Process (2)'!$B399,Source!$Q:$Q,"Sáng"))))</f>
        <v/>
      </c>
      <c r="G399" t="str">
        <f>IF($C399="","",IF($C399=0,"",
IF($D399="","",SUMIFS(Source!L:L,Source!$B:$B,'Process (2)'!$B399,Source!$Q:$Q,"Sáng"))))</f>
        <v/>
      </c>
      <c r="H399" t="str">
        <f>IF($C399="","",IF($C399=0,"",
IF(SUMIFS(Source!M:M,Source!$B:$B,'Process (2)'!$B399,Source!$Q:$Q,"Chiều")=0,"",SUMIFS(Source!M:M,Source!$B:$B,'Process (2)'!$B399,Source!$Q:$Q,"Chiều"))))</f>
        <v/>
      </c>
      <c r="I399" t="str">
        <f>IF($C399="","",IF($C399=0,"",
IF($H399="","",SUMIFS(Source!J:J,Source!$B:$B,'Process (2)'!$B399,Source!$Q:$Q,"Chiều"))))</f>
        <v/>
      </c>
      <c r="J399" t="str">
        <f>IF($C399="","",IF($C399=0,"",
IF($H399="","",SUMIFS(Source!K:K,Source!$B:$B,'Process (2)'!$B399,Source!$Q:$Q,"Chiều"))))</f>
        <v/>
      </c>
      <c r="K399" t="str">
        <f>IF($C399="","",IF($C399=0,"",
IF($H399="","",SUMIFS(Source!L:L,Source!$B:$B,'Process (2)'!$B399,Source!$Q:$Q,"Chiều"))))</f>
        <v/>
      </c>
    </row>
    <row r="400" spans="1:11" x14ac:dyDescent="0.25">
      <c r="A400" t="str">
        <v/>
      </c>
      <c r="B400" t="str">
        <v/>
      </c>
      <c r="C400" t="str">
        <f>IF(B400="","",COUNTIF(Source!$B$1:$B$999,B400))</f>
        <v/>
      </c>
      <c r="D400" t="str">
        <f>IF($C400="","",IF($C400=0,"",
IF(SUMIFS(Source!I:I,Source!$B:$B,'Process (2)'!$B400,Source!$Q:$Q,"Sáng")=0,"",SUMIFS(Source!I:I,Source!$B:$B,'Process (2)'!$B400,Source!$Q:$Q,"Sáng"))))</f>
        <v/>
      </c>
      <c r="E400" t="str">
        <f>IF($C400="","",IF($C400=0,"",
IF($D400="","",SUMIFS(Source!J:J,Source!$B:$B,'Process (2)'!$B400,Source!$Q:$Q,"Sáng"))))</f>
        <v/>
      </c>
      <c r="F400" t="str">
        <f>IF($C400="","",IF($C400=0,"",
IF($D400="","",SUMIFS(Source!K:K,Source!$B:$B,'Process (2)'!$B400,Source!$Q:$Q,"Sáng"))))</f>
        <v/>
      </c>
      <c r="G400" t="str">
        <f>IF($C400="","",IF($C400=0,"",
IF($D400="","",SUMIFS(Source!L:L,Source!$B:$B,'Process (2)'!$B400,Source!$Q:$Q,"Sáng"))))</f>
        <v/>
      </c>
      <c r="H400" t="str">
        <f>IF($C400="","",IF($C400=0,"",
IF(SUMIFS(Source!M:M,Source!$B:$B,'Process (2)'!$B400,Source!$Q:$Q,"Chiều")=0,"",SUMIFS(Source!M:M,Source!$B:$B,'Process (2)'!$B400,Source!$Q:$Q,"Chiều"))))</f>
        <v/>
      </c>
      <c r="I400" t="str">
        <f>IF($C400="","",IF($C400=0,"",
IF($H400="","",SUMIFS(Source!J:J,Source!$B:$B,'Process (2)'!$B400,Source!$Q:$Q,"Chiều"))))</f>
        <v/>
      </c>
      <c r="J400" t="str">
        <f>IF($C400="","",IF($C400=0,"",
IF($H400="","",SUMIFS(Source!K:K,Source!$B:$B,'Process (2)'!$B400,Source!$Q:$Q,"Chiều"))))</f>
        <v/>
      </c>
      <c r="K400" t="str">
        <f>IF($C400="","",IF($C400=0,"",
IF($H400="","",SUMIFS(Source!L:L,Source!$B:$B,'Process (2)'!$B400,Source!$Q:$Q,"Chiều"))))</f>
        <v/>
      </c>
    </row>
    <row r="401" spans="1:11" x14ac:dyDescent="0.25">
      <c r="A401" t="str">
        <v/>
      </c>
      <c r="B401" t="str">
        <v/>
      </c>
      <c r="C401" t="str">
        <f>IF(B401="","",COUNTIF(Source!$B$1:$B$999,B401))</f>
        <v/>
      </c>
      <c r="D401" t="str">
        <f>IF($C401="","",IF($C401=0,"",
IF(SUMIFS(Source!I:I,Source!$B:$B,'Process (2)'!$B401,Source!$Q:$Q,"Sáng")=0,"",SUMIFS(Source!I:I,Source!$B:$B,'Process (2)'!$B401,Source!$Q:$Q,"Sáng"))))</f>
        <v/>
      </c>
      <c r="E401" t="str">
        <f>IF($C401="","",IF($C401=0,"",
IF($D401="","",SUMIFS(Source!J:J,Source!$B:$B,'Process (2)'!$B401,Source!$Q:$Q,"Sáng"))))</f>
        <v/>
      </c>
      <c r="F401" t="str">
        <f>IF($C401="","",IF($C401=0,"",
IF($D401="","",SUMIFS(Source!K:K,Source!$B:$B,'Process (2)'!$B401,Source!$Q:$Q,"Sáng"))))</f>
        <v/>
      </c>
      <c r="G401" t="str">
        <f>IF($C401="","",IF($C401=0,"",
IF($D401="","",SUMIFS(Source!L:L,Source!$B:$B,'Process (2)'!$B401,Source!$Q:$Q,"Sáng"))))</f>
        <v/>
      </c>
      <c r="H401" t="str">
        <f>IF($C401="","",IF($C401=0,"",
IF(SUMIFS(Source!M:M,Source!$B:$B,'Process (2)'!$B401,Source!$Q:$Q,"Chiều")=0,"",SUMIFS(Source!M:M,Source!$B:$B,'Process (2)'!$B401,Source!$Q:$Q,"Chiều"))))</f>
        <v/>
      </c>
      <c r="I401" t="str">
        <f>IF($C401="","",IF($C401=0,"",
IF($H401="","",SUMIFS(Source!J:J,Source!$B:$B,'Process (2)'!$B401,Source!$Q:$Q,"Chiều"))))</f>
        <v/>
      </c>
      <c r="J401" t="str">
        <f>IF($C401="","",IF($C401=0,"",
IF($H401="","",SUMIFS(Source!K:K,Source!$B:$B,'Process (2)'!$B401,Source!$Q:$Q,"Chiều"))))</f>
        <v/>
      </c>
      <c r="K401" t="str">
        <f>IF($C401="","",IF($C401=0,"",
IF($H401="","",SUMIFS(Source!L:L,Source!$B:$B,'Process (2)'!$B401,Source!$Q:$Q,"Chiều"))))</f>
        <v/>
      </c>
    </row>
    <row r="402" spans="1:11" x14ac:dyDescent="0.25">
      <c r="A402" t="str">
        <v/>
      </c>
      <c r="B402" t="str">
        <v/>
      </c>
      <c r="C402" t="str">
        <f>IF(B402="","",COUNTIF(Source!$B$1:$B$999,B402))</f>
        <v/>
      </c>
      <c r="D402" t="str">
        <f>IF($C402="","",IF($C402=0,"",
IF(SUMIFS(Source!I:I,Source!$B:$B,'Process (2)'!$B402,Source!$Q:$Q,"Sáng")=0,"",SUMIFS(Source!I:I,Source!$B:$B,'Process (2)'!$B402,Source!$Q:$Q,"Sáng"))))</f>
        <v/>
      </c>
      <c r="E402" t="str">
        <f>IF($C402="","",IF($C402=0,"",
IF($D402="","",SUMIFS(Source!J:J,Source!$B:$B,'Process (2)'!$B402,Source!$Q:$Q,"Sáng"))))</f>
        <v/>
      </c>
      <c r="F402" t="str">
        <f>IF($C402="","",IF($C402=0,"",
IF($D402="","",SUMIFS(Source!K:K,Source!$B:$B,'Process (2)'!$B402,Source!$Q:$Q,"Sáng"))))</f>
        <v/>
      </c>
      <c r="G402" t="str">
        <f>IF($C402="","",IF($C402=0,"",
IF($D402="","",SUMIFS(Source!L:L,Source!$B:$B,'Process (2)'!$B402,Source!$Q:$Q,"Sáng"))))</f>
        <v/>
      </c>
      <c r="H402" t="str">
        <f>IF($C402="","",IF($C402=0,"",
IF(SUMIFS(Source!M:M,Source!$B:$B,'Process (2)'!$B402,Source!$Q:$Q,"Chiều")=0,"",SUMIFS(Source!M:M,Source!$B:$B,'Process (2)'!$B402,Source!$Q:$Q,"Chiều"))))</f>
        <v/>
      </c>
      <c r="I402" t="str">
        <f>IF($C402="","",IF($C402=0,"",
IF($H402="","",SUMIFS(Source!J:J,Source!$B:$B,'Process (2)'!$B402,Source!$Q:$Q,"Chiều"))))</f>
        <v/>
      </c>
      <c r="J402" t="str">
        <f>IF($C402="","",IF($C402=0,"",
IF($H402="","",SUMIFS(Source!K:K,Source!$B:$B,'Process (2)'!$B402,Source!$Q:$Q,"Chiều"))))</f>
        <v/>
      </c>
      <c r="K402" t="str">
        <f>IF($C402="","",IF($C402=0,"",
IF($H402="","",SUMIFS(Source!L:L,Source!$B:$B,'Process (2)'!$B402,Source!$Q:$Q,"Chiều"))))</f>
        <v/>
      </c>
    </row>
    <row r="403" spans="1:11" x14ac:dyDescent="0.25">
      <c r="A403" t="str">
        <v/>
      </c>
      <c r="B403" t="str">
        <v/>
      </c>
      <c r="C403" t="str">
        <f>IF(B403="","",COUNTIF(Source!$B$1:$B$999,B403))</f>
        <v/>
      </c>
      <c r="D403" t="str">
        <f>IF($C403="","",IF($C403=0,"",
IF(SUMIFS(Source!I:I,Source!$B:$B,'Process (2)'!$B403,Source!$Q:$Q,"Sáng")=0,"",SUMIFS(Source!I:I,Source!$B:$B,'Process (2)'!$B403,Source!$Q:$Q,"Sáng"))))</f>
        <v/>
      </c>
      <c r="E403" t="str">
        <f>IF($C403="","",IF($C403=0,"",
IF($D403="","",SUMIFS(Source!J:J,Source!$B:$B,'Process (2)'!$B403,Source!$Q:$Q,"Sáng"))))</f>
        <v/>
      </c>
      <c r="F403" t="str">
        <f>IF($C403="","",IF($C403=0,"",
IF($D403="","",SUMIFS(Source!K:K,Source!$B:$B,'Process (2)'!$B403,Source!$Q:$Q,"Sáng"))))</f>
        <v/>
      </c>
      <c r="G403" t="str">
        <f>IF($C403="","",IF($C403=0,"",
IF($D403="","",SUMIFS(Source!L:L,Source!$B:$B,'Process (2)'!$B403,Source!$Q:$Q,"Sáng"))))</f>
        <v/>
      </c>
      <c r="H403" t="str">
        <f>IF($C403="","",IF($C403=0,"",
IF(SUMIFS(Source!M:M,Source!$B:$B,'Process (2)'!$B403,Source!$Q:$Q,"Chiều")=0,"",SUMIFS(Source!M:M,Source!$B:$B,'Process (2)'!$B403,Source!$Q:$Q,"Chiều"))))</f>
        <v/>
      </c>
      <c r="I403" t="str">
        <f>IF($C403="","",IF($C403=0,"",
IF($H403="","",SUMIFS(Source!J:J,Source!$B:$B,'Process (2)'!$B403,Source!$Q:$Q,"Chiều"))))</f>
        <v/>
      </c>
      <c r="J403" t="str">
        <f>IF($C403="","",IF($C403=0,"",
IF($H403="","",SUMIFS(Source!K:K,Source!$B:$B,'Process (2)'!$B403,Source!$Q:$Q,"Chiều"))))</f>
        <v/>
      </c>
      <c r="K403" t="str">
        <f>IF($C403="","",IF($C403=0,"",
IF($H403="","",SUMIFS(Source!L:L,Source!$B:$B,'Process (2)'!$B403,Source!$Q:$Q,"Chiều"))))</f>
        <v/>
      </c>
    </row>
    <row r="404" spans="1:11" x14ac:dyDescent="0.25">
      <c r="A404" t="str">
        <v/>
      </c>
      <c r="B404" t="str">
        <v/>
      </c>
      <c r="C404" t="str">
        <f>IF(B404="","",COUNTIF(Source!$B$1:$B$999,B404))</f>
        <v/>
      </c>
      <c r="D404" t="str">
        <f>IF($C404="","",IF($C404=0,"",
IF(SUMIFS(Source!I:I,Source!$B:$B,'Process (2)'!$B404,Source!$Q:$Q,"Sáng")=0,"",SUMIFS(Source!I:I,Source!$B:$B,'Process (2)'!$B404,Source!$Q:$Q,"Sáng"))))</f>
        <v/>
      </c>
      <c r="E404" t="str">
        <f>IF($C404="","",IF($C404=0,"",
IF($D404="","",SUMIFS(Source!J:J,Source!$B:$B,'Process (2)'!$B404,Source!$Q:$Q,"Sáng"))))</f>
        <v/>
      </c>
      <c r="F404" t="str">
        <f>IF($C404="","",IF($C404=0,"",
IF($D404="","",SUMIFS(Source!K:K,Source!$B:$B,'Process (2)'!$B404,Source!$Q:$Q,"Sáng"))))</f>
        <v/>
      </c>
      <c r="G404" t="str">
        <f>IF($C404="","",IF($C404=0,"",
IF($D404="","",SUMIFS(Source!L:L,Source!$B:$B,'Process (2)'!$B404,Source!$Q:$Q,"Sáng"))))</f>
        <v/>
      </c>
      <c r="H404" t="str">
        <f>IF($C404="","",IF($C404=0,"",
IF(SUMIFS(Source!M:M,Source!$B:$B,'Process (2)'!$B404,Source!$Q:$Q,"Chiều")=0,"",SUMIFS(Source!M:M,Source!$B:$B,'Process (2)'!$B404,Source!$Q:$Q,"Chiều"))))</f>
        <v/>
      </c>
      <c r="I404" t="str">
        <f>IF($C404="","",IF($C404=0,"",
IF($H404="","",SUMIFS(Source!J:J,Source!$B:$B,'Process (2)'!$B404,Source!$Q:$Q,"Chiều"))))</f>
        <v/>
      </c>
      <c r="J404" t="str">
        <f>IF($C404="","",IF($C404=0,"",
IF($H404="","",SUMIFS(Source!K:K,Source!$B:$B,'Process (2)'!$B404,Source!$Q:$Q,"Chiều"))))</f>
        <v/>
      </c>
      <c r="K404" t="str">
        <f>IF($C404="","",IF($C404=0,"",
IF($H404="","",SUMIFS(Source!L:L,Source!$B:$B,'Process (2)'!$B404,Source!$Q:$Q,"Chiều"))))</f>
        <v/>
      </c>
    </row>
    <row r="405" spans="1:11" x14ac:dyDescent="0.25">
      <c r="A405" t="str">
        <v/>
      </c>
      <c r="B405" t="str">
        <v/>
      </c>
      <c r="C405" t="str">
        <f>IF(B405="","",COUNTIF(Source!$B$1:$B$999,B405))</f>
        <v/>
      </c>
      <c r="D405" t="str">
        <f>IF($C405="","",IF($C405=0,"",
IF(SUMIFS(Source!I:I,Source!$B:$B,'Process (2)'!$B405,Source!$Q:$Q,"Sáng")=0,"",SUMIFS(Source!I:I,Source!$B:$B,'Process (2)'!$B405,Source!$Q:$Q,"Sáng"))))</f>
        <v/>
      </c>
      <c r="E405" t="str">
        <f>IF($C405="","",IF($C405=0,"",
IF($D405="","",SUMIFS(Source!J:J,Source!$B:$B,'Process (2)'!$B405,Source!$Q:$Q,"Sáng"))))</f>
        <v/>
      </c>
      <c r="F405" t="str">
        <f>IF($C405="","",IF($C405=0,"",
IF($D405="","",SUMIFS(Source!K:K,Source!$B:$B,'Process (2)'!$B405,Source!$Q:$Q,"Sáng"))))</f>
        <v/>
      </c>
      <c r="G405" t="str">
        <f>IF($C405="","",IF($C405=0,"",
IF($D405="","",SUMIFS(Source!L:L,Source!$B:$B,'Process (2)'!$B405,Source!$Q:$Q,"Sáng"))))</f>
        <v/>
      </c>
      <c r="H405" t="str">
        <f>IF($C405="","",IF($C405=0,"",
IF(SUMIFS(Source!M:M,Source!$B:$B,'Process (2)'!$B405,Source!$Q:$Q,"Chiều")=0,"",SUMIFS(Source!M:M,Source!$B:$B,'Process (2)'!$B405,Source!$Q:$Q,"Chiều"))))</f>
        <v/>
      </c>
      <c r="I405" t="str">
        <f>IF($C405="","",IF($C405=0,"",
IF($H405="","",SUMIFS(Source!J:J,Source!$B:$B,'Process (2)'!$B405,Source!$Q:$Q,"Chiều"))))</f>
        <v/>
      </c>
      <c r="J405" t="str">
        <f>IF($C405="","",IF($C405=0,"",
IF($H405="","",SUMIFS(Source!K:K,Source!$B:$B,'Process (2)'!$B405,Source!$Q:$Q,"Chiều"))))</f>
        <v/>
      </c>
      <c r="K405" t="str">
        <f>IF($C405="","",IF($C405=0,"",
IF($H405="","",SUMIFS(Source!L:L,Source!$B:$B,'Process (2)'!$B405,Source!$Q:$Q,"Chiều"))))</f>
        <v/>
      </c>
    </row>
    <row r="406" spans="1:11" x14ac:dyDescent="0.25">
      <c r="A406" t="str">
        <v/>
      </c>
      <c r="B406" t="str">
        <v/>
      </c>
      <c r="C406" t="str">
        <f>IF(B406="","",COUNTIF(Source!$B$1:$B$999,B406))</f>
        <v/>
      </c>
      <c r="D406" t="str">
        <f>IF($C406="","",IF($C406=0,"",
IF(SUMIFS(Source!I:I,Source!$B:$B,'Process (2)'!$B406,Source!$Q:$Q,"Sáng")=0,"",SUMIFS(Source!I:I,Source!$B:$B,'Process (2)'!$B406,Source!$Q:$Q,"Sáng"))))</f>
        <v/>
      </c>
      <c r="E406" t="str">
        <f>IF($C406="","",IF($C406=0,"",
IF($D406="","",SUMIFS(Source!J:J,Source!$B:$B,'Process (2)'!$B406,Source!$Q:$Q,"Sáng"))))</f>
        <v/>
      </c>
      <c r="F406" t="str">
        <f>IF($C406="","",IF($C406=0,"",
IF($D406="","",SUMIFS(Source!K:K,Source!$B:$B,'Process (2)'!$B406,Source!$Q:$Q,"Sáng"))))</f>
        <v/>
      </c>
      <c r="G406" t="str">
        <f>IF($C406="","",IF($C406=0,"",
IF($D406="","",SUMIFS(Source!L:L,Source!$B:$B,'Process (2)'!$B406,Source!$Q:$Q,"Sáng"))))</f>
        <v/>
      </c>
      <c r="H406" t="str">
        <f>IF($C406="","",IF($C406=0,"",
IF(SUMIFS(Source!M:M,Source!$B:$B,'Process (2)'!$B406,Source!$Q:$Q,"Chiều")=0,"",SUMIFS(Source!M:M,Source!$B:$B,'Process (2)'!$B406,Source!$Q:$Q,"Chiều"))))</f>
        <v/>
      </c>
      <c r="I406" t="str">
        <f>IF($C406="","",IF($C406=0,"",
IF($H406="","",SUMIFS(Source!J:J,Source!$B:$B,'Process (2)'!$B406,Source!$Q:$Q,"Chiều"))))</f>
        <v/>
      </c>
      <c r="J406" t="str">
        <f>IF($C406="","",IF($C406=0,"",
IF($H406="","",SUMIFS(Source!K:K,Source!$B:$B,'Process (2)'!$B406,Source!$Q:$Q,"Chiều"))))</f>
        <v/>
      </c>
      <c r="K406" t="str">
        <f>IF($C406="","",IF($C406=0,"",
IF($H406="","",SUMIFS(Source!L:L,Source!$B:$B,'Process (2)'!$B406,Source!$Q:$Q,"Chiều"))))</f>
        <v/>
      </c>
    </row>
    <row r="407" spans="1:11" x14ac:dyDescent="0.25">
      <c r="A407" t="str">
        <v/>
      </c>
      <c r="B407" t="str">
        <v/>
      </c>
      <c r="C407" t="str">
        <f>IF(B407="","",COUNTIF(Source!$B$1:$B$999,B407))</f>
        <v/>
      </c>
      <c r="D407" t="str">
        <f>IF($C407="","",IF($C407=0,"",
IF(SUMIFS(Source!I:I,Source!$B:$B,'Process (2)'!$B407,Source!$Q:$Q,"Sáng")=0,"",SUMIFS(Source!I:I,Source!$B:$B,'Process (2)'!$B407,Source!$Q:$Q,"Sáng"))))</f>
        <v/>
      </c>
      <c r="E407" t="str">
        <f>IF($C407="","",IF($C407=0,"",
IF($D407="","",SUMIFS(Source!J:J,Source!$B:$B,'Process (2)'!$B407,Source!$Q:$Q,"Sáng"))))</f>
        <v/>
      </c>
      <c r="F407" t="str">
        <f>IF($C407="","",IF($C407=0,"",
IF($D407="","",SUMIFS(Source!K:K,Source!$B:$B,'Process (2)'!$B407,Source!$Q:$Q,"Sáng"))))</f>
        <v/>
      </c>
      <c r="G407" t="str">
        <f>IF($C407="","",IF($C407=0,"",
IF($D407="","",SUMIFS(Source!L:L,Source!$B:$B,'Process (2)'!$B407,Source!$Q:$Q,"Sáng"))))</f>
        <v/>
      </c>
      <c r="H407" t="str">
        <f>IF($C407="","",IF($C407=0,"",
IF(SUMIFS(Source!M:M,Source!$B:$B,'Process (2)'!$B407,Source!$Q:$Q,"Chiều")=0,"",SUMIFS(Source!M:M,Source!$B:$B,'Process (2)'!$B407,Source!$Q:$Q,"Chiều"))))</f>
        <v/>
      </c>
      <c r="I407" t="str">
        <f>IF($C407="","",IF($C407=0,"",
IF($H407="","",SUMIFS(Source!J:J,Source!$B:$B,'Process (2)'!$B407,Source!$Q:$Q,"Chiều"))))</f>
        <v/>
      </c>
      <c r="J407" t="str">
        <f>IF($C407="","",IF($C407=0,"",
IF($H407="","",SUMIFS(Source!K:K,Source!$B:$B,'Process (2)'!$B407,Source!$Q:$Q,"Chiều"))))</f>
        <v/>
      </c>
      <c r="K407" t="str">
        <f>IF($C407="","",IF($C407=0,"",
IF($H407="","",SUMIFS(Source!L:L,Source!$B:$B,'Process (2)'!$B407,Source!$Q:$Q,"Chiều"))))</f>
        <v/>
      </c>
    </row>
    <row r="408" spans="1:11" x14ac:dyDescent="0.25">
      <c r="A408" t="str">
        <v/>
      </c>
      <c r="B408" t="str">
        <v/>
      </c>
      <c r="C408" t="str">
        <f>IF(B408="","",COUNTIF(Source!$B$1:$B$999,B408))</f>
        <v/>
      </c>
      <c r="D408" t="str">
        <f>IF($C408="","",IF($C408=0,"",
IF(SUMIFS(Source!I:I,Source!$B:$B,'Process (2)'!$B408,Source!$Q:$Q,"Sáng")=0,"",SUMIFS(Source!I:I,Source!$B:$B,'Process (2)'!$B408,Source!$Q:$Q,"Sáng"))))</f>
        <v/>
      </c>
      <c r="E408" t="str">
        <f>IF($C408="","",IF($C408=0,"",
IF($D408="","",SUMIFS(Source!J:J,Source!$B:$B,'Process (2)'!$B408,Source!$Q:$Q,"Sáng"))))</f>
        <v/>
      </c>
      <c r="F408" t="str">
        <f>IF($C408="","",IF($C408=0,"",
IF($D408="","",SUMIFS(Source!K:K,Source!$B:$B,'Process (2)'!$B408,Source!$Q:$Q,"Sáng"))))</f>
        <v/>
      </c>
      <c r="G408" t="str">
        <f>IF($C408="","",IF($C408=0,"",
IF($D408="","",SUMIFS(Source!L:L,Source!$B:$B,'Process (2)'!$B408,Source!$Q:$Q,"Sáng"))))</f>
        <v/>
      </c>
      <c r="H408" t="str">
        <f>IF($C408="","",IF($C408=0,"",
IF(SUMIFS(Source!M:M,Source!$B:$B,'Process (2)'!$B408,Source!$Q:$Q,"Chiều")=0,"",SUMIFS(Source!M:M,Source!$B:$B,'Process (2)'!$B408,Source!$Q:$Q,"Chiều"))))</f>
        <v/>
      </c>
      <c r="I408" t="str">
        <f>IF($C408="","",IF($C408=0,"",
IF($H408="","",SUMIFS(Source!J:J,Source!$B:$B,'Process (2)'!$B408,Source!$Q:$Q,"Chiều"))))</f>
        <v/>
      </c>
      <c r="J408" t="str">
        <f>IF($C408="","",IF($C408=0,"",
IF($H408="","",SUMIFS(Source!K:K,Source!$B:$B,'Process (2)'!$B408,Source!$Q:$Q,"Chiều"))))</f>
        <v/>
      </c>
      <c r="K408" t="str">
        <f>IF($C408="","",IF($C408=0,"",
IF($H408="","",SUMIFS(Source!L:L,Source!$B:$B,'Process (2)'!$B408,Source!$Q:$Q,"Chiều"))))</f>
        <v/>
      </c>
    </row>
    <row r="409" spans="1:11" x14ac:dyDescent="0.25">
      <c r="A409" t="str">
        <v/>
      </c>
      <c r="B409" t="str">
        <v/>
      </c>
      <c r="C409" t="str">
        <f>IF(B409="","",COUNTIF(Source!$B$1:$B$999,B409))</f>
        <v/>
      </c>
      <c r="D409" t="str">
        <f>IF($C409="","",IF($C409=0,"",
IF(SUMIFS(Source!I:I,Source!$B:$B,'Process (2)'!$B409,Source!$Q:$Q,"Sáng")=0,"",SUMIFS(Source!I:I,Source!$B:$B,'Process (2)'!$B409,Source!$Q:$Q,"Sáng"))))</f>
        <v/>
      </c>
      <c r="E409" t="str">
        <f>IF($C409="","",IF($C409=0,"",
IF($D409="","",SUMIFS(Source!J:J,Source!$B:$B,'Process (2)'!$B409,Source!$Q:$Q,"Sáng"))))</f>
        <v/>
      </c>
      <c r="F409" t="str">
        <f>IF($C409="","",IF($C409=0,"",
IF($D409="","",SUMIFS(Source!K:K,Source!$B:$B,'Process (2)'!$B409,Source!$Q:$Q,"Sáng"))))</f>
        <v/>
      </c>
      <c r="G409" t="str">
        <f>IF($C409="","",IF($C409=0,"",
IF($D409="","",SUMIFS(Source!L:L,Source!$B:$B,'Process (2)'!$B409,Source!$Q:$Q,"Sáng"))))</f>
        <v/>
      </c>
      <c r="H409" t="str">
        <f>IF($C409="","",IF($C409=0,"",
IF(SUMIFS(Source!M:M,Source!$B:$B,'Process (2)'!$B409,Source!$Q:$Q,"Chiều")=0,"",SUMIFS(Source!M:M,Source!$B:$B,'Process (2)'!$B409,Source!$Q:$Q,"Chiều"))))</f>
        <v/>
      </c>
      <c r="I409" t="str">
        <f>IF($C409="","",IF($C409=0,"",
IF($H409="","",SUMIFS(Source!J:J,Source!$B:$B,'Process (2)'!$B409,Source!$Q:$Q,"Chiều"))))</f>
        <v/>
      </c>
      <c r="J409" t="str">
        <f>IF($C409="","",IF($C409=0,"",
IF($H409="","",SUMIFS(Source!K:K,Source!$B:$B,'Process (2)'!$B409,Source!$Q:$Q,"Chiều"))))</f>
        <v/>
      </c>
      <c r="K409" t="str">
        <f>IF($C409="","",IF($C409=0,"",
IF($H409="","",SUMIFS(Source!L:L,Source!$B:$B,'Process (2)'!$B409,Source!$Q:$Q,"Chiều"))))</f>
        <v/>
      </c>
    </row>
    <row r="410" spans="1:11" x14ac:dyDescent="0.25">
      <c r="A410" t="str">
        <v/>
      </c>
      <c r="B410" t="str">
        <v/>
      </c>
      <c r="C410" t="str">
        <f>IF(B410="","",COUNTIF(Source!$B$1:$B$999,B410))</f>
        <v/>
      </c>
      <c r="D410" t="str">
        <f>IF($C410="","",IF($C410=0,"",
IF(SUMIFS(Source!I:I,Source!$B:$B,'Process (2)'!$B410,Source!$Q:$Q,"Sáng")=0,"",SUMIFS(Source!I:I,Source!$B:$B,'Process (2)'!$B410,Source!$Q:$Q,"Sáng"))))</f>
        <v/>
      </c>
      <c r="E410" t="str">
        <f>IF($C410="","",IF($C410=0,"",
IF($D410="","",SUMIFS(Source!J:J,Source!$B:$B,'Process (2)'!$B410,Source!$Q:$Q,"Sáng"))))</f>
        <v/>
      </c>
      <c r="F410" t="str">
        <f>IF($C410="","",IF($C410=0,"",
IF($D410="","",SUMIFS(Source!K:K,Source!$B:$B,'Process (2)'!$B410,Source!$Q:$Q,"Sáng"))))</f>
        <v/>
      </c>
      <c r="G410" t="str">
        <f>IF($C410="","",IF($C410=0,"",
IF($D410="","",SUMIFS(Source!L:L,Source!$B:$B,'Process (2)'!$B410,Source!$Q:$Q,"Sáng"))))</f>
        <v/>
      </c>
      <c r="H410" t="str">
        <f>IF($C410="","",IF($C410=0,"",
IF(SUMIFS(Source!M:M,Source!$B:$B,'Process (2)'!$B410,Source!$Q:$Q,"Chiều")=0,"",SUMIFS(Source!M:M,Source!$B:$B,'Process (2)'!$B410,Source!$Q:$Q,"Chiều"))))</f>
        <v/>
      </c>
      <c r="I410" t="str">
        <f>IF($C410="","",IF($C410=0,"",
IF($H410="","",SUMIFS(Source!J:J,Source!$B:$B,'Process (2)'!$B410,Source!$Q:$Q,"Chiều"))))</f>
        <v/>
      </c>
      <c r="J410" t="str">
        <f>IF($C410="","",IF($C410=0,"",
IF($H410="","",SUMIFS(Source!K:K,Source!$B:$B,'Process (2)'!$B410,Source!$Q:$Q,"Chiều"))))</f>
        <v/>
      </c>
      <c r="K410" t="str">
        <f>IF($C410="","",IF($C410=0,"",
IF($H410="","",SUMIFS(Source!L:L,Source!$B:$B,'Process (2)'!$B410,Source!$Q:$Q,"Chiều"))))</f>
        <v/>
      </c>
    </row>
    <row r="411" spans="1:11" x14ac:dyDescent="0.25">
      <c r="A411" t="str">
        <v/>
      </c>
      <c r="B411" t="str">
        <v/>
      </c>
      <c r="C411" t="str">
        <f>IF(B411="","",COUNTIF(Source!$B$1:$B$999,B411))</f>
        <v/>
      </c>
      <c r="D411" t="str">
        <f>IF($C411="","",IF($C411=0,"",
IF(SUMIFS(Source!I:I,Source!$B:$B,'Process (2)'!$B411,Source!$Q:$Q,"Sáng")=0,"",SUMIFS(Source!I:I,Source!$B:$B,'Process (2)'!$B411,Source!$Q:$Q,"Sáng"))))</f>
        <v/>
      </c>
      <c r="E411" t="str">
        <f>IF($C411="","",IF($C411=0,"",
IF($D411="","",SUMIFS(Source!J:J,Source!$B:$B,'Process (2)'!$B411,Source!$Q:$Q,"Sáng"))))</f>
        <v/>
      </c>
      <c r="F411" t="str">
        <f>IF($C411="","",IF($C411=0,"",
IF($D411="","",SUMIFS(Source!K:K,Source!$B:$B,'Process (2)'!$B411,Source!$Q:$Q,"Sáng"))))</f>
        <v/>
      </c>
      <c r="G411" t="str">
        <f>IF($C411="","",IF($C411=0,"",
IF($D411="","",SUMIFS(Source!L:L,Source!$B:$B,'Process (2)'!$B411,Source!$Q:$Q,"Sáng"))))</f>
        <v/>
      </c>
      <c r="H411" t="str">
        <f>IF($C411="","",IF($C411=0,"",
IF(SUMIFS(Source!M:M,Source!$B:$B,'Process (2)'!$B411,Source!$Q:$Q,"Chiều")=0,"",SUMIFS(Source!M:M,Source!$B:$B,'Process (2)'!$B411,Source!$Q:$Q,"Chiều"))))</f>
        <v/>
      </c>
      <c r="I411" t="str">
        <f>IF($C411="","",IF($C411=0,"",
IF($H411="","",SUMIFS(Source!J:J,Source!$B:$B,'Process (2)'!$B411,Source!$Q:$Q,"Chiều"))))</f>
        <v/>
      </c>
      <c r="J411" t="str">
        <f>IF($C411="","",IF($C411=0,"",
IF($H411="","",SUMIFS(Source!K:K,Source!$B:$B,'Process (2)'!$B411,Source!$Q:$Q,"Chiều"))))</f>
        <v/>
      </c>
      <c r="K411" t="str">
        <f>IF($C411="","",IF($C411=0,"",
IF($H411="","",SUMIFS(Source!L:L,Source!$B:$B,'Process (2)'!$B411,Source!$Q:$Q,"Chiều"))))</f>
        <v/>
      </c>
    </row>
    <row r="412" spans="1:11" x14ac:dyDescent="0.25">
      <c r="A412" t="str">
        <v/>
      </c>
      <c r="B412" t="str">
        <v/>
      </c>
      <c r="C412" t="str">
        <f>IF(B412="","",COUNTIF(Source!$B$1:$B$999,B412))</f>
        <v/>
      </c>
      <c r="D412" t="str">
        <f>IF($C412="","",IF($C412=0,"",
IF(SUMIFS(Source!I:I,Source!$B:$B,'Process (2)'!$B412,Source!$Q:$Q,"Sáng")=0,"",SUMIFS(Source!I:I,Source!$B:$B,'Process (2)'!$B412,Source!$Q:$Q,"Sáng"))))</f>
        <v/>
      </c>
      <c r="E412" t="str">
        <f>IF($C412="","",IF($C412=0,"",
IF($D412="","",SUMIFS(Source!J:J,Source!$B:$B,'Process (2)'!$B412,Source!$Q:$Q,"Sáng"))))</f>
        <v/>
      </c>
      <c r="F412" t="str">
        <f>IF($C412="","",IF($C412=0,"",
IF($D412="","",SUMIFS(Source!K:K,Source!$B:$B,'Process (2)'!$B412,Source!$Q:$Q,"Sáng"))))</f>
        <v/>
      </c>
      <c r="G412" t="str">
        <f>IF($C412="","",IF($C412=0,"",
IF($D412="","",SUMIFS(Source!L:L,Source!$B:$B,'Process (2)'!$B412,Source!$Q:$Q,"Sáng"))))</f>
        <v/>
      </c>
      <c r="H412" t="str">
        <f>IF($C412="","",IF($C412=0,"",
IF(SUMIFS(Source!M:M,Source!$B:$B,'Process (2)'!$B412,Source!$Q:$Q,"Chiều")=0,"",SUMIFS(Source!M:M,Source!$B:$B,'Process (2)'!$B412,Source!$Q:$Q,"Chiều"))))</f>
        <v/>
      </c>
      <c r="I412" t="str">
        <f>IF($C412="","",IF($C412=0,"",
IF($H412="","",SUMIFS(Source!J:J,Source!$B:$B,'Process (2)'!$B412,Source!$Q:$Q,"Chiều"))))</f>
        <v/>
      </c>
      <c r="J412" t="str">
        <f>IF($C412="","",IF($C412=0,"",
IF($H412="","",SUMIFS(Source!K:K,Source!$B:$B,'Process (2)'!$B412,Source!$Q:$Q,"Chiều"))))</f>
        <v/>
      </c>
      <c r="K412" t="str">
        <f>IF($C412="","",IF($C412=0,"",
IF($H412="","",SUMIFS(Source!L:L,Source!$B:$B,'Process (2)'!$B412,Source!$Q:$Q,"Chiều"))))</f>
        <v/>
      </c>
    </row>
    <row r="413" spans="1:11" x14ac:dyDescent="0.25">
      <c r="A413" t="str">
        <v/>
      </c>
      <c r="B413" t="str">
        <v/>
      </c>
      <c r="C413" t="str">
        <f>IF(B413="","",COUNTIF(Source!$B$1:$B$999,B413))</f>
        <v/>
      </c>
      <c r="D413" t="str">
        <f>IF($C413="","",IF($C413=0,"",
IF(SUMIFS(Source!I:I,Source!$B:$B,'Process (2)'!$B413,Source!$Q:$Q,"Sáng")=0,"",SUMIFS(Source!I:I,Source!$B:$B,'Process (2)'!$B413,Source!$Q:$Q,"Sáng"))))</f>
        <v/>
      </c>
      <c r="E413" t="str">
        <f>IF($C413="","",IF($C413=0,"",
IF($D413="","",SUMIFS(Source!J:J,Source!$B:$B,'Process (2)'!$B413,Source!$Q:$Q,"Sáng"))))</f>
        <v/>
      </c>
      <c r="F413" t="str">
        <f>IF($C413="","",IF($C413=0,"",
IF($D413="","",SUMIFS(Source!K:K,Source!$B:$B,'Process (2)'!$B413,Source!$Q:$Q,"Sáng"))))</f>
        <v/>
      </c>
      <c r="G413" t="str">
        <f>IF($C413="","",IF($C413=0,"",
IF($D413="","",SUMIFS(Source!L:L,Source!$B:$B,'Process (2)'!$B413,Source!$Q:$Q,"Sáng"))))</f>
        <v/>
      </c>
      <c r="H413" t="str">
        <f>IF($C413="","",IF($C413=0,"",
IF(SUMIFS(Source!M:M,Source!$B:$B,'Process (2)'!$B413,Source!$Q:$Q,"Chiều")=0,"",SUMIFS(Source!M:M,Source!$B:$B,'Process (2)'!$B413,Source!$Q:$Q,"Chiều"))))</f>
        <v/>
      </c>
      <c r="I413" t="str">
        <f>IF($C413="","",IF($C413=0,"",
IF($H413="","",SUMIFS(Source!J:J,Source!$B:$B,'Process (2)'!$B413,Source!$Q:$Q,"Chiều"))))</f>
        <v/>
      </c>
      <c r="J413" t="str">
        <f>IF($C413="","",IF($C413=0,"",
IF($H413="","",SUMIFS(Source!K:K,Source!$B:$B,'Process (2)'!$B413,Source!$Q:$Q,"Chiều"))))</f>
        <v/>
      </c>
      <c r="K413" t="str">
        <f>IF($C413="","",IF($C413=0,"",
IF($H413="","",SUMIFS(Source!L:L,Source!$B:$B,'Process (2)'!$B413,Source!$Q:$Q,"Chiều"))))</f>
        <v/>
      </c>
    </row>
    <row r="414" spans="1:11" x14ac:dyDescent="0.25">
      <c r="A414" t="str">
        <v/>
      </c>
      <c r="B414" t="str">
        <v/>
      </c>
      <c r="C414" t="str">
        <f>IF(B414="","",COUNTIF(Source!$B$1:$B$999,B414))</f>
        <v/>
      </c>
      <c r="D414" t="str">
        <f>IF($C414="","",IF($C414=0,"",
IF(SUMIFS(Source!I:I,Source!$B:$B,'Process (2)'!$B414,Source!$Q:$Q,"Sáng")=0,"",SUMIFS(Source!I:I,Source!$B:$B,'Process (2)'!$B414,Source!$Q:$Q,"Sáng"))))</f>
        <v/>
      </c>
      <c r="E414" t="str">
        <f>IF($C414="","",IF($C414=0,"",
IF($D414="","",SUMIFS(Source!J:J,Source!$B:$B,'Process (2)'!$B414,Source!$Q:$Q,"Sáng"))))</f>
        <v/>
      </c>
      <c r="F414" t="str">
        <f>IF($C414="","",IF($C414=0,"",
IF($D414="","",SUMIFS(Source!K:K,Source!$B:$B,'Process (2)'!$B414,Source!$Q:$Q,"Sáng"))))</f>
        <v/>
      </c>
      <c r="G414" t="str">
        <f>IF($C414="","",IF($C414=0,"",
IF($D414="","",SUMIFS(Source!L:L,Source!$B:$B,'Process (2)'!$B414,Source!$Q:$Q,"Sáng"))))</f>
        <v/>
      </c>
      <c r="H414" t="str">
        <f>IF($C414="","",IF($C414=0,"",
IF(SUMIFS(Source!M:M,Source!$B:$B,'Process (2)'!$B414,Source!$Q:$Q,"Chiều")=0,"",SUMIFS(Source!M:M,Source!$B:$B,'Process (2)'!$B414,Source!$Q:$Q,"Chiều"))))</f>
        <v/>
      </c>
      <c r="I414" t="str">
        <f>IF($C414="","",IF($C414=0,"",
IF($H414="","",SUMIFS(Source!J:J,Source!$B:$B,'Process (2)'!$B414,Source!$Q:$Q,"Chiều"))))</f>
        <v/>
      </c>
      <c r="J414" t="str">
        <f>IF($C414="","",IF($C414=0,"",
IF($H414="","",SUMIFS(Source!K:K,Source!$B:$B,'Process (2)'!$B414,Source!$Q:$Q,"Chiều"))))</f>
        <v/>
      </c>
      <c r="K414" t="str">
        <f>IF($C414="","",IF($C414=0,"",
IF($H414="","",SUMIFS(Source!L:L,Source!$B:$B,'Process (2)'!$B414,Source!$Q:$Q,"Chiều"))))</f>
        <v/>
      </c>
    </row>
    <row r="415" spans="1:11" x14ac:dyDescent="0.25">
      <c r="A415" t="str">
        <v/>
      </c>
      <c r="B415" t="str">
        <v/>
      </c>
      <c r="C415" t="str">
        <f>IF(B415="","",COUNTIF(Source!$B$1:$B$999,B415))</f>
        <v/>
      </c>
      <c r="D415" t="str">
        <f>IF($C415="","",IF($C415=0,"",
IF(SUMIFS(Source!I:I,Source!$B:$B,'Process (2)'!$B415,Source!$Q:$Q,"Sáng")=0,"",SUMIFS(Source!I:I,Source!$B:$B,'Process (2)'!$B415,Source!$Q:$Q,"Sáng"))))</f>
        <v/>
      </c>
      <c r="E415" t="str">
        <f>IF($C415="","",IF($C415=0,"",
IF($D415="","",SUMIFS(Source!J:J,Source!$B:$B,'Process (2)'!$B415,Source!$Q:$Q,"Sáng"))))</f>
        <v/>
      </c>
      <c r="F415" t="str">
        <f>IF($C415="","",IF($C415=0,"",
IF($D415="","",SUMIFS(Source!K:K,Source!$B:$B,'Process (2)'!$B415,Source!$Q:$Q,"Sáng"))))</f>
        <v/>
      </c>
      <c r="G415" t="str">
        <f>IF($C415="","",IF($C415=0,"",
IF($D415="","",SUMIFS(Source!L:L,Source!$B:$B,'Process (2)'!$B415,Source!$Q:$Q,"Sáng"))))</f>
        <v/>
      </c>
      <c r="H415" t="str">
        <f>IF($C415="","",IF($C415=0,"",
IF(SUMIFS(Source!M:M,Source!$B:$B,'Process (2)'!$B415,Source!$Q:$Q,"Chiều")=0,"",SUMIFS(Source!M:M,Source!$B:$B,'Process (2)'!$B415,Source!$Q:$Q,"Chiều"))))</f>
        <v/>
      </c>
      <c r="I415" t="str">
        <f>IF($C415="","",IF($C415=0,"",
IF($H415="","",SUMIFS(Source!J:J,Source!$B:$B,'Process (2)'!$B415,Source!$Q:$Q,"Chiều"))))</f>
        <v/>
      </c>
      <c r="J415" t="str">
        <f>IF($C415="","",IF($C415=0,"",
IF($H415="","",SUMIFS(Source!K:K,Source!$B:$B,'Process (2)'!$B415,Source!$Q:$Q,"Chiều"))))</f>
        <v/>
      </c>
      <c r="K415" t="str">
        <f>IF($C415="","",IF($C415=0,"",
IF($H415="","",SUMIFS(Source!L:L,Source!$B:$B,'Process (2)'!$B415,Source!$Q:$Q,"Chiều"))))</f>
        <v/>
      </c>
    </row>
    <row r="416" spans="1:11" x14ac:dyDescent="0.25">
      <c r="A416" t="str">
        <v/>
      </c>
      <c r="B416" t="str">
        <v/>
      </c>
      <c r="C416" t="str">
        <f>IF(B416="","",COUNTIF(Source!$B$1:$B$999,B416))</f>
        <v/>
      </c>
      <c r="D416" t="str">
        <f>IF($C416="","",IF($C416=0,"",
IF(SUMIFS(Source!I:I,Source!$B:$B,'Process (2)'!$B416,Source!$Q:$Q,"Sáng")=0,"",SUMIFS(Source!I:I,Source!$B:$B,'Process (2)'!$B416,Source!$Q:$Q,"Sáng"))))</f>
        <v/>
      </c>
      <c r="E416" t="str">
        <f>IF($C416="","",IF($C416=0,"",
IF($D416="","",SUMIFS(Source!J:J,Source!$B:$B,'Process (2)'!$B416,Source!$Q:$Q,"Sáng"))))</f>
        <v/>
      </c>
      <c r="F416" t="str">
        <f>IF($C416="","",IF($C416=0,"",
IF($D416="","",SUMIFS(Source!K:K,Source!$B:$B,'Process (2)'!$B416,Source!$Q:$Q,"Sáng"))))</f>
        <v/>
      </c>
      <c r="G416" t="str">
        <f>IF($C416="","",IF($C416=0,"",
IF($D416="","",SUMIFS(Source!L:L,Source!$B:$B,'Process (2)'!$B416,Source!$Q:$Q,"Sáng"))))</f>
        <v/>
      </c>
      <c r="H416" t="str">
        <f>IF($C416="","",IF($C416=0,"",
IF(SUMIFS(Source!M:M,Source!$B:$B,'Process (2)'!$B416,Source!$Q:$Q,"Chiều")=0,"",SUMIFS(Source!M:M,Source!$B:$B,'Process (2)'!$B416,Source!$Q:$Q,"Chiều"))))</f>
        <v/>
      </c>
      <c r="I416" t="str">
        <f>IF($C416="","",IF($C416=0,"",
IF($H416="","",SUMIFS(Source!J:J,Source!$B:$B,'Process (2)'!$B416,Source!$Q:$Q,"Chiều"))))</f>
        <v/>
      </c>
      <c r="J416" t="str">
        <f>IF($C416="","",IF($C416=0,"",
IF($H416="","",SUMIFS(Source!K:K,Source!$B:$B,'Process (2)'!$B416,Source!$Q:$Q,"Chiều"))))</f>
        <v/>
      </c>
      <c r="K416" t="str">
        <f>IF($C416="","",IF($C416=0,"",
IF($H416="","",SUMIFS(Source!L:L,Source!$B:$B,'Process (2)'!$B416,Source!$Q:$Q,"Chiều"))))</f>
        <v/>
      </c>
    </row>
    <row r="417" spans="1:11" x14ac:dyDescent="0.25">
      <c r="A417" t="str">
        <v/>
      </c>
      <c r="B417" t="str">
        <v/>
      </c>
      <c r="C417" t="str">
        <f>IF(B417="","",COUNTIF(Source!$B$1:$B$999,B417))</f>
        <v/>
      </c>
      <c r="D417" t="str">
        <f>IF($C417="","",IF($C417=0,"",
IF(SUMIFS(Source!I:I,Source!$B:$B,'Process (2)'!$B417,Source!$Q:$Q,"Sáng")=0,"",SUMIFS(Source!I:I,Source!$B:$B,'Process (2)'!$B417,Source!$Q:$Q,"Sáng"))))</f>
        <v/>
      </c>
      <c r="E417" t="str">
        <f>IF($C417="","",IF($C417=0,"",
IF($D417="","",SUMIFS(Source!J:J,Source!$B:$B,'Process (2)'!$B417,Source!$Q:$Q,"Sáng"))))</f>
        <v/>
      </c>
      <c r="F417" t="str">
        <f>IF($C417="","",IF($C417=0,"",
IF($D417="","",SUMIFS(Source!K:K,Source!$B:$B,'Process (2)'!$B417,Source!$Q:$Q,"Sáng"))))</f>
        <v/>
      </c>
      <c r="G417" t="str">
        <f>IF($C417="","",IF($C417=0,"",
IF($D417="","",SUMIFS(Source!L:L,Source!$B:$B,'Process (2)'!$B417,Source!$Q:$Q,"Sáng"))))</f>
        <v/>
      </c>
      <c r="H417" t="str">
        <f>IF($C417="","",IF($C417=0,"",
IF(SUMIFS(Source!M:M,Source!$B:$B,'Process (2)'!$B417,Source!$Q:$Q,"Chiều")=0,"",SUMIFS(Source!M:M,Source!$B:$B,'Process (2)'!$B417,Source!$Q:$Q,"Chiều"))))</f>
        <v/>
      </c>
      <c r="I417" t="str">
        <f>IF($C417="","",IF($C417=0,"",
IF($H417="","",SUMIFS(Source!J:J,Source!$B:$B,'Process (2)'!$B417,Source!$Q:$Q,"Chiều"))))</f>
        <v/>
      </c>
      <c r="J417" t="str">
        <f>IF($C417="","",IF($C417=0,"",
IF($H417="","",SUMIFS(Source!K:K,Source!$B:$B,'Process (2)'!$B417,Source!$Q:$Q,"Chiều"))))</f>
        <v/>
      </c>
      <c r="K417" t="str">
        <f>IF($C417="","",IF($C417=0,"",
IF($H417="","",SUMIFS(Source!L:L,Source!$B:$B,'Process (2)'!$B417,Source!$Q:$Q,"Chiều"))))</f>
        <v/>
      </c>
    </row>
    <row r="418" spans="1:11" x14ac:dyDescent="0.25">
      <c r="A418" t="str">
        <v/>
      </c>
      <c r="B418" t="str">
        <v/>
      </c>
      <c r="C418" t="str">
        <f>IF(B418="","",COUNTIF(Source!$B$1:$B$999,B418))</f>
        <v/>
      </c>
      <c r="D418" t="str">
        <f>IF($C418="","",IF($C418=0,"",
IF(SUMIFS(Source!I:I,Source!$B:$B,'Process (2)'!$B418,Source!$Q:$Q,"Sáng")=0,"",SUMIFS(Source!I:I,Source!$B:$B,'Process (2)'!$B418,Source!$Q:$Q,"Sáng"))))</f>
        <v/>
      </c>
      <c r="E418" t="str">
        <f>IF($C418="","",IF($C418=0,"",
IF($D418="","",SUMIFS(Source!J:J,Source!$B:$B,'Process (2)'!$B418,Source!$Q:$Q,"Sáng"))))</f>
        <v/>
      </c>
      <c r="F418" t="str">
        <f>IF($C418="","",IF($C418=0,"",
IF($D418="","",SUMIFS(Source!K:K,Source!$B:$B,'Process (2)'!$B418,Source!$Q:$Q,"Sáng"))))</f>
        <v/>
      </c>
      <c r="G418" t="str">
        <f>IF($C418="","",IF($C418=0,"",
IF($D418="","",SUMIFS(Source!L:L,Source!$B:$B,'Process (2)'!$B418,Source!$Q:$Q,"Sáng"))))</f>
        <v/>
      </c>
      <c r="H418" t="str">
        <f>IF($C418="","",IF($C418=0,"",
IF(SUMIFS(Source!M:M,Source!$B:$B,'Process (2)'!$B418,Source!$Q:$Q,"Chiều")=0,"",SUMIFS(Source!M:M,Source!$B:$B,'Process (2)'!$B418,Source!$Q:$Q,"Chiều"))))</f>
        <v/>
      </c>
      <c r="I418" t="str">
        <f>IF($C418="","",IF($C418=0,"",
IF($H418="","",SUMIFS(Source!J:J,Source!$B:$B,'Process (2)'!$B418,Source!$Q:$Q,"Chiều"))))</f>
        <v/>
      </c>
      <c r="J418" t="str">
        <f>IF($C418="","",IF($C418=0,"",
IF($H418="","",SUMIFS(Source!K:K,Source!$B:$B,'Process (2)'!$B418,Source!$Q:$Q,"Chiều"))))</f>
        <v/>
      </c>
      <c r="K418" t="str">
        <f>IF($C418="","",IF($C418=0,"",
IF($H418="","",SUMIFS(Source!L:L,Source!$B:$B,'Process (2)'!$B418,Source!$Q:$Q,"Chiều"))))</f>
        <v/>
      </c>
    </row>
    <row r="419" spans="1:11" x14ac:dyDescent="0.25">
      <c r="A419" t="str">
        <v/>
      </c>
      <c r="B419" t="str">
        <v/>
      </c>
      <c r="C419" t="str">
        <f>IF(B419="","",COUNTIF(Source!$B$1:$B$999,B419))</f>
        <v/>
      </c>
      <c r="D419" t="str">
        <f>IF($C419="","",IF($C419=0,"",
IF(SUMIFS(Source!I:I,Source!$B:$B,'Process (2)'!$B419,Source!$Q:$Q,"Sáng")=0,"",SUMIFS(Source!I:I,Source!$B:$B,'Process (2)'!$B419,Source!$Q:$Q,"Sáng"))))</f>
        <v/>
      </c>
      <c r="E419" t="str">
        <f>IF($C419="","",IF($C419=0,"",
IF($D419="","",SUMIFS(Source!J:J,Source!$B:$B,'Process (2)'!$B419,Source!$Q:$Q,"Sáng"))))</f>
        <v/>
      </c>
      <c r="F419" t="str">
        <f>IF($C419="","",IF($C419=0,"",
IF($D419="","",SUMIFS(Source!K:K,Source!$B:$B,'Process (2)'!$B419,Source!$Q:$Q,"Sáng"))))</f>
        <v/>
      </c>
      <c r="G419" t="str">
        <f>IF($C419="","",IF($C419=0,"",
IF($D419="","",SUMIFS(Source!L:L,Source!$B:$B,'Process (2)'!$B419,Source!$Q:$Q,"Sáng"))))</f>
        <v/>
      </c>
      <c r="H419" t="str">
        <f>IF($C419="","",IF($C419=0,"",
IF(SUMIFS(Source!M:M,Source!$B:$B,'Process (2)'!$B419,Source!$Q:$Q,"Chiều")=0,"",SUMIFS(Source!M:M,Source!$B:$B,'Process (2)'!$B419,Source!$Q:$Q,"Chiều"))))</f>
        <v/>
      </c>
      <c r="I419" t="str">
        <f>IF($C419="","",IF($C419=0,"",
IF($H419="","",SUMIFS(Source!J:J,Source!$B:$B,'Process (2)'!$B419,Source!$Q:$Q,"Chiều"))))</f>
        <v/>
      </c>
      <c r="J419" t="str">
        <f>IF($C419="","",IF($C419=0,"",
IF($H419="","",SUMIFS(Source!K:K,Source!$B:$B,'Process (2)'!$B419,Source!$Q:$Q,"Chiều"))))</f>
        <v/>
      </c>
      <c r="K419" t="str">
        <f>IF($C419="","",IF($C419=0,"",
IF($H419="","",SUMIFS(Source!L:L,Source!$B:$B,'Process (2)'!$B419,Source!$Q:$Q,"Chiều"))))</f>
        <v/>
      </c>
    </row>
    <row r="420" spans="1:11" x14ac:dyDescent="0.25">
      <c r="A420" t="str">
        <v/>
      </c>
      <c r="B420" t="str">
        <v/>
      </c>
      <c r="C420" t="str">
        <f>IF(B420="","",COUNTIF(Source!$B$1:$B$999,B420))</f>
        <v/>
      </c>
      <c r="D420" t="str">
        <f>IF($C420="","",IF($C420=0,"",
IF(SUMIFS(Source!I:I,Source!$B:$B,'Process (2)'!$B420,Source!$Q:$Q,"Sáng")=0,"",SUMIFS(Source!I:I,Source!$B:$B,'Process (2)'!$B420,Source!$Q:$Q,"Sáng"))))</f>
        <v/>
      </c>
      <c r="E420" t="str">
        <f>IF($C420="","",IF($C420=0,"",
IF($D420="","",SUMIFS(Source!J:J,Source!$B:$B,'Process (2)'!$B420,Source!$Q:$Q,"Sáng"))))</f>
        <v/>
      </c>
      <c r="F420" t="str">
        <f>IF($C420="","",IF($C420=0,"",
IF($D420="","",SUMIFS(Source!K:K,Source!$B:$B,'Process (2)'!$B420,Source!$Q:$Q,"Sáng"))))</f>
        <v/>
      </c>
      <c r="G420" t="str">
        <f>IF($C420="","",IF($C420=0,"",
IF($D420="","",SUMIFS(Source!L:L,Source!$B:$B,'Process (2)'!$B420,Source!$Q:$Q,"Sáng"))))</f>
        <v/>
      </c>
      <c r="H420" t="str">
        <f>IF($C420="","",IF($C420=0,"",
IF(SUMIFS(Source!M:M,Source!$B:$B,'Process (2)'!$B420,Source!$Q:$Q,"Chiều")=0,"",SUMIFS(Source!M:M,Source!$B:$B,'Process (2)'!$B420,Source!$Q:$Q,"Chiều"))))</f>
        <v/>
      </c>
      <c r="I420" t="str">
        <f>IF($C420="","",IF($C420=0,"",
IF($H420="","",SUMIFS(Source!J:J,Source!$B:$B,'Process (2)'!$B420,Source!$Q:$Q,"Chiều"))))</f>
        <v/>
      </c>
      <c r="J420" t="str">
        <f>IF($C420="","",IF($C420=0,"",
IF($H420="","",SUMIFS(Source!K:K,Source!$B:$B,'Process (2)'!$B420,Source!$Q:$Q,"Chiều"))))</f>
        <v/>
      </c>
      <c r="K420" t="str">
        <f>IF($C420="","",IF($C420=0,"",
IF($H420="","",SUMIFS(Source!L:L,Source!$B:$B,'Process (2)'!$B420,Source!$Q:$Q,"Chiều"))))</f>
        <v/>
      </c>
    </row>
    <row r="421" spans="1:11" x14ac:dyDescent="0.25">
      <c r="A421" t="str">
        <v/>
      </c>
      <c r="B421" t="str">
        <v/>
      </c>
      <c r="C421" t="str">
        <f>IF(B421="","",COUNTIF(Source!$B$1:$B$999,B421))</f>
        <v/>
      </c>
      <c r="D421" t="str">
        <f>IF($C421="","",IF($C421=0,"",
IF(SUMIFS(Source!I:I,Source!$B:$B,'Process (2)'!$B421,Source!$Q:$Q,"Sáng")=0,"",SUMIFS(Source!I:I,Source!$B:$B,'Process (2)'!$B421,Source!$Q:$Q,"Sáng"))))</f>
        <v/>
      </c>
      <c r="E421" t="str">
        <f>IF($C421="","",IF($C421=0,"",
IF($D421="","",SUMIFS(Source!J:J,Source!$B:$B,'Process (2)'!$B421,Source!$Q:$Q,"Sáng"))))</f>
        <v/>
      </c>
      <c r="F421" t="str">
        <f>IF($C421="","",IF($C421=0,"",
IF($D421="","",SUMIFS(Source!K:K,Source!$B:$B,'Process (2)'!$B421,Source!$Q:$Q,"Sáng"))))</f>
        <v/>
      </c>
      <c r="G421" t="str">
        <f>IF($C421="","",IF($C421=0,"",
IF($D421="","",SUMIFS(Source!L:L,Source!$B:$B,'Process (2)'!$B421,Source!$Q:$Q,"Sáng"))))</f>
        <v/>
      </c>
      <c r="H421" t="str">
        <f>IF($C421="","",IF($C421=0,"",
IF(SUMIFS(Source!M:M,Source!$B:$B,'Process (2)'!$B421,Source!$Q:$Q,"Chiều")=0,"",SUMIFS(Source!M:M,Source!$B:$B,'Process (2)'!$B421,Source!$Q:$Q,"Chiều"))))</f>
        <v/>
      </c>
      <c r="I421" t="str">
        <f>IF($C421="","",IF($C421=0,"",
IF($H421="","",SUMIFS(Source!J:J,Source!$B:$B,'Process (2)'!$B421,Source!$Q:$Q,"Chiều"))))</f>
        <v/>
      </c>
      <c r="J421" t="str">
        <f>IF($C421="","",IF($C421=0,"",
IF($H421="","",SUMIFS(Source!K:K,Source!$B:$B,'Process (2)'!$B421,Source!$Q:$Q,"Chiều"))))</f>
        <v/>
      </c>
      <c r="K421" t="str">
        <f>IF($C421="","",IF($C421=0,"",
IF($H421="","",SUMIFS(Source!L:L,Source!$B:$B,'Process (2)'!$B421,Source!$Q:$Q,"Chiều"))))</f>
        <v/>
      </c>
    </row>
    <row r="422" spans="1:11" x14ac:dyDescent="0.25">
      <c r="A422" t="str">
        <v/>
      </c>
      <c r="B422" t="str">
        <v/>
      </c>
      <c r="C422" t="str">
        <f>IF(B422="","",COUNTIF(Source!$B$1:$B$999,B422))</f>
        <v/>
      </c>
      <c r="D422" t="str">
        <f>IF($C422="","",IF($C422=0,"",
IF(SUMIFS(Source!I:I,Source!$B:$B,'Process (2)'!$B422,Source!$Q:$Q,"Sáng")=0,"",SUMIFS(Source!I:I,Source!$B:$B,'Process (2)'!$B422,Source!$Q:$Q,"Sáng"))))</f>
        <v/>
      </c>
      <c r="E422" t="str">
        <f>IF($C422="","",IF($C422=0,"",
IF($D422="","",SUMIFS(Source!J:J,Source!$B:$B,'Process (2)'!$B422,Source!$Q:$Q,"Sáng"))))</f>
        <v/>
      </c>
      <c r="F422" t="str">
        <f>IF($C422="","",IF($C422=0,"",
IF($D422="","",SUMIFS(Source!K:K,Source!$B:$B,'Process (2)'!$B422,Source!$Q:$Q,"Sáng"))))</f>
        <v/>
      </c>
      <c r="G422" t="str">
        <f>IF($C422="","",IF($C422=0,"",
IF($D422="","",SUMIFS(Source!L:L,Source!$B:$B,'Process (2)'!$B422,Source!$Q:$Q,"Sáng"))))</f>
        <v/>
      </c>
      <c r="H422" t="str">
        <f>IF($C422="","",IF($C422=0,"",
IF(SUMIFS(Source!M:M,Source!$B:$B,'Process (2)'!$B422,Source!$Q:$Q,"Chiều")=0,"",SUMIFS(Source!M:M,Source!$B:$B,'Process (2)'!$B422,Source!$Q:$Q,"Chiều"))))</f>
        <v/>
      </c>
      <c r="I422" t="str">
        <f>IF($C422="","",IF($C422=0,"",
IF($H422="","",SUMIFS(Source!J:J,Source!$B:$B,'Process (2)'!$B422,Source!$Q:$Q,"Chiều"))))</f>
        <v/>
      </c>
      <c r="J422" t="str">
        <f>IF($C422="","",IF($C422=0,"",
IF($H422="","",SUMIFS(Source!K:K,Source!$B:$B,'Process (2)'!$B422,Source!$Q:$Q,"Chiều"))))</f>
        <v/>
      </c>
      <c r="K422" t="str">
        <f>IF($C422="","",IF($C422=0,"",
IF($H422="","",SUMIFS(Source!L:L,Source!$B:$B,'Process (2)'!$B422,Source!$Q:$Q,"Chiều"))))</f>
        <v/>
      </c>
    </row>
    <row r="423" spans="1:11" x14ac:dyDescent="0.25">
      <c r="A423" t="str">
        <v/>
      </c>
      <c r="B423" t="str">
        <v/>
      </c>
      <c r="C423" t="str">
        <f>IF(B423="","",COUNTIF(Source!$B$1:$B$999,B423))</f>
        <v/>
      </c>
      <c r="D423" t="str">
        <f>IF($C423="","",IF($C423=0,"",
IF(SUMIFS(Source!I:I,Source!$B:$B,'Process (2)'!$B423,Source!$Q:$Q,"Sáng")=0,"",SUMIFS(Source!I:I,Source!$B:$B,'Process (2)'!$B423,Source!$Q:$Q,"Sáng"))))</f>
        <v/>
      </c>
      <c r="E423" t="str">
        <f>IF($C423="","",IF($C423=0,"",
IF($D423="","",SUMIFS(Source!J:J,Source!$B:$B,'Process (2)'!$B423,Source!$Q:$Q,"Sáng"))))</f>
        <v/>
      </c>
      <c r="F423" t="str">
        <f>IF($C423="","",IF($C423=0,"",
IF($D423="","",SUMIFS(Source!K:K,Source!$B:$B,'Process (2)'!$B423,Source!$Q:$Q,"Sáng"))))</f>
        <v/>
      </c>
      <c r="G423" t="str">
        <f>IF($C423="","",IF($C423=0,"",
IF($D423="","",SUMIFS(Source!L:L,Source!$B:$B,'Process (2)'!$B423,Source!$Q:$Q,"Sáng"))))</f>
        <v/>
      </c>
      <c r="H423" t="str">
        <f>IF($C423="","",IF($C423=0,"",
IF(SUMIFS(Source!M:M,Source!$B:$B,'Process (2)'!$B423,Source!$Q:$Q,"Chiều")=0,"",SUMIFS(Source!M:M,Source!$B:$B,'Process (2)'!$B423,Source!$Q:$Q,"Chiều"))))</f>
        <v/>
      </c>
      <c r="I423" t="str">
        <f>IF($C423="","",IF($C423=0,"",
IF($H423="","",SUMIFS(Source!J:J,Source!$B:$B,'Process (2)'!$B423,Source!$Q:$Q,"Chiều"))))</f>
        <v/>
      </c>
      <c r="J423" t="str">
        <f>IF($C423="","",IF($C423=0,"",
IF($H423="","",SUMIFS(Source!K:K,Source!$B:$B,'Process (2)'!$B423,Source!$Q:$Q,"Chiều"))))</f>
        <v/>
      </c>
      <c r="K423" t="str">
        <f>IF($C423="","",IF($C423=0,"",
IF($H423="","",SUMIFS(Source!L:L,Source!$B:$B,'Process (2)'!$B423,Source!$Q:$Q,"Chiều"))))</f>
        <v/>
      </c>
    </row>
    <row r="424" spans="1:11" x14ac:dyDescent="0.25">
      <c r="A424" t="str">
        <v/>
      </c>
      <c r="B424" t="str">
        <v/>
      </c>
      <c r="C424" t="str">
        <f>IF(B424="","",COUNTIF(Source!$B$1:$B$999,B424))</f>
        <v/>
      </c>
      <c r="D424" t="str">
        <f>IF($C424="","",IF($C424=0,"",
IF(SUMIFS(Source!I:I,Source!$B:$B,'Process (2)'!$B424,Source!$Q:$Q,"Sáng")=0,"",SUMIFS(Source!I:I,Source!$B:$B,'Process (2)'!$B424,Source!$Q:$Q,"Sáng"))))</f>
        <v/>
      </c>
      <c r="E424" t="str">
        <f>IF($C424="","",IF($C424=0,"",
IF($D424="","",SUMIFS(Source!J:J,Source!$B:$B,'Process (2)'!$B424,Source!$Q:$Q,"Sáng"))))</f>
        <v/>
      </c>
      <c r="F424" t="str">
        <f>IF($C424="","",IF($C424=0,"",
IF($D424="","",SUMIFS(Source!K:K,Source!$B:$B,'Process (2)'!$B424,Source!$Q:$Q,"Sáng"))))</f>
        <v/>
      </c>
      <c r="G424" t="str">
        <f>IF($C424="","",IF($C424=0,"",
IF($D424="","",SUMIFS(Source!L:L,Source!$B:$B,'Process (2)'!$B424,Source!$Q:$Q,"Sáng"))))</f>
        <v/>
      </c>
      <c r="H424" t="str">
        <f>IF($C424="","",IF($C424=0,"",
IF(SUMIFS(Source!M:M,Source!$B:$B,'Process (2)'!$B424,Source!$Q:$Q,"Chiều")=0,"",SUMIFS(Source!M:M,Source!$B:$B,'Process (2)'!$B424,Source!$Q:$Q,"Chiều"))))</f>
        <v/>
      </c>
      <c r="I424" t="str">
        <f>IF($C424="","",IF($C424=0,"",
IF($H424="","",SUMIFS(Source!J:J,Source!$B:$B,'Process (2)'!$B424,Source!$Q:$Q,"Chiều"))))</f>
        <v/>
      </c>
      <c r="J424" t="str">
        <f>IF($C424="","",IF($C424=0,"",
IF($H424="","",SUMIFS(Source!K:K,Source!$B:$B,'Process (2)'!$B424,Source!$Q:$Q,"Chiều"))))</f>
        <v/>
      </c>
      <c r="K424" t="str">
        <f>IF($C424="","",IF($C424=0,"",
IF($H424="","",SUMIFS(Source!L:L,Source!$B:$B,'Process (2)'!$B424,Source!$Q:$Q,"Chiều"))))</f>
        <v/>
      </c>
    </row>
    <row r="425" spans="1:11" x14ac:dyDescent="0.25">
      <c r="A425" t="str">
        <v/>
      </c>
      <c r="B425" t="str">
        <v/>
      </c>
      <c r="C425" t="str">
        <f>IF(B425="","",COUNTIF(Source!$B$1:$B$999,B425))</f>
        <v/>
      </c>
      <c r="D425" t="str">
        <f>IF($C425="","",IF($C425=0,"",
IF(SUMIFS(Source!I:I,Source!$B:$B,'Process (2)'!$B425,Source!$Q:$Q,"Sáng")=0,"",SUMIFS(Source!I:I,Source!$B:$B,'Process (2)'!$B425,Source!$Q:$Q,"Sáng"))))</f>
        <v/>
      </c>
      <c r="E425" t="str">
        <f>IF($C425="","",IF($C425=0,"",
IF($D425="","",SUMIFS(Source!J:J,Source!$B:$B,'Process (2)'!$B425,Source!$Q:$Q,"Sáng"))))</f>
        <v/>
      </c>
      <c r="F425" t="str">
        <f>IF($C425="","",IF($C425=0,"",
IF($D425="","",SUMIFS(Source!K:K,Source!$B:$B,'Process (2)'!$B425,Source!$Q:$Q,"Sáng"))))</f>
        <v/>
      </c>
      <c r="G425" t="str">
        <f>IF($C425="","",IF($C425=0,"",
IF($D425="","",SUMIFS(Source!L:L,Source!$B:$B,'Process (2)'!$B425,Source!$Q:$Q,"Sáng"))))</f>
        <v/>
      </c>
      <c r="H425" t="str">
        <f>IF($C425="","",IF($C425=0,"",
IF(SUMIFS(Source!M:M,Source!$B:$B,'Process (2)'!$B425,Source!$Q:$Q,"Chiều")=0,"",SUMIFS(Source!M:M,Source!$B:$B,'Process (2)'!$B425,Source!$Q:$Q,"Chiều"))))</f>
        <v/>
      </c>
      <c r="I425" t="str">
        <f>IF($C425="","",IF($C425=0,"",
IF($H425="","",SUMIFS(Source!J:J,Source!$B:$B,'Process (2)'!$B425,Source!$Q:$Q,"Chiều"))))</f>
        <v/>
      </c>
      <c r="J425" t="str">
        <f>IF($C425="","",IF($C425=0,"",
IF($H425="","",SUMIFS(Source!K:K,Source!$B:$B,'Process (2)'!$B425,Source!$Q:$Q,"Chiều"))))</f>
        <v/>
      </c>
      <c r="K425" t="str">
        <f>IF($C425="","",IF($C425=0,"",
IF($H425="","",SUMIFS(Source!L:L,Source!$B:$B,'Process (2)'!$B425,Source!$Q:$Q,"Chiều"))))</f>
        <v/>
      </c>
    </row>
    <row r="426" spans="1:11" x14ac:dyDescent="0.25">
      <c r="A426" t="str">
        <v/>
      </c>
      <c r="B426" t="str">
        <v/>
      </c>
      <c r="C426" t="str">
        <f>IF(B426="","",COUNTIF(Source!$B$1:$B$999,B426))</f>
        <v/>
      </c>
      <c r="D426" t="str">
        <f>IF($C426="","",IF($C426=0,"",
IF(SUMIFS(Source!I:I,Source!$B:$B,'Process (2)'!$B426,Source!$Q:$Q,"Sáng")=0,"",SUMIFS(Source!I:I,Source!$B:$B,'Process (2)'!$B426,Source!$Q:$Q,"Sáng"))))</f>
        <v/>
      </c>
      <c r="E426" t="str">
        <f>IF($C426="","",IF($C426=0,"",
IF($D426="","",SUMIFS(Source!J:J,Source!$B:$B,'Process (2)'!$B426,Source!$Q:$Q,"Sáng"))))</f>
        <v/>
      </c>
      <c r="F426" t="str">
        <f>IF($C426="","",IF($C426=0,"",
IF($D426="","",SUMIFS(Source!K:K,Source!$B:$B,'Process (2)'!$B426,Source!$Q:$Q,"Sáng"))))</f>
        <v/>
      </c>
      <c r="G426" t="str">
        <f>IF($C426="","",IF($C426=0,"",
IF($D426="","",SUMIFS(Source!L:L,Source!$B:$B,'Process (2)'!$B426,Source!$Q:$Q,"Sáng"))))</f>
        <v/>
      </c>
      <c r="H426" t="str">
        <f>IF($C426="","",IF($C426=0,"",
IF(SUMIFS(Source!M:M,Source!$B:$B,'Process (2)'!$B426,Source!$Q:$Q,"Chiều")=0,"",SUMIFS(Source!M:M,Source!$B:$B,'Process (2)'!$B426,Source!$Q:$Q,"Chiều"))))</f>
        <v/>
      </c>
      <c r="I426" t="str">
        <f>IF($C426="","",IF($C426=0,"",
IF($H426="","",SUMIFS(Source!J:J,Source!$B:$B,'Process (2)'!$B426,Source!$Q:$Q,"Chiều"))))</f>
        <v/>
      </c>
      <c r="J426" t="str">
        <f>IF($C426="","",IF($C426=0,"",
IF($H426="","",SUMIFS(Source!K:K,Source!$B:$B,'Process (2)'!$B426,Source!$Q:$Q,"Chiều"))))</f>
        <v/>
      </c>
      <c r="K426" t="str">
        <f>IF($C426="","",IF($C426=0,"",
IF($H426="","",SUMIFS(Source!L:L,Source!$B:$B,'Process (2)'!$B426,Source!$Q:$Q,"Chiều"))))</f>
        <v/>
      </c>
    </row>
    <row r="427" spans="1:11" x14ac:dyDescent="0.25">
      <c r="A427" t="str">
        <v/>
      </c>
      <c r="B427" t="str">
        <v/>
      </c>
      <c r="C427" t="str">
        <f>IF(B427="","",COUNTIF(Source!$B$1:$B$999,B427))</f>
        <v/>
      </c>
      <c r="D427" t="str">
        <f>IF($C427="","",IF($C427=0,"",
IF(SUMIFS(Source!I:I,Source!$B:$B,'Process (2)'!$B427,Source!$Q:$Q,"Sáng")=0,"",SUMIFS(Source!I:I,Source!$B:$B,'Process (2)'!$B427,Source!$Q:$Q,"Sáng"))))</f>
        <v/>
      </c>
      <c r="E427" t="str">
        <f>IF($C427="","",IF($C427=0,"",
IF($D427="","",SUMIFS(Source!J:J,Source!$B:$B,'Process (2)'!$B427,Source!$Q:$Q,"Sáng"))))</f>
        <v/>
      </c>
      <c r="F427" t="str">
        <f>IF($C427="","",IF($C427=0,"",
IF($D427="","",SUMIFS(Source!K:K,Source!$B:$B,'Process (2)'!$B427,Source!$Q:$Q,"Sáng"))))</f>
        <v/>
      </c>
      <c r="G427" t="str">
        <f>IF($C427="","",IF($C427=0,"",
IF($D427="","",SUMIFS(Source!L:L,Source!$B:$B,'Process (2)'!$B427,Source!$Q:$Q,"Sáng"))))</f>
        <v/>
      </c>
      <c r="H427" t="str">
        <f>IF($C427="","",IF($C427=0,"",
IF(SUMIFS(Source!M:M,Source!$B:$B,'Process (2)'!$B427,Source!$Q:$Q,"Chiều")=0,"",SUMIFS(Source!M:M,Source!$B:$B,'Process (2)'!$B427,Source!$Q:$Q,"Chiều"))))</f>
        <v/>
      </c>
      <c r="I427" t="str">
        <f>IF($C427="","",IF($C427=0,"",
IF($H427="","",SUMIFS(Source!J:J,Source!$B:$B,'Process (2)'!$B427,Source!$Q:$Q,"Chiều"))))</f>
        <v/>
      </c>
      <c r="J427" t="str">
        <f>IF($C427="","",IF($C427=0,"",
IF($H427="","",SUMIFS(Source!K:K,Source!$B:$B,'Process (2)'!$B427,Source!$Q:$Q,"Chiều"))))</f>
        <v/>
      </c>
      <c r="K427" t="str">
        <f>IF($C427="","",IF($C427=0,"",
IF($H427="","",SUMIFS(Source!L:L,Source!$B:$B,'Process (2)'!$B427,Source!$Q:$Q,"Chiều"))))</f>
        <v/>
      </c>
    </row>
    <row r="428" spans="1:11" x14ac:dyDescent="0.25">
      <c r="A428" t="str">
        <v/>
      </c>
      <c r="B428" t="str">
        <v/>
      </c>
      <c r="C428" t="str">
        <f>IF(B428="","",COUNTIF(Source!$B$1:$B$999,B428))</f>
        <v/>
      </c>
      <c r="D428" t="str">
        <f>IF($C428="","",IF($C428=0,"",
IF(SUMIFS(Source!I:I,Source!$B:$B,'Process (2)'!$B428,Source!$Q:$Q,"Sáng")=0,"",SUMIFS(Source!I:I,Source!$B:$B,'Process (2)'!$B428,Source!$Q:$Q,"Sáng"))))</f>
        <v/>
      </c>
      <c r="E428" t="str">
        <f>IF($C428="","",IF($C428=0,"",
IF($D428="","",SUMIFS(Source!J:J,Source!$B:$B,'Process (2)'!$B428,Source!$Q:$Q,"Sáng"))))</f>
        <v/>
      </c>
      <c r="F428" t="str">
        <f>IF($C428="","",IF($C428=0,"",
IF($D428="","",SUMIFS(Source!K:K,Source!$B:$B,'Process (2)'!$B428,Source!$Q:$Q,"Sáng"))))</f>
        <v/>
      </c>
      <c r="G428" t="str">
        <f>IF($C428="","",IF($C428=0,"",
IF($D428="","",SUMIFS(Source!L:L,Source!$B:$B,'Process (2)'!$B428,Source!$Q:$Q,"Sáng"))))</f>
        <v/>
      </c>
      <c r="H428" t="str">
        <f>IF($C428="","",IF($C428=0,"",
IF(SUMIFS(Source!M:M,Source!$B:$B,'Process (2)'!$B428,Source!$Q:$Q,"Chiều")=0,"",SUMIFS(Source!M:M,Source!$B:$B,'Process (2)'!$B428,Source!$Q:$Q,"Chiều"))))</f>
        <v/>
      </c>
      <c r="I428" t="str">
        <f>IF($C428="","",IF($C428=0,"",
IF($H428="","",SUMIFS(Source!J:J,Source!$B:$B,'Process (2)'!$B428,Source!$Q:$Q,"Chiều"))))</f>
        <v/>
      </c>
      <c r="J428" t="str">
        <f>IF($C428="","",IF($C428=0,"",
IF($H428="","",SUMIFS(Source!K:K,Source!$B:$B,'Process (2)'!$B428,Source!$Q:$Q,"Chiều"))))</f>
        <v/>
      </c>
      <c r="K428" t="str">
        <f>IF($C428="","",IF($C428=0,"",
IF($H428="","",SUMIFS(Source!L:L,Source!$B:$B,'Process (2)'!$B428,Source!$Q:$Q,"Chiều"))))</f>
        <v/>
      </c>
    </row>
    <row r="429" spans="1:11" x14ac:dyDescent="0.25">
      <c r="A429" t="str">
        <v/>
      </c>
      <c r="B429" t="str">
        <v/>
      </c>
      <c r="C429" t="str">
        <f>IF(B429="","",COUNTIF(Source!$B$1:$B$999,B429))</f>
        <v/>
      </c>
      <c r="D429" t="str">
        <f>IF($C429="","",IF($C429=0,"",
IF(SUMIFS(Source!I:I,Source!$B:$B,'Process (2)'!$B429,Source!$Q:$Q,"Sáng")=0,"",SUMIFS(Source!I:I,Source!$B:$B,'Process (2)'!$B429,Source!$Q:$Q,"Sáng"))))</f>
        <v/>
      </c>
      <c r="E429" t="str">
        <f>IF($C429="","",IF($C429=0,"",
IF($D429="","",SUMIFS(Source!J:J,Source!$B:$B,'Process (2)'!$B429,Source!$Q:$Q,"Sáng"))))</f>
        <v/>
      </c>
      <c r="F429" t="str">
        <f>IF($C429="","",IF($C429=0,"",
IF($D429="","",SUMIFS(Source!K:K,Source!$B:$B,'Process (2)'!$B429,Source!$Q:$Q,"Sáng"))))</f>
        <v/>
      </c>
      <c r="G429" t="str">
        <f>IF($C429="","",IF($C429=0,"",
IF($D429="","",SUMIFS(Source!L:L,Source!$B:$B,'Process (2)'!$B429,Source!$Q:$Q,"Sáng"))))</f>
        <v/>
      </c>
      <c r="H429" t="str">
        <f>IF($C429="","",IF($C429=0,"",
IF(SUMIFS(Source!M:M,Source!$B:$B,'Process (2)'!$B429,Source!$Q:$Q,"Chiều")=0,"",SUMIFS(Source!M:M,Source!$B:$B,'Process (2)'!$B429,Source!$Q:$Q,"Chiều"))))</f>
        <v/>
      </c>
      <c r="I429" t="str">
        <f>IF($C429="","",IF($C429=0,"",
IF($H429="","",SUMIFS(Source!J:J,Source!$B:$B,'Process (2)'!$B429,Source!$Q:$Q,"Chiều"))))</f>
        <v/>
      </c>
      <c r="J429" t="str">
        <f>IF($C429="","",IF($C429=0,"",
IF($H429="","",SUMIFS(Source!K:K,Source!$B:$B,'Process (2)'!$B429,Source!$Q:$Q,"Chiều"))))</f>
        <v/>
      </c>
      <c r="K429" t="str">
        <f>IF($C429="","",IF($C429=0,"",
IF($H429="","",SUMIFS(Source!L:L,Source!$B:$B,'Process (2)'!$B429,Source!$Q:$Q,"Chiều"))))</f>
        <v/>
      </c>
    </row>
    <row r="430" spans="1:11" x14ac:dyDescent="0.25">
      <c r="A430" t="str">
        <v/>
      </c>
      <c r="B430" t="str">
        <v/>
      </c>
      <c r="C430" t="str">
        <f>IF(B430="","",COUNTIF(Source!$B$1:$B$999,B430))</f>
        <v/>
      </c>
      <c r="D430" t="str">
        <f>IF($C430="","",IF($C430=0,"",
IF(SUMIFS(Source!I:I,Source!$B:$B,'Process (2)'!$B430,Source!$Q:$Q,"Sáng")=0,"",SUMIFS(Source!I:I,Source!$B:$B,'Process (2)'!$B430,Source!$Q:$Q,"Sáng"))))</f>
        <v/>
      </c>
      <c r="E430" t="str">
        <f>IF($C430="","",IF($C430=0,"",
IF($D430="","",SUMIFS(Source!J:J,Source!$B:$B,'Process (2)'!$B430,Source!$Q:$Q,"Sáng"))))</f>
        <v/>
      </c>
      <c r="F430" t="str">
        <f>IF($C430="","",IF($C430=0,"",
IF($D430="","",SUMIFS(Source!K:K,Source!$B:$B,'Process (2)'!$B430,Source!$Q:$Q,"Sáng"))))</f>
        <v/>
      </c>
      <c r="G430" t="str">
        <f>IF($C430="","",IF($C430=0,"",
IF($D430="","",SUMIFS(Source!L:L,Source!$B:$B,'Process (2)'!$B430,Source!$Q:$Q,"Sáng"))))</f>
        <v/>
      </c>
      <c r="H430" t="str">
        <f>IF($C430="","",IF($C430=0,"",
IF(SUMIFS(Source!M:M,Source!$B:$B,'Process (2)'!$B430,Source!$Q:$Q,"Chiều")=0,"",SUMIFS(Source!M:M,Source!$B:$B,'Process (2)'!$B430,Source!$Q:$Q,"Chiều"))))</f>
        <v/>
      </c>
      <c r="I430" t="str">
        <f>IF($C430="","",IF($C430=0,"",
IF($H430="","",SUMIFS(Source!J:J,Source!$B:$B,'Process (2)'!$B430,Source!$Q:$Q,"Chiều"))))</f>
        <v/>
      </c>
      <c r="J430" t="str">
        <f>IF($C430="","",IF($C430=0,"",
IF($H430="","",SUMIFS(Source!K:K,Source!$B:$B,'Process (2)'!$B430,Source!$Q:$Q,"Chiều"))))</f>
        <v/>
      </c>
      <c r="K430" t="str">
        <f>IF($C430="","",IF($C430=0,"",
IF($H430="","",SUMIFS(Source!L:L,Source!$B:$B,'Process (2)'!$B430,Source!$Q:$Q,"Chiều"))))</f>
        <v/>
      </c>
    </row>
    <row r="431" spans="1:11" x14ac:dyDescent="0.25">
      <c r="A431" t="str">
        <v/>
      </c>
      <c r="B431" t="str">
        <v/>
      </c>
      <c r="C431" t="str">
        <f>IF(B431="","",COUNTIF(Source!$B$1:$B$999,B431))</f>
        <v/>
      </c>
      <c r="D431" t="str">
        <f>IF($C431="","",IF($C431=0,"",
IF(SUMIFS(Source!I:I,Source!$B:$B,'Process (2)'!$B431,Source!$Q:$Q,"Sáng")=0,"",SUMIFS(Source!I:I,Source!$B:$B,'Process (2)'!$B431,Source!$Q:$Q,"Sáng"))))</f>
        <v/>
      </c>
      <c r="E431" t="str">
        <f>IF($C431="","",IF($C431=0,"",
IF($D431="","",SUMIFS(Source!J:J,Source!$B:$B,'Process (2)'!$B431,Source!$Q:$Q,"Sáng"))))</f>
        <v/>
      </c>
      <c r="F431" t="str">
        <f>IF($C431="","",IF($C431=0,"",
IF($D431="","",SUMIFS(Source!K:K,Source!$B:$B,'Process (2)'!$B431,Source!$Q:$Q,"Sáng"))))</f>
        <v/>
      </c>
      <c r="G431" t="str">
        <f>IF($C431="","",IF($C431=0,"",
IF($D431="","",SUMIFS(Source!L:L,Source!$B:$B,'Process (2)'!$B431,Source!$Q:$Q,"Sáng"))))</f>
        <v/>
      </c>
      <c r="H431" t="str">
        <f>IF($C431="","",IF($C431=0,"",
IF(SUMIFS(Source!M:M,Source!$B:$B,'Process (2)'!$B431,Source!$Q:$Q,"Chiều")=0,"",SUMIFS(Source!M:M,Source!$B:$B,'Process (2)'!$B431,Source!$Q:$Q,"Chiều"))))</f>
        <v/>
      </c>
      <c r="I431" t="str">
        <f>IF($C431="","",IF($C431=0,"",
IF($H431="","",SUMIFS(Source!J:J,Source!$B:$B,'Process (2)'!$B431,Source!$Q:$Q,"Chiều"))))</f>
        <v/>
      </c>
      <c r="J431" t="str">
        <f>IF($C431="","",IF($C431=0,"",
IF($H431="","",SUMIFS(Source!K:K,Source!$B:$B,'Process (2)'!$B431,Source!$Q:$Q,"Chiều"))))</f>
        <v/>
      </c>
      <c r="K431" t="str">
        <f>IF($C431="","",IF($C431=0,"",
IF($H431="","",SUMIFS(Source!L:L,Source!$B:$B,'Process (2)'!$B431,Source!$Q:$Q,"Chiều"))))</f>
        <v/>
      </c>
    </row>
    <row r="432" spans="1:11" x14ac:dyDescent="0.25">
      <c r="A432" t="str">
        <v/>
      </c>
      <c r="B432" t="str">
        <v/>
      </c>
      <c r="C432" t="str">
        <f>IF(B432="","",COUNTIF(Source!$B$1:$B$999,B432))</f>
        <v/>
      </c>
      <c r="D432" t="str">
        <f>IF($C432="","",IF($C432=0,"",
IF(SUMIFS(Source!I:I,Source!$B:$B,'Process (2)'!$B432,Source!$Q:$Q,"Sáng")=0,"",SUMIFS(Source!I:I,Source!$B:$B,'Process (2)'!$B432,Source!$Q:$Q,"Sáng"))))</f>
        <v/>
      </c>
      <c r="E432" t="str">
        <f>IF($C432="","",IF($C432=0,"",
IF($D432="","",SUMIFS(Source!J:J,Source!$B:$B,'Process (2)'!$B432,Source!$Q:$Q,"Sáng"))))</f>
        <v/>
      </c>
      <c r="F432" t="str">
        <f>IF($C432="","",IF($C432=0,"",
IF($D432="","",SUMIFS(Source!K:K,Source!$B:$B,'Process (2)'!$B432,Source!$Q:$Q,"Sáng"))))</f>
        <v/>
      </c>
      <c r="G432" t="str">
        <f>IF($C432="","",IF($C432=0,"",
IF($D432="","",SUMIFS(Source!L:L,Source!$B:$B,'Process (2)'!$B432,Source!$Q:$Q,"Sáng"))))</f>
        <v/>
      </c>
      <c r="H432" t="str">
        <f>IF($C432="","",IF($C432=0,"",
IF(SUMIFS(Source!M:M,Source!$B:$B,'Process (2)'!$B432,Source!$Q:$Q,"Chiều")=0,"",SUMIFS(Source!M:M,Source!$B:$B,'Process (2)'!$B432,Source!$Q:$Q,"Chiều"))))</f>
        <v/>
      </c>
      <c r="I432" t="str">
        <f>IF($C432="","",IF($C432=0,"",
IF($H432="","",SUMIFS(Source!J:J,Source!$B:$B,'Process (2)'!$B432,Source!$Q:$Q,"Chiều"))))</f>
        <v/>
      </c>
      <c r="J432" t="str">
        <f>IF($C432="","",IF($C432=0,"",
IF($H432="","",SUMIFS(Source!K:K,Source!$B:$B,'Process (2)'!$B432,Source!$Q:$Q,"Chiều"))))</f>
        <v/>
      </c>
      <c r="K432" t="str">
        <f>IF($C432="","",IF($C432=0,"",
IF($H432="","",SUMIFS(Source!L:L,Source!$B:$B,'Process (2)'!$B432,Source!$Q:$Q,"Chiều"))))</f>
        <v/>
      </c>
    </row>
    <row r="433" spans="1:11" x14ac:dyDescent="0.25">
      <c r="A433" t="str">
        <v/>
      </c>
      <c r="B433" t="str">
        <v/>
      </c>
      <c r="C433" t="str">
        <f>IF(B433="","",COUNTIF(Source!$B$1:$B$999,B433))</f>
        <v/>
      </c>
      <c r="D433" t="str">
        <f>IF($C433="","",IF($C433=0,"",
IF(SUMIFS(Source!I:I,Source!$B:$B,'Process (2)'!$B433,Source!$Q:$Q,"Sáng")=0,"",SUMIFS(Source!I:I,Source!$B:$B,'Process (2)'!$B433,Source!$Q:$Q,"Sáng"))))</f>
        <v/>
      </c>
      <c r="E433" t="str">
        <f>IF($C433="","",IF($C433=0,"",
IF($D433="","",SUMIFS(Source!J:J,Source!$B:$B,'Process (2)'!$B433,Source!$Q:$Q,"Sáng"))))</f>
        <v/>
      </c>
      <c r="F433" t="str">
        <f>IF($C433="","",IF($C433=0,"",
IF($D433="","",SUMIFS(Source!K:K,Source!$B:$B,'Process (2)'!$B433,Source!$Q:$Q,"Sáng"))))</f>
        <v/>
      </c>
      <c r="G433" t="str">
        <f>IF($C433="","",IF($C433=0,"",
IF($D433="","",SUMIFS(Source!L:L,Source!$B:$B,'Process (2)'!$B433,Source!$Q:$Q,"Sáng"))))</f>
        <v/>
      </c>
      <c r="H433" t="str">
        <f>IF($C433="","",IF($C433=0,"",
IF(SUMIFS(Source!M:M,Source!$B:$B,'Process (2)'!$B433,Source!$Q:$Q,"Chiều")=0,"",SUMIFS(Source!M:M,Source!$B:$B,'Process (2)'!$B433,Source!$Q:$Q,"Chiều"))))</f>
        <v/>
      </c>
      <c r="I433" t="str">
        <f>IF($C433="","",IF($C433=0,"",
IF($H433="","",SUMIFS(Source!J:J,Source!$B:$B,'Process (2)'!$B433,Source!$Q:$Q,"Chiều"))))</f>
        <v/>
      </c>
      <c r="J433" t="str">
        <f>IF($C433="","",IF($C433=0,"",
IF($H433="","",SUMIFS(Source!K:K,Source!$B:$B,'Process (2)'!$B433,Source!$Q:$Q,"Chiều"))))</f>
        <v/>
      </c>
      <c r="K433" t="str">
        <f>IF($C433="","",IF($C433=0,"",
IF($H433="","",SUMIFS(Source!L:L,Source!$B:$B,'Process (2)'!$B433,Source!$Q:$Q,"Chiều"))))</f>
        <v/>
      </c>
    </row>
    <row r="434" spans="1:11" x14ac:dyDescent="0.25">
      <c r="A434" t="str">
        <v/>
      </c>
      <c r="B434" t="str">
        <v/>
      </c>
      <c r="C434" t="str">
        <f>IF(B434="","",COUNTIF(Source!$B$1:$B$999,B434))</f>
        <v/>
      </c>
      <c r="D434" t="str">
        <f>IF($C434="","",IF($C434=0,"",
IF(SUMIFS(Source!I:I,Source!$B:$B,'Process (2)'!$B434,Source!$Q:$Q,"Sáng")=0,"",SUMIFS(Source!I:I,Source!$B:$B,'Process (2)'!$B434,Source!$Q:$Q,"Sáng"))))</f>
        <v/>
      </c>
      <c r="E434" t="str">
        <f>IF($C434="","",IF($C434=0,"",
IF($D434="","",SUMIFS(Source!J:J,Source!$B:$B,'Process (2)'!$B434,Source!$Q:$Q,"Sáng"))))</f>
        <v/>
      </c>
      <c r="F434" t="str">
        <f>IF($C434="","",IF($C434=0,"",
IF($D434="","",SUMIFS(Source!K:K,Source!$B:$B,'Process (2)'!$B434,Source!$Q:$Q,"Sáng"))))</f>
        <v/>
      </c>
      <c r="G434" t="str">
        <f>IF($C434="","",IF($C434=0,"",
IF($D434="","",SUMIFS(Source!L:L,Source!$B:$B,'Process (2)'!$B434,Source!$Q:$Q,"Sáng"))))</f>
        <v/>
      </c>
      <c r="H434" t="str">
        <f>IF($C434="","",IF($C434=0,"",
IF(SUMIFS(Source!M:M,Source!$B:$B,'Process (2)'!$B434,Source!$Q:$Q,"Chiều")=0,"",SUMIFS(Source!M:M,Source!$B:$B,'Process (2)'!$B434,Source!$Q:$Q,"Chiều"))))</f>
        <v/>
      </c>
      <c r="I434" t="str">
        <f>IF($C434="","",IF($C434=0,"",
IF($H434="","",SUMIFS(Source!J:J,Source!$B:$B,'Process (2)'!$B434,Source!$Q:$Q,"Chiều"))))</f>
        <v/>
      </c>
      <c r="J434" t="str">
        <f>IF($C434="","",IF($C434=0,"",
IF($H434="","",SUMIFS(Source!K:K,Source!$B:$B,'Process (2)'!$B434,Source!$Q:$Q,"Chiều"))))</f>
        <v/>
      </c>
      <c r="K434" t="str">
        <f>IF($C434="","",IF($C434=0,"",
IF($H434="","",SUMIFS(Source!L:L,Source!$B:$B,'Process (2)'!$B434,Source!$Q:$Q,"Chiều"))))</f>
        <v/>
      </c>
    </row>
    <row r="435" spans="1:11" x14ac:dyDescent="0.25">
      <c r="A435" t="str">
        <v/>
      </c>
      <c r="B435" t="str">
        <v/>
      </c>
      <c r="C435" t="str">
        <f>IF(B435="","",COUNTIF(Source!$B$1:$B$999,B435))</f>
        <v/>
      </c>
      <c r="D435" t="str">
        <f>IF($C435="","",IF($C435=0,"",
IF(SUMIFS(Source!I:I,Source!$B:$B,'Process (2)'!$B435,Source!$Q:$Q,"Sáng")=0,"",SUMIFS(Source!I:I,Source!$B:$B,'Process (2)'!$B435,Source!$Q:$Q,"Sáng"))))</f>
        <v/>
      </c>
      <c r="E435" t="str">
        <f>IF($C435="","",IF($C435=0,"",
IF($D435="","",SUMIFS(Source!J:J,Source!$B:$B,'Process (2)'!$B435,Source!$Q:$Q,"Sáng"))))</f>
        <v/>
      </c>
      <c r="F435" t="str">
        <f>IF($C435="","",IF($C435=0,"",
IF($D435="","",SUMIFS(Source!K:K,Source!$B:$B,'Process (2)'!$B435,Source!$Q:$Q,"Sáng"))))</f>
        <v/>
      </c>
      <c r="G435" t="str">
        <f>IF($C435="","",IF($C435=0,"",
IF($D435="","",SUMIFS(Source!L:L,Source!$B:$B,'Process (2)'!$B435,Source!$Q:$Q,"Sáng"))))</f>
        <v/>
      </c>
      <c r="H435" t="str">
        <f>IF($C435="","",IF($C435=0,"",
IF(SUMIFS(Source!M:M,Source!$B:$B,'Process (2)'!$B435,Source!$Q:$Q,"Chiều")=0,"",SUMIFS(Source!M:M,Source!$B:$B,'Process (2)'!$B435,Source!$Q:$Q,"Chiều"))))</f>
        <v/>
      </c>
      <c r="I435" t="str">
        <f>IF($C435="","",IF($C435=0,"",
IF($H435="","",SUMIFS(Source!J:J,Source!$B:$B,'Process (2)'!$B435,Source!$Q:$Q,"Chiều"))))</f>
        <v/>
      </c>
      <c r="J435" t="str">
        <f>IF($C435="","",IF($C435=0,"",
IF($H435="","",SUMIFS(Source!K:K,Source!$B:$B,'Process (2)'!$B435,Source!$Q:$Q,"Chiều"))))</f>
        <v/>
      </c>
      <c r="K435" t="str">
        <f>IF($C435="","",IF($C435=0,"",
IF($H435="","",SUMIFS(Source!L:L,Source!$B:$B,'Process (2)'!$B435,Source!$Q:$Q,"Chiều"))))</f>
        <v/>
      </c>
    </row>
    <row r="436" spans="1:11" x14ac:dyDescent="0.25">
      <c r="A436" t="str">
        <v/>
      </c>
      <c r="B436" t="str">
        <v/>
      </c>
      <c r="C436" t="str">
        <f>IF(B436="","",COUNTIF(Source!$B$1:$B$999,B436))</f>
        <v/>
      </c>
      <c r="D436" t="str">
        <f>IF($C436="","",IF($C436=0,"",
IF(SUMIFS(Source!I:I,Source!$B:$B,'Process (2)'!$B436,Source!$Q:$Q,"Sáng")=0,"",SUMIFS(Source!I:I,Source!$B:$B,'Process (2)'!$B436,Source!$Q:$Q,"Sáng"))))</f>
        <v/>
      </c>
      <c r="E436" t="str">
        <f>IF($C436="","",IF($C436=0,"",
IF($D436="","",SUMIFS(Source!J:J,Source!$B:$B,'Process (2)'!$B436,Source!$Q:$Q,"Sáng"))))</f>
        <v/>
      </c>
      <c r="F436" t="str">
        <f>IF($C436="","",IF($C436=0,"",
IF($D436="","",SUMIFS(Source!K:K,Source!$B:$B,'Process (2)'!$B436,Source!$Q:$Q,"Sáng"))))</f>
        <v/>
      </c>
      <c r="G436" t="str">
        <f>IF($C436="","",IF($C436=0,"",
IF($D436="","",SUMIFS(Source!L:L,Source!$B:$B,'Process (2)'!$B436,Source!$Q:$Q,"Sáng"))))</f>
        <v/>
      </c>
      <c r="H436" t="str">
        <f>IF($C436="","",IF($C436=0,"",
IF(SUMIFS(Source!M:M,Source!$B:$B,'Process (2)'!$B436,Source!$Q:$Q,"Chiều")=0,"",SUMIFS(Source!M:M,Source!$B:$B,'Process (2)'!$B436,Source!$Q:$Q,"Chiều"))))</f>
        <v/>
      </c>
      <c r="I436" t="str">
        <f>IF($C436="","",IF($C436=0,"",
IF($H436="","",SUMIFS(Source!J:J,Source!$B:$B,'Process (2)'!$B436,Source!$Q:$Q,"Chiều"))))</f>
        <v/>
      </c>
      <c r="J436" t="str">
        <f>IF($C436="","",IF($C436=0,"",
IF($H436="","",SUMIFS(Source!K:K,Source!$B:$B,'Process (2)'!$B436,Source!$Q:$Q,"Chiều"))))</f>
        <v/>
      </c>
      <c r="K436" t="str">
        <f>IF($C436="","",IF($C436=0,"",
IF($H436="","",SUMIFS(Source!L:L,Source!$B:$B,'Process (2)'!$B436,Source!$Q:$Q,"Chiều"))))</f>
        <v/>
      </c>
    </row>
    <row r="437" spans="1:11" x14ac:dyDescent="0.25">
      <c r="A437" t="str">
        <v/>
      </c>
      <c r="B437" t="str">
        <v/>
      </c>
      <c r="C437" t="str">
        <f>IF(B437="","",COUNTIF(Source!$B$1:$B$999,B437))</f>
        <v/>
      </c>
      <c r="D437" t="str">
        <f>IF($C437="","",IF($C437=0,"",
IF(SUMIFS(Source!I:I,Source!$B:$B,'Process (2)'!$B437,Source!$Q:$Q,"Sáng")=0,"",SUMIFS(Source!I:I,Source!$B:$B,'Process (2)'!$B437,Source!$Q:$Q,"Sáng"))))</f>
        <v/>
      </c>
      <c r="E437" t="str">
        <f>IF($C437="","",IF($C437=0,"",
IF($D437="","",SUMIFS(Source!J:J,Source!$B:$B,'Process (2)'!$B437,Source!$Q:$Q,"Sáng"))))</f>
        <v/>
      </c>
      <c r="F437" t="str">
        <f>IF($C437="","",IF($C437=0,"",
IF($D437="","",SUMIFS(Source!K:K,Source!$B:$B,'Process (2)'!$B437,Source!$Q:$Q,"Sáng"))))</f>
        <v/>
      </c>
      <c r="G437" t="str">
        <f>IF($C437="","",IF($C437=0,"",
IF($D437="","",SUMIFS(Source!L:L,Source!$B:$B,'Process (2)'!$B437,Source!$Q:$Q,"Sáng"))))</f>
        <v/>
      </c>
      <c r="H437" t="str">
        <f>IF($C437="","",IF($C437=0,"",
IF(SUMIFS(Source!M:M,Source!$B:$B,'Process (2)'!$B437,Source!$Q:$Q,"Chiều")=0,"",SUMIFS(Source!M:M,Source!$B:$B,'Process (2)'!$B437,Source!$Q:$Q,"Chiều"))))</f>
        <v/>
      </c>
      <c r="I437" t="str">
        <f>IF($C437="","",IF($C437=0,"",
IF($H437="","",SUMIFS(Source!J:J,Source!$B:$B,'Process (2)'!$B437,Source!$Q:$Q,"Chiều"))))</f>
        <v/>
      </c>
      <c r="J437" t="str">
        <f>IF($C437="","",IF($C437=0,"",
IF($H437="","",SUMIFS(Source!K:K,Source!$B:$B,'Process (2)'!$B437,Source!$Q:$Q,"Chiều"))))</f>
        <v/>
      </c>
      <c r="K437" t="str">
        <f>IF($C437="","",IF($C437=0,"",
IF($H437="","",SUMIFS(Source!L:L,Source!$B:$B,'Process (2)'!$B437,Source!$Q:$Q,"Chiều"))))</f>
        <v/>
      </c>
    </row>
    <row r="438" spans="1:11" x14ac:dyDescent="0.25">
      <c r="A438" t="str">
        <v/>
      </c>
      <c r="B438" t="str">
        <v/>
      </c>
      <c r="C438" t="str">
        <f>IF(B438="","",COUNTIF(Source!$B$1:$B$999,B438))</f>
        <v/>
      </c>
      <c r="D438" t="str">
        <f>IF($C438="","",IF($C438=0,"",
IF(SUMIFS(Source!I:I,Source!$B:$B,'Process (2)'!$B438,Source!$Q:$Q,"Sáng")=0,"",SUMIFS(Source!I:I,Source!$B:$B,'Process (2)'!$B438,Source!$Q:$Q,"Sáng"))))</f>
        <v/>
      </c>
      <c r="E438" t="str">
        <f>IF($C438="","",IF($C438=0,"",
IF($D438="","",SUMIFS(Source!J:J,Source!$B:$B,'Process (2)'!$B438,Source!$Q:$Q,"Sáng"))))</f>
        <v/>
      </c>
      <c r="F438" t="str">
        <f>IF($C438="","",IF($C438=0,"",
IF($D438="","",SUMIFS(Source!K:K,Source!$B:$B,'Process (2)'!$B438,Source!$Q:$Q,"Sáng"))))</f>
        <v/>
      </c>
      <c r="G438" t="str">
        <f>IF($C438="","",IF($C438=0,"",
IF($D438="","",SUMIFS(Source!L:L,Source!$B:$B,'Process (2)'!$B438,Source!$Q:$Q,"Sáng"))))</f>
        <v/>
      </c>
      <c r="H438" t="str">
        <f>IF($C438="","",IF($C438=0,"",
IF(SUMIFS(Source!M:M,Source!$B:$B,'Process (2)'!$B438,Source!$Q:$Q,"Chiều")=0,"",SUMIFS(Source!M:M,Source!$B:$B,'Process (2)'!$B438,Source!$Q:$Q,"Chiều"))))</f>
        <v/>
      </c>
      <c r="I438" t="str">
        <f>IF($C438="","",IF($C438=0,"",
IF($H438="","",SUMIFS(Source!J:J,Source!$B:$B,'Process (2)'!$B438,Source!$Q:$Q,"Chiều"))))</f>
        <v/>
      </c>
      <c r="J438" t="str">
        <f>IF($C438="","",IF($C438=0,"",
IF($H438="","",SUMIFS(Source!K:K,Source!$B:$B,'Process (2)'!$B438,Source!$Q:$Q,"Chiều"))))</f>
        <v/>
      </c>
      <c r="K438" t="str">
        <f>IF($C438="","",IF($C438=0,"",
IF($H438="","",SUMIFS(Source!L:L,Source!$B:$B,'Process (2)'!$B438,Source!$Q:$Q,"Chiều"))))</f>
        <v/>
      </c>
    </row>
    <row r="439" spans="1:11" x14ac:dyDescent="0.25">
      <c r="A439" t="str">
        <v/>
      </c>
      <c r="B439" t="str">
        <v/>
      </c>
      <c r="C439" t="str">
        <f>IF(B439="","",COUNTIF(Source!$B$1:$B$999,B439))</f>
        <v/>
      </c>
      <c r="D439" t="str">
        <f>IF($C439="","",IF($C439=0,"",
IF(SUMIFS(Source!I:I,Source!$B:$B,'Process (2)'!$B439,Source!$Q:$Q,"Sáng")=0,"",SUMIFS(Source!I:I,Source!$B:$B,'Process (2)'!$B439,Source!$Q:$Q,"Sáng"))))</f>
        <v/>
      </c>
      <c r="E439" t="str">
        <f>IF($C439="","",IF($C439=0,"",
IF($D439="","",SUMIFS(Source!J:J,Source!$B:$B,'Process (2)'!$B439,Source!$Q:$Q,"Sáng"))))</f>
        <v/>
      </c>
      <c r="F439" t="str">
        <f>IF($C439="","",IF($C439=0,"",
IF($D439="","",SUMIFS(Source!K:K,Source!$B:$B,'Process (2)'!$B439,Source!$Q:$Q,"Sáng"))))</f>
        <v/>
      </c>
      <c r="G439" t="str">
        <f>IF($C439="","",IF($C439=0,"",
IF($D439="","",SUMIFS(Source!L:L,Source!$B:$B,'Process (2)'!$B439,Source!$Q:$Q,"Sáng"))))</f>
        <v/>
      </c>
      <c r="H439" t="str">
        <f>IF($C439="","",IF($C439=0,"",
IF(SUMIFS(Source!M:M,Source!$B:$B,'Process (2)'!$B439,Source!$Q:$Q,"Chiều")=0,"",SUMIFS(Source!M:M,Source!$B:$B,'Process (2)'!$B439,Source!$Q:$Q,"Chiều"))))</f>
        <v/>
      </c>
      <c r="I439" t="str">
        <f>IF($C439="","",IF($C439=0,"",
IF($H439="","",SUMIFS(Source!J:J,Source!$B:$B,'Process (2)'!$B439,Source!$Q:$Q,"Chiều"))))</f>
        <v/>
      </c>
      <c r="J439" t="str">
        <f>IF($C439="","",IF($C439=0,"",
IF($H439="","",SUMIFS(Source!K:K,Source!$B:$B,'Process (2)'!$B439,Source!$Q:$Q,"Chiều"))))</f>
        <v/>
      </c>
      <c r="K439" t="str">
        <f>IF($C439="","",IF($C439=0,"",
IF($H439="","",SUMIFS(Source!L:L,Source!$B:$B,'Process (2)'!$B439,Source!$Q:$Q,"Chiều"))))</f>
        <v/>
      </c>
    </row>
    <row r="440" spans="1:11" x14ac:dyDescent="0.25">
      <c r="A440" t="str">
        <v/>
      </c>
      <c r="B440" t="str">
        <v/>
      </c>
      <c r="C440" t="str">
        <f>IF(B440="","",COUNTIF(Source!$B$1:$B$999,B440))</f>
        <v/>
      </c>
      <c r="D440" t="str">
        <f>IF($C440="","",IF($C440=0,"",
IF(SUMIFS(Source!I:I,Source!$B:$B,'Process (2)'!$B440,Source!$Q:$Q,"Sáng")=0,"",SUMIFS(Source!I:I,Source!$B:$B,'Process (2)'!$B440,Source!$Q:$Q,"Sáng"))))</f>
        <v/>
      </c>
      <c r="E440" t="str">
        <f>IF($C440="","",IF($C440=0,"",
IF($D440="","",SUMIFS(Source!J:J,Source!$B:$B,'Process (2)'!$B440,Source!$Q:$Q,"Sáng"))))</f>
        <v/>
      </c>
      <c r="F440" t="str">
        <f>IF($C440="","",IF($C440=0,"",
IF($D440="","",SUMIFS(Source!K:K,Source!$B:$B,'Process (2)'!$B440,Source!$Q:$Q,"Sáng"))))</f>
        <v/>
      </c>
      <c r="G440" t="str">
        <f>IF($C440="","",IF($C440=0,"",
IF($D440="","",SUMIFS(Source!L:L,Source!$B:$B,'Process (2)'!$B440,Source!$Q:$Q,"Sáng"))))</f>
        <v/>
      </c>
      <c r="H440" t="str">
        <f>IF($C440="","",IF($C440=0,"",
IF(SUMIFS(Source!M:M,Source!$B:$B,'Process (2)'!$B440,Source!$Q:$Q,"Chiều")=0,"",SUMIFS(Source!M:M,Source!$B:$B,'Process (2)'!$B440,Source!$Q:$Q,"Chiều"))))</f>
        <v/>
      </c>
      <c r="I440" t="str">
        <f>IF($C440="","",IF($C440=0,"",
IF($H440="","",SUMIFS(Source!J:J,Source!$B:$B,'Process (2)'!$B440,Source!$Q:$Q,"Chiều"))))</f>
        <v/>
      </c>
      <c r="J440" t="str">
        <f>IF($C440="","",IF($C440=0,"",
IF($H440="","",SUMIFS(Source!K:K,Source!$B:$B,'Process (2)'!$B440,Source!$Q:$Q,"Chiều"))))</f>
        <v/>
      </c>
      <c r="K440" t="str">
        <f>IF($C440="","",IF($C440=0,"",
IF($H440="","",SUMIFS(Source!L:L,Source!$B:$B,'Process (2)'!$B440,Source!$Q:$Q,"Chiều"))))</f>
        <v/>
      </c>
    </row>
    <row r="441" spans="1:11" x14ac:dyDescent="0.25">
      <c r="A441" t="str">
        <v/>
      </c>
      <c r="B441" t="str">
        <v/>
      </c>
      <c r="C441" t="str">
        <f>IF(B441="","",COUNTIF(Source!$B$1:$B$999,B441))</f>
        <v/>
      </c>
      <c r="D441" t="str">
        <f>IF($C441="","",IF($C441=0,"",
IF(SUMIFS(Source!I:I,Source!$B:$B,'Process (2)'!$B441,Source!$Q:$Q,"Sáng")=0,"",SUMIFS(Source!I:I,Source!$B:$B,'Process (2)'!$B441,Source!$Q:$Q,"Sáng"))))</f>
        <v/>
      </c>
      <c r="E441" t="str">
        <f>IF($C441="","",IF($C441=0,"",
IF($D441="","",SUMIFS(Source!J:J,Source!$B:$B,'Process (2)'!$B441,Source!$Q:$Q,"Sáng"))))</f>
        <v/>
      </c>
      <c r="F441" t="str">
        <f>IF($C441="","",IF($C441=0,"",
IF($D441="","",SUMIFS(Source!K:K,Source!$B:$B,'Process (2)'!$B441,Source!$Q:$Q,"Sáng"))))</f>
        <v/>
      </c>
      <c r="G441" t="str">
        <f>IF($C441="","",IF($C441=0,"",
IF($D441="","",SUMIFS(Source!L:L,Source!$B:$B,'Process (2)'!$B441,Source!$Q:$Q,"Sáng"))))</f>
        <v/>
      </c>
      <c r="H441" t="str">
        <f>IF($C441="","",IF($C441=0,"",
IF(SUMIFS(Source!M:M,Source!$B:$B,'Process (2)'!$B441,Source!$Q:$Q,"Chiều")=0,"",SUMIFS(Source!M:M,Source!$B:$B,'Process (2)'!$B441,Source!$Q:$Q,"Chiều"))))</f>
        <v/>
      </c>
      <c r="I441" t="str">
        <f>IF($C441="","",IF($C441=0,"",
IF($H441="","",SUMIFS(Source!J:J,Source!$B:$B,'Process (2)'!$B441,Source!$Q:$Q,"Chiều"))))</f>
        <v/>
      </c>
      <c r="J441" t="str">
        <f>IF($C441="","",IF($C441=0,"",
IF($H441="","",SUMIFS(Source!K:K,Source!$B:$B,'Process (2)'!$B441,Source!$Q:$Q,"Chiều"))))</f>
        <v/>
      </c>
      <c r="K441" t="str">
        <f>IF($C441="","",IF($C441=0,"",
IF($H441="","",SUMIFS(Source!L:L,Source!$B:$B,'Process (2)'!$B441,Source!$Q:$Q,"Chiều"))))</f>
        <v/>
      </c>
    </row>
    <row r="442" spans="1:11" x14ac:dyDescent="0.25">
      <c r="A442" t="str">
        <v/>
      </c>
      <c r="B442" t="str">
        <v/>
      </c>
      <c r="C442" t="str">
        <f>IF(B442="","",COUNTIF(Source!$B$1:$B$999,B442))</f>
        <v/>
      </c>
      <c r="D442" t="str">
        <f>IF($C442="","",IF($C442=0,"",
IF(SUMIFS(Source!I:I,Source!$B:$B,'Process (2)'!$B442,Source!$Q:$Q,"Sáng")=0,"",SUMIFS(Source!I:I,Source!$B:$B,'Process (2)'!$B442,Source!$Q:$Q,"Sáng"))))</f>
        <v/>
      </c>
      <c r="E442" t="str">
        <f>IF($C442="","",IF($C442=0,"",
IF($D442="","",SUMIFS(Source!J:J,Source!$B:$B,'Process (2)'!$B442,Source!$Q:$Q,"Sáng"))))</f>
        <v/>
      </c>
      <c r="F442" t="str">
        <f>IF($C442="","",IF($C442=0,"",
IF($D442="","",SUMIFS(Source!K:K,Source!$B:$B,'Process (2)'!$B442,Source!$Q:$Q,"Sáng"))))</f>
        <v/>
      </c>
      <c r="G442" t="str">
        <f>IF($C442="","",IF($C442=0,"",
IF($D442="","",SUMIFS(Source!L:L,Source!$B:$B,'Process (2)'!$B442,Source!$Q:$Q,"Sáng"))))</f>
        <v/>
      </c>
      <c r="H442" t="str">
        <f>IF($C442="","",IF($C442=0,"",
IF(SUMIFS(Source!M:M,Source!$B:$B,'Process (2)'!$B442,Source!$Q:$Q,"Chiều")=0,"",SUMIFS(Source!M:M,Source!$B:$B,'Process (2)'!$B442,Source!$Q:$Q,"Chiều"))))</f>
        <v/>
      </c>
      <c r="I442" t="str">
        <f>IF($C442="","",IF($C442=0,"",
IF($H442="","",SUMIFS(Source!J:J,Source!$B:$B,'Process (2)'!$B442,Source!$Q:$Q,"Chiều"))))</f>
        <v/>
      </c>
      <c r="J442" t="str">
        <f>IF($C442="","",IF($C442=0,"",
IF($H442="","",SUMIFS(Source!K:K,Source!$B:$B,'Process (2)'!$B442,Source!$Q:$Q,"Chiều"))))</f>
        <v/>
      </c>
      <c r="K442" t="str">
        <f>IF($C442="","",IF($C442=0,"",
IF($H442="","",SUMIFS(Source!L:L,Source!$B:$B,'Process (2)'!$B442,Source!$Q:$Q,"Chiều"))))</f>
        <v/>
      </c>
    </row>
    <row r="443" spans="1:11" x14ac:dyDescent="0.25">
      <c r="A443" t="str">
        <v/>
      </c>
      <c r="B443" t="str">
        <v/>
      </c>
      <c r="C443" t="str">
        <f>IF(B443="","",COUNTIF(Source!$B$1:$B$999,B443))</f>
        <v/>
      </c>
      <c r="D443" t="str">
        <f>IF($C443="","",IF($C443=0,"",
IF(SUMIFS(Source!I:I,Source!$B:$B,'Process (2)'!$B443,Source!$Q:$Q,"Sáng")=0,"",SUMIFS(Source!I:I,Source!$B:$B,'Process (2)'!$B443,Source!$Q:$Q,"Sáng"))))</f>
        <v/>
      </c>
      <c r="E443" t="str">
        <f>IF($C443="","",IF($C443=0,"",
IF($D443="","",SUMIFS(Source!J:J,Source!$B:$B,'Process (2)'!$B443,Source!$Q:$Q,"Sáng"))))</f>
        <v/>
      </c>
      <c r="F443" t="str">
        <f>IF($C443="","",IF($C443=0,"",
IF($D443="","",SUMIFS(Source!K:K,Source!$B:$B,'Process (2)'!$B443,Source!$Q:$Q,"Sáng"))))</f>
        <v/>
      </c>
      <c r="G443" t="str">
        <f>IF($C443="","",IF($C443=0,"",
IF($D443="","",SUMIFS(Source!L:L,Source!$B:$B,'Process (2)'!$B443,Source!$Q:$Q,"Sáng"))))</f>
        <v/>
      </c>
      <c r="H443" t="str">
        <f>IF($C443="","",IF($C443=0,"",
IF(SUMIFS(Source!M:M,Source!$B:$B,'Process (2)'!$B443,Source!$Q:$Q,"Chiều")=0,"",SUMIFS(Source!M:M,Source!$B:$B,'Process (2)'!$B443,Source!$Q:$Q,"Chiều"))))</f>
        <v/>
      </c>
      <c r="I443" t="str">
        <f>IF($C443="","",IF($C443=0,"",
IF($H443="","",SUMIFS(Source!J:J,Source!$B:$B,'Process (2)'!$B443,Source!$Q:$Q,"Chiều"))))</f>
        <v/>
      </c>
      <c r="J443" t="str">
        <f>IF($C443="","",IF($C443=0,"",
IF($H443="","",SUMIFS(Source!K:K,Source!$B:$B,'Process (2)'!$B443,Source!$Q:$Q,"Chiều"))))</f>
        <v/>
      </c>
      <c r="K443" t="str">
        <f>IF($C443="","",IF($C443=0,"",
IF($H443="","",SUMIFS(Source!L:L,Source!$B:$B,'Process (2)'!$B443,Source!$Q:$Q,"Chiều"))))</f>
        <v/>
      </c>
    </row>
    <row r="444" spans="1:11" x14ac:dyDescent="0.25">
      <c r="A444" t="str">
        <v/>
      </c>
      <c r="B444" t="str">
        <v/>
      </c>
      <c r="C444" t="str">
        <f>IF(B444="","",COUNTIF(Source!$B$1:$B$999,B444))</f>
        <v/>
      </c>
      <c r="D444" t="str">
        <f>IF($C444="","",IF($C444=0,"",
IF(SUMIFS(Source!I:I,Source!$B:$B,'Process (2)'!$B444,Source!$Q:$Q,"Sáng")=0,"",SUMIFS(Source!I:I,Source!$B:$B,'Process (2)'!$B444,Source!$Q:$Q,"Sáng"))))</f>
        <v/>
      </c>
      <c r="E444" t="str">
        <f>IF($C444="","",IF($C444=0,"",
IF($D444="","",SUMIFS(Source!J:J,Source!$B:$B,'Process (2)'!$B444,Source!$Q:$Q,"Sáng"))))</f>
        <v/>
      </c>
      <c r="F444" t="str">
        <f>IF($C444="","",IF($C444=0,"",
IF($D444="","",SUMIFS(Source!K:K,Source!$B:$B,'Process (2)'!$B444,Source!$Q:$Q,"Sáng"))))</f>
        <v/>
      </c>
      <c r="G444" t="str">
        <f>IF($C444="","",IF($C444=0,"",
IF($D444="","",SUMIFS(Source!L:L,Source!$B:$B,'Process (2)'!$B444,Source!$Q:$Q,"Sáng"))))</f>
        <v/>
      </c>
      <c r="H444" t="str">
        <f>IF($C444="","",IF($C444=0,"",
IF(SUMIFS(Source!M:M,Source!$B:$B,'Process (2)'!$B444,Source!$Q:$Q,"Chiều")=0,"",SUMIFS(Source!M:M,Source!$B:$B,'Process (2)'!$B444,Source!$Q:$Q,"Chiều"))))</f>
        <v/>
      </c>
      <c r="I444" t="str">
        <f>IF($C444="","",IF($C444=0,"",
IF($H444="","",SUMIFS(Source!J:J,Source!$B:$B,'Process (2)'!$B444,Source!$Q:$Q,"Chiều"))))</f>
        <v/>
      </c>
      <c r="J444" t="str">
        <f>IF($C444="","",IF($C444=0,"",
IF($H444="","",SUMIFS(Source!K:K,Source!$B:$B,'Process (2)'!$B444,Source!$Q:$Q,"Chiều"))))</f>
        <v/>
      </c>
      <c r="K444" t="str">
        <f>IF($C444="","",IF($C444=0,"",
IF($H444="","",SUMIFS(Source!L:L,Source!$B:$B,'Process (2)'!$B444,Source!$Q:$Q,"Chiều"))))</f>
        <v/>
      </c>
    </row>
    <row r="445" spans="1:11" x14ac:dyDescent="0.25">
      <c r="A445" t="str">
        <v/>
      </c>
      <c r="B445" t="str">
        <v/>
      </c>
      <c r="C445" t="str">
        <f>IF(B445="","",COUNTIF(Source!$B$1:$B$999,B445))</f>
        <v/>
      </c>
      <c r="D445" t="str">
        <f>IF($C445="","",IF($C445=0,"",
IF(SUMIFS(Source!I:I,Source!$B:$B,'Process (2)'!$B445,Source!$Q:$Q,"Sáng")=0,"",SUMIFS(Source!I:I,Source!$B:$B,'Process (2)'!$B445,Source!$Q:$Q,"Sáng"))))</f>
        <v/>
      </c>
      <c r="E445" t="str">
        <f>IF($C445="","",IF($C445=0,"",
IF($D445="","",SUMIFS(Source!J:J,Source!$B:$B,'Process (2)'!$B445,Source!$Q:$Q,"Sáng"))))</f>
        <v/>
      </c>
      <c r="F445" t="str">
        <f>IF($C445="","",IF($C445=0,"",
IF($D445="","",SUMIFS(Source!K:K,Source!$B:$B,'Process (2)'!$B445,Source!$Q:$Q,"Sáng"))))</f>
        <v/>
      </c>
      <c r="G445" t="str">
        <f>IF($C445="","",IF($C445=0,"",
IF($D445="","",SUMIFS(Source!L:L,Source!$B:$B,'Process (2)'!$B445,Source!$Q:$Q,"Sáng"))))</f>
        <v/>
      </c>
      <c r="H445" t="str">
        <f>IF($C445="","",IF($C445=0,"",
IF(SUMIFS(Source!M:M,Source!$B:$B,'Process (2)'!$B445,Source!$Q:$Q,"Chiều")=0,"",SUMIFS(Source!M:M,Source!$B:$B,'Process (2)'!$B445,Source!$Q:$Q,"Chiều"))))</f>
        <v/>
      </c>
      <c r="I445" t="str">
        <f>IF($C445="","",IF($C445=0,"",
IF($H445="","",SUMIFS(Source!J:J,Source!$B:$B,'Process (2)'!$B445,Source!$Q:$Q,"Chiều"))))</f>
        <v/>
      </c>
      <c r="J445" t="str">
        <f>IF($C445="","",IF($C445=0,"",
IF($H445="","",SUMIFS(Source!K:K,Source!$B:$B,'Process (2)'!$B445,Source!$Q:$Q,"Chiều"))))</f>
        <v/>
      </c>
      <c r="K445" t="str">
        <f>IF($C445="","",IF($C445=0,"",
IF($H445="","",SUMIFS(Source!L:L,Source!$B:$B,'Process (2)'!$B445,Source!$Q:$Q,"Chiều"))))</f>
        <v/>
      </c>
    </row>
    <row r="446" spans="1:11" x14ac:dyDescent="0.25">
      <c r="A446" t="str">
        <v/>
      </c>
      <c r="B446" t="str">
        <v/>
      </c>
      <c r="C446" t="str">
        <f>IF(B446="","",COUNTIF(Source!$B$1:$B$999,B446))</f>
        <v/>
      </c>
      <c r="D446" t="str">
        <f>IF($C446="","",IF($C446=0,"",
IF(SUMIFS(Source!I:I,Source!$B:$B,'Process (2)'!$B446,Source!$Q:$Q,"Sáng")=0,"",SUMIFS(Source!I:I,Source!$B:$B,'Process (2)'!$B446,Source!$Q:$Q,"Sáng"))))</f>
        <v/>
      </c>
      <c r="E446" t="str">
        <f>IF($C446="","",IF($C446=0,"",
IF($D446="","",SUMIFS(Source!J:J,Source!$B:$B,'Process (2)'!$B446,Source!$Q:$Q,"Sáng"))))</f>
        <v/>
      </c>
      <c r="F446" t="str">
        <f>IF($C446="","",IF($C446=0,"",
IF($D446="","",SUMIFS(Source!K:K,Source!$B:$B,'Process (2)'!$B446,Source!$Q:$Q,"Sáng"))))</f>
        <v/>
      </c>
      <c r="G446" t="str">
        <f>IF($C446="","",IF($C446=0,"",
IF($D446="","",SUMIFS(Source!L:L,Source!$B:$B,'Process (2)'!$B446,Source!$Q:$Q,"Sáng"))))</f>
        <v/>
      </c>
      <c r="H446" t="str">
        <f>IF($C446="","",IF($C446=0,"",
IF(SUMIFS(Source!M:M,Source!$B:$B,'Process (2)'!$B446,Source!$Q:$Q,"Chiều")=0,"",SUMIFS(Source!M:M,Source!$B:$B,'Process (2)'!$B446,Source!$Q:$Q,"Chiều"))))</f>
        <v/>
      </c>
      <c r="I446" t="str">
        <f>IF($C446="","",IF($C446=0,"",
IF($H446="","",SUMIFS(Source!J:J,Source!$B:$B,'Process (2)'!$B446,Source!$Q:$Q,"Chiều"))))</f>
        <v/>
      </c>
      <c r="J446" t="str">
        <f>IF($C446="","",IF($C446=0,"",
IF($H446="","",SUMIFS(Source!K:K,Source!$B:$B,'Process (2)'!$B446,Source!$Q:$Q,"Chiều"))))</f>
        <v/>
      </c>
      <c r="K446" t="str">
        <f>IF($C446="","",IF($C446=0,"",
IF($H446="","",SUMIFS(Source!L:L,Source!$B:$B,'Process (2)'!$B446,Source!$Q:$Q,"Chiều"))))</f>
        <v/>
      </c>
    </row>
    <row r="447" spans="1:11" x14ac:dyDescent="0.25">
      <c r="A447" t="str">
        <v/>
      </c>
      <c r="B447" t="str">
        <v/>
      </c>
      <c r="C447" t="str">
        <f>IF(B447="","",COUNTIF(Source!$B$1:$B$999,B447))</f>
        <v/>
      </c>
      <c r="D447" t="str">
        <f>IF($C447="","",IF($C447=0,"",
IF(SUMIFS(Source!I:I,Source!$B:$B,'Process (2)'!$B447,Source!$Q:$Q,"Sáng")=0,"",SUMIFS(Source!I:I,Source!$B:$B,'Process (2)'!$B447,Source!$Q:$Q,"Sáng"))))</f>
        <v/>
      </c>
      <c r="E447" t="str">
        <f>IF($C447="","",IF($C447=0,"",
IF($D447="","",SUMIFS(Source!J:J,Source!$B:$B,'Process (2)'!$B447,Source!$Q:$Q,"Sáng"))))</f>
        <v/>
      </c>
      <c r="F447" t="str">
        <f>IF($C447="","",IF($C447=0,"",
IF($D447="","",SUMIFS(Source!K:K,Source!$B:$B,'Process (2)'!$B447,Source!$Q:$Q,"Sáng"))))</f>
        <v/>
      </c>
      <c r="G447" t="str">
        <f>IF($C447="","",IF($C447=0,"",
IF($D447="","",SUMIFS(Source!L:L,Source!$B:$B,'Process (2)'!$B447,Source!$Q:$Q,"Sáng"))))</f>
        <v/>
      </c>
      <c r="H447" t="str">
        <f>IF($C447="","",IF($C447=0,"",
IF(SUMIFS(Source!M:M,Source!$B:$B,'Process (2)'!$B447,Source!$Q:$Q,"Chiều")=0,"",SUMIFS(Source!M:M,Source!$B:$B,'Process (2)'!$B447,Source!$Q:$Q,"Chiều"))))</f>
        <v/>
      </c>
      <c r="I447" t="str">
        <f>IF($C447="","",IF($C447=0,"",
IF($H447="","",SUMIFS(Source!J:J,Source!$B:$B,'Process (2)'!$B447,Source!$Q:$Q,"Chiều"))))</f>
        <v/>
      </c>
      <c r="J447" t="str">
        <f>IF($C447="","",IF($C447=0,"",
IF($H447="","",SUMIFS(Source!K:K,Source!$B:$B,'Process (2)'!$B447,Source!$Q:$Q,"Chiều"))))</f>
        <v/>
      </c>
      <c r="K447" t="str">
        <f>IF($C447="","",IF($C447=0,"",
IF($H447="","",SUMIFS(Source!L:L,Source!$B:$B,'Process (2)'!$B447,Source!$Q:$Q,"Chiều"))))</f>
        <v/>
      </c>
    </row>
    <row r="448" spans="1:11" x14ac:dyDescent="0.25">
      <c r="A448" t="str">
        <v/>
      </c>
      <c r="B448" t="str">
        <v/>
      </c>
      <c r="C448" t="str">
        <f>IF(B448="","",COUNTIF(Source!$B$1:$B$999,B448))</f>
        <v/>
      </c>
      <c r="D448" t="str">
        <f>IF($C448="","",IF($C448=0,"",
IF(SUMIFS(Source!I:I,Source!$B:$B,'Process (2)'!$B448,Source!$Q:$Q,"Sáng")=0,"",SUMIFS(Source!I:I,Source!$B:$B,'Process (2)'!$B448,Source!$Q:$Q,"Sáng"))))</f>
        <v/>
      </c>
      <c r="E448" t="str">
        <f>IF($C448="","",IF($C448=0,"",
IF($D448="","",SUMIFS(Source!J:J,Source!$B:$B,'Process (2)'!$B448,Source!$Q:$Q,"Sáng"))))</f>
        <v/>
      </c>
      <c r="F448" t="str">
        <f>IF($C448="","",IF($C448=0,"",
IF($D448="","",SUMIFS(Source!K:K,Source!$B:$B,'Process (2)'!$B448,Source!$Q:$Q,"Sáng"))))</f>
        <v/>
      </c>
      <c r="G448" t="str">
        <f>IF($C448="","",IF($C448=0,"",
IF($D448="","",SUMIFS(Source!L:L,Source!$B:$B,'Process (2)'!$B448,Source!$Q:$Q,"Sáng"))))</f>
        <v/>
      </c>
      <c r="H448" t="str">
        <f>IF($C448="","",IF($C448=0,"",
IF(SUMIFS(Source!M:M,Source!$B:$B,'Process (2)'!$B448,Source!$Q:$Q,"Chiều")=0,"",SUMIFS(Source!M:M,Source!$B:$B,'Process (2)'!$B448,Source!$Q:$Q,"Chiều"))))</f>
        <v/>
      </c>
      <c r="I448" t="str">
        <f>IF($C448="","",IF($C448=0,"",
IF($H448="","",SUMIFS(Source!J:J,Source!$B:$B,'Process (2)'!$B448,Source!$Q:$Q,"Chiều"))))</f>
        <v/>
      </c>
      <c r="J448" t="str">
        <f>IF($C448="","",IF($C448=0,"",
IF($H448="","",SUMIFS(Source!K:K,Source!$B:$B,'Process (2)'!$B448,Source!$Q:$Q,"Chiều"))))</f>
        <v/>
      </c>
      <c r="K448" t="str">
        <f>IF($C448="","",IF($C448=0,"",
IF($H448="","",SUMIFS(Source!L:L,Source!$B:$B,'Process (2)'!$B448,Source!$Q:$Q,"Chiều"))))</f>
        <v/>
      </c>
    </row>
    <row r="449" spans="1:11" x14ac:dyDescent="0.25">
      <c r="A449" t="str">
        <v/>
      </c>
      <c r="B449" t="str">
        <v/>
      </c>
      <c r="C449" t="str">
        <f>IF(B449="","",COUNTIF(Source!$B$1:$B$999,B449))</f>
        <v/>
      </c>
      <c r="D449" t="str">
        <f>IF($C449="","",IF($C449=0,"",
IF(SUMIFS(Source!I:I,Source!$B:$B,'Process (2)'!$B449,Source!$Q:$Q,"Sáng")=0,"",SUMIFS(Source!I:I,Source!$B:$B,'Process (2)'!$B449,Source!$Q:$Q,"Sáng"))))</f>
        <v/>
      </c>
      <c r="E449" t="str">
        <f>IF($C449="","",IF($C449=0,"",
IF($D449="","",SUMIFS(Source!J:J,Source!$B:$B,'Process (2)'!$B449,Source!$Q:$Q,"Sáng"))))</f>
        <v/>
      </c>
      <c r="F449" t="str">
        <f>IF($C449="","",IF($C449=0,"",
IF($D449="","",SUMIFS(Source!K:K,Source!$B:$B,'Process (2)'!$B449,Source!$Q:$Q,"Sáng"))))</f>
        <v/>
      </c>
      <c r="G449" t="str">
        <f>IF($C449="","",IF($C449=0,"",
IF($D449="","",SUMIFS(Source!L:L,Source!$B:$B,'Process (2)'!$B449,Source!$Q:$Q,"Sáng"))))</f>
        <v/>
      </c>
      <c r="H449" t="str">
        <f>IF($C449="","",IF($C449=0,"",
IF(SUMIFS(Source!M:M,Source!$B:$B,'Process (2)'!$B449,Source!$Q:$Q,"Chiều")=0,"",SUMIFS(Source!M:M,Source!$B:$B,'Process (2)'!$B449,Source!$Q:$Q,"Chiều"))))</f>
        <v/>
      </c>
      <c r="I449" t="str">
        <f>IF($C449="","",IF($C449=0,"",
IF($H449="","",SUMIFS(Source!J:J,Source!$B:$B,'Process (2)'!$B449,Source!$Q:$Q,"Chiều"))))</f>
        <v/>
      </c>
      <c r="J449" t="str">
        <f>IF($C449="","",IF($C449=0,"",
IF($H449="","",SUMIFS(Source!K:K,Source!$B:$B,'Process (2)'!$B449,Source!$Q:$Q,"Chiều"))))</f>
        <v/>
      </c>
      <c r="K449" t="str">
        <f>IF($C449="","",IF($C449=0,"",
IF($H449="","",SUMIFS(Source!L:L,Source!$B:$B,'Process (2)'!$B449,Source!$Q:$Q,"Chiều"))))</f>
        <v/>
      </c>
    </row>
    <row r="450" spans="1:11" x14ac:dyDescent="0.25">
      <c r="A450" t="str">
        <v/>
      </c>
      <c r="B450" t="str">
        <v/>
      </c>
      <c r="C450" t="str">
        <f>IF(B450="","",COUNTIF(Source!$B$1:$B$999,B450))</f>
        <v/>
      </c>
      <c r="D450" t="str">
        <f>IF($C450="","",IF($C450=0,"",
IF(SUMIFS(Source!I:I,Source!$B:$B,'Process (2)'!$B450,Source!$Q:$Q,"Sáng")=0,"",SUMIFS(Source!I:I,Source!$B:$B,'Process (2)'!$B450,Source!$Q:$Q,"Sáng"))))</f>
        <v/>
      </c>
      <c r="E450" t="str">
        <f>IF($C450="","",IF($C450=0,"",
IF($D450="","",SUMIFS(Source!J:J,Source!$B:$B,'Process (2)'!$B450,Source!$Q:$Q,"Sáng"))))</f>
        <v/>
      </c>
      <c r="F450" t="str">
        <f>IF($C450="","",IF($C450=0,"",
IF($D450="","",SUMIFS(Source!K:K,Source!$B:$B,'Process (2)'!$B450,Source!$Q:$Q,"Sáng"))))</f>
        <v/>
      </c>
      <c r="G450" t="str">
        <f>IF($C450="","",IF($C450=0,"",
IF($D450="","",SUMIFS(Source!L:L,Source!$B:$B,'Process (2)'!$B450,Source!$Q:$Q,"Sáng"))))</f>
        <v/>
      </c>
      <c r="H450" t="str">
        <f>IF($C450="","",IF($C450=0,"",
IF(SUMIFS(Source!M:M,Source!$B:$B,'Process (2)'!$B450,Source!$Q:$Q,"Chiều")=0,"",SUMIFS(Source!M:M,Source!$B:$B,'Process (2)'!$B450,Source!$Q:$Q,"Chiều"))))</f>
        <v/>
      </c>
      <c r="I450" t="str">
        <f>IF($C450="","",IF($C450=0,"",
IF($H450="","",SUMIFS(Source!J:J,Source!$B:$B,'Process (2)'!$B450,Source!$Q:$Q,"Chiều"))))</f>
        <v/>
      </c>
      <c r="J450" t="str">
        <f>IF($C450="","",IF($C450=0,"",
IF($H450="","",SUMIFS(Source!K:K,Source!$B:$B,'Process (2)'!$B450,Source!$Q:$Q,"Chiều"))))</f>
        <v/>
      </c>
      <c r="K450" t="str">
        <f>IF($C450="","",IF($C450=0,"",
IF($H450="","",SUMIFS(Source!L:L,Source!$B:$B,'Process (2)'!$B450,Source!$Q:$Q,"Chiều"))))</f>
        <v/>
      </c>
    </row>
    <row r="451" spans="1:11" x14ac:dyDescent="0.25">
      <c r="A451" t="str">
        <v/>
      </c>
      <c r="B451" t="str">
        <v/>
      </c>
      <c r="C451" t="str">
        <f>IF(B451="","",COUNTIF(Source!$B$1:$B$999,B451))</f>
        <v/>
      </c>
      <c r="D451" t="str">
        <f>IF($C451="","",IF($C451=0,"",
IF(SUMIFS(Source!I:I,Source!$B:$B,'Process (2)'!$B451,Source!$Q:$Q,"Sáng")=0,"",SUMIFS(Source!I:I,Source!$B:$B,'Process (2)'!$B451,Source!$Q:$Q,"Sáng"))))</f>
        <v/>
      </c>
      <c r="E451" t="str">
        <f>IF($C451="","",IF($C451=0,"",
IF($D451="","",SUMIFS(Source!J:J,Source!$B:$B,'Process (2)'!$B451,Source!$Q:$Q,"Sáng"))))</f>
        <v/>
      </c>
      <c r="F451" t="str">
        <f>IF($C451="","",IF($C451=0,"",
IF($D451="","",SUMIFS(Source!K:K,Source!$B:$B,'Process (2)'!$B451,Source!$Q:$Q,"Sáng"))))</f>
        <v/>
      </c>
      <c r="G451" t="str">
        <f>IF($C451="","",IF($C451=0,"",
IF($D451="","",SUMIFS(Source!L:L,Source!$B:$B,'Process (2)'!$B451,Source!$Q:$Q,"Sáng"))))</f>
        <v/>
      </c>
      <c r="H451" t="str">
        <f>IF($C451="","",IF($C451=0,"",
IF(SUMIFS(Source!M:M,Source!$B:$B,'Process (2)'!$B451,Source!$Q:$Q,"Chiều")=0,"",SUMIFS(Source!M:M,Source!$B:$B,'Process (2)'!$B451,Source!$Q:$Q,"Chiều"))))</f>
        <v/>
      </c>
      <c r="I451" t="str">
        <f>IF($C451="","",IF($C451=0,"",
IF($H451="","",SUMIFS(Source!J:J,Source!$B:$B,'Process (2)'!$B451,Source!$Q:$Q,"Chiều"))))</f>
        <v/>
      </c>
      <c r="J451" t="str">
        <f>IF($C451="","",IF($C451=0,"",
IF($H451="","",SUMIFS(Source!K:K,Source!$B:$B,'Process (2)'!$B451,Source!$Q:$Q,"Chiều"))))</f>
        <v/>
      </c>
      <c r="K451" t="str">
        <f>IF($C451="","",IF($C451=0,"",
IF($H451="","",SUMIFS(Source!L:L,Source!$B:$B,'Process (2)'!$B451,Source!$Q:$Q,"Chiều"))))</f>
        <v/>
      </c>
    </row>
    <row r="452" spans="1:11" x14ac:dyDescent="0.25">
      <c r="A452" t="str">
        <v/>
      </c>
      <c r="B452" t="str">
        <v/>
      </c>
      <c r="C452" t="str">
        <f>IF(B452="","",COUNTIF(Source!$B$1:$B$999,B452))</f>
        <v/>
      </c>
      <c r="D452" t="str">
        <f>IF($C452="","",IF($C452=0,"",
IF(SUMIFS(Source!I:I,Source!$B:$B,'Process (2)'!$B452,Source!$Q:$Q,"Sáng")=0,"",SUMIFS(Source!I:I,Source!$B:$B,'Process (2)'!$B452,Source!$Q:$Q,"Sáng"))))</f>
        <v/>
      </c>
      <c r="E452" t="str">
        <f>IF($C452="","",IF($C452=0,"",
IF($D452="","",SUMIFS(Source!J:J,Source!$B:$B,'Process (2)'!$B452,Source!$Q:$Q,"Sáng"))))</f>
        <v/>
      </c>
      <c r="F452" t="str">
        <f>IF($C452="","",IF($C452=0,"",
IF($D452="","",SUMIFS(Source!K:K,Source!$B:$B,'Process (2)'!$B452,Source!$Q:$Q,"Sáng"))))</f>
        <v/>
      </c>
      <c r="G452" t="str">
        <f>IF($C452="","",IF($C452=0,"",
IF($D452="","",SUMIFS(Source!L:L,Source!$B:$B,'Process (2)'!$B452,Source!$Q:$Q,"Sáng"))))</f>
        <v/>
      </c>
      <c r="H452" t="str">
        <f>IF($C452="","",IF($C452=0,"",
IF(SUMIFS(Source!M:M,Source!$B:$B,'Process (2)'!$B452,Source!$Q:$Q,"Chiều")=0,"",SUMIFS(Source!M:M,Source!$B:$B,'Process (2)'!$B452,Source!$Q:$Q,"Chiều"))))</f>
        <v/>
      </c>
      <c r="I452" t="str">
        <f>IF($C452="","",IF($C452=0,"",
IF($H452="","",SUMIFS(Source!J:J,Source!$B:$B,'Process (2)'!$B452,Source!$Q:$Q,"Chiều"))))</f>
        <v/>
      </c>
      <c r="J452" t="str">
        <f>IF($C452="","",IF($C452=0,"",
IF($H452="","",SUMIFS(Source!K:K,Source!$B:$B,'Process (2)'!$B452,Source!$Q:$Q,"Chiều"))))</f>
        <v/>
      </c>
      <c r="K452" t="str">
        <f>IF($C452="","",IF($C452=0,"",
IF($H452="","",SUMIFS(Source!L:L,Source!$B:$B,'Process (2)'!$B452,Source!$Q:$Q,"Chiều"))))</f>
        <v/>
      </c>
    </row>
    <row r="453" spans="1:11" x14ac:dyDescent="0.25">
      <c r="A453" t="str">
        <v/>
      </c>
      <c r="B453" t="str">
        <v/>
      </c>
      <c r="C453" t="str">
        <f>IF(B453="","",COUNTIF(Source!$B$1:$B$999,B453))</f>
        <v/>
      </c>
      <c r="D453" t="str">
        <f>IF($C453="","",IF($C453=0,"",
IF(SUMIFS(Source!I:I,Source!$B:$B,'Process (2)'!$B453,Source!$Q:$Q,"Sáng")=0,"",SUMIFS(Source!I:I,Source!$B:$B,'Process (2)'!$B453,Source!$Q:$Q,"Sáng"))))</f>
        <v/>
      </c>
      <c r="E453" t="str">
        <f>IF($C453="","",IF($C453=0,"",
IF($D453="","",SUMIFS(Source!J:J,Source!$B:$B,'Process (2)'!$B453,Source!$Q:$Q,"Sáng"))))</f>
        <v/>
      </c>
      <c r="F453" t="str">
        <f>IF($C453="","",IF($C453=0,"",
IF($D453="","",SUMIFS(Source!K:K,Source!$B:$B,'Process (2)'!$B453,Source!$Q:$Q,"Sáng"))))</f>
        <v/>
      </c>
      <c r="G453" t="str">
        <f>IF($C453="","",IF($C453=0,"",
IF($D453="","",SUMIFS(Source!L:L,Source!$B:$B,'Process (2)'!$B453,Source!$Q:$Q,"Sáng"))))</f>
        <v/>
      </c>
      <c r="H453" t="str">
        <f>IF($C453="","",IF($C453=0,"",
IF(SUMIFS(Source!M:M,Source!$B:$B,'Process (2)'!$B453,Source!$Q:$Q,"Chiều")=0,"",SUMIFS(Source!M:M,Source!$B:$B,'Process (2)'!$B453,Source!$Q:$Q,"Chiều"))))</f>
        <v/>
      </c>
      <c r="I453" t="str">
        <f>IF($C453="","",IF($C453=0,"",
IF($H453="","",SUMIFS(Source!J:J,Source!$B:$B,'Process (2)'!$B453,Source!$Q:$Q,"Chiều"))))</f>
        <v/>
      </c>
      <c r="J453" t="str">
        <f>IF($C453="","",IF($C453=0,"",
IF($H453="","",SUMIFS(Source!K:K,Source!$B:$B,'Process (2)'!$B453,Source!$Q:$Q,"Chiều"))))</f>
        <v/>
      </c>
      <c r="K453" t="str">
        <f>IF($C453="","",IF($C453=0,"",
IF($H453="","",SUMIFS(Source!L:L,Source!$B:$B,'Process (2)'!$B453,Source!$Q:$Q,"Chiều"))))</f>
        <v/>
      </c>
    </row>
    <row r="454" spans="1:11" x14ac:dyDescent="0.25">
      <c r="A454" t="str">
        <v/>
      </c>
      <c r="B454" t="str">
        <v/>
      </c>
      <c r="C454" t="str">
        <f>IF(B454="","",COUNTIF(Source!$B$1:$B$999,B454))</f>
        <v/>
      </c>
      <c r="D454" t="str">
        <f>IF($C454="","",IF($C454=0,"",
IF(SUMIFS(Source!I:I,Source!$B:$B,'Process (2)'!$B454,Source!$Q:$Q,"Sáng")=0,"",SUMIFS(Source!I:I,Source!$B:$B,'Process (2)'!$B454,Source!$Q:$Q,"Sáng"))))</f>
        <v/>
      </c>
      <c r="E454" t="str">
        <f>IF($C454="","",IF($C454=0,"",
IF($D454="","",SUMIFS(Source!J:J,Source!$B:$B,'Process (2)'!$B454,Source!$Q:$Q,"Sáng"))))</f>
        <v/>
      </c>
      <c r="F454" t="str">
        <f>IF($C454="","",IF($C454=0,"",
IF($D454="","",SUMIFS(Source!K:K,Source!$B:$B,'Process (2)'!$B454,Source!$Q:$Q,"Sáng"))))</f>
        <v/>
      </c>
      <c r="G454" t="str">
        <f>IF($C454="","",IF($C454=0,"",
IF($D454="","",SUMIFS(Source!L:L,Source!$B:$B,'Process (2)'!$B454,Source!$Q:$Q,"Sáng"))))</f>
        <v/>
      </c>
      <c r="H454" t="str">
        <f>IF($C454="","",IF($C454=0,"",
IF(SUMIFS(Source!M:M,Source!$B:$B,'Process (2)'!$B454,Source!$Q:$Q,"Chiều")=0,"",SUMIFS(Source!M:M,Source!$B:$B,'Process (2)'!$B454,Source!$Q:$Q,"Chiều"))))</f>
        <v/>
      </c>
      <c r="I454" t="str">
        <f>IF($C454="","",IF($C454=0,"",
IF($H454="","",SUMIFS(Source!J:J,Source!$B:$B,'Process (2)'!$B454,Source!$Q:$Q,"Chiều"))))</f>
        <v/>
      </c>
      <c r="J454" t="str">
        <f>IF($C454="","",IF($C454=0,"",
IF($H454="","",SUMIFS(Source!K:K,Source!$B:$B,'Process (2)'!$B454,Source!$Q:$Q,"Chiều"))))</f>
        <v/>
      </c>
      <c r="K454" t="str">
        <f>IF($C454="","",IF($C454=0,"",
IF($H454="","",SUMIFS(Source!L:L,Source!$B:$B,'Process (2)'!$B454,Source!$Q:$Q,"Chiều"))))</f>
        <v/>
      </c>
    </row>
    <row r="455" spans="1:11" x14ac:dyDescent="0.25">
      <c r="A455" t="str">
        <v/>
      </c>
      <c r="B455" t="str">
        <v/>
      </c>
      <c r="C455" t="str">
        <f>IF(B455="","",COUNTIF(Source!$B$1:$B$999,B455))</f>
        <v/>
      </c>
      <c r="D455" t="str">
        <f>IF($C455="","",IF($C455=0,"",
IF(SUMIFS(Source!I:I,Source!$B:$B,'Process (2)'!$B455,Source!$Q:$Q,"Sáng")=0,"",SUMIFS(Source!I:I,Source!$B:$B,'Process (2)'!$B455,Source!$Q:$Q,"Sáng"))))</f>
        <v/>
      </c>
      <c r="E455" t="str">
        <f>IF($C455="","",IF($C455=0,"",
IF($D455="","",SUMIFS(Source!J:J,Source!$B:$B,'Process (2)'!$B455,Source!$Q:$Q,"Sáng"))))</f>
        <v/>
      </c>
      <c r="F455" t="str">
        <f>IF($C455="","",IF($C455=0,"",
IF($D455="","",SUMIFS(Source!K:K,Source!$B:$B,'Process (2)'!$B455,Source!$Q:$Q,"Sáng"))))</f>
        <v/>
      </c>
      <c r="G455" t="str">
        <f>IF($C455="","",IF($C455=0,"",
IF($D455="","",SUMIFS(Source!L:L,Source!$B:$B,'Process (2)'!$B455,Source!$Q:$Q,"Sáng"))))</f>
        <v/>
      </c>
      <c r="H455" t="str">
        <f>IF($C455="","",IF($C455=0,"",
IF(SUMIFS(Source!M:M,Source!$B:$B,'Process (2)'!$B455,Source!$Q:$Q,"Chiều")=0,"",SUMIFS(Source!M:M,Source!$B:$B,'Process (2)'!$B455,Source!$Q:$Q,"Chiều"))))</f>
        <v/>
      </c>
      <c r="I455" t="str">
        <f>IF($C455="","",IF($C455=0,"",
IF($H455="","",SUMIFS(Source!J:J,Source!$B:$B,'Process (2)'!$B455,Source!$Q:$Q,"Chiều"))))</f>
        <v/>
      </c>
      <c r="J455" t="str">
        <f>IF($C455="","",IF($C455=0,"",
IF($H455="","",SUMIFS(Source!K:K,Source!$B:$B,'Process (2)'!$B455,Source!$Q:$Q,"Chiều"))))</f>
        <v/>
      </c>
      <c r="K455" t="str">
        <f>IF($C455="","",IF($C455=0,"",
IF($H455="","",SUMIFS(Source!L:L,Source!$B:$B,'Process (2)'!$B455,Source!$Q:$Q,"Chiều"))))</f>
        <v/>
      </c>
    </row>
    <row r="456" spans="1:11" x14ac:dyDescent="0.25">
      <c r="A456" t="str">
        <v/>
      </c>
      <c r="B456" t="str">
        <v/>
      </c>
      <c r="C456" t="str">
        <f>IF(B456="","",COUNTIF(Source!$B$1:$B$999,B456))</f>
        <v/>
      </c>
      <c r="D456" t="str">
        <f>IF($C456="","",IF($C456=0,"",
IF(SUMIFS(Source!I:I,Source!$B:$B,'Process (2)'!$B456,Source!$Q:$Q,"Sáng")=0,"",SUMIFS(Source!I:I,Source!$B:$B,'Process (2)'!$B456,Source!$Q:$Q,"Sáng"))))</f>
        <v/>
      </c>
      <c r="E456" t="str">
        <f>IF($C456="","",IF($C456=0,"",
IF($D456="","",SUMIFS(Source!J:J,Source!$B:$B,'Process (2)'!$B456,Source!$Q:$Q,"Sáng"))))</f>
        <v/>
      </c>
      <c r="F456" t="str">
        <f>IF($C456="","",IF($C456=0,"",
IF($D456="","",SUMIFS(Source!K:K,Source!$B:$B,'Process (2)'!$B456,Source!$Q:$Q,"Sáng"))))</f>
        <v/>
      </c>
      <c r="G456" t="str">
        <f>IF($C456="","",IF($C456=0,"",
IF($D456="","",SUMIFS(Source!L:L,Source!$B:$B,'Process (2)'!$B456,Source!$Q:$Q,"Sáng"))))</f>
        <v/>
      </c>
      <c r="H456" t="str">
        <f>IF($C456="","",IF($C456=0,"",
IF(SUMIFS(Source!M:M,Source!$B:$B,'Process (2)'!$B456,Source!$Q:$Q,"Chiều")=0,"",SUMIFS(Source!M:M,Source!$B:$B,'Process (2)'!$B456,Source!$Q:$Q,"Chiều"))))</f>
        <v/>
      </c>
      <c r="I456" t="str">
        <f>IF($C456="","",IF($C456=0,"",
IF($H456="","",SUMIFS(Source!J:J,Source!$B:$B,'Process (2)'!$B456,Source!$Q:$Q,"Chiều"))))</f>
        <v/>
      </c>
      <c r="J456" t="str">
        <f>IF($C456="","",IF($C456=0,"",
IF($H456="","",SUMIFS(Source!K:K,Source!$B:$B,'Process (2)'!$B456,Source!$Q:$Q,"Chiều"))))</f>
        <v/>
      </c>
      <c r="K456" t="str">
        <f>IF($C456="","",IF($C456=0,"",
IF($H456="","",SUMIFS(Source!L:L,Source!$B:$B,'Process (2)'!$B456,Source!$Q:$Q,"Chiều"))))</f>
        <v/>
      </c>
    </row>
    <row r="457" spans="1:11" x14ac:dyDescent="0.25">
      <c r="A457" t="str">
        <v/>
      </c>
      <c r="B457" t="str">
        <v/>
      </c>
      <c r="C457" t="str">
        <f>IF(B457="","",COUNTIF(Source!$B$1:$B$999,B457))</f>
        <v/>
      </c>
      <c r="D457" t="str">
        <f>IF($C457="","",IF($C457=0,"",
IF(SUMIFS(Source!I:I,Source!$B:$B,'Process (2)'!$B457,Source!$Q:$Q,"Sáng")=0,"",SUMIFS(Source!I:I,Source!$B:$B,'Process (2)'!$B457,Source!$Q:$Q,"Sáng"))))</f>
        <v/>
      </c>
      <c r="E457" t="str">
        <f>IF($C457="","",IF($C457=0,"",
IF($D457="","",SUMIFS(Source!J:J,Source!$B:$B,'Process (2)'!$B457,Source!$Q:$Q,"Sáng"))))</f>
        <v/>
      </c>
      <c r="F457" t="str">
        <f>IF($C457="","",IF($C457=0,"",
IF($D457="","",SUMIFS(Source!K:K,Source!$B:$B,'Process (2)'!$B457,Source!$Q:$Q,"Sáng"))))</f>
        <v/>
      </c>
      <c r="G457" t="str">
        <f>IF($C457="","",IF($C457=0,"",
IF($D457="","",SUMIFS(Source!L:L,Source!$B:$B,'Process (2)'!$B457,Source!$Q:$Q,"Sáng"))))</f>
        <v/>
      </c>
      <c r="H457" t="str">
        <f>IF($C457="","",IF($C457=0,"",
IF(SUMIFS(Source!M:M,Source!$B:$B,'Process (2)'!$B457,Source!$Q:$Q,"Chiều")=0,"",SUMIFS(Source!M:M,Source!$B:$B,'Process (2)'!$B457,Source!$Q:$Q,"Chiều"))))</f>
        <v/>
      </c>
      <c r="I457" t="str">
        <f>IF($C457="","",IF($C457=0,"",
IF($H457="","",SUMIFS(Source!J:J,Source!$B:$B,'Process (2)'!$B457,Source!$Q:$Q,"Chiều"))))</f>
        <v/>
      </c>
      <c r="J457" t="str">
        <f>IF($C457="","",IF($C457=0,"",
IF($H457="","",SUMIFS(Source!K:K,Source!$B:$B,'Process (2)'!$B457,Source!$Q:$Q,"Chiều"))))</f>
        <v/>
      </c>
      <c r="K457" t="str">
        <f>IF($C457="","",IF($C457=0,"",
IF($H457="","",SUMIFS(Source!L:L,Source!$B:$B,'Process (2)'!$B457,Source!$Q:$Q,"Chiều"))))</f>
        <v/>
      </c>
    </row>
    <row r="458" spans="1:11" x14ac:dyDescent="0.25">
      <c r="A458" t="str">
        <v/>
      </c>
      <c r="B458" t="str">
        <v/>
      </c>
      <c r="C458" t="str">
        <f>IF(B458="","",COUNTIF(Source!$B$1:$B$999,B458))</f>
        <v/>
      </c>
      <c r="D458" t="str">
        <f>IF($C458="","",IF($C458=0,"",
IF(SUMIFS(Source!I:I,Source!$B:$B,'Process (2)'!$B458,Source!$Q:$Q,"Sáng")=0,"",SUMIFS(Source!I:I,Source!$B:$B,'Process (2)'!$B458,Source!$Q:$Q,"Sáng"))))</f>
        <v/>
      </c>
      <c r="E458" t="str">
        <f>IF($C458="","",IF($C458=0,"",
IF($D458="","",SUMIFS(Source!J:J,Source!$B:$B,'Process (2)'!$B458,Source!$Q:$Q,"Sáng"))))</f>
        <v/>
      </c>
      <c r="F458" t="str">
        <f>IF($C458="","",IF($C458=0,"",
IF($D458="","",SUMIFS(Source!K:K,Source!$B:$B,'Process (2)'!$B458,Source!$Q:$Q,"Sáng"))))</f>
        <v/>
      </c>
      <c r="G458" t="str">
        <f>IF($C458="","",IF($C458=0,"",
IF($D458="","",SUMIFS(Source!L:L,Source!$B:$B,'Process (2)'!$B458,Source!$Q:$Q,"Sáng"))))</f>
        <v/>
      </c>
      <c r="H458" t="str">
        <f>IF($C458="","",IF($C458=0,"",
IF(SUMIFS(Source!M:M,Source!$B:$B,'Process (2)'!$B458,Source!$Q:$Q,"Chiều")=0,"",SUMIFS(Source!M:M,Source!$B:$B,'Process (2)'!$B458,Source!$Q:$Q,"Chiều"))))</f>
        <v/>
      </c>
      <c r="I458" t="str">
        <f>IF($C458="","",IF($C458=0,"",
IF($H458="","",SUMIFS(Source!J:J,Source!$B:$B,'Process (2)'!$B458,Source!$Q:$Q,"Chiều"))))</f>
        <v/>
      </c>
      <c r="J458" t="str">
        <f>IF($C458="","",IF($C458=0,"",
IF($H458="","",SUMIFS(Source!K:K,Source!$B:$B,'Process (2)'!$B458,Source!$Q:$Q,"Chiều"))))</f>
        <v/>
      </c>
      <c r="K458" t="str">
        <f>IF($C458="","",IF($C458=0,"",
IF($H458="","",SUMIFS(Source!L:L,Source!$B:$B,'Process (2)'!$B458,Source!$Q:$Q,"Chiều"))))</f>
        <v/>
      </c>
    </row>
    <row r="459" spans="1:11" x14ac:dyDescent="0.25">
      <c r="A459" t="str">
        <v/>
      </c>
      <c r="B459" t="str">
        <v/>
      </c>
      <c r="C459" t="str">
        <f>IF(B459="","",COUNTIF(Source!$B$1:$B$999,B459))</f>
        <v/>
      </c>
      <c r="D459" t="str">
        <f>IF($C459="","",IF($C459=0,"",
IF(SUMIFS(Source!I:I,Source!$B:$B,'Process (2)'!$B459,Source!$Q:$Q,"Sáng")=0,"",SUMIFS(Source!I:I,Source!$B:$B,'Process (2)'!$B459,Source!$Q:$Q,"Sáng"))))</f>
        <v/>
      </c>
      <c r="E459" t="str">
        <f>IF($C459="","",IF($C459=0,"",
IF($D459="","",SUMIFS(Source!J:J,Source!$B:$B,'Process (2)'!$B459,Source!$Q:$Q,"Sáng"))))</f>
        <v/>
      </c>
      <c r="F459" t="str">
        <f>IF($C459="","",IF($C459=0,"",
IF($D459="","",SUMIFS(Source!K:K,Source!$B:$B,'Process (2)'!$B459,Source!$Q:$Q,"Sáng"))))</f>
        <v/>
      </c>
      <c r="G459" t="str">
        <f>IF($C459="","",IF($C459=0,"",
IF($D459="","",SUMIFS(Source!L:L,Source!$B:$B,'Process (2)'!$B459,Source!$Q:$Q,"Sáng"))))</f>
        <v/>
      </c>
      <c r="H459" t="str">
        <f>IF($C459="","",IF($C459=0,"",
IF(SUMIFS(Source!M:M,Source!$B:$B,'Process (2)'!$B459,Source!$Q:$Q,"Chiều")=0,"",SUMIFS(Source!M:M,Source!$B:$B,'Process (2)'!$B459,Source!$Q:$Q,"Chiều"))))</f>
        <v/>
      </c>
      <c r="I459" t="str">
        <f>IF($C459="","",IF($C459=0,"",
IF($H459="","",SUMIFS(Source!J:J,Source!$B:$B,'Process (2)'!$B459,Source!$Q:$Q,"Chiều"))))</f>
        <v/>
      </c>
      <c r="J459" t="str">
        <f>IF($C459="","",IF($C459=0,"",
IF($H459="","",SUMIFS(Source!K:K,Source!$B:$B,'Process (2)'!$B459,Source!$Q:$Q,"Chiều"))))</f>
        <v/>
      </c>
      <c r="K459" t="str">
        <f>IF($C459="","",IF($C459=0,"",
IF($H459="","",SUMIFS(Source!L:L,Source!$B:$B,'Process (2)'!$B459,Source!$Q:$Q,"Chiều"))))</f>
        <v/>
      </c>
    </row>
    <row r="460" spans="1:11" x14ac:dyDescent="0.25">
      <c r="A460" t="str">
        <v/>
      </c>
      <c r="B460" t="str">
        <v/>
      </c>
      <c r="C460" t="str">
        <f>IF(B460="","",COUNTIF(Source!$B$1:$B$999,B460))</f>
        <v/>
      </c>
      <c r="D460" t="str">
        <f>IF($C460="","",IF($C460=0,"",
IF(SUMIFS(Source!I:I,Source!$B:$B,'Process (2)'!$B460,Source!$Q:$Q,"Sáng")=0,"",SUMIFS(Source!I:I,Source!$B:$B,'Process (2)'!$B460,Source!$Q:$Q,"Sáng"))))</f>
        <v/>
      </c>
      <c r="E460" t="str">
        <f>IF($C460="","",IF($C460=0,"",
IF($D460="","",SUMIFS(Source!J:J,Source!$B:$B,'Process (2)'!$B460,Source!$Q:$Q,"Sáng"))))</f>
        <v/>
      </c>
      <c r="F460" t="str">
        <f>IF($C460="","",IF($C460=0,"",
IF($D460="","",SUMIFS(Source!K:K,Source!$B:$B,'Process (2)'!$B460,Source!$Q:$Q,"Sáng"))))</f>
        <v/>
      </c>
      <c r="G460" t="str">
        <f>IF($C460="","",IF($C460=0,"",
IF($D460="","",SUMIFS(Source!L:L,Source!$B:$B,'Process (2)'!$B460,Source!$Q:$Q,"Sáng"))))</f>
        <v/>
      </c>
      <c r="H460" t="str">
        <f>IF($C460="","",IF($C460=0,"",
IF(SUMIFS(Source!M:M,Source!$B:$B,'Process (2)'!$B460,Source!$Q:$Q,"Chiều")=0,"",SUMIFS(Source!M:M,Source!$B:$B,'Process (2)'!$B460,Source!$Q:$Q,"Chiều"))))</f>
        <v/>
      </c>
      <c r="I460" t="str">
        <f>IF($C460="","",IF($C460=0,"",
IF($H460="","",SUMIFS(Source!J:J,Source!$B:$B,'Process (2)'!$B460,Source!$Q:$Q,"Chiều"))))</f>
        <v/>
      </c>
      <c r="J460" t="str">
        <f>IF($C460="","",IF($C460=0,"",
IF($H460="","",SUMIFS(Source!K:K,Source!$B:$B,'Process (2)'!$B460,Source!$Q:$Q,"Chiều"))))</f>
        <v/>
      </c>
      <c r="K460" t="str">
        <f>IF($C460="","",IF($C460=0,"",
IF($H460="","",SUMIFS(Source!L:L,Source!$B:$B,'Process (2)'!$B460,Source!$Q:$Q,"Chiều"))))</f>
        <v/>
      </c>
    </row>
    <row r="461" spans="1:11" x14ac:dyDescent="0.25">
      <c r="A461" t="str">
        <v/>
      </c>
      <c r="B461" t="str">
        <v/>
      </c>
      <c r="C461" t="str">
        <f>IF(B461="","",COUNTIF(Source!$B$1:$B$999,B461))</f>
        <v/>
      </c>
      <c r="D461" t="str">
        <f>IF($C461="","",IF($C461=0,"",
IF(SUMIFS(Source!I:I,Source!$B:$B,'Process (2)'!$B461,Source!$Q:$Q,"Sáng")=0,"",SUMIFS(Source!I:I,Source!$B:$B,'Process (2)'!$B461,Source!$Q:$Q,"Sáng"))))</f>
        <v/>
      </c>
      <c r="E461" t="str">
        <f>IF($C461="","",IF($C461=0,"",
IF($D461="","",SUMIFS(Source!J:J,Source!$B:$B,'Process (2)'!$B461,Source!$Q:$Q,"Sáng"))))</f>
        <v/>
      </c>
      <c r="F461" t="str">
        <f>IF($C461="","",IF($C461=0,"",
IF($D461="","",SUMIFS(Source!K:K,Source!$B:$B,'Process (2)'!$B461,Source!$Q:$Q,"Sáng"))))</f>
        <v/>
      </c>
      <c r="G461" t="str">
        <f>IF($C461="","",IF($C461=0,"",
IF($D461="","",SUMIFS(Source!L:L,Source!$B:$B,'Process (2)'!$B461,Source!$Q:$Q,"Sáng"))))</f>
        <v/>
      </c>
      <c r="H461" t="str">
        <f>IF($C461="","",IF($C461=0,"",
IF(SUMIFS(Source!M:M,Source!$B:$B,'Process (2)'!$B461,Source!$Q:$Q,"Chiều")=0,"",SUMIFS(Source!M:M,Source!$B:$B,'Process (2)'!$B461,Source!$Q:$Q,"Chiều"))))</f>
        <v/>
      </c>
      <c r="I461" t="str">
        <f>IF($C461="","",IF($C461=0,"",
IF($H461="","",SUMIFS(Source!J:J,Source!$B:$B,'Process (2)'!$B461,Source!$Q:$Q,"Chiều"))))</f>
        <v/>
      </c>
      <c r="J461" t="str">
        <f>IF($C461="","",IF($C461=0,"",
IF($H461="","",SUMIFS(Source!K:K,Source!$B:$B,'Process (2)'!$B461,Source!$Q:$Q,"Chiều"))))</f>
        <v/>
      </c>
      <c r="K461" t="str">
        <f>IF($C461="","",IF($C461=0,"",
IF($H461="","",SUMIFS(Source!L:L,Source!$B:$B,'Process (2)'!$B461,Source!$Q:$Q,"Chiều"))))</f>
        <v/>
      </c>
    </row>
    <row r="462" spans="1:11" x14ac:dyDescent="0.25">
      <c r="A462" t="str">
        <v/>
      </c>
      <c r="B462" t="str">
        <v/>
      </c>
      <c r="C462" t="str">
        <f>IF(B462="","",COUNTIF(Source!$B$1:$B$999,B462))</f>
        <v/>
      </c>
      <c r="D462" t="str">
        <f>IF($C462="","",IF($C462=0,"",
IF(SUMIFS(Source!I:I,Source!$B:$B,'Process (2)'!$B462,Source!$Q:$Q,"Sáng")=0,"",SUMIFS(Source!I:I,Source!$B:$B,'Process (2)'!$B462,Source!$Q:$Q,"Sáng"))))</f>
        <v/>
      </c>
      <c r="E462" t="str">
        <f>IF($C462="","",IF($C462=0,"",
IF($D462="","",SUMIFS(Source!J:J,Source!$B:$B,'Process (2)'!$B462,Source!$Q:$Q,"Sáng"))))</f>
        <v/>
      </c>
      <c r="F462" t="str">
        <f>IF($C462="","",IF($C462=0,"",
IF($D462="","",SUMIFS(Source!K:K,Source!$B:$B,'Process (2)'!$B462,Source!$Q:$Q,"Sáng"))))</f>
        <v/>
      </c>
      <c r="G462" t="str">
        <f>IF($C462="","",IF($C462=0,"",
IF($D462="","",SUMIFS(Source!L:L,Source!$B:$B,'Process (2)'!$B462,Source!$Q:$Q,"Sáng"))))</f>
        <v/>
      </c>
      <c r="H462" t="str">
        <f>IF($C462="","",IF($C462=0,"",
IF(SUMIFS(Source!M:M,Source!$B:$B,'Process (2)'!$B462,Source!$Q:$Q,"Chiều")=0,"",SUMIFS(Source!M:M,Source!$B:$B,'Process (2)'!$B462,Source!$Q:$Q,"Chiều"))))</f>
        <v/>
      </c>
      <c r="I462" t="str">
        <f>IF($C462="","",IF($C462=0,"",
IF($H462="","",SUMIFS(Source!J:J,Source!$B:$B,'Process (2)'!$B462,Source!$Q:$Q,"Chiều"))))</f>
        <v/>
      </c>
      <c r="J462" t="str">
        <f>IF($C462="","",IF($C462=0,"",
IF($H462="","",SUMIFS(Source!K:K,Source!$B:$B,'Process (2)'!$B462,Source!$Q:$Q,"Chiều"))))</f>
        <v/>
      </c>
      <c r="K462" t="str">
        <f>IF($C462="","",IF($C462=0,"",
IF($H462="","",SUMIFS(Source!L:L,Source!$B:$B,'Process (2)'!$B462,Source!$Q:$Q,"Chiều"))))</f>
        <v/>
      </c>
    </row>
    <row r="463" spans="1:11" x14ac:dyDescent="0.25">
      <c r="A463" t="str">
        <v/>
      </c>
      <c r="B463" t="str">
        <v/>
      </c>
      <c r="C463" t="str">
        <f>IF(B463="","",COUNTIF(Source!$B$1:$B$999,B463))</f>
        <v/>
      </c>
      <c r="D463" t="str">
        <f>IF($C463="","",IF($C463=0,"",
IF(SUMIFS(Source!I:I,Source!$B:$B,'Process (2)'!$B463,Source!$Q:$Q,"Sáng")=0,"",SUMIFS(Source!I:I,Source!$B:$B,'Process (2)'!$B463,Source!$Q:$Q,"Sáng"))))</f>
        <v/>
      </c>
      <c r="E463" t="str">
        <f>IF($C463="","",IF($C463=0,"",
IF($D463="","",SUMIFS(Source!J:J,Source!$B:$B,'Process (2)'!$B463,Source!$Q:$Q,"Sáng"))))</f>
        <v/>
      </c>
      <c r="F463" t="str">
        <f>IF($C463="","",IF($C463=0,"",
IF($D463="","",SUMIFS(Source!K:K,Source!$B:$B,'Process (2)'!$B463,Source!$Q:$Q,"Sáng"))))</f>
        <v/>
      </c>
      <c r="G463" t="str">
        <f>IF($C463="","",IF($C463=0,"",
IF($D463="","",SUMIFS(Source!L:L,Source!$B:$B,'Process (2)'!$B463,Source!$Q:$Q,"Sáng"))))</f>
        <v/>
      </c>
      <c r="H463" t="str">
        <f>IF($C463="","",IF($C463=0,"",
IF(SUMIFS(Source!M:M,Source!$B:$B,'Process (2)'!$B463,Source!$Q:$Q,"Chiều")=0,"",SUMIFS(Source!M:M,Source!$B:$B,'Process (2)'!$B463,Source!$Q:$Q,"Chiều"))))</f>
        <v/>
      </c>
      <c r="I463" t="str">
        <f>IF($C463="","",IF($C463=0,"",
IF($H463="","",SUMIFS(Source!J:J,Source!$B:$B,'Process (2)'!$B463,Source!$Q:$Q,"Chiều"))))</f>
        <v/>
      </c>
      <c r="J463" t="str">
        <f>IF($C463="","",IF($C463=0,"",
IF($H463="","",SUMIFS(Source!K:K,Source!$B:$B,'Process (2)'!$B463,Source!$Q:$Q,"Chiều"))))</f>
        <v/>
      </c>
      <c r="K463" t="str">
        <f>IF($C463="","",IF($C463=0,"",
IF($H463="","",SUMIFS(Source!L:L,Source!$B:$B,'Process (2)'!$B463,Source!$Q:$Q,"Chiều"))))</f>
        <v/>
      </c>
    </row>
    <row r="464" spans="1:11" x14ac:dyDescent="0.25">
      <c r="A464" t="str">
        <v/>
      </c>
      <c r="B464" t="str">
        <v/>
      </c>
      <c r="C464" t="str">
        <f>IF(B464="","",COUNTIF(Source!$B$1:$B$999,B464))</f>
        <v/>
      </c>
      <c r="D464" t="str">
        <f>IF($C464="","",IF($C464=0,"",
IF(SUMIFS(Source!I:I,Source!$B:$B,'Process (2)'!$B464,Source!$Q:$Q,"Sáng")=0,"",SUMIFS(Source!I:I,Source!$B:$B,'Process (2)'!$B464,Source!$Q:$Q,"Sáng"))))</f>
        <v/>
      </c>
      <c r="E464" t="str">
        <f>IF($C464="","",IF($C464=0,"",
IF($D464="","",SUMIFS(Source!J:J,Source!$B:$B,'Process (2)'!$B464,Source!$Q:$Q,"Sáng"))))</f>
        <v/>
      </c>
      <c r="F464" t="str">
        <f>IF($C464="","",IF($C464=0,"",
IF($D464="","",SUMIFS(Source!K:K,Source!$B:$B,'Process (2)'!$B464,Source!$Q:$Q,"Sáng"))))</f>
        <v/>
      </c>
      <c r="G464" t="str">
        <f>IF($C464="","",IF($C464=0,"",
IF($D464="","",SUMIFS(Source!L:L,Source!$B:$B,'Process (2)'!$B464,Source!$Q:$Q,"Sáng"))))</f>
        <v/>
      </c>
      <c r="H464" t="str">
        <f>IF($C464="","",IF($C464=0,"",
IF(SUMIFS(Source!M:M,Source!$B:$B,'Process (2)'!$B464,Source!$Q:$Q,"Chiều")=0,"",SUMIFS(Source!M:M,Source!$B:$B,'Process (2)'!$B464,Source!$Q:$Q,"Chiều"))))</f>
        <v/>
      </c>
      <c r="I464" t="str">
        <f>IF($C464="","",IF($C464=0,"",
IF($H464="","",SUMIFS(Source!J:J,Source!$B:$B,'Process (2)'!$B464,Source!$Q:$Q,"Chiều"))))</f>
        <v/>
      </c>
      <c r="J464" t="str">
        <f>IF($C464="","",IF($C464=0,"",
IF($H464="","",SUMIFS(Source!K:K,Source!$B:$B,'Process (2)'!$B464,Source!$Q:$Q,"Chiều"))))</f>
        <v/>
      </c>
      <c r="K464" t="str">
        <f>IF($C464="","",IF($C464=0,"",
IF($H464="","",SUMIFS(Source!L:L,Source!$B:$B,'Process (2)'!$B464,Source!$Q:$Q,"Chiều"))))</f>
        <v/>
      </c>
    </row>
    <row r="465" spans="1:11" x14ac:dyDescent="0.25">
      <c r="A465" t="str">
        <v/>
      </c>
      <c r="B465" t="str">
        <v/>
      </c>
      <c r="C465" t="str">
        <f>IF(B465="","",COUNTIF(Source!$B$1:$B$999,B465))</f>
        <v/>
      </c>
      <c r="D465" t="str">
        <f>IF($C465="","",IF($C465=0,"",
IF(SUMIFS(Source!I:I,Source!$B:$B,'Process (2)'!$B465,Source!$Q:$Q,"Sáng")=0,"",SUMIFS(Source!I:I,Source!$B:$B,'Process (2)'!$B465,Source!$Q:$Q,"Sáng"))))</f>
        <v/>
      </c>
      <c r="E465" t="str">
        <f>IF($C465="","",IF($C465=0,"",
IF($D465="","",SUMIFS(Source!J:J,Source!$B:$B,'Process (2)'!$B465,Source!$Q:$Q,"Sáng"))))</f>
        <v/>
      </c>
      <c r="F465" t="str">
        <f>IF($C465="","",IF($C465=0,"",
IF($D465="","",SUMIFS(Source!K:K,Source!$B:$B,'Process (2)'!$B465,Source!$Q:$Q,"Sáng"))))</f>
        <v/>
      </c>
      <c r="G465" t="str">
        <f>IF($C465="","",IF($C465=0,"",
IF($D465="","",SUMIFS(Source!L:L,Source!$B:$B,'Process (2)'!$B465,Source!$Q:$Q,"Sáng"))))</f>
        <v/>
      </c>
      <c r="H465" t="str">
        <f>IF($C465="","",IF($C465=0,"",
IF(SUMIFS(Source!M:M,Source!$B:$B,'Process (2)'!$B465,Source!$Q:$Q,"Chiều")=0,"",SUMIFS(Source!M:M,Source!$B:$B,'Process (2)'!$B465,Source!$Q:$Q,"Chiều"))))</f>
        <v/>
      </c>
      <c r="I465" t="str">
        <f>IF($C465="","",IF($C465=0,"",
IF($H465="","",SUMIFS(Source!J:J,Source!$B:$B,'Process (2)'!$B465,Source!$Q:$Q,"Chiều"))))</f>
        <v/>
      </c>
      <c r="J465" t="str">
        <f>IF($C465="","",IF($C465=0,"",
IF($H465="","",SUMIFS(Source!K:K,Source!$B:$B,'Process (2)'!$B465,Source!$Q:$Q,"Chiều"))))</f>
        <v/>
      </c>
      <c r="K465" t="str">
        <f>IF($C465="","",IF($C465=0,"",
IF($H465="","",SUMIFS(Source!L:L,Source!$B:$B,'Process (2)'!$B465,Source!$Q:$Q,"Chiều"))))</f>
        <v/>
      </c>
    </row>
    <row r="466" spans="1:11" x14ac:dyDescent="0.25">
      <c r="A466" t="str">
        <v/>
      </c>
      <c r="B466" t="str">
        <v/>
      </c>
      <c r="C466" t="str">
        <f>IF(B466="","",COUNTIF(Source!$B$1:$B$999,B466))</f>
        <v/>
      </c>
      <c r="D466" t="str">
        <f>IF($C466="","",IF($C466=0,"",
IF(SUMIFS(Source!I:I,Source!$B:$B,'Process (2)'!$B466,Source!$Q:$Q,"Sáng")=0,"",SUMIFS(Source!I:I,Source!$B:$B,'Process (2)'!$B466,Source!$Q:$Q,"Sáng"))))</f>
        <v/>
      </c>
      <c r="E466" t="str">
        <f>IF($C466="","",IF($C466=0,"",
IF($D466="","",SUMIFS(Source!J:J,Source!$B:$B,'Process (2)'!$B466,Source!$Q:$Q,"Sáng"))))</f>
        <v/>
      </c>
      <c r="F466" t="str">
        <f>IF($C466="","",IF($C466=0,"",
IF($D466="","",SUMIFS(Source!K:K,Source!$B:$B,'Process (2)'!$B466,Source!$Q:$Q,"Sáng"))))</f>
        <v/>
      </c>
      <c r="G466" t="str">
        <f>IF($C466="","",IF($C466=0,"",
IF($D466="","",SUMIFS(Source!L:L,Source!$B:$B,'Process (2)'!$B466,Source!$Q:$Q,"Sáng"))))</f>
        <v/>
      </c>
      <c r="H466" t="str">
        <f>IF($C466="","",IF($C466=0,"",
IF(SUMIFS(Source!M:M,Source!$B:$B,'Process (2)'!$B466,Source!$Q:$Q,"Chiều")=0,"",SUMIFS(Source!M:M,Source!$B:$B,'Process (2)'!$B466,Source!$Q:$Q,"Chiều"))))</f>
        <v/>
      </c>
      <c r="I466" t="str">
        <f>IF($C466="","",IF($C466=0,"",
IF($H466="","",SUMIFS(Source!J:J,Source!$B:$B,'Process (2)'!$B466,Source!$Q:$Q,"Chiều"))))</f>
        <v/>
      </c>
      <c r="J466" t="str">
        <f>IF($C466="","",IF($C466=0,"",
IF($H466="","",SUMIFS(Source!K:K,Source!$B:$B,'Process (2)'!$B466,Source!$Q:$Q,"Chiều"))))</f>
        <v/>
      </c>
      <c r="K466" t="str">
        <f>IF($C466="","",IF($C466=0,"",
IF($H466="","",SUMIFS(Source!L:L,Source!$B:$B,'Process (2)'!$B466,Source!$Q:$Q,"Chiều"))))</f>
        <v/>
      </c>
    </row>
    <row r="467" spans="1:11" x14ac:dyDescent="0.25">
      <c r="A467" t="str">
        <v/>
      </c>
      <c r="B467" t="str">
        <v/>
      </c>
      <c r="C467" t="str">
        <f>IF(B467="","",COUNTIF(Source!$B$1:$B$999,B467))</f>
        <v/>
      </c>
      <c r="D467" t="str">
        <f>IF($C467="","",IF($C467=0,"",
IF(SUMIFS(Source!I:I,Source!$B:$B,'Process (2)'!$B467,Source!$Q:$Q,"Sáng")=0,"",SUMIFS(Source!I:I,Source!$B:$B,'Process (2)'!$B467,Source!$Q:$Q,"Sáng"))))</f>
        <v/>
      </c>
      <c r="E467" t="str">
        <f>IF($C467="","",IF($C467=0,"",
IF($D467="","",SUMIFS(Source!J:J,Source!$B:$B,'Process (2)'!$B467,Source!$Q:$Q,"Sáng"))))</f>
        <v/>
      </c>
      <c r="F467" t="str">
        <f>IF($C467="","",IF($C467=0,"",
IF($D467="","",SUMIFS(Source!K:K,Source!$B:$B,'Process (2)'!$B467,Source!$Q:$Q,"Sáng"))))</f>
        <v/>
      </c>
      <c r="G467" t="str">
        <f>IF($C467="","",IF($C467=0,"",
IF($D467="","",SUMIFS(Source!L:L,Source!$B:$B,'Process (2)'!$B467,Source!$Q:$Q,"Sáng"))))</f>
        <v/>
      </c>
      <c r="H467" t="str">
        <f>IF($C467="","",IF($C467=0,"",
IF(SUMIFS(Source!M:M,Source!$B:$B,'Process (2)'!$B467,Source!$Q:$Q,"Chiều")=0,"",SUMIFS(Source!M:M,Source!$B:$B,'Process (2)'!$B467,Source!$Q:$Q,"Chiều"))))</f>
        <v/>
      </c>
      <c r="I467" t="str">
        <f>IF($C467="","",IF($C467=0,"",
IF($H467="","",SUMIFS(Source!J:J,Source!$B:$B,'Process (2)'!$B467,Source!$Q:$Q,"Chiều"))))</f>
        <v/>
      </c>
      <c r="J467" t="str">
        <f>IF($C467="","",IF($C467=0,"",
IF($H467="","",SUMIFS(Source!K:K,Source!$B:$B,'Process (2)'!$B467,Source!$Q:$Q,"Chiều"))))</f>
        <v/>
      </c>
      <c r="K467" t="str">
        <f>IF($C467="","",IF($C467=0,"",
IF($H467="","",SUMIFS(Source!L:L,Source!$B:$B,'Process (2)'!$B467,Source!$Q:$Q,"Chiều"))))</f>
        <v/>
      </c>
    </row>
    <row r="468" spans="1:11" x14ac:dyDescent="0.25">
      <c r="A468" t="str">
        <v/>
      </c>
      <c r="B468" t="str">
        <v/>
      </c>
      <c r="C468" t="str">
        <f>IF(B468="","",COUNTIF(Source!$B$1:$B$999,B468))</f>
        <v/>
      </c>
      <c r="D468" t="str">
        <f>IF($C468="","",IF($C468=0,"",
IF(SUMIFS(Source!I:I,Source!$B:$B,'Process (2)'!$B468,Source!$Q:$Q,"Sáng")=0,"",SUMIFS(Source!I:I,Source!$B:$B,'Process (2)'!$B468,Source!$Q:$Q,"Sáng"))))</f>
        <v/>
      </c>
      <c r="E468" t="str">
        <f>IF($C468="","",IF($C468=0,"",
IF($D468="","",SUMIFS(Source!J:J,Source!$B:$B,'Process (2)'!$B468,Source!$Q:$Q,"Sáng"))))</f>
        <v/>
      </c>
      <c r="F468" t="str">
        <f>IF($C468="","",IF($C468=0,"",
IF($D468="","",SUMIFS(Source!K:K,Source!$B:$B,'Process (2)'!$B468,Source!$Q:$Q,"Sáng"))))</f>
        <v/>
      </c>
      <c r="G468" t="str">
        <f>IF($C468="","",IF($C468=0,"",
IF($D468="","",SUMIFS(Source!L:L,Source!$B:$B,'Process (2)'!$B468,Source!$Q:$Q,"Sáng"))))</f>
        <v/>
      </c>
      <c r="H468" t="str">
        <f>IF($C468="","",IF($C468=0,"",
IF(SUMIFS(Source!M:M,Source!$B:$B,'Process (2)'!$B468,Source!$Q:$Q,"Chiều")=0,"",SUMIFS(Source!M:M,Source!$B:$B,'Process (2)'!$B468,Source!$Q:$Q,"Chiều"))))</f>
        <v/>
      </c>
      <c r="I468" t="str">
        <f>IF($C468="","",IF($C468=0,"",
IF($H468="","",SUMIFS(Source!J:J,Source!$B:$B,'Process (2)'!$B468,Source!$Q:$Q,"Chiều"))))</f>
        <v/>
      </c>
      <c r="J468" t="str">
        <f>IF($C468="","",IF($C468=0,"",
IF($H468="","",SUMIFS(Source!K:K,Source!$B:$B,'Process (2)'!$B468,Source!$Q:$Q,"Chiều"))))</f>
        <v/>
      </c>
      <c r="K468" t="str">
        <f>IF($C468="","",IF($C468=0,"",
IF($H468="","",SUMIFS(Source!L:L,Source!$B:$B,'Process (2)'!$B468,Source!$Q:$Q,"Chiều"))))</f>
        <v/>
      </c>
    </row>
    <row r="469" spans="1:11" x14ac:dyDescent="0.25">
      <c r="A469" t="str">
        <v/>
      </c>
      <c r="B469" t="str">
        <v/>
      </c>
      <c r="C469" t="str">
        <f>IF(B469="","",COUNTIF(Source!$B$1:$B$999,B469))</f>
        <v/>
      </c>
      <c r="D469" t="str">
        <f>IF($C469="","",IF($C469=0,"",
IF(SUMIFS(Source!I:I,Source!$B:$B,'Process (2)'!$B469,Source!$Q:$Q,"Sáng")=0,"",SUMIFS(Source!I:I,Source!$B:$B,'Process (2)'!$B469,Source!$Q:$Q,"Sáng"))))</f>
        <v/>
      </c>
      <c r="E469" t="str">
        <f>IF($C469="","",IF($C469=0,"",
IF($D469="","",SUMIFS(Source!J:J,Source!$B:$B,'Process (2)'!$B469,Source!$Q:$Q,"Sáng"))))</f>
        <v/>
      </c>
      <c r="F469" t="str">
        <f>IF($C469="","",IF($C469=0,"",
IF($D469="","",SUMIFS(Source!K:K,Source!$B:$B,'Process (2)'!$B469,Source!$Q:$Q,"Sáng"))))</f>
        <v/>
      </c>
      <c r="G469" t="str">
        <f>IF($C469="","",IF($C469=0,"",
IF($D469="","",SUMIFS(Source!L:L,Source!$B:$B,'Process (2)'!$B469,Source!$Q:$Q,"Sáng"))))</f>
        <v/>
      </c>
      <c r="H469" t="str">
        <f>IF($C469="","",IF($C469=0,"",
IF(SUMIFS(Source!M:M,Source!$B:$B,'Process (2)'!$B469,Source!$Q:$Q,"Chiều")=0,"",SUMIFS(Source!M:M,Source!$B:$B,'Process (2)'!$B469,Source!$Q:$Q,"Chiều"))))</f>
        <v/>
      </c>
      <c r="I469" t="str">
        <f>IF($C469="","",IF($C469=0,"",
IF($H469="","",SUMIFS(Source!J:J,Source!$B:$B,'Process (2)'!$B469,Source!$Q:$Q,"Chiều"))))</f>
        <v/>
      </c>
      <c r="J469" t="str">
        <f>IF($C469="","",IF($C469=0,"",
IF($H469="","",SUMIFS(Source!K:K,Source!$B:$B,'Process (2)'!$B469,Source!$Q:$Q,"Chiều"))))</f>
        <v/>
      </c>
      <c r="K469" t="str">
        <f>IF($C469="","",IF($C469=0,"",
IF($H469="","",SUMIFS(Source!L:L,Source!$B:$B,'Process (2)'!$B469,Source!$Q:$Q,"Chiều"))))</f>
        <v/>
      </c>
    </row>
    <row r="470" spans="1:11" x14ac:dyDescent="0.25">
      <c r="A470" t="str">
        <v/>
      </c>
      <c r="B470" t="str">
        <v/>
      </c>
      <c r="C470" t="str">
        <f>IF(B470="","",COUNTIF(Source!$B$1:$B$999,B470))</f>
        <v/>
      </c>
      <c r="D470" t="str">
        <f>IF($C470="","",IF($C470=0,"",
IF(SUMIFS(Source!I:I,Source!$B:$B,'Process (2)'!$B470,Source!$Q:$Q,"Sáng")=0,"",SUMIFS(Source!I:I,Source!$B:$B,'Process (2)'!$B470,Source!$Q:$Q,"Sáng"))))</f>
        <v/>
      </c>
      <c r="E470" t="str">
        <f>IF($C470="","",IF($C470=0,"",
IF($D470="","",SUMIFS(Source!J:J,Source!$B:$B,'Process (2)'!$B470,Source!$Q:$Q,"Sáng"))))</f>
        <v/>
      </c>
      <c r="F470" t="str">
        <f>IF($C470="","",IF($C470=0,"",
IF($D470="","",SUMIFS(Source!K:K,Source!$B:$B,'Process (2)'!$B470,Source!$Q:$Q,"Sáng"))))</f>
        <v/>
      </c>
      <c r="G470" t="str">
        <f>IF($C470="","",IF($C470=0,"",
IF($D470="","",SUMIFS(Source!L:L,Source!$B:$B,'Process (2)'!$B470,Source!$Q:$Q,"Sáng"))))</f>
        <v/>
      </c>
      <c r="H470" t="str">
        <f>IF($C470="","",IF($C470=0,"",
IF(SUMIFS(Source!M:M,Source!$B:$B,'Process (2)'!$B470,Source!$Q:$Q,"Chiều")=0,"",SUMIFS(Source!M:M,Source!$B:$B,'Process (2)'!$B470,Source!$Q:$Q,"Chiều"))))</f>
        <v/>
      </c>
      <c r="I470" t="str">
        <f>IF($C470="","",IF($C470=0,"",
IF($H470="","",SUMIFS(Source!J:J,Source!$B:$B,'Process (2)'!$B470,Source!$Q:$Q,"Chiều"))))</f>
        <v/>
      </c>
      <c r="J470" t="str">
        <f>IF($C470="","",IF($C470=0,"",
IF($H470="","",SUMIFS(Source!K:K,Source!$B:$B,'Process (2)'!$B470,Source!$Q:$Q,"Chiều"))))</f>
        <v/>
      </c>
      <c r="K470" t="str">
        <f>IF($C470="","",IF($C470=0,"",
IF($H470="","",SUMIFS(Source!L:L,Source!$B:$B,'Process (2)'!$B470,Source!$Q:$Q,"Chiều"))))</f>
        <v/>
      </c>
    </row>
    <row r="471" spans="1:11" x14ac:dyDescent="0.25">
      <c r="A471" t="str">
        <v/>
      </c>
      <c r="B471" t="str">
        <v/>
      </c>
      <c r="C471" t="str">
        <f>IF(B471="","",COUNTIF(Source!$B$1:$B$999,B471))</f>
        <v/>
      </c>
      <c r="D471" t="str">
        <f>IF($C471="","",IF($C471=0,"",
IF(SUMIFS(Source!I:I,Source!$B:$B,'Process (2)'!$B471,Source!$Q:$Q,"Sáng")=0,"",SUMIFS(Source!I:I,Source!$B:$B,'Process (2)'!$B471,Source!$Q:$Q,"Sáng"))))</f>
        <v/>
      </c>
      <c r="E471" t="str">
        <f>IF($C471="","",IF($C471=0,"",
IF($D471="","",SUMIFS(Source!J:J,Source!$B:$B,'Process (2)'!$B471,Source!$Q:$Q,"Sáng"))))</f>
        <v/>
      </c>
      <c r="F471" t="str">
        <f>IF($C471="","",IF($C471=0,"",
IF($D471="","",SUMIFS(Source!K:K,Source!$B:$B,'Process (2)'!$B471,Source!$Q:$Q,"Sáng"))))</f>
        <v/>
      </c>
      <c r="G471" t="str">
        <f>IF($C471="","",IF($C471=0,"",
IF($D471="","",SUMIFS(Source!L:L,Source!$B:$B,'Process (2)'!$B471,Source!$Q:$Q,"Sáng"))))</f>
        <v/>
      </c>
      <c r="H471" t="str">
        <f>IF($C471="","",IF($C471=0,"",
IF(SUMIFS(Source!M:M,Source!$B:$B,'Process (2)'!$B471,Source!$Q:$Q,"Chiều")=0,"",SUMIFS(Source!M:M,Source!$B:$B,'Process (2)'!$B471,Source!$Q:$Q,"Chiều"))))</f>
        <v/>
      </c>
      <c r="I471" t="str">
        <f>IF($C471="","",IF($C471=0,"",
IF($H471="","",SUMIFS(Source!J:J,Source!$B:$B,'Process (2)'!$B471,Source!$Q:$Q,"Chiều"))))</f>
        <v/>
      </c>
      <c r="J471" t="str">
        <f>IF($C471="","",IF($C471=0,"",
IF($H471="","",SUMIFS(Source!K:K,Source!$B:$B,'Process (2)'!$B471,Source!$Q:$Q,"Chiều"))))</f>
        <v/>
      </c>
      <c r="K471" t="str">
        <f>IF($C471="","",IF($C471=0,"",
IF($H471="","",SUMIFS(Source!L:L,Source!$B:$B,'Process (2)'!$B471,Source!$Q:$Q,"Chiều"))))</f>
        <v/>
      </c>
    </row>
    <row r="472" spans="1:11" x14ac:dyDescent="0.25">
      <c r="A472" t="str">
        <v/>
      </c>
      <c r="B472" t="str">
        <v/>
      </c>
      <c r="C472" t="str">
        <f>IF(B472="","",COUNTIF(Source!$B$1:$B$999,B472))</f>
        <v/>
      </c>
      <c r="D472" t="str">
        <f>IF($C472="","",IF($C472=0,"",
IF(SUMIFS(Source!I:I,Source!$B:$B,'Process (2)'!$B472,Source!$Q:$Q,"Sáng")=0,"",SUMIFS(Source!I:I,Source!$B:$B,'Process (2)'!$B472,Source!$Q:$Q,"Sáng"))))</f>
        <v/>
      </c>
      <c r="E472" t="str">
        <f>IF($C472="","",IF($C472=0,"",
IF($D472="","",SUMIFS(Source!J:J,Source!$B:$B,'Process (2)'!$B472,Source!$Q:$Q,"Sáng"))))</f>
        <v/>
      </c>
      <c r="F472" t="str">
        <f>IF($C472="","",IF($C472=0,"",
IF($D472="","",SUMIFS(Source!K:K,Source!$B:$B,'Process (2)'!$B472,Source!$Q:$Q,"Sáng"))))</f>
        <v/>
      </c>
      <c r="G472" t="str">
        <f>IF($C472="","",IF($C472=0,"",
IF($D472="","",SUMIFS(Source!L:L,Source!$B:$B,'Process (2)'!$B472,Source!$Q:$Q,"Sáng"))))</f>
        <v/>
      </c>
      <c r="H472" t="str">
        <f>IF($C472="","",IF($C472=0,"",
IF(SUMIFS(Source!M:M,Source!$B:$B,'Process (2)'!$B472,Source!$Q:$Q,"Chiều")=0,"",SUMIFS(Source!M:M,Source!$B:$B,'Process (2)'!$B472,Source!$Q:$Q,"Chiều"))))</f>
        <v/>
      </c>
      <c r="I472" t="str">
        <f>IF($C472="","",IF($C472=0,"",
IF($H472="","",SUMIFS(Source!J:J,Source!$B:$B,'Process (2)'!$B472,Source!$Q:$Q,"Chiều"))))</f>
        <v/>
      </c>
      <c r="J472" t="str">
        <f>IF($C472="","",IF($C472=0,"",
IF($H472="","",SUMIFS(Source!K:K,Source!$B:$B,'Process (2)'!$B472,Source!$Q:$Q,"Chiều"))))</f>
        <v/>
      </c>
      <c r="K472" t="str">
        <f>IF($C472="","",IF($C472=0,"",
IF($H472="","",SUMIFS(Source!L:L,Source!$B:$B,'Process (2)'!$B472,Source!$Q:$Q,"Chiều"))))</f>
        <v/>
      </c>
    </row>
    <row r="473" spans="1:11" x14ac:dyDescent="0.25">
      <c r="A473" t="str">
        <v/>
      </c>
      <c r="B473" t="str">
        <v/>
      </c>
      <c r="C473" t="str">
        <f>IF(B473="","",COUNTIF(Source!$B$1:$B$999,B473))</f>
        <v/>
      </c>
      <c r="D473" t="str">
        <f>IF($C473="","",IF($C473=0,"",
IF(SUMIFS(Source!I:I,Source!$B:$B,'Process (2)'!$B473,Source!$Q:$Q,"Sáng")=0,"",SUMIFS(Source!I:I,Source!$B:$B,'Process (2)'!$B473,Source!$Q:$Q,"Sáng"))))</f>
        <v/>
      </c>
      <c r="E473" t="str">
        <f>IF($C473="","",IF($C473=0,"",
IF($D473="","",SUMIFS(Source!J:J,Source!$B:$B,'Process (2)'!$B473,Source!$Q:$Q,"Sáng"))))</f>
        <v/>
      </c>
      <c r="F473" t="str">
        <f>IF($C473="","",IF($C473=0,"",
IF($D473="","",SUMIFS(Source!K:K,Source!$B:$B,'Process (2)'!$B473,Source!$Q:$Q,"Sáng"))))</f>
        <v/>
      </c>
      <c r="G473" t="str">
        <f>IF($C473="","",IF($C473=0,"",
IF($D473="","",SUMIFS(Source!L:L,Source!$B:$B,'Process (2)'!$B473,Source!$Q:$Q,"Sáng"))))</f>
        <v/>
      </c>
      <c r="H473" t="str">
        <f>IF($C473="","",IF($C473=0,"",
IF(SUMIFS(Source!M:M,Source!$B:$B,'Process (2)'!$B473,Source!$Q:$Q,"Chiều")=0,"",SUMIFS(Source!M:M,Source!$B:$B,'Process (2)'!$B473,Source!$Q:$Q,"Chiều"))))</f>
        <v/>
      </c>
      <c r="I473" t="str">
        <f>IF($C473="","",IF($C473=0,"",
IF($H473="","",SUMIFS(Source!J:J,Source!$B:$B,'Process (2)'!$B473,Source!$Q:$Q,"Chiều"))))</f>
        <v/>
      </c>
      <c r="J473" t="str">
        <f>IF($C473="","",IF($C473=0,"",
IF($H473="","",SUMIFS(Source!K:K,Source!$B:$B,'Process (2)'!$B473,Source!$Q:$Q,"Chiều"))))</f>
        <v/>
      </c>
      <c r="K473" t="str">
        <f>IF($C473="","",IF($C473=0,"",
IF($H473="","",SUMIFS(Source!L:L,Source!$B:$B,'Process (2)'!$B473,Source!$Q:$Q,"Chiều"))))</f>
        <v/>
      </c>
    </row>
    <row r="474" spans="1:11" x14ac:dyDescent="0.25">
      <c r="A474" t="str">
        <v/>
      </c>
      <c r="B474" t="str">
        <v/>
      </c>
      <c r="C474" t="str">
        <f>IF(B474="","",COUNTIF(Source!$B$1:$B$999,B474))</f>
        <v/>
      </c>
      <c r="D474" t="str">
        <f>IF($C474="","",IF($C474=0,"",
IF(SUMIFS(Source!I:I,Source!$B:$B,'Process (2)'!$B474,Source!$Q:$Q,"Sáng")=0,"",SUMIFS(Source!I:I,Source!$B:$B,'Process (2)'!$B474,Source!$Q:$Q,"Sáng"))))</f>
        <v/>
      </c>
      <c r="E474" t="str">
        <f>IF($C474="","",IF($C474=0,"",
IF($D474="","",SUMIFS(Source!J:J,Source!$B:$B,'Process (2)'!$B474,Source!$Q:$Q,"Sáng"))))</f>
        <v/>
      </c>
      <c r="F474" t="str">
        <f>IF($C474="","",IF($C474=0,"",
IF($D474="","",SUMIFS(Source!K:K,Source!$B:$B,'Process (2)'!$B474,Source!$Q:$Q,"Sáng"))))</f>
        <v/>
      </c>
      <c r="G474" t="str">
        <f>IF($C474="","",IF($C474=0,"",
IF($D474="","",SUMIFS(Source!L:L,Source!$B:$B,'Process (2)'!$B474,Source!$Q:$Q,"Sáng"))))</f>
        <v/>
      </c>
      <c r="H474" t="str">
        <f>IF($C474="","",IF($C474=0,"",
IF(SUMIFS(Source!M:M,Source!$B:$B,'Process (2)'!$B474,Source!$Q:$Q,"Chiều")=0,"",SUMIFS(Source!M:M,Source!$B:$B,'Process (2)'!$B474,Source!$Q:$Q,"Chiều"))))</f>
        <v/>
      </c>
      <c r="I474" t="str">
        <f>IF($C474="","",IF($C474=0,"",
IF($H474="","",SUMIFS(Source!J:J,Source!$B:$B,'Process (2)'!$B474,Source!$Q:$Q,"Chiều"))))</f>
        <v/>
      </c>
      <c r="J474" t="str">
        <f>IF($C474="","",IF($C474=0,"",
IF($H474="","",SUMIFS(Source!K:K,Source!$B:$B,'Process (2)'!$B474,Source!$Q:$Q,"Chiều"))))</f>
        <v/>
      </c>
      <c r="K474" t="str">
        <f>IF($C474="","",IF($C474=0,"",
IF($H474="","",SUMIFS(Source!L:L,Source!$B:$B,'Process (2)'!$B474,Source!$Q:$Q,"Chiều"))))</f>
        <v/>
      </c>
    </row>
    <row r="475" spans="1:11" x14ac:dyDescent="0.25">
      <c r="A475" t="str">
        <v/>
      </c>
      <c r="B475" t="str">
        <v/>
      </c>
      <c r="C475" t="str">
        <f>IF(B475="","",COUNTIF(Source!$B$1:$B$999,B475))</f>
        <v/>
      </c>
      <c r="D475" t="str">
        <f>IF($C475="","",IF($C475=0,"",
IF(SUMIFS(Source!I:I,Source!$B:$B,'Process (2)'!$B475,Source!$Q:$Q,"Sáng")=0,"",SUMIFS(Source!I:I,Source!$B:$B,'Process (2)'!$B475,Source!$Q:$Q,"Sáng"))))</f>
        <v/>
      </c>
      <c r="E475" t="str">
        <f>IF($C475="","",IF($C475=0,"",
IF($D475="","",SUMIFS(Source!J:J,Source!$B:$B,'Process (2)'!$B475,Source!$Q:$Q,"Sáng"))))</f>
        <v/>
      </c>
      <c r="F475" t="str">
        <f>IF($C475="","",IF($C475=0,"",
IF($D475="","",SUMIFS(Source!K:K,Source!$B:$B,'Process (2)'!$B475,Source!$Q:$Q,"Sáng"))))</f>
        <v/>
      </c>
      <c r="G475" t="str">
        <f>IF($C475="","",IF($C475=0,"",
IF($D475="","",SUMIFS(Source!L:L,Source!$B:$B,'Process (2)'!$B475,Source!$Q:$Q,"Sáng"))))</f>
        <v/>
      </c>
      <c r="H475" t="str">
        <f>IF($C475="","",IF($C475=0,"",
IF(SUMIFS(Source!M:M,Source!$B:$B,'Process (2)'!$B475,Source!$Q:$Q,"Chiều")=0,"",SUMIFS(Source!M:M,Source!$B:$B,'Process (2)'!$B475,Source!$Q:$Q,"Chiều"))))</f>
        <v/>
      </c>
      <c r="I475" t="str">
        <f>IF($C475="","",IF($C475=0,"",
IF($H475="","",SUMIFS(Source!J:J,Source!$B:$B,'Process (2)'!$B475,Source!$Q:$Q,"Chiều"))))</f>
        <v/>
      </c>
      <c r="J475" t="str">
        <f>IF($C475="","",IF($C475=0,"",
IF($H475="","",SUMIFS(Source!K:K,Source!$B:$B,'Process (2)'!$B475,Source!$Q:$Q,"Chiều"))))</f>
        <v/>
      </c>
      <c r="K475" t="str">
        <f>IF($C475="","",IF($C475=0,"",
IF($H475="","",SUMIFS(Source!L:L,Source!$B:$B,'Process (2)'!$B475,Source!$Q:$Q,"Chiều"))))</f>
        <v/>
      </c>
    </row>
    <row r="476" spans="1:11" x14ac:dyDescent="0.25">
      <c r="A476" t="str">
        <v/>
      </c>
      <c r="B476" t="str">
        <v/>
      </c>
      <c r="C476" t="str">
        <f>IF(B476="","",COUNTIF(Source!$B$1:$B$999,B476))</f>
        <v/>
      </c>
      <c r="D476" t="str">
        <f>IF($C476="","",IF($C476=0,"",
IF(SUMIFS(Source!I:I,Source!$B:$B,'Process (2)'!$B476,Source!$Q:$Q,"Sáng")=0,"",SUMIFS(Source!I:I,Source!$B:$B,'Process (2)'!$B476,Source!$Q:$Q,"Sáng"))))</f>
        <v/>
      </c>
      <c r="E476" t="str">
        <f>IF($C476="","",IF($C476=0,"",
IF($D476="","",SUMIFS(Source!J:J,Source!$B:$B,'Process (2)'!$B476,Source!$Q:$Q,"Sáng"))))</f>
        <v/>
      </c>
      <c r="F476" t="str">
        <f>IF($C476="","",IF($C476=0,"",
IF($D476="","",SUMIFS(Source!K:K,Source!$B:$B,'Process (2)'!$B476,Source!$Q:$Q,"Sáng"))))</f>
        <v/>
      </c>
      <c r="G476" t="str">
        <f>IF($C476="","",IF($C476=0,"",
IF($D476="","",SUMIFS(Source!L:L,Source!$B:$B,'Process (2)'!$B476,Source!$Q:$Q,"Sáng"))))</f>
        <v/>
      </c>
      <c r="H476" t="str">
        <f>IF($C476="","",IF($C476=0,"",
IF(SUMIFS(Source!M:M,Source!$B:$B,'Process (2)'!$B476,Source!$Q:$Q,"Chiều")=0,"",SUMIFS(Source!M:M,Source!$B:$B,'Process (2)'!$B476,Source!$Q:$Q,"Chiều"))))</f>
        <v/>
      </c>
      <c r="I476" t="str">
        <f>IF($C476="","",IF($C476=0,"",
IF($H476="","",SUMIFS(Source!J:J,Source!$B:$B,'Process (2)'!$B476,Source!$Q:$Q,"Chiều"))))</f>
        <v/>
      </c>
      <c r="J476" t="str">
        <f>IF($C476="","",IF($C476=0,"",
IF($H476="","",SUMIFS(Source!K:K,Source!$B:$B,'Process (2)'!$B476,Source!$Q:$Q,"Chiều"))))</f>
        <v/>
      </c>
      <c r="K476" t="str">
        <f>IF($C476="","",IF($C476=0,"",
IF($H476="","",SUMIFS(Source!L:L,Source!$B:$B,'Process (2)'!$B476,Source!$Q:$Q,"Chiều"))))</f>
        <v/>
      </c>
    </row>
    <row r="477" spans="1:11" x14ac:dyDescent="0.25">
      <c r="A477" t="str">
        <v/>
      </c>
      <c r="B477" t="str">
        <v/>
      </c>
      <c r="C477" t="str">
        <f>IF(B477="","",COUNTIF(Source!$B$1:$B$999,B477))</f>
        <v/>
      </c>
      <c r="D477" t="str">
        <f>IF($C477="","",IF($C477=0,"",
IF(SUMIFS(Source!I:I,Source!$B:$B,'Process (2)'!$B477,Source!$Q:$Q,"Sáng")=0,"",SUMIFS(Source!I:I,Source!$B:$B,'Process (2)'!$B477,Source!$Q:$Q,"Sáng"))))</f>
        <v/>
      </c>
      <c r="E477" t="str">
        <f>IF($C477="","",IF($C477=0,"",
IF($D477="","",SUMIFS(Source!J:J,Source!$B:$B,'Process (2)'!$B477,Source!$Q:$Q,"Sáng"))))</f>
        <v/>
      </c>
      <c r="F477" t="str">
        <f>IF($C477="","",IF($C477=0,"",
IF($D477="","",SUMIFS(Source!K:K,Source!$B:$B,'Process (2)'!$B477,Source!$Q:$Q,"Sáng"))))</f>
        <v/>
      </c>
      <c r="G477" t="str">
        <f>IF($C477="","",IF($C477=0,"",
IF($D477="","",SUMIFS(Source!L:L,Source!$B:$B,'Process (2)'!$B477,Source!$Q:$Q,"Sáng"))))</f>
        <v/>
      </c>
      <c r="H477" t="str">
        <f>IF($C477="","",IF($C477=0,"",
IF(SUMIFS(Source!M:M,Source!$B:$B,'Process (2)'!$B477,Source!$Q:$Q,"Chiều")=0,"",SUMIFS(Source!M:M,Source!$B:$B,'Process (2)'!$B477,Source!$Q:$Q,"Chiều"))))</f>
        <v/>
      </c>
      <c r="I477" t="str">
        <f>IF($C477="","",IF($C477=0,"",
IF($H477="","",SUMIFS(Source!J:J,Source!$B:$B,'Process (2)'!$B477,Source!$Q:$Q,"Chiều"))))</f>
        <v/>
      </c>
      <c r="J477" t="str">
        <f>IF($C477="","",IF($C477=0,"",
IF($H477="","",SUMIFS(Source!K:K,Source!$B:$B,'Process (2)'!$B477,Source!$Q:$Q,"Chiều"))))</f>
        <v/>
      </c>
      <c r="K477" t="str">
        <f>IF($C477="","",IF($C477=0,"",
IF($H477="","",SUMIFS(Source!L:L,Source!$B:$B,'Process (2)'!$B477,Source!$Q:$Q,"Chiều"))))</f>
        <v/>
      </c>
    </row>
    <row r="478" spans="1:11" x14ac:dyDescent="0.25">
      <c r="A478" t="str">
        <v/>
      </c>
      <c r="B478" t="str">
        <v/>
      </c>
      <c r="C478" t="str">
        <f>IF(B478="","",COUNTIF(Source!$B$1:$B$999,B478))</f>
        <v/>
      </c>
      <c r="D478" t="str">
        <f>IF($C478="","",IF($C478=0,"",
IF(SUMIFS(Source!I:I,Source!$B:$B,'Process (2)'!$B478,Source!$Q:$Q,"Sáng")=0,"",SUMIFS(Source!I:I,Source!$B:$B,'Process (2)'!$B478,Source!$Q:$Q,"Sáng"))))</f>
        <v/>
      </c>
      <c r="E478" t="str">
        <f>IF($C478="","",IF($C478=0,"",
IF($D478="","",SUMIFS(Source!J:J,Source!$B:$B,'Process (2)'!$B478,Source!$Q:$Q,"Sáng"))))</f>
        <v/>
      </c>
      <c r="F478" t="str">
        <f>IF($C478="","",IF($C478=0,"",
IF($D478="","",SUMIFS(Source!K:K,Source!$B:$B,'Process (2)'!$B478,Source!$Q:$Q,"Sáng"))))</f>
        <v/>
      </c>
      <c r="G478" t="str">
        <f>IF($C478="","",IF($C478=0,"",
IF($D478="","",SUMIFS(Source!L:L,Source!$B:$B,'Process (2)'!$B478,Source!$Q:$Q,"Sáng"))))</f>
        <v/>
      </c>
      <c r="H478" t="str">
        <f>IF($C478="","",IF($C478=0,"",
IF(SUMIFS(Source!M:M,Source!$B:$B,'Process (2)'!$B478,Source!$Q:$Q,"Chiều")=0,"",SUMIFS(Source!M:M,Source!$B:$B,'Process (2)'!$B478,Source!$Q:$Q,"Chiều"))))</f>
        <v/>
      </c>
      <c r="I478" t="str">
        <f>IF($C478="","",IF($C478=0,"",
IF($H478="","",SUMIFS(Source!J:J,Source!$B:$B,'Process (2)'!$B478,Source!$Q:$Q,"Chiều"))))</f>
        <v/>
      </c>
      <c r="J478" t="str">
        <f>IF($C478="","",IF($C478=0,"",
IF($H478="","",SUMIFS(Source!K:K,Source!$B:$B,'Process (2)'!$B478,Source!$Q:$Q,"Chiều"))))</f>
        <v/>
      </c>
      <c r="K478" t="str">
        <f>IF($C478="","",IF($C478=0,"",
IF($H478="","",SUMIFS(Source!L:L,Source!$B:$B,'Process (2)'!$B478,Source!$Q:$Q,"Chiều"))))</f>
        <v/>
      </c>
    </row>
    <row r="479" spans="1:11" x14ac:dyDescent="0.25">
      <c r="A479" t="str">
        <v/>
      </c>
      <c r="B479" t="str">
        <v/>
      </c>
      <c r="C479" t="str">
        <f>IF(B479="","",COUNTIF(Source!$B$1:$B$999,B479))</f>
        <v/>
      </c>
      <c r="D479" t="str">
        <f>IF($C479="","",IF($C479=0,"",
IF(SUMIFS(Source!I:I,Source!$B:$B,'Process (2)'!$B479,Source!$Q:$Q,"Sáng")=0,"",SUMIFS(Source!I:I,Source!$B:$B,'Process (2)'!$B479,Source!$Q:$Q,"Sáng"))))</f>
        <v/>
      </c>
      <c r="E479" t="str">
        <f>IF($C479="","",IF($C479=0,"",
IF($D479="","",SUMIFS(Source!J:J,Source!$B:$B,'Process (2)'!$B479,Source!$Q:$Q,"Sáng"))))</f>
        <v/>
      </c>
      <c r="F479" t="str">
        <f>IF($C479="","",IF($C479=0,"",
IF($D479="","",SUMIFS(Source!K:K,Source!$B:$B,'Process (2)'!$B479,Source!$Q:$Q,"Sáng"))))</f>
        <v/>
      </c>
      <c r="G479" t="str">
        <f>IF($C479="","",IF($C479=0,"",
IF($D479="","",SUMIFS(Source!L:L,Source!$B:$B,'Process (2)'!$B479,Source!$Q:$Q,"Sáng"))))</f>
        <v/>
      </c>
      <c r="H479" t="str">
        <f>IF($C479="","",IF($C479=0,"",
IF(SUMIFS(Source!M:M,Source!$B:$B,'Process (2)'!$B479,Source!$Q:$Q,"Chiều")=0,"",SUMIFS(Source!M:M,Source!$B:$B,'Process (2)'!$B479,Source!$Q:$Q,"Chiều"))))</f>
        <v/>
      </c>
      <c r="I479" t="str">
        <f>IF($C479="","",IF($C479=0,"",
IF($H479="","",SUMIFS(Source!J:J,Source!$B:$B,'Process (2)'!$B479,Source!$Q:$Q,"Chiều"))))</f>
        <v/>
      </c>
      <c r="J479" t="str">
        <f>IF($C479="","",IF($C479=0,"",
IF($H479="","",SUMIFS(Source!K:K,Source!$B:$B,'Process (2)'!$B479,Source!$Q:$Q,"Chiều"))))</f>
        <v/>
      </c>
      <c r="K479" t="str">
        <f>IF($C479="","",IF($C479=0,"",
IF($H479="","",SUMIFS(Source!L:L,Source!$B:$B,'Process (2)'!$B479,Source!$Q:$Q,"Chiều"))))</f>
        <v/>
      </c>
    </row>
    <row r="480" spans="1:11" x14ac:dyDescent="0.25">
      <c r="A480" t="str">
        <v/>
      </c>
      <c r="B480" t="str">
        <v/>
      </c>
      <c r="C480" t="str">
        <f>IF(B480="","",COUNTIF(Source!$B$1:$B$999,B480))</f>
        <v/>
      </c>
      <c r="D480" t="str">
        <f>IF($C480="","",IF($C480=0,"",
IF(SUMIFS(Source!I:I,Source!$B:$B,'Process (2)'!$B480,Source!$Q:$Q,"Sáng")=0,"",SUMIFS(Source!I:I,Source!$B:$B,'Process (2)'!$B480,Source!$Q:$Q,"Sáng"))))</f>
        <v/>
      </c>
      <c r="E480" t="str">
        <f>IF($C480="","",IF($C480=0,"",
IF($D480="","",SUMIFS(Source!J:J,Source!$B:$B,'Process (2)'!$B480,Source!$Q:$Q,"Sáng"))))</f>
        <v/>
      </c>
      <c r="F480" t="str">
        <f>IF($C480="","",IF($C480=0,"",
IF($D480="","",SUMIFS(Source!K:K,Source!$B:$B,'Process (2)'!$B480,Source!$Q:$Q,"Sáng"))))</f>
        <v/>
      </c>
      <c r="G480" t="str">
        <f>IF($C480="","",IF($C480=0,"",
IF($D480="","",SUMIFS(Source!L:L,Source!$B:$B,'Process (2)'!$B480,Source!$Q:$Q,"Sáng"))))</f>
        <v/>
      </c>
      <c r="H480" t="str">
        <f>IF($C480="","",IF($C480=0,"",
IF(SUMIFS(Source!M:M,Source!$B:$B,'Process (2)'!$B480,Source!$Q:$Q,"Chiều")=0,"",SUMIFS(Source!M:M,Source!$B:$B,'Process (2)'!$B480,Source!$Q:$Q,"Chiều"))))</f>
        <v/>
      </c>
      <c r="I480" t="str">
        <f>IF($C480="","",IF($C480=0,"",
IF($H480="","",SUMIFS(Source!J:J,Source!$B:$B,'Process (2)'!$B480,Source!$Q:$Q,"Chiều"))))</f>
        <v/>
      </c>
      <c r="J480" t="str">
        <f>IF($C480="","",IF($C480=0,"",
IF($H480="","",SUMIFS(Source!K:K,Source!$B:$B,'Process (2)'!$B480,Source!$Q:$Q,"Chiều"))))</f>
        <v/>
      </c>
      <c r="K480" t="str">
        <f>IF($C480="","",IF($C480=0,"",
IF($H480="","",SUMIFS(Source!L:L,Source!$B:$B,'Process (2)'!$B480,Source!$Q:$Q,"Chiều"))))</f>
        <v/>
      </c>
    </row>
    <row r="481" spans="1:11" x14ac:dyDescent="0.25">
      <c r="A481" t="str">
        <v/>
      </c>
      <c r="B481" t="str">
        <v/>
      </c>
      <c r="C481" t="str">
        <f>IF(B481="","",COUNTIF(Source!$B$1:$B$999,B481))</f>
        <v/>
      </c>
      <c r="D481" t="str">
        <f>IF($C481="","",IF($C481=0,"",
IF(SUMIFS(Source!I:I,Source!$B:$B,'Process (2)'!$B481,Source!$Q:$Q,"Sáng")=0,"",SUMIFS(Source!I:I,Source!$B:$B,'Process (2)'!$B481,Source!$Q:$Q,"Sáng"))))</f>
        <v/>
      </c>
      <c r="E481" t="str">
        <f>IF($C481="","",IF($C481=0,"",
IF($D481="","",SUMIFS(Source!J:J,Source!$B:$B,'Process (2)'!$B481,Source!$Q:$Q,"Sáng"))))</f>
        <v/>
      </c>
      <c r="F481" t="str">
        <f>IF($C481="","",IF($C481=0,"",
IF($D481="","",SUMIFS(Source!K:K,Source!$B:$B,'Process (2)'!$B481,Source!$Q:$Q,"Sáng"))))</f>
        <v/>
      </c>
      <c r="G481" t="str">
        <f>IF($C481="","",IF($C481=0,"",
IF($D481="","",SUMIFS(Source!L:L,Source!$B:$B,'Process (2)'!$B481,Source!$Q:$Q,"Sáng"))))</f>
        <v/>
      </c>
      <c r="H481" t="str">
        <f>IF($C481="","",IF($C481=0,"",
IF(SUMIFS(Source!M:M,Source!$B:$B,'Process (2)'!$B481,Source!$Q:$Q,"Chiều")=0,"",SUMIFS(Source!M:M,Source!$B:$B,'Process (2)'!$B481,Source!$Q:$Q,"Chiều"))))</f>
        <v/>
      </c>
      <c r="I481" t="str">
        <f>IF($C481="","",IF($C481=0,"",
IF($H481="","",SUMIFS(Source!J:J,Source!$B:$B,'Process (2)'!$B481,Source!$Q:$Q,"Chiều"))))</f>
        <v/>
      </c>
      <c r="J481" t="str">
        <f>IF($C481="","",IF($C481=0,"",
IF($H481="","",SUMIFS(Source!K:K,Source!$B:$B,'Process (2)'!$B481,Source!$Q:$Q,"Chiều"))))</f>
        <v/>
      </c>
      <c r="K481" t="str">
        <f>IF($C481="","",IF($C481=0,"",
IF($H481="","",SUMIFS(Source!L:L,Source!$B:$B,'Process (2)'!$B481,Source!$Q:$Q,"Chiều"))))</f>
        <v/>
      </c>
    </row>
    <row r="482" spans="1:11" x14ac:dyDescent="0.25">
      <c r="A482" t="str">
        <v/>
      </c>
      <c r="B482" t="str">
        <v/>
      </c>
      <c r="C482" t="str">
        <f>IF(B482="","",COUNTIF(Source!$B$1:$B$999,B482))</f>
        <v/>
      </c>
      <c r="D482" t="str">
        <f>IF($C482="","",IF($C482=0,"",
IF(SUMIFS(Source!I:I,Source!$B:$B,'Process (2)'!$B482,Source!$Q:$Q,"Sáng")=0,"",SUMIFS(Source!I:I,Source!$B:$B,'Process (2)'!$B482,Source!$Q:$Q,"Sáng"))))</f>
        <v/>
      </c>
      <c r="E482" t="str">
        <f>IF($C482="","",IF($C482=0,"",
IF($D482="","",SUMIFS(Source!J:J,Source!$B:$B,'Process (2)'!$B482,Source!$Q:$Q,"Sáng"))))</f>
        <v/>
      </c>
      <c r="F482" t="str">
        <f>IF($C482="","",IF($C482=0,"",
IF($D482="","",SUMIFS(Source!K:K,Source!$B:$B,'Process (2)'!$B482,Source!$Q:$Q,"Sáng"))))</f>
        <v/>
      </c>
      <c r="G482" t="str">
        <f>IF($C482="","",IF($C482=0,"",
IF($D482="","",SUMIFS(Source!L:L,Source!$B:$B,'Process (2)'!$B482,Source!$Q:$Q,"Sáng"))))</f>
        <v/>
      </c>
      <c r="H482" t="str">
        <f>IF($C482="","",IF($C482=0,"",
IF(SUMIFS(Source!M:M,Source!$B:$B,'Process (2)'!$B482,Source!$Q:$Q,"Chiều")=0,"",SUMIFS(Source!M:M,Source!$B:$B,'Process (2)'!$B482,Source!$Q:$Q,"Chiều"))))</f>
        <v/>
      </c>
      <c r="I482" t="str">
        <f>IF($C482="","",IF($C482=0,"",
IF($H482="","",SUMIFS(Source!J:J,Source!$B:$B,'Process (2)'!$B482,Source!$Q:$Q,"Chiều"))))</f>
        <v/>
      </c>
      <c r="J482" t="str">
        <f>IF($C482="","",IF($C482=0,"",
IF($H482="","",SUMIFS(Source!K:K,Source!$B:$B,'Process (2)'!$B482,Source!$Q:$Q,"Chiều"))))</f>
        <v/>
      </c>
      <c r="K482" t="str">
        <f>IF($C482="","",IF($C482=0,"",
IF($H482="","",SUMIFS(Source!L:L,Source!$B:$B,'Process (2)'!$B482,Source!$Q:$Q,"Chiều"))))</f>
        <v/>
      </c>
    </row>
    <row r="483" spans="1:11" x14ac:dyDescent="0.25">
      <c r="A483" t="str">
        <v/>
      </c>
      <c r="B483" t="str">
        <v/>
      </c>
      <c r="C483" t="str">
        <f>IF(B483="","",COUNTIF(Source!$B$1:$B$999,B483))</f>
        <v/>
      </c>
      <c r="D483" t="str">
        <f>IF($C483="","",IF($C483=0,"",
IF(SUMIFS(Source!I:I,Source!$B:$B,'Process (2)'!$B483,Source!$Q:$Q,"Sáng")=0,"",SUMIFS(Source!I:I,Source!$B:$B,'Process (2)'!$B483,Source!$Q:$Q,"Sáng"))))</f>
        <v/>
      </c>
      <c r="E483" t="str">
        <f>IF($C483="","",IF($C483=0,"",
IF($D483="","",SUMIFS(Source!J:J,Source!$B:$B,'Process (2)'!$B483,Source!$Q:$Q,"Sáng"))))</f>
        <v/>
      </c>
      <c r="F483" t="str">
        <f>IF($C483="","",IF($C483=0,"",
IF($D483="","",SUMIFS(Source!K:K,Source!$B:$B,'Process (2)'!$B483,Source!$Q:$Q,"Sáng"))))</f>
        <v/>
      </c>
      <c r="G483" t="str">
        <f>IF($C483="","",IF($C483=0,"",
IF($D483="","",SUMIFS(Source!L:L,Source!$B:$B,'Process (2)'!$B483,Source!$Q:$Q,"Sáng"))))</f>
        <v/>
      </c>
      <c r="H483" t="str">
        <f>IF($C483="","",IF($C483=0,"",
IF(SUMIFS(Source!M:M,Source!$B:$B,'Process (2)'!$B483,Source!$Q:$Q,"Chiều")=0,"",SUMIFS(Source!M:M,Source!$B:$B,'Process (2)'!$B483,Source!$Q:$Q,"Chiều"))))</f>
        <v/>
      </c>
      <c r="I483" t="str">
        <f>IF($C483="","",IF($C483=0,"",
IF($H483="","",SUMIFS(Source!J:J,Source!$B:$B,'Process (2)'!$B483,Source!$Q:$Q,"Chiều"))))</f>
        <v/>
      </c>
      <c r="J483" t="str">
        <f>IF($C483="","",IF($C483=0,"",
IF($H483="","",SUMIFS(Source!K:K,Source!$B:$B,'Process (2)'!$B483,Source!$Q:$Q,"Chiều"))))</f>
        <v/>
      </c>
      <c r="K483" t="str">
        <f>IF($C483="","",IF($C483=0,"",
IF($H483="","",SUMIFS(Source!L:L,Source!$B:$B,'Process (2)'!$B483,Source!$Q:$Q,"Chiều"))))</f>
        <v/>
      </c>
    </row>
    <row r="484" spans="1:11" x14ac:dyDescent="0.25">
      <c r="A484" t="str">
        <v/>
      </c>
      <c r="B484" t="str">
        <v/>
      </c>
      <c r="C484" t="str">
        <f>IF(B484="","",COUNTIF(Source!$B$1:$B$999,B484))</f>
        <v/>
      </c>
      <c r="D484" t="str">
        <f>IF($C484="","",IF($C484=0,"",
IF(SUMIFS(Source!I:I,Source!$B:$B,'Process (2)'!$B484,Source!$Q:$Q,"Sáng")=0,"",SUMIFS(Source!I:I,Source!$B:$B,'Process (2)'!$B484,Source!$Q:$Q,"Sáng"))))</f>
        <v/>
      </c>
      <c r="E484" t="str">
        <f>IF($C484="","",IF($C484=0,"",
IF($D484="","",SUMIFS(Source!J:J,Source!$B:$B,'Process (2)'!$B484,Source!$Q:$Q,"Sáng"))))</f>
        <v/>
      </c>
      <c r="F484" t="str">
        <f>IF($C484="","",IF($C484=0,"",
IF($D484="","",SUMIFS(Source!K:K,Source!$B:$B,'Process (2)'!$B484,Source!$Q:$Q,"Sáng"))))</f>
        <v/>
      </c>
      <c r="G484" t="str">
        <f>IF($C484="","",IF($C484=0,"",
IF($D484="","",SUMIFS(Source!L:L,Source!$B:$B,'Process (2)'!$B484,Source!$Q:$Q,"Sáng"))))</f>
        <v/>
      </c>
      <c r="H484" t="str">
        <f>IF($C484="","",IF($C484=0,"",
IF(SUMIFS(Source!M:M,Source!$B:$B,'Process (2)'!$B484,Source!$Q:$Q,"Chiều")=0,"",SUMIFS(Source!M:M,Source!$B:$B,'Process (2)'!$B484,Source!$Q:$Q,"Chiều"))))</f>
        <v/>
      </c>
      <c r="I484" t="str">
        <f>IF($C484="","",IF($C484=0,"",
IF($H484="","",SUMIFS(Source!J:J,Source!$B:$B,'Process (2)'!$B484,Source!$Q:$Q,"Chiều"))))</f>
        <v/>
      </c>
      <c r="J484" t="str">
        <f>IF($C484="","",IF($C484=0,"",
IF($H484="","",SUMIFS(Source!K:K,Source!$B:$B,'Process (2)'!$B484,Source!$Q:$Q,"Chiều"))))</f>
        <v/>
      </c>
      <c r="K484" t="str">
        <f>IF($C484="","",IF($C484=0,"",
IF($H484="","",SUMIFS(Source!L:L,Source!$B:$B,'Process (2)'!$B484,Source!$Q:$Q,"Chiều"))))</f>
        <v/>
      </c>
    </row>
    <row r="485" spans="1:11" x14ac:dyDescent="0.25">
      <c r="A485" t="str">
        <v/>
      </c>
      <c r="B485" t="str">
        <v/>
      </c>
      <c r="C485" t="str">
        <f>IF(B485="","",COUNTIF(Source!$B$1:$B$999,B485))</f>
        <v/>
      </c>
      <c r="D485" t="str">
        <f>IF($C485="","",IF($C485=0,"",
IF(SUMIFS(Source!I:I,Source!$B:$B,'Process (2)'!$B485,Source!$Q:$Q,"Sáng")=0,"",SUMIFS(Source!I:I,Source!$B:$B,'Process (2)'!$B485,Source!$Q:$Q,"Sáng"))))</f>
        <v/>
      </c>
      <c r="E485" t="str">
        <f>IF($C485="","",IF($C485=0,"",
IF($D485="","",SUMIFS(Source!J:J,Source!$B:$B,'Process (2)'!$B485,Source!$Q:$Q,"Sáng"))))</f>
        <v/>
      </c>
      <c r="F485" t="str">
        <f>IF($C485="","",IF($C485=0,"",
IF($D485="","",SUMIFS(Source!K:K,Source!$B:$B,'Process (2)'!$B485,Source!$Q:$Q,"Sáng"))))</f>
        <v/>
      </c>
      <c r="G485" t="str">
        <f>IF($C485="","",IF($C485=0,"",
IF($D485="","",SUMIFS(Source!L:L,Source!$B:$B,'Process (2)'!$B485,Source!$Q:$Q,"Sáng"))))</f>
        <v/>
      </c>
      <c r="H485" t="str">
        <f>IF($C485="","",IF($C485=0,"",
IF(SUMIFS(Source!M:M,Source!$B:$B,'Process (2)'!$B485,Source!$Q:$Q,"Chiều")=0,"",SUMIFS(Source!M:M,Source!$B:$B,'Process (2)'!$B485,Source!$Q:$Q,"Chiều"))))</f>
        <v/>
      </c>
      <c r="I485" t="str">
        <f>IF($C485="","",IF($C485=0,"",
IF($H485="","",SUMIFS(Source!J:J,Source!$B:$B,'Process (2)'!$B485,Source!$Q:$Q,"Chiều"))))</f>
        <v/>
      </c>
      <c r="J485" t="str">
        <f>IF($C485="","",IF($C485=0,"",
IF($H485="","",SUMIFS(Source!K:K,Source!$B:$B,'Process (2)'!$B485,Source!$Q:$Q,"Chiều"))))</f>
        <v/>
      </c>
      <c r="K485" t="str">
        <f>IF($C485="","",IF($C485=0,"",
IF($H485="","",SUMIFS(Source!L:L,Source!$B:$B,'Process (2)'!$B485,Source!$Q:$Q,"Chiều"))))</f>
        <v/>
      </c>
    </row>
    <row r="486" spans="1:11" x14ac:dyDescent="0.25">
      <c r="A486" t="str">
        <v/>
      </c>
      <c r="B486" t="str">
        <v/>
      </c>
      <c r="C486" t="str">
        <f>IF(B486="","",COUNTIF(Source!$B$1:$B$999,B486))</f>
        <v/>
      </c>
      <c r="D486" t="str">
        <f>IF($C486="","",IF($C486=0,"",
IF(SUMIFS(Source!I:I,Source!$B:$B,'Process (2)'!$B486,Source!$Q:$Q,"Sáng")=0,"",SUMIFS(Source!I:I,Source!$B:$B,'Process (2)'!$B486,Source!$Q:$Q,"Sáng"))))</f>
        <v/>
      </c>
      <c r="E486" t="str">
        <f>IF($C486="","",IF($C486=0,"",
IF($D486="","",SUMIFS(Source!J:J,Source!$B:$B,'Process (2)'!$B486,Source!$Q:$Q,"Sáng"))))</f>
        <v/>
      </c>
      <c r="F486" t="str">
        <f>IF($C486="","",IF($C486=0,"",
IF($D486="","",SUMIFS(Source!K:K,Source!$B:$B,'Process (2)'!$B486,Source!$Q:$Q,"Sáng"))))</f>
        <v/>
      </c>
      <c r="G486" t="str">
        <f>IF($C486="","",IF($C486=0,"",
IF($D486="","",SUMIFS(Source!L:L,Source!$B:$B,'Process (2)'!$B486,Source!$Q:$Q,"Sáng"))))</f>
        <v/>
      </c>
      <c r="H486" t="str">
        <f>IF($C486="","",IF($C486=0,"",
IF(SUMIFS(Source!M:M,Source!$B:$B,'Process (2)'!$B486,Source!$Q:$Q,"Chiều")=0,"",SUMIFS(Source!M:M,Source!$B:$B,'Process (2)'!$B486,Source!$Q:$Q,"Chiều"))))</f>
        <v/>
      </c>
      <c r="I486" t="str">
        <f>IF($C486="","",IF($C486=0,"",
IF($H486="","",SUMIFS(Source!J:J,Source!$B:$B,'Process (2)'!$B486,Source!$Q:$Q,"Chiều"))))</f>
        <v/>
      </c>
      <c r="J486" t="str">
        <f>IF($C486="","",IF($C486=0,"",
IF($H486="","",SUMIFS(Source!K:K,Source!$B:$B,'Process (2)'!$B486,Source!$Q:$Q,"Chiều"))))</f>
        <v/>
      </c>
      <c r="K486" t="str">
        <f>IF($C486="","",IF($C486=0,"",
IF($H486="","",SUMIFS(Source!L:L,Source!$B:$B,'Process (2)'!$B486,Source!$Q:$Q,"Chiều"))))</f>
        <v/>
      </c>
    </row>
    <row r="487" spans="1:11" x14ac:dyDescent="0.25">
      <c r="A487" t="str">
        <v/>
      </c>
      <c r="B487" t="str">
        <v/>
      </c>
      <c r="C487" t="str">
        <f>IF(B487="","",COUNTIF(Source!$B$1:$B$999,B487))</f>
        <v/>
      </c>
      <c r="D487" t="str">
        <f>IF($C487="","",IF($C487=0,"",
IF(SUMIFS(Source!I:I,Source!$B:$B,'Process (2)'!$B487,Source!$Q:$Q,"Sáng")=0,"",SUMIFS(Source!I:I,Source!$B:$B,'Process (2)'!$B487,Source!$Q:$Q,"Sáng"))))</f>
        <v/>
      </c>
      <c r="E487" t="str">
        <f>IF($C487="","",IF($C487=0,"",
IF($D487="","",SUMIFS(Source!J:J,Source!$B:$B,'Process (2)'!$B487,Source!$Q:$Q,"Sáng"))))</f>
        <v/>
      </c>
      <c r="F487" t="str">
        <f>IF($C487="","",IF($C487=0,"",
IF($D487="","",SUMIFS(Source!K:K,Source!$B:$B,'Process (2)'!$B487,Source!$Q:$Q,"Sáng"))))</f>
        <v/>
      </c>
      <c r="G487" t="str">
        <f>IF($C487="","",IF($C487=0,"",
IF($D487="","",SUMIFS(Source!L:L,Source!$B:$B,'Process (2)'!$B487,Source!$Q:$Q,"Sáng"))))</f>
        <v/>
      </c>
      <c r="H487" t="str">
        <f>IF($C487="","",IF($C487=0,"",
IF(SUMIFS(Source!M:M,Source!$B:$B,'Process (2)'!$B487,Source!$Q:$Q,"Chiều")=0,"",SUMIFS(Source!M:M,Source!$B:$B,'Process (2)'!$B487,Source!$Q:$Q,"Chiều"))))</f>
        <v/>
      </c>
      <c r="I487" t="str">
        <f>IF($C487="","",IF($C487=0,"",
IF($H487="","",SUMIFS(Source!J:J,Source!$B:$B,'Process (2)'!$B487,Source!$Q:$Q,"Chiều"))))</f>
        <v/>
      </c>
      <c r="J487" t="str">
        <f>IF($C487="","",IF($C487=0,"",
IF($H487="","",SUMIFS(Source!K:K,Source!$B:$B,'Process (2)'!$B487,Source!$Q:$Q,"Chiều"))))</f>
        <v/>
      </c>
      <c r="K487" t="str">
        <f>IF($C487="","",IF($C487=0,"",
IF($H487="","",SUMIFS(Source!L:L,Source!$B:$B,'Process (2)'!$B487,Source!$Q:$Q,"Chiều"))))</f>
        <v/>
      </c>
    </row>
    <row r="488" spans="1:11" x14ac:dyDescent="0.25">
      <c r="A488" t="str">
        <v/>
      </c>
      <c r="B488" t="str">
        <v/>
      </c>
      <c r="C488" t="str">
        <f>IF(B488="","",COUNTIF(Source!$B$1:$B$999,B488))</f>
        <v/>
      </c>
      <c r="D488" t="str">
        <f>IF($C488="","",IF($C488=0,"",
IF(SUMIFS(Source!I:I,Source!$B:$B,'Process (2)'!$B488,Source!$Q:$Q,"Sáng")=0,"",SUMIFS(Source!I:I,Source!$B:$B,'Process (2)'!$B488,Source!$Q:$Q,"Sáng"))))</f>
        <v/>
      </c>
      <c r="E488" t="str">
        <f>IF($C488="","",IF($C488=0,"",
IF($D488="","",SUMIFS(Source!J:J,Source!$B:$B,'Process (2)'!$B488,Source!$Q:$Q,"Sáng"))))</f>
        <v/>
      </c>
      <c r="F488" t="str">
        <f>IF($C488="","",IF($C488=0,"",
IF($D488="","",SUMIFS(Source!K:K,Source!$B:$B,'Process (2)'!$B488,Source!$Q:$Q,"Sáng"))))</f>
        <v/>
      </c>
      <c r="G488" t="str">
        <f>IF($C488="","",IF($C488=0,"",
IF($D488="","",SUMIFS(Source!L:L,Source!$B:$B,'Process (2)'!$B488,Source!$Q:$Q,"Sáng"))))</f>
        <v/>
      </c>
      <c r="H488" t="str">
        <f>IF($C488="","",IF($C488=0,"",
IF(SUMIFS(Source!M:M,Source!$B:$B,'Process (2)'!$B488,Source!$Q:$Q,"Chiều")=0,"",SUMIFS(Source!M:M,Source!$B:$B,'Process (2)'!$B488,Source!$Q:$Q,"Chiều"))))</f>
        <v/>
      </c>
      <c r="I488" t="str">
        <f>IF($C488="","",IF($C488=0,"",
IF($H488="","",SUMIFS(Source!J:J,Source!$B:$B,'Process (2)'!$B488,Source!$Q:$Q,"Chiều"))))</f>
        <v/>
      </c>
      <c r="J488" t="str">
        <f>IF($C488="","",IF($C488=0,"",
IF($H488="","",SUMIFS(Source!K:K,Source!$B:$B,'Process (2)'!$B488,Source!$Q:$Q,"Chiều"))))</f>
        <v/>
      </c>
      <c r="K488" t="str">
        <f>IF($C488="","",IF($C488=0,"",
IF($H488="","",SUMIFS(Source!L:L,Source!$B:$B,'Process (2)'!$B488,Source!$Q:$Q,"Chiều"))))</f>
        <v/>
      </c>
    </row>
    <row r="489" spans="1:11" x14ac:dyDescent="0.25">
      <c r="A489" t="str">
        <v/>
      </c>
      <c r="B489" t="str">
        <v/>
      </c>
      <c r="C489" t="str">
        <f>IF(B489="","",COUNTIF(Source!$B$1:$B$999,B489))</f>
        <v/>
      </c>
      <c r="D489" t="str">
        <f>IF($C489="","",IF($C489=0,"",
IF(SUMIFS(Source!I:I,Source!$B:$B,'Process (2)'!$B489,Source!$Q:$Q,"Sáng")=0,"",SUMIFS(Source!I:I,Source!$B:$B,'Process (2)'!$B489,Source!$Q:$Q,"Sáng"))))</f>
        <v/>
      </c>
      <c r="E489" t="str">
        <f>IF($C489="","",IF($C489=0,"",
IF($D489="","",SUMIFS(Source!J:J,Source!$B:$B,'Process (2)'!$B489,Source!$Q:$Q,"Sáng"))))</f>
        <v/>
      </c>
      <c r="F489" t="str">
        <f>IF($C489="","",IF($C489=0,"",
IF($D489="","",SUMIFS(Source!K:K,Source!$B:$B,'Process (2)'!$B489,Source!$Q:$Q,"Sáng"))))</f>
        <v/>
      </c>
      <c r="G489" t="str">
        <f>IF($C489="","",IF($C489=0,"",
IF($D489="","",SUMIFS(Source!L:L,Source!$B:$B,'Process (2)'!$B489,Source!$Q:$Q,"Sáng"))))</f>
        <v/>
      </c>
      <c r="H489" t="str">
        <f>IF($C489="","",IF($C489=0,"",
IF(SUMIFS(Source!M:M,Source!$B:$B,'Process (2)'!$B489,Source!$Q:$Q,"Chiều")=0,"",SUMIFS(Source!M:M,Source!$B:$B,'Process (2)'!$B489,Source!$Q:$Q,"Chiều"))))</f>
        <v/>
      </c>
      <c r="I489" t="str">
        <f>IF($C489="","",IF($C489=0,"",
IF($H489="","",SUMIFS(Source!J:J,Source!$B:$B,'Process (2)'!$B489,Source!$Q:$Q,"Chiều"))))</f>
        <v/>
      </c>
      <c r="J489" t="str">
        <f>IF($C489="","",IF($C489=0,"",
IF($H489="","",SUMIFS(Source!K:K,Source!$B:$B,'Process (2)'!$B489,Source!$Q:$Q,"Chiều"))))</f>
        <v/>
      </c>
      <c r="K489" t="str">
        <f>IF($C489="","",IF($C489=0,"",
IF($H489="","",SUMIFS(Source!L:L,Source!$B:$B,'Process (2)'!$B489,Source!$Q:$Q,"Chiều"))))</f>
        <v/>
      </c>
    </row>
    <row r="490" spans="1:11" x14ac:dyDescent="0.25">
      <c r="A490" t="str">
        <v/>
      </c>
      <c r="B490" t="str">
        <v/>
      </c>
      <c r="C490" t="str">
        <f>IF(B490="","",COUNTIF(Source!$B$1:$B$999,B490))</f>
        <v/>
      </c>
      <c r="D490" t="str">
        <f>IF($C490="","",IF($C490=0,"",
IF(SUMIFS(Source!I:I,Source!$B:$B,'Process (2)'!$B490,Source!$Q:$Q,"Sáng")=0,"",SUMIFS(Source!I:I,Source!$B:$B,'Process (2)'!$B490,Source!$Q:$Q,"Sáng"))))</f>
        <v/>
      </c>
      <c r="E490" t="str">
        <f>IF($C490="","",IF($C490=0,"",
IF($D490="","",SUMIFS(Source!J:J,Source!$B:$B,'Process (2)'!$B490,Source!$Q:$Q,"Sáng"))))</f>
        <v/>
      </c>
      <c r="F490" t="str">
        <f>IF($C490="","",IF($C490=0,"",
IF($D490="","",SUMIFS(Source!K:K,Source!$B:$B,'Process (2)'!$B490,Source!$Q:$Q,"Sáng"))))</f>
        <v/>
      </c>
      <c r="G490" t="str">
        <f>IF($C490="","",IF($C490=0,"",
IF($D490="","",SUMIFS(Source!L:L,Source!$B:$B,'Process (2)'!$B490,Source!$Q:$Q,"Sáng"))))</f>
        <v/>
      </c>
      <c r="H490" t="str">
        <f>IF($C490="","",IF($C490=0,"",
IF(SUMIFS(Source!M:M,Source!$B:$B,'Process (2)'!$B490,Source!$Q:$Q,"Chiều")=0,"",SUMIFS(Source!M:M,Source!$B:$B,'Process (2)'!$B490,Source!$Q:$Q,"Chiều"))))</f>
        <v/>
      </c>
      <c r="I490" t="str">
        <f>IF($C490="","",IF($C490=0,"",
IF($H490="","",SUMIFS(Source!J:J,Source!$B:$B,'Process (2)'!$B490,Source!$Q:$Q,"Chiều"))))</f>
        <v/>
      </c>
      <c r="J490" t="str">
        <f>IF($C490="","",IF($C490=0,"",
IF($H490="","",SUMIFS(Source!K:K,Source!$B:$B,'Process (2)'!$B490,Source!$Q:$Q,"Chiều"))))</f>
        <v/>
      </c>
      <c r="K490" t="str">
        <f>IF($C490="","",IF($C490=0,"",
IF($H490="","",SUMIFS(Source!L:L,Source!$B:$B,'Process (2)'!$B490,Source!$Q:$Q,"Chiều"))))</f>
        <v/>
      </c>
    </row>
    <row r="491" spans="1:11" x14ac:dyDescent="0.25">
      <c r="A491" t="str">
        <v/>
      </c>
      <c r="B491" t="str">
        <v/>
      </c>
      <c r="C491" t="str">
        <f>IF(B491="","",COUNTIF(Source!$B$1:$B$999,B491))</f>
        <v/>
      </c>
      <c r="D491" t="str">
        <f>IF($C491="","",IF($C491=0,"",
IF(SUMIFS(Source!I:I,Source!$B:$B,'Process (2)'!$B491,Source!$Q:$Q,"Sáng")=0,"",SUMIFS(Source!I:I,Source!$B:$B,'Process (2)'!$B491,Source!$Q:$Q,"Sáng"))))</f>
        <v/>
      </c>
      <c r="E491" t="str">
        <f>IF($C491="","",IF($C491=0,"",
IF($D491="","",SUMIFS(Source!J:J,Source!$B:$B,'Process (2)'!$B491,Source!$Q:$Q,"Sáng"))))</f>
        <v/>
      </c>
      <c r="F491" t="str">
        <f>IF($C491="","",IF($C491=0,"",
IF($D491="","",SUMIFS(Source!K:K,Source!$B:$B,'Process (2)'!$B491,Source!$Q:$Q,"Sáng"))))</f>
        <v/>
      </c>
      <c r="G491" t="str">
        <f>IF($C491="","",IF($C491=0,"",
IF($D491="","",SUMIFS(Source!L:L,Source!$B:$B,'Process (2)'!$B491,Source!$Q:$Q,"Sáng"))))</f>
        <v/>
      </c>
      <c r="H491" t="str">
        <f>IF($C491="","",IF($C491=0,"",
IF(SUMIFS(Source!M:M,Source!$B:$B,'Process (2)'!$B491,Source!$Q:$Q,"Chiều")=0,"",SUMIFS(Source!M:M,Source!$B:$B,'Process (2)'!$B491,Source!$Q:$Q,"Chiều"))))</f>
        <v/>
      </c>
      <c r="I491" t="str">
        <f>IF($C491="","",IF($C491=0,"",
IF($H491="","",SUMIFS(Source!J:J,Source!$B:$B,'Process (2)'!$B491,Source!$Q:$Q,"Chiều"))))</f>
        <v/>
      </c>
      <c r="J491" t="str">
        <f>IF($C491="","",IF($C491=0,"",
IF($H491="","",SUMIFS(Source!K:K,Source!$B:$B,'Process (2)'!$B491,Source!$Q:$Q,"Chiều"))))</f>
        <v/>
      </c>
      <c r="K491" t="str">
        <f>IF($C491="","",IF($C491=0,"",
IF($H491="","",SUMIFS(Source!L:L,Source!$B:$B,'Process (2)'!$B491,Source!$Q:$Q,"Chiều"))))</f>
        <v/>
      </c>
    </row>
    <row r="492" spans="1:11" x14ac:dyDescent="0.25">
      <c r="A492" t="str">
        <v/>
      </c>
      <c r="B492" t="str">
        <v/>
      </c>
      <c r="C492" t="str">
        <f>IF(B492="","",COUNTIF(Source!$B$1:$B$999,B492))</f>
        <v/>
      </c>
      <c r="D492" t="str">
        <f>IF($C492="","",IF($C492=0,"",
IF(SUMIFS(Source!I:I,Source!$B:$B,'Process (2)'!$B492,Source!$Q:$Q,"Sáng")=0,"",SUMIFS(Source!I:I,Source!$B:$B,'Process (2)'!$B492,Source!$Q:$Q,"Sáng"))))</f>
        <v/>
      </c>
      <c r="E492" t="str">
        <f>IF($C492="","",IF($C492=0,"",
IF($D492="","",SUMIFS(Source!J:J,Source!$B:$B,'Process (2)'!$B492,Source!$Q:$Q,"Sáng"))))</f>
        <v/>
      </c>
      <c r="F492" t="str">
        <f>IF($C492="","",IF($C492=0,"",
IF($D492="","",SUMIFS(Source!K:K,Source!$B:$B,'Process (2)'!$B492,Source!$Q:$Q,"Sáng"))))</f>
        <v/>
      </c>
      <c r="G492" t="str">
        <f>IF($C492="","",IF($C492=0,"",
IF($D492="","",SUMIFS(Source!L:L,Source!$B:$B,'Process (2)'!$B492,Source!$Q:$Q,"Sáng"))))</f>
        <v/>
      </c>
      <c r="H492" t="str">
        <f>IF($C492="","",IF($C492=0,"",
IF(SUMIFS(Source!M:M,Source!$B:$B,'Process (2)'!$B492,Source!$Q:$Q,"Chiều")=0,"",SUMIFS(Source!M:M,Source!$B:$B,'Process (2)'!$B492,Source!$Q:$Q,"Chiều"))))</f>
        <v/>
      </c>
      <c r="I492" t="str">
        <f>IF($C492="","",IF($C492=0,"",
IF($H492="","",SUMIFS(Source!J:J,Source!$B:$B,'Process (2)'!$B492,Source!$Q:$Q,"Chiều"))))</f>
        <v/>
      </c>
      <c r="J492" t="str">
        <f>IF($C492="","",IF($C492=0,"",
IF($H492="","",SUMIFS(Source!K:K,Source!$B:$B,'Process (2)'!$B492,Source!$Q:$Q,"Chiều"))))</f>
        <v/>
      </c>
      <c r="K492" t="str">
        <f>IF($C492="","",IF($C492=0,"",
IF($H492="","",SUMIFS(Source!L:L,Source!$B:$B,'Process (2)'!$B492,Source!$Q:$Q,"Chiều"))))</f>
        <v/>
      </c>
    </row>
    <row r="493" spans="1:11" x14ac:dyDescent="0.25">
      <c r="A493" t="str">
        <v/>
      </c>
      <c r="B493" t="str">
        <v/>
      </c>
      <c r="C493" t="str">
        <f>IF(B493="","",COUNTIF(Source!$B$1:$B$999,B493))</f>
        <v/>
      </c>
      <c r="D493" t="str">
        <f>IF($C493="","",IF($C493=0,"",
IF(SUMIFS(Source!I:I,Source!$B:$B,'Process (2)'!$B493,Source!$Q:$Q,"Sáng")=0,"",SUMIFS(Source!I:I,Source!$B:$B,'Process (2)'!$B493,Source!$Q:$Q,"Sáng"))))</f>
        <v/>
      </c>
      <c r="E493" t="str">
        <f>IF($C493="","",IF($C493=0,"",
IF($D493="","",SUMIFS(Source!J:J,Source!$B:$B,'Process (2)'!$B493,Source!$Q:$Q,"Sáng"))))</f>
        <v/>
      </c>
      <c r="F493" t="str">
        <f>IF($C493="","",IF($C493=0,"",
IF($D493="","",SUMIFS(Source!K:K,Source!$B:$B,'Process (2)'!$B493,Source!$Q:$Q,"Sáng"))))</f>
        <v/>
      </c>
      <c r="G493" t="str">
        <f>IF($C493="","",IF($C493=0,"",
IF($D493="","",SUMIFS(Source!L:L,Source!$B:$B,'Process (2)'!$B493,Source!$Q:$Q,"Sáng"))))</f>
        <v/>
      </c>
      <c r="H493" t="str">
        <f>IF($C493="","",IF($C493=0,"",
IF(SUMIFS(Source!M:M,Source!$B:$B,'Process (2)'!$B493,Source!$Q:$Q,"Chiều")=0,"",SUMIFS(Source!M:M,Source!$B:$B,'Process (2)'!$B493,Source!$Q:$Q,"Chiều"))))</f>
        <v/>
      </c>
      <c r="I493" t="str">
        <f>IF($C493="","",IF($C493=0,"",
IF($H493="","",SUMIFS(Source!J:J,Source!$B:$B,'Process (2)'!$B493,Source!$Q:$Q,"Chiều"))))</f>
        <v/>
      </c>
      <c r="J493" t="str">
        <f>IF($C493="","",IF($C493=0,"",
IF($H493="","",SUMIFS(Source!K:K,Source!$B:$B,'Process (2)'!$B493,Source!$Q:$Q,"Chiều"))))</f>
        <v/>
      </c>
      <c r="K493" t="str">
        <f>IF($C493="","",IF($C493=0,"",
IF($H493="","",SUMIFS(Source!L:L,Source!$B:$B,'Process (2)'!$B493,Source!$Q:$Q,"Chiều"))))</f>
        <v/>
      </c>
    </row>
    <row r="494" spans="1:11" x14ac:dyDescent="0.25">
      <c r="A494" t="str">
        <v/>
      </c>
      <c r="B494" t="str">
        <v/>
      </c>
      <c r="C494" t="str">
        <f>IF(B494="","",COUNTIF(Source!$B$1:$B$999,B494))</f>
        <v/>
      </c>
      <c r="D494" t="str">
        <f>IF($C494="","",IF($C494=0,"",
IF(SUMIFS(Source!I:I,Source!$B:$B,'Process (2)'!$B494,Source!$Q:$Q,"Sáng")=0,"",SUMIFS(Source!I:I,Source!$B:$B,'Process (2)'!$B494,Source!$Q:$Q,"Sáng"))))</f>
        <v/>
      </c>
      <c r="E494" t="str">
        <f>IF($C494="","",IF($C494=0,"",
IF($D494="","",SUMIFS(Source!J:J,Source!$B:$B,'Process (2)'!$B494,Source!$Q:$Q,"Sáng"))))</f>
        <v/>
      </c>
      <c r="F494" t="str">
        <f>IF($C494="","",IF($C494=0,"",
IF($D494="","",SUMIFS(Source!K:K,Source!$B:$B,'Process (2)'!$B494,Source!$Q:$Q,"Sáng"))))</f>
        <v/>
      </c>
      <c r="G494" t="str">
        <f>IF($C494="","",IF($C494=0,"",
IF($D494="","",SUMIFS(Source!L:L,Source!$B:$B,'Process (2)'!$B494,Source!$Q:$Q,"Sáng"))))</f>
        <v/>
      </c>
      <c r="H494" t="str">
        <f>IF($C494="","",IF($C494=0,"",
IF(SUMIFS(Source!M:M,Source!$B:$B,'Process (2)'!$B494,Source!$Q:$Q,"Chiều")=0,"",SUMIFS(Source!M:M,Source!$B:$B,'Process (2)'!$B494,Source!$Q:$Q,"Chiều"))))</f>
        <v/>
      </c>
      <c r="I494" t="str">
        <f>IF($C494="","",IF($C494=0,"",
IF($H494="","",SUMIFS(Source!J:J,Source!$B:$B,'Process (2)'!$B494,Source!$Q:$Q,"Chiều"))))</f>
        <v/>
      </c>
      <c r="J494" t="str">
        <f>IF($C494="","",IF($C494=0,"",
IF($H494="","",SUMIFS(Source!K:K,Source!$B:$B,'Process (2)'!$B494,Source!$Q:$Q,"Chiều"))))</f>
        <v/>
      </c>
      <c r="K494" t="str">
        <f>IF($C494="","",IF($C494=0,"",
IF($H494="","",SUMIFS(Source!L:L,Source!$B:$B,'Process (2)'!$B494,Source!$Q:$Q,"Chiều"))))</f>
        <v/>
      </c>
    </row>
    <row r="495" spans="1:11" x14ac:dyDescent="0.25">
      <c r="A495" t="str">
        <v/>
      </c>
      <c r="B495" t="str">
        <v/>
      </c>
      <c r="C495" t="str">
        <f>IF(B495="","",COUNTIF(Source!$B$1:$B$999,B495))</f>
        <v/>
      </c>
      <c r="D495" t="str">
        <f>IF($C495="","",IF($C495=0,"",
IF(SUMIFS(Source!I:I,Source!$B:$B,'Process (2)'!$B495,Source!$Q:$Q,"Sáng")=0,"",SUMIFS(Source!I:I,Source!$B:$B,'Process (2)'!$B495,Source!$Q:$Q,"Sáng"))))</f>
        <v/>
      </c>
      <c r="E495" t="str">
        <f>IF($C495="","",IF($C495=0,"",
IF($D495="","",SUMIFS(Source!J:J,Source!$B:$B,'Process (2)'!$B495,Source!$Q:$Q,"Sáng"))))</f>
        <v/>
      </c>
      <c r="F495" t="str">
        <f>IF($C495="","",IF($C495=0,"",
IF($D495="","",SUMIFS(Source!K:K,Source!$B:$B,'Process (2)'!$B495,Source!$Q:$Q,"Sáng"))))</f>
        <v/>
      </c>
      <c r="G495" t="str">
        <f>IF($C495="","",IF($C495=0,"",
IF($D495="","",SUMIFS(Source!L:L,Source!$B:$B,'Process (2)'!$B495,Source!$Q:$Q,"Sáng"))))</f>
        <v/>
      </c>
      <c r="H495" t="str">
        <f>IF($C495="","",IF($C495=0,"",
IF(SUMIFS(Source!M:M,Source!$B:$B,'Process (2)'!$B495,Source!$Q:$Q,"Chiều")=0,"",SUMIFS(Source!M:M,Source!$B:$B,'Process (2)'!$B495,Source!$Q:$Q,"Chiều"))))</f>
        <v/>
      </c>
      <c r="I495" t="str">
        <f>IF($C495="","",IF($C495=0,"",
IF($H495="","",SUMIFS(Source!J:J,Source!$B:$B,'Process (2)'!$B495,Source!$Q:$Q,"Chiều"))))</f>
        <v/>
      </c>
      <c r="J495" t="str">
        <f>IF($C495="","",IF($C495=0,"",
IF($H495="","",SUMIFS(Source!K:K,Source!$B:$B,'Process (2)'!$B495,Source!$Q:$Q,"Chiều"))))</f>
        <v/>
      </c>
      <c r="K495" t="str">
        <f>IF($C495="","",IF($C495=0,"",
IF($H495="","",SUMIFS(Source!L:L,Source!$B:$B,'Process (2)'!$B495,Source!$Q:$Q,"Chiều"))))</f>
        <v/>
      </c>
    </row>
    <row r="496" spans="1:11" x14ac:dyDescent="0.25">
      <c r="A496" t="str">
        <v/>
      </c>
      <c r="B496" t="str">
        <v/>
      </c>
      <c r="C496" t="str">
        <f>IF(B496="","",COUNTIF(Source!$B$1:$B$999,B496))</f>
        <v/>
      </c>
      <c r="D496" t="str">
        <f>IF($C496="","",IF($C496=0,"",
IF(SUMIFS(Source!I:I,Source!$B:$B,'Process (2)'!$B496,Source!$Q:$Q,"Sáng")=0,"",SUMIFS(Source!I:I,Source!$B:$B,'Process (2)'!$B496,Source!$Q:$Q,"Sáng"))))</f>
        <v/>
      </c>
      <c r="E496" t="str">
        <f>IF($C496="","",IF($C496=0,"",
IF($D496="","",SUMIFS(Source!J:J,Source!$B:$B,'Process (2)'!$B496,Source!$Q:$Q,"Sáng"))))</f>
        <v/>
      </c>
      <c r="F496" t="str">
        <f>IF($C496="","",IF($C496=0,"",
IF($D496="","",SUMIFS(Source!K:K,Source!$B:$B,'Process (2)'!$B496,Source!$Q:$Q,"Sáng"))))</f>
        <v/>
      </c>
      <c r="G496" t="str">
        <f>IF($C496="","",IF($C496=0,"",
IF($D496="","",SUMIFS(Source!L:L,Source!$B:$B,'Process (2)'!$B496,Source!$Q:$Q,"Sáng"))))</f>
        <v/>
      </c>
      <c r="H496" t="str">
        <f>IF($C496="","",IF($C496=0,"",
IF(SUMIFS(Source!M:M,Source!$B:$B,'Process (2)'!$B496,Source!$Q:$Q,"Chiều")=0,"",SUMIFS(Source!M:M,Source!$B:$B,'Process (2)'!$B496,Source!$Q:$Q,"Chiều"))))</f>
        <v/>
      </c>
      <c r="I496" t="str">
        <f>IF($C496="","",IF($C496=0,"",
IF($H496="","",SUMIFS(Source!J:J,Source!$B:$B,'Process (2)'!$B496,Source!$Q:$Q,"Chiều"))))</f>
        <v/>
      </c>
      <c r="J496" t="str">
        <f>IF($C496="","",IF($C496=0,"",
IF($H496="","",SUMIFS(Source!K:K,Source!$B:$B,'Process (2)'!$B496,Source!$Q:$Q,"Chiều"))))</f>
        <v/>
      </c>
      <c r="K496" t="str">
        <f>IF($C496="","",IF($C496=0,"",
IF($H496="","",SUMIFS(Source!L:L,Source!$B:$B,'Process (2)'!$B496,Source!$Q:$Q,"Chiều"))))</f>
        <v/>
      </c>
    </row>
    <row r="497" spans="1:11" x14ac:dyDescent="0.25">
      <c r="A497" t="str">
        <v/>
      </c>
      <c r="B497" t="str">
        <v/>
      </c>
      <c r="C497" t="str">
        <f>IF(B497="","",COUNTIF(Source!$B$1:$B$999,B497))</f>
        <v/>
      </c>
      <c r="D497" t="str">
        <f>IF($C497="","",IF($C497=0,"",
IF(SUMIFS(Source!I:I,Source!$B:$B,'Process (2)'!$B497,Source!$Q:$Q,"Sáng")=0,"",SUMIFS(Source!I:I,Source!$B:$B,'Process (2)'!$B497,Source!$Q:$Q,"Sáng"))))</f>
        <v/>
      </c>
      <c r="E497" t="str">
        <f>IF($C497="","",IF($C497=0,"",
IF($D497="","",SUMIFS(Source!J:J,Source!$B:$B,'Process (2)'!$B497,Source!$Q:$Q,"Sáng"))))</f>
        <v/>
      </c>
      <c r="F497" t="str">
        <f>IF($C497="","",IF($C497=0,"",
IF($D497="","",SUMIFS(Source!K:K,Source!$B:$B,'Process (2)'!$B497,Source!$Q:$Q,"Sáng"))))</f>
        <v/>
      </c>
      <c r="G497" t="str">
        <f>IF($C497="","",IF($C497=0,"",
IF($D497="","",SUMIFS(Source!L:L,Source!$B:$B,'Process (2)'!$B497,Source!$Q:$Q,"Sáng"))))</f>
        <v/>
      </c>
      <c r="H497" t="str">
        <f>IF($C497="","",IF($C497=0,"",
IF(SUMIFS(Source!M:M,Source!$B:$B,'Process (2)'!$B497,Source!$Q:$Q,"Chiều")=0,"",SUMIFS(Source!M:M,Source!$B:$B,'Process (2)'!$B497,Source!$Q:$Q,"Chiều"))))</f>
        <v/>
      </c>
      <c r="I497" t="str">
        <f>IF($C497="","",IF($C497=0,"",
IF($H497="","",SUMIFS(Source!J:J,Source!$B:$B,'Process (2)'!$B497,Source!$Q:$Q,"Chiều"))))</f>
        <v/>
      </c>
      <c r="J497" t="str">
        <f>IF($C497="","",IF($C497=0,"",
IF($H497="","",SUMIFS(Source!K:K,Source!$B:$B,'Process (2)'!$B497,Source!$Q:$Q,"Chiều"))))</f>
        <v/>
      </c>
      <c r="K497" t="str">
        <f>IF($C497="","",IF($C497=0,"",
IF($H497="","",SUMIFS(Source!L:L,Source!$B:$B,'Process (2)'!$B497,Source!$Q:$Q,"Chiều"))))</f>
        <v/>
      </c>
    </row>
    <row r="498" spans="1:11" x14ac:dyDescent="0.25">
      <c r="A498" t="str">
        <v/>
      </c>
      <c r="B498" t="str">
        <v/>
      </c>
      <c r="C498" t="str">
        <f>IF(B498="","",COUNTIF(Source!$B$1:$B$999,B498))</f>
        <v/>
      </c>
      <c r="D498" t="str">
        <f>IF($C498="","",IF($C498=0,"",
IF(SUMIFS(Source!I:I,Source!$B:$B,'Process (2)'!$B498,Source!$Q:$Q,"Sáng")=0,"",SUMIFS(Source!I:I,Source!$B:$B,'Process (2)'!$B498,Source!$Q:$Q,"Sáng"))))</f>
        <v/>
      </c>
      <c r="E498" t="str">
        <f>IF($C498="","",IF($C498=0,"",
IF($D498="","",SUMIFS(Source!J:J,Source!$B:$B,'Process (2)'!$B498,Source!$Q:$Q,"Sáng"))))</f>
        <v/>
      </c>
      <c r="F498" t="str">
        <f>IF($C498="","",IF($C498=0,"",
IF($D498="","",SUMIFS(Source!K:K,Source!$B:$B,'Process (2)'!$B498,Source!$Q:$Q,"Sáng"))))</f>
        <v/>
      </c>
      <c r="G498" t="str">
        <f>IF($C498="","",IF($C498=0,"",
IF($D498="","",SUMIFS(Source!L:L,Source!$B:$B,'Process (2)'!$B498,Source!$Q:$Q,"Sáng"))))</f>
        <v/>
      </c>
      <c r="H498" t="str">
        <f>IF($C498="","",IF($C498=0,"",
IF(SUMIFS(Source!M:M,Source!$B:$B,'Process (2)'!$B498,Source!$Q:$Q,"Chiều")=0,"",SUMIFS(Source!M:M,Source!$B:$B,'Process (2)'!$B498,Source!$Q:$Q,"Chiều"))))</f>
        <v/>
      </c>
      <c r="I498" t="str">
        <f>IF($C498="","",IF($C498=0,"",
IF($H498="","",SUMIFS(Source!J:J,Source!$B:$B,'Process (2)'!$B498,Source!$Q:$Q,"Chiều"))))</f>
        <v/>
      </c>
      <c r="J498" t="str">
        <f>IF($C498="","",IF($C498=0,"",
IF($H498="","",SUMIFS(Source!K:K,Source!$B:$B,'Process (2)'!$B498,Source!$Q:$Q,"Chiều"))))</f>
        <v/>
      </c>
      <c r="K498" t="str">
        <f>IF($C498="","",IF($C498=0,"",
IF($H498="","",SUMIFS(Source!L:L,Source!$B:$B,'Process (2)'!$B498,Source!$Q:$Q,"Chiều"))))</f>
        <v/>
      </c>
    </row>
    <row r="499" spans="1:11" x14ac:dyDescent="0.25">
      <c r="A499" t="str">
        <v/>
      </c>
      <c r="B499" t="str">
        <v/>
      </c>
      <c r="C499" t="str">
        <f>IF(B499="","",COUNTIF(Source!$B$1:$B$999,B499))</f>
        <v/>
      </c>
      <c r="D499" t="str">
        <f>IF($C499="","",IF($C499=0,"",
IF(SUMIFS(Source!I:I,Source!$B:$B,'Process (2)'!$B499,Source!$Q:$Q,"Sáng")=0,"",SUMIFS(Source!I:I,Source!$B:$B,'Process (2)'!$B499,Source!$Q:$Q,"Sáng"))))</f>
        <v/>
      </c>
      <c r="E499" t="str">
        <f>IF($C499="","",IF($C499=0,"",
IF($D499="","",SUMIFS(Source!J:J,Source!$B:$B,'Process (2)'!$B499,Source!$Q:$Q,"Sáng"))))</f>
        <v/>
      </c>
      <c r="F499" t="str">
        <f>IF($C499="","",IF($C499=0,"",
IF($D499="","",SUMIFS(Source!K:K,Source!$B:$B,'Process (2)'!$B499,Source!$Q:$Q,"Sáng"))))</f>
        <v/>
      </c>
      <c r="G499" t="str">
        <f>IF($C499="","",IF($C499=0,"",
IF($D499="","",SUMIFS(Source!L:L,Source!$B:$B,'Process (2)'!$B499,Source!$Q:$Q,"Sáng"))))</f>
        <v/>
      </c>
      <c r="H499" t="str">
        <f>IF($C499="","",IF($C499=0,"",
IF(SUMIFS(Source!M:M,Source!$B:$B,'Process (2)'!$B499,Source!$Q:$Q,"Chiều")=0,"",SUMIFS(Source!M:M,Source!$B:$B,'Process (2)'!$B499,Source!$Q:$Q,"Chiều"))))</f>
        <v/>
      </c>
      <c r="I499" t="str">
        <f>IF($C499="","",IF($C499=0,"",
IF($H499="","",SUMIFS(Source!J:J,Source!$B:$B,'Process (2)'!$B499,Source!$Q:$Q,"Chiều"))))</f>
        <v/>
      </c>
      <c r="J499" t="str">
        <f>IF($C499="","",IF($C499=0,"",
IF($H499="","",SUMIFS(Source!K:K,Source!$B:$B,'Process (2)'!$B499,Source!$Q:$Q,"Chiều"))))</f>
        <v/>
      </c>
      <c r="K499" t="str">
        <f>IF($C499="","",IF($C499=0,"",
IF($H499="","",SUMIFS(Source!L:L,Source!$B:$B,'Process (2)'!$B499,Source!$Q:$Q,"Chiều"))))</f>
        <v/>
      </c>
    </row>
    <row r="500" spans="1:11" x14ac:dyDescent="0.25">
      <c r="A500" t="str">
        <v/>
      </c>
      <c r="B500" t="str">
        <v/>
      </c>
      <c r="C500" t="str">
        <f>IF(B500="","",COUNTIF(Source!$B$1:$B$999,B500))</f>
        <v/>
      </c>
      <c r="D500" t="str">
        <f>IF($C500="","",IF($C500=0,"",
IF(SUMIFS(Source!I:I,Source!$B:$B,'Process (2)'!$B500,Source!$Q:$Q,"Sáng")=0,"",SUMIFS(Source!I:I,Source!$B:$B,'Process (2)'!$B500,Source!$Q:$Q,"Sáng"))))</f>
        <v/>
      </c>
      <c r="E500" t="str">
        <f>IF($C500="","",IF($C500=0,"",
IF($D500="","",SUMIFS(Source!J:J,Source!$B:$B,'Process (2)'!$B500,Source!$Q:$Q,"Sáng"))))</f>
        <v/>
      </c>
      <c r="F500" t="str">
        <f>IF($C500="","",IF($C500=0,"",
IF($D500="","",SUMIFS(Source!K:K,Source!$B:$B,'Process (2)'!$B500,Source!$Q:$Q,"Sáng"))))</f>
        <v/>
      </c>
      <c r="G500" t="str">
        <f>IF($C500="","",IF($C500=0,"",
IF($D500="","",SUMIFS(Source!L:L,Source!$B:$B,'Process (2)'!$B500,Source!$Q:$Q,"Sáng"))))</f>
        <v/>
      </c>
      <c r="H500" t="str">
        <f>IF($C500="","",IF($C500=0,"",
IF(SUMIFS(Source!M:M,Source!$B:$B,'Process (2)'!$B500,Source!$Q:$Q,"Chiều")=0,"",SUMIFS(Source!M:M,Source!$B:$B,'Process (2)'!$B500,Source!$Q:$Q,"Chiều"))))</f>
        <v/>
      </c>
      <c r="I500" t="str">
        <f>IF($C500="","",IF($C500=0,"",
IF($H500="","",SUMIFS(Source!J:J,Source!$B:$B,'Process (2)'!$B500,Source!$Q:$Q,"Chiều"))))</f>
        <v/>
      </c>
      <c r="J500" t="str">
        <f>IF($C500="","",IF($C500=0,"",
IF($H500="","",SUMIFS(Source!K:K,Source!$B:$B,'Process (2)'!$B500,Source!$Q:$Q,"Chiều"))))</f>
        <v/>
      </c>
      <c r="K500" t="str">
        <f>IF($C500="","",IF($C500=0,"",
IF($H500="","",SUMIFS(Source!L:L,Source!$B:$B,'Process (2)'!$B500,Source!$Q:$Q,"Chiều"))))</f>
        <v/>
      </c>
    </row>
    <row r="501" spans="1:11" x14ac:dyDescent="0.25">
      <c r="A501" t="str">
        <v/>
      </c>
      <c r="B501" t="str">
        <v/>
      </c>
      <c r="C501" t="str">
        <f>IF(B501="","",COUNTIF(Source!$B$1:$B$999,B501))</f>
        <v/>
      </c>
      <c r="D501" t="str">
        <f>IF($C501="","",IF($C501=0,"",
IF(SUMIFS(Source!I:I,Source!$B:$B,'Process (2)'!$B501,Source!$Q:$Q,"Sáng")=0,"",SUMIFS(Source!I:I,Source!$B:$B,'Process (2)'!$B501,Source!$Q:$Q,"Sáng"))))</f>
        <v/>
      </c>
      <c r="E501" t="str">
        <f>IF($C501="","",IF($C501=0,"",
IF($D501="","",SUMIFS(Source!J:J,Source!$B:$B,'Process (2)'!$B501,Source!$Q:$Q,"Sáng"))))</f>
        <v/>
      </c>
      <c r="F501" t="str">
        <f>IF($C501="","",IF($C501=0,"",
IF($D501="","",SUMIFS(Source!K:K,Source!$B:$B,'Process (2)'!$B501,Source!$Q:$Q,"Sáng"))))</f>
        <v/>
      </c>
      <c r="G501" t="str">
        <f>IF($C501="","",IF($C501=0,"",
IF($D501="","",SUMIFS(Source!L:L,Source!$B:$B,'Process (2)'!$B501,Source!$Q:$Q,"Sáng"))))</f>
        <v/>
      </c>
      <c r="H501" t="str">
        <f>IF($C501="","",IF($C501=0,"",
IF(SUMIFS(Source!M:M,Source!$B:$B,'Process (2)'!$B501,Source!$Q:$Q,"Chiều")=0,"",SUMIFS(Source!M:M,Source!$B:$B,'Process (2)'!$B501,Source!$Q:$Q,"Chiều"))))</f>
        <v/>
      </c>
      <c r="I501" t="str">
        <f>IF($C501="","",IF($C501=0,"",
IF($H501="","",SUMIFS(Source!J:J,Source!$B:$B,'Process (2)'!$B501,Source!$Q:$Q,"Chiều"))))</f>
        <v/>
      </c>
      <c r="J501" t="str">
        <f>IF($C501="","",IF($C501=0,"",
IF($H501="","",SUMIFS(Source!K:K,Source!$B:$B,'Process (2)'!$B501,Source!$Q:$Q,"Chiều"))))</f>
        <v/>
      </c>
      <c r="K501" t="str">
        <f>IF($C501="","",IF($C501=0,"",
IF($H501="","",SUMIFS(Source!L:L,Source!$B:$B,'Process (2)'!$B501,Source!$Q:$Q,"Chiều"))))</f>
        <v/>
      </c>
    </row>
    <row r="502" spans="1:11" x14ac:dyDescent="0.25">
      <c r="A502" t="str">
        <v/>
      </c>
      <c r="B502" t="str">
        <v/>
      </c>
      <c r="C502" t="str">
        <f>IF(B502="","",COUNTIF(Source!$B$1:$B$999,B502))</f>
        <v/>
      </c>
      <c r="D502" t="str">
        <f>IF($C502="","",IF($C502=0,"",
IF(SUMIFS(Source!I:I,Source!$B:$B,'Process (2)'!$B502,Source!$Q:$Q,"Sáng")=0,"",SUMIFS(Source!I:I,Source!$B:$B,'Process (2)'!$B502,Source!$Q:$Q,"Sáng"))))</f>
        <v/>
      </c>
      <c r="E502" t="str">
        <f>IF($C502="","",IF($C502=0,"",
IF($D502="","",SUMIFS(Source!J:J,Source!$B:$B,'Process (2)'!$B502,Source!$Q:$Q,"Sáng"))))</f>
        <v/>
      </c>
      <c r="F502" t="str">
        <f>IF($C502="","",IF($C502=0,"",
IF($D502="","",SUMIFS(Source!K:K,Source!$B:$B,'Process (2)'!$B502,Source!$Q:$Q,"Sáng"))))</f>
        <v/>
      </c>
      <c r="G502" t="str">
        <f>IF($C502="","",IF($C502=0,"",
IF($D502="","",SUMIFS(Source!L:L,Source!$B:$B,'Process (2)'!$B502,Source!$Q:$Q,"Sáng"))))</f>
        <v/>
      </c>
      <c r="H502" t="str">
        <f>IF($C502="","",IF($C502=0,"",
IF(SUMIFS(Source!M:M,Source!$B:$B,'Process (2)'!$B502,Source!$Q:$Q,"Chiều")=0,"",SUMIFS(Source!M:M,Source!$B:$B,'Process (2)'!$B502,Source!$Q:$Q,"Chiều"))))</f>
        <v/>
      </c>
      <c r="I502" t="str">
        <f>IF($C502="","",IF($C502=0,"",
IF($H502="","",SUMIFS(Source!J:J,Source!$B:$B,'Process (2)'!$B502,Source!$Q:$Q,"Chiều"))))</f>
        <v/>
      </c>
      <c r="J502" t="str">
        <f>IF($C502="","",IF($C502=0,"",
IF($H502="","",SUMIFS(Source!K:K,Source!$B:$B,'Process (2)'!$B502,Source!$Q:$Q,"Chiều"))))</f>
        <v/>
      </c>
      <c r="K502" t="str">
        <f>IF($C502="","",IF($C502=0,"",
IF($H502="","",SUMIFS(Source!L:L,Source!$B:$B,'Process (2)'!$B502,Source!$Q:$Q,"Chiều"))))</f>
        <v/>
      </c>
    </row>
    <row r="503" spans="1:11" x14ac:dyDescent="0.25">
      <c r="A503" t="str">
        <v/>
      </c>
      <c r="B503" t="str">
        <v/>
      </c>
      <c r="C503" t="str">
        <f>IF(B503="","",COUNTIF(Source!$B$1:$B$999,B503))</f>
        <v/>
      </c>
      <c r="D503" t="str">
        <f>IF($C503="","",IF($C503=0,"",
IF(SUMIFS(Source!I:I,Source!$B:$B,'Process (2)'!$B503,Source!$Q:$Q,"Sáng")=0,"",SUMIFS(Source!I:I,Source!$B:$B,'Process (2)'!$B503,Source!$Q:$Q,"Sáng"))))</f>
        <v/>
      </c>
      <c r="E503" t="str">
        <f>IF($C503="","",IF($C503=0,"",
IF($D503="","",SUMIFS(Source!J:J,Source!$B:$B,'Process (2)'!$B503,Source!$Q:$Q,"Sáng"))))</f>
        <v/>
      </c>
      <c r="F503" t="str">
        <f>IF($C503="","",IF($C503=0,"",
IF($D503="","",SUMIFS(Source!K:K,Source!$B:$B,'Process (2)'!$B503,Source!$Q:$Q,"Sáng"))))</f>
        <v/>
      </c>
      <c r="G503" t="str">
        <f>IF($C503="","",IF($C503=0,"",
IF($D503="","",SUMIFS(Source!L:L,Source!$B:$B,'Process (2)'!$B503,Source!$Q:$Q,"Sáng"))))</f>
        <v/>
      </c>
      <c r="H503" t="str">
        <f>IF($C503="","",IF($C503=0,"",
IF(SUMIFS(Source!M:M,Source!$B:$B,'Process (2)'!$B503,Source!$Q:$Q,"Chiều")=0,"",SUMIFS(Source!M:M,Source!$B:$B,'Process (2)'!$B503,Source!$Q:$Q,"Chiều"))))</f>
        <v/>
      </c>
      <c r="I503" t="str">
        <f>IF($C503="","",IF($C503=0,"",
IF($H503="","",SUMIFS(Source!J:J,Source!$B:$B,'Process (2)'!$B503,Source!$Q:$Q,"Chiều"))))</f>
        <v/>
      </c>
      <c r="J503" t="str">
        <f>IF($C503="","",IF($C503=0,"",
IF($H503="","",SUMIFS(Source!K:K,Source!$B:$B,'Process (2)'!$B503,Source!$Q:$Q,"Chiều"))))</f>
        <v/>
      </c>
      <c r="K503" t="str">
        <f>IF($C503="","",IF($C503=0,"",
IF($H503="","",SUMIFS(Source!L:L,Source!$B:$B,'Process (2)'!$B503,Source!$Q:$Q,"Chiều"))))</f>
        <v/>
      </c>
    </row>
    <row r="504" spans="1:11" x14ac:dyDescent="0.25">
      <c r="A504" t="str">
        <v/>
      </c>
      <c r="B504" t="str">
        <v/>
      </c>
      <c r="C504" t="str">
        <f>IF(B504="","",COUNTIF(Source!$B$1:$B$999,B504))</f>
        <v/>
      </c>
      <c r="D504" t="str">
        <f>IF($C504="","",IF($C504=0,"",
IF(SUMIFS(Source!I:I,Source!$B:$B,'Process (2)'!$B504,Source!$Q:$Q,"Sáng")=0,"",SUMIFS(Source!I:I,Source!$B:$B,'Process (2)'!$B504,Source!$Q:$Q,"Sáng"))))</f>
        <v/>
      </c>
      <c r="E504" t="str">
        <f>IF($C504="","",IF($C504=0,"",
IF($D504="","",SUMIFS(Source!J:J,Source!$B:$B,'Process (2)'!$B504,Source!$Q:$Q,"Sáng"))))</f>
        <v/>
      </c>
      <c r="F504" t="str">
        <f>IF($C504="","",IF($C504=0,"",
IF($D504="","",SUMIFS(Source!K:K,Source!$B:$B,'Process (2)'!$B504,Source!$Q:$Q,"Sáng"))))</f>
        <v/>
      </c>
      <c r="G504" t="str">
        <f>IF($C504="","",IF($C504=0,"",
IF($D504="","",SUMIFS(Source!L:L,Source!$B:$B,'Process (2)'!$B504,Source!$Q:$Q,"Sáng"))))</f>
        <v/>
      </c>
      <c r="H504" t="str">
        <f>IF($C504="","",IF($C504=0,"",
IF(SUMIFS(Source!M:M,Source!$B:$B,'Process (2)'!$B504,Source!$Q:$Q,"Chiều")=0,"",SUMIFS(Source!M:M,Source!$B:$B,'Process (2)'!$B504,Source!$Q:$Q,"Chiều"))))</f>
        <v/>
      </c>
      <c r="I504" t="str">
        <f>IF($C504="","",IF($C504=0,"",
IF($H504="","",SUMIFS(Source!J:J,Source!$B:$B,'Process (2)'!$B504,Source!$Q:$Q,"Chiều"))))</f>
        <v/>
      </c>
      <c r="J504" t="str">
        <f>IF($C504="","",IF($C504=0,"",
IF($H504="","",SUMIFS(Source!K:K,Source!$B:$B,'Process (2)'!$B504,Source!$Q:$Q,"Chiều"))))</f>
        <v/>
      </c>
      <c r="K504" t="str">
        <f>IF($C504="","",IF($C504=0,"",
IF($H504="","",SUMIFS(Source!L:L,Source!$B:$B,'Process (2)'!$B504,Source!$Q:$Q,"Chiều"))))</f>
        <v/>
      </c>
    </row>
    <row r="505" spans="1:11" x14ac:dyDescent="0.25">
      <c r="A505" t="str">
        <v/>
      </c>
      <c r="B505" t="str">
        <v/>
      </c>
      <c r="C505" t="str">
        <f>IF(B505="","",COUNTIF(Source!$B$1:$B$999,B505))</f>
        <v/>
      </c>
      <c r="D505" t="str">
        <f>IF($C505="","",IF($C505=0,"",
IF(SUMIFS(Source!I:I,Source!$B:$B,'Process (2)'!$B505,Source!$Q:$Q,"Sáng")=0,"",SUMIFS(Source!I:I,Source!$B:$B,'Process (2)'!$B505,Source!$Q:$Q,"Sáng"))))</f>
        <v/>
      </c>
      <c r="E505" t="str">
        <f>IF($C505="","",IF($C505=0,"",
IF($D505="","",SUMIFS(Source!J:J,Source!$B:$B,'Process (2)'!$B505,Source!$Q:$Q,"Sáng"))))</f>
        <v/>
      </c>
      <c r="F505" t="str">
        <f>IF($C505="","",IF($C505=0,"",
IF($D505="","",SUMIFS(Source!K:K,Source!$B:$B,'Process (2)'!$B505,Source!$Q:$Q,"Sáng"))))</f>
        <v/>
      </c>
      <c r="G505" t="str">
        <f>IF($C505="","",IF($C505=0,"",
IF($D505="","",SUMIFS(Source!L:L,Source!$B:$B,'Process (2)'!$B505,Source!$Q:$Q,"Sáng"))))</f>
        <v/>
      </c>
      <c r="H505" t="str">
        <f>IF($C505="","",IF($C505=0,"",
IF(SUMIFS(Source!M:M,Source!$B:$B,'Process (2)'!$B505,Source!$Q:$Q,"Chiều")=0,"",SUMIFS(Source!M:M,Source!$B:$B,'Process (2)'!$B505,Source!$Q:$Q,"Chiều"))))</f>
        <v/>
      </c>
      <c r="I505" t="str">
        <f>IF($C505="","",IF($C505=0,"",
IF($H505="","",SUMIFS(Source!J:J,Source!$B:$B,'Process (2)'!$B505,Source!$Q:$Q,"Chiều"))))</f>
        <v/>
      </c>
      <c r="J505" t="str">
        <f>IF($C505="","",IF($C505=0,"",
IF($H505="","",SUMIFS(Source!K:K,Source!$B:$B,'Process (2)'!$B505,Source!$Q:$Q,"Chiều"))))</f>
        <v/>
      </c>
      <c r="K505" t="str">
        <f>IF($C505="","",IF($C505=0,"",
IF($H505="","",SUMIFS(Source!L:L,Source!$B:$B,'Process (2)'!$B505,Source!$Q:$Q,"Chiều"))))</f>
        <v/>
      </c>
    </row>
    <row r="506" spans="1:11" x14ac:dyDescent="0.25">
      <c r="A506" t="str">
        <v/>
      </c>
      <c r="B506" t="str">
        <v/>
      </c>
      <c r="C506" t="str">
        <f>IF(B506="","",COUNTIF(Source!$B$1:$B$999,B506))</f>
        <v/>
      </c>
      <c r="D506" t="str">
        <f>IF($C506="","",IF($C506=0,"",
IF(SUMIFS(Source!I:I,Source!$B:$B,'Process (2)'!$B506,Source!$Q:$Q,"Sáng")=0,"",SUMIFS(Source!I:I,Source!$B:$B,'Process (2)'!$B506,Source!$Q:$Q,"Sáng"))))</f>
        <v/>
      </c>
      <c r="E506" t="str">
        <f>IF($C506="","",IF($C506=0,"",
IF($D506="","",SUMIFS(Source!J:J,Source!$B:$B,'Process (2)'!$B506,Source!$Q:$Q,"Sáng"))))</f>
        <v/>
      </c>
      <c r="F506" t="str">
        <f>IF($C506="","",IF($C506=0,"",
IF($D506="","",SUMIFS(Source!K:K,Source!$B:$B,'Process (2)'!$B506,Source!$Q:$Q,"Sáng"))))</f>
        <v/>
      </c>
      <c r="G506" t="str">
        <f>IF($C506="","",IF($C506=0,"",
IF($D506="","",SUMIFS(Source!L:L,Source!$B:$B,'Process (2)'!$B506,Source!$Q:$Q,"Sáng"))))</f>
        <v/>
      </c>
      <c r="H506" t="str">
        <f>IF($C506="","",IF($C506=0,"",
IF(SUMIFS(Source!M:M,Source!$B:$B,'Process (2)'!$B506,Source!$Q:$Q,"Chiều")=0,"",SUMIFS(Source!M:M,Source!$B:$B,'Process (2)'!$B506,Source!$Q:$Q,"Chiều"))))</f>
        <v/>
      </c>
      <c r="I506" t="str">
        <f>IF($C506="","",IF($C506=0,"",
IF($H506="","",SUMIFS(Source!J:J,Source!$B:$B,'Process (2)'!$B506,Source!$Q:$Q,"Chiều"))))</f>
        <v/>
      </c>
      <c r="J506" t="str">
        <f>IF($C506="","",IF($C506=0,"",
IF($H506="","",SUMIFS(Source!K:K,Source!$B:$B,'Process (2)'!$B506,Source!$Q:$Q,"Chiều"))))</f>
        <v/>
      </c>
      <c r="K506" t="str">
        <f>IF($C506="","",IF($C506=0,"",
IF($H506="","",SUMIFS(Source!L:L,Source!$B:$B,'Process (2)'!$B506,Source!$Q:$Q,"Chiều"))))</f>
        <v/>
      </c>
    </row>
    <row r="507" spans="1:11" x14ac:dyDescent="0.25">
      <c r="A507" t="str">
        <v/>
      </c>
      <c r="B507" t="str">
        <v/>
      </c>
      <c r="C507" t="str">
        <f>IF(B507="","",COUNTIF(Source!$B$1:$B$999,B507))</f>
        <v/>
      </c>
      <c r="D507" t="str">
        <f>IF($C507="","",IF($C507=0,"",
IF(SUMIFS(Source!I:I,Source!$B:$B,'Process (2)'!$B507,Source!$Q:$Q,"Sáng")=0,"",SUMIFS(Source!I:I,Source!$B:$B,'Process (2)'!$B507,Source!$Q:$Q,"Sáng"))))</f>
        <v/>
      </c>
      <c r="E507" t="str">
        <f>IF($C507="","",IF($C507=0,"",
IF($D507="","",SUMIFS(Source!J:J,Source!$B:$B,'Process (2)'!$B507,Source!$Q:$Q,"Sáng"))))</f>
        <v/>
      </c>
      <c r="F507" t="str">
        <f>IF($C507="","",IF($C507=0,"",
IF($D507="","",SUMIFS(Source!K:K,Source!$B:$B,'Process (2)'!$B507,Source!$Q:$Q,"Sáng"))))</f>
        <v/>
      </c>
      <c r="G507" t="str">
        <f>IF($C507="","",IF($C507=0,"",
IF($D507="","",SUMIFS(Source!L:L,Source!$B:$B,'Process (2)'!$B507,Source!$Q:$Q,"Sáng"))))</f>
        <v/>
      </c>
      <c r="H507" t="str">
        <f>IF($C507="","",IF($C507=0,"",
IF(SUMIFS(Source!M:M,Source!$B:$B,'Process (2)'!$B507,Source!$Q:$Q,"Chiều")=0,"",SUMIFS(Source!M:M,Source!$B:$B,'Process (2)'!$B507,Source!$Q:$Q,"Chiều"))))</f>
        <v/>
      </c>
      <c r="I507" t="str">
        <f>IF($C507="","",IF($C507=0,"",
IF($H507="","",SUMIFS(Source!J:J,Source!$B:$B,'Process (2)'!$B507,Source!$Q:$Q,"Chiều"))))</f>
        <v/>
      </c>
      <c r="J507" t="str">
        <f>IF($C507="","",IF($C507=0,"",
IF($H507="","",SUMIFS(Source!K:K,Source!$B:$B,'Process (2)'!$B507,Source!$Q:$Q,"Chiều"))))</f>
        <v/>
      </c>
      <c r="K507" t="str">
        <f>IF($C507="","",IF($C507=0,"",
IF($H507="","",SUMIFS(Source!L:L,Source!$B:$B,'Process (2)'!$B507,Source!$Q:$Q,"Chiều"))))</f>
        <v/>
      </c>
    </row>
    <row r="508" spans="1:11" x14ac:dyDescent="0.25">
      <c r="A508" t="str">
        <v/>
      </c>
      <c r="B508" t="str">
        <v/>
      </c>
      <c r="C508" t="str">
        <f>IF(B508="","",COUNTIF(Source!$B$1:$B$999,B508))</f>
        <v/>
      </c>
      <c r="D508" t="str">
        <f>IF($C508="","",IF($C508=0,"",
IF(SUMIFS(Source!I:I,Source!$B:$B,'Process (2)'!$B508,Source!$Q:$Q,"Sáng")=0,"",SUMIFS(Source!I:I,Source!$B:$B,'Process (2)'!$B508,Source!$Q:$Q,"Sáng"))))</f>
        <v/>
      </c>
      <c r="E508" t="str">
        <f>IF($C508="","",IF($C508=0,"",
IF($D508="","",SUMIFS(Source!J:J,Source!$B:$B,'Process (2)'!$B508,Source!$Q:$Q,"Sáng"))))</f>
        <v/>
      </c>
      <c r="F508" t="str">
        <f>IF($C508="","",IF($C508=0,"",
IF($D508="","",SUMIFS(Source!K:K,Source!$B:$B,'Process (2)'!$B508,Source!$Q:$Q,"Sáng"))))</f>
        <v/>
      </c>
      <c r="G508" t="str">
        <f>IF($C508="","",IF($C508=0,"",
IF($D508="","",SUMIFS(Source!L:L,Source!$B:$B,'Process (2)'!$B508,Source!$Q:$Q,"Sáng"))))</f>
        <v/>
      </c>
      <c r="H508" t="str">
        <f>IF($C508="","",IF($C508=0,"",
IF(SUMIFS(Source!M:M,Source!$B:$B,'Process (2)'!$B508,Source!$Q:$Q,"Chiều")=0,"",SUMIFS(Source!M:M,Source!$B:$B,'Process (2)'!$B508,Source!$Q:$Q,"Chiều"))))</f>
        <v/>
      </c>
      <c r="I508" t="str">
        <f>IF($C508="","",IF($C508=0,"",
IF($H508="","",SUMIFS(Source!J:J,Source!$B:$B,'Process (2)'!$B508,Source!$Q:$Q,"Chiều"))))</f>
        <v/>
      </c>
      <c r="J508" t="str">
        <f>IF($C508="","",IF($C508=0,"",
IF($H508="","",SUMIFS(Source!K:K,Source!$B:$B,'Process (2)'!$B508,Source!$Q:$Q,"Chiều"))))</f>
        <v/>
      </c>
      <c r="K508" t="str">
        <f>IF($C508="","",IF($C508=0,"",
IF($H508="","",SUMIFS(Source!L:L,Source!$B:$B,'Process (2)'!$B508,Source!$Q:$Q,"Chiều"))))</f>
        <v/>
      </c>
    </row>
    <row r="509" spans="1:11" x14ac:dyDescent="0.25">
      <c r="A509" t="str">
        <v/>
      </c>
      <c r="B509" t="str">
        <v/>
      </c>
      <c r="C509" t="str">
        <f>IF(B509="","",COUNTIF(Source!$B$1:$B$999,B509))</f>
        <v/>
      </c>
      <c r="D509" t="str">
        <f>IF($C509="","",IF($C509=0,"",
IF(SUMIFS(Source!I:I,Source!$B:$B,'Process (2)'!$B509,Source!$Q:$Q,"Sáng")=0,"",SUMIFS(Source!I:I,Source!$B:$B,'Process (2)'!$B509,Source!$Q:$Q,"Sáng"))))</f>
        <v/>
      </c>
      <c r="E509" t="str">
        <f>IF($C509="","",IF($C509=0,"",
IF($D509="","",SUMIFS(Source!J:J,Source!$B:$B,'Process (2)'!$B509,Source!$Q:$Q,"Sáng"))))</f>
        <v/>
      </c>
      <c r="F509" t="str">
        <f>IF($C509="","",IF($C509=0,"",
IF($D509="","",SUMIFS(Source!K:K,Source!$B:$B,'Process (2)'!$B509,Source!$Q:$Q,"Sáng"))))</f>
        <v/>
      </c>
      <c r="G509" t="str">
        <f>IF($C509="","",IF($C509=0,"",
IF($D509="","",SUMIFS(Source!L:L,Source!$B:$B,'Process (2)'!$B509,Source!$Q:$Q,"Sáng"))))</f>
        <v/>
      </c>
      <c r="H509" t="str">
        <f>IF($C509="","",IF($C509=0,"",
IF(SUMIFS(Source!M:M,Source!$B:$B,'Process (2)'!$B509,Source!$Q:$Q,"Chiều")=0,"",SUMIFS(Source!M:M,Source!$B:$B,'Process (2)'!$B509,Source!$Q:$Q,"Chiều"))))</f>
        <v/>
      </c>
      <c r="I509" t="str">
        <f>IF($C509="","",IF($C509=0,"",
IF($H509="","",SUMIFS(Source!J:J,Source!$B:$B,'Process (2)'!$B509,Source!$Q:$Q,"Chiều"))))</f>
        <v/>
      </c>
      <c r="J509" t="str">
        <f>IF($C509="","",IF($C509=0,"",
IF($H509="","",SUMIFS(Source!K:K,Source!$B:$B,'Process (2)'!$B509,Source!$Q:$Q,"Chiều"))))</f>
        <v/>
      </c>
      <c r="K509" t="str">
        <f>IF($C509="","",IF($C509=0,"",
IF($H509="","",SUMIFS(Source!L:L,Source!$B:$B,'Process (2)'!$B509,Source!$Q:$Q,"Chiều"))))</f>
        <v/>
      </c>
    </row>
    <row r="510" spans="1:11" x14ac:dyDescent="0.25">
      <c r="A510" t="str">
        <v/>
      </c>
      <c r="B510" t="str">
        <v/>
      </c>
      <c r="C510" t="str">
        <f>IF(B510="","",COUNTIF(Source!$B$1:$B$999,B510))</f>
        <v/>
      </c>
      <c r="D510" t="str">
        <f>IF($C510="","",IF($C510=0,"",
IF(SUMIFS(Source!I:I,Source!$B:$B,'Process (2)'!$B510,Source!$Q:$Q,"Sáng")=0,"",SUMIFS(Source!I:I,Source!$B:$B,'Process (2)'!$B510,Source!$Q:$Q,"Sáng"))))</f>
        <v/>
      </c>
      <c r="E510" t="str">
        <f>IF($C510="","",IF($C510=0,"",
IF($D510="","",SUMIFS(Source!J:J,Source!$B:$B,'Process (2)'!$B510,Source!$Q:$Q,"Sáng"))))</f>
        <v/>
      </c>
      <c r="F510" t="str">
        <f>IF($C510="","",IF($C510=0,"",
IF($D510="","",SUMIFS(Source!K:K,Source!$B:$B,'Process (2)'!$B510,Source!$Q:$Q,"Sáng"))))</f>
        <v/>
      </c>
      <c r="G510" t="str">
        <f>IF($C510="","",IF($C510=0,"",
IF($D510="","",SUMIFS(Source!L:L,Source!$B:$B,'Process (2)'!$B510,Source!$Q:$Q,"Sáng"))))</f>
        <v/>
      </c>
      <c r="H510" t="str">
        <f>IF($C510="","",IF($C510=0,"",
IF(SUMIFS(Source!M:M,Source!$B:$B,'Process (2)'!$B510,Source!$Q:$Q,"Chiều")=0,"",SUMIFS(Source!M:M,Source!$B:$B,'Process (2)'!$B510,Source!$Q:$Q,"Chiều"))))</f>
        <v/>
      </c>
      <c r="I510" t="str">
        <f>IF($C510="","",IF($C510=0,"",
IF($H510="","",SUMIFS(Source!J:J,Source!$B:$B,'Process (2)'!$B510,Source!$Q:$Q,"Chiều"))))</f>
        <v/>
      </c>
      <c r="J510" t="str">
        <f>IF($C510="","",IF($C510=0,"",
IF($H510="","",SUMIFS(Source!K:K,Source!$B:$B,'Process (2)'!$B510,Source!$Q:$Q,"Chiều"))))</f>
        <v/>
      </c>
      <c r="K510" t="str">
        <f>IF($C510="","",IF($C510=0,"",
IF($H510="","",SUMIFS(Source!L:L,Source!$B:$B,'Process (2)'!$B510,Source!$Q:$Q,"Chiều"))))</f>
        <v/>
      </c>
    </row>
    <row r="511" spans="1:11" x14ac:dyDescent="0.25">
      <c r="A511" t="str">
        <v/>
      </c>
      <c r="B511" t="str">
        <v/>
      </c>
      <c r="C511" t="str">
        <f>IF(B511="","",COUNTIF(Source!$B$1:$B$999,B511))</f>
        <v/>
      </c>
      <c r="D511" t="str">
        <f>IF($C511="","",IF($C511=0,"",
IF(SUMIFS(Source!I:I,Source!$B:$B,'Process (2)'!$B511,Source!$Q:$Q,"Sáng")=0,"",SUMIFS(Source!I:I,Source!$B:$B,'Process (2)'!$B511,Source!$Q:$Q,"Sáng"))))</f>
        <v/>
      </c>
      <c r="E511" t="str">
        <f>IF($C511="","",IF($C511=0,"",
IF($D511="","",SUMIFS(Source!J:J,Source!$B:$B,'Process (2)'!$B511,Source!$Q:$Q,"Sáng"))))</f>
        <v/>
      </c>
      <c r="F511" t="str">
        <f>IF($C511="","",IF($C511=0,"",
IF($D511="","",SUMIFS(Source!K:K,Source!$B:$B,'Process (2)'!$B511,Source!$Q:$Q,"Sáng"))))</f>
        <v/>
      </c>
      <c r="G511" t="str">
        <f>IF($C511="","",IF($C511=0,"",
IF($D511="","",SUMIFS(Source!L:L,Source!$B:$B,'Process (2)'!$B511,Source!$Q:$Q,"Sáng"))))</f>
        <v/>
      </c>
      <c r="H511" t="str">
        <f>IF($C511="","",IF($C511=0,"",
IF(SUMIFS(Source!M:M,Source!$B:$B,'Process (2)'!$B511,Source!$Q:$Q,"Chiều")=0,"",SUMIFS(Source!M:M,Source!$B:$B,'Process (2)'!$B511,Source!$Q:$Q,"Chiều"))))</f>
        <v/>
      </c>
      <c r="I511" t="str">
        <f>IF($C511="","",IF($C511=0,"",
IF($H511="","",SUMIFS(Source!J:J,Source!$B:$B,'Process (2)'!$B511,Source!$Q:$Q,"Chiều"))))</f>
        <v/>
      </c>
      <c r="J511" t="str">
        <f>IF($C511="","",IF($C511=0,"",
IF($H511="","",SUMIFS(Source!K:K,Source!$B:$B,'Process (2)'!$B511,Source!$Q:$Q,"Chiều"))))</f>
        <v/>
      </c>
      <c r="K511" t="str">
        <f>IF($C511="","",IF($C511=0,"",
IF($H511="","",SUMIFS(Source!L:L,Source!$B:$B,'Process (2)'!$B511,Source!$Q:$Q,"Chiều"))))</f>
        <v/>
      </c>
    </row>
    <row r="512" spans="1:11" x14ac:dyDescent="0.25">
      <c r="A512" t="str">
        <v/>
      </c>
      <c r="B512" t="str">
        <v/>
      </c>
      <c r="C512" t="str">
        <f>IF(B512="","",COUNTIF(Source!$B$1:$B$999,B512))</f>
        <v/>
      </c>
      <c r="D512" t="str">
        <f>IF($C512="","",IF($C512=0,"",
IF(SUMIFS(Source!I:I,Source!$B:$B,'Process (2)'!$B512,Source!$Q:$Q,"Sáng")=0,"",SUMIFS(Source!I:I,Source!$B:$B,'Process (2)'!$B512,Source!$Q:$Q,"Sáng"))))</f>
        <v/>
      </c>
      <c r="E512" t="str">
        <f>IF($C512="","",IF($C512=0,"",
IF($D512="","",SUMIFS(Source!J:J,Source!$B:$B,'Process (2)'!$B512,Source!$Q:$Q,"Sáng"))))</f>
        <v/>
      </c>
      <c r="F512" t="str">
        <f>IF($C512="","",IF($C512=0,"",
IF($D512="","",SUMIFS(Source!K:K,Source!$B:$B,'Process (2)'!$B512,Source!$Q:$Q,"Sáng"))))</f>
        <v/>
      </c>
      <c r="G512" t="str">
        <f>IF($C512="","",IF($C512=0,"",
IF($D512="","",SUMIFS(Source!L:L,Source!$B:$B,'Process (2)'!$B512,Source!$Q:$Q,"Sáng"))))</f>
        <v/>
      </c>
      <c r="H512" t="str">
        <f>IF($C512="","",IF($C512=0,"",
IF(SUMIFS(Source!M:M,Source!$B:$B,'Process (2)'!$B512,Source!$Q:$Q,"Chiều")=0,"",SUMIFS(Source!M:M,Source!$B:$B,'Process (2)'!$B512,Source!$Q:$Q,"Chiều"))))</f>
        <v/>
      </c>
      <c r="I512" t="str">
        <f>IF($C512="","",IF($C512=0,"",
IF($H512="","",SUMIFS(Source!J:J,Source!$B:$B,'Process (2)'!$B512,Source!$Q:$Q,"Chiều"))))</f>
        <v/>
      </c>
      <c r="J512" t="str">
        <f>IF($C512="","",IF($C512=0,"",
IF($H512="","",SUMIFS(Source!K:K,Source!$B:$B,'Process (2)'!$B512,Source!$Q:$Q,"Chiều"))))</f>
        <v/>
      </c>
      <c r="K512" t="str">
        <f>IF($C512="","",IF($C512=0,"",
IF($H512="","",SUMIFS(Source!L:L,Source!$B:$B,'Process (2)'!$B512,Source!$Q:$Q,"Chiều"))))</f>
        <v/>
      </c>
    </row>
    <row r="513" spans="1:11" x14ac:dyDescent="0.25">
      <c r="A513" t="str">
        <v/>
      </c>
      <c r="B513" t="str">
        <v/>
      </c>
      <c r="C513" t="str">
        <f>IF(B513="","",COUNTIF(Source!$B$1:$B$999,B513))</f>
        <v/>
      </c>
      <c r="D513" t="str">
        <f>IF($C513="","",IF($C513=0,"",
IF(SUMIFS(Source!I:I,Source!$B:$B,'Process (2)'!$B513,Source!$Q:$Q,"Sáng")=0,"",SUMIFS(Source!I:I,Source!$B:$B,'Process (2)'!$B513,Source!$Q:$Q,"Sáng"))))</f>
        <v/>
      </c>
      <c r="E513" t="str">
        <f>IF($C513="","",IF($C513=0,"",
IF($D513="","",SUMIFS(Source!J:J,Source!$B:$B,'Process (2)'!$B513,Source!$Q:$Q,"Sáng"))))</f>
        <v/>
      </c>
      <c r="F513" t="str">
        <f>IF($C513="","",IF($C513=0,"",
IF($D513="","",SUMIFS(Source!K:K,Source!$B:$B,'Process (2)'!$B513,Source!$Q:$Q,"Sáng"))))</f>
        <v/>
      </c>
      <c r="G513" t="str">
        <f>IF($C513="","",IF($C513=0,"",
IF($D513="","",SUMIFS(Source!L:L,Source!$B:$B,'Process (2)'!$B513,Source!$Q:$Q,"Sáng"))))</f>
        <v/>
      </c>
      <c r="H513" t="str">
        <f>IF($C513="","",IF($C513=0,"",
IF(SUMIFS(Source!M:M,Source!$B:$B,'Process (2)'!$B513,Source!$Q:$Q,"Chiều")=0,"",SUMIFS(Source!M:M,Source!$B:$B,'Process (2)'!$B513,Source!$Q:$Q,"Chiều"))))</f>
        <v/>
      </c>
      <c r="I513" t="str">
        <f>IF($C513="","",IF($C513=0,"",
IF($H513="","",SUMIFS(Source!J:J,Source!$B:$B,'Process (2)'!$B513,Source!$Q:$Q,"Chiều"))))</f>
        <v/>
      </c>
      <c r="J513" t="str">
        <f>IF($C513="","",IF($C513=0,"",
IF($H513="","",SUMIFS(Source!K:K,Source!$B:$B,'Process (2)'!$B513,Source!$Q:$Q,"Chiều"))))</f>
        <v/>
      </c>
      <c r="K513" t="str">
        <f>IF($C513="","",IF($C513=0,"",
IF($H513="","",SUMIFS(Source!L:L,Source!$B:$B,'Process (2)'!$B513,Source!$Q:$Q,"Chiều"))))</f>
        <v/>
      </c>
    </row>
    <row r="514" spans="1:11" x14ac:dyDescent="0.25">
      <c r="A514" t="str">
        <v/>
      </c>
      <c r="B514" t="str">
        <v/>
      </c>
      <c r="C514" t="str">
        <f>IF(B514="","",COUNTIF(Source!$B$1:$B$999,B514))</f>
        <v/>
      </c>
      <c r="D514" t="str">
        <f>IF($C514="","",IF($C514=0,"",
IF(SUMIFS(Source!I:I,Source!$B:$B,'Process (2)'!$B514,Source!$Q:$Q,"Sáng")=0,"",SUMIFS(Source!I:I,Source!$B:$B,'Process (2)'!$B514,Source!$Q:$Q,"Sáng"))))</f>
        <v/>
      </c>
      <c r="E514" t="str">
        <f>IF($C514="","",IF($C514=0,"",
IF($D514="","",SUMIFS(Source!J:J,Source!$B:$B,'Process (2)'!$B514,Source!$Q:$Q,"Sáng"))))</f>
        <v/>
      </c>
      <c r="F514" t="str">
        <f>IF($C514="","",IF($C514=0,"",
IF($D514="","",SUMIFS(Source!K:K,Source!$B:$B,'Process (2)'!$B514,Source!$Q:$Q,"Sáng"))))</f>
        <v/>
      </c>
      <c r="G514" t="str">
        <f>IF($C514="","",IF($C514=0,"",
IF($D514="","",SUMIFS(Source!L:L,Source!$B:$B,'Process (2)'!$B514,Source!$Q:$Q,"Sáng"))))</f>
        <v/>
      </c>
      <c r="H514" t="str">
        <f>IF($C514="","",IF($C514=0,"",
IF(SUMIFS(Source!M:M,Source!$B:$B,'Process (2)'!$B514,Source!$Q:$Q,"Chiều")=0,"",SUMIFS(Source!M:M,Source!$B:$B,'Process (2)'!$B514,Source!$Q:$Q,"Chiều"))))</f>
        <v/>
      </c>
      <c r="I514" t="str">
        <f>IF($C514="","",IF($C514=0,"",
IF($H514="","",SUMIFS(Source!J:J,Source!$B:$B,'Process (2)'!$B514,Source!$Q:$Q,"Chiều"))))</f>
        <v/>
      </c>
      <c r="J514" t="str">
        <f>IF($C514="","",IF($C514=0,"",
IF($H514="","",SUMIFS(Source!K:K,Source!$B:$B,'Process (2)'!$B514,Source!$Q:$Q,"Chiều"))))</f>
        <v/>
      </c>
      <c r="K514" t="str">
        <f>IF($C514="","",IF($C514=0,"",
IF($H514="","",SUMIFS(Source!L:L,Source!$B:$B,'Process (2)'!$B514,Source!$Q:$Q,"Chiều"))))</f>
        <v/>
      </c>
    </row>
    <row r="515" spans="1:11" x14ac:dyDescent="0.25">
      <c r="A515" t="str">
        <v/>
      </c>
      <c r="B515" t="str">
        <v/>
      </c>
      <c r="C515" t="str">
        <f>IF(B515="","",COUNTIF(Source!$B$1:$B$999,B515))</f>
        <v/>
      </c>
      <c r="D515" t="str">
        <f>IF($C515="","",IF($C515=0,"",
IF(SUMIFS(Source!I:I,Source!$B:$B,'Process (2)'!$B515,Source!$Q:$Q,"Sáng")=0,"",SUMIFS(Source!I:I,Source!$B:$B,'Process (2)'!$B515,Source!$Q:$Q,"Sáng"))))</f>
        <v/>
      </c>
      <c r="E515" t="str">
        <f>IF($C515="","",IF($C515=0,"",
IF($D515="","",SUMIFS(Source!J:J,Source!$B:$B,'Process (2)'!$B515,Source!$Q:$Q,"Sáng"))))</f>
        <v/>
      </c>
      <c r="F515" t="str">
        <f>IF($C515="","",IF($C515=0,"",
IF($D515="","",SUMIFS(Source!K:K,Source!$B:$B,'Process (2)'!$B515,Source!$Q:$Q,"Sáng"))))</f>
        <v/>
      </c>
      <c r="G515" t="str">
        <f>IF($C515="","",IF($C515=0,"",
IF($D515="","",SUMIFS(Source!L:L,Source!$B:$B,'Process (2)'!$B515,Source!$Q:$Q,"Sáng"))))</f>
        <v/>
      </c>
      <c r="H515" t="str">
        <f>IF($C515="","",IF($C515=0,"",
IF(SUMIFS(Source!M:M,Source!$B:$B,'Process (2)'!$B515,Source!$Q:$Q,"Chiều")=0,"",SUMIFS(Source!M:M,Source!$B:$B,'Process (2)'!$B515,Source!$Q:$Q,"Chiều"))))</f>
        <v/>
      </c>
      <c r="I515" t="str">
        <f>IF($C515="","",IF($C515=0,"",
IF($H515="","",SUMIFS(Source!J:J,Source!$B:$B,'Process (2)'!$B515,Source!$Q:$Q,"Chiều"))))</f>
        <v/>
      </c>
      <c r="J515" t="str">
        <f>IF($C515="","",IF($C515=0,"",
IF($H515="","",SUMIFS(Source!K:K,Source!$B:$B,'Process (2)'!$B515,Source!$Q:$Q,"Chiều"))))</f>
        <v/>
      </c>
      <c r="K515" t="str">
        <f>IF($C515="","",IF($C515=0,"",
IF($H515="","",SUMIFS(Source!L:L,Source!$B:$B,'Process (2)'!$B515,Source!$Q:$Q,"Chiều"))))</f>
        <v/>
      </c>
    </row>
    <row r="516" spans="1:11" x14ac:dyDescent="0.25">
      <c r="A516" t="str">
        <v/>
      </c>
      <c r="B516" t="str">
        <v/>
      </c>
      <c r="C516" t="str">
        <f>IF(B516="","",COUNTIF(Source!$B$1:$B$999,B516))</f>
        <v/>
      </c>
      <c r="D516" t="str">
        <f>IF($C516="","",IF($C516=0,"",
IF(SUMIFS(Source!I:I,Source!$B:$B,'Process (2)'!$B516,Source!$Q:$Q,"Sáng")=0,"",SUMIFS(Source!I:I,Source!$B:$B,'Process (2)'!$B516,Source!$Q:$Q,"Sáng"))))</f>
        <v/>
      </c>
      <c r="E516" t="str">
        <f>IF($C516="","",IF($C516=0,"",
IF($D516="","",SUMIFS(Source!J:J,Source!$B:$B,'Process (2)'!$B516,Source!$Q:$Q,"Sáng"))))</f>
        <v/>
      </c>
      <c r="F516" t="str">
        <f>IF($C516="","",IF($C516=0,"",
IF($D516="","",SUMIFS(Source!K:K,Source!$B:$B,'Process (2)'!$B516,Source!$Q:$Q,"Sáng"))))</f>
        <v/>
      </c>
      <c r="G516" t="str">
        <f>IF($C516="","",IF($C516=0,"",
IF($D516="","",SUMIFS(Source!L:L,Source!$B:$B,'Process (2)'!$B516,Source!$Q:$Q,"Sáng"))))</f>
        <v/>
      </c>
      <c r="H516" t="str">
        <f>IF($C516="","",IF($C516=0,"",
IF(SUMIFS(Source!M:M,Source!$B:$B,'Process (2)'!$B516,Source!$Q:$Q,"Chiều")=0,"",SUMIFS(Source!M:M,Source!$B:$B,'Process (2)'!$B516,Source!$Q:$Q,"Chiều"))))</f>
        <v/>
      </c>
      <c r="I516" t="str">
        <f>IF($C516="","",IF($C516=0,"",
IF($H516="","",SUMIFS(Source!J:J,Source!$B:$B,'Process (2)'!$B516,Source!$Q:$Q,"Chiều"))))</f>
        <v/>
      </c>
      <c r="J516" t="str">
        <f>IF($C516="","",IF($C516=0,"",
IF($H516="","",SUMIFS(Source!K:K,Source!$B:$B,'Process (2)'!$B516,Source!$Q:$Q,"Chiều"))))</f>
        <v/>
      </c>
      <c r="K516" t="str">
        <f>IF($C516="","",IF($C516=0,"",
IF($H516="","",SUMIFS(Source!L:L,Source!$B:$B,'Process (2)'!$B516,Source!$Q:$Q,"Chiều"))))</f>
        <v/>
      </c>
    </row>
    <row r="517" spans="1:11" x14ac:dyDescent="0.25">
      <c r="A517" t="str">
        <v/>
      </c>
      <c r="B517" t="str">
        <v/>
      </c>
      <c r="C517" t="str">
        <f>IF(B517="","",COUNTIF(Source!$B$1:$B$999,B517))</f>
        <v/>
      </c>
      <c r="D517" t="str">
        <f>IF($C517="","",IF($C517=0,"",
IF(SUMIFS(Source!I:I,Source!$B:$B,'Process (2)'!$B517,Source!$Q:$Q,"Sáng")=0,"",SUMIFS(Source!I:I,Source!$B:$B,'Process (2)'!$B517,Source!$Q:$Q,"Sáng"))))</f>
        <v/>
      </c>
      <c r="E517" t="str">
        <f>IF($C517="","",IF($C517=0,"",
IF($D517="","",SUMIFS(Source!J:J,Source!$B:$B,'Process (2)'!$B517,Source!$Q:$Q,"Sáng"))))</f>
        <v/>
      </c>
      <c r="F517" t="str">
        <f>IF($C517="","",IF($C517=0,"",
IF($D517="","",SUMIFS(Source!K:K,Source!$B:$B,'Process (2)'!$B517,Source!$Q:$Q,"Sáng"))))</f>
        <v/>
      </c>
      <c r="G517" t="str">
        <f>IF($C517="","",IF($C517=0,"",
IF($D517="","",SUMIFS(Source!L:L,Source!$B:$B,'Process (2)'!$B517,Source!$Q:$Q,"Sáng"))))</f>
        <v/>
      </c>
      <c r="H517" t="str">
        <f>IF($C517="","",IF($C517=0,"",
IF(SUMIFS(Source!M:M,Source!$B:$B,'Process (2)'!$B517,Source!$Q:$Q,"Chiều")=0,"",SUMIFS(Source!M:M,Source!$B:$B,'Process (2)'!$B517,Source!$Q:$Q,"Chiều"))))</f>
        <v/>
      </c>
      <c r="I517" t="str">
        <f>IF($C517="","",IF($C517=0,"",
IF($H517="","",SUMIFS(Source!J:J,Source!$B:$B,'Process (2)'!$B517,Source!$Q:$Q,"Chiều"))))</f>
        <v/>
      </c>
      <c r="J517" t="str">
        <f>IF($C517="","",IF($C517=0,"",
IF($H517="","",SUMIFS(Source!K:K,Source!$B:$B,'Process (2)'!$B517,Source!$Q:$Q,"Chiều"))))</f>
        <v/>
      </c>
      <c r="K517" t="str">
        <f>IF($C517="","",IF($C517=0,"",
IF($H517="","",SUMIFS(Source!L:L,Source!$B:$B,'Process (2)'!$B517,Source!$Q:$Q,"Chiều"))))</f>
        <v/>
      </c>
    </row>
    <row r="518" spans="1:11" x14ac:dyDescent="0.25">
      <c r="A518" t="str">
        <v/>
      </c>
      <c r="B518" t="str">
        <v/>
      </c>
      <c r="C518" t="str">
        <f>IF(B518="","",COUNTIF(Source!$B$1:$B$999,B518))</f>
        <v/>
      </c>
      <c r="D518" t="str">
        <f>IF($C518="","",IF($C518=0,"",
IF(SUMIFS(Source!I:I,Source!$B:$B,'Process (2)'!$B518,Source!$Q:$Q,"Sáng")=0,"",SUMIFS(Source!I:I,Source!$B:$B,'Process (2)'!$B518,Source!$Q:$Q,"Sáng"))))</f>
        <v/>
      </c>
      <c r="E518" t="str">
        <f>IF($C518="","",IF($C518=0,"",
IF($D518="","",SUMIFS(Source!J:J,Source!$B:$B,'Process (2)'!$B518,Source!$Q:$Q,"Sáng"))))</f>
        <v/>
      </c>
      <c r="F518" t="str">
        <f>IF($C518="","",IF($C518=0,"",
IF($D518="","",SUMIFS(Source!K:K,Source!$B:$B,'Process (2)'!$B518,Source!$Q:$Q,"Sáng"))))</f>
        <v/>
      </c>
      <c r="G518" t="str">
        <f>IF($C518="","",IF($C518=0,"",
IF($D518="","",SUMIFS(Source!L:L,Source!$B:$B,'Process (2)'!$B518,Source!$Q:$Q,"Sáng"))))</f>
        <v/>
      </c>
      <c r="H518" t="str">
        <f>IF($C518="","",IF($C518=0,"",
IF(SUMIFS(Source!M:M,Source!$B:$B,'Process (2)'!$B518,Source!$Q:$Q,"Chiều")=0,"",SUMIFS(Source!M:M,Source!$B:$B,'Process (2)'!$B518,Source!$Q:$Q,"Chiều"))))</f>
        <v/>
      </c>
      <c r="I518" t="str">
        <f>IF($C518="","",IF($C518=0,"",
IF($H518="","",SUMIFS(Source!J:J,Source!$B:$B,'Process (2)'!$B518,Source!$Q:$Q,"Chiều"))))</f>
        <v/>
      </c>
      <c r="J518" t="str">
        <f>IF($C518="","",IF($C518=0,"",
IF($H518="","",SUMIFS(Source!K:K,Source!$B:$B,'Process (2)'!$B518,Source!$Q:$Q,"Chiều"))))</f>
        <v/>
      </c>
      <c r="K518" t="str">
        <f>IF($C518="","",IF($C518=0,"",
IF($H518="","",SUMIFS(Source!L:L,Source!$B:$B,'Process (2)'!$B518,Source!$Q:$Q,"Chiều"))))</f>
        <v/>
      </c>
    </row>
    <row r="519" spans="1:11" x14ac:dyDescent="0.25">
      <c r="A519" t="str">
        <v/>
      </c>
      <c r="B519" t="str">
        <v/>
      </c>
      <c r="C519" t="str">
        <f>IF(B519="","",COUNTIF(Source!$B$1:$B$999,B519))</f>
        <v/>
      </c>
      <c r="D519" t="str">
        <f>IF($C519="","",IF($C519=0,"",
IF(SUMIFS(Source!I:I,Source!$B:$B,'Process (2)'!$B519,Source!$Q:$Q,"Sáng")=0,"",SUMIFS(Source!I:I,Source!$B:$B,'Process (2)'!$B519,Source!$Q:$Q,"Sáng"))))</f>
        <v/>
      </c>
      <c r="E519" t="str">
        <f>IF($C519="","",IF($C519=0,"",
IF($D519="","",SUMIFS(Source!J:J,Source!$B:$B,'Process (2)'!$B519,Source!$Q:$Q,"Sáng"))))</f>
        <v/>
      </c>
      <c r="F519" t="str">
        <f>IF($C519="","",IF($C519=0,"",
IF($D519="","",SUMIFS(Source!K:K,Source!$B:$B,'Process (2)'!$B519,Source!$Q:$Q,"Sáng"))))</f>
        <v/>
      </c>
      <c r="G519" t="str">
        <f>IF($C519="","",IF($C519=0,"",
IF($D519="","",SUMIFS(Source!L:L,Source!$B:$B,'Process (2)'!$B519,Source!$Q:$Q,"Sáng"))))</f>
        <v/>
      </c>
      <c r="H519" t="str">
        <f>IF($C519="","",IF($C519=0,"",
IF(SUMIFS(Source!M:M,Source!$B:$B,'Process (2)'!$B519,Source!$Q:$Q,"Chiều")=0,"",SUMIFS(Source!M:M,Source!$B:$B,'Process (2)'!$B519,Source!$Q:$Q,"Chiều"))))</f>
        <v/>
      </c>
      <c r="I519" t="str">
        <f>IF($C519="","",IF($C519=0,"",
IF($H519="","",SUMIFS(Source!J:J,Source!$B:$B,'Process (2)'!$B519,Source!$Q:$Q,"Chiều"))))</f>
        <v/>
      </c>
      <c r="J519" t="str">
        <f>IF($C519="","",IF($C519=0,"",
IF($H519="","",SUMIFS(Source!K:K,Source!$B:$B,'Process (2)'!$B519,Source!$Q:$Q,"Chiều"))))</f>
        <v/>
      </c>
      <c r="K519" t="str">
        <f>IF($C519="","",IF($C519=0,"",
IF($H519="","",SUMIFS(Source!L:L,Source!$B:$B,'Process (2)'!$B519,Source!$Q:$Q,"Chiều"))))</f>
        <v/>
      </c>
    </row>
    <row r="520" spans="1:11" x14ac:dyDescent="0.25">
      <c r="A520" t="str">
        <v/>
      </c>
      <c r="B520" t="str">
        <v/>
      </c>
      <c r="C520" t="str">
        <f>IF(B520="","",COUNTIF(Source!$B$1:$B$999,B520))</f>
        <v/>
      </c>
      <c r="D520" t="str">
        <f>IF($C520="","",IF($C520=0,"",
IF(SUMIFS(Source!I:I,Source!$B:$B,'Process (2)'!$B520,Source!$Q:$Q,"Sáng")=0,"",SUMIFS(Source!I:I,Source!$B:$B,'Process (2)'!$B520,Source!$Q:$Q,"Sáng"))))</f>
        <v/>
      </c>
      <c r="E520" t="str">
        <f>IF($C520="","",IF($C520=0,"",
IF($D520="","",SUMIFS(Source!J:J,Source!$B:$B,'Process (2)'!$B520,Source!$Q:$Q,"Sáng"))))</f>
        <v/>
      </c>
      <c r="F520" t="str">
        <f>IF($C520="","",IF($C520=0,"",
IF($D520="","",SUMIFS(Source!K:K,Source!$B:$B,'Process (2)'!$B520,Source!$Q:$Q,"Sáng"))))</f>
        <v/>
      </c>
      <c r="G520" t="str">
        <f>IF($C520="","",IF($C520=0,"",
IF($D520="","",SUMIFS(Source!L:L,Source!$B:$B,'Process (2)'!$B520,Source!$Q:$Q,"Sáng"))))</f>
        <v/>
      </c>
      <c r="H520" t="str">
        <f>IF($C520="","",IF($C520=0,"",
IF(SUMIFS(Source!M:M,Source!$B:$B,'Process (2)'!$B520,Source!$Q:$Q,"Chiều")=0,"",SUMIFS(Source!M:M,Source!$B:$B,'Process (2)'!$B520,Source!$Q:$Q,"Chiều"))))</f>
        <v/>
      </c>
      <c r="I520" t="str">
        <f>IF($C520="","",IF($C520=0,"",
IF($H520="","",SUMIFS(Source!J:J,Source!$B:$B,'Process (2)'!$B520,Source!$Q:$Q,"Chiều"))))</f>
        <v/>
      </c>
      <c r="J520" t="str">
        <f>IF($C520="","",IF($C520=0,"",
IF($H520="","",SUMIFS(Source!K:K,Source!$B:$B,'Process (2)'!$B520,Source!$Q:$Q,"Chiều"))))</f>
        <v/>
      </c>
      <c r="K520" t="str">
        <f>IF($C520="","",IF($C520=0,"",
IF($H520="","",SUMIFS(Source!L:L,Source!$B:$B,'Process (2)'!$B520,Source!$Q:$Q,"Chiều"))))</f>
        <v/>
      </c>
    </row>
    <row r="521" spans="1:11" x14ac:dyDescent="0.25">
      <c r="A521" t="str">
        <v/>
      </c>
      <c r="B521" t="str">
        <v/>
      </c>
      <c r="C521" t="str">
        <f>IF(B521="","",COUNTIF(Source!$B$1:$B$999,B521))</f>
        <v/>
      </c>
      <c r="D521" t="str">
        <f>IF($C521="","",IF($C521=0,"",
IF(SUMIFS(Source!I:I,Source!$B:$B,'Process (2)'!$B521,Source!$Q:$Q,"Sáng")=0,"",SUMIFS(Source!I:I,Source!$B:$B,'Process (2)'!$B521,Source!$Q:$Q,"Sáng"))))</f>
        <v/>
      </c>
      <c r="E521" t="str">
        <f>IF($C521="","",IF($C521=0,"",
IF($D521="","",SUMIFS(Source!J:J,Source!$B:$B,'Process (2)'!$B521,Source!$Q:$Q,"Sáng"))))</f>
        <v/>
      </c>
      <c r="F521" t="str">
        <f>IF($C521="","",IF($C521=0,"",
IF($D521="","",SUMIFS(Source!K:K,Source!$B:$B,'Process (2)'!$B521,Source!$Q:$Q,"Sáng"))))</f>
        <v/>
      </c>
      <c r="G521" t="str">
        <f>IF($C521="","",IF($C521=0,"",
IF($D521="","",SUMIFS(Source!L:L,Source!$B:$B,'Process (2)'!$B521,Source!$Q:$Q,"Sáng"))))</f>
        <v/>
      </c>
      <c r="H521" t="str">
        <f>IF($C521="","",IF($C521=0,"",
IF(SUMIFS(Source!M:M,Source!$B:$B,'Process (2)'!$B521,Source!$Q:$Q,"Chiều")=0,"",SUMIFS(Source!M:M,Source!$B:$B,'Process (2)'!$B521,Source!$Q:$Q,"Chiều"))))</f>
        <v/>
      </c>
      <c r="I521" t="str">
        <f>IF($C521="","",IF($C521=0,"",
IF($H521="","",SUMIFS(Source!J:J,Source!$B:$B,'Process (2)'!$B521,Source!$Q:$Q,"Chiều"))))</f>
        <v/>
      </c>
      <c r="J521" t="str">
        <f>IF($C521="","",IF($C521=0,"",
IF($H521="","",SUMIFS(Source!K:K,Source!$B:$B,'Process (2)'!$B521,Source!$Q:$Q,"Chiều"))))</f>
        <v/>
      </c>
      <c r="K521" t="str">
        <f>IF($C521="","",IF($C521=0,"",
IF($H521="","",SUMIFS(Source!L:L,Source!$B:$B,'Process (2)'!$B521,Source!$Q:$Q,"Chiều"))))</f>
        <v/>
      </c>
    </row>
    <row r="522" spans="1:11" x14ac:dyDescent="0.25">
      <c r="A522" t="str">
        <v/>
      </c>
      <c r="B522" t="str">
        <v/>
      </c>
      <c r="C522" t="str">
        <f>IF(B522="","",COUNTIF(Source!$B$1:$B$999,B522))</f>
        <v/>
      </c>
      <c r="D522" t="str">
        <f>IF($C522="","",IF($C522=0,"",
IF(SUMIFS(Source!I:I,Source!$B:$B,'Process (2)'!$B522,Source!$Q:$Q,"Sáng")=0,"",SUMIFS(Source!I:I,Source!$B:$B,'Process (2)'!$B522,Source!$Q:$Q,"Sáng"))))</f>
        <v/>
      </c>
      <c r="E522" t="str">
        <f>IF($C522="","",IF($C522=0,"",
IF($D522="","",SUMIFS(Source!J:J,Source!$B:$B,'Process (2)'!$B522,Source!$Q:$Q,"Sáng"))))</f>
        <v/>
      </c>
      <c r="F522" t="str">
        <f>IF($C522="","",IF($C522=0,"",
IF($D522="","",SUMIFS(Source!K:K,Source!$B:$B,'Process (2)'!$B522,Source!$Q:$Q,"Sáng"))))</f>
        <v/>
      </c>
      <c r="G522" t="str">
        <f>IF($C522="","",IF($C522=0,"",
IF($D522="","",SUMIFS(Source!L:L,Source!$B:$B,'Process (2)'!$B522,Source!$Q:$Q,"Sáng"))))</f>
        <v/>
      </c>
      <c r="H522" t="str">
        <f>IF($C522="","",IF($C522=0,"",
IF(SUMIFS(Source!M:M,Source!$B:$B,'Process (2)'!$B522,Source!$Q:$Q,"Chiều")=0,"",SUMIFS(Source!M:M,Source!$B:$B,'Process (2)'!$B522,Source!$Q:$Q,"Chiều"))))</f>
        <v/>
      </c>
      <c r="I522" t="str">
        <f>IF($C522="","",IF($C522=0,"",
IF($H522="","",SUMIFS(Source!J:J,Source!$B:$B,'Process (2)'!$B522,Source!$Q:$Q,"Chiều"))))</f>
        <v/>
      </c>
      <c r="J522" t="str">
        <f>IF($C522="","",IF($C522=0,"",
IF($H522="","",SUMIFS(Source!K:K,Source!$B:$B,'Process (2)'!$B522,Source!$Q:$Q,"Chiều"))))</f>
        <v/>
      </c>
      <c r="K522" t="str">
        <f>IF($C522="","",IF($C522=0,"",
IF($H522="","",SUMIFS(Source!L:L,Source!$B:$B,'Process (2)'!$B522,Source!$Q:$Q,"Chiều"))))</f>
        <v/>
      </c>
    </row>
    <row r="523" spans="1:11" x14ac:dyDescent="0.25">
      <c r="A523" t="str">
        <v/>
      </c>
      <c r="B523" t="str">
        <v/>
      </c>
      <c r="C523" t="str">
        <f>IF(B523="","",COUNTIF(Source!$B$1:$B$999,B523))</f>
        <v/>
      </c>
      <c r="D523" t="str">
        <f>IF($C523="","",IF($C523=0,"",
IF(SUMIFS(Source!I:I,Source!$B:$B,'Process (2)'!$B523,Source!$Q:$Q,"Sáng")=0,"",SUMIFS(Source!I:I,Source!$B:$B,'Process (2)'!$B523,Source!$Q:$Q,"Sáng"))))</f>
        <v/>
      </c>
      <c r="E523" t="str">
        <f>IF($C523="","",IF($C523=0,"",
IF($D523="","",SUMIFS(Source!J:J,Source!$B:$B,'Process (2)'!$B523,Source!$Q:$Q,"Sáng"))))</f>
        <v/>
      </c>
      <c r="F523" t="str">
        <f>IF($C523="","",IF($C523=0,"",
IF($D523="","",SUMIFS(Source!K:K,Source!$B:$B,'Process (2)'!$B523,Source!$Q:$Q,"Sáng"))))</f>
        <v/>
      </c>
      <c r="G523" t="str">
        <f>IF($C523="","",IF($C523=0,"",
IF($D523="","",SUMIFS(Source!L:L,Source!$B:$B,'Process (2)'!$B523,Source!$Q:$Q,"Sáng"))))</f>
        <v/>
      </c>
      <c r="H523" t="str">
        <f>IF($C523="","",IF($C523=0,"",
IF(SUMIFS(Source!M:M,Source!$B:$B,'Process (2)'!$B523,Source!$Q:$Q,"Chiều")=0,"",SUMIFS(Source!M:M,Source!$B:$B,'Process (2)'!$B523,Source!$Q:$Q,"Chiều"))))</f>
        <v/>
      </c>
      <c r="I523" t="str">
        <f>IF($C523="","",IF($C523=0,"",
IF($H523="","",SUMIFS(Source!J:J,Source!$B:$B,'Process (2)'!$B523,Source!$Q:$Q,"Chiều"))))</f>
        <v/>
      </c>
      <c r="J523" t="str">
        <f>IF($C523="","",IF($C523=0,"",
IF($H523="","",SUMIFS(Source!K:K,Source!$B:$B,'Process (2)'!$B523,Source!$Q:$Q,"Chiều"))))</f>
        <v/>
      </c>
      <c r="K523" t="str">
        <f>IF($C523="","",IF($C523=0,"",
IF($H523="","",SUMIFS(Source!L:L,Source!$B:$B,'Process (2)'!$B523,Source!$Q:$Q,"Chiều"))))</f>
        <v/>
      </c>
    </row>
    <row r="524" spans="1:11" x14ac:dyDescent="0.25">
      <c r="A524" t="str">
        <v/>
      </c>
      <c r="B524" t="str">
        <v/>
      </c>
      <c r="C524" t="str">
        <f>IF(B524="","",COUNTIF(Source!$B$1:$B$999,B524))</f>
        <v/>
      </c>
      <c r="D524" t="str">
        <f>IF($C524="","",IF($C524=0,"",
IF(SUMIFS(Source!I:I,Source!$B:$B,'Process (2)'!$B524,Source!$Q:$Q,"Sáng")=0,"",SUMIFS(Source!I:I,Source!$B:$B,'Process (2)'!$B524,Source!$Q:$Q,"Sáng"))))</f>
        <v/>
      </c>
      <c r="E524" t="str">
        <f>IF($C524="","",IF($C524=0,"",
IF($D524="","",SUMIFS(Source!J:J,Source!$B:$B,'Process (2)'!$B524,Source!$Q:$Q,"Sáng"))))</f>
        <v/>
      </c>
      <c r="F524" t="str">
        <f>IF($C524="","",IF($C524=0,"",
IF($D524="","",SUMIFS(Source!K:K,Source!$B:$B,'Process (2)'!$B524,Source!$Q:$Q,"Sáng"))))</f>
        <v/>
      </c>
      <c r="G524" t="str">
        <f>IF($C524="","",IF($C524=0,"",
IF($D524="","",SUMIFS(Source!L:L,Source!$B:$B,'Process (2)'!$B524,Source!$Q:$Q,"Sáng"))))</f>
        <v/>
      </c>
      <c r="H524" t="str">
        <f>IF($C524="","",IF($C524=0,"",
IF(SUMIFS(Source!M:M,Source!$B:$B,'Process (2)'!$B524,Source!$Q:$Q,"Chiều")=0,"",SUMIFS(Source!M:M,Source!$B:$B,'Process (2)'!$B524,Source!$Q:$Q,"Chiều"))))</f>
        <v/>
      </c>
      <c r="I524" t="str">
        <f>IF($C524="","",IF($C524=0,"",
IF($H524="","",SUMIFS(Source!J:J,Source!$B:$B,'Process (2)'!$B524,Source!$Q:$Q,"Chiều"))))</f>
        <v/>
      </c>
      <c r="J524" t="str">
        <f>IF($C524="","",IF($C524=0,"",
IF($H524="","",SUMIFS(Source!K:K,Source!$B:$B,'Process (2)'!$B524,Source!$Q:$Q,"Chiều"))))</f>
        <v/>
      </c>
      <c r="K524" t="str">
        <f>IF($C524="","",IF($C524=0,"",
IF($H524="","",SUMIFS(Source!L:L,Source!$B:$B,'Process (2)'!$B524,Source!$Q:$Q,"Chiều"))))</f>
        <v/>
      </c>
    </row>
    <row r="525" spans="1:11" x14ac:dyDescent="0.25">
      <c r="A525" t="str">
        <v/>
      </c>
      <c r="B525" t="str">
        <v/>
      </c>
      <c r="C525" t="str">
        <f>IF(B525="","",COUNTIF(Source!$B$1:$B$999,B525))</f>
        <v/>
      </c>
      <c r="D525" t="str">
        <f>IF($C525="","",IF($C525=0,"",
IF(SUMIFS(Source!I:I,Source!$B:$B,'Process (2)'!$B525,Source!$Q:$Q,"Sáng")=0,"",SUMIFS(Source!I:I,Source!$B:$B,'Process (2)'!$B525,Source!$Q:$Q,"Sáng"))))</f>
        <v/>
      </c>
      <c r="E525" t="str">
        <f>IF($C525="","",IF($C525=0,"",
IF($D525="","",SUMIFS(Source!J:J,Source!$B:$B,'Process (2)'!$B525,Source!$Q:$Q,"Sáng"))))</f>
        <v/>
      </c>
      <c r="F525" t="str">
        <f>IF($C525="","",IF($C525=0,"",
IF($D525="","",SUMIFS(Source!K:K,Source!$B:$B,'Process (2)'!$B525,Source!$Q:$Q,"Sáng"))))</f>
        <v/>
      </c>
      <c r="G525" t="str">
        <f>IF($C525="","",IF($C525=0,"",
IF($D525="","",SUMIFS(Source!L:L,Source!$B:$B,'Process (2)'!$B525,Source!$Q:$Q,"Sáng"))))</f>
        <v/>
      </c>
      <c r="H525" t="str">
        <f>IF($C525="","",IF($C525=0,"",
IF(SUMIFS(Source!M:M,Source!$B:$B,'Process (2)'!$B525,Source!$Q:$Q,"Chiều")=0,"",SUMIFS(Source!M:M,Source!$B:$B,'Process (2)'!$B525,Source!$Q:$Q,"Chiều"))))</f>
        <v/>
      </c>
      <c r="I525" t="str">
        <f>IF($C525="","",IF($C525=0,"",
IF($H525="","",SUMIFS(Source!J:J,Source!$B:$B,'Process (2)'!$B525,Source!$Q:$Q,"Chiều"))))</f>
        <v/>
      </c>
      <c r="J525" t="str">
        <f>IF($C525="","",IF($C525=0,"",
IF($H525="","",SUMIFS(Source!K:K,Source!$B:$B,'Process (2)'!$B525,Source!$Q:$Q,"Chiều"))))</f>
        <v/>
      </c>
      <c r="K525" t="str">
        <f>IF($C525="","",IF($C525=0,"",
IF($H525="","",SUMIFS(Source!L:L,Source!$B:$B,'Process (2)'!$B525,Source!$Q:$Q,"Chiều"))))</f>
        <v/>
      </c>
    </row>
    <row r="526" spans="1:11" x14ac:dyDescent="0.25">
      <c r="A526" t="str">
        <v/>
      </c>
      <c r="B526" t="str">
        <v/>
      </c>
      <c r="C526" t="str">
        <f>IF(B526="","",COUNTIF(Source!$B$1:$B$999,B526))</f>
        <v/>
      </c>
      <c r="D526" t="str">
        <f>IF($C526="","",IF($C526=0,"",
IF(SUMIFS(Source!I:I,Source!$B:$B,'Process (2)'!$B526,Source!$Q:$Q,"Sáng")=0,"",SUMIFS(Source!I:I,Source!$B:$B,'Process (2)'!$B526,Source!$Q:$Q,"Sáng"))))</f>
        <v/>
      </c>
      <c r="E526" t="str">
        <f>IF($C526="","",IF($C526=0,"",
IF($D526="","",SUMIFS(Source!J:J,Source!$B:$B,'Process (2)'!$B526,Source!$Q:$Q,"Sáng"))))</f>
        <v/>
      </c>
      <c r="F526" t="str">
        <f>IF($C526="","",IF($C526=0,"",
IF($D526="","",SUMIFS(Source!K:K,Source!$B:$B,'Process (2)'!$B526,Source!$Q:$Q,"Sáng"))))</f>
        <v/>
      </c>
      <c r="G526" t="str">
        <f>IF($C526="","",IF($C526=0,"",
IF($D526="","",SUMIFS(Source!L:L,Source!$B:$B,'Process (2)'!$B526,Source!$Q:$Q,"Sáng"))))</f>
        <v/>
      </c>
      <c r="H526" t="str">
        <f>IF($C526="","",IF($C526=0,"",
IF(SUMIFS(Source!M:M,Source!$B:$B,'Process (2)'!$B526,Source!$Q:$Q,"Chiều")=0,"",SUMIFS(Source!M:M,Source!$B:$B,'Process (2)'!$B526,Source!$Q:$Q,"Chiều"))))</f>
        <v/>
      </c>
      <c r="I526" t="str">
        <f>IF($C526="","",IF($C526=0,"",
IF($H526="","",SUMIFS(Source!J:J,Source!$B:$B,'Process (2)'!$B526,Source!$Q:$Q,"Chiều"))))</f>
        <v/>
      </c>
      <c r="J526" t="str">
        <f>IF($C526="","",IF($C526=0,"",
IF($H526="","",SUMIFS(Source!K:K,Source!$B:$B,'Process (2)'!$B526,Source!$Q:$Q,"Chiều"))))</f>
        <v/>
      </c>
      <c r="K526" t="str">
        <f>IF($C526="","",IF($C526=0,"",
IF($H526="","",SUMIFS(Source!L:L,Source!$B:$B,'Process (2)'!$B526,Source!$Q:$Q,"Chiều"))))</f>
        <v/>
      </c>
    </row>
    <row r="527" spans="1:11" x14ac:dyDescent="0.25">
      <c r="A527" t="str">
        <v/>
      </c>
      <c r="B527" t="str">
        <v/>
      </c>
      <c r="C527" t="str">
        <f>IF(B527="","",COUNTIF(Source!$B$1:$B$999,B527))</f>
        <v/>
      </c>
      <c r="D527" t="str">
        <f>IF($C527="","",IF($C527=0,"",
IF(SUMIFS(Source!I:I,Source!$B:$B,'Process (2)'!$B527,Source!$Q:$Q,"Sáng")=0,"",SUMIFS(Source!I:I,Source!$B:$B,'Process (2)'!$B527,Source!$Q:$Q,"Sáng"))))</f>
        <v/>
      </c>
      <c r="E527" t="str">
        <f>IF($C527="","",IF($C527=0,"",
IF($D527="","",SUMIFS(Source!J:J,Source!$B:$B,'Process (2)'!$B527,Source!$Q:$Q,"Sáng"))))</f>
        <v/>
      </c>
      <c r="F527" t="str">
        <f>IF($C527="","",IF($C527=0,"",
IF($D527="","",SUMIFS(Source!K:K,Source!$B:$B,'Process (2)'!$B527,Source!$Q:$Q,"Sáng"))))</f>
        <v/>
      </c>
      <c r="G527" t="str">
        <f>IF($C527="","",IF($C527=0,"",
IF($D527="","",SUMIFS(Source!L:L,Source!$B:$B,'Process (2)'!$B527,Source!$Q:$Q,"Sáng"))))</f>
        <v/>
      </c>
      <c r="H527" t="str">
        <f>IF($C527="","",IF($C527=0,"",
IF(SUMIFS(Source!M:M,Source!$B:$B,'Process (2)'!$B527,Source!$Q:$Q,"Chiều")=0,"",SUMIFS(Source!M:M,Source!$B:$B,'Process (2)'!$B527,Source!$Q:$Q,"Chiều"))))</f>
        <v/>
      </c>
      <c r="I527" t="str">
        <f>IF($C527="","",IF($C527=0,"",
IF($H527="","",SUMIFS(Source!J:J,Source!$B:$B,'Process (2)'!$B527,Source!$Q:$Q,"Chiều"))))</f>
        <v/>
      </c>
      <c r="J527" t="str">
        <f>IF($C527="","",IF($C527=0,"",
IF($H527="","",SUMIFS(Source!K:K,Source!$B:$B,'Process (2)'!$B527,Source!$Q:$Q,"Chiều"))))</f>
        <v/>
      </c>
      <c r="K527" t="str">
        <f>IF($C527="","",IF($C527=0,"",
IF($H527="","",SUMIFS(Source!L:L,Source!$B:$B,'Process (2)'!$B527,Source!$Q:$Q,"Chiều"))))</f>
        <v/>
      </c>
    </row>
    <row r="528" spans="1:11" x14ac:dyDescent="0.25">
      <c r="A528" t="str">
        <v/>
      </c>
      <c r="B528" t="str">
        <v/>
      </c>
      <c r="C528" t="str">
        <f>IF(B528="","",COUNTIF(Source!$B$1:$B$999,B528))</f>
        <v/>
      </c>
      <c r="D528" t="str">
        <f>IF($C528="","",IF($C528=0,"",
IF(SUMIFS(Source!I:I,Source!$B:$B,'Process (2)'!$B528,Source!$Q:$Q,"Sáng")=0,"",SUMIFS(Source!I:I,Source!$B:$B,'Process (2)'!$B528,Source!$Q:$Q,"Sáng"))))</f>
        <v/>
      </c>
      <c r="E528" t="str">
        <f>IF($C528="","",IF($C528=0,"",
IF($D528="","",SUMIFS(Source!J:J,Source!$B:$B,'Process (2)'!$B528,Source!$Q:$Q,"Sáng"))))</f>
        <v/>
      </c>
      <c r="F528" t="str">
        <f>IF($C528="","",IF($C528=0,"",
IF($D528="","",SUMIFS(Source!K:K,Source!$B:$B,'Process (2)'!$B528,Source!$Q:$Q,"Sáng"))))</f>
        <v/>
      </c>
      <c r="G528" t="str">
        <f>IF($C528="","",IF($C528=0,"",
IF($D528="","",SUMIFS(Source!L:L,Source!$B:$B,'Process (2)'!$B528,Source!$Q:$Q,"Sáng"))))</f>
        <v/>
      </c>
      <c r="H528" t="str">
        <f>IF($C528="","",IF($C528=0,"",
IF(SUMIFS(Source!M:M,Source!$B:$B,'Process (2)'!$B528,Source!$Q:$Q,"Chiều")=0,"",SUMIFS(Source!M:M,Source!$B:$B,'Process (2)'!$B528,Source!$Q:$Q,"Chiều"))))</f>
        <v/>
      </c>
      <c r="I528" t="str">
        <f>IF($C528="","",IF($C528=0,"",
IF($H528="","",SUMIFS(Source!J:J,Source!$B:$B,'Process (2)'!$B528,Source!$Q:$Q,"Chiều"))))</f>
        <v/>
      </c>
      <c r="J528" t="str">
        <f>IF($C528="","",IF($C528=0,"",
IF($H528="","",SUMIFS(Source!K:K,Source!$B:$B,'Process (2)'!$B528,Source!$Q:$Q,"Chiều"))))</f>
        <v/>
      </c>
      <c r="K528" t="str">
        <f>IF($C528="","",IF($C528=0,"",
IF($H528="","",SUMIFS(Source!L:L,Source!$B:$B,'Process (2)'!$B528,Source!$Q:$Q,"Chiều"))))</f>
        <v/>
      </c>
    </row>
    <row r="529" spans="1:11" x14ac:dyDescent="0.25">
      <c r="A529" t="str">
        <v/>
      </c>
      <c r="B529" t="str">
        <v/>
      </c>
      <c r="C529" t="str">
        <f>IF(B529="","",COUNTIF(Source!$B$1:$B$999,B529))</f>
        <v/>
      </c>
      <c r="D529" t="str">
        <f>IF($C529="","",IF($C529=0,"",
IF(SUMIFS(Source!I:I,Source!$B:$B,'Process (2)'!$B529,Source!$Q:$Q,"Sáng")=0,"",SUMIFS(Source!I:I,Source!$B:$B,'Process (2)'!$B529,Source!$Q:$Q,"Sáng"))))</f>
        <v/>
      </c>
      <c r="E529" t="str">
        <f>IF($C529="","",IF($C529=0,"",
IF($D529="","",SUMIFS(Source!J:J,Source!$B:$B,'Process (2)'!$B529,Source!$Q:$Q,"Sáng"))))</f>
        <v/>
      </c>
      <c r="F529" t="str">
        <f>IF($C529="","",IF($C529=0,"",
IF($D529="","",SUMIFS(Source!K:K,Source!$B:$B,'Process (2)'!$B529,Source!$Q:$Q,"Sáng"))))</f>
        <v/>
      </c>
      <c r="G529" t="str">
        <f>IF($C529="","",IF($C529=0,"",
IF($D529="","",SUMIFS(Source!L:L,Source!$B:$B,'Process (2)'!$B529,Source!$Q:$Q,"Sáng"))))</f>
        <v/>
      </c>
      <c r="H529" t="str">
        <f>IF($C529="","",IF($C529=0,"",
IF(SUMIFS(Source!M:M,Source!$B:$B,'Process (2)'!$B529,Source!$Q:$Q,"Chiều")=0,"",SUMIFS(Source!M:M,Source!$B:$B,'Process (2)'!$B529,Source!$Q:$Q,"Chiều"))))</f>
        <v/>
      </c>
      <c r="I529" t="str">
        <f>IF($C529="","",IF($C529=0,"",
IF($H529="","",SUMIFS(Source!J:J,Source!$B:$B,'Process (2)'!$B529,Source!$Q:$Q,"Chiều"))))</f>
        <v/>
      </c>
      <c r="J529" t="str">
        <f>IF($C529="","",IF($C529=0,"",
IF($H529="","",SUMIFS(Source!K:K,Source!$B:$B,'Process (2)'!$B529,Source!$Q:$Q,"Chiều"))))</f>
        <v/>
      </c>
      <c r="K529" t="str">
        <f>IF($C529="","",IF($C529=0,"",
IF($H529="","",SUMIFS(Source!L:L,Source!$B:$B,'Process (2)'!$B529,Source!$Q:$Q,"Chiều"))))</f>
        <v/>
      </c>
    </row>
    <row r="530" spans="1:11" x14ac:dyDescent="0.25">
      <c r="A530" t="str">
        <v/>
      </c>
      <c r="B530" t="str">
        <v/>
      </c>
      <c r="C530" t="str">
        <f>IF(B530="","",COUNTIF(Source!$B$1:$B$999,B530))</f>
        <v/>
      </c>
      <c r="D530" t="str">
        <f>IF($C530="","",IF($C530=0,"",
IF(SUMIFS(Source!I:I,Source!$B:$B,'Process (2)'!$B530,Source!$Q:$Q,"Sáng")=0,"",SUMIFS(Source!I:I,Source!$B:$B,'Process (2)'!$B530,Source!$Q:$Q,"Sáng"))))</f>
        <v/>
      </c>
      <c r="E530" t="str">
        <f>IF($C530="","",IF($C530=0,"",
IF($D530="","",SUMIFS(Source!J:J,Source!$B:$B,'Process (2)'!$B530,Source!$Q:$Q,"Sáng"))))</f>
        <v/>
      </c>
      <c r="F530" t="str">
        <f>IF($C530="","",IF($C530=0,"",
IF($D530="","",SUMIFS(Source!K:K,Source!$B:$B,'Process (2)'!$B530,Source!$Q:$Q,"Sáng"))))</f>
        <v/>
      </c>
      <c r="G530" t="str">
        <f>IF($C530="","",IF($C530=0,"",
IF($D530="","",SUMIFS(Source!L:L,Source!$B:$B,'Process (2)'!$B530,Source!$Q:$Q,"Sáng"))))</f>
        <v/>
      </c>
      <c r="H530" t="str">
        <f>IF($C530="","",IF($C530=0,"",
IF(SUMIFS(Source!M:M,Source!$B:$B,'Process (2)'!$B530,Source!$Q:$Q,"Chiều")=0,"",SUMIFS(Source!M:M,Source!$B:$B,'Process (2)'!$B530,Source!$Q:$Q,"Chiều"))))</f>
        <v/>
      </c>
      <c r="I530" t="str">
        <f>IF($C530="","",IF($C530=0,"",
IF($H530="","",SUMIFS(Source!J:J,Source!$B:$B,'Process (2)'!$B530,Source!$Q:$Q,"Chiều"))))</f>
        <v/>
      </c>
      <c r="J530" t="str">
        <f>IF($C530="","",IF($C530=0,"",
IF($H530="","",SUMIFS(Source!K:K,Source!$B:$B,'Process (2)'!$B530,Source!$Q:$Q,"Chiều"))))</f>
        <v/>
      </c>
      <c r="K530" t="str">
        <f>IF($C530="","",IF($C530=0,"",
IF($H530="","",SUMIFS(Source!L:L,Source!$B:$B,'Process (2)'!$B530,Source!$Q:$Q,"Chiều"))))</f>
        <v/>
      </c>
    </row>
    <row r="531" spans="1:11" x14ac:dyDescent="0.25">
      <c r="A531" t="str">
        <v/>
      </c>
      <c r="B531" t="str">
        <v/>
      </c>
      <c r="C531" t="str">
        <f>IF(B531="","",COUNTIF(Source!$B$1:$B$999,B531))</f>
        <v/>
      </c>
      <c r="D531" t="str">
        <f>IF($C531="","",IF($C531=0,"",
IF(SUMIFS(Source!I:I,Source!$B:$B,'Process (2)'!$B531,Source!$Q:$Q,"Sáng")=0,"",SUMIFS(Source!I:I,Source!$B:$B,'Process (2)'!$B531,Source!$Q:$Q,"Sáng"))))</f>
        <v/>
      </c>
      <c r="E531" t="str">
        <f>IF($C531="","",IF($C531=0,"",
IF($D531="","",SUMIFS(Source!J:J,Source!$B:$B,'Process (2)'!$B531,Source!$Q:$Q,"Sáng"))))</f>
        <v/>
      </c>
      <c r="F531" t="str">
        <f>IF($C531="","",IF($C531=0,"",
IF($D531="","",SUMIFS(Source!K:K,Source!$B:$B,'Process (2)'!$B531,Source!$Q:$Q,"Sáng"))))</f>
        <v/>
      </c>
      <c r="G531" t="str">
        <f>IF($C531="","",IF($C531=0,"",
IF($D531="","",SUMIFS(Source!L:L,Source!$B:$B,'Process (2)'!$B531,Source!$Q:$Q,"Sáng"))))</f>
        <v/>
      </c>
      <c r="H531" t="str">
        <f>IF($C531="","",IF($C531=0,"",
IF(SUMIFS(Source!M:M,Source!$B:$B,'Process (2)'!$B531,Source!$Q:$Q,"Chiều")=0,"",SUMIFS(Source!M:M,Source!$B:$B,'Process (2)'!$B531,Source!$Q:$Q,"Chiều"))))</f>
        <v/>
      </c>
      <c r="I531" t="str">
        <f>IF($C531="","",IF($C531=0,"",
IF($H531="","",SUMIFS(Source!J:J,Source!$B:$B,'Process (2)'!$B531,Source!$Q:$Q,"Chiều"))))</f>
        <v/>
      </c>
      <c r="J531" t="str">
        <f>IF($C531="","",IF($C531=0,"",
IF($H531="","",SUMIFS(Source!K:K,Source!$B:$B,'Process (2)'!$B531,Source!$Q:$Q,"Chiều"))))</f>
        <v/>
      </c>
      <c r="K531" t="str">
        <f>IF($C531="","",IF($C531=0,"",
IF($H531="","",SUMIFS(Source!L:L,Source!$B:$B,'Process (2)'!$B531,Source!$Q:$Q,"Chiều"))))</f>
        <v/>
      </c>
    </row>
    <row r="532" spans="1:11" x14ac:dyDescent="0.25">
      <c r="A532" t="str">
        <v/>
      </c>
      <c r="B532" t="str">
        <v/>
      </c>
      <c r="C532" t="str">
        <f>IF(B532="","",COUNTIF(Source!$B$1:$B$999,B532))</f>
        <v/>
      </c>
      <c r="D532" t="str">
        <f>IF($C532="","",IF($C532=0,"",
IF(SUMIFS(Source!I:I,Source!$B:$B,'Process (2)'!$B532,Source!$Q:$Q,"Sáng")=0,"",SUMIFS(Source!I:I,Source!$B:$B,'Process (2)'!$B532,Source!$Q:$Q,"Sáng"))))</f>
        <v/>
      </c>
      <c r="E532" t="str">
        <f>IF($C532="","",IF($C532=0,"",
IF($D532="","",SUMIFS(Source!J:J,Source!$B:$B,'Process (2)'!$B532,Source!$Q:$Q,"Sáng"))))</f>
        <v/>
      </c>
      <c r="F532" t="str">
        <f>IF($C532="","",IF($C532=0,"",
IF($D532="","",SUMIFS(Source!K:K,Source!$B:$B,'Process (2)'!$B532,Source!$Q:$Q,"Sáng"))))</f>
        <v/>
      </c>
      <c r="G532" t="str">
        <f>IF($C532="","",IF($C532=0,"",
IF($D532="","",SUMIFS(Source!L:L,Source!$B:$B,'Process (2)'!$B532,Source!$Q:$Q,"Sáng"))))</f>
        <v/>
      </c>
      <c r="H532" t="str">
        <f>IF($C532="","",IF($C532=0,"",
IF(SUMIFS(Source!M:M,Source!$B:$B,'Process (2)'!$B532,Source!$Q:$Q,"Chiều")=0,"",SUMIFS(Source!M:M,Source!$B:$B,'Process (2)'!$B532,Source!$Q:$Q,"Chiều"))))</f>
        <v/>
      </c>
      <c r="I532" t="str">
        <f>IF($C532="","",IF($C532=0,"",
IF($H532="","",SUMIFS(Source!J:J,Source!$B:$B,'Process (2)'!$B532,Source!$Q:$Q,"Chiều"))))</f>
        <v/>
      </c>
      <c r="J532" t="str">
        <f>IF($C532="","",IF($C532=0,"",
IF($H532="","",SUMIFS(Source!K:K,Source!$B:$B,'Process (2)'!$B532,Source!$Q:$Q,"Chiều"))))</f>
        <v/>
      </c>
      <c r="K532" t="str">
        <f>IF($C532="","",IF($C532=0,"",
IF($H532="","",SUMIFS(Source!L:L,Source!$B:$B,'Process (2)'!$B532,Source!$Q:$Q,"Chiều"))))</f>
        <v/>
      </c>
    </row>
    <row r="533" spans="1:11" x14ac:dyDescent="0.25">
      <c r="A533" t="str">
        <v/>
      </c>
      <c r="B533" t="str">
        <v/>
      </c>
      <c r="C533" t="str">
        <f>IF(B533="","",COUNTIF(Source!$B$1:$B$999,B533))</f>
        <v/>
      </c>
      <c r="D533" t="str">
        <f>IF($C533="","",IF($C533=0,"",
IF(SUMIFS(Source!I:I,Source!$B:$B,'Process (2)'!$B533,Source!$Q:$Q,"Sáng")=0,"",SUMIFS(Source!I:I,Source!$B:$B,'Process (2)'!$B533,Source!$Q:$Q,"Sáng"))))</f>
        <v/>
      </c>
      <c r="E533" t="str">
        <f>IF($C533="","",IF($C533=0,"",
IF($D533="","",SUMIFS(Source!J:J,Source!$B:$B,'Process (2)'!$B533,Source!$Q:$Q,"Sáng"))))</f>
        <v/>
      </c>
      <c r="F533" t="str">
        <f>IF($C533="","",IF($C533=0,"",
IF($D533="","",SUMIFS(Source!K:K,Source!$B:$B,'Process (2)'!$B533,Source!$Q:$Q,"Sáng"))))</f>
        <v/>
      </c>
      <c r="G533" t="str">
        <f>IF($C533="","",IF($C533=0,"",
IF($D533="","",SUMIFS(Source!L:L,Source!$B:$B,'Process (2)'!$B533,Source!$Q:$Q,"Sáng"))))</f>
        <v/>
      </c>
      <c r="H533" t="str">
        <f>IF($C533="","",IF($C533=0,"",
IF(SUMIFS(Source!M:M,Source!$B:$B,'Process (2)'!$B533,Source!$Q:$Q,"Chiều")=0,"",SUMIFS(Source!M:M,Source!$B:$B,'Process (2)'!$B533,Source!$Q:$Q,"Chiều"))))</f>
        <v/>
      </c>
      <c r="I533" t="str">
        <f>IF($C533="","",IF($C533=0,"",
IF($H533="","",SUMIFS(Source!J:J,Source!$B:$B,'Process (2)'!$B533,Source!$Q:$Q,"Chiều"))))</f>
        <v/>
      </c>
      <c r="J533" t="str">
        <f>IF($C533="","",IF($C533=0,"",
IF($H533="","",SUMIFS(Source!K:K,Source!$B:$B,'Process (2)'!$B533,Source!$Q:$Q,"Chiều"))))</f>
        <v/>
      </c>
      <c r="K533" t="str">
        <f>IF($C533="","",IF($C533=0,"",
IF($H533="","",SUMIFS(Source!L:L,Source!$B:$B,'Process (2)'!$B533,Source!$Q:$Q,"Chiều"))))</f>
        <v/>
      </c>
    </row>
    <row r="534" spans="1:11" x14ac:dyDescent="0.25">
      <c r="A534" t="str">
        <v/>
      </c>
      <c r="B534" t="str">
        <v/>
      </c>
      <c r="C534" t="str">
        <f>IF(B534="","",COUNTIF(Source!$B$1:$B$999,B534))</f>
        <v/>
      </c>
      <c r="D534" t="str">
        <f>IF($C534="","",IF($C534=0,"",
IF(SUMIFS(Source!I:I,Source!$B:$B,'Process (2)'!$B534,Source!$Q:$Q,"Sáng")=0,"",SUMIFS(Source!I:I,Source!$B:$B,'Process (2)'!$B534,Source!$Q:$Q,"Sáng"))))</f>
        <v/>
      </c>
      <c r="E534" t="str">
        <f>IF($C534="","",IF($C534=0,"",
IF($D534="","",SUMIFS(Source!J:J,Source!$B:$B,'Process (2)'!$B534,Source!$Q:$Q,"Sáng"))))</f>
        <v/>
      </c>
      <c r="F534" t="str">
        <f>IF($C534="","",IF($C534=0,"",
IF($D534="","",SUMIFS(Source!K:K,Source!$B:$B,'Process (2)'!$B534,Source!$Q:$Q,"Sáng"))))</f>
        <v/>
      </c>
      <c r="G534" t="str">
        <f>IF($C534="","",IF($C534=0,"",
IF($D534="","",SUMIFS(Source!L:L,Source!$B:$B,'Process (2)'!$B534,Source!$Q:$Q,"Sáng"))))</f>
        <v/>
      </c>
      <c r="H534" t="str">
        <f>IF($C534="","",IF($C534=0,"",
IF(SUMIFS(Source!M:M,Source!$B:$B,'Process (2)'!$B534,Source!$Q:$Q,"Chiều")=0,"",SUMIFS(Source!M:M,Source!$B:$B,'Process (2)'!$B534,Source!$Q:$Q,"Chiều"))))</f>
        <v/>
      </c>
      <c r="I534" t="str">
        <f>IF($C534="","",IF($C534=0,"",
IF($H534="","",SUMIFS(Source!J:J,Source!$B:$B,'Process (2)'!$B534,Source!$Q:$Q,"Chiều"))))</f>
        <v/>
      </c>
      <c r="J534" t="str">
        <f>IF($C534="","",IF($C534=0,"",
IF($H534="","",SUMIFS(Source!K:K,Source!$B:$B,'Process (2)'!$B534,Source!$Q:$Q,"Chiều"))))</f>
        <v/>
      </c>
      <c r="K534" t="str">
        <f>IF($C534="","",IF($C534=0,"",
IF($H534="","",SUMIFS(Source!L:L,Source!$B:$B,'Process (2)'!$B534,Source!$Q:$Q,"Chiều"))))</f>
        <v/>
      </c>
    </row>
    <row r="535" spans="1:11" x14ac:dyDescent="0.25">
      <c r="A535" t="str">
        <v/>
      </c>
      <c r="B535" t="str">
        <v/>
      </c>
      <c r="C535" t="str">
        <f>IF(B535="","",COUNTIF(Source!$B$1:$B$999,B535))</f>
        <v/>
      </c>
      <c r="D535" t="str">
        <f>IF($C535="","",IF($C535=0,"",
IF(SUMIFS(Source!I:I,Source!$B:$B,'Process (2)'!$B535,Source!$Q:$Q,"Sáng")=0,"",SUMIFS(Source!I:I,Source!$B:$B,'Process (2)'!$B535,Source!$Q:$Q,"Sáng"))))</f>
        <v/>
      </c>
      <c r="E535" t="str">
        <f>IF($C535="","",IF($C535=0,"",
IF($D535="","",SUMIFS(Source!J:J,Source!$B:$B,'Process (2)'!$B535,Source!$Q:$Q,"Sáng"))))</f>
        <v/>
      </c>
      <c r="F535" t="str">
        <f>IF($C535="","",IF($C535=0,"",
IF($D535="","",SUMIFS(Source!K:K,Source!$B:$B,'Process (2)'!$B535,Source!$Q:$Q,"Sáng"))))</f>
        <v/>
      </c>
      <c r="G535" t="str">
        <f>IF($C535="","",IF($C535=0,"",
IF($D535="","",SUMIFS(Source!L:L,Source!$B:$B,'Process (2)'!$B535,Source!$Q:$Q,"Sáng"))))</f>
        <v/>
      </c>
      <c r="H535" t="str">
        <f>IF($C535="","",IF($C535=0,"",
IF(SUMIFS(Source!M:M,Source!$B:$B,'Process (2)'!$B535,Source!$Q:$Q,"Chiều")=0,"",SUMIFS(Source!M:M,Source!$B:$B,'Process (2)'!$B535,Source!$Q:$Q,"Chiều"))))</f>
        <v/>
      </c>
      <c r="I535" t="str">
        <f>IF($C535="","",IF($C535=0,"",
IF($H535="","",SUMIFS(Source!J:J,Source!$B:$B,'Process (2)'!$B535,Source!$Q:$Q,"Chiều"))))</f>
        <v/>
      </c>
      <c r="J535" t="str">
        <f>IF($C535="","",IF($C535=0,"",
IF($H535="","",SUMIFS(Source!K:K,Source!$B:$B,'Process (2)'!$B535,Source!$Q:$Q,"Chiều"))))</f>
        <v/>
      </c>
      <c r="K535" t="str">
        <f>IF($C535="","",IF($C535=0,"",
IF($H535="","",SUMIFS(Source!L:L,Source!$B:$B,'Process (2)'!$B535,Source!$Q:$Q,"Chiều"))))</f>
        <v/>
      </c>
    </row>
    <row r="536" spans="1:11" x14ac:dyDescent="0.25">
      <c r="A536" t="str">
        <v/>
      </c>
      <c r="B536" t="str">
        <v/>
      </c>
      <c r="C536" t="str">
        <f>IF(B536="","",COUNTIF(Source!$B$1:$B$999,B536))</f>
        <v/>
      </c>
      <c r="D536" t="str">
        <f>IF($C536="","",IF($C536=0,"",
IF(SUMIFS(Source!I:I,Source!$B:$B,'Process (2)'!$B536,Source!$Q:$Q,"Sáng")=0,"",SUMIFS(Source!I:I,Source!$B:$B,'Process (2)'!$B536,Source!$Q:$Q,"Sáng"))))</f>
        <v/>
      </c>
      <c r="E536" t="str">
        <f>IF($C536="","",IF($C536=0,"",
IF($D536="","",SUMIFS(Source!J:J,Source!$B:$B,'Process (2)'!$B536,Source!$Q:$Q,"Sáng"))))</f>
        <v/>
      </c>
      <c r="F536" t="str">
        <f>IF($C536="","",IF($C536=0,"",
IF($D536="","",SUMIFS(Source!K:K,Source!$B:$B,'Process (2)'!$B536,Source!$Q:$Q,"Sáng"))))</f>
        <v/>
      </c>
      <c r="G536" t="str">
        <f>IF($C536="","",IF($C536=0,"",
IF($D536="","",SUMIFS(Source!L:L,Source!$B:$B,'Process (2)'!$B536,Source!$Q:$Q,"Sáng"))))</f>
        <v/>
      </c>
      <c r="H536" t="str">
        <f>IF($C536="","",IF($C536=0,"",
IF(SUMIFS(Source!M:M,Source!$B:$B,'Process (2)'!$B536,Source!$Q:$Q,"Chiều")=0,"",SUMIFS(Source!M:M,Source!$B:$B,'Process (2)'!$B536,Source!$Q:$Q,"Chiều"))))</f>
        <v/>
      </c>
      <c r="I536" t="str">
        <f>IF($C536="","",IF($C536=0,"",
IF($H536="","",SUMIFS(Source!J:J,Source!$B:$B,'Process (2)'!$B536,Source!$Q:$Q,"Chiều"))))</f>
        <v/>
      </c>
      <c r="J536" t="str">
        <f>IF($C536="","",IF($C536=0,"",
IF($H536="","",SUMIFS(Source!K:K,Source!$B:$B,'Process (2)'!$B536,Source!$Q:$Q,"Chiều"))))</f>
        <v/>
      </c>
      <c r="K536" t="str">
        <f>IF($C536="","",IF($C536=0,"",
IF($H536="","",SUMIFS(Source!L:L,Source!$B:$B,'Process (2)'!$B536,Source!$Q:$Q,"Chiều"))))</f>
        <v/>
      </c>
    </row>
    <row r="537" spans="1:11" x14ac:dyDescent="0.25">
      <c r="A537" t="str">
        <v/>
      </c>
      <c r="B537" t="str">
        <v/>
      </c>
      <c r="C537" t="str">
        <f>IF(B537="","",COUNTIF(Source!$B$1:$B$999,B537))</f>
        <v/>
      </c>
      <c r="D537" t="str">
        <f>IF($C537="","",IF($C537=0,"",
IF(SUMIFS(Source!I:I,Source!$B:$B,'Process (2)'!$B537,Source!$Q:$Q,"Sáng")=0,"",SUMIFS(Source!I:I,Source!$B:$B,'Process (2)'!$B537,Source!$Q:$Q,"Sáng"))))</f>
        <v/>
      </c>
      <c r="E537" t="str">
        <f>IF($C537="","",IF($C537=0,"",
IF($D537="","",SUMIFS(Source!J:J,Source!$B:$B,'Process (2)'!$B537,Source!$Q:$Q,"Sáng"))))</f>
        <v/>
      </c>
      <c r="F537" t="str">
        <f>IF($C537="","",IF($C537=0,"",
IF($D537="","",SUMIFS(Source!K:K,Source!$B:$B,'Process (2)'!$B537,Source!$Q:$Q,"Sáng"))))</f>
        <v/>
      </c>
      <c r="G537" t="str">
        <f>IF($C537="","",IF($C537=0,"",
IF($D537="","",SUMIFS(Source!L:L,Source!$B:$B,'Process (2)'!$B537,Source!$Q:$Q,"Sáng"))))</f>
        <v/>
      </c>
      <c r="H537" t="str">
        <f>IF($C537="","",IF($C537=0,"",
IF(SUMIFS(Source!M:M,Source!$B:$B,'Process (2)'!$B537,Source!$Q:$Q,"Chiều")=0,"",SUMIFS(Source!M:M,Source!$B:$B,'Process (2)'!$B537,Source!$Q:$Q,"Chiều"))))</f>
        <v/>
      </c>
      <c r="I537" t="str">
        <f>IF($C537="","",IF($C537=0,"",
IF($H537="","",SUMIFS(Source!J:J,Source!$B:$B,'Process (2)'!$B537,Source!$Q:$Q,"Chiều"))))</f>
        <v/>
      </c>
      <c r="J537" t="str">
        <f>IF($C537="","",IF($C537=0,"",
IF($H537="","",SUMIFS(Source!K:K,Source!$B:$B,'Process (2)'!$B537,Source!$Q:$Q,"Chiều"))))</f>
        <v/>
      </c>
      <c r="K537" t="str">
        <f>IF($C537="","",IF($C537=0,"",
IF($H537="","",SUMIFS(Source!L:L,Source!$B:$B,'Process (2)'!$B537,Source!$Q:$Q,"Chiều"))))</f>
        <v/>
      </c>
    </row>
    <row r="538" spans="1:11" x14ac:dyDescent="0.25">
      <c r="A538" t="str">
        <v/>
      </c>
      <c r="B538" t="str">
        <v/>
      </c>
      <c r="C538" t="str">
        <f>IF(B538="","",COUNTIF(Source!$B$1:$B$999,B538))</f>
        <v/>
      </c>
      <c r="D538" t="str">
        <f>IF($C538="","",IF($C538=0,"",
IF(SUMIFS(Source!I:I,Source!$B:$B,'Process (2)'!$B538,Source!$Q:$Q,"Sáng")=0,"",SUMIFS(Source!I:I,Source!$B:$B,'Process (2)'!$B538,Source!$Q:$Q,"Sáng"))))</f>
        <v/>
      </c>
      <c r="E538" t="str">
        <f>IF($C538="","",IF($C538=0,"",
IF($D538="","",SUMIFS(Source!J:J,Source!$B:$B,'Process (2)'!$B538,Source!$Q:$Q,"Sáng"))))</f>
        <v/>
      </c>
      <c r="F538" t="str">
        <f>IF($C538="","",IF($C538=0,"",
IF($D538="","",SUMIFS(Source!K:K,Source!$B:$B,'Process (2)'!$B538,Source!$Q:$Q,"Sáng"))))</f>
        <v/>
      </c>
      <c r="G538" t="str">
        <f>IF($C538="","",IF($C538=0,"",
IF($D538="","",SUMIFS(Source!L:L,Source!$B:$B,'Process (2)'!$B538,Source!$Q:$Q,"Sáng"))))</f>
        <v/>
      </c>
      <c r="H538" t="str">
        <f>IF($C538="","",IF($C538=0,"",
IF(SUMIFS(Source!M:M,Source!$B:$B,'Process (2)'!$B538,Source!$Q:$Q,"Chiều")=0,"",SUMIFS(Source!M:M,Source!$B:$B,'Process (2)'!$B538,Source!$Q:$Q,"Chiều"))))</f>
        <v/>
      </c>
      <c r="I538" t="str">
        <f>IF($C538="","",IF($C538=0,"",
IF($H538="","",SUMIFS(Source!J:J,Source!$B:$B,'Process (2)'!$B538,Source!$Q:$Q,"Chiều"))))</f>
        <v/>
      </c>
      <c r="J538" t="str">
        <f>IF($C538="","",IF($C538=0,"",
IF($H538="","",SUMIFS(Source!K:K,Source!$B:$B,'Process (2)'!$B538,Source!$Q:$Q,"Chiều"))))</f>
        <v/>
      </c>
      <c r="K538" t="str">
        <f>IF($C538="","",IF($C538=0,"",
IF($H538="","",SUMIFS(Source!L:L,Source!$B:$B,'Process (2)'!$B538,Source!$Q:$Q,"Chiều"))))</f>
        <v/>
      </c>
    </row>
    <row r="539" spans="1:11" x14ac:dyDescent="0.25">
      <c r="A539" t="str">
        <v/>
      </c>
      <c r="B539" t="str">
        <v/>
      </c>
      <c r="C539" t="str">
        <f>IF(B539="","",COUNTIF(Source!$B$1:$B$999,B539))</f>
        <v/>
      </c>
      <c r="D539" t="str">
        <f>IF($C539="","",IF($C539=0,"",
IF(SUMIFS(Source!I:I,Source!$B:$B,'Process (2)'!$B539,Source!$Q:$Q,"Sáng")=0,"",SUMIFS(Source!I:I,Source!$B:$B,'Process (2)'!$B539,Source!$Q:$Q,"Sáng"))))</f>
        <v/>
      </c>
      <c r="E539" t="str">
        <f>IF($C539="","",IF($C539=0,"",
IF($D539="","",SUMIFS(Source!J:J,Source!$B:$B,'Process (2)'!$B539,Source!$Q:$Q,"Sáng"))))</f>
        <v/>
      </c>
      <c r="F539" t="str">
        <f>IF($C539="","",IF($C539=0,"",
IF($D539="","",SUMIFS(Source!K:K,Source!$B:$B,'Process (2)'!$B539,Source!$Q:$Q,"Sáng"))))</f>
        <v/>
      </c>
      <c r="G539" t="str">
        <f>IF($C539="","",IF($C539=0,"",
IF($D539="","",SUMIFS(Source!L:L,Source!$B:$B,'Process (2)'!$B539,Source!$Q:$Q,"Sáng"))))</f>
        <v/>
      </c>
      <c r="H539" t="str">
        <f>IF($C539="","",IF($C539=0,"",
IF(SUMIFS(Source!M:M,Source!$B:$B,'Process (2)'!$B539,Source!$Q:$Q,"Chiều")=0,"",SUMIFS(Source!M:M,Source!$B:$B,'Process (2)'!$B539,Source!$Q:$Q,"Chiều"))))</f>
        <v/>
      </c>
      <c r="I539" t="str">
        <f>IF($C539="","",IF($C539=0,"",
IF($H539="","",SUMIFS(Source!J:J,Source!$B:$B,'Process (2)'!$B539,Source!$Q:$Q,"Chiều"))))</f>
        <v/>
      </c>
      <c r="J539" t="str">
        <f>IF($C539="","",IF($C539=0,"",
IF($H539="","",SUMIFS(Source!K:K,Source!$B:$B,'Process (2)'!$B539,Source!$Q:$Q,"Chiều"))))</f>
        <v/>
      </c>
      <c r="K539" t="str">
        <f>IF($C539="","",IF($C539=0,"",
IF($H539="","",SUMIFS(Source!L:L,Source!$B:$B,'Process (2)'!$B539,Source!$Q:$Q,"Chiều"))))</f>
        <v/>
      </c>
    </row>
    <row r="540" spans="1:11" x14ac:dyDescent="0.25">
      <c r="A540" t="str">
        <v/>
      </c>
      <c r="B540" t="str">
        <v/>
      </c>
      <c r="C540" t="str">
        <f>IF(B540="","",COUNTIF(Source!$B$1:$B$999,B540))</f>
        <v/>
      </c>
      <c r="D540" t="str">
        <f>IF($C540="","",IF($C540=0,"",
IF(SUMIFS(Source!I:I,Source!$B:$B,'Process (2)'!$B540,Source!$Q:$Q,"Sáng")=0,"",SUMIFS(Source!I:I,Source!$B:$B,'Process (2)'!$B540,Source!$Q:$Q,"Sáng"))))</f>
        <v/>
      </c>
      <c r="E540" t="str">
        <f>IF($C540="","",IF($C540=0,"",
IF($D540="","",SUMIFS(Source!J:J,Source!$B:$B,'Process (2)'!$B540,Source!$Q:$Q,"Sáng"))))</f>
        <v/>
      </c>
      <c r="F540" t="str">
        <f>IF($C540="","",IF($C540=0,"",
IF($D540="","",SUMIFS(Source!K:K,Source!$B:$B,'Process (2)'!$B540,Source!$Q:$Q,"Sáng"))))</f>
        <v/>
      </c>
      <c r="G540" t="str">
        <f>IF($C540="","",IF($C540=0,"",
IF($D540="","",SUMIFS(Source!L:L,Source!$B:$B,'Process (2)'!$B540,Source!$Q:$Q,"Sáng"))))</f>
        <v/>
      </c>
      <c r="H540" t="str">
        <f>IF($C540="","",IF($C540=0,"",
IF(SUMIFS(Source!M:M,Source!$B:$B,'Process (2)'!$B540,Source!$Q:$Q,"Chiều")=0,"",SUMIFS(Source!M:M,Source!$B:$B,'Process (2)'!$B540,Source!$Q:$Q,"Chiều"))))</f>
        <v/>
      </c>
      <c r="I540" t="str">
        <f>IF($C540="","",IF($C540=0,"",
IF($H540="","",SUMIFS(Source!J:J,Source!$B:$B,'Process (2)'!$B540,Source!$Q:$Q,"Chiều"))))</f>
        <v/>
      </c>
      <c r="J540" t="str">
        <f>IF($C540="","",IF($C540=0,"",
IF($H540="","",SUMIFS(Source!K:K,Source!$B:$B,'Process (2)'!$B540,Source!$Q:$Q,"Chiều"))))</f>
        <v/>
      </c>
      <c r="K540" t="str">
        <f>IF($C540="","",IF($C540=0,"",
IF($H540="","",SUMIFS(Source!L:L,Source!$B:$B,'Process (2)'!$B540,Source!$Q:$Q,"Chiều"))))</f>
        <v/>
      </c>
    </row>
    <row r="541" spans="1:11" x14ac:dyDescent="0.25">
      <c r="A541" t="str">
        <v/>
      </c>
      <c r="B541" t="str">
        <v/>
      </c>
      <c r="C541" t="str">
        <f>IF(B541="","",COUNTIF(Source!$B$1:$B$999,B541))</f>
        <v/>
      </c>
      <c r="D541" t="str">
        <f>IF($C541="","",IF($C541=0,"",
IF(SUMIFS(Source!I:I,Source!$B:$B,'Process (2)'!$B541,Source!$Q:$Q,"Sáng")=0,"",SUMIFS(Source!I:I,Source!$B:$B,'Process (2)'!$B541,Source!$Q:$Q,"Sáng"))))</f>
        <v/>
      </c>
      <c r="E541" t="str">
        <f>IF($C541="","",IF($C541=0,"",
IF($D541="","",SUMIFS(Source!J:J,Source!$B:$B,'Process (2)'!$B541,Source!$Q:$Q,"Sáng"))))</f>
        <v/>
      </c>
      <c r="F541" t="str">
        <f>IF($C541="","",IF($C541=0,"",
IF($D541="","",SUMIFS(Source!K:K,Source!$B:$B,'Process (2)'!$B541,Source!$Q:$Q,"Sáng"))))</f>
        <v/>
      </c>
      <c r="G541" t="str">
        <f>IF($C541="","",IF($C541=0,"",
IF($D541="","",SUMIFS(Source!L:L,Source!$B:$B,'Process (2)'!$B541,Source!$Q:$Q,"Sáng"))))</f>
        <v/>
      </c>
      <c r="H541" t="str">
        <f>IF($C541="","",IF($C541=0,"",
IF(SUMIFS(Source!M:M,Source!$B:$B,'Process (2)'!$B541,Source!$Q:$Q,"Chiều")=0,"",SUMIFS(Source!M:M,Source!$B:$B,'Process (2)'!$B541,Source!$Q:$Q,"Chiều"))))</f>
        <v/>
      </c>
      <c r="I541" t="str">
        <f>IF($C541="","",IF($C541=0,"",
IF($H541="","",SUMIFS(Source!J:J,Source!$B:$B,'Process (2)'!$B541,Source!$Q:$Q,"Chiều"))))</f>
        <v/>
      </c>
      <c r="J541" t="str">
        <f>IF($C541="","",IF($C541=0,"",
IF($H541="","",SUMIFS(Source!K:K,Source!$B:$B,'Process (2)'!$B541,Source!$Q:$Q,"Chiều"))))</f>
        <v/>
      </c>
      <c r="K541" t="str">
        <f>IF($C541="","",IF($C541=0,"",
IF($H541="","",SUMIFS(Source!L:L,Source!$B:$B,'Process (2)'!$B541,Source!$Q:$Q,"Chiều"))))</f>
        <v/>
      </c>
    </row>
    <row r="542" spans="1:11" x14ac:dyDescent="0.25">
      <c r="A542" t="str">
        <v/>
      </c>
      <c r="B542" t="str">
        <v/>
      </c>
      <c r="C542" t="str">
        <f>IF(B542="","",COUNTIF(Source!$B$1:$B$999,B542))</f>
        <v/>
      </c>
      <c r="D542" t="str">
        <f>IF($C542="","",IF($C542=0,"",
IF(SUMIFS(Source!I:I,Source!$B:$B,'Process (2)'!$B542,Source!$Q:$Q,"Sáng")=0,"",SUMIFS(Source!I:I,Source!$B:$B,'Process (2)'!$B542,Source!$Q:$Q,"Sáng"))))</f>
        <v/>
      </c>
      <c r="E542" t="str">
        <f>IF($C542="","",IF($C542=0,"",
IF($D542="","",SUMIFS(Source!J:J,Source!$B:$B,'Process (2)'!$B542,Source!$Q:$Q,"Sáng"))))</f>
        <v/>
      </c>
      <c r="F542" t="str">
        <f>IF($C542="","",IF($C542=0,"",
IF($D542="","",SUMIFS(Source!K:K,Source!$B:$B,'Process (2)'!$B542,Source!$Q:$Q,"Sáng"))))</f>
        <v/>
      </c>
      <c r="G542" t="str">
        <f>IF($C542="","",IF($C542=0,"",
IF($D542="","",SUMIFS(Source!L:L,Source!$B:$B,'Process (2)'!$B542,Source!$Q:$Q,"Sáng"))))</f>
        <v/>
      </c>
      <c r="H542" t="str">
        <f>IF($C542="","",IF($C542=0,"",
IF(SUMIFS(Source!M:M,Source!$B:$B,'Process (2)'!$B542,Source!$Q:$Q,"Chiều")=0,"",SUMIFS(Source!M:M,Source!$B:$B,'Process (2)'!$B542,Source!$Q:$Q,"Chiều"))))</f>
        <v/>
      </c>
      <c r="I542" t="str">
        <f>IF($C542="","",IF($C542=0,"",
IF($H542="","",SUMIFS(Source!J:J,Source!$B:$B,'Process (2)'!$B542,Source!$Q:$Q,"Chiều"))))</f>
        <v/>
      </c>
      <c r="J542" t="str">
        <f>IF($C542="","",IF($C542=0,"",
IF($H542="","",SUMIFS(Source!K:K,Source!$B:$B,'Process (2)'!$B542,Source!$Q:$Q,"Chiều"))))</f>
        <v/>
      </c>
      <c r="K542" t="str">
        <f>IF($C542="","",IF($C542=0,"",
IF($H542="","",SUMIFS(Source!L:L,Source!$B:$B,'Process (2)'!$B542,Source!$Q:$Q,"Chiều"))))</f>
        <v/>
      </c>
    </row>
    <row r="543" spans="1:11" x14ac:dyDescent="0.25">
      <c r="A543" t="str">
        <v/>
      </c>
      <c r="B543" t="str">
        <v/>
      </c>
      <c r="C543" t="str">
        <f>IF(B543="","",COUNTIF(Source!$B$1:$B$999,B543))</f>
        <v/>
      </c>
      <c r="D543" t="str">
        <f>IF($C543="","",IF($C543=0,"",
IF(SUMIFS(Source!I:I,Source!$B:$B,'Process (2)'!$B543,Source!$Q:$Q,"Sáng")=0,"",SUMIFS(Source!I:I,Source!$B:$B,'Process (2)'!$B543,Source!$Q:$Q,"Sáng"))))</f>
        <v/>
      </c>
      <c r="E543" t="str">
        <f>IF($C543="","",IF($C543=0,"",
IF($D543="","",SUMIFS(Source!J:J,Source!$B:$B,'Process (2)'!$B543,Source!$Q:$Q,"Sáng"))))</f>
        <v/>
      </c>
      <c r="F543" t="str">
        <f>IF($C543="","",IF($C543=0,"",
IF($D543="","",SUMIFS(Source!K:K,Source!$B:$B,'Process (2)'!$B543,Source!$Q:$Q,"Sáng"))))</f>
        <v/>
      </c>
      <c r="G543" t="str">
        <f>IF($C543="","",IF($C543=0,"",
IF($D543="","",SUMIFS(Source!L:L,Source!$B:$B,'Process (2)'!$B543,Source!$Q:$Q,"Sáng"))))</f>
        <v/>
      </c>
      <c r="H543" t="str">
        <f>IF($C543="","",IF($C543=0,"",
IF(SUMIFS(Source!M:M,Source!$B:$B,'Process (2)'!$B543,Source!$Q:$Q,"Chiều")=0,"",SUMIFS(Source!M:M,Source!$B:$B,'Process (2)'!$B543,Source!$Q:$Q,"Chiều"))))</f>
        <v/>
      </c>
      <c r="I543" t="str">
        <f>IF($C543="","",IF($C543=0,"",
IF($H543="","",SUMIFS(Source!J:J,Source!$B:$B,'Process (2)'!$B543,Source!$Q:$Q,"Chiều"))))</f>
        <v/>
      </c>
      <c r="J543" t="str">
        <f>IF($C543="","",IF($C543=0,"",
IF($H543="","",SUMIFS(Source!K:K,Source!$B:$B,'Process (2)'!$B543,Source!$Q:$Q,"Chiều"))))</f>
        <v/>
      </c>
      <c r="K543" t="str">
        <f>IF($C543="","",IF($C543=0,"",
IF($H543="","",SUMIFS(Source!L:L,Source!$B:$B,'Process (2)'!$B543,Source!$Q:$Q,"Chiều"))))</f>
        <v/>
      </c>
    </row>
    <row r="544" spans="1:11" x14ac:dyDescent="0.25">
      <c r="A544" t="str">
        <v/>
      </c>
      <c r="B544" t="str">
        <v/>
      </c>
      <c r="C544" t="str">
        <f>IF(B544="","",COUNTIF(Source!$B$1:$B$999,B544))</f>
        <v/>
      </c>
      <c r="D544" t="str">
        <f>IF($C544="","",IF($C544=0,"",
IF(SUMIFS(Source!I:I,Source!$B:$B,'Process (2)'!$B544,Source!$Q:$Q,"Sáng")=0,"",SUMIFS(Source!I:I,Source!$B:$B,'Process (2)'!$B544,Source!$Q:$Q,"Sáng"))))</f>
        <v/>
      </c>
      <c r="E544" t="str">
        <f>IF($C544="","",IF($C544=0,"",
IF($D544="","",SUMIFS(Source!J:J,Source!$B:$B,'Process (2)'!$B544,Source!$Q:$Q,"Sáng"))))</f>
        <v/>
      </c>
      <c r="F544" t="str">
        <f>IF($C544="","",IF($C544=0,"",
IF($D544="","",SUMIFS(Source!K:K,Source!$B:$B,'Process (2)'!$B544,Source!$Q:$Q,"Sáng"))))</f>
        <v/>
      </c>
      <c r="G544" t="str">
        <f>IF($C544="","",IF($C544=0,"",
IF($D544="","",SUMIFS(Source!L:L,Source!$B:$B,'Process (2)'!$B544,Source!$Q:$Q,"Sáng"))))</f>
        <v/>
      </c>
      <c r="H544" t="str">
        <f>IF($C544="","",IF($C544=0,"",
IF(SUMIFS(Source!M:M,Source!$B:$B,'Process (2)'!$B544,Source!$Q:$Q,"Chiều")=0,"",SUMIFS(Source!M:M,Source!$B:$B,'Process (2)'!$B544,Source!$Q:$Q,"Chiều"))))</f>
        <v/>
      </c>
      <c r="I544" t="str">
        <f>IF($C544="","",IF($C544=0,"",
IF($H544="","",SUMIFS(Source!J:J,Source!$B:$B,'Process (2)'!$B544,Source!$Q:$Q,"Chiều"))))</f>
        <v/>
      </c>
      <c r="J544" t="str">
        <f>IF($C544="","",IF($C544=0,"",
IF($H544="","",SUMIFS(Source!K:K,Source!$B:$B,'Process (2)'!$B544,Source!$Q:$Q,"Chiều"))))</f>
        <v/>
      </c>
      <c r="K544" t="str">
        <f>IF($C544="","",IF($C544=0,"",
IF($H544="","",SUMIFS(Source!L:L,Source!$B:$B,'Process (2)'!$B544,Source!$Q:$Q,"Chiều"))))</f>
        <v/>
      </c>
    </row>
    <row r="545" spans="1:11" x14ac:dyDescent="0.25">
      <c r="A545" t="str">
        <v/>
      </c>
      <c r="B545" t="str">
        <v/>
      </c>
      <c r="C545" t="str">
        <f>IF(B545="","",COUNTIF(Source!$B$1:$B$999,B545))</f>
        <v/>
      </c>
      <c r="D545" t="str">
        <f>IF($C545="","",IF($C545=0,"",
IF(SUMIFS(Source!I:I,Source!$B:$B,'Process (2)'!$B545,Source!$Q:$Q,"Sáng")=0,"",SUMIFS(Source!I:I,Source!$B:$B,'Process (2)'!$B545,Source!$Q:$Q,"Sáng"))))</f>
        <v/>
      </c>
      <c r="E545" t="str">
        <f>IF($C545="","",IF($C545=0,"",
IF($D545="","",SUMIFS(Source!J:J,Source!$B:$B,'Process (2)'!$B545,Source!$Q:$Q,"Sáng"))))</f>
        <v/>
      </c>
      <c r="F545" t="str">
        <f>IF($C545="","",IF($C545=0,"",
IF($D545="","",SUMIFS(Source!K:K,Source!$B:$B,'Process (2)'!$B545,Source!$Q:$Q,"Sáng"))))</f>
        <v/>
      </c>
      <c r="G545" t="str">
        <f>IF($C545="","",IF($C545=0,"",
IF($D545="","",SUMIFS(Source!L:L,Source!$B:$B,'Process (2)'!$B545,Source!$Q:$Q,"Sáng"))))</f>
        <v/>
      </c>
      <c r="H545" t="str">
        <f>IF($C545="","",IF($C545=0,"",
IF(SUMIFS(Source!M:M,Source!$B:$B,'Process (2)'!$B545,Source!$Q:$Q,"Chiều")=0,"",SUMIFS(Source!M:M,Source!$B:$B,'Process (2)'!$B545,Source!$Q:$Q,"Chiều"))))</f>
        <v/>
      </c>
      <c r="I545" t="str">
        <f>IF($C545="","",IF($C545=0,"",
IF($H545="","",SUMIFS(Source!J:J,Source!$B:$B,'Process (2)'!$B545,Source!$Q:$Q,"Chiều"))))</f>
        <v/>
      </c>
      <c r="J545" t="str">
        <f>IF($C545="","",IF($C545=0,"",
IF($H545="","",SUMIFS(Source!K:K,Source!$B:$B,'Process (2)'!$B545,Source!$Q:$Q,"Chiều"))))</f>
        <v/>
      </c>
      <c r="K545" t="str">
        <f>IF($C545="","",IF($C545=0,"",
IF($H545="","",SUMIFS(Source!L:L,Source!$B:$B,'Process (2)'!$B545,Source!$Q:$Q,"Chiều"))))</f>
        <v/>
      </c>
    </row>
    <row r="546" spans="1:11" x14ac:dyDescent="0.25">
      <c r="A546" t="str">
        <v/>
      </c>
      <c r="B546" t="str">
        <v/>
      </c>
      <c r="C546" t="str">
        <f>IF(B546="","",COUNTIF(Source!$B$1:$B$999,B546))</f>
        <v/>
      </c>
      <c r="D546" t="str">
        <f>IF($C546="","",IF($C546=0,"",
IF(SUMIFS(Source!I:I,Source!$B:$B,'Process (2)'!$B546,Source!$Q:$Q,"Sáng")=0,"",SUMIFS(Source!I:I,Source!$B:$B,'Process (2)'!$B546,Source!$Q:$Q,"Sáng"))))</f>
        <v/>
      </c>
      <c r="E546" t="str">
        <f>IF($C546="","",IF($C546=0,"",
IF($D546="","",SUMIFS(Source!J:J,Source!$B:$B,'Process (2)'!$B546,Source!$Q:$Q,"Sáng"))))</f>
        <v/>
      </c>
      <c r="F546" t="str">
        <f>IF($C546="","",IF($C546=0,"",
IF($D546="","",SUMIFS(Source!K:K,Source!$B:$B,'Process (2)'!$B546,Source!$Q:$Q,"Sáng"))))</f>
        <v/>
      </c>
      <c r="G546" t="str">
        <f>IF($C546="","",IF($C546=0,"",
IF($D546="","",SUMIFS(Source!L:L,Source!$B:$B,'Process (2)'!$B546,Source!$Q:$Q,"Sáng"))))</f>
        <v/>
      </c>
      <c r="H546" t="str">
        <f>IF($C546="","",IF($C546=0,"",
IF(SUMIFS(Source!M:M,Source!$B:$B,'Process (2)'!$B546,Source!$Q:$Q,"Chiều")=0,"",SUMIFS(Source!M:M,Source!$B:$B,'Process (2)'!$B546,Source!$Q:$Q,"Chiều"))))</f>
        <v/>
      </c>
      <c r="I546" t="str">
        <f>IF($C546="","",IF($C546=0,"",
IF($H546="","",SUMIFS(Source!J:J,Source!$B:$B,'Process (2)'!$B546,Source!$Q:$Q,"Chiều"))))</f>
        <v/>
      </c>
      <c r="J546" t="str">
        <f>IF($C546="","",IF($C546=0,"",
IF($H546="","",SUMIFS(Source!K:K,Source!$B:$B,'Process (2)'!$B546,Source!$Q:$Q,"Chiều"))))</f>
        <v/>
      </c>
      <c r="K546" t="str">
        <f>IF($C546="","",IF($C546=0,"",
IF($H546="","",SUMIFS(Source!L:L,Source!$B:$B,'Process (2)'!$B546,Source!$Q:$Q,"Chiều"))))</f>
        <v/>
      </c>
    </row>
    <row r="547" spans="1:11" x14ac:dyDescent="0.25">
      <c r="A547" t="str">
        <v/>
      </c>
      <c r="B547" t="str">
        <v/>
      </c>
      <c r="C547" t="str">
        <f>IF(B547="","",COUNTIF(Source!$B$1:$B$999,B547))</f>
        <v/>
      </c>
      <c r="D547" t="str">
        <f>IF($C547="","",IF($C547=0,"",
IF(SUMIFS(Source!I:I,Source!$B:$B,'Process (2)'!$B547,Source!$Q:$Q,"Sáng")=0,"",SUMIFS(Source!I:I,Source!$B:$B,'Process (2)'!$B547,Source!$Q:$Q,"Sáng"))))</f>
        <v/>
      </c>
      <c r="E547" t="str">
        <f>IF($C547="","",IF($C547=0,"",
IF($D547="","",SUMIFS(Source!J:J,Source!$B:$B,'Process (2)'!$B547,Source!$Q:$Q,"Sáng"))))</f>
        <v/>
      </c>
      <c r="F547" t="str">
        <f>IF($C547="","",IF($C547=0,"",
IF($D547="","",SUMIFS(Source!K:K,Source!$B:$B,'Process (2)'!$B547,Source!$Q:$Q,"Sáng"))))</f>
        <v/>
      </c>
      <c r="G547" t="str">
        <f>IF($C547="","",IF($C547=0,"",
IF($D547="","",SUMIFS(Source!L:L,Source!$B:$B,'Process (2)'!$B547,Source!$Q:$Q,"Sáng"))))</f>
        <v/>
      </c>
      <c r="H547" t="str">
        <f>IF($C547="","",IF($C547=0,"",
IF(SUMIFS(Source!M:M,Source!$B:$B,'Process (2)'!$B547,Source!$Q:$Q,"Chiều")=0,"",SUMIFS(Source!M:M,Source!$B:$B,'Process (2)'!$B547,Source!$Q:$Q,"Chiều"))))</f>
        <v/>
      </c>
      <c r="I547" t="str">
        <f>IF($C547="","",IF($C547=0,"",
IF($H547="","",SUMIFS(Source!J:J,Source!$B:$B,'Process (2)'!$B547,Source!$Q:$Q,"Chiều"))))</f>
        <v/>
      </c>
      <c r="J547" t="str">
        <f>IF($C547="","",IF($C547=0,"",
IF($H547="","",SUMIFS(Source!K:K,Source!$B:$B,'Process (2)'!$B547,Source!$Q:$Q,"Chiều"))))</f>
        <v/>
      </c>
      <c r="K547" t="str">
        <f>IF($C547="","",IF($C547=0,"",
IF($H547="","",SUMIFS(Source!L:L,Source!$B:$B,'Process (2)'!$B547,Source!$Q:$Q,"Chiều"))))</f>
        <v/>
      </c>
    </row>
    <row r="548" spans="1:11" x14ac:dyDescent="0.25">
      <c r="A548" t="str">
        <v/>
      </c>
      <c r="B548" t="str">
        <v/>
      </c>
      <c r="C548" t="str">
        <f>IF(B548="","",COUNTIF(Source!$B$1:$B$999,B548))</f>
        <v/>
      </c>
      <c r="D548" t="str">
        <f>IF($C548="","",IF($C548=0,"",
IF(SUMIFS(Source!I:I,Source!$B:$B,'Process (2)'!$B548,Source!$Q:$Q,"Sáng")=0,"",SUMIFS(Source!I:I,Source!$B:$B,'Process (2)'!$B548,Source!$Q:$Q,"Sáng"))))</f>
        <v/>
      </c>
      <c r="E548" t="str">
        <f>IF($C548="","",IF($C548=0,"",
IF($D548="","",SUMIFS(Source!J:J,Source!$B:$B,'Process (2)'!$B548,Source!$Q:$Q,"Sáng"))))</f>
        <v/>
      </c>
      <c r="F548" t="str">
        <f>IF($C548="","",IF($C548=0,"",
IF($D548="","",SUMIFS(Source!K:K,Source!$B:$B,'Process (2)'!$B548,Source!$Q:$Q,"Sáng"))))</f>
        <v/>
      </c>
      <c r="G548" t="str">
        <f>IF($C548="","",IF($C548=0,"",
IF($D548="","",SUMIFS(Source!L:L,Source!$B:$B,'Process (2)'!$B548,Source!$Q:$Q,"Sáng"))))</f>
        <v/>
      </c>
      <c r="H548" t="str">
        <f>IF($C548="","",IF($C548=0,"",
IF(SUMIFS(Source!M:M,Source!$B:$B,'Process (2)'!$B548,Source!$Q:$Q,"Chiều")=0,"",SUMIFS(Source!M:M,Source!$B:$B,'Process (2)'!$B548,Source!$Q:$Q,"Chiều"))))</f>
        <v/>
      </c>
      <c r="I548" t="str">
        <f>IF($C548="","",IF($C548=0,"",
IF($H548="","",SUMIFS(Source!J:J,Source!$B:$B,'Process (2)'!$B548,Source!$Q:$Q,"Chiều"))))</f>
        <v/>
      </c>
      <c r="J548" t="str">
        <f>IF($C548="","",IF($C548=0,"",
IF($H548="","",SUMIFS(Source!K:K,Source!$B:$B,'Process (2)'!$B548,Source!$Q:$Q,"Chiều"))))</f>
        <v/>
      </c>
      <c r="K548" t="str">
        <f>IF($C548="","",IF($C548=0,"",
IF($H548="","",SUMIFS(Source!L:L,Source!$B:$B,'Process (2)'!$B548,Source!$Q:$Q,"Chiều"))))</f>
        <v/>
      </c>
    </row>
    <row r="549" spans="1:11" x14ac:dyDescent="0.25">
      <c r="A549" t="str">
        <v/>
      </c>
      <c r="B549" t="str">
        <v/>
      </c>
      <c r="C549" t="str">
        <f>IF(B549="","",COUNTIF(Source!$B$1:$B$999,B549))</f>
        <v/>
      </c>
      <c r="D549" t="str">
        <f>IF($C549="","",IF($C549=0,"",
IF(SUMIFS(Source!I:I,Source!$B:$B,'Process (2)'!$B549,Source!$Q:$Q,"Sáng")=0,"",SUMIFS(Source!I:I,Source!$B:$B,'Process (2)'!$B549,Source!$Q:$Q,"Sáng"))))</f>
        <v/>
      </c>
      <c r="E549" t="str">
        <f>IF($C549="","",IF($C549=0,"",
IF($D549="","",SUMIFS(Source!J:J,Source!$B:$B,'Process (2)'!$B549,Source!$Q:$Q,"Sáng"))))</f>
        <v/>
      </c>
      <c r="F549" t="str">
        <f>IF($C549="","",IF($C549=0,"",
IF($D549="","",SUMIFS(Source!K:K,Source!$B:$B,'Process (2)'!$B549,Source!$Q:$Q,"Sáng"))))</f>
        <v/>
      </c>
      <c r="G549" t="str">
        <f>IF($C549="","",IF($C549=0,"",
IF($D549="","",SUMIFS(Source!L:L,Source!$B:$B,'Process (2)'!$B549,Source!$Q:$Q,"Sáng"))))</f>
        <v/>
      </c>
      <c r="H549" t="str">
        <f>IF($C549="","",IF($C549=0,"",
IF(SUMIFS(Source!M:M,Source!$B:$B,'Process (2)'!$B549,Source!$Q:$Q,"Chiều")=0,"",SUMIFS(Source!M:M,Source!$B:$B,'Process (2)'!$B549,Source!$Q:$Q,"Chiều"))))</f>
        <v/>
      </c>
      <c r="I549" t="str">
        <f>IF($C549="","",IF($C549=0,"",
IF($H549="","",SUMIFS(Source!J:J,Source!$B:$B,'Process (2)'!$B549,Source!$Q:$Q,"Chiều"))))</f>
        <v/>
      </c>
      <c r="J549" t="str">
        <f>IF($C549="","",IF($C549=0,"",
IF($H549="","",SUMIFS(Source!K:K,Source!$B:$B,'Process (2)'!$B549,Source!$Q:$Q,"Chiều"))))</f>
        <v/>
      </c>
      <c r="K549" t="str">
        <f>IF($C549="","",IF($C549=0,"",
IF($H549="","",SUMIFS(Source!L:L,Source!$B:$B,'Process (2)'!$B549,Source!$Q:$Q,"Chiều"))))</f>
        <v/>
      </c>
    </row>
    <row r="550" spans="1:11" x14ac:dyDescent="0.25">
      <c r="A550" t="str">
        <v/>
      </c>
      <c r="B550" t="str">
        <v/>
      </c>
      <c r="C550" t="str">
        <f>IF(B550="","",COUNTIF(Source!$B$1:$B$999,B550))</f>
        <v/>
      </c>
      <c r="D550" t="str">
        <f>IF($C550="","",IF($C550=0,"",
IF(SUMIFS(Source!I:I,Source!$B:$B,'Process (2)'!$B550,Source!$Q:$Q,"Sáng")=0,"",SUMIFS(Source!I:I,Source!$B:$B,'Process (2)'!$B550,Source!$Q:$Q,"Sáng"))))</f>
        <v/>
      </c>
      <c r="E550" t="str">
        <f>IF($C550="","",IF($C550=0,"",
IF($D550="","",SUMIFS(Source!J:J,Source!$B:$B,'Process (2)'!$B550,Source!$Q:$Q,"Sáng"))))</f>
        <v/>
      </c>
      <c r="F550" t="str">
        <f>IF($C550="","",IF($C550=0,"",
IF($D550="","",SUMIFS(Source!K:K,Source!$B:$B,'Process (2)'!$B550,Source!$Q:$Q,"Sáng"))))</f>
        <v/>
      </c>
      <c r="G550" t="str">
        <f>IF($C550="","",IF($C550=0,"",
IF($D550="","",SUMIFS(Source!L:L,Source!$B:$B,'Process (2)'!$B550,Source!$Q:$Q,"Sáng"))))</f>
        <v/>
      </c>
      <c r="H550" t="str">
        <f>IF($C550="","",IF($C550=0,"",
IF(SUMIFS(Source!M:M,Source!$B:$B,'Process (2)'!$B550,Source!$Q:$Q,"Chiều")=0,"",SUMIFS(Source!M:M,Source!$B:$B,'Process (2)'!$B550,Source!$Q:$Q,"Chiều"))))</f>
        <v/>
      </c>
      <c r="I550" t="str">
        <f>IF($C550="","",IF($C550=0,"",
IF($H550="","",SUMIFS(Source!J:J,Source!$B:$B,'Process (2)'!$B550,Source!$Q:$Q,"Chiều"))))</f>
        <v/>
      </c>
      <c r="J550" t="str">
        <f>IF($C550="","",IF($C550=0,"",
IF($H550="","",SUMIFS(Source!K:K,Source!$B:$B,'Process (2)'!$B550,Source!$Q:$Q,"Chiều"))))</f>
        <v/>
      </c>
      <c r="K550" t="str">
        <f>IF($C550="","",IF($C550=0,"",
IF($H550="","",SUMIFS(Source!L:L,Source!$B:$B,'Process (2)'!$B550,Source!$Q:$Q,"Chiều"))))</f>
        <v/>
      </c>
    </row>
    <row r="551" spans="1:11" x14ac:dyDescent="0.25">
      <c r="A551" t="str">
        <v/>
      </c>
      <c r="B551" t="str">
        <v/>
      </c>
      <c r="C551" t="str">
        <f>IF(B551="","",COUNTIF(Source!$B$1:$B$999,B551))</f>
        <v/>
      </c>
      <c r="D551" t="str">
        <f>IF($C551="","",IF($C551=0,"",
IF(SUMIFS(Source!I:I,Source!$B:$B,'Process (2)'!$B551,Source!$Q:$Q,"Sáng")=0,"",SUMIFS(Source!I:I,Source!$B:$B,'Process (2)'!$B551,Source!$Q:$Q,"Sáng"))))</f>
        <v/>
      </c>
      <c r="E551" t="str">
        <f>IF($C551="","",IF($C551=0,"",
IF($D551="","",SUMIFS(Source!J:J,Source!$B:$B,'Process (2)'!$B551,Source!$Q:$Q,"Sáng"))))</f>
        <v/>
      </c>
      <c r="F551" t="str">
        <f>IF($C551="","",IF($C551=0,"",
IF($D551="","",SUMIFS(Source!K:K,Source!$B:$B,'Process (2)'!$B551,Source!$Q:$Q,"Sáng"))))</f>
        <v/>
      </c>
      <c r="G551" t="str">
        <f>IF($C551="","",IF($C551=0,"",
IF($D551="","",SUMIFS(Source!L:L,Source!$B:$B,'Process (2)'!$B551,Source!$Q:$Q,"Sáng"))))</f>
        <v/>
      </c>
      <c r="H551" t="str">
        <f>IF($C551="","",IF($C551=0,"",
IF(SUMIFS(Source!M:M,Source!$B:$B,'Process (2)'!$B551,Source!$Q:$Q,"Chiều")=0,"",SUMIFS(Source!M:M,Source!$B:$B,'Process (2)'!$B551,Source!$Q:$Q,"Chiều"))))</f>
        <v/>
      </c>
      <c r="I551" t="str">
        <f>IF($C551="","",IF($C551=0,"",
IF($H551="","",SUMIFS(Source!J:J,Source!$B:$B,'Process (2)'!$B551,Source!$Q:$Q,"Chiều"))))</f>
        <v/>
      </c>
      <c r="J551" t="str">
        <f>IF($C551="","",IF($C551=0,"",
IF($H551="","",SUMIFS(Source!K:K,Source!$B:$B,'Process (2)'!$B551,Source!$Q:$Q,"Chiều"))))</f>
        <v/>
      </c>
      <c r="K551" t="str">
        <f>IF($C551="","",IF($C551=0,"",
IF($H551="","",SUMIFS(Source!L:L,Source!$B:$B,'Process (2)'!$B551,Source!$Q:$Q,"Chiều"))))</f>
        <v/>
      </c>
    </row>
    <row r="552" spans="1:11" x14ac:dyDescent="0.25">
      <c r="A552" t="str">
        <v/>
      </c>
      <c r="B552" t="str">
        <v/>
      </c>
      <c r="C552" t="str">
        <f>IF(B552="","",COUNTIF(Source!$B$1:$B$999,B552))</f>
        <v/>
      </c>
      <c r="D552" t="str">
        <f>IF($C552="","",IF($C552=0,"",
IF(SUMIFS(Source!I:I,Source!$B:$B,'Process (2)'!$B552,Source!$Q:$Q,"Sáng")=0,"",SUMIFS(Source!I:I,Source!$B:$B,'Process (2)'!$B552,Source!$Q:$Q,"Sáng"))))</f>
        <v/>
      </c>
      <c r="E552" t="str">
        <f>IF($C552="","",IF($C552=0,"",
IF($D552="","",SUMIFS(Source!J:J,Source!$B:$B,'Process (2)'!$B552,Source!$Q:$Q,"Sáng"))))</f>
        <v/>
      </c>
      <c r="F552" t="str">
        <f>IF($C552="","",IF($C552=0,"",
IF($D552="","",SUMIFS(Source!K:K,Source!$B:$B,'Process (2)'!$B552,Source!$Q:$Q,"Sáng"))))</f>
        <v/>
      </c>
      <c r="G552" t="str">
        <f>IF($C552="","",IF($C552=0,"",
IF($D552="","",SUMIFS(Source!L:L,Source!$B:$B,'Process (2)'!$B552,Source!$Q:$Q,"Sáng"))))</f>
        <v/>
      </c>
      <c r="H552" t="str">
        <f>IF($C552="","",IF($C552=0,"",
IF(SUMIFS(Source!M:M,Source!$B:$B,'Process (2)'!$B552,Source!$Q:$Q,"Chiều")=0,"",SUMIFS(Source!M:M,Source!$B:$B,'Process (2)'!$B552,Source!$Q:$Q,"Chiều"))))</f>
        <v/>
      </c>
      <c r="I552" t="str">
        <f>IF($C552="","",IF($C552=0,"",
IF($H552="","",SUMIFS(Source!J:J,Source!$B:$B,'Process (2)'!$B552,Source!$Q:$Q,"Chiều"))))</f>
        <v/>
      </c>
      <c r="J552" t="str">
        <f>IF($C552="","",IF($C552=0,"",
IF($H552="","",SUMIFS(Source!K:K,Source!$B:$B,'Process (2)'!$B552,Source!$Q:$Q,"Chiều"))))</f>
        <v/>
      </c>
      <c r="K552" t="str">
        <f>IF($C552="","",IF($C552=0,"",
IF($H552="","",SUMIFS(Source!L:L,Source!$B:$B,'Process (2)'!$B552,Source!$Q:$Q,"Chiều"))))</f>
        <v/>
      </c>
    </row>
    <row r="553" spans="1:11" x14ac:dyDescent="0.25">
      <c r="A553" t="str">
        <v/>
      </c>
      <c r="B553" t="str">
        <v/>
      </c>
      <c r="C553" t="str">
        <f>IF(B553="","",COUNTIF(Source!$B$1:$B$999,B553))</f>
        <v/>
      </c>
      <c r="D553" t="str">
        <f>IF($C553="","",IF($C553=0,"",
IF(SUMIFS(Source!I:I,Source!$B:$B,'Process (2)'!$B553,Source!$Q:$Q,"Sáng")=0,"",SUMIFS(Source!I:I,Source!$B:$B,'Process (2)'!$B553,Source!$Q:$Q,"Sáng"))))</f>
        <v/>
      </c>
      <c r="E553" t="str">
        <f>IF($C553="","",IF($C553=0,"",
IF($D553="","",SUMIFS(Source!J:J,Source!$B:$B,'Process (2)'!$B553,Source!$Q:$Q,"Sáng"))))</f>
        <v/>
      </c>
      <c r="F553" t="str">
        <f>IF($C553="","",IF($C553=0,"",
IF($D553="","",SUMIFS(Source!K:K,Source!$B:$B,'Process (2)'!$B553,Source!$Q:$Q,"Sáng"))))</f>
        <v/>
      </c>
      <c r="G553" t="str">
        <f>IF($C553="","",IF($C553=0,"",
IF($D553="","",SUMIFS(Source!L:L,Source!$B:$B,'Process (2)'!$B553,Source!$Q:$Q,"Sáng"))))</f>
        <v/>
      </c>
      <c r="H553" t="str">
        <f>IF($C553="","",IF($C553=0,"",
IF(SUMIFS(Source!M:M,Source!$B:$B,'Process (2)'!$B553,Source!$Q:$Q,"Chiều")=0,"",SUMIFS(Source!M:M,Source!$B:$B,'Process (2)'!$B553,Source!$Q:$Q,"Chiều"))))</f>
        <v/>
      </c>
      <c r="I553" t="str">
        <f>IF($C553="","",IF($C553=0,"",
IF($H553="","",SUMIFS(Source!J:J,Source!$B:$B,'Process (2)'!$B553,Source!$Q:$Q,"Chiều"))))</f>
        <v/>
      </c>
      <c r="J553" t="str">
        <f>IF($C553="","",IF($C553=0,"",
IF($H553="","",SUMIFS(Source!K:K,Source!$B:$B,'Process (2)'!$B553,Source!$Q:$Q,"Chiều"))))</f>
        <v/>
      </c>
      <c r="K553" t="str">
        <f>IF($C553="","",IF($C553=0,"",
IF($H553="","",SUMIFS(Source!L:L,Source!$B:$B,'Process (2)'!$B553,Source!$Q:$Q,"Chiều"))))</f>
        <v/>
      </c>
    </row>
    <row r="554" spans="1:11" x14ac:dyDescent="0.25">
      <c r="A554" t="str">
        <v/>
      </c>
      <c r="B554" t="str">
        <v/>
      </c>
      <c r="C554" t="str">
        <f>IF(B554="","",COUNTIF(Source!$B$1:$B$999,B554))</f>
        <v/>
      </c>
      <c r="D554" t="str">
        <f>IF($C554="","",IF($C554=0,"",
IF(SUMIFS(Source!I:I,Source!$B:$B,'Process (2)'!$B554,Source!$Q:$Q,"Sáng")=0,"",SUMIFS(Source!I:I,Source!$B:$B,'Process (2)'!$B554,Source!$Q:$Q,"Sáng"))))</f>
        <v/>
      </c>
      <c r="E554" t="str">
        <f>IF($C554="","",IF($C554=0,"",
IF($D554="","",SUMIFS(Source!J:J,Source!$B:$B,'Process (2)'!$B554,Source!$Q:$Q,"Sáng"))))</f>
        <v/>
      </c>
      <c r="F554" t="str">
        <f>IF($C554="","",IF($C554=0,"",
IF($D554="","",SUMIFS(Source!K:K,Source!$B:$B,'Process (2)'!$B554,Source!$Q:$Q,"Sáng"))))</f>
        <v/>
      </c>
      <c r="G554" t="str">
        <f>IF($C554="","",IF($C554=0,"",
IF($D554="","",SUMIFS(Source!L:L,Source!$B:$B,'Process (2)'!$B554,Source!$Q:$Q,"Sáng"))))</f>
        <v/>
      </c>
      <c r="H554" t="str">
        <f>IF($C554="","",IF($C554=0,"",
IF(SUMIFS(Source!M:M,Source!$B:$B,'Process (2)'!$B554,Source!$Q:$Q,"Chiều")=0,"",SUMIFS(Source!M:M,Source!$B:$B,'Process (2)'!$B554,Source!$Q:$Q,"Chiều"))))</f>
        <v/>
      </c>
      <c r="I554" t="str">
        <f>IF($C554="","",IF($C554=0,"",
IF($H554="","",SUMIFS(Source!J:J,Source!$B:$B,'Process (2)'!$B554,Source!$Q:$Q,"Chiều"))))</f>
        <v/>
      </c>
      <c r="J554" t="str">
        <f>IF($C554="","",IF($C554=0,"",
IF($H554="","",SUMIFS(Source!K:K,Source!$B:$B,'Process (2)'!$B554,Source!$Q:$Q,"Chiều"))))</f>
        <v/>
      </c>
      <c r="K554" t="str">
        <f>IF($C554="","",IF($C554=0,"",
IF($H554="","",SUMIFS(Source!L:L,Source!$B:$B,'Process (2)'!$B554,Source!$Q:$Q,"Chiều"))))</f>
        <v/>
      </c>
    </row>
    <row r="555" spans="1:11" x14ac:dyDescent="0.25">
      <c r="A555" t="str">
        <v/>
      </c>
      <c r="B555" t="str">
        <v/>
      </c>
      <c r="C555" t="str">
        <f>IF(B555="","",COUNTIF(Source!$B$1:$B$999,B555))</f>
        <v/>
      </c>
      <c r="D555" t="str">
        <f>IF($C555="","",IF($C555=0,"",
IF(SUMIFS(Source!I:I,Source!$B:$B,'Process (2)'!$B555,Source!$Q:$Q,"Sáng")=0,"",SUMIFS(Source!I:I,Source!$B:$B,'Process (2)'!$B555,Source!$Q:$Q,"Sáng"))))</f>
        <v/>
      </c>
      <c r="E555" t="str">
        <f>IF($C555="","",IF($C555=0,"",
IF($D555="","",SUMIFS(Source!J:J,Source!$B:$B,'Process (2)'!$B555,Source!$Q:$Q,"Sáng"))))</f>
        <v/>
      </c>
      <c r="F555" t="str">
        <f>IF($C555="","",IF($C555=0,"",
IF($D555="","",SUMIFS(Source!K:K,Source!$B:$B,'Process (2)'!$B555,Source!$Q:$Q,"Sáng"))))</f>
        <v/>
      </c>
      <c r="G555" t="str">
        <f>IF($C555="","",IF($C555=0,"",
IF($D555="","",SUMIFS(Source!L:L,Source!$B:$B,'Process (2)'!$B555,Source!$Q:$Q,"Sáng"))))</f>
        <v/>
      </c>
      <c r="H555" t="str">
        <f>IF($C555="","",IF($C555=0,"",
IF(SUMIFS(Source!M:M,Source!$B:$B,'Process (2)'!$B555,Source!$Q:$Q,"Chiều")=0,"",SUMIFS(Source!M:M,Source!$B:$B,'Process (2)'!$B555,Source!$Q:$Q,"Chiều"))))</f>
        <v/>
      </c>
      <c r="I555" t="str">
        <f>IF($C555="","",IF($C555=0,"",
IF($H555="","",SUMIFS(Source!J:J,Source!$B:$B,'Process (2)'!$B555,Source!$Q:$Q,"Chiều"))))</f>
        <v/>
      </c>
      <c r="J555" t="str">
        <f>IF($C555="","",IF($C555=0,"",
IF($H555="","",SUMIFS(Source!K:K,Source!$B:$B,'Process (2)'!$B555,Source!$Q:$Q,"Chiều"))))</f>
        <v/>
      </c>
      <c r="K555" t="str">
        <f>IF($C555="","",IF($C555=0,"",
IF($H555="","",SUMIFS(Source!L:L,Source!$B:$B,'Process (2)'!$B555,Source!$Q:$Q,"Chiều"))))</f>
        <v/>
      </c>
    </row>
    <row r="556" spans="1:11" x14ac:dyDescent="0.25">
      <c r="A556" t="str">
        <v/>
      </c>
      <c r="B556" t="str">
        <v/>
      </c>
      <c r="C556" t="str">
        <f>IF(B556="","",COUNTIF(Source!$B$1:$B$999,B556))</f>
        <v/>
      </c>
      <c r="D556" t="str">
        <f>IF($C556="","",IF($C556=0,"",
IF(SUMIFS(Source!I:I,Source!$B:$B,'Process (2)'!$B556,Source!$Q:$Q,"Sáng")=0,"",SUMIFS(Source!I:I,Source!$B:$B,'Process (2)'!$B556,Source!$Q:$Q,"Sáng"))))</f>
        <v/>
      </c>
      <c r="E556" t="str">
        <f>IF($C556="","",IF($C556=0,"",
IF($D556="","",SUMIFS(Source!J:J,Source!$B:$B,'Process (2)'!$B556,Source!$Q:$Q,"Sáng"))))</f>
        <v/>
      </c>
      <c r="F556" t="str">
        <f>IF($C556="","",IF($C556=0,"",
IF($D556="","",SUMIFS(Source!K:K,Source!$B:$B,'Process (2)'!$B556,Source!$Q:$Q,"Sáng"))))</f>
        <v/>
      </c>
      <c r="G556" t="str">
        <f>IF($C556="","",IF($C556=0,"",
IF($D556="","",SUMIFS(Source!L:L,Source!$B:$B,'Process (2)'!$B556,Source!$Q:$Q,"Sáng"))))</f>
        <v/>
      </c>
      <c r="H556" t="str">
        <f>IF($C556="","",IF($C556=0,"",
IF(SUMIFS(Source!M:M,Source!$B:$B,'Process (2)'!$B556,Source!$Q:$Q,"Chiều")=0,"",SUMIFS(Source!M:M,Source!$B:$B,'Process (2)'!$B556,Source!$Q:$Q,"Chiều"))))</f>
        <v/>
      </c>
      <c r="I556" t="str">
        <f>IF($C556="","",IF($C556=0,"",
IF($H556="","",SUMIFS(Source!J:J,Source!$B:$B,'Process (2)'!$B556,Source!$Q:$Q,"Chiều"))))</f>
        <v/>
      </c>
      <c r="J556" t="str">
        <f>IF($C556="","",IF($C556=0,"",
IF($H556="","",SUMIFS(Source!K:K,Source!$B:$B,'Process (2)'!$B556,Source!$Q:$Q,"Chiều"))))</f>
        <v/>
      </c>
      <c r="K556" t="str">
        <f>IF($C556="","",IF($C556=0,"",
IF($H556="","",SUMIFS(Source!L:L,Source!$B:$B,'Process (2)'!$B556,Source!$Q:$Q,"Chiều"))))</f>
        <v/>
      </c>
    </row>
    <row r="557" spans="1:11" x14ac:dyDescent="0.25">
      <c r="A557" t="str">
        <v/>
      </c>
      <c r="B557" t="str">
        <v/>
      </c>
      <c r="C557" t="str">
        <f>IF(B557="","",COUNTIF(Source!$B$1:$B$999,B557))</f>
        <v/>
      </c>
      <c r="D557" t="str">
        <f>IF($C557="","",IF($C557=0,"",
IF(SUMIFS(Source!I:I,Source!$B:$B,'Process (2)'!$B557,Source!$Q:$Q,"Sáng")=0,"",SUMIFS(Source!I:I,Source!$B:$B,'Process (2)'!$B557,Source!$Q:$Q,"Sáng"))))</f>
        <v/>
      </c>
      <c r="E557" t="str">
        <f>IF($C557="","",IF($C557=0,"",
IF($D557="","",SUMIFS(Source!J:J,Source!$B:$B,'Process (2)'!$B557,Source!$Q:$Q,"Sáng"))))</f>
        <v/>
      </c>
      <c r="F557" t="str">
        <f>IF($C557="","",IF($C557=0,"",
IF($D557="","",SUMIFS(Source!K:K,Source!$B:$B,'Process (2)'!$B557,Source!$Q:$Q,"Sáng"))))</f>
        <v/>
      </c>
      <c r="G557" t="str">
        <f>IF($C557="","",IF($C557=0,"",
IF($D557="","",SUMIFS(Source!L:L,Source!$B:$B,'Process (2)'!$B557,Source!$Q:$Q,"Sáng"))))</f>
        <v/>
      </c>
      <c r="H557" t="str">
        <f>IF($C557="","",IF($C557=0,"",
IF(SUMIFS(Source!M:M,Source!$B:$B,'Process (2)'!$B557,Source!$Q:$Q,"Chiều")=0,"",SUMIFS(Source!M:M,Source!$B:$B,'Process (2)'!$B557,Source!$Q:$Q,"Chiều"))))</f>
        <v/>
      </c>
      <c r="I557" t="str">
        <f>IF($C557="","",IF($C557=0,"",
IF($H557="","",SUMIFS(Source!J:J,Source!$B:$B,'Process (2)'!$B557,Source!$Q:$Q,"Chiều"))))</f>
        <v/>
      </c>
      <c r="J557" t="str">
        <f>IF($C557="","",IF($C557=0,"",
IF($H557="","",SUMIFS(Source!K:K,Source!$B:$B,'Process (2)'!$B557,Source!$Q:$Q,"Chiều"))))</f>
        <v/>
      </c>
      <c r="K557" t="str">
        <f>IF($C557="","",IF($C557=0,"",
IF($H557="","",SUMIFS(Source!L:L,Source!$B:$B,'Process (2)'!$B557,Source!$Q:$Q,"Chiều"))))</f>
        <v/>
      </c>
    </row>
    <row r="558" spans="1:11" x14ac:dyDescent="0.25">
      <c r="A558" t="str">
        <v/>
      </c>
      <c r="B558" t="str">
        <v/>
      </c>
      <c r="C558" t="str">
        <f>IF(B558="","",COUNTIF(Source!$B$1:$B$999,B558))</f>
        <v/>
      </c>
      <c r="D558" t="str">
        <f>IF($C558="","",IF($C558=0,"",
IF(SUMIFS(Source!I:I,Source!$B:$B,'Process (2)'!$B558,Source!$Q:$Q,"Sáng")=0,"",SUMIFS(Source!I:I,Source!$B:$B,'Process (2)'!$B558,Source!$Q:$Q,"Sáng"))))</f>
        <v/>
      </c>
      <c r="E558" t="str">
        <f>IF($C558="","",IF($C558=0,"",
IF($D558="","",SUMIFS(Source!J:J,Source!$B:$B,'Process (2)'!$B558,Source!$Q:$Q,"Sáng"))))</f>
        <v/>
      </c>
      <c r="F558" t="str">
        <f>IF($C558="","",IF($C558=0,"",
IF($D558="","",SUMIFS(Source!K:K,Source!$B:$B,'Process (2)'!$B558,Source!$Q:$Q,"Sáng"))))</f>
        <v/>
      </c>
      <c r="G558" t="str">
        <f>IF($C558="","",IF($C558=0,"",
IF($D558="","",SUMIFS(Source!L:L,Source!$B:$B,'Process (2)'!$B558,Source!$Q:$Q,"Sáng"))))</f>
        <v/>
      </c>
      <c r="H558" t="str">
        <f>IF($C558="","",IF($C558=0,"",
IF(SUMIFS(Source!M:M,Source!$B:$B,'Process (2)'!$B558,Source!$Q:$Q,"Chiều")=0,"",SUMIFS(Source!M:M,Source!$B:$B,'Process (2)'!$B558,Source!$Q:$Q,"Chiều"))))</f>
        <v/>
      </c>
      <c r="I558" t="str">
        <f>IF($C558="","",IF($C558=0,"",
IF($H558="","",SUMIFS(Source!J:J,Source!$B:$B,'Process (2)'!$B558,Source!$Q:$Q,"Chiều"))))</f>
        <v/>
      </c>
      <c r="J558" t="str">
        <f>IF($C558="","",IF($C558=0,"",
IF($H558="","",SUMIFS(Source!K:K,Source!$B:$B,'Process (2)'!$B558,Source!$Q:$Q,"Chiều"))))</f>
        <v/>
      </c>
      <c r="K558" t="str">
        <f>IF($C558="","",IF($C558=0,"",
IF($H558="","",SUMIFS(Source!L:L,Source!$B:$B,'Process (2)'!$B558,Source!$Q:$Q,"Chiều"))))</f>
        <v/>
      </c>
    </row>
    <row r="559" spans="1:11" x14ac:dyDescent="0.25">
      <c r="A559" t="str">
        <v/>
      </c>
      <c r="B559" t="str">
        <v/>
      </c>
      <c r="C559" t="str">
        <f>IF(B559="","",COUNTIF(Source!$B$1:$B$999,B559))</f>
        <v/>
      </c>
      <c r="D559" t="str">
        <f>IF($C559="","",IF($C559=0,"",
IF(SUMIFS(Source!I:I,Source!$B:$B,'Process (2)'!$B559,Source!$Q:$Q,"Sáng")=0,"",SUMIFS(Source!I:I,Source!$B:$B,'Process (2)'!$B559,Source!$Q:$Q,"Sáng"))))</f>
        <v/>
      </c>
      <c r="E559" t="str">
        <f>IF($C559="","",IF($C559=0,"",
IF($D559="","",SUMIFS(Source!J:J,Source!$B:$B,'Process (2)'!$B559,Source!$Q:$Q,"Sáng"))))</f>
        <v/>
      </c>
      <c r="F559" t="str">
        <f>IF($C559="","",IF($C559=0,"",
IF($D559="","",SUMIFS(Source!K:K,Source!$B:$B,'Process (2)'!$B559,Source!$Q:$Q,"Sáng"))))</f>
        <v/>
      </c>
      <c r="G559" t="str">
        <f>IF($C559="","",IF($C559=0,"",
IF($D559="","",SUMIFS(Source!L:L,Source!$B:$B,'Process (2)'!$B559,Source!$Q:$Q,"Sáng"))))</f>
        <v/>
      </c>
      <c r="H559" t="str">
        <f>IF($C559="","",IF($C559=0,"",
IF(SUMIFS(Source!M:M,Source!$B:$B,'Process (2)'!$B559,Source!$Q:$Q,"Chiều")=0,"",SUMIFS(Source!M:M,Source!$B:$B,'Process (2)'!$B559,Source!$Q:$Q,"Chiều"))))</f>
        <v/>
      </c>
      <c r="I559" t="str">
        <f>IF($C559="","",IF($C559=0,"",
IF($H559="","",SUMIFS(Source!J:J,Source!$B:$B,'Process (2)'!$B559,Source!$Q:$Q,"Chiều"))))</f>
        <v/>
      </c>
      <c r="J559" t="str">
        <f>IF($C559="","",IF($C559=0,"",
IF($H559="","",SUMIFS(Source!K:K,Source!$B:$B,'Process (2)'!$B559,Source!$Q:$Q,"Chiều"))))</f>
        <v/>
      </c>
      <c r="K559" t="str">
        <f>IF($C559="","",IF($C559=0,"",
IF($H559="","",SUMIFS(Source!L:L,Source!$B:$B,'Process (2)'!$B559,Source!$Q:$Q,"Chiều"))))</f>
        <v/>
      </c>
    </row>
    <row r="560" spans="1:11" x14ac:dyDescent="0.25">
      <c r="A560" t="str">
        <v/>
      </c>
      <c r="B560" t="str">
        <v/>
      </c>
      <c r="C560" t="str">
        <f>IF(B560="","",COUNTIF(Source!$B$1:$B$999,B560))</f>
        <v/>
      </c>
      <c r="D560" t="str">
        <f>IF($C560="","",IF($C560=0,"",
IF(SUMIFS(Source!I:I,Source!$B:$B,'Process (2)'!$B560,Source!$Q:$Q,"Sáng")=0,"",SUMIFS(Source!I:I,Source!$B:$B,'Process (2)'!$B560,Source!$Q:$Q,"Sáng"))))</f>
        <v/>
      </c>
      <c r="E560" t="str">
        <f>IF($C560="","",IF($C560=0,"",
IF($D560="","",SUMIFS(Source!J:J,Source!$B:$B,'Process (2)'!$B560,Source!$Q:$Q,"Sáng"))))</f>
        <v/>
      </c>
      <c r="F560" t="str">
        <f>IF($C560="","",IF($C560=0,"",
IF($D560="","",SUMIFS(Source!K:K,Source!$B:$B,'Process (2)'!$B560,Source!$Q:$Q,"Sáng"))))</f>
        <v/>
      </c>
      <c r="G560" t="str">
        <f>IF($C560="","",IF($C560=0,"",
IF($D560="","",SUMIFS(Source!L:L,Source!$B:$B,'Process (2)'!$B560,Source!$Q:$Q,"Sáng"))))</f>
        <v/>
      </c>
      <c r="H560" t="str">
        <f>IF($C560="","",IF($C560=0,"",
IF(SUMIFS(Source!M:M,Source!$B:$B,'Process (2)'!$B560,Source!$Q:$Q,"Chiều")=0,"",SUMIFS(Source!M:M,Source!$B:$B,'Process (2)'!$B560,Source!$Q:$Q,"Chiều"))))</f>
        <v/>
      </c>
      <c r="I560" t="str">
        <f>IF($C560="","",IF($C560=0,"",
IF($H560="","",SUMIFS(Source!J:J,Source!$B:$B,'Process (2)'!$B560,Source!$Q:$Q,"Chiều"))))</f>
        <v/>
      </c>
      <c r="J560" t="str">
        <f>IF($C560="","",IF($C560=0,"",
IF($H560="","",SUMIFS(Source!K:K,Source!$B:$B,'Process (2)'!$B560,Source!$Q:$Q,"Chiều"))))</f>
        <v/>
      </c>
      <c r="K560" t="str">
        <f>IF($C560="","",IF($C560=0,"",
IF($H560="","",SUMIFS(Source!L:L,Source!$B:$B,'Process (2)'!$B560,Source!$Q:$Q,"Chiều"))))</f>
        <v/>
      </c>
    </row>
    <row r="561" spans="1:11" x14ac:dyDescent="0.25">
      <c r="A561" t="str">
        <v/>
      </c>
      <c r="B561" t="str">
        <v/>
      </c>
      <c r="C561" t="str">
        <f>IF(B561="","",COUNTIF(Source!$B$1:$B$999,B561))</f>
        <v/>
      </c>
      <c r="D561" t="str">
        <f>IF($C561="","",IF($C561=0,"",
IF(SUMIFS(Source!I:I,Source!$B:$B,'Process (2)'!$B561,Source!$Q:$Q,"Sáng")=0,"",SUMIFS(Source!I:I,Source!$B:$B,'Process (2)'!$B561,Source!$Q:$Q,"Sáng"))))</f>
        <v/>
      </c>
      <c r="E561" t="str">
        <f>IF($C561="","",IF($C561=0,"",
IF($D561="","",SUMIFS(Source!J:J,Source!$B:$B,'Process (2)'!$B561,Source!$Q:$Q,"Sáng"))))</f>
        <v/>
      </c>
      <c r="F561" t="str">
        <f>IF($C561="","",IF($C561=0,"",
IF($D561="","",SUMIFS(Source!K:K,Source!$B:$B,'Process (2)'!$B561,Source!$Q:$Q,"Sáng"))))</f>
        <v/>
      </c>
      <c r="G561" t="str">
        <f>IF($C561="","",IF($C561=0,"",
IF($D561="","",SUMIFS(Source!L:L,Source!$B:$B,'Process (2)'!$B561,Source!$Q:$Q,"Sáng"))))</f>
        <v/>
      </c>
      <c r="H561" t="str">
        <f>IF($C561="","",IF($C561=0,"",
IF(SUMIFS(Source!M:M,Source!$B:$B,'Process (2)'!$B561,Source!$Q:$Q,"Chiều")=0,"",SUMIFS(Source!M:M,Source!$B:$B,'Process (2)'!$B561,Source!$Q:$Q,"Chiều"))))</f>
        <v/>
      </c>
      <c r="I561" t="str">
        <f>IF($C561="","",IF($C561=0,"",
IF($H561="","",SUMIFS(Source!J:J,Source!$B:$B,'Process (2)'!$B561,Source!$Q:$Q,"Chiều"))))</f>
        <v/>
      </c>
      <c r="J561" t="str">
        <f>IF($C561="","",IF($C561=0,"",
IF($H561="","",SUMIFS(Source!K:K,Source!$B:$B,'Process (2)'!$B561,Source!$Q:$Q,"Chiều"))))</f>
        <v/>
      </c>
      <c r="K561" t="str">
        <f>IF($C561="","",IF($C561=0,"",
IF($H561="","",SUMIFS(Source!L:L,Source!$B:$B,'Process (2)'!$B561,Source!$Q:$Q,"Chiều"))))</f>
        <v/>
      </c>
    </row>
    <row r="562" spans="1:11" x14ac:dyDescent="0.25">
      <c r="A562" t="str">
        <v/>
      </c>
      <c r="B562" t="str">
        <v/>
      </c>
      <c r="C562" t="str">
        <f>IF(B562="","",COUNTIF(Source!$B$1:$B$999,B562))</f>
        <v/>
      </c>
      <c r="D562" t="str">
        <f>IF($C562="","",IF($C562=0,"",
IF(SUMIFS(Source!I:I,Source!$B:$B,'Process (2)'!$B562,Source!$Q:$Q,"Sáng")=0,"",SUMIFS(Source!I:I,Source!$B:$B,'Process (2)'!$B562,Source!$Q:$Q,"Sáng"))))</f>
        <v/>
      </c>
      <c r="E562" t="str">
        <f>IF($C562="","",IF($C562=0,"",
IF($D562="","",SUMIFS(Source!J:J,Source!$B:$B,'Process (2)'!$B562,Source!$Q:$Q,"Sáng"))))</f>
        <v/>
      </c>
      <c r="F562" t="str">
        <f>IF($C562="","",IF($C562=0,"",
IF($D562="","",SUMIFS(Source!K:K,Source!$B:$B,'Process (2)'!$B562,Source!$Q:$Q,"Sáng"))))</f>
        <v/>
      </c>
      <c r="G562" t="str">
        <f>IF($C562="","",IF($C562=0,"",
IF($D562="","",SUMIFS(Source!L:L,Source!$B:$B,'Process (2)'!$B562,Source!$Q:$Q,"Sáng"))))</f>
        <v/>
      </c>
      <c r="H562" t="str">
        <f>IF($C562="","",IF($C562=0,"",
IF(SUMIFS(Source!M:M,Source!$B:$B,'Process (2)'!$B562,Source!$Q:$Q,"Chiều")=0,"",SUMIFS(Source!M:M,Source!$B:$B,'Process (2)'!$B562,Source!$Q:$Q,"Chiều"))))</f>
        <v/>
      </c>
      <c r="I562" t="str">
        <f>IF($C562="","",IF($C562=0,"",
IF($H562="","",SUMIFS(Source!J:J,Source!$B:$B,'Process (2)'!$B562,Source!$Q:$Q,"Chiều"))))</f>
        <v/>
      </c>
      <c r="J562" t="str">
        <f>IF($C562="","",IF($C562=0,"",
IF($H562="","",SUMIFS(Source!K:K,Source!$B:$B,'Process (2)'!$B562,Source!$Q:$Q,"Chiều"))))</f>
        <v/>
      </c>
      <c r="K562" t="str">
        <f>IF($C562="","",IF($C562=0,"",
IF($H562="","",SUMIFS(Source!L:L,Source!$B:$B,'Process (2)'!$B562,Source!$Q:$Q,"Chiều"))))</f>
        <v/>
      </c>
    </row>
    <row r="563" spans="1:11" x14ac:dyDescent="0.25">
      <c r="A563" t="str">
        <v/>
      </c>
      <c r="B563" t="str">
        <v/>
      </c>
      <c r="C563" t="str">
        <f>IF(B563="","",COUNTIF(Source!$B$1:$B$999,B563))</f>
        <v/>
      </c>
      <c r="D563" t="str">
        <f>IF($C563="","",IF($C563=0,"",
IF(SUMIFS(Source!I:I,Source!$B:$B,'Process (2)'!$B563,Source!$Q:$Q,"Sáng")=0,"",SUMIFS(Source!I:I,Source!$B:$B,'Process (2)'!$B563,Source!$Q:$Q,"Sáng"))))</f>
        <v/>
      </c>
      <c r="E563" t="str">
        <f>IF($C563="","",IF($C563=0,"",
IF($D563="","",SUMIFS(Source!J:J,Source!$B:$B,'Process (2)'!$B563,Source!$Q:$Q,"Sáng"))))</f>
        <v/>
      </c>
      <c r="F563" t="str">
        <f>IF($C563="","",IF($C563=0,"",
IF($D563="","",SUMIFS(Source!K:K,Source!$B:$B,'Process (2)'!$B563,Source!$Q:$Q,"Sáng"))))</f>
        <v/>
      </c>
      <c r="G563" t="str">
        <f>IF($C563="","",IF($C563=0,"",
IF($D563="","",SUMIFS(Source!L:L,Source!$B:$B,'Process (2)'!$B563,Source!$Q:$Q,"Sáng"))))</f>
        <v/>
      </c>
      <c r="H563" t="str">
        <f>IF($C563="","",IF($C563=0,"",
IF(SUMIFS(Source!M:M,Source!$B:$B,'Process (2)'!$B563,Source!$Q:$Q,"Chiều")=0,"",SUMIFS(Source!M:M,Source!$B:$B,'Process (2)'!$B563,Source!$Q:$Q,"Chiều"))))</f>
        <v/>
      </c>
      <c r="I563" t="str">
        <f>IF($C563="","",IF($C563=0,"",
IF($H563="","",SUMIFS(Source!J:J,Source!$B:$B,'Process (2)'!$B563,Source!$Q:$Q,"Chiều"))))</f>
        <v/>
      </c>
      <c r="J563" t="str">
        <f>IF($C563="","",IF($C563=0,"",
IF($H563="","",SUMIFS(Source!K:K,Source!$B:$B,'Process (2)'!$B563,Source!$Q:$Q,"Chiều"))))</f>
        <v/>
      </c>
      <c r="K563" t="str">
        <f>IF($C563="","",IF($C563=0,"",
IF($H563="","",SUMIFS(Source!L:L,Source!$B:$B,'Process (2)'!$B563,Source!$Q:$Q,"Chiều"))))</f>
        <v/>
      </c>
    </row>
    <row r="564" spans="1:11" x14ac:dyDescent="0.25">
      <c r="A564" t="str">
        <v/>
      </c>
      <c r="B564" t="str">
        <v/>
      </c>
      <c r="C564" t="str">
        <f>IF(B564="","",COUNTIF(Source!$B$1:$B$999,B564))</f>
        <v/>
      </c>
      <c r="D564" t="str">
        <f>IF($C564="","",IF($C564=0,"",
IF(SUMIFS(Source!I:I,Source!$B:$B,'Process (2)'!$B564,Source!$Q:$Q,"Sáng")=0,"",SUMIFS(Source!I:I,Source!$B:$B,'Process (2)'!$B564,Source!$Q:$Q,"Sáng"))))</f>
        <v/>
      </c>
      <c r="E564" t="str">
        <f>IF($C564="","",IF($C564=0,"",
IF($D564="","",SUMIFS(Source!J:J,Source!$B:$B,'Process (2)'!$B564,Source!$Q:$Q,"Sáng"))))</f>
        <v/>
      </c>
      <c r="F564" t="str">
        <f>IF($C564="","",IF($C564=0,"",
IF($D564="","",SUMIFS(Source!K:K,Source!$B:$B,'Process (2)'!$B564,Source!$Q:$Q,"Sáng"))))</f>
        <v/>
      </c>
      <c r="G564" t="str">
        <f>IF($C564="","",IF($C564=0,"",
IF($D564="","",SUMIFS(Source!L:L,Source!$B:$B,'Process (2)'!$B564,Source!$Q:$Q,"Sáng"))))</f>
        <v/>
      </c>
      <c r="H564" t="str">
        <f>IF($C564="","",IF($C564=0,"",
IF(SUMIFS(Source!M:M,Source!$B:$B,'Process (2)'!$B564,Source!$Q:$Q,"Chiều")=0,"",SUMIFS(Source!M:M,Source!$B:$B,'Process (2)'!$B564,Source!$Q:$Q,"Chiều"))))</f>
        <v/>
      </c>
      <c r="I564" t="str">
        <f>IF($C564="","",IF($C564=0,"",
IF($H564="","",SUMIFS(Source!J:J,Source!$B:$B,'Process (2)'!$B564,Source!$Q:$Q,"Chiều"))))</f>
        <v/>
      </c>
      <c r="J564" t="str">
        <f>IF($C564="","",IF($C564=0,"",
IF($H564="","",SUMIFS(Source!K:K,Source!$B:$B,'Process (2)'!$B564,Source!$Q:$Q,"Chiều"))))</f>
        <v/>
      </c>
      <c r="K564" t="str">
        <f>IF($C564="","",IF($C564=0,"",
IF($H564="","",SUMIFS(Source!L:L,Source!$B:$B,'Process (2)'!$B564,Source!$Q:$Q,"Chiều"))))</f>
        <v/>
      </c>
    </row>
    <row r="565" spans="1:11" x14ac:dyDescent="0.25">
      <c r="A565" t="str">
        <v/>
      </c>
      <c r="B565" t="str">
        <v/>
      </c>
      <c r="C565" t="str">
        <f>IF(B565="","",COUNTIF(Source!$B$1:$B$999,B565))</f>
        <v/>
      </c>
      <c r="D565" t="str">
        <f>IF($C565="","",IF($C565=0,"",
IF(SUMIFS(Source!I:I,Source!$B:$B,'Process (2)'!$B565,Source!$Q:$Q,"Sáng")=0,"",SUMIFS(Source!I:I,Source!$B:$B,'Process (2)'!$B565,Source!$Q:$Q,"Sáng"))))</f>
        <v/>
      </c>
      <c r="E565" t="str">
        <f>IF($C565="","",IF($C565=0,"",
IF($D565="","",SUMIFS(Source!J:J,Source!$B:$B,'Process (2)'!$B565,Source!$Q:$Q,"Sáng"))))</f>
        <v/>
      </c>
      <c r="F565" t="str">
        <f>IF($C565="","",IF($C565=0,"",
IF($D565="","",SUMIFS(Source!K:K,Source!$B:$B,'Process (2)'!$B565,Source!$Q:$Q,"Sáng"))))</f>
        <v/>
      </c>
      <c r="G565" t="str">
        <f>IF($C565="","",IF($C565=0,"",
IF($D565="","",SUMIFS(Source!L:L,Source!$B:$B,'Process (2)'!$B565,Source!$Q:$Q,"Sáng"))))</f>
        <v/>
      </c>
      <c r="H565" t="str">
        <f>IF($C565="","",IF($C565=0,"",
IF(SUMIFS(Source!M:M,Source!$B:$B,'Process (2)'!$B565,Source!$Q:$Q,"Chiều")=0,"",SUMIFS(Source!M:M,Source!$B:$B,'Process (2)'!$B565,Source!$Q:$Q,"Chiều"))))</f>
        <v/>
      </c>
      <c r="I565" t="str">
        <f>IF($C565="","",IF($C565=0,"",
IF($H565="","",SUMIFS(Source!J:J,Source!$B:$B,'Process (2)'!$B565,Source!$Q:$Q,"Chiều"))))</f>
        <v/>
      </c>
      <c r="J565" t="str">
        <f>IF($C565="","",IF($C565=0,"",
IF($H565="","",SUMIFS(Source!K:K,Source!$B:$B,'Process (2)'!$B565,Source!$Q:$Q,"Chiều"))))</f>
        <v/>
      </c>
      <c r="K565" t="str">
        <f>IF($C565="","",IF($C565=0,"",
IF($H565="","",SUMIFS(Source!L:L,Source!$B:$B,'Process (2)'!$B565,Source!$Q:$Q,"Chiều"))))</f>
        <v/>
      </c>
    </row>
    <row r="566" spans="1:11" x14ac:dyDescent="0.25">
      <c r="A566" t="str">
        <v/>
      </c>
      <c r="B566" t="str">
        <v/>
      </c>
      <c r="C566" t="str">
        <f>IF(B566="","",COUNTIF(Source!$B$1:$B$999,B566))</f>
        <v/>
      </c>
      <c r="D566" t="str">
        <f>IF($C566="","",IF($C566=0,"",
IF(SUMIFS(Source!I:I,Source!$B:$B,'Process (2)'!$B566,Source!$Q:$Q,"Sáng")=0,"",SUMIFS(Source!I:I,Source!$B:$B,'Process (2)'!$B566,Source!$Q:$Q,"Sáng"))))</f>
        <v/>
      </c>
      <c r="E566" t="str">
        <f>IF($C566="","",IF($C566=0,"",
IF($D566="","",SUMIFS(Source!J:J,Source!$B:$B,'Process (2)'!$B566,Source!$Q:$Q,"Sáng"))))</f>
        <v/>
      </c>
      <c r="F566" t="str">
        <f>IF($C566="","",IF($C566=0,"",
IF($D566="","",SUMIFS(Source!K:K,Source!$B:$B,'Process (2)'!$B566,Source!$Q:$Q,"Sáng"))))</f>
        <v/>
      </c>
      <c r="G566" t="str">
        <f>IF($C566="","",IF($C566=0,"",
IF($D566="","",SUMIFS(Source!L:L,Source!$B:$B,'Process (2)'!$B566,Source!$Q:$Q,"Sáng"))))</f>
        <v/>
      </c>
      <c r="H566" t="str">
        <f>IF($C566="","",IF($C566=0,"",
IF(SUMIFS(Source!M:M,Source!$B:$B,'Process (2)'!$B566,Source!$Q:$Q,"Chiều")=0,"",SUMIFS(Source!M:M,Source!$B:$B,'Process (2)'!$B566,Source!$Q:$Q,"Chiều"))))</f>
        <v/>
      </c>
      <c r="I566" t="str">
        <f>IF($C566="","",IF($C566=0,"",
IF($H566="","",SUMIFS(Source!J:J,Source!$B:$B,'Process (2)'!$B566,Source!$Q:$Q,"Chiều"))))</f>
        <v/>
      </c>
      <c r="J566" t="str">
        <f>IF($C566="","",IF($C566=0,"",
IF($H566="","",SUMIFS(Source!K:K,Source!$B:$B,'Process (2)'!$B566,Source!$Q:$Q,"Chiều"))))</f>
        <v/>
      </c>
      <c r="K566" t="str">
        <f>IF($C566="","",IF($C566=0,"",
IF($H566="","",SUMIFS(Source!L:L,Source!$B:$B,'Process (2)'!$B566,Source!$Q:$Q,"Chiều"))))</f>
        <v/>
      </c>
    </row>
    <row r="567" spans="1:11" x14ac:dyDescent="0.25">
      <c r="A567" t="str">
        <v/>
      </c>
      <c r="B567" t="str">
        <v/>
      </c>
      <c r="C567" t="str">
        <f>IF(B567="","",COUNTIF(Source!$B$1:$B$999,B567))</f>
        <v/>
      </c>
      <c r="D567" t="str">
        <f>IF($C567="","",IF($C567=0,"",
IF(SUMIFS(Source!I:I,Source!$B:$B,'Process (2)'!$B567,Source!$Q:$Q,"Sáng")=0,"",SUMIFS(Source!I:I,Source!$B:$B,'Process (2)'!$B567,Source!$Q:$Q,"Sáng"))))</f>
        <v/>
      </c>
      <c r="E567" t="str">
        <f>IF($C567="","",IF($C567=0,"",
IF($D567="","",SUMIFS(Source!J:J,Source!$B:$B,'Process (2)'!$B567,Source!$Q:$Q,"Sáng"))))</f>
        <v/>
      </c>
      <c r="F567" t="str">
        <f>IF($C567="","",IF($C567=0,"",
IF($D567="","",SUMIFS(Source!K:K,Source!$B:$B,'Process (2)'!$B567,Source!$Q:$Q,"Sáng"))))</f>
        <v/>
      </c>
      <c r="G567" t="str">
        <f>IF($C567="","",IF($C567=0,"",
IF($D567="","",SUMIFS(Source!L:L,Source!$B:$B,'Process (2)'!$B567,Source!$Q:$Q,"Sáng"))))</f>
        <v/>
      </c>
      <c r="H567" t="str">
        <f>IF($C567="","",IF($C567=0,"",
IF(SUMIFS(Source!M:M,Source!$B:$B,'Process (2)'!$B567,Source!$Q:$Q,"Chiều")=0,"",SUMIFS(Source!M:M,Source!$B:$B,'Process (2)'!$B567,Source!$Q:$Q,"Chiều"))))</f>
        <v/>
      </c>
      <c r="I567" t="str">
        <f>IF($C567="","",IF($C567=0,"",
IF($H567="","",SUMIFS(Source!J:J,Source!$B:$B,'Process (2)'!$B567,Source!$Q:$Q,"Chiều"))))</f>
        <v/>
      </c>
      <c r="J567" t="str">
        <f>IF($C567="","",IF($C567=0,"",
IF($H567="","",SUMIFS(Source!K:K,Source!$B:$B,'Process (2)'!$B567,Source!$Q:$Q,"Chiều"))))</f>
        <v/>
      </c>
      <c r="K567" t="str">
        <f>IF($C567="","",IF($C567=0,"",
IF($H567="","",SUMIFS(Source!L:L,Source!$B:$B,'Process (2)'!$B567,Source!$Q:$Q,"Chiều"))))</f>
        <v/>
      </c>
    </row>
    <row r="568" spans="1:11" x14ac:dyDescent="0.25">
      <c r="A568" t="str">
        <v/>
      </c>
      <c r="B568" t="str">
        <v/>
      </c>
      <c r="C568" t="str">
        <f>IF(B568="","",COUNTIF(Source!$B$1:$B$999,B568))</f>
        <v/>
      </c>
      <c r="D568" t="str">
        <f>IF($C568="","",IF($C568=0,"",
IF(SUMIFS(Source!I:I,Source!$B:$B,'Process (2)'!$B568,Source!$Q:$Q,"Sáng")=0,"",SUMIFS(Source!I:I,Source!$B:$B,'Process (2)'!$B568,Source!$Q:$Q,"Sáng"))))</f>
        <v/>
      </c>
      <c r="E568" t="str">
        <f>IF($C568="","",IF($C568=0,"",
IF($D568="","",SUMIFS(Source!J:J,Source!$B:$B,'Process (2)'!$B568,Source!$Q:$Q,"Sáng"))))</f>
        <v/>
      </c>
      <c r="F568" t="str">
        <f>IF($C568="","",IF($C568=0,"",
IF($D568="","",SUMIFS(Source!K:K,Source!$B:$B,'Process (2)'!$B568,Source!$Q:$Q,"Sáng"))))</f>
        <v/>
      </c>
      <c r="G568" t="str">
        <f>IF($C568="","",IF($C568=0,"",
IF($D568="","",SUMIFS(Source!L:L,Source!$B:$B,'Process (2)'!$B568,Source!$Q:$Q,"Sáng"))))</f>
        <v/>
      </c>
      <c r="H568" t="str">
        <f>IF($C568="","",IF($C568=0,"",
IF(SUMIFS(Source!M:M,Source!$B:$B,'Process (2)'!$B568,Source!$Q:$Q,"Chiều")=0,"",SUMIFS(Source!M:M,Source!$B:$B,'Process (2)'!$B568,Source!$Q:$Q,"Chiều"))))</f>
        <v/>
      </c>
      <c r="I568" t="str">
        <f>IF($C568="","",IF($C568=0,"",
IF($H568="","",SUMIFS(Source!J:J,Source!$B:$B,'Process (2)'!$B568,Source!$Q:$Q,"Chiều"))))</f>
        <v/>
      </c>
      <c r="J568" t="str">
        <f>IF($C568="","",IF($C568=0,"",
IF($H568="","",SUMIFS(Source!K:K,Source!$B:$B,'Process (2)'!$B568,Source!$Q:$Q,"Chiều"))))</f>
        <v/>
      </c>
      <c r="K568" t="str">
        <f>IF($C568="","",IF($C568=0,"",
IF($H568="","",SUMIFS(Source!L:L,Source!$B:$B,'Process (2)'!$B568,Source!$Q:$Q,"Chiều"))))</f>
        <v/>
      </c>
    </row>
    <row r="569" spans="1:11" x14ac:dyDescent="0.25">
      <c r="A569" t="str">
        <v/>
      </c>
      <c r="B569" t="str">
        <v/>
      </c>
      <c r="C569" t="str">
        <f>IF(B569="","",COUNTIF(Source!$B$1:$B$999,B569))</f>
        <v/>
      </c>
      <c r="D569" t="str">
        <f>IF($C569="","",IF($C569=0,"",
IF(SUMIFS(Source!I:I,Source!$B:$B,'Process (2)'!$B569,Source!$Q:$Q,"Sáng")=0,"",SUMIFS(Source!I:I,Source!$B:$B,'Process (2)'!$B569,Source!$Q:$Q,"Sáng"))))</f>
        <v/>
      </c>
      <c r="E569" t="str">
        <f>IF($C569="","",IF($C569=0,"",
IF($D569="","",SUMIFS(Source!J:J,Source!$B:$B,'Process (2)'!$B569,Source!$Q:$Q,"Sáng"))))</f>
        <v/>
      </c>
      <c r="F569" t="str">
        <f>IF($C569="","",IF($C569=0,"",
IF($D569="","",SUMIFS(Source!K:K,Source!$B:$B,'Process (2)'!$B569,Source!$Q:$Q,"Sáng"))))</f>
        <v/>
      </c>
      <c r="G569" t="str">
        <f>IF($C569="","",IF($C569=0,"",
IF($D569="","",SUMIFS(Source!L:L,Source!$B:$B,'Process (2)'!$B569,Source!$Q:$Q,"Sáng"))))</f>
        <v/>
      </c>
      <c r="H569" t="str">
        <f>IF($C569="","",IF($C569=0,"",
IF(SUMIFS(Source!M:M,Source!$B:$B,'Process (2)'!$B569,Source!$Q:$Q,"Chiều")=0,"",SUMIFS(Source!M:M,Source!$B:$B,'Process (2)'!$B569,Source!$Q:$Q,"Chiều"))))</f>
        <v/>
      </c>
      <c r="I569" t="str">
        <f>IF($C569="","",IF($C569=0,"",
IF($H569="","",SUMIFS(Source!J:J,Source!$B:$B,'Process (2)'!$B569,Source!$Q:$Q,"Chiều"))))</f>
        <v/>
      </c>
      <c r="J569" t="str">
        <f>IF($C569="","",IF($C569=0,"",
IF($H569="","",SUMIFS(Source!K:K,Source!$B:$B,'Process (2)'!$B569,Source!$Q:$Q,"Chiều"))))</f>
        <v/>
      </c>
      <c r="K569" t="str">
        <f>IF($C569="","",IF($C569=0,"",
IF($H569="","",SUMIFS(Source!L:L,Source!$B:$B,'Process (2)'!$B569,Source!$Q:$Q,"Chiều"))))</f>
        <v/>
      </c>
    </row>
    <row r="570" spans="1:11" x14ac:dyDescent="0.25">
      <c r="A570" t="str">
        <v/>
      </c>
      <c r="B570" t="str">
        <v/>
      </c>
      <c r="C570" t="str">
        <f>IF(B570="","",COUNTIF(Source!$B$1:$B$999,B570))</f>
        <v/>
      </c>
      <c r="D570" t="str">
        <f>IF($C570="","",IF($C570=0,"",
IF(SUMIFS(Source!I:I,Source!$B:$B,'Process (2)'!$B570,Source!$Q:$Q,"Sáng")=0,"",SUMIFS(Source!I:I,Source!$B:$B,'Process (2)'!$B570,Source!$Q:$Q,"Sáng"))))</f>
        <v/>
      </c>
      <c r="E570" t="str">
        <f>IF($C570="","",IF($C570=0,"",
IF($D570="","",SUMIFS(Source!J:J,Source!$B:$B,'Process (2)'!$B570,Source!$Q:$Q,"Sáng"))))</f>
        <v/>
      </c>
      <c r="F570" t="str">
        <f>IF($C570="","",IF($C570=0,"",
IF($D570="","",SUMIFS(Source!K:K,Source!$B:$B,'Process (2)'!$B570,Source!$Q:$Q,"Sáng"))))</f>
        <v/>
      </c>
      <c r="G570" t="str">
        <f>IF($C570="","",IF($C570=0,"",
IF($D570="","",SUMIFS(Source!L:L,Source!$B:$B,'Process (2)'!$B570,Source!$Q:$Q,"Sáng"))))</f>
        <v/>
      </c>
      <c r="H570" t="str">
        <f>IF($C570="","",IF($C570=0,"",
IF(SUMIFS(Source!M:M,Source!$B:$B,'Process (2)'!$B570,Source!$Q:$Q,"Chiều")=0,"",SUMIFS(Source!M:M,Source!$B:$B,'Process (2)'!$B570,Source!$Q:$Q,"Chiều"))))</f>
        <v/>
      </c>
      <c r="I570" t="str">
        <f>IF($C570="","",IF($C570=0,"",
IF($H570="","",SUMIFS(Source!J:J,Source!$B:$B,'Process (2)'!$B570,Source!$Q:$Q,"Chiều"))))</f>
        <v/>
      </c>
      <c r="J570" t="str">
        <f>IF($C570="","",IF($C570=0,"",
IF($H570="","",SUMIFS(Source!K:K,Source!$B:$B,'Process (2)'!$B570,Source!$Q:$Q,"Chiều"))))</f>
        <v/>
      </c>
      <c r="K570" t="str">
        <f>IF($C570="","",IF($C570=0,"",
IF($H570="","",SUMIFS(Source!L:L,Source!$B:$B,'Process (2)'!$B570,Source!$Q:$Q,"Chiều"))))</f>
        <v/>
      </c>
    </row>
    <row r="571" spans="1:11" x14ac:dyDescent="0.25">
      <c r="A571" t="str">
        <v/>
      </c>
      <c r="B571" t="str">
        <v/>
      </c>
      <c r="C571" t="str">
        <f>IF(B571="","",COUNTIF(Source!$B$1:$B$999,B571))</f>
        <v/>
      </c>
      <c r="D571" t="str">
        <f>IF($C571="","",IF($C571=0,"",
IF(SUMIFS(Source!I:I,Source!$B:$B,'Process (2)'!$B571,Source!$Q:$Q,"Sáng")=0,"",SUMIFS(Source!I:I,Source!$B:$B,'Process (2)'!$B571,Source!$Q:$Q,"Sáng"))))</f>
        <v/>
      </c>
      <c r="E571" t="str">
        <f>IF($C571="","",IF($C571=0,"",
IF($D571="","",SUMIFS(Source!J:J,Source!$B:$B,'Process (2)'!$B571,Source!$Q:$Q,"Sáng"))))</f>
        <v/>
      </c>
      <c r="F571" t="str">
        <f>IF($C571="","",IF($C571=0,"",
IF($D571="","",SUMIFS(Source!K:K,Source!$B:$B,'Process (2)'!$B571,Source!$Q:$Q,"Sáng"))))</f>
        <v/>
      </c>
      <c r="G571" t="str">
        <f>IF($C571="","",IF($C571=0,"",
IF($D571="","",SUMIFS(Source!L:L,Source!$B:$B,'Process (2)'!$B571,Source!$Q:$Q,"Sáng"))))</f>
        <v/>
      </c>
      <c r="H571" t="str">
        <f>IF($C571="","",IF($C571=0,"",
IF(SUMIFS(Source!M:M,Source!$B:$B,'Process (2)'!$B571,Source!$Q:$Q,"Chiều")=0,"",SUMIFS(Source!M:M,Source!$B:$B,'Process (2)'!$B571,Source!$Q:$Q,"Chiều"))))</f>
        <v/>
      </c>
      <c r="I571" t="str">
        <f>IF($C571="","",IF($C571=0,"",
IF($H571="","",SUMIFS(Source!J:J,Source!$B:$B,'Process (2)'!$B571,Source!$Q:$Q,"Chiều"))))</f>
        <v/>
      </c>
      <c r="J571" t="str">
        <f>IF($C571="","",IF($C571=0,"",
IF($H571="","",SUMIFS(Source!K:K,Source!$B:$B,'Process (2)'!$B571,Source!$Q:$Q,"Chiều"))))</f>
        <v/>
      </c>
      <c r="K571" t="str">
        <f>IF($C571="","",IF($C571=0,"",
IF($H571="","",SUMIFS(Source!L:L,Source!$B:$B,'Process (2)'!$B571,Source!$Q:$Q,"Chiều"))))</f>
        <v/>
      </c>
    </row>
    <row r="572" spans="1:11" x14ac:dyDescent="0.25">
      <c r="A572" t="str">
        <v/>
      </c>
      <c r="B572" t="str">
        <v/>
      </c>
      <c r="C572" t="str">
        <f>IF(B572="","",COUNTIF(Source!$B$1:$B$999,B572))</f>
        <v/>
      </c>
      <c r="D572" t="str">
        <f>IF($C572="","",IF($C572=0,"",
IF(SUMIFS(Source!I:I,Source!$B:$B,'Process (2)'!$B572,Source!$Q:$Q,"Sáng")=0,"",SUMIFS(Source!I:I,Source!$B:$B,'Process (2)'!$B572,Source!$Q:$Q,"Sáng"))))</f>
        <v/>
      </c>
      <c r="E572" t="str">
        <f>IF($C572="","",IF($C572=0,"",
IF($D572="","",SUMIFS(Source!J:J,Source!$B:$B,'Process (2)'!$B572,Source!$Q:$Q,"Sáng"))))</f>
        <v/>
      </c>
      <c r="F572" t="str">
        <f>IF($C572="","",IF($C572=0,"",
IF($D572="","",SUMIFS(Source!K:K,Source!$B:$B,'Process (2)'!$B572,Source!$Q:$Q,"Sáng"))))</f>
        <v/>
      </c>
      <c r="G572" t="str">
        <f>IF($C572="","",IF($C572=0,"",
IF($D572="","",SUMIFS(Source!L:L,Source!$B:$B,'Process (2)'!$B572,Source!$Q:$Q,"Sáng"))))</f>
        <v/>
      </c>
      <c r="H572" t="str">
        <f>IF($C572="","",IF($C572=0,"",
IF(SUMIFS(Source!M:M,Source!$B:$B,'Process (2)'!$B572,Source!$Q:$Q,"Chiều")=0,"",SUMIFS(Source!M:M,Source!$B:$B,'Process (2)'!$B572,Source!$Q:$Q,"Chiều"))))</f>
        <v/>
      </c>
      <c r="I572" t="str">
        <f>IF($C572="","",IF($C572=0,"",
IF($H572="","",SUMIFS(Source!J:J,Source!$B:$B,'Process (2)'!$B572,Source!$Q:$Q,"Chiều"))))</f>
        <v/>
      </c>
      <c r="J572" t="str">
        <f>IF($C572="","",IF($C572=0,"",
IF($H572="","",SUMIFS(Source!K:K,Source!$B:$B,'Process (2)'!$B572,Source!$Q:$Q,"Chiều"))))</f>
        <v/>
      </c>
      <c r="K572" t="str">
        <f>IF($C572="","",IF($C572=0,"",
IF($H572="","",SUMIFS(Source!L:L,Source!$B:$B,'Process (2)'!$B572,Source!$Q:$Q,"Chiều"))))</f>
        <v/>
      </c>
    </row>
    <row r="573" spans="1:11" x14ac:dyDescent="0.25">
      <c r="A573" t="str">
        <v/>
      </c>
      <c r="B573" t="str">
        <v/>
      </c>
      <c r="C573" t="str">
        <f>IF(B573="","",COUNTIF(Source!$B$1:$B$999,B573))</f>
        <v/>
      </c>
      <c r="D573" t="str">
        <f>IF($C573="","",IF($C573=0,"",
IF(SUMIFS(Source!I:I,Source!$B:$B,'Process (2)'!$B573,Source!$Q:$Q,"Sáng")=0,"",SUMIFS(Source!I:I,Source!$B:$B,'Process (2)'!$B573,Source!$Q:$Q,"Sáng"))))</f>
        <v/>
      </c>
      <c r="E573" t="str">
        <f>IF($C573="","",IF($C573=0,"",
IF($D573="","",SUMIFS(Source!J:J,Source!$B:$B,'Process (2)'!$B573,Source!$Q:$Q,"Sáng"))))</f>
        <v/>
      </c>
      <c r="F573" t="str">
        <f>IF($C573="","",IF($C573=0,"",
IF($D573="","",SUMIFS(Source!K:K,Source!$B:$B,'Process (2)'!$B573,Source!$Q:$Q,"Sáng"))))</f>
        <v/>
      </c>
      <c r="G573" t="str">
        <f>IF($C573="","",IF($C573=0,"",
IF($D573="","",SUMIFS(Source!L:L,Source!$B:$B,'Process (2)'!$B573,Source!$Q:$Q,"Sáng"))))</f>
        <v/>
      </c>
      <c r="H573" t="str">
        <f>IF($C573="","",IF($C573=0,"",
IF(SUMIFS(Source!M:M,Source!$B:$B,'Process (2)'!$B573,Source!$Q:$Q,"Chiều")=0,"",SUMIFS(Source!M:M,Source!$B:$B,'Process (2)'!$B573,Source!$Q:$Q,"Chiều"))))</f>
        <v/>
      </c>
      <c r="I573" t="str">
        <f>IF($C573="","",IF($C573=0,"",
IF($H573="","",SUMIFS(Source!J:J,Source!$B:$B,'Process (2)'!$B573,Source!$Q:$Q,"Chiều"))))</f>
        <v/>
      </c>
      <c r="J573" t="str">
        <f>IF($C573="","",IF($C573=0,"",
IF($H573="","",SUMIFS(Source!K:K,Source!$B:$B,'Process (2)'!$B573,Source!$Q:$Q,"Chiều"))))</f>
        <v/>
      </c>
      <c r="K573" t="str">
        <f>IF($C573="","",IF($C573=0,"",
IF($H573="","",SUMIFS(Source!L:L,Source!$B:$B,'Process (2)'!$B573,Source!$Q:$Q,"Chiều"))))</f>
        <v/>
      </c>
    </row>
    <row r="574" spans="1:11" x14ac:dyDescent="0.25">
      <c r="A574" t="str">
        <v/>
      </c>
      <c r="B574" t="str">
        <v/>
      </c>
      <c r="C574" t="str">
        <f>IF(B574="","",COUNTIF(Source!$B$1:$B$999,B574))</f>
        <v/>
      </c>
      <c r="D574" t="str">
        <f>IF($C574="","",IF($C574=0,"",
IF(SUMIFS(Source!I:I,Source!$B:$B,'Process (2)'!$B574,Source!$Q:$Q,"Sáng")=0,"",SUMIFS(Source!I:I,Source!$B:$B,'Process (2)'!$B574,Source!$Q:$Q,"Sáng"))))</f>
        <v/>
      </c>
      <c r="E574" t="str">
        <f>IF($C574="","",IF($C574=0,"",
IF($D574="","",SUMIFS(Source!J:J,Source!$B:$B,'Process (2)'!$B574,Source!$Q:$Q,"Sáng"))))</f>
        <v/>
      </c>
      <c r="F574" t="str">
        <f>IF($C574="","",IF($C574=0,"",
IF($D574="","",SUMIFS(Source!K:K,Source!$B:$B,'Process (2)'!$B574,Source!$Q:$Q,"Sáng"))))</f>
        <v/>
      </c>
      <c r="G574" t="str">
        <f>IF($C574="","",IF($C574=0,"",
IF($D574="","",SUMIFS(Source!L:L,Source!$B:$B,'Process (2)'!$B574,Source!$Q:$Q,"Sáng"))))</f>
        <v/>
      </c>
      <c r="H574" t="str">
        <f>IF($C574="","",IF($C574=0,"",
IF(SUMIFS(Source!M:M,Source!$B:$B,'Process (2)'!$B574,Source!$Q:$Q,"Chiều")=0,"",SUMIFS(Source!M:M,Source!$B:$B,'Process (2)'!$B574,Source!$Q:$Q,"Chiều"))))</f>
        <v/>
      </c>
      <c r="I574" t="str">
        <f>IF($C574="","",IF($C574=0,"",
IF($H574="","",SUMIFS(Source!J:J,Source!$B:$B,'Process (2)'!$B574,Source!$Q:$Q,"Chiều"))))</f>
        <v/>
      </c>
      <c r="J574" t="str">
        <f>IF($C574="","",IF($C574=0,"",
IF($H574="","",SUMIFS(Source!K:K,Source!$B:$B,'Process (2)'!$B574,Source!$Q:$Q,"Chiều"))))</f>
        <v/>
      </c>
      <c r="K574" t="str">
        <f>IF($C574="","",IF($C574=0,"",
IF($H574="","",SUMIFS(Source!L:L,Source!$B:$B,'Process (2)'!$B574,Source!$Q:$Q,"Chiều"))))</f>
        <v/>
      </c>
    </row>
    <row r="575" spans="1:11" x14ac:dyDescent="0.25">
      <c r="A575" t="str">
        <v/>
      </c>
      <c r="B575" t="str">
        <v/>
      </c>
      <c r="C575" t="str">
        <f>IF(B575="","",COUNTIF(Source!$B$1:$B$999,B575))</f>
        <v/>
      </c>
      <c r="D575" t="str">
        <f>IF($C575="","",IF($C575=0,"",
IF(SUMIFS(Source!I:I,Source!$B:$B,'Process (2)'!$B575,Source!$Q:$Q,"Sáng")=0,"",SUMIFS(Source!I:I,Source!$B:$B,'Process (2)'!$B575,Source!$Q:$Q,"Sáng"))))</f>
        <v/>
      </c>
      <c r="E575" t="str">
        <f>IF($C575="","",IF($C575=0,"",
IF($D575="","",SUMIFS(Source!J:J,Source!$B:$B,'Process (2)'!$B575,Source!$Q:$Q,"Sáng"))))</f>
        <v/>
      </c>
      <c r="F575" t="str">
        <f>IF($C575="","",IF($C575=0,"",
IF($D575="","",SUMIFS(Source!K:K,Source!$B:$B,'Process (2)'!$B575,Source!$Q:$Q,"Sáng"))))</f>
        <v/>
      </c>
      <c r="G575" t="str">
        <f>IF($C575="","",IF($C575=0,"",
IF($D575="","",SUMIFS(Source!L:L,Source!$B:$B,'Process (2)'!$B575,Source!$Q:$Q,"Sáng"))))</f>
        <v/>
      </c>
      <c r="H575" t="str">
        <f>IF($C575="","",IF($C575=0,"",
IF(SUMIFS(Source!M:M,Source!$B:$B,'Process (2)'!$B575,Source!$Q:$Q,"Chiều")=0,"",SUMIFS(Source!M:M,Source!$B:$B,'Process (2)'!$B575,Source!$Q:$Q,"Chiều"))))</f>
        <v/>
      </c>
      <c r="I575" t="str">
        <f>IF($C575="","",IF($C575=0,"",
IF($H575="","",SUMIFS(Source!J:J,Source!$B:$B,'Process (2)'!$B575,Source!$Q:$Q,"Chiều"))))</f>
        <v/>
      </c>
      <c r="J575" t="str">
        <f>IF($C575="","",IF($C575=0,"",
IF($H575="","",SUMIFS(Source!K:K,Source!$B:$B,'Process (2)'!$B575,Source!$Q:$Q,"Chiều"))))</f>
        <v/>
      </c>
      <c r="K575" t="str">
        <f>IF($C575="","",IF($C575=0,"",
IF($H575="","",SUMIFS(Source!L:L,Source!$B:$B,'Process (2)'!$B575,Source!$Q:$Q,"Chiều"))))</f>
        <v/>
      </c>
    </row>
    <row r="576" spans="1:11" x14ac:dyDescent="0.25">
      <c r="A576" t="str">
        <v/>
      </c>
      <c r="B576" t="str">
        <v/>
      </c>
      <c r="C576" t="str">
        <f>IF(B576="","",COUNTIF(Source!$B$1:$B$999,B576))</f>
        <v/>
      </c>
      <c r="D576" t="str">
        <f>IF($C576="","",IF($C576=0,"",
IF(SUMIFS(Source!I:I,Source!$B:$B,'Process (2)'!$B576,Source!$Q:$Q,"Sáng")=0,"",SUMIFS(Source!I:I,Source!$B:$B,'Process (2)'!$B576,Source!$Q:$Q,"Sáng"))))</f>
        <v/>
      </c>
      <c r="E576" t="str">
        <f>IF($C576="","",IF($C576=0,"",
IF($D576="","",SUMIFS(Source!J:J,Source!$B:$B,'Process (2)'!$B576,Source!$Q:$Q,"Sáng"))))</f>
        <v/>
      </c>
      <c r="F576" t="str">
        <f>IF($C576="","",IF($C576=0,"",
IF($D576="","",SUMIFS(Source!K:K,Source!$B:$B,'Process (2)'!$B576,Source!$Q:$Q,"Sáng"))))</f>
        <v/>
      </c>
      <c r="G576" t="str">
        <f>IF($C576="","",IF($C576=0,"",
IF($D576="","",SUMIFS(Source!L:L,Source!$B:$B,'Process (2)'!$B576,Source!$Q:$Q,"Sáng"))))</f>
        <v/>
      </c>
      <c r="H576" t="str">
        <f>IF($C576="","",IF($C576=0,"",
IF(SUMIFS(Source!M:M,Source!$B:$B,'Process (2)'!$B576,Source!$Q:$Q,"Chiều")=0,"",SUMIFS(Source!M:M,Source!$B:$B,'Process (2)'!$B576,Source!$Q:$Q,"Chiều"))))</f>
        <v/>
      </c>
      <c r="I576" t="str">
        <f>IF($C576="","",IF($C576=0,"",
IF($H576="","",SUMIFS(Source!J:J,Source!$B:$B,'Process (2)'!$B576,Source!$Q:$Q,"Chiều"))))</f>
        <v/>
      </c>
      <c r="J576" t="str">
        <f>IF($C576="","",IF($C576=0,"",
IF($H576="","",SUMIFS(Source!K:K,Source!$B:$B,'Process (2)'!$B576,Source!$Q:$Q,"Chiều"))))</f>
        <v/>
      </c>
      <c r="K576" t="str">
        <f>IF($C576="","",IF($C576=0,"",
IF($H576="","",SUMIFS(Source!L:L,Source!$B:$B,'Process (2)'!$B576,Source!$Q:$Q,"Chiều"))))</f>
        <v/>
      </c>
    </row>
    <row r="577" spans="1:11" x14ac:dyDescent="0.25">
      <c r="A577" t="str">
        <v/>
      </c>
      <c r="B577" t="str">
        <v/>
      </c>
      <c r="C577" t="str">
        <f>IF(B577="","",COUNTIF(Source!$B$1:$B$999,B577))</f>
        <v/>
      </c>
      <c r="D577" t="str">
        <f>IF($C577="","",IF($C577=0,"",
IF(SUMIFS(Source!I:I,Source!$B:$B,'Process (2)'!$B577,Source!$Q:$Q,"Sáng")=0,"",SUMIFS(Source!I:I,Source!$B:$B,'Process (2)'!$B577,Source!$Q:$Q,"Sáng"))))</f>
        <v/>
      </c>
      <c r="E577" t="str">
        <f>IF($C577="","",IF($C577=0,"",
IF($D577="","",SUMIFS(Source!J:J,Source!$B:$B,'Process (2)'!$B577,Source!$Q:$Q,"Sáng"))))</f>
        <v/>
      </c>
      <c r="F577" t="str">
        <f>IF($C577="","",IF($C577=0,"",
IF($D577="","",SUMIFS(Source!K:K,Source!$B:$B,'Process (2)'!$B577,Source!$Q:$Q,"Sáng"))))</f>
        <v/>
      </c>
      <c r="G577" t="str">
        <f>IF($C577="","",IF($C577=0,"",
IF($D577="","",SUMIFS(Source!L:L,Source!$B:$B,'Process (2)'!$B577,Source!$Q:$Q,"Sáng"))))</f>
        <v/>
      </c>
      <c r="H577" t="str">
        <f>IF($C577="","",IF($C577=0,"",
IF(SUMIFS(Source!M:M,Source!$B:$B,'Process (2)'!$B577,Source!$Q:$Q,"Chiều")=0,"",SUMIFS(Source!M:M,Source!$B:$B,'Process (2)'!$B577,Source!$Q:$Q,"Chiều"))))</f>
        <v/>
      </c>
      <c r="I577" t="str">
        <f>IF($C577="","",IF($C577=0,"",
IF($H577="","",SUMIFS(Source!J:J,Source!$B:$B,'Process (2)'!$B577,Source!$Q:$Q,"Chiều"))))</f>
        <v/>
      </c>
      <c r="J577" t="str">
        <f>IF($C577="","",IF($C577=0,"",
IF($H577="","",SUMIFS(Source!K:K,Source!$B:$B,'Process (2)'!$B577,Source!$Q:$Q,"Chiều"))))</f>
        <v/>
      </c>
      <c r="K577" t="str">
        <f>IF($C577="","",IF($C577=0,"",
IF($H577="","",SUMIFS(Source!L:L,Source!$B:$B,'Process (2)'!$B577,Source!$Q:$Q,"Chiều"))))</f>
        <v/>
      </c>
    </row>
    <row r="578" spans="1:11" x14ac:dyDescent="0.25">
      <c r="A578" t="str">
        <v/>
      </c>
      <c r="B578" t="str">
        <v/>
      </c>
      <c r="C578" t="str">
        <f>IF(B578="","",COUNTIF(Source!$B$1:$B$999,B578))</f>
        <v/>
      </c>
      <c r="D578" t="str">
        <f>IF($C578="","",IF($C578=0,"",
IF(SUMIFS(Source!I:I,Source!$B:$B,'Process (2)'!$B578,Source!$Q:$Q,"Sáng")=0,"",SUMIFS(Source!I:I,Source!$B:$B,'Process (2)'!$B578,Source!$Q:$Q,"Sáng"))))</f>
        <v/>
      </c>
      <c r="E578" t="str">
        <f>IF($C578="","",IF($C578=0,"",
IF($D578="","",SUMIFS(Source!J:J,Source!$B:$B,'Process (2)'!$B578,Source!$Q:$Q,"Sáng"))))</f>
        <v/>
      </c>
      <c r="F578" t="str">
        <f>IF($C578="","",IF($C578=0,"",
IF($D578="","",SUMIFS(Source!K:K,Source!$B:$B,'Process (2)'!$B578,Source!$Q:$Q,"Sáng"))))</f>
        <v/>
      </c>
      <c r="G578" t="str">
        <f>IF($C578="","",IF($C578=0,"",
IF($D578="","",SUMIFS(Source!L:L,Source!$B:$B,'Process (2)'!$B578,Source!$Q:$Q,"Sáng"))))</f>
        <v/>
      </c>
      <c r="H578" t="str">
        <f>IF($C578="","",IF($C578=0,"",
IF(SUMIFS(Source!M:M,Source!$B:$B,'Process (2)'!$B578,Source!$Q:$Q,"Chiều")=0,"",SUMIFS(Source!M:M,Source!$B:$B,'Process (2)'!$B578,Source!$Q:$Q,"Chiều"))))</f>
        <v/>
      </c>
      <c r="I578" t="str">
        <f>IF($C578="","",IF($C578=0,"",
IF($H578="","",SUMIFS(Source!J:J,Source!$B:$B,'Process (2)'!$B578,Source!$Q:$Q,"Chiều"))))</f>
        <v/>
      </c>
      <c r="J578" t="str">
        <f>IF($C578="","",IF($C578=0,"",
IF($H578="","",SUMIFS(Source!K:K,Source!$B:$B,'Process (2)'!$B578,Source!$Q:$Q,"Chiều"))))</f>
        <v/>
      </c>
      <c r="K578" t="str">
        <f>IF($C578="","",IF($C578=0,"",
IF($H578="","",SUMIFS(Source!L:L,Source!$B:$B,'Process (2)'!$B578,Source!$Q:$Q,"Chiều"))))</f>
        <v/>
      </c>
    </row>
    <row r="579" spans="1:11" x14ac:dyDescent="0.25">
      <c r="A579" t="str">
        <v/>
      </c>
      <c r="B579" t="str">
        <v/>
      </c>
      <c r="C579" t="str">
        <f>IF(B579="","",COUNTIF(Source!$B$1:$B$999,B579))</f>
        <v/>
      </c>
      <c r="D579" t="str">
        <f>IF($C579="","",IF($C579=0,"",
IF(SUMIFS(Source!I:I,Source!$B:$B,'Process (2)'!$B579,Source!$Q:$Q,"Sáng")=0,"",SUMIFS(Source!I:I,Source!$B:$B,'Process (2)'!$B579,Source!$Q:$Q,"Sáng"))))</f>
        <v/>
      </c>
      <c r="E579" t="str">
        <f>IF($C579="","",IF($C579=0,"",
IF($D579="","",SUMIFS(Source!J:J,Source!$B:$B,'Process (2)'!$B579,Source!$Q:$Q,"Sáng"))))</f>
        <v/>
      </c>
      <c r="F579" t="str">
        <f>IF($C579="","",IF($C579=0,"",
IF($D579="","",SUMIFS(Source!K:K,Source!$B:$B,'Process (2)'!$B579,Source!$Q:$Q,"Sáng"))))</f>
        <v/>
      </c>
      <c r="G579" t="str">
        <f>IF($C579="","",IF($C579=0,"",
IF($D579="","",SUMIFS(Source!L:L,Source!$B:$B,'Process (2)'!$B579,Source!$Q:$Q,"Sáng"))))</f>
        <v/>
      </c>
      <c r="H579" t="str">
        <f>IF($C579="","",IF($C579=0,"",
IF(SUMIFS(Source!M:M,Source!$B:$B,'Process (2)'!$B579,Source!$Q:$Q,"Chiều")=0,"",SUMIFS(Source!M:M,Source!$B:$B,'Process (2)'!$B579,Source!$Q:$Q,"Chiều"))))</f>
        <v/>
      </c>
      <c r="I579" t="str">
        <f>IF($C579="","",IF($C579=0,"",
IF($H579="","",SUMIFS(Source!J:J,Source!$B:$B,'Process (2)'!$B579,Source!$Q:$Q,"Chiều"))))</f>
        <v/>
      </c>
      <c r="J579" t="str">
        <f>IF($C579="","",IF($C579=0,"",
IF($H579="","",SUMIFS(Source!K:K,Source!$B:$B,'Process (2)'!$B579,Source!$Q:$Q,"Chiều"))))</f>
        <v/>
      </c>
      <c r="K579" t="str">
        <f>IF($C579="","",IF($C579=0,"",
IF($H579="","",SUMIFS(Source!L:L,Source!$B:$B,'Process (2)'!$B579,Source!$Q:$Q,"Chiều"))))</f>
        <v/>
      </c>
    </row>
    <row r="580" spans="1:11" x14ac:dyDescent="0.25">
      <c r="A580" t="str">
        <v/>
      </c>
      <c r="B580" t="str">
        <v/>
      </c>
      <c r="C580" t="str">
        <f>IF(B580="","",COUNTIF(Source!$B$1:$B$999,B580))</f>
        <v/>
      </c>
      <c r="D580" t="str">
        <f>IF($C580="","",IF($C580=0,"",
IF(SUMIFS(Source!I:I,Source!$B:$B,'Process (2)'!$B580,Source!$Q:$Q,"Sáng")=0,"",SUMIFS(Source!I:I,Source!$B:$B,'Process (2)'!$B580,Source!$Q:$Q,"Sáng"))))</f>
        <v/>
      </c>
      <c r="E580" t="str">
        <f>IF($C580="","",IF($C580=0,"",
IF($D580="","",SUMIFS(Source!J:J,Source!$B:$B,'Process (2)'!$B580,Source!$Q:$Q,"Sáng"))))</f>
        <v/>
      </c>
      <c r="F580" t="str">
        <f>IF($C580="","",IF($C580=0,"",
IF($D580="","",SUMIFS(Source!K:K,Source!$B:$B,'Process (2)'!$B580,Source!$Q:$Q,"Sáng"))))</f>
        <v/>
      </c>
      <c r="G580" t="str">
        <f>IF($C580="","",IF($C580=0,"",
IF($D580="","",SUMIFS(Source!L:L,Source!$B:$B,'Process (2)'!$B580,Source!$Q:$Q,"Sáng"))))</f>
        <v/>
      </c>
      <c r="H580" t="str">
        <f>IF($C580="","",IF($C580=0,"",
IF(SUMIFS(Source!M:M,Source!$B:$B,'Process (2)'!$B580,Source!$Q:$Q,"Chiều")=0,"",SUMIFS(Source!M:M,Source!$B:$B,'Process (2)'!$B580,Source!$Q:$Q,"Chiều"))))</f>
        <v/>
      </c>
      <c r="I580" t="str">
        <f>IF($C580="","",IF($C580=0,"",
IF($H580="","",SUMIFS(Source!J:J,Source!$B:$B,'Process (2)'!$B580,Source!$Q:$Q,"Chiều"))))</f>
        <v/>
      </c>
      <c r="J580" t="str">
        <f>IF($C580="","",IF($C580=0,"",
IF($H580="","",SUMIFS(Source!K:K,Source!$B:$B,'Process (2)'!$B580,Source!$Q:$Q,"Chiều"))))</f>
        <v/>
      </c>
      <c r="K580" t="str">
        <f>IF($C580="","",IF($C580=0,"",
IF($H580="","",SUMIFS(Source!L:L,Source!$B:$B,'Process (2)'!$B580,Source!$Q:$Q,"Chiều"))))</f>
        <v/>
      </c>
    </row>
    <row r="581" spans="1:11" x14ac:dyDescent="0.25">
      <c r="A581" t="str">
        <v/>
      </c>
      <c r="B581" t="str">
        <v/>
      </c>
      <c r="C581" t="str">
        <f>IF(B581="","",COUNTIF(Source!$B$1:$B$999,B581))</f>
        <v/>
      </c>
      <c r="D581" t="str">
        <f>IF($C581="","",IF($C581=0,"",
IF(SUMIFS(Source!I:I,Source!$B:$B,'Process (2)'!$B581,Source!$Q:$Q,"Sáng")=0,"",SUMIFS(Source!I:I,Source!$B:$B,'Process (2)'!$B581,Source!$Q:$Q,"Sáng"))))</f>
        <v/>
      </c>
      <c r="E581" t="str">
        <f>IF($C581="","",IF($C581=0,"",
IF($D581="","",SUMIFS(Source!J:J,Source!$B:$B,'Process (2)'!$B581,Source!$Q:$Q,"Sáng"))))</f>
        <v/>
      </c>
      <c r="F581" t="str">
        <f>IF($C581="","",IF($C581=0,"",
IF($D581="","",SUMIFS(Source!K:K,Source!$B:$B,'Process (2)'!$B581,Source!$Q:$Q,"Sáng"))))</f>
        <v/>
      </c>
      <c r="G581" t="str">
        <f>IF($C581="","",IF($C581=0,"",
IF($D581="","",SUMIFS(Source!L:L,Source!$B:$B,'Process (2)'!$B581,Source!$Q:$Q,"Sáng"))))</f>
        <v/>
      </c>
      <c r="H581" t="str">
        <f>IF($C581="","",IF($C581=0,"",
IF(SUMIFS(Source!M:M,Source!$B:$B,'Process (2)'!$B581,Source!$Q:$Q,"Chiều")=0,"",SUMIFS(Source!M:M,Source!$B:$B,'Process (2)'!$B581,Source!$Q:$Q,"Chiều"))))</f>
        <v/>
      </c>
      <c r="I581" t="str">
        <f>IF($C581="","",IF($C581=0,"",
IF($H581="","",SUMIFS(Source!J:J,Source!$B:$B,'Process (2)'!$B581,Source!$Q:$Q,"Chiều"))))</f>
        <v/>
      </c>
      <c r="J581" t="str">
        <f>IF($C581="","",IF($C581=0,"",
IF($H581="","",SUMIFS(Source!K:K,Source!$B:$B,'Process (2)'!$B581,Source!$Q:$Q,"Chiều"))))</f>
        <v/>
      </c>
      <c r="K581" t="str">
        <f>IF($C581="","",IF($C581=0,"",
IF($H581="","",SUMIFS(Source!L:L,Source!$B:$B,'Process (2)'!$B581,Source!$Q:$Q,"Chiều"))))</f>
        <v/>
      </c>
    </row>
    <row r="582" spans="1:11" x14ac:dyDescent="0.25">
      <c r="A582" t="str">
        <v/>
      </c>
      <c r="B582" t="str">
        <v/>
      </c>
      <c r="C582" t="str">
        <f>IF(B582="","",COUNTIF(Source!$B$1:$B$999,B582))</f>
        <v/>
      </c>
      <c r="D582" t="str">
        <f>IF($C582="","",IF($C582=0,"",
IF(SUMIFS(Source!I:I,Source!$B:$B,'Process (2)'!$B582,Source!$Q:$Q,"Sáng")=0,"",SUMIFS(Source!I:I,Source!$B:$B,'Process (2)'!$B582,Source!$Q:$Q,"Sáng"))))</f>
        <v/>
      </c>
      <c r="E582" t="str">
        <f>IF($C582="","",IF($C582=0,"",
IF($D582="","",SUMIFS(Source!J:J,Source!$B:$B,'Process (2)'!$B582,Source!$Q:$Q,"Sáng"))))</f>
        <v/>
      </c>
      <c r="F582" t="str">
        <f>IF($C582="","",IF($C582=0,"",
IF($D582="","",SUMIFS(Source!K:K,Source!$B:$B,'Process (2)'!$B582,Source!$Q:$Q,"Sáng"))))</f>
        <v/>
      </c>
      <c r="G582" t="str">
        <f>IF($C582="","",IF($C582=0,"",
IF($D582="","",SUMIFS(Source!L:L,Source!$B:$B,'Process (2)'!$B582,Source!$Q:$Q,"Sáng"))))</f>
        <v/>
      </c>
      <c r="H582" t="str">
        <f>IF($C582="","",IF($C582=0,"",
IF(SUMIFS(Source!M:M,Source!$B:$B,'Process (2)'!$B582,Source!$Q:$Q,"Chiều")=0,"",SUMIFS(Source!M:M,Source!$B:$B,'Process (2)'!$B582,Source!$Q:$Q,"Chiều"))))</f>
        <v/>
      </c>
      <c r="I582" t="str">
        <f>IF($C582="","",IF($C582=0,"",
IF($H582="","",SUMIFS(Source!J:J,Source!$B:$B,'Process (2)'!$B582,Source!$Q:$Q,"Chiều"))))</f>
        <v/>
      </c>
      <c r="J582" t="str">
        <f>IF($C582="","",IF($C582=0,"",
IF($H582="","",SUMIFS(Source!K:K,Source!$B:$B,'Process (2)'!$B582,Source!$Q:$Q,"Chiều"))))</f>
        <v/>
      </c>
      <c r="K582" t="str">
        <f>IF($C582="","",IF($C582=0,"",
IF($H582="","",SUMIFS(Source!L:L,Source!$B:$B,'Process (2)'!$B582,Source!$Q:$Q,"Chiều"))))</f>
        <v/>
      </c>
    </row>
    <row r="583" spans="1:11" x14ac:dyDescent="0.25">
      <c r="A583" t="str">
        <v/>
      </c>
      <c r="B583" t="str">
        <v/>
      </c>
      <c r="C583" t="str">
        <f>IF(B583="","",COUNTIF(Source!$B$1:$B$999,B583))</f>
        <v/>
      </c>
      <c r="D583" t="str">
        <f>IF($C583="","",IF($C583=0,"",
IF(SUMIFS(Source!I:I,Source!$B:$B,'Process (2)'!$B583,Source!$Q:$Q,"Sáng")=0,"",SUMIFS(Source!I:I,Source!$B:$B,'Process (2)'!$B583,Source!$Q:$Q,"Sáng"))))</f>
        <v/>
      </c>
      <c r="E583" t="str">
        <f>IF($C583="","",IF($C583=0,"",
IF($D583="","",SUMIFS(Source!J:J,Source!$B:$B,'Process (2)'!$B583,Source!$Q:$Q,"Sáng"))))</f>
        <v/>
      </c>
      <c r="F583" t="str">
        <f>IF($C583="","",IF($C583=0,"",
IF($D583="","",SUMIFS(Source!K:K,Source!$B:$B,'Process (2)'!$B583,Source!$Q:$Q,"Sáng"))))</f>
        <v/>
      </c>
      <c r="G583" t="str">
        <f>IF($C583="","",IF($C583=0,"",
IF($D583="","",SUMIFS(Source!L:L,Source!$B:$B,'Process (2)'!$B583,Source!$Q:$Q,"Sáng"))))</f>
        <v/>
      </c>
      <c r="H583" t="str">
        <f>IF($C583="","",IF($C583=0,"",
IF(SUMIFS(Source!M:M,Source!$B:$B,'Process (2)'!$B583,Source!$Q:$Q,"Chiều")=0,"",SUMIFS(Source!M:M,Source!$B:$B,'Process (2)'!$B583,Source!$Q:$Q,"Chiều"))))</f>
        <v/>
      </c>
      <c r="I583" t="str">
        <f>IF($C583="","",IF($C583=0,"",
IF($H583="","",SUMIFS(Source!J:J,Source!$B:$B,'Process (2)'!$B583,Source!$Q:$Q,"Chiều"))))</f>
        <v/>
      </c>
      <c r="J583" t="str">
        <f>IF($C583="","",IF($C583=0,"",
IF($H583="","",SUMIFS(Source!K:K,Source!$B:$B,'Process (2)'!$B583,Source!$Q:$Q,"Chiều"))))</f>
        <v/>
      </c>
      <c r="K583" t="str">
        <f>IF($C583="","",IF($C583=0,"",
IF($H583="","",SUMIFS(Source!L:L,Source!$B:$B,'Process (2)'!$B583,Source!$Q:$Q,"Chiều"))))</f>
        <v/>
      </c>
    </row>
    <row r="584" spans="1:11" x14ac:dyDescent="0.25">
      <c r="A584" t="str">
        <v/>
      </c>
      <c r="B584" t="str">
        <v/>
      </c>
      <c r="C584" t="str">
        <f>IF(B584="","",COUNTIF(Source!$B$1:$B$999,B584))</f>
        <v/>
      </c>
      <c r="D584" t="str">
        <f>IF($C584="","",IF($C584=0,"",
IF(SUMIFS(Source!I:I,Source!$B:$B,'Process (2)'!$B584,Source!$Q:$Q,"Sáng")=0,"",SUMIFS(Source!I:I,Source!$B:$B,'Process (2)'!$B584,Source!$Q:$Q,"Sáng"))))</f>
        <v/>
      </c>
      <c r="E584" t="str">
        <f>IF($C584="","",IF($C584=0,"",
IF($D584="","",SUMIFS(Source!J:J,Source!$B:$B,'Process (2)'!$B584,Source!$Q:$Q,"Sáng"))))</f>
        <v/>
      </c>
      <c r="F584" t="str">
        <f>IF($C584="","",IF($C584=0,"",
IF($D584="","",SUMIFS(Source!K:K,Source!$B:$B,'Process (2)'!$B584,Source!$Q:$Q,"Sáng"))))</f>
        <v/>
      </c>
      <c r="G584" t="str">
        <f>IF($C584="","",IF($C584=0,"",
IF($D584="","",SUMIFS(Source!L:L,Source!$B:$B,'Process (2)'!$B584,Source!$Q:$Q,"Sáng"))))</f>
        <v/>
      </c>
      <c r="H584" t="str">
        <f>IF($C584="","",IF($C584=0,"",
IF(SUMIFS(Source!M:M,Source!$B:$B,'Process (2)'!$B584,Source!$Q:$Q,"Chiều")=0,"",SUMIFS(Source!M:M,Source!$B:$B,'Process (2)'!$B584,Source!$Q:$Q,"Chiều"))))</f>
        <v/>
      </c>
      <c r="I584" t="str">
        <f>IF($C584="","",IF($C584=0,"",
IF($H584="","",SUMIFS(Source!J:J,Source!$B:$B,'Process (2)'!$B584,Source!$Q:$Q,"Chiều"))))</f>
        <v/>
      </c>
      <c r="J584" t="str">
        <f>IF($C584="","",IF($C584=0,"",
IF($H584="","",SUMIFS(Source!K:K,Source!$B:$B,'Process (2)'!$B584,Source!$Q:$Q,"Chiều"))))</f>
        <v/>
      </c>
      <c r="K584" t="str">
        <f>IF($C584="","",IF($C584=0,"",
IF($H584="","",SUMIFS(Source!L:L,Source!$B:$B,'Process (2)'!$B584,Source!$Q:$Q,"Chiều"))))</f>
        <v/>
      </c>
    </row>
    <row r="585" spans="1:11" x14ac:dyDescent="0.25">
      <c r="A585" t="str">
        <v/>
      </c>
      <c r="B585" t="str">
        <v/>
      </c>
      <c r="C585" t="str">
        <f>IF(B585="","",COUNTIF(Source!$B$1:$B$999,B585))</f>
        <v/>
      </c>
      <c r="D585" t="str">
        <f>IF($C585="","",IF($C585=0,"",
IF(SUMIFS(Source!I:I,Source!$B:$B,'Process (2)'!$B585,Source!$Q:$Q,"Sáng")=0,"",SUMIFS(Source!I:I,Source!$B:$B,'Process (2)'!$B585,Source!$Q:$Q,"Sáng"))))</f>
        <v/>
      </c>
      <c r="E585" t="str">
        <f>IF($C585="","",IF($C585=0,"",
IF($D585="","",SUMIFS(Source!J:J,Source!$B:$B,'Process (2)'!$B585,Source!$Q:$Q,"Sáng"))))</f>
        <v/>
      </c>
      <c r="F585" t="str">
        <f>IF($C585="","",IF($C585=0,"",
IF($D585="","",SUMIFS(Source!K:K,Source!$B:$B,'Process (2)'!$B585,Source!$Q:$Q,"Sáng"))))</f>
        <v/>
      </c>
      <c r="G585" t="str">
        <f>IF($C585="","",IF($C585=0,"",
IF($D585="","",SUMIFS(Source!L:L,Source!$B:$B,'Process (2)'!$B585,Source!$Q:$Q,"Sáng"))))</f>
        <v/>
      </c>
      <c r="H585" t="str">
        <f>IF($C585="","",IF($C585=0,"",
IF(SUMIFS(Source!M:M,Source!$B:$B,'Process (2)'!$B585,Source!$Q:$Q,"Chiều")=0,"",SUMIFS(Source!M:M,Source!$B:$B,'Process (2)'!$B585,Source!$Q:$Q,"Chiều"))))</f>
        <v/>
      </c>
      <c r="I585" t="str">
        <f>IF($C585="","",IF($C585=0,"",
IF($H585="","",SUMIFS(Source!J:J,Source!$B:$B,'Process (2)'!$B585,Source!$Q:$Q,"Chiều"))))</f>
        <v/>
      </c>
      <c r="J585" t="str">
        <f>IF($C585="","",IF($C585=0,"",
IF($H585="","",SUMIFS(Source!K:K,Source!$B:$B,'Process (2)'!$B585,Source!$Q:$Q,"Chiều"))))</f>
        <v/>
      </c>
      <c r="K585" t="str">
        <f>IF($C585="","",IF($C585=0,"",
IF($H585="","",SUMIFS(Source!L:L,Source!$B:$B,'Process (2)'!$B585,Source!$Q:$Q,"Chiều"))))</f>
        <v/>
      </c>
    </row>
    <row r="586" spans="1:11" x14ac:dyDescent="0.25">
      <c r="A586" t="str">
        <v/>
      </c>
      <c r="B586" t="str">
        <v/>
      </c>
      <c r="C586" t="str">
        <f>IF(B586="","",COUNTIF(Source!$B$1:$B$999,B586))</f>
        <v/>
      </c>
      <c r="D586" t="str">
        <f>IF($C586="","",IF($C586=0,"",
IF(SUMIFS(Source!I:I,Source!$B:$B,'Process (2)'!$B586,Source!$Q:$Q,"Sáng")=0,"",SUMIFS(Source!I:I,Source!$B:$B,'Process (2)'!$B586,Source!$Q:$Q,"Sáng"))))</f>
        <v/>
      </c>
      <c r="E586" t="str">
        <f>IF($C586="","",IF($C586=0,"",
IF($D586="","",SUMIFS(Source!J:J,Source!$B:$B,'Process (2)'!$B586,Source!$Q:$Q,"Sáng"))))</f>
        <v/>
      </c>
      <c r="F586" t="str">
        <f>IF($C586="","",IF($C586=0,"",
IF($D586="","",SUMIFS(Source!K:K,Source!$B:$B,'Process (2)'!$B586,Source!$Q:$Q,"Sáng"))))</f>
        <v/>
      </c>
      <c r="G586" t="str">
        <f>IF($C586="","",IF($C586=0,"",
IF($D586="","",SUMIFS(Source!L:L,Source!$B:$B,'Process (2)'!$B586,Source!$Q:$Q,"Sáng"))))</f>
        <v/>
      </c>
      <c r="H586" t="str">
        <f>IF($C586="","",IF($C586=0,"",
IF(SUMIFS(Source!M:M,Source!$B:$B,'Process (2)'!$B586,Source!$Q:$Q,"Chiều")=0,"",SUMIFS(Source!M:M,Source!$B:$B,'Process (2)'!$B586,Source!$Q:$Q,"Chiều"))))</f>
        <v/>
      </c>
      <c r="I586" t="str">
        <f>IF($C586="","",IF($C586=0,"",
IF($H586="","",SUMIFS(Source!J:J,Source!$B:$B,'Process (2)'!$B586,Source!$Q:$Q,"Chiều"))))</f>
        <v/>
      </c>
      <c r="J586" t="str">
        <f>IF($C586="","",IF($C586=0,"",
IF($H586="","",SUMIFS(Source!K:K,Source!$B:$B,'Process (2)'!$B586,Source!$Q:$Q,"Chiều"))))</f>
        <v/>
      </c>
      <c r="K586" t="str">
        <f>IF($C586="","",IF($C586=0,"",
IF($H586="","",SUMIFS(Source!L:L,Source!$B:$B,'Process (2)'!$B586,Source!$Q:$Q,"Chiều"))))</f>
        <v/>
      </c>
    </row>
    <row r="587" spans="1:11" x14ac:dyDescent="0.25">
      <c r="A587" t="str">
        <v/>
      </c>
      <c r="B587" t="str">
        <v/>
      </c>
      <c r="C587" t="str">
        <f>IF(B587="","",COUNTIF(Source!$B$1:$B$999,B587))</f>
        <v/>
      </c>
      <c r="D587" t="str">
        <f>IF($C587="","",IF($C587=0,"",
IF(SUMIFS(Source!I:I,Source!$B:$B,'Process (2)'!$B587,Source!$Q:$Q,"Sáng")=0,"",SUMIFS(Source!I:I,Source!$B:$B,'Process (2)'!$B587,Source!$Q:$Q,"Sáng"))))</f>
        <v/>
      </c>
      <c r="E587" t="str">
        <f>IF($C587="","",IF($C587=0,"",
IF($D587="","",SUMIFS(Source!J:J,Source!$B:$B,'Process (2)'!$B587,Source!$Q:$Q,"Sáng"))))</f>
        <v/>
      </c>
      <c r="F587" t="str">
        <f>IF($C587="","",IF($C587=0,"",
IF($D587="","",SUMIFS(Source!K:K,Source!$B:$B,'Process (2)'!$B587,Source!$Q:$Q,"Sáng"))))</f>
        <v/>
      </c>
      <c r="G587" t="str">
        <f>IF($C587="","",IF($C587=0,"",
IF($D587="","",SUMIFS(Source!L:L,Source!$B:$B,'Process (2)'!$B587,Source!$Q:$Q,"Sáng"))))</f>
        <v/>
      </c>
      <c r="H587" t="str">
        <f>IF($C587="","",IF($C587=0,"",
IF(SUMIFS(Source!M:M,Source!$B:$B,'Process (2)'!$B587,Source!$Q:$Q,"Chiều")=0,"",SUMIFS(Source!M:M,Source!$B:$B,'Process (2)'!$B587,Source!$Q:$Q,"Chiều"))))</f>
        <v/>
      </c>
      <c r="I587" t="str">
        <f>IF($C587="","",IF($C587=0,"",
IF($H587="","",SUMIFS(Source!J:J,Source!$B:$B,'Process (2)'!$B587,Source!$Q:$Q,"Chiều"))))</f>
        <v/>
      </c>
      <c r="J587" t="str">
        <f>IF($C587="","",IF($C587=0,"",
IF($H587="","",SUMIFS(Source!K:K,Source!$B:$B,'Process (2)'!$B587,Source!$Q:$Q,"Chiều"))))</f>
        <v/>
      </c>
      <c r="K587" t="str">
        <f>IF($C587="","",IF($C587=0,"",
IF($H587="","",SUMIFS(Source!L:L,Source!$B:$B,'Process (2)'!$B587,Source!$Q:$Q,"Chiều"))))</f>
        <v/>
      </c>
    </row>
    <row r="588" spans="1:11" x14ac:dyDescent="0.25">
      <c r="A588" t="str">
        <v/>
      </c>
      <c r="B588" t="str">
        <v/>
      </c>
      <c r="C588" t="str">
        <f>IF(B588="","",COUNTIF(Source!$B$1:$B$999,B588))</f>
        <v/>
      </c>
      <c r="D588" t="str">
        <f>IF($C588="","",IF($C588=0,"",
IF(SUMIFS(Source!I:I,Source!$B:$B,'Process (2)'!$B588,Source!$Q:$Q,"Sáng")=0,"",SUMIFS(Source!I:I,Source!$B:$B,'Process (2)'!$B588,Source!$Q:$Q,"Sáng"))))</f>
        <v/>
      </c>
      <c r="E588" t="str">
        <f>IF($C588="","",IF($C588=0,"",
IF($D588="","",SUMIFS(Source!J:J,Source!$B:$B,'Process (2)'!$B588,Source!$Q:$Q,"Sáng"))))</f>
        <v/>
      </c>
      <c r="F588" t="str">
        <f>IF($C588="","",IF($C588=0,"",
IF($D588="","",SUMIFS(Source!K:K,Source!$B:$B,'Process (2)'!$B588,Source!$Q:$Q,"Sáng"))))</f>
        <v/>
      </c>
      <c r="G588" t="str">
        <f>IF($C588="","",IF($C588=0,"",
IF($D588="","",SUMIFS(Source!L:L,Source!$B:$B,'Process (2)'!$B588,Source!$Q:$Q,"Sáng"))))</f>
        <v/>
      </c>
      <c r="H588" t="str">
        <f>IF($C588="","",IF($C588=0,"",
IF(SUMIFS(Source!M:M,Source!$B:$B,'Process (2)'!$B588,Source!$Q:$Q,"Chiều")=0,"",SUMIFS(Source!M:M,Source!$B:$B,'Process (2)'!$B588,Source!$Q:$Q,"Chiều"))))</f>
        <v/>
      </c>
      <c r="I588" t="str">
        <f>IF($C588="","",IF($C588=0,"",
IF($H588="","",SUMIFS(Source!J:J,Source!$B:$B,'Process (2)'!$B588,Source!$Q:$Q,"Chiều"))))</f>
        <v/>
      </c>
      <c r="J588" t="str">
        <f>IF($C588="","",IF($C588=0,"",
IF($H588="","",SUMIFS(Source!K:K,Source!$B:$B,'Process (2)'!$B588,Source!$Q:$Q,"Chiều"))))</f>
        <v/>
      </c>
      <c r="K588" t="str">
        <f>IF($C588="","",IF($C588=0,"",
IF($H588="","",SUMIFS(Source!L:L,Source!$B:$B,'Process (2)'!$B588,Source!$Q:$Q,"Chiều"))))</f>
        <v/>
      </c>
    </row>
    <row r="589" spans="1:11" x14ac:dyDescent="0.25">
      <c r="A589" t="str">
        <v/>
      </c>
      <c r="B589" t="str">
        <v/>
      </c>
      <c r="C589" t="str">
        <f>IF(B589="","",COUNTIF(Source!$B$1:$B$999,B589))</f>
        <v/>
      </c>
      <c r="D589" t="str">
        <f>IF($C589="","",IF($C589=0,"",
IF(SUMIFS(Source!I:I,Source!$B:$B,'Process (2)'!$B589,Source!$Q:$Q,"Sáng")=0,"",SUMIFS(Source!I:I,Source!$B:$B,'Process (2)'!$B589,Source!$Q:$Q,"Sáng"))))</f>
        <v/>
      </c>
      <c r="E589" t="str">
        <f>IF($C589="","",IF($C589=0,"",
IF($D589="","",SUMIFS(Source!J:J,Source!$B:$B,'Process (2)'!$B589,Source!$Q:$Q,"Sáng"))))</f>
        <v/>
      </c>
      <c r="F589" t="str">
        <f>IF($C589="","",IF($C589=0,"",
IF($D589="","",SUMIFS(Source!K:K,Source!$B:$B,'Process (2)'!$B589,Source!$Q:$Q,"Sáng"))))</f>
        <v/>
      </c>
      <c r="G589" t="str">
        <f>IF($C589="","",IF($C589=0,"",
IF($D589="","",SUMIFS(Source!L:L,Source!$B:$B,'Process (2)'!$B589,Source!$Q:$Q,"Sáng"))))</f>
        <v/>
      </c>
      <c r="H589" t="str">
        <f>IF($C589="","",IF($C589=0,"",
IF(SUMIFS(Source!M:M,Source!$B:$B,'Process (2)'!$B589,Source!$Q:$Q,"Chiều")=0,"",SUMIFS(Source!M:M,Source!$B:$B,'Process (2)'!$B589,Source!$Q:$Q,"Chiều"))))</f>
        <v/>
      </c>
      <c r="I589" t="str">
        <f>IF($C589="","",IF($C589=0,"",
IF($H589="","",SUMIFS(Source!J:J,Source!$B:$B,'Process (2)'!$B589,Source!$Q:$Q,"Chiều"))))</f>
        <v/>
      </c>
      <c r="J589" t="str">
        <f>IF($C589="","",IF($C589=0,"",
IF($H589="","",SUMIFS(Source!K:K,Source!$B:$B,'Process (2)'!$B589,Source!$Q:$Q,"Chiều"))))</f>
        <v/>
      </c>
      <c r="K589" t="str">
        <f>IF($C589="","",IF($C589=0,"",
IF($H589="","",SUMIFS(Source!L:L,Source!$B:$B,'Process (2)'!$B589,Source!$Q:$Q,"Chiều"))))</f>
        <v/>
      </c>
    </row>
    <row r="590" spans="1:11" x14ac:dyDescent="0.25">
      <c r="A590" t="str">
        <v/>
      </c>
      <c r="B590" t="str">
        <v/>
      </c>
      <c r="C590" t="str">
        <f>IF(B590="","",COUNTIF(Source!$B$1:$B$999,B590))</f>
        <v/>
      </c>
      <c r="D590" t="str">
        <f>IF($C590="","",IF($C590=0,"",
IF(SUMIFS(Source!I:I,Source!$B:$B,'Process (2)'!$B590,Source!$Q:$Q,"Sáng")=0,"",SUMIFS(Source!I:I,Source!$B:$B,'Process (2)'!$B590,Source!$Q:$Q,"Sáng"))))</f>
        <v/>
      </c>
      <c r="E590" t="str">
        <f>IF($C590="","",IF($C590=0,"",
IF($D590="","",SUMIFS(Source!J:J,Source!$B:$B,'Process (2)'!$B590,Source!$Q:$Q,"Sáng"))))</f>
        <v/>
      </c>
      <c r="F590" t="str">
        <f>IF($C590="","",IF($C590=0,"",
IF($D590="","",SUMIFS(Source!K:K,Source!$B:$B,'Process (2)'!$B590,Source!$Q:$Q,"Sáng"))))</f>
        <v/>
      </c>
      <c r="G590" t="str">
        <f>IF($C590="","",IF($C590=0,"",
IF($D590="","",SUMIFS(Source!L:L,Source!$B:$B,'Process (2)'!$B590,Source!$Q:$Q,"Sáng"))))</f>
        <v/>
      </c>
      <c r="H590" t="str">
        <f>IF($C590="","",IF($C590=0,"",
IF(SUMIFS(Source!M:M,Source!$B:$B,'Process (2)'!$B590,Source!$Q:$Q,"Chiều")=0,"",SUMIFS(Source!M:M,Source!$B:$B,'Process (2)'!$B590,Source!$Q:$Q,"Chiều"))))</f>
        <v/>
      </c>
      <c r="I590" t="str">
        <f>IF($C590="","",IF($C590=0,"",
IF($H590="","",SUMIFS(Source!J:J,Source!$B:$B,'Process (2)'!$B590,Source!$Q:$Q,"Chiều"))))</f>
        <v/>
      </c>
      <c r="J590" t="str">
        <f>IF($C590="","",IF($C590=0,"",
IF($H590="","",SUMIFS(Source!K:K,Source!$B:$B,'Process (2)'!$B590,Source!$Q:$Q,"Chiều"))))</f>
        <v/>
      </c>
      <c r="K590" t="str">
        <f>IF($C590="","",IF($C590=0,"",
IF($H590="","",SUMIFS(Source!L:L,Source!$B:$B,'Process (2)'!$B590,Source!$Q:$Q,"Chiều"))))</f>
        <v/>
      </c>
    </row>
    <row r="591" spans="1:11" x14ac:dyDescent="0.25">
      <c r="A591" t="str">
        <v/>
      </c>
      <c r="B591" t="str">
        <v/>
      </c>
      <c r="C591" t="str">
        <f>IF(B591="","",COUNTIF(Source!$B$1:$B$999,B591))</f>
        <v/>
      </c>
      <c r="D591" t="str">
        <f>IF($C591="","",IF($C591=0,"",
IF(SUMIFS(Source!I:I,Source!$B:$B,'Process (2)'!$B591,Source!$Q:$Q,"Sáng")=0,"",SUMIFS(Source!I:I,Source!$B:$B,'Process (2)'!$B591,Source!$Q:$Q,"Sáng"))))</f>
        <v/>
      </c>
      <c r="E591" t="str">
        <f>IF($C591="","",IF($C591=0,"",
IF($D591="","",SUMIFS(Source!J:J,Source!$B:$B,'Process (2)'!$B591,Source!$Q:$Q,"Sáng"))))</f>
        <v/>
      </c>
      <c r="F591" t="str">
        <f>IF($C591="","",IF($C591=0,"",
IF($D591="","",SUMIFS(Source!K:K,Source!$B:$B,'Process (2)'!$B591,Source!$Q:$Q,"Sáng"))))</f>
        <v/>
      </c>
      <c r="G591" t="str">
        <f>IF($C591="","",IF($C591=0,"",
IF($D591="","",SUMIFS(Source!L:L,Source!$B:$B,'Process (2)'!$B591,Source!$Q:$Q,"Sáng"))))</f>
        <v/>
      </c>
      <c r="H591" t="str">
        <f>IF($C591="","",IF($C591=0,"",
IF(SUMIFS(Source!M:M,Source!$B:$B,'Process (2)'!$B591,Source!$Q:$Q,"Chiều")=0,"",SUMIFS(Source!M:M,Source!$B:$B,'Process (2)'!$B591,Source!$Q:$Q,"Chiều"))))</f>
        <v/>
      </c>
      <c r="I591" t="str">
        <f>IF($C591="","",IF($C591=0,"",
IF($H591="","",SUMIFS(Source!J:J,Source!$B:$B,'Process (2)'!$B591,Source!$Q:$Q,"Chiều"))))</f>
        <v/>
      </c>
      <c r="J591" t="str">
        <f>IF($C591="","",IF($C591=0,"",
IF($H591="","",SUMIFS(Source!K:K,Source!$B:$B,'Process (2)'!$B591,Source!$Q:$Q,"Chiều"))))</f>
        <v/>
      </c>
      <c r="K591" t="str">
        <f>IF($C591="","",IF($C591=0,"",
IF($H591="","",SUMIFS(Source!L:L,Source!$B:$B,'Process (2)'!$B591,Source!$Q:$Q,"Chiều"))))</f>
        <v/>
      </c>
    </row>
    <row r="592" spans="1:11" x14ac:dyDescent="0.25">
      <c r="A592" t="str">
        <v/>
      </c>
      <c r="B592" t="str">
        <v/>
      </c>
      <c r="C592" t="str">
        <f>IF(B592="","",COUNTIF(Source!$B$1:$B$999,B592))</f>
        <v/>
      </c>
      <c r="D592" t="str">
        <f>IF($C592="","",IF($C592=0,"",
IF(SUMIFS(Source!I:I,Source!$B:$B,'Process (2)'!$B592,Source!$Q:$Q,"Sáng")=0,"",SUMIFS(Source!I:I,Source!$B:$B,'Process (2)'!$B592,Source!$Q:$Q,"Sáng"))))</f>
        <v/>
      </c>
      <c r="E592" t="str">
        <f>IF($C592="","",IF($C592=0,"",
IF($D592="","",SUMIFS(Source!J:J,Source!$B:$B,'Process (2)'!$B592,Source!$Q:$Q,"Sáng"))))</f>
        <v/>
      </c>
      <c r="F592" t="str">
        <f>IF($C592="","",IF($C592=0,"",
IF($D592="","",SUMIFS(Source!K:K,Source!$B:$B,'Process (2)'!$B592,Source!$Q:$Q,"Sáng"))))</f>
        <v/>
      </c>
      <c r="G592" t="str">
        <f>IF($C592="","",IF($C592=0,"",
IF($D592="","",SUMIFS(Source!L:L,Source!$B:$B,'Process (2)'!$B592,Source!$Q:$Q,"Sáng"))))</f>
        <v/>
      </c>
      <c r="H592" t="str">
        <f>IF($C592="","",IF($C592=0,"",
IF(SUMIFS(Source!M:M,Source!$B:$B,'Process (2)'!$B592,Source!$Q:$Q,"Chiều")=0,"",SUMIFS(Source!M:M,Source!$B:$B,'Process (2)'!$B592,Source!$Q:$Q,"Chiều"))))</f>
        <v/>
      </c>
      <c r="I592" t="str">
        <f>IF($C592="","",IF($C592=0,"",
IF($H592="","",SUMIFS(Source!J:J,Source!$B:$B,'Process (2)'!$B592,Source!$Q:$Q,"Chiều"))))</f>
        <v/>
      </c>
      <c r="J592" t="str">
        <f>IF($C592="","",IF($C592=0,"",
IF($H592="","",SUMIFS(Source!K:K,Source!$B:$B,'Process (2)'!$B592,Source!$Q:$Q,"Chiều"))))</f>
        <v/>
      </c>
      <c r="K592" t="str">
        <f>IF($C592="","",IF($C592=0,"",
IF($H592="","",SUMIFS(Source!L:L,Source!$B:$B,'Process (2)'!$B592,Source!$Q:$Q,"Chiều"))))</f>
        <v/>
      </c>
    </row>
    <row r="593" spans="1:11" x14ac:dyDescent="0.25">
      <c r="A593" t="str">
        <v/>
      </c>
      <c r="B593" t="str">
        <v/>
      </c>
      <c r="C593" t="str">
        <f>IF(B593="","",COUNTIF(Source!$B$1:$B$999,B593))</f>
        <v/>
      </c>
      <c r="D593" t="str">
        <f>IF($C593="","",IF($C593=0,"",
IF(SUMIFS(Source!I:I,Source!$B:$B,'Process (2)'!$B593,Source!$Q:$Q,"Sáng")=0,"",SUMIFS(Source!I:I,Source!$B:$B,'Process (2)'!$B593,Source!$Q:$Q,"Sáng"))))</f>
        <v/>
      </c>
      <c r="E593" t="str">
        <f>IF($C593="","",IF($C593=0,"",
IF($D593="","",SUMIFS(Source!J:J,Source!$B:$B,'Process (2)'!$B593,Source!$Q:$Q,"Sáng"))))</f>
        <v/>
      </c>
      <c r="F593" t="str">
        <f>IF($C593="","",IF($C593=0,"",
IF($D593="","",SUMIFS(Source!K:K,Source!$B:$B,'Process (2)'!$B593,Source!$Q:$Q,"Sáng"))))</f>
        <v/>
      </c>
      <c r="G593" t="str">
        <f>IF($C593="","",IF($C593=0,"",
IF($D593="","",SUMIFS(Source!L:L,Source!$B:$B,'Process (2)'!$B593,Source!$Q:$Q,"Sáng"))))</f>
        <v/>
      </c>
      <c r="H593" t="str">
        <f>IF($C593="","",IF($C593=0,"",
IF(SUMIFS(Source!M:M,Source!$B:$B,'Process (2)'!$B593,Source!$Q:$Q,"Chiều")=0,"",SUMIFS(Source!M:M,Source!$B:$B,'Process (2)'!$B593,Source!$Q:$Q,"Chiều"))))</f>
        <v/>
      </c>
      <c r="I593" t="str">
        <f>IF($C593="","",IF($C593=0,"",
IF($H593="","",SUMIFS(Source!J:J,Source!$B:$B,'Process (2)'!$B593,Source!$Q:$Q,"Chiều"))))</f>
        <v/>
      </c>
      <c r="J593" t="str">
        <f>IF($C593="","",IF($C593=0,"",
IF($H593="","",SUMIFS(Source!K:K,Source!$B:$B,'Process (2)'!$B593,Source!$Q:$Q,"Chiều"))))</f>
        <v/>
      </c>
      <c r="K593" t="str">
        <f>IF($C593="","",IF($C593=0,"",
IF($H593="","",SUMIFS(Source!L:L,Source!$B:$B,'Process (2)'!$B593,Source!$Q:$Q,"Chiều"))))</f>
        <v/>
      </c>
    </row>
    <row r="594" spans="1:11" x14ac:dyDescent="0.25">
      <c r="A594" t="str">
        <v/>
      </c>
      <c r="B594" t="str">
        <v/>
      </c>
      <c r="C594" t="str">
        <f>IF(B594="","",COUNTIF(Source!$B$1:$B$999,B594))</f>
        <v/>
      </c>
      <c r="D594" t="str">
        <f>IF($C594="","",IF($C594=0,"",
IF(SUMIFS(Source!I:I,Source!$B:$B,'Process (2)'!$B594,Source!$Q:$Q,"Sáng")=0,"",SUMIFS(Source!I:I,Source!$B:$B,'Process (2)'!$B594,Source!$Q:$Q,"Sáng"))))</f>
        <v/>
      </c>
      <c r="E594" t="str">
        <f>IF($C594="","",IF($C594=0,"",
IF($D594="","",SUMIFS(Source!J:J,Source!$B:$B,'Process (2)'!$B594,Source!$Q:$Q,"Sáng"))))</f>
        <v/>
      </c>
      <c r="F594" t="str">
        <f>IF($C594="","",IF($C594=0,"",
IF($D594="","",SUMIFS(Source!K:K,Source!$B:$B,'Process (2)'!$B594,Source!$Q:$Q,"Sáng"))))</f>
        <v/>
      </c>
      <c r="G594" t="str">
        <f>IF($C594="","",IF($C594=0,"",
IF($D594="","",SUMIFS(Source!L:L,Source!$B:$B,'Process (2)'!$B594,Source!$Q:$Q,"Sáng"))))</f>
        <v/>
      </c>
      <c r="H594" t="str">
        <f>IF($C594="","",IF($C594=0,"",
IF(SUMIFS(Source!M:M,Source!$B:$B,'Process (2)'!$B594,Source!$Q:$Q,"Chiều")=0,"",SUMIFS(Source!M:M,Source!$B:$B,'Process (2)'!$B594,Source!$Q:$Q,"Chiều"))))</f>
        <v/>
      </c>
      <c r="I594" t="str">
        <f>IF($C594="","",IF($C594=0,"",
IF($H594="","",SUMIFS(Source!J:J,Source!$B:$B,'Process (2)'!$B594,Source!$Q:$Q,"Chiều"))))</f>
        <v/>
      </c>
      <c r="J594" t="str">
        <f>IF($C594="","",IF($C594=0,"",
IF($H594="","",SUMIFS(Source!K:K,Source!$B:$B,'Process (2)'!$B594,Source!$Q:$Q,"Chiều"))))</f>
        <v/>
      </c>
      <c r="K594" t="str">
        <f>IF($C594="","",IF($C594=0,"",
IF($H594="","",SUMIFS(Source!L:L,Source!$B:$B,'Process (2)'!$B594,Source!$Q:$Q,"Chiều"))))</f>
        <v/>
      </c>
    </row>
    <row r="595" spans="1:11" x14ac:dyDescent="0.25">
      <c r="A595" t="str">
        <v/>
      </c>
      <c r="B595" t="str">
        <v/>
      </c>
      <c r="C595" t="str">
        <f>IF(B595="","",COUNTIF(Source!$B$1:$B$999,B595))</f>
        <v/>
      </c>
      <c r="D595" t="str">
        <f>IF($C595="","",IF($C595=0,"",
IF(SUMIFS(Source!I:I,Source!$B:$B,'Process (2)'!$B595,Source!$Q:$Q,"Sáng")=0,"",SUMIFS(Source!I:I,Source!$B:$B,'Process (2)'!$B595,Source!$Q:$Q,"Sáng"))))</f>
        <v/>
      </c>
      <c r="E595" t="str">
        <f>IF($C595="","",IF($C595=0,"",
IF($D595="","",SUMIFS(Source!J:J,Source!$B:$B,'Process (2)'!$B595,Source!$Q:$Q,"Sáng"))))</f>
        <v/>
      </c>
      <c r="F595" t="str">
        <f>IF($C595="","",IF($C595=0,"",
IF($D595="","",SUMIFS(Source!K:K,Source!$B:$B,'Process (2)'!$B595,Source!$Q:$Q,"Sáng"))))</f>
        <v/>
      </c>
      <c r="G595" t="str">
        <f>IF($C595="","",IF($C595=0,"",
IF($D595="","",SUMIFS(Source!L:L,Source!$B:$B,'Process (2)'!$B595,Source!$Q:$Q,"Sáng"))))</f>
        <v/>
      </c>
      <c r="H595" t="str">
        <f>IF($C595="","",IF($C595=0,"",
IF(SUMIFS(Source!M:M,Source!$B:$B,'Process (2)'!$B595,Source!$Q:$Q,"Chiều")=0,"",SUMIFS(Source!M:M,Source!$B:$B,'Process (2)'!$B595,Source!$Q:$Q,"Chiều"))))</f>
        <v/>
      </c>
      <c r="I595" t="str">
        <f>IF($C595="","",IF($C595=0,"",
IF($H595="","",SUMIFS(Source!J:J,Source!$B:$B,'Process (2)'!$B595,Source!$Q:$Q,"Chiều"))))</f>
        <v/>
      </c>
      <c r="J595" t="str">
        <f>IF($C595="","",IF($C595=0,"",
IF($H595="","",SUMIFS(Source!K:K,Source!$B:$B,'Process (2)'!$B595,Source!$Q:$Q,"Chiều"))))</f>
        <v/>
      </c>
      <c r="K595" t="str">
        <f>IF($C595="","",IF($C595=0,"",
IF($H595="","",SUMIFS(Source!L:L,Source!$B:$B,'Process (2)'!$B595,Source!$Q:$Q,"Chiều"))))</f>
        <v/>
      </c>
    </row>
    <row r="596" spans="1:11" x14ac:dyDescent="0.25">
      <c r="A596" t="str">
        <v/>
      </c>
      <c r="B596" t="str">
        <v/>
      </c>
      <c r="C596" t="str">
        <f>IF(B596="","",COUNTIF(Source!$B$1:$B$999,B596))</f>
        <v/>
      </c>
      <c r="D596" t="str">
        <f>IF($C596="","",IF($C596=0,"",
IF(SUMIFS(Source!I:I,Source!$B:$B,'Process (2)'!$B596,Source!$Q:$Q,"Sáng")=0,"",SUMIFS(Source!I:I,Source!$B:$B,'Process (2)'!$B596,Source!$Q:$Q,"Sáng"))))</f>
        <v/>
      </c>
      <c r="E596" t="str">
        <f>IF($C596="","",IF($C596=0,"",
IF($D596="","",SUMIFS(Source!J:J,Source!$B:$B,'Process (2)'!$B596,Source!$Q:$Q,"Sáng"))))</f>
        <v/>
      </c>
      <c r="F596" t="str">
        <f>IF($C596="","",IF($C596=0,"",
IF($D596="","",SUMIFS(Source!K:K,Source!$B:$B,'Process (2)'!$B596,Source!$Q:$Q,"Sáng"))))</f>
        <v/>
      </c>
      <c r="G596" t="str">
        <f>IF($C596="","",IF($C596=0,"",
IF($D596="","",SUMIFS(Source!L:L,Source!$B:$B,'Process (2)'!$B596,Source!$Q:$Q,"Sáng"))))</f>
        <v/>
      </c>
      <c r="H596" t="str">
        <f>IF($C596="","",IF($C596=0,"",
IF(SUMIFS(Source!M:M,Source!$B:$B,'Process (2)'!$B596,Source!$Q:$Q,"Chiều")=0,"",SUMIFS(Source!M:M,Source!$B:$B,'Process (2)'!$B596,Source!$Q:$Q,"Chiều"))))</f>
        <v/>
      </c>
      <c r="I596" t="str">
        <f>IF($C596="","",IF($C596=0,"",
IF($H596="","",SUMIFS(Source!J:J,Source!$B:$B,'Process (2)'!$B596,Source!$Q:$Q,"Chiều"))))</f>
        <v/>
      </c>
      <c r="J596" t="str">
        <f>IF($C596="","",IF($C596=0,"",
IF($H596="","",SUMIFS(Source!K:K,Source!$B:$B,'Process (2)'!$B596,Source!$Q:$Q,"Chiều"))))</f>
        <v/>
      </c>
      <c r="K596" t="str">
        <f>IF($C596="","",IF($C596=0,"",
IF($H596="","",SUMIFS(Source!L:L,Source!$B:$B,'Process (2)'!$B596,Source!$Q:$Q,"Chiều"))))</f>
        <v/>
      </c>
    </row>
    <row r="597" spans="1:11" x14ac:dyDescent="0.25">
      <c r="A597" t="str">
        <v/>
      </c>
      <c r="B597" t="str">
        <v/>
      </c>
      <c r="C597" t="str">
        <f>IF(B597="","",COUNTIF(Source!$B$1:$B$999,B597))</f>
        <v/>
      </c>
      <c r="D597" t="str">
        <f>IF($C597="","",IF($C597=0,"",
IF(SUMIFS(Source!I:I,Source!$B:$B,'Process (2)'!$B597,Source!$Q:$Q,"Sáng")=0,"",SUMIFS(Source!I:I,Source!$B:$B,'Process (2)'!$B597,Source!$Q:$Q,"Sáng"))))</f>
        <v/>
      </c>
      <c r="E597" t="str">
        <f>IF($C597="","",IF($C597=0,"",
IF($D597="","",SUMIFS(Source!J:J,Source!$B:$B,'Process (2)'!$B597,Source!$Q:$Q,"Sáng"))))</f>
        <v/>
      </c>
      <c r="F597" t="str">
        <f>IF($C597="","",IF($C597=0,"",
IF($D597="","",SUMIFS(Source!K:K,Source!$B:$B,'Process (2)'!$B597,Source!$Q:$Q,"Sáng"))))</f>
        <v/>
      </c>
      <c r="G597" t="str">
        <f>IF($C597="","",IF($C597=0,"",
IF($D597="","",SUMIFS(Source!L:L,Source!$B:$B,'Process (2)'!$B597,Source!$Q:$Q,"Sáng"))))</f>
        <v/>
      </c>
      <c r="H597" t="str">
        <f>IF($C597="","",IF($C597=0,"",
IF(SUMIFS(Source!M:M,Source!$B:$B,'Process (2)'!$B597,Source!$Q:$Q,"Chiều")=0,"",SUMIFS(Source!M:M,Source!$B:$B,'Process (2)'!$B597,Source!$Q:$Q,"Chiều"))))</f>
        <v/>
      </c>
      <c r="I597" t="str">
        <f>IF($C597="","",IF($C597=0,"",
IF($H597="","",SUMIFS(Source!J:J,Source!$B:$B,'Process (2)'!$B597,Source!$Q:$Q,"Chiều"))))</f>
        <v/>
      </c>
      <c r="J597" t="str">
        <f>IF($C597="","",IF($C597=0,"",
IF($H597="","",SUMIFS(Source!K:K,Source!$B:$B,'Process (2)'!$B597,Source!$Q:$Q,"Chiều"))))</f>
        <v/>
      </c>
      <c r="K597" t="str">
        <f>IF($C597="","",IF($C597=0,"",
IF($H597="","",SUMIFS(Source!L:L,Source!$B:$B,'Process (2)'!$B597,Source!$Q:$Q,"Chiều"))))</f>
        <v/>
      </c>
    </row>
    <row r="598" spans="1:11" x14ac:dyDescent="0.25">
      <c r="A598" t="str">
        <v/>
      </c>
      <c r="B598" t="str">
        <v/>
      </c>
      <c r="C598" t="str">
        <f>IF(B598="","",COUNTIF(Source!$B$1:$B$999,B598))</f>
        <v/>
      </c>
      <c r="D598" t="str">
        <f>IF($C598="","",IF($C598=0,"",
IF(SUMIFS(Source!I:I,Source!$B:$B,'Process (2)'!$B598,Source!$Q:$Q,"Sáng")=0,"",SUMIFS(Source!I:I,Source!$B:$B,'Process (2)'!$B598,Source!$Q:$Q,"Sáng"))))</f>
        <v/>
      </c>
      <c r="E598" t="str">
        <f>IF($C598="","",IF($C598=0,"",
IF($D598="","",SUMIFS(Source!J:J,Source!$B:$B,'Process (2)'!$B598,Source!$Q:$Q,"Sáng"))))</f>
        <v/>
      </c>
      <c r="F598" t="str">
        <f>IF($C598="","",IF($C598=0,"",
IF($D598="","",SUMIFS(Source!K:K,Source!$B:$B,'Process (2)'!$B598,Source!$Q:$Q,"Sáng"))))</f>
        <v/>
      </c>
      <c r="G598" t="str">
        <f>IF($C598="","",IF($C598=0,"",
IF($D598="","",SUMIFS(Source!L:L,Source!$B:$B,'Process (2)'!$B598,Source!$Q:$Q,"Sáng"))))</f>
        <v/>
      </c>
      <c r="H598" t="str">
        <f>IF($C598="","",IF($C598=0,"",
IF(SUMIFS(Source!M:M,Source!$B:$B,'Process (2)'!$B598,Source!$Q:$Q,"Chiều")=0,"",SUMIFS(Source!M:M,Source!$B:$B,'Process (2)'!$B598,Source!$Q:$Q,"Chiều"))))</f>
        <v/>
      </c>
      <c r="I598" t="str">
        <f>IF($C598="","",IF($C598=0,"",
IF($H598="","",SUMIFS(Source!J:J,Source!$B:$B,'Process (2)'!$B598,Source!$Q:$Q,"Chiều"))))</f>
        <v/>
      </c>
      <c r="J598" t="str">
        <f>IF($C598="","",IF($C598=0,"",
IF($H598="","",SUMIFS(Source!K:K,Source!$B:$B,'Process (2)'!$B598,Source!$Q:$Q,"Chiều"))))</f>
        <v/>
      </c>
      <c r="K598" t="str">
        <f>IF($C598="","",IF($C598=0,"",
IF($H598="","",SUMIFS(Source!L:L,Source!$B:$B,'Process (2)'!$B598,Source!$Q:$Q,"Chiều"))))</f>
        <v/>
      </c>
    </row>
    <row r="599" spans="1:11" x14ac:dyDescent="0.25">
      <c r="A599" t="str">
        <v/>
      </c>
      <c r="B599" t="str">
        <v/>
      </c>
      <c r="C599" t="str">
        <f>IF(B599="","",COUNTIF(Source!$B$1:$B$999,B599))</f>
        <v/>
      </c>
      <c r="D599" t="str">
        <f>IF($C599="","",IF($C599=0,"",
IF(SUMIFS(Source!I:I,Source!$B:$B,'Process (2)'!$B599,Source!$Q:$Q,"Sáng")=0,"",SUMIFS(Source!I:I,Source!$B:$B,'Process (2)'!$B599,Source!$Q:$Q,"Sáng"))))</f>
        <v/>
      </c>
      <c r="E599" t="str">
        <f>IF($C599="","",IF($C599=0,"",
IF($D599="","",SUMIFS(Source!J:J,Source!$B:$B,'Process (2)'!$B599,Source!$Q:$Q,"Sáng"))))</f>
        <v/>
      </c>
      <c r="F599" t="str">
        <f>IF($C599="","",IF($C599=0,"",
IF($D599="","",SUMIFS(Source!K:K,Source!$B:$B,'Process (2)'!$B599,Source!$Q:$Q,"Sáng"))))</f>
        <v/>
      </c>
      <c r="G599" t="str">
        <f>IF($C599="","",IF($C599=0,"",
IF($D599="","",SUMIFS(Source!L:L,Source!$B:$B,'Process (2)'!$B599,Source!$Q:$Q,"Sáng"))))</f>
        <v/>
      </c>
      <c r="H599" t="str">
        <f>IF($C599="","",IF($C599=0,"",
IF(SUMIFS(Source!M:M,Source!$B:$B,'Process (2)'!$B599,Source!$Q:$Q,"Chiều")=0,"",SUMIFS(Source!M:M,Source!$B:$B,'Process (2)'!$B599,Source!$Q:$Q,"Chiều"))))</f>
        <v/>
      </c>
      <c r="I599" t="str">
        <f>IF($C599="","",IF($C599=0,"",
IF($H599="","",SUMIFS(Source!J:J,Source!$B:$B,'Process (2)'!$B599,Source!$Q:$Q,"Chiều"))))</f>
        <v/>
      </c>
      <c r="J599" t="str">
        <f>IF($C599="","",IF($C599=0,"",
IF($H599="","",SUMIFS(Source!K:K,Source!$B:$B,'Process (2)'!$B599,Source!$Q:$Q,"Chiều"))))</f>
        <v/>
      </c>
      <c r="K599" t="str">
        <f>IF($C599="","",IF($C599=0,"",
IF($H599="","",SUMIFS(Source!L:L,Source!$B:$B,'Process (2)'!$B599,Source!$Q:$Q,"Chiều"))))</f>
        <v/>
      </c>
    </row>
    <row r="600" spans="1:11" x14ac:dyDescent="0.25">
      <c r="A600" t="str">
        <v/>
      </c>
      <c r="B600" t="str">
        <v/>
      </c>
      <c r="C600" t="str">
        <f>IF(B600="","",COUNTIF(Source!$B$1:$B$999,B600))</f>
        <v/>
      </c>
      <c r="D600" t="str">
        <f>IF($C600="","",IF($C600=0,"",
IF(SUMIFS(Source!I:I,Source!$B:$B,'Process (2)'!$B600,Source!$Q:$Q,"Sáng")=0,"",SUMIFS(Source!I:I,Source!$B:$B,'Process (2)'!$B600,Source!$Q:$Q,"Sáng"))))</f>
        <v/>
      </c>
      <c r="E600" t="str">
        <f>IF($C600="","",IF($C600=0,"",
IF($D600="","",SUMIFS(Source!J:J,Source!$B:$B,'Process (2)'!$B600,Source!$Q:$Q,"Sáng"))))</f>
        <v/>
      </c>
      <c r="F600" t="str">
        <f>IF($C600="","",IF($C600=0,"",
IF($D600="","",SUMIFS(Source!K:K,Source!$B:$B,'Process (2)'!$B600,Source!$Q:$Q,"Sáng"))))</f>
        <v/>
      </c>
      <c r="G600" t="str">
        <f>IF($C600="","",IF($C600=0,"",
IF($D600="","",SUMIFS(Source!L:L,Source!$B:$B,'Process (2)'!$B600,Source!$Q:$Q,"Sáng"))))</f>
        <v/>
      </c>
      <c r="H600" t="str">
        <f>IF($C600="","",IF($C600=0,"",
IF(SUMIFS(Source!M:M,Source!$B:$B,'Process (2)'!$B600,Source!$Q:$Q,"Chiều")=0,"",SUMIFS(Source!M:M,Source!$B:$B,'Process (2)'!$B600,Source!$Q:$Q,"Chiều"))))</f>
        <v/>
      </c>
      <c r="I600" t="str">
        <f>IF($C600="","",IF($C600=0,"",
IF($H600="","",SUMIFS(Source!J:J,Source!$B:$B,'Process (2)'!$B600,Source!$Q:$Q,"Chiều"))))</f>
        <v/>
      </c>
      <c r="J600" t="str">
        <f>IF($C600="","",IF($C600=0,"",
IF($H600="","",SUMIFS(Source!K:K,Source!$B:$B,'Process (2)'!$B600,Source!$Q:$Q,"Chiều"))))</f>
        <v/>
      </c>
      <c r="K600" t="str">
        <f>IF($C600="","",IF($C600=0,"",
IF($H600="","",SUMIFS(Source!L:L,Source!$B:$B,'Process (2)'!$B600,Source!$Q:$Q,"Chiều"))))</f>
        <v/>
      </c>
    </row>
    <row r="601" spans="1:11" x14ac:dyDescent="0.25">
      <c r="A601" t="str">
        <v/>
      </c>
      <c r="B601" t="str">
        <v/>
      </c>
      <c r="C601" t="str">
        <f>IF(B601="","",COUNTIF(Source!$B$1:$B$999,B601))</f>
        <v/>
      </c>
      <c r="D601" t="str">
        <f>IF($C601="","",IF($C601=0,"",
IF(SUMIFS(Source!I:I,Source!$B:$B,'Process (2)'!$B601,Source!$Q:$Q,"Sáng")=0,"",SUMIFS(Source!I:I,Source!$B:$B,'Process (2)'!$B601,Source!$Q:$Q,"Sáng"))))</f>
        <v/>
      </c>
      <c r="E601" t="str">
        <f>IF($C601="","",IF($C601=0,"",
IF($D601="","",SUMIFS(Source!J:J,Source!$B:$B,'Process (2)'!$B601,Source!$Q:$Q,"Sáng"))))</f>
        <v/>
      </c>
      <c r="F601" t="str">
        <f>IF($C601="","",IF($C601=0,"",
IF($D601="","",SUMIFS(Source!K:K,Source!$B:$B,'Process (2)'!$B601,Source!$Q:$Q,"Sáng"))))</f>
        <v/>
      </c>
      <c r="G601" t="str">
        <f>IF($C601="","",IF($C601=0,"",
IF($D601="","",SUMIFS(Source!L:L,Source!$B:$B,'Process (2)'!$B601,Source!$Q:$Q,"Sáng"))))</f>
        <v/>
      </c>
      <c r="H601" t="str">
        <f>IF($C601="","",IF($C601=0,"",
IF(SUMIFS(Source!M:M,Source!$B:$B,'Process (2)'!$B601,Source!$Q:$Q,"Chiều")=0,"",SUMIFS(Source!M:M,Source!$B:$B,'Process (2)'!$B601,Source!$Q:$Q,"Chiều"))))</f>
        <v/>
      </c>
      <c r="I601" t="str">
        <f>IF($C601="","",IF($C601=0,"",
IF($H601="","",SUMIFS(Source!J:J,Source!$B:$B,'Process (2)'!$B601,Source!$Q:$Q,"Chiều"))))</f>
        <v/>
      </c>
      <c r="J601" t="str">
        <f>IF($C601="","",IF($C601=0,"",
IF($H601="","",SUMIFS(Source!K:K,Source!$B:$B,'Process (2)'!$B601,Source!$Q:$Q,"Chiều"))))</f>
        <v/>
      </c>
      <c r="K601" t="str">
        <f>IF($C601="","",IF($C601=0,"",
IF($H601="","",SUMIFS(Source!L:L,Source!$B:$B,'Process (2)'!$B601,Source!$Q:$Q,"Chiều"))))</f>
        <v/>
      </c>
    </row>
    <row r="602" spans="1:11" x14ac:dyDescent="0.25">
      <c r="A602" t="str">
        <v/>
      </c>
      <c r="B602" t="str">
        <v/>
      </c>
      <c r="C602" t="str">
        <f>IF(B602="","",COUNTIF(Source!$B$1:$B$999,B602))</f>
        <v/>
      </c>
      <c r="D602" t="str">
        <f>IF($C602="","",IF($C602=0,"",
IF(SUMIFS(Source!I:I,Source!$B:$B,'Process (2)'!$B602,Source!$Q:$Q,"Sáng")=0,"",SUMIFS(Source!I:I,Source!$B:$B,'Process (2)'!$B602,Source!$Q:$Q,"Sáng"))))</f>
        <v/>
      </c>
      <c r="E602" t="str">
        <f>IF($C602="","",IF($C602=0,"",
IF($D602="","",SUMIFS(Source!J:J,Source!$B:$B,'Process (2)'!$B602,Source!$Q:$Q,"Sáng"))))</f>
        <v/>
      </c>
      <c r="F602" t="str">
        <f>IF($C602="","",IF($C602=0,"",
IF($D602="","",SUMIFS(Source!K:K,Source!$B:$B,'Process (2)'!$B602,Source!$Q:$Q,"Sáng"))))</f>
        <v/>
      </c>
      <c r="G602" t="str">
        <f>IF($C602="","",IF($C602=0,"",
IF($D602="","",SUMIFS(Source!L:L,Source!$B:$B,'Process (2)'!$B602,Source!$Q:$Q,"Sáng"))))</f>
        <v/>
      </c>
      <c r="H602" t="str">
        <f>IF($C602="","",IF($C602=0,"",
IF(SUMIFS(Source!M:M,Source!$B:$B,'Process (2)'!$B602,Source!$Q:$Q,"Chiều")=0,"",SUMIFS(Source!M:M,Source!$B:$B,'Process (2)'!$B602,Source!$Q:$Q,"Chiều"))))</f>
        <v/>
      </c>
      <c r="I602" t="str">
        <f>IF($C602="","",IF($C602=0,"",
IF($H602="","",SUMIFS(Source!J:J,Source!$B:$B,'Process (2)'!$B602,Source!$Q:$Q,"Chiều"))))</f>
        <v/>
      </c>
      <c r="J602" t="str">
        <f>IF($C602="","",IF($C602=0,"",
IF($H602="","",SUMIFS(Source!K:K,Source!$B:$B,'Process (2)'!$B602,Source!$Q:$Q,"Chiều"))))</f>
        <v/>
      </c>
      <c r="K602" t="str">
        <f>IF($C602="","",IF($C602=0,"",
IF($H602="","",SUMIFS(Source!L:L,Source!$B:$B,'Process (2)'!$B602,Source!$Q:$Q,"Chiều"))))</f>
        <v/>
      </c>
    </row>
    <row r="603" spans="1:11" x14ac:dyDescent="0.25">
      <c r="A603" t="str">
        <v/>
      </c>
      <c r="B603" t="str">
        <v/>
      </c>
      <c r="C603" t="str">
        <f>IF(B603="","",COUNTIF(Source!$B$1:$B$999,B603))</f>
        <v/>
      </c>
      <c r="D603" t="str">
        <f>IF($C603="","",IF($C603=0,"",
IF(SUMIFS(Source!I:I,Source!$B:$B,'Process (2)'!$B603,Source!$Q:$Q,"Sáng")=0,"",SUMIFS(Source!I:I,Source!$B:$B,'Process (2)'!$B603,Source!$Q:$Q,"Sáng"))))</f>
        <v/>
      </c>
      <c r="E603" t="str">
        <f>IF($C603="","",IF($C603=0,"",
IF($D603="","",SUMIFS(Source!J:J,Source!$B:$B,'Process (2)'!$B603,Source!$Q:$Q,"Sáng"))))</f>
        <v/>
      </c>
      <c r="F603" t="str">
        <f>IF($C603="","",IF($C603=0,"",
IF($D603="","",SUMIFS(Source!K:K,Source!$B:$B,'Process (2)'!$B603,Source!$Q:$Q,"Sáng"))))</f>
        <v/>
      </c>
      <c r="G603" t="str">
        <f>IF($C603="","",IF($C603=0,"",
IF($D603="","",SUMIFS(Source!L:L,Source!$B:$B,'Process (2)'!$B603,Source!$Q:$Q,"Sáng"))))</f>
        <v/>
      </c>
      <c r="H603" t="str">
        <f>IF($C603="","",IF($C603=0,"",
IF(SUMIFS(Source!M:M,Source!$B:$B,'Process (2)'!$B603,Source!$Q:$Q,"Chiều")=0,"",SUMIFS(Source!M:M,Source!$B:$B,'Process (2)'!$B603,Source!$Q:$Q,"Chiều"))))</f>
        <v/>
      </c>
      <c r="I603" t="str">
        <f>IF($C603="","",IF($C603=0,"",
IF($H603="","",SUMIFS(Source!J:J,Source!$B:$B,'Process (2)'!$B603,Source!$Q:$Q,"Chiều"))))</f>
        <v/>
      </c>
      <c r="J603" t="str">
        <f>IF($C603="","",IF($C603=0,"",
IF($H603="","",SUMIFS(Source!K:K,Source!$B:$B,'Process (2)'!$B603,Source!$Q:$Q,"Chiều"))))</f>
        <v/>
      </c>
      <c r="K603" t="str">
        <f>IF($C603="","",IF($C603=0,"",
IF($H603="","",SUMIFS(Source!L:L,Source!$B:$B,'Process (2)'!$B603,Source!$Q:$Q,"Chiều"))))</f>
        <v/>
      </c>
    </row>
    <row r="604" spans="1:11" x14ac:dyDescent="0.25">
      <c r="A604" t="str">
        <v/>
      </c>
      <c r="B604" t="str">
        <v/>
      </c>
      <c r="C604" t="str">
        <f>IF(B604="","",COUNTIF(Source!$B$1:$B$999,B604))</f>
        <v/>
      </c>
      <c r="D604" t="str">
        <f>IF($C604="","",IF($C604=0,"",
IF(SUMIFS(Source!I:I,Source!$B:$B,'Process (2)'!$B604,Source!$Q:$Q,"Sáng")=0,"",SUMIFS(Source!I:I,Source!$B:$B,'Process (2)'!$B604,Source!$Q:$Q,"Sáng"))))</f>
        <v/>
      </c>
      <c r="E604" t="str">
        <f>IF($C604="","",IF($C604=0,"",
IF($D604="","",SUMIFS(Source!J:J,Source!$B:$B,'Process (2)'!$B604,Source!$Q:$Q,"Sáng"))))</f>
        <v/>
      </c>
      <c r="F604" t="str">
        <f>IF($C604="","",IF($C604=0,"",
IF($D604="","",SUMIFS(Source!K:K,Source!$B:$B,'Process (2)'!$B604,Source!$Q:$Q,"Sáng"))))</f>
        <v/>
      </c>
      <c r="G604" t="str">
        <f>IF($C604="","",IF($C604=0,"",
IF($D604="","",SUMIFS(Source!L:L,Source!$B:$B,'Process (2)'!$B604,Source!$Q:$Q,"Sáng"))))</f>
        <v/>
      </c>
      <c r="H604" t="str">
        <f>IF($C604="","",IF($C604=0,"",
IF(SUMIFS(Source!M:M,Source!$B:$B,'Process (2)'!$B604,Source!$Q:$Q,"Chiều")=0,"",SUMIFS(Source!M:M,Source!$B:$B,'Process (2)'!$B604,Source!$Q:$Q,"Chiều"))))</f>
        <v/>
      </c>
      <c r="I604" t="str">
        <f>IF($C604="","",IF($C604=0,"",
IF($H604="","",SUMIFS(Source!J:J,Source!$B:$B,'Process (2)'!$B604,Source!$Q:$Q,"Chiều"))))</f>
        <v/>
      </c>
      <c r="J604" t="str">
        <f>IF($C604="","",IF($C604=0,"",
IF($H604="","",SUMIFS(Source!K:K,Source!$B:$B,'Process (2)'!$B604,Source!$Q:$Q,"Chiều"))))</f>
        <v/>
      </c>
      <c r="K604" t="str">
        <f>IF($C604="","",IF($C604=0,"",
IF($H604="","",SUMIFS(Source!L:L,Source!$B:$B,'Process (2)'!$B604,Source!$Q:$Q,"Chiều"))))</f>
        <v/>
      </c>
    </row>
    <row r="605" spans="1:11" x14ac:dyDescent="0.25">
      <c r="A605" t="str">
        <v/>
      </c>
      <c r="B605" t="str">
        <v/>
      </c>
      <c r="C605" t="str">
        <f>IF(B605="","",COUNTIF(Source!$B$1:$B$999,B605))</f>
        <v/>
      </c>
      <c r="D605" t="str">
        <f>IF($C605="","",IF($C605=0,"",
IF(SUMIFS(Source!I:I,Source!$B:$B,'Process (2)'!$B605,Source!$Q:$Q,"Sáng")=0,"",SUMIFS(Source!I:I,Source!$B:$B,'Process (2)'!$B605,Source!$Q:$Q,"Sáng"))))</f>
        <v/>
      </c>
      <c r="E605" t="str">
        <f>IF($C605="","",IF($C605=0,"",
IF($D605="","",SUMIFS(Source!J:J,Source!$B:$B,'Process (2)'!$B605,Source!$Q:$Q,"Sáng"))))</f>
        <v/>
      </c>
      <c r="F605" t="str">
        <f>IF($C605="","",IF($C605=0,"",
IF($D605="","",SUMIFS(Source!K:K,Source!$B:$B,'Process (2)'!$B605,Source!$Q:$Q,"Sáng"))))</f>
        <v/>
      </c>
      <c r="G605" t="str">
        <f>IF($C605="","",IF($C605=0,"",
IF($D605="","",SUMIFS(Source!L:L,Source!$B:$B,'Process (2)'!$B605,Source!$Q:$Q,"Sáng"))))</f>
        <v/>
      </c>
      <c r="H605" t="str">
        <f>IF($C605="","",IF($C605=0,"",
IF(SUMIFS(Source!M:M,Source!$B:$B,'Process (2)'!$B605,Source!$Q:$Q,"Chiều")=0,"",SUMIFS(Source!M:M,Source!$B:$B,'Process (2)'!$B605,Source!$Q:$Q,"Chiều"))))</f>
        <v/>
      </c>
      <c r="I605" t="str">
        <f>IF($C605="","",IF($C605=0,"",
IF($H605="","",SUMIFS(Source!J:J,Source!$B:$B,'Process (2)'!$B605,Source!$Q:$Q,"Chiều"))))</f>
        <v/>
      </c>
      <c r="J605" t="str">
        <f>IF($C605="","",IF($C605=0,"",
IF($H605="","",SUMIFS(Source!K:K,Source!$B:$B,'Process (2)'!$B605,Source!$Q:$Q,"Chiều"))))</f>
        <v/>
      </c>
      <c r="K605" t="str">
        <f>IF($C605="","",IF($C605=0,"",
IF($H605="","",SUMIFS(Source!L:L,Source!$B:$B,'Process (2)'!$B605,Source!$Q:$Q,"Chiều"))))</f>
        <v/>
      </c>
    </row>
    <row r="606" spans="1:11" x14ac:dyDescent="0.25">
      <c r="A606" t="str">
        <v/>
      </c>
      <c r="B606" t="str">
        <v/>
      </c>
      <c r="C606" t="str">
        <f>IF(B606="","",COUNTIF(Source!$B$1:$B$999,B606))</f>
        <v/>
      </c>
      <c r="D606" t="str">
        <f>IF($C606="","",IF($C606=0,"",
IF(SUMIFS(Source!I:I,Source!$B:$B,'Process (2)'!$B606,Source!$Q:$Q,"Sáng")=0,"",SUMIFS(Source!I:I,Source!$B:$B,'Process (2)'!$B606,Source!$Q:$Q,"Sáng"))))</f>
        <v/>
      </c>
      <c r="E606" t="str">
        <f>IF($C606="","",IF($C606=0,"",
IF($D606="","",SUMIFS(Source!J:J,Source!$B:$B,'Process (2)'!$B606,Source!$Q:$Q,"Sáng"))))</f>
        <v/>
      </c>
      <c r="F606" t="str">
        <f>IF($C606="","",IF($C606=0,"",
IF($D606="","",SUMIFS(Source!K:K,Source!$B:$B,'Process (2)'!$B606,Source!$Q:$Q,"Sáng"))))</f>
        <v/>
      </c>
      <c r="G606" t="str">
        <f>IF($C606="","",IF($C606=0,"",
IF($D606="","",SUMIFS(Source!L:L,Source!$B:$B,'Process (2)'!$B606,Source!$Q:$Q,"Sáng"))))</f>
        <v/>
      </c>
      <c r="H606" t="str">
        <f>IF($C606="","",IF($C606=0,"",
IF(SUMIFS(Source!M:M,Source!$B:$B,'Process (2)'!$B606,Source!$Q:$Q,"Chiều")=0,"",SUMIFS(Source!M:M,Source!$B:$B,'Process (2)'!$B606,Source!$Q:$Q,"Chiều"))))</f>
        <v/>
      </c>
      <c r="I606" t="str">
        <f>IF($C606="","",IF($C606=0,"",
IF($H606="","",SUMIFS(Source!J:J,Source!$B:$B,'Process (2)'!$B606,Source!$Q:$Q,"Chiều"))))</f>
        <v/>
      </c>
      <c r="J606" t="str">
        <f>IF($C606="","",IF($C606=0,"",
IF($H606="","",SUMIFS(Source!K:K,Source!$B:$B,'Process (2)'!$B606,Source!$Q:$Q,"Chiều"))))</f>
        <v/>
      </c>
      <c r="K606" t="str">
        <f>IF($C606="","",IF($C606=0,"",
IF($H606="","",SUMIFS(Source!L:L,Source!$B:$B,'Process (2)'!$B606,Source!$Q:$Q,"Chiều"))))</f>
        <v/>
      </c>
    </row>
    <row r="607" spans="1:11" x14ac:dyDescent="0.25">
      <c r="A607" t="str">
        <v/>
      </c>
      <c r="B607" t="str">
        <v/>
      </c>
      <c r="C607" t="str">
        <f>IF(B607="","",COUNTIF(Source!$B$1:$B$999,B607))</f>
        <v/>
      </c>
      <c r="D607" t="str">
        <f>IF($C607="","",IF($C607=0,"",
IF(SUMIFS(Source!I:I,Source!$B:$B,'Process (2)'!$B607,Source!$Q:$Q,"Sáng")=0,"",SUMIFS(Source!I:I,Source!$B:$B,'Process (2)'!$B607,Source!$Q:$Q,"Sáng"))))</f>
        <v/>
      </c>
      <c r="E607" t="str">
        <f>IF($C607="","",IF($C607=0,"",
IF($D607="","",SUMIFS(Source!J:J,Source!$B:$B,'Process (2)'!$B607,Source!$Q:$Q,"Sáng"))))</f>
        <v/>
      </c>
      <c r="F607" t="str">
        <f>IF($C607="","",IF($C607=0,"",
IF($D607="","",SUMIFS(Source!K:K,Source!$B:$B,'Process (2)'!$B607,Source!$Q:$Q,"Sáng"))))</f>
        <v/>
      </c>
      <c r="G607" t="str">
        <f>IF($C607="","",IF($C607=0,"",
IF($D607="","",SUMIFS(Source!L:L,Source!$B:$B,'Process (2)'!$B607,Source!$Q:$Q,"Sáng"))))</f>
        <v/>
      </c>
      <c r="H607" t="str">
        <f>IF($C607="","",IF($C607=0,"",
IF(SUMIFS(Source!M:M,Source!$B:$B,'Process (2)'!$B607,Source!$Q:$Q,"Chiều")=0,"",SUMIFS(Source!M:M,Source!$B:$B,'Process (2)'!$B607,Source!$Q:$Q,"Chiều"))))</f>
        <v/>
      </c>
      <c r="I607" t="str">
        <f>IF($C607="","",IF($C607=0,"",
IF($H607="","",SUMIFS(Source!J:J,Source!$B:$B,'Process (2)'!$B607,Source!$Q:$Q,"Chiều"))))</f>
        <v/>
      </c>
      <c r="J607" t="str">
        <f>IF($C607="","",IF($C607=0,"",
IF($H607="","",SUMIFS(Source!K:K,Source!$B:$B,'Process (2)'!$B607,Source!$Q:$Q,"Chiều"))))</f>
        <v/>
      </c>
      <c r="K607" t="str">
        <f>IF($C607="","",IF($C607=0,"",
IF($H607="","",SUMIFS(Source!L:L,Source!$B:$B,'Process (2)'!$B607,Source!$Q:$Q,"Chiều"))))</f>
        <v/>
      </c>
    </row>
    <row r="608" spans="1:11" x14ac:dyDescent="0.25">
      <c r="A608" t="str">
        <v/>
      </c>
      <c r="B608" t="str">
        <v/>
      </c>
      <c r="C608" t="str">
        <f>IF(B608="","",COUNTIF(Source!$B$1:$B$999,B608))</f>
        <v/>
      </c>
      <c r="D608" t="str">
        <f>IF($C608="","",IF($C608=0,"",
IF(SUMIFS(Source!I:I,Source!$B:$B,'Process (2)'!$B608,Source!$Q:$Q,"Sáng")=0,"",SUMIFS(Source!I:I,Source!$B:$B,'Process (2)'!$B608,Source!$Q:$Q,"Sáng"))))</f>
        <v/>
      </c>
      <c r="E608" t="str">
        <f>IF($C608="","",IF($C608=0,"",
IF($D608="","",SUMIFS(Source!J:J,Source!$B:$B,'Process (2)'!$B608,Source!$Q:$Q,"Sáng"))))</f>
        <v/>
      </c>
      <c r="F608" t="str">
        <f>IF($C608="","",IF($C608=0,"",
IF($D608="","",SUMIFS(Source!K:K,Source!$B:$B,'Process (2)'!$B608,Source!$Q:$Q,"Sáng"))))</f>
        <v/>
      </c>
      <c r="G608" t="str">
        <f>IF($C608="","",IF($C608=0,"",
IF($D608="","",SUMIFS(Source!L:L,Source!$B:$B,'Process (2)'!$B608,Source!$Q:$Q,"Sáng"))))</f>
        <v/>
      </c>
      <c r="H608" t="str">
        <f>IF($C608="","",IF($C608=0,"",
IF(SUMIFS(Source!M:M,Source!$B:$B,'Process (2)'!$B608,Source!$Q:$Q,"Chiều")=0,"",SUMIFS(Source!M:M,Source!$B:$B,'Process (2)'!$B608,Source!$Q:$Q,"Chiều"))))</f>
        <v/>
      </c>
      <c r="I608" t="str">
        <f>IF($C608="","",IF($C608=0,"",
IF($H608="","",SUMIFS(Source!J:J,Source!$B:$B,'Process (2)'!$B608,Source!$Q:$Q,"Chiều"))))</f>
        <v/>
      </c>
      <c r="J608" t="str">
        <f>IF($C608="","",IF($C608=0,"",
IF($H608="","",SUMIFS(Source!K:K,Source!$B:$B,'Process (2)'!$B608,Source!$Q:$Q,"Chiều"))))</f>
        <v/>
      </c>
      <c r="K608" t="str">
        <f>IF($C608="","",IF($C608=0,"",
IF($H608="","",SUMIFS(Source!L:L,Source!$B:$B,'Process (2)'!$B608,Source!$Q:$Q,"Chiều"))))</f>
        <v/>
      </c>
    </row>
    <row r="609" spans="1:11" x14ac:dyDescent="0.25">
      <c r="A609" t="str">
        <v/>
      </c>
      <c r="B609" t="str">
        <v/>
      </c>
      <c r="C609" t="str">
        <f>IF(B609="","",COUNTIF(Source!$B$1:$B$999,B609))</f>
        <v/>
      </c>
      <c r="D609" t="str">
        <f>IF($C609="","",IF($C609=0,"",
IF(SUMIFS(Source!I:I,Source!$B:$B,'Process (2)'!$B609,Source!$Q:$Q,"Sáng")=0,"",SUMIFS(Source!I:I,Source!$B:$B,'Process (2)'!$B609,Source!$Q:$Q,"Sáng"))))</f>
        <v/>
      </c>
      <c r="E609" t="str">
        <f>IF($C609="","",IF($C609=0,"",
IF($D609="","",SUMIFS(Source!J:J,Source!$B:$B,'Process (2)'!$B609,Source!$Q:$Q,"Sáng"))))</f>
        <v/>
      </c>
      <c r="F609" t="str">
        <f>IF($C609="","",IF($C609=0,"",
IF($D609="","",SUMIFS(Source!K:K,Source!$B:$B,'Process (2)'!$B609,Source!$Q:$Q,"Sáng"))))</f>
        <v/>
      </c>
      <c r="G609" t="str">
        <f>IF($C609="","",IF($C609=0,"",
IF($D609="","",SUMIFS(Source!L:L,Source!$B:$B,'Process (2)'!$B609,Source!$Q:$Q,"Sáng"))))</f>
        <v/>
      </c>
      <c r="H609" t="str">
        <f>IF($C609="","",IF($C609=0,"",
IF(SUMIFS(Source!M:M,Source!$B:$B,'Process (2)'!$B609,Source!$Q:$Q,"Chiều")=0,"",SUMIFS(Source!M:M,Source!$B:$B,'Process (2)'!$B609,Source!$Q:$Q,"Chiều"))))</f>
        <v/>
      </c>
      <c r="I609" t="str">
        <f>IF($C609="","",IF($C609=0,"",
IF($H609="","",SUMIFS(Source!J:J,Source!$B:$B,'Process (2)'!$B609,Source!$Q:$Q,"Chiều"))))</f>
        <v/>
      </c>
      <c r="J609" t="str">
        <f>IF($C609="","",IF($C609=0,"",
IF($H609="","",SUMIFS(Source!K:K,Source!$B:$B,'Process (2)'!$B609,Source!$Q:$Q,"Chiều"))))</f>
        <v/>
      </c>
      <c r="K609" t="str">
        <f>IF($C609="","",IF($C609=0,"",
IF($H609="","",SUMIFS(Source!L:L,Source!$B:$B,'Process (2)'!$B609,Source!$Q:$Q,"Chiều"))))</f>
        <v/>
      </c>
    </row>
    <row r="610" spans="1:11" x14ac:dyDescent="0.25">
      <c r="A610" t="str">
        <v/>
      </c>
      <c r="B610" t="str">
        <v/>
      </c>
      <c r="C610" t="str">
        <f>IF(B610="","",COUNTIF(Source!$B$1:$B$999,B610))</f>
        <v/>
      </c>
      <c r="D610" t="str">
        <f>IF($C610="","",IF($C610=0,"",
IF(SUMIFS(Source!I:I,Source!$B:$B,'Process (2)'!$B610,Source!$Q:$Q,"Sáng")=0,"",SUMIFS(Source!I:I,Source!$B:$B,'Process (2)'!$B610,Source!$Q:$Q,"Sáng"))))</f>
        <v/>
      </c>
      <c r="E610" t="str">
        <f>IF($C610="","",IF($C610=0,"",
IF($D610="","",SUMIFS(Source!J:J,Source!$B:$B,'Process (2)'!$B610,Source!$Q:$Q,"Sáng"))))</f>
        <v/>
      </c>
      <c r="F610" t="str">
        <f>IF($C610="","",IF($C610=0,"",
IF($D610="","",SUMIFS(Source!K:K,Source!$B:$B,'Process (2)'!$B610,Source!$Q:$Q,"Sáng"))))</f>
        <v/>
      </c>
      <c r="G610" t="str">
        <f>IF($C610="","",IF($C610=0,"",
IF($D610="","",SUMIFS(Source!L:L,Source!$B:$B,'Process (2)'!$B610,Source!$Q:$Q,"Sáng"))))</f>
        <v/>
      </c>
      <c r="H610" t="str">
        <f>IF($C610="","",IF($C610=0,"",
IF(SUMIFS(Source!M:M,Source!$B:$B,'Process (2)'!$B610,Source!$Q:$Q,"Chiều")=0,"",SUMIFS(Source!M:M,Source!$B:$B,'Process (2)'!$B610,Source!$Q:$Q,"Chiều"))))</f>
        <v/>
      </c>
      <c r="I610" t="str">
        <f>IF($C610="","",IF($C610=0,"",
IF($H610="","",SUMIFS(Source!J:J,Source!$B:$B,'Process (2)'!$B610,Source!$Q:$Q,"Chiều"))))</f>
        <v/>
      </c>
      <c r="J610" t="str">
        <f>IF($C610="","",IF($C610=0,"",
IF($H610="","",SUMIFS(Source!K:K,Source!$B:$B,'Process (2)'!$B610,Source!$Q:$Q,"Chiều"))))</f>
        <v/>
      </c>
      <c r="K610" t="str">
        <f>IF($C610="","",IF($C610=0,"",
IF($H610="","",SUMIFS(Source!L:L,Source!$B:$B,'Process (2)'!$B610,Source!$Q:$Q,"Chiều"))))</f>
        <v/>
      </c>
    </row>
    <row r="611" spans="1:11" x14ac:dyDescent="0.25">
      <c r="A611" t="str">
        <v/>
      </c>
      <c r="B611" t="str">
        <v/>
      </c>
      <c r="C611" t="str">
        <f>IF(B611="","",COUNTIF(Source!$B$1:$B$999,B611))</f>
        <v/>
      </c>
      <c r="D611" t="str">
        <f>IF($C611="","",IF($C611=0,"",
IF(SUMIFS(Source!I:I,Source!$B:$B,'Process (2)'!$B611,Source!$Q:$Q,"Sáng")=0,"",SUMIFS(Source!I:I,Source!$B:$B,'Process (2)'!$B611,Source!$Q:$Q,"Sáng"))))</f>
        <v/>
      </c>
      <c r="E611" t="str">
        <f>IF($C611="","",IF($C611=0,"",
IF($D611="","",SUMIFS(Source!J:J,Source!$B:$B,'Process (2)'!$B611,Source!$Q:$Q,"Sáng"))))</f>
        <v/>
      </c>
      <c r="F611" t="str">
        <f>IF($C611="","",IF($C611=0,"",
IF($D611="","",SUMIFS(Source!K:K,Source!$B:$B,'Process (2)'!$B611,Source!$Q:$Q,"Sáng"))))</f>
        <v/>
      </c>
      <c r="G611" t="str">
        <f>IF($C611="","",IF($C611=0,"",
IF($D611="","",SUMIFS(Source!L:L,Source!$B:$B,'Process (2)'!$B611,Source!$Q:$Q,"Sáng"))))</f>
        <v/>
      </c>
      <c r="H611" t="str">
        <f>IF($C611="","",IF($C611=0,"",
IF(SUMIFS(Source!M:M,Source!$B:$B,'Process (2)'!$B611,Source!$Q:$Q,"Chiều")=0,"",SUMIFS(Source!M:M,Source!$B:$B,'Process (2)'!$B611,Source!$Q:$Q,"Chiều"))))</f>
        <v/>
      </c>
      <c r="I611" t="str">
        <f>IF($C611="","",IF($C611=0,"",
IF($H611="","",SUMIFS(Source!J:J,Source!$B:$B,'Process (2)'!$B611,Source!$Q:$Q,"Chiều"))))</f>
        <v/>
      </c>
      <c r="J611" t="str">
        <f>IF($C611="","",IF($C611=0,"",
IF($H611="","",SUMIFS(Source!K:K,Source!$B:$B,'Process (2)'!$B611,Source!$Q:$Q,"Chiều"))))</f>
        <v/>
      </c>
      <c r="K611" t="str">
        <f>IF($C611="","",IF($C611=0,"",
IF($H611="","",SUMIFS(Source!L:L,Source!$B:$B,'Process (2)'!$B611,Source!$Q:$Q,"Chiều"))))</f>
        <v/>
      </c>
    </row>
    <row r="612" spans="1:11" x14ac:dyDescent="0.25">
      <c r="A612" t="str">
        <v/>
      </c>
      <c r="B612" t="str">
        <v/>
      </c>
      <c r="C612" t="str">
        <f>IF(B612="","",COUNTIF(Source!$B$1:$B$999,B612))</f>
        <v/>
      </c>
      <c r="D612" t="str">
        <f>IF($C612="","",IF($C612=0,"",
IF(SUMIFS(Source!I:I,Source!$B:$B,'Process (2)'!$B612,Source!$Q:$Q,"Sáng")=0,"",SUMIFS(Source!I:I,Source!$B:$B,'Process (2)'!$B612,Source!$Q:$Q,"Sáng"))))</f>
        <v/>
      </c>
      <c r="E612" t="str">
        <f>IF($C612="","",IF($C612=0,"",
IF($D612="","",SUMIFS(Source!J:J,Source!$B:$B,'Process (2)'!$B612,Source!$Q:$Q,"Sáng"))))</f>
        <v/>
      </c>
      <c r="F612" t="str">
        <f>IF($C612="","",IF($C612=0,"",
IF($D612="","",SUMIFS(Source!K:K,Source!$B:$B,'Process (2)'!$B612,Source!$Q:$Q,"Sáng"))))</f>
        <v/>
      </c>
      <c r="G612" t="str">
        <f>IF($C612="","",IF($C612=0,"",
IF($D612="","",SUMIFS(Source!L:L,Source!$B:$B,'Process (2)'!$B612,Source!$Q:$Q,"Sáng"))))</f>
        <v/>
      </c>
      <c r="H612" t="str">
        <f>IF($C612="","",IF($C612=0,"",
IF(SUMIFS(Source!M:M,Source!$B:$B,'Process (2)'!$B612,Source!$Q:$Q,"Chiều")=0,"",SUMIFS(Source!M:M,Source!$B:$B,'Process (2)'!$B612,Source!$Q:$Q,"Chiều"))))</f>
        <v/>
      </c>
      <c r="I612" t="str">
        <f>IF($C612="","",IF($C612=0,"",
IF($H612="","",SUMIFS(Source!J:J,Source!$B:$B,'Process (2)'!$B612,Source!$Q:$Q,"Chiều"))))</f>
        <v/>
      </c>
      <c r="J612" t="str">
        <f>IF($C612="","",IF($C612=0,"",
IF($H612="","",SUMIFS(Source!K:K,Source!$B:$B,'Process (2)'!$B612,Source!$Q:$Q,"Chiều"))))</f>
        <v/>
      </c>
      <c r="K612" t="str">
        <f>IF($C612="","",IF($C612=0,"",
IF($H612="","",SUMIFS(Source!L:L,Source!$B:$B,'Process (2)'!$B612,Source!$Q:$Q,"Chiều"))))</f>
        <v/>
      </c>
    </row>
    <row r="613" spans="1:11" x14ac:dyDescent="0.25">
      <c r="A613" t="str">
        <v/>
      </c>
      <c r="B613" t="str">
        <v/>
      </c>
      <c r="C613" t="str">
        <f>IF(B613="","",COUNTIF(Source!$B$1:$B$999,B613))</f>
        <v/>
      </c>
      <c r="D613" t="str">
        <f>IF($C613="","",IF($C613=0,"",
IF(SUMIFS(Source!I:I,Source!$B:$B,'Process (2)'!$B613,Source!$Q:$Q,"Sáng")=0,"",SUMIFS(Source!I:I,Source!$B:$B,'Process (2)'!$B613,Source!$Q:$Q,"Sáng"))))</f>
        <v/>
      </c>
      <c r="E613" t="str">
        <f>IF($C613="","",IF($C613=0,"",
IF($D613="","",SUMIFS(Source!J:J,Source!$B:$B,'Process (2)'!$B613,Source!$Q:$Q,"Sáng"))))</f>
        <v/>
      </c>
      <c r="F613" t="str">
        <f>IF($C613="","",IF($C613=0,"",
IF($D613="","",SUMIFS(Source!K:K,Source!$B:$B,'Process (2)'!$B613,Source!$Q:$Q,"Sáng"))))</f>
        <v/>
      </c>
      <c r="G613" t="str">
        <f>IF($C613="","",IF($C613=0,"",
IF($D613="","",SUMIFS(Source!L:L,Source!$B:$B,'Process (2)'!$B613,Source!$Q:$Q,"Sáng"))))</f>
        <v/>
      </c>
      <c r="H613" t="str">
        <f>IF($C613="","",IF($C613=0,"",
IF(SUMIFS(Source!M:M,Source!$B:$B,'Process (2)'!$B613,Source!$Q:$Q,"Chiều")=0,"",SUMIFS(Source!M:M,Source!$B:$B,'Process (2)'!$B613,Source!$Q:$Q,"Chiều"))))</f>
        <v/>
      </c>
      <c r="I613" t="str">
        <f>IF($C613="","",IF($C613=0,"",
IF($H613="","",SUMIFS(Source!J:J,Source!$B:$B,'Process (2)'!$B613,Source!$Q:$Q,"Chiều"))))</f>
        <v/>
      </c>
      <c r="J613" t="str">
        <f>IF($C613="","",IF($C613=0,"",
IF($H613="","",SUMIFS(Source!K:K,Source!$B:$B,'Process (2)'!$B613,Source!$Q:$Q,"Chiều"))))</f>
        <v/>
      </c>
      <c r="K613" t="str">
        <f>IF($C613="","",IF($C613=0,"",
IF($H613="","",SUMIFS(Source!L:L,Source!$B:$B,'Process (2)'!$B613,Source!$Q:$Q,"Chiều"))))</f>
        <v/>
      </c>
    </row>
    <row r="614" spans="1:11" x14ac:dyDescent="0.25">
      <c r="A614" t="str">
        <v/>
      </c>
      <c r="B614" t="str">
        <v/>
      </c>
      <c r="C614" t="str">
        <f>IF(B614="","",COUNTIF(Source!$B$1:$B$999,B614))</f>
        <v/>
      </c>
      <c r="D614" t="str">
        <f>IF($C614="","",IF($C614=0,"",
IF(SUMIFS(Source!I:I,Source!$B:$B,'Process (2)'!$B614,Source!$Q:$Q,"Sáng")=0,"",SUMIFS(Source!I:I,Source!$B:$B,'Process (2)'!$B614,Source!$Q:$Q,"Sáng"))))</f>
        <v/>
      </c>
      <c r="E614" t="str">
        <f>IF($C614="","",IF($C614=0,"",
IF($D614="","",SUMIFS(Source!J:J,Source!$B:$B,'Process (2)'!$B614,Source!$Q:$Q,"Sáng"))))</f>
        <v/>
      </c>
      <c r="F614" t="str">
        <f>IF($C614="","",IF($C614=0,"",
IF($D614="","",SUMIFS(Source!K:K,Source!$B:$B,'Process (2)'!$B614,Source!$Q:$Q,"Sáng"))))</f>
        <v/>
      </c>
      <c r="G614" t="str">
        <f>IF($C614="","",IF($C614=0,"",
IF($D614="","",SUMIFS(Source!L:L,Source!$B:$B,'Process (2)'!$B614,Source!$Q:$Q,"Sáng"))))</f>
        <v/>
      </c>
      <c r="H614" t="str">
        <f>IF($C614="","",IF($C614=0,"",
IF(SUMIFS(Source!M:M,Source!$B:$B,'Process (2)'!$B614,Source!$Q:$Q,"Chiều")=0,"",SUMIFS(Source!M:M,Source!$B:$B,'Process (2)'!$B614,Source!$Q:$Q,"Chiều"))))</f>
        <v/>
      </c>
      <c r="I614" t="str">
        <f>IF($C614="","",IF($C614=0,"",
IF($H614="","",SUMIFS(Source!J:J,Source!$B:$B,'Process (2)'!$B614,Source!$Q:$Q,"Chiều"))))</f>
        <v/>
      </c>
      <c r="J614" t="str">
        <f>IF($C614="","",IF($C614=0,"",
IF($H614="","",SUMIFS(Source!K:K,Source!$B:$B,'Process (2)'!$B614,Source!$Q:$Q,"Chiều"))))</f>
        <v/>
      </c>
      <c r="K614" t="str">
        <f>IF($C614="","",IF($C614=0,"",
IF($H614="","",SUMIFS(Source!L:L,Source!$B:$B,'Process (2)'!$B614,Source!$Q:$Q,"Chiều"))))</f>
        <v/>
      </c>
    </row>
    <row r="615" spans="1:11" x14ac:dyDescent="0.25">
      <c r="A615" t="str">
        <v/>
      </c>
      <c r="B615" t="str">
        <v/>
      </c>
      <c r="C615" t="str">
        <f>IF(B615="","",COUNTIF(Source!$B$1:$B$999,B615))</f>
        <v/>
      </c>
      <c r="D615" t="str">
        <f>IF($C615="","",IF($C615=0,"",
IF(SUMIFS(Source!I:I,Source!$B:$B,'Process (2)'!$B615,Source!$Q:$Q,"Sáng")=0,"",SUMIFS(Source!I:I,Source!$B:$B,'Process (2)'!$B615,Source!$Q:$Q,"Sáng"))))</f>
        <v/>
      </c>
      <c r="E615" t="str">
        <f>IF($C615="","",IF($C615=0,"",
IF($D615="","",SUMIFS(Source!J:J,Source!$B:$B,'Process (2)'!$B615,Source!$Q:$Q,"Sáng"))))</f>
        <v/>
      </c>
      <c r="F615" t="str">
        <f>IF($C615="","",IF($C615=0,"",
IF($D615="","",SUMIFS(Source!K:K,Source!$B:$B,'Process (2)'!$B615,Source!$Q:$Q,"Sáng"))))</f>
        <v/>
      </c>
      <c r="G615" t="str">
        <f>IF($C615="","",IF($C615=0,"",
IF($D615="","",SUMIFS(Source!L:L,Source!$B:$B,'Process (2)'!$B615,Source!$Q:$Q,"Sáng"))))</f>
        <v/>
      </c>
      <c r="H615" t="str">
        <f>IF($C615="","",IF($C615=0,"",
IF(SUMIFS(Source!M:M,Source!$B:$B,'Process (2)'!$B615,Source!$Q:$Q,"Chiều")=0,"",SUMIFS(Source!M:M,Source!$B:$B,'Process (2)'!$B615,Source!$Q:$Q,"Chiều"))))</f>
        <v/>
      </c>
      <c r="I615" t="str">
        <f>IF($C615="","",IF($C615=0,"",
IF($H615="","",SUMIFS(Source!J:J,Source!$B:$B,'Process (2)'!$B615,Source!$Q:$Q,"Chiều"))))</f>
        <v/>
      </c>
      <c r="J615" t="str">
        <f>IF($C615="","",IF($C615=0,"",
IF($H615="","",SUMIFS(Source!K:K,Source!$B:$B,'Process (2)'!$B615,Source!$Q:$Q,"Chiều"))))</f>
        <v/>
      </c>
      <c r="K615" t="str">
        <f>IF($C615="","",IF($C615=0,"",
IF($H615="","",SUMIFS(Source!L:L,Source!$B:$B,'Process (2)'!$B615,Source!$Q:$Q,"Chiều"))))</f>
        <v/>
      </c>
    </row>
    <row r="616" spans="1:11" x14ac:dyDescent="0.25">
      <c r="A616" t="str">
        <v/>
      </c>
      <c r="B616" t="str">
        <v/>
      </c>
      <c r="C616" t="str">
        <f>IF(B616="","",COUNTIF(Source!$B$1:$B$999,B616))</f>
        <v/>
      </c>
      <c r="D616" t="str">
        <f>IF($C616="","",IF($C616=0,"",
IF(SUMIFS(Source!I:I,Source!$B:$B,'Process (2)'!$B616,Source!$Q:$Q,"Sáng")=0,"",SUMIFS(Source!I:I,Source!$B:$B,'Process (2)'!$B616,Source!$Q:$Q,"Sáng"))))</f>
        <v/>
      </c>
      <c r="E616" t="str">
        <f>IF($C616="","",IF($C616=0,"",
IF($D616="","",SUMIFS(Source!J:J,Source!$B:$B,'Process (2)'!$B616,Source!$Q:$Q,"Sáng"))))</f>
        <v/>
      </c>
      <c r="F616" t="str">
        <f>IF($C616="","",IF($C616=0,"",
IF($D616="","",SUMIFS(Source!K:K,Source!$B:$B,'Process (2)'!$B616,Source!$Q:$Q,"Sáng"))))</f>
        <v/>
      </c>
      <c r="G616" t="str">
        <f>IF($C616="","",IF($C616=0,"",
IF($D616="","",SUMIFS(Source!L:L,Source!$B:$B,'Process (2)'!$B616,Source!$Q:$Q,"Sáng"))))</f>
        <v/>
      </c>
      <c r="H616" t="str">
        <f>IF($C616="","",IF($C616=0,"",
IF(SUMIFS(Source!M:M,Source!$B:$B,'Process (2)'!$B616,Source!$Q:$Q,"Chiều")=0,"",SUMIFS(Source!M:M,Source!$B:$B,'Process (2)'!$B616,Source!$Q:$Q,"Chiều"))))</f>
        <v/>
      </c>
      <c r="I616" t="str">
        <f>IF($C616="","",IF($C616=0,"",
IF($H616="","",SUMIFS(Source!J:J,Source!$B:$B,'Process (2)'!$B616,Source!$Q:$Q,"Chiều"))))</f>
        <v/>
      </c>
      <c r="J616" t="str">
        <f>IF($C616="","",IF($C616=0,"",
IF($H616="","",SUMIFS(Source!K:K,Source!$B:$B,'Process (2)'!$B616,Source!$Q:$Q,"Chiều"))))</f>
        <v/>
      </c>
      <c r="K616" t="str">
        <f>IF($C616="","",IF($C616=0,"",
IF($H616="","",SUMIFS(Source!L:L,Source!$B:$B,'Process (2)'!$B616,Source!$Q:$Q,"Chiều"))))</f>
        <v/>
      </c>
    </row>
    <row r="617" spans="1:11" x14ac:dyDescent="0.25">
      <c r="A617" t="str">
        <v/>
      </c>
      <c r="B617" t="str">
        <v/>
      </c>
      <c r="C617" t="str">
        <f>IF(B617="","",COUNTIF(Source!$B$1:$B$999,B617))</f>
        <v/>
      </c>
      <c r="D617" t="str">
        <f>IF($C617="","",IF($C617=0,"",
IF(SUMIFS(Source!I:I,Source!$B:$B,'Process (2)'!$B617,Source!$Q:$Q,"Sáng")=0,"",SUMIFS(Source!I:I,Source!$B:$B,'Process (2)'!$B617,Source!$Q:$Q,"Sáng"))))</f>
        <v/>
      </c>
      <c r="E617" t="str">
        <f>IF($C617="","",IF($C617=0,"",
IF($D617="","",SUMIFS(Source!J:J,Source!$B:$B,'Process (2)'!$B617,Source!$Q:$Q,"Sáng"))))</f>
        <v/>
      </c>
      <c r="F617" t="str">
        <f>IF($C617="","",IF($C617=0,"",
IF($D617="","",SUMIFS(Source!K:K,Source!$B:$B,'Process (2)'!$B617,Source!$Q:$Q,"Sáng"))))</f>
        <v/>
      </c>
      <c r="G617" t="str">
        <f>IF($C617="","",IF($C617=0,"",
IF($D617="","",SUMIFS(Source!L:L,Source!$B:$B,'Process (2)'!$B617,Source!$Q:$Q,"Sáng"))))</f>
        <v/>
      </c>
      <c r="H617" t="str">
        <f>IF($C617="","",IF($C617=0,"",
IF(SUMIFS(Source!M:M,Source!$B:$B,'Process (2)'!$B617,Source!$Q:$Q,"Chiều")=0,"",SUMIFS(Source!M:M,Source!$B:$B,'Process (2)'!$B617,Source!$Q:$Q,"Chiều"))))</f>
        <v/>
      </c>
      <c r="I617" t="str">
        <f>IF($C617="","",IF($C617=0,"",
IF($H617="","",SUMIFS(Source!J:J,Source!$B:$B,'Process (2)'!$B617,Source!$Q:$Q,"Chiều"))))</f>
        <v/>
      </c>
      <c r="J617" t="str">
        <f>IF($C617="","",IF($C617=0,"",
IF($H617="","",SUMIFS(Source!K:K,Source!$B:$B,'Process (2)'!$B617,Source!$Q:$Q,"Chiều"))))</f>
        <v/>
      </c>
      <c r="K617" t="str">
        <f>IF($C617="","",IF($C617=0,"",
IF($H617="","",SUMIFS(Source!L:L,Source!$B:$B,'Process (2)'!$B617,Source!$Q:$Q,"Chiều"))))</f>
        <v/>
      </c>
    </row>
    <row r="618" spans="1:11" x14ac:dyDescent="0.25">
      <c r="A618" t="str">
        <v/>
      </c>
      <c r="B618" t="str">
        <v/>
      </c>
      <c r="C618" t="str">
        <f>IF(B618="","",COUNTIF(Source!$B$1:$B$999,B618))</f>
        <v/>
      </c>
      <c r="D618" t="str">
        <f>IF($C618="","",IF($C618=0,"",
IF(SUMIFS(Source!I:I,Source!$B:$B,'Process (2)'!$B618,Source!$Q:$Q,"Sáng")=0,"",SUMIFS(Source!I:I,Source!$B:$B,'Process (2)'!$B618,Source!$Q:$Q,"Sáng"))))</f>
        <v/>
      </c>
      <c r="E618" t="str">
        <f>IF($C618="","",IF($C618=0,"",
IF($D618="","",SUMIFS(Source!J:J,Source!$B:$B,'Process (2)'!$B618,Source!$Q:$Q,"Sáng"))))</f>
        <v/>
      </c>
      <c r="F618" t="str">
        <f>IF($C618="","",IF($C618=0,"",
IF($D618="","",SUMIFS(Source!K:K,Source!$B:$B,'Process (2)'!$B618,Source!$Q:$Q,"Sáng"))))</f>
        <v/>
      </c>
      <c r="G618" t="str">
        <f>IF($C618="","",IF($C618=0,"",
IF($D618="","",SUMIFS(Source!L:L,Source!$B:$B,'Process (2)'!$B618,Source!$Q:$Q,"Sáng"))))</f>
        <v/>
      </c>
      <c r="H618" t="str">
        <f>IF($C618="","",IF($C618=0,"",
IF(SUMIFS(Source!M:M,Source!$B:$B,'Process (2)'!$B618,Source!$Q:$Q,"Chiều")=0,"",SUMIFS(Source!M:M,Source!$B:$B,'Process (2)'!$B618,Source!$Q:$Q,"Chiều"))))</f>
        <v/>
      </c>
      <c r="I618" t="str">
        <f>IF($C618="","",IF($C618=0,"",
IF($H618="","",SUMIFS(Source!J:J,Source!$B:$B,'Process (2)'!$B618,Source!$Q:$Q,"Chiều"))))</f>
        <v/>
      </c>
      <c r="J618" t="str">
        <f>IF($C618="","",IF($C618=0,"",
IF($H618="","",SUMIFS(Source!K:K,Source!$B:$B,'Process (2)'!$B618,Source!$Q:$Q,"Chiều"))))</f>
        <v/>
      </c>
      <c r="K618" t="str">
        <f>IF($C618="","",IF($C618=0,"",
IF($H618="","",SUMIFS(Source!L:L,Source!$B:$B,'Process (2)'!$B618,Source!$Q:$Q,"Chiều"))))</f>
        <v/>
      </c>
    </row>
    <row r="619" spans="1:11" x14ac:dyDescent="0.25">
      <c r="A619" t="str">
        <v/>
      </c>
      <c r="B619" t="str">
        <v/>
      </c>
      <c r="C619" t="str">
        <f>IF(B619="","",COUNTIF(Source!$B$1:$B$999,B619))</f>
        <v/>
      </c>
      <c r="D619" t="str">
        <f>IF($C619="","",IF($C619=0,"",
IF(SUMIFS(Source!I:I,Source!$B:$B,'Process (2)'!$B619,Source!$Q:$Q,"Sáng")=0,"",SUMIFS(Source!I:I,Source!$B:$B,'Process (2)'!$B619,Source!$Q:$Q,"Sáng"))))</f>
        <v/>
      </c>
      <c r="E619" t="str">
        <f>IF($C619="","",IF($C619=0,"",
IF($D619="","",SUMIFS(Source!J:J,Source!$B:$B,'Process (2)'!$B619,Source!$Q:$Q,"Sáng"))))</f>
        <v/>
      </c>
      <c r="F619" t="str">
        <f>IF($C619="","",IF($C619=0,"",
IF($D619="","",SUMIFS(Source!K:K,Source!$B:$B,'Process (2)'!$B619,Source!$Q:$Q,"Sáng"))))</f>
        <v/>
      </c>
      <c r="G619" t="str">
        <f>IF($C619="","",IF($C619=0,"",
IF($D619="","",SUMIFS(Source!L:L,Source!$B:$B,'Process (2)'!$B619,Source!$Q:$Q,"Sáng"))))</f>
        <v/>
      </c>
      <c r="H619" t="str">
        <f>IF($C619="","",IF($C619=0,"",
IF(SUMIFS(Source!M:M,Source!$B:$B,'Process (2)'!$B619,Source!$Q:$Q,"Chiều")=0,"",SUMIFS(Source!M:M,Source!$B:$B,'Process (2)'!$B619,Source!$Q:$Q,"Chiều"))))</f>
        <v/>
      </c>
      <c r="I619" t="str">
        <f>IF($C619="","",IF($C619=0,"",
IF($H619="","",SUMIFS(Source!J:J,Source!$B:$B,'Process (2)'!$B619,Source!$Q:$Q,"Chiều"))))</f>
        <v/>
      </c>
      <c r="J619" t="str">
        <f>IF($C619="","",IF($C619=0,"",
IF($H619="","",SUMIFS(Source!K:K,Source!$B:$B,'Process (2)'!$B619,Source!$Q:$Q,"Chiều"))))</f>
        <v/>
      </c>
      <c r="K619" t="str">
        <f>IF($C619="","",IF($C619=0,"",
IF($H619="","",SUMIFS(Source!L:L,Source!$B:$B,'Process (2)'!$B619,Source!$Q:$Q,"Chiều"))))</f>
        <v/>
      </c>
    </row>
    <row r="620" spans="1:11" x14ac:dyDescent="0.25">
      <c r="A620" t="str">
        <v/>
      </c>
      <c r="B620" t="str">
        <v/>
      </c>
      <c r="C620" t="str">
        <f>IF(B620="","",COUNTIF(Source!$B$1:$B$999,B620))</f>
        <v/>
      </c>
      <c r="D620" t="str">
        <f>IF($C620="","",IF($C620=0,"",
IF(SUMIFS(Source!I:I,Source!$B:$B,'Process (2)'!$B620,Source!$Q:$Q,"Sáng")=0,"",SUMIFS(Source!I:I,Source!$B:$B,'Process (2)'!$B620,Source!$Q:$Q,"Sáng"))))</f>
        <v/>
      </c>
      <c r="E620" t="str">
        <f>IF($C620="","",IF($C620=0,"",
IF($D620="","",SUMIFS(Source!J:J,Source!$B:$B,'Process (2)'!$B620,Source!$Q:$Q,"Sáng"))))</f>
        <v/>
      </c>
      <c r="F620" t="str">
        <f>IF($C620="","",IF($C620=0,"",
IF($D620="","",SUMIFS(Source!K:K,Source!$B:$B,'Process (2)'!$B620,Source!$Q:$Q,"Sáng"))))</f>
        <v/>
      </c>
      <c r="G620" t="str">
        <f>IF($C620="","",IF($C620=0,"",
IF($D620="","",SUMIFS(Source!L:L,Source!$B:$B,'Process (2)'!$B620,Source!$Q:$Q,"Sáng"))))</f>
        <v/>
      </c>
      <c r="H620" t="str">
        <f>IF($C620="","",IF($C620=0,"",
IF(SUMIFS(Source!M:M,Source!$B:$B,'Process (2)'!$B620,Source!$Q:$Q,"Chiều")=0,"",SUMIFS(Source!M:M,Source!$B:$B,'Process (2)'!$B620,Source!$Q:$Q,"Chiều"))))</f>
        <v/>
      </c>
      <c r="I620" t="str">
        <f>IF($C620="","",IF($C620=0,"",
IF($H620="","",SUMIFS(Source!J:J,Source!$B:$B,'Process (2)'!$B620,Source!$Q:$Q,"Chiều"))))</f>
        <v/>
      </c>
      <c r="J620" t="str">
        <f>IF($C620="","",IF($C620=0,"",
IF($H620="","",SUMIFS(Source!K:K,Source!$B:$B,'Process (2)'!$B620,Source!$Q:$Q,"Chiều"))))</f>
        <v/>
      </c>
      <c r="K620" t="str">
        <f>IF($C620="","",IF($C620=0,"",
IF($H620="","",SUMIFS(Source!L:L,Source!$B:$B,'Process (2)'!$B620,Source!$Q:$Q,"Chiều"))))</f>
        <v/>
      </c>
    </row>
    <row r="621" spans="1:11" x14ac:dyDescent="0.25">
      <c r="A621" t="str">
        <v/>
      </c>
      <c r="B621" t="str">
        <v/>
      </c>
      <c r="C621" t="str">
        <f>IF(B621="","",COUNTIF(Source!$B$1:$B$999,B621))</f>
        <v/>
      </c>
      <c r="D621" t="str">
        <f>IF($C621="","",IF($C621=0,"",
IF(SUMIFS(Source!I:I,Source!$B:$B,'Process (2)'!$B621,Source!$Q:$Q,"Sáng")=0,"",SUMIFS(Source!I:I,Source!$B:$B,'Process (2)'!$B621,Source!$Q:$Q,"Sáng"))))</f>
        <v/>
      </c>
      <c r="E621" t="str">
        <f>IF($C621="","",IF($C621=0,"",
IF($D621="","",SUMIFS(Source!J:J,Source!$B:$B,'Process (2)'!$B621,Source!$Q:$Q,"Sáng"))))</f>
        <v/>
      </c>
      <c r="F621" t="str">
        <f>IF($C621="","",IF($C621=0,"",
IF($D621="","",SUMIFS(Source!K:K,Source!$B:$B,'Process (2)'!$B621,Source!$Q:$Q,"Sáng"))))</f>
        <v/>
      </c>
      <c r="G621" t="str">
        <f>IF($C621="","",IF($C621=0,"",
IF($D621="","",SUMIFS(Source!L:L,Source!$B:$B,'Process (2)'!$B621,Source!$Q:$Q,"Sáng"))))</f>
        <v/>
      </c>
      <c r="H621" t="str">
        <f>IF($C621="","",IF($C621=0,"",
IF(SUMIFS(Source!M:M,Source!$B:$B,'Process (2)'!$B621,Source!$Q:$Q,"Chiều")=0,"",SUMIFS(Source!M:M,Source!$B:$B,'Process (2)'!$B621,Source!$Q:$Q,"Chiều"))))</f>
        <v/>
      </c>
      <c r="I621" t="str">
        <f>IF($C621="","",IF($C621=0,"",
IF($H621="","",SUMIFS(Source!J:J,Source!$B:$B,'Process (2)'!$B621,Source!$Q:$Q,"Chiều"))))</f>
        <v/>
      </c>
      <c r="J621" t="str">
        <f>IF($C621="","",IF($C621=0,"",
IF($H621="","",SUMIFS(Source!K:K,Source!$B:$B,'Process (2)'!$B621,Source!$Q:$Q,"Chiều"))))</f>
        <v/>
      </c>
      <c r="K621" t="str">
        <f>IF($C621="","",IF($C621=0,"",
IF($H621="","",SUMIFS(Source!L:L,Source!$B:$B,'Process (2)'!$B621,Source!$Q:$Q,"Chiều"))))</f>
        <v/>
      </c>
    </row>
    <row r="622" spans="1:11" x14ac:dyDescent="0.25">
      <c r="A622" t="str">
        <v/>
      </c>
      <c r="B622" t="str">
        <v/>
      </c>
      <c r="C622" t="str">
        <f>IF(B622="","",COUNTIF(Source!$B$1:$B$999,B622))</f>
        <v/>
      </c>
      <c r="D622" t="str">
        <f>IF($C622="","",IF($C622=0,"",
IF(SUMIFS(Source!I:I,Source!$B:$B,'Process (2)'!$B622,Source!$Q:$Q,"Sáng")=0,"",SUMIFS(Source!I:I,Source!$B:$B,'Process (2)'!$B622,Source!$Q:$Q,"Sáng"))))</f>
        <v/>
      </c>
      <c r="E622" t="str">
        <f>IF($C622="","",IF($C622=0,"",
IF($D622="","",SUMIFS(Source!J:J,Source!$B:$B,'Process (2)'!$B622,Source!$Q:$Q,"Sáng"))))</f>
        <v/>
      </c>
      <c r="F622" t="str">
        <f>IF($C622="","",IF($C622=0,"",
IF($D622="","",SUMIFS(Source!K:K,Source!$B:$B,'Process (2)'!$B622,Source!$Q:$Q,"Sáng"))))</f>
        <v/>
      </c>
      <c r="G622" t="str">
        <f>IF($C622="","",IF($C622=0,"",
IF($D622="","",SUMIFS(Source!L:L,Source!$B:$B,'Process (2)'!$B622,Source!$Q:$Q,"Sáng"))))</f>
        <v/>
      </c>
      <c r="H622" t="str">
        <f>IF($C622="","",IF($C622=0,"",
IF(SUMIFS(Source!M:M,Source!$B:$B,'Process (2)'!$B622,Source!$Q:$Q,"Chiều")=0,"",SUMIFS(Source!M:M,Source!$B:$B,'Process (2)'!$B622,Source!$Q:$Q,"Chiều"))))</f>
        <v/>
      </c>
      <c r="I622" t="str">
        <f>IF($C622="","",IF($C622=0,"",
IF($H622="","",SUMIFS(Source!J:J,Source!$B:$B,'Process (2)'!$B622,Source!$Q:$Q,"Chiều"))))</f>
        <v/>
      </c>
      <c r="J622" t="str">
        <f>IF($C622="","",IF($C622=0,"",
IF($H622="","",SUMIFS(Source!K:K,Source!$B:$B,'Process (2)'!$B622,Source!$Q:$Q,"Chiều"))))</f>
        <v/>
      </c>
      <c r="K622" t="str">
        <f>IF($C622="","",IF($C622=0,"",
IF($H622="","",SUMIFS(Source!L:L,Source!$B:$B,'Process (2)'!$B622,Source!$Q:$Q,"Chiều"))))</f>
        <v/>
      </c>
    </row>
    <row r="623" spans="1:11" x14ac:dyDescent="0.25">
      <c r="A623" t="str">
        <v/>
      </c>
      <c r="B623" t="str">
        <v/>
      </c>
      <c r="C623" t="str">
        <f>IF(B623="","",COUNTIF(Source!$B$1:$B$999,B623))</f>
        <v/>
      </c>
      <c r="D623" t="str">
        <f>IF($C623="","",IF($C623=0,"",
IF(SUMIFS(Source!I:I,Source!$B:$B,'Process (2)'!$B623,Source!$Q:$Q,"Sáng")=0,"",SUMIFS(Source!I:I,Source!$B:$B,'Process (2)'!$B623,Source!$Q:$Q,"Sáng"))))</f>
        <v/>
      </c>
      <c r="E623" t="str">
        <f>IF($C623="","",IF($C623=0,"",
IF($D623="","",SUMIFS(Source!J:J,Source!$B:$B,'Process (2)'!$B623,Source!$Q:$Q,"Sáng"))))</f>
        <v/>
      </c>
      <c r="F623" t="str">
        <f>IF($C623="","",IF($C623=0,"",
IF($D623="","",SUMIFS(Source!K:K,Source!$B:$B,'Process (2)'!$B623,Source!$Q:$Q,"Sáng"))))</f>
        <v/>
      </c>
      <c r="G623" t="str">
        <f>IF($C623="","",IF($C623=0,"",
IF($D623="","",SUMIFS(Source!L:L,Source!$B:$B,'Process (2)'!$B623,Source!$Q:$Q,"Sáng"))))</f>
        <v/>
      </c>
      <c r="H623" t="str">
        <f>IF($C623="","",IF($C623=0,"",
IF(SUMIFS(Source!M:M,Source!$B:$B,'Process (2)'!$B623,Source!$Q:$Q,"Chiều")=0,"",SUMIFS(Source!M:M,Source!$B:$B,'Process (2)'!$B623,Source!$Q:$Q,"Chiều"))))</f>
        <v/>
      </c>
      <c r="I623" t="str">
        <f>IF($C623="","",IF($C623=0,"",
IF($H623="","",SUMIFS(Source!J:J,Source!$B:$B,'Process (2)'!$B623,Source!$Q:$Q,"Chiều"))))</f>
        <v/>
      </c>
      <c r="J623" t="str">
        <f>IF($C623="","",IF($C623=0,"",
IF($H623="","",SUMIFS(Source!K:K,Source!$B:$B,'Process (2)'!$B623,Source!$Q:$Q,"Chiều"))))</f>
        <v/>
      </c>
      <c r="K623" t="str">
        <f>IF($C623="","",IF($C623=0,"",
IF($H623="","",SUMIFS(Source!L:L,Source!$B:$B,'Process (2)'!$B623,Source!$Q:$Q,"Chiều"))))</f>
        <v/>
      </c>
    </row>
    <row r="624" spans="1:11" x14ac:dyDescent="0.25">
      <c r="A624" t="str">
        <v/>
      </c>
      <c r="B624" t="str">
        <v/>
      </c>
      <c r="C624" t="str">
        <f>IF(B624="","",COUNTIF(Source!$B$1:$B$999,B624))</f>
        <v/>
      </c>
      <c r="D624" t="str">
        <f>IF($C624="","",IF($C624=0,"",
IF(SUMIFS(Source!I:I,Source!$B:$B,'Process (2)'!$B624,Source!$Q:$Q,"Sáng")=0,"",SUMIFS(Source!I:I,Source!$B:$B,'Process (2)'!$B624,Source!$Q:$Q,"Sáng"))))</f>
        <v/>
      </c>
      <c r="E624" t="str">
        <f>IF($C624="","",IF($C624=0,"",
IF($D624="","",SUMIFS(Source!J:J,Source!$B:$B,'Process (2)'!$B624,Source!$Q:$Q,"Sáng"))))</f>
        <v/>
      </c>
      <c r="F624" t="str">
        <f>IF($C624="","",IF($C624=0,"",
IF($D624="","",SUMIFS(Source!K:K,Source!$B:$B,'Process (2)'!$B624,Source!$Q:$Q,"Sáng"))))</f>
        <v/>
      </c>
      <c r="G624" t="str">
        <f>IF($C624="","",IF($C624=0,"",
IF($D624="","",SUMIFS(Source!L:L,Source!$B:$B,'Process (2)'!$B624,Source!$Q:$Q,"Sáng"))))</f>
        <v/>
      </c>
      <c r="H624" t="str">
        <f>IF($C624="","",IF($C624=0,"",
IF(SUMIFS(Source!M:M,Source!$B:$B,'Process (2)'!$B624,Source!$Q:$Q,"Chiều")=0,"",SUMIFS(Source!M:M,Source!$B:$B,'Process (2)'!$B624,Source!$Q:$Q,"Chiều"))))</f>
        <v/>
      </c>
      <c r="I624" t="str">
        <f>IF($C624="","",IF($C624=0,"",
IF($H624="","",SUMIFS(Source!J:J,Source!$B:$B,'Process (2)'!$B624,Source!$Q:$Q,"Chiều"))))</f>
        <v/>
      </c>
      <c r="J624" t="str">
        <f>IF($C624="","",IF($C624=0,"",
IF($H624="","",SUMIFS(Source!K:K,Source!$B:$B,'Process (2)'!$B624,Source!$Q:$Q,"Chiều"))))</f>
        <v/>
      </c>
      <c r="K624" t="str">
        <f>IF($C624="","",IF($C624=0,"",
IF($H624="","",SUMIFS(Source!L:L,Source!$B:$B,'Process (2)'!$B624,Source!$Q:$Q,"Chiều"))))</f>
        <v/>
      </c>
    </row>
    <row r="625" spans="1:11" x14ac:dyDescent="0.25">
      <c r="A625" t="str">
        <v/>
      </c>
      <c r="B625" t="str">
        <v/>
      </c>
      <c r="C625" t="str">
        <f>IF(B625="","",COUNTIF(Source!$B$1:$B$999,B625))</f>
        <v/>
      </c>
      <c r="D625" t="str">
        <f>IF($C625="","",IF($C625=0,"",
IF(SUMIFS(Source!I:I,Source!$B:$B,'Process (2)'!$B625,Source!$Q:$Q,"Sáng")=0,"",SUMIFS(Source!I:I,Source!$B:$B,'Process (2)'!$B625,Source!$Q:$Q,"Sáng"))))</f>
        <v/>
      </c>
      <c r="E625" t="str">
        <f>IF($C625="","",IF($C625=0,"",
IF($D625="","",SUMIFS(Source!J:J,Source!$B:$B,'Process (2)'!$B625,Source!$Q:$Q,"Sáng"))))</f>
        <v/>
      </c>
      <c r="F625" t="str">
        <f>IF($C625="","",IF($C625=0,"",
IF($D625="","",SUMIFS(Source!K:K,Source!$B:$B,'Process (2)'!$B625,Source!$Q:$Q,"Sáng"))))</f>
        <v/>
      </c>
      <c r="G625" t="str">
        <f>IF($C625="","",IF($C625=0,"",
IF($D625="","",SUMIFS(Source!L:L,Source!$B:$B,'Process (2)'!$B625,Source!$Q:$Q,"Sáng"))))</f>
        <v/>
      </c>
      <c r="H625" t="str">
        <f>IF($C625="","",IF($C625=0,"",
IF(SUMIFS(Source!M:M,Source!$B:$B,'Process (2)'!$B625,Source!$Q:$Q,"Chiều")=0,"",SUMIFS(Source!M:M,Source!$B:$B,'Process (2)'!$B625,Source!$Q:$Q,"Chiều"))))</f>
        <v/>
      </c>
      <c r="I625" t="str">
        <f>IF($C625="","",IF($C625=0,"",
IF($H625="","",SUMIFS(Source!J:J,Source!$B:$B,'Process (2)'!$B625,Source!$Q:$Q,"Chiều"))))</f>
        <v/>
      </c>
      <c r="J625" t="str">
        <f>IF($C625="","",IF($C625=0,"",
IF($H625="","",SUMIFS(Source!K:K,Source!$B:$B,'Process (2)'!$B625,Source!$Q:$Q,"Chiều"))))</f>
        <v/>
      </c>
      <c r="K625" t="str">
        <f>IF($C625="","",IF($C625=0,"",
IF($H625="","",SUMIFS(Source!L:L,Source!$B:$B,'Process (2)'!$B625,Source!$Q:$Q,"Chiều"))))</f>
        <v/>
      </c>
    </row>
    <row r="626" spans="1:11" x14ac:dyDescent="0.25">
      <c r="A626" t="str">
        <v/>
      </c>
      <c r="B626" t="str">
        <v/>
      </c>
      <c r="C626" t="str">
        <f>IF(B626="","",COUNTIF(Source!$B$1:$B$999,B626))</f>
        <v/>
      </c>
      <c r="D626" t="str">
        <f>IF($C626="","",IF($C626=0,"",
IF(SUMIFS(Source!I:I,Source!$B:$B,'Process (2)'!$B626,Source!$Q:$Q,"Sáng")=0,"",SUMIFS(Source!I:I,Source!$B:$B,'Process (2)'!$B626,Source!$Q:$Q,"Sáng"))))</f>
        <v/>
      </c>
      <c r="E626" t="str">
        <f>IF($C626="","",IF($C626=0,"",
IF($D626="","",SUMIFS(Source!J:J,Source!$B:$B,'Process (2)'!$B626,Source!$Q:$Q,"Sáng"))))</f>
        <v/>
      </c>
      <c r="F626" t="str">
        <f>IF($C626="","",IF($C626=0,"",
IF($D626="","",SUMIFS(Source!K:K,Source!$B:$B,'Process (2)'!$B626,Source!$Q:$Q,"Sáng"))))</f>
        <v/>
      </c>
      <c r="G626" t="str">
        <f>IF($C626="","",IF($C626=0,"",
IF($D626="","",SUMIFS(Source!L:L,Source!$B:$B,'Process (2)'!$B626,Source!$Q:$Q,"Sáng"))))</f>
        <v/>
      </c>
      <c r="H626" t="str">
        <f>IF($C626="","",IF($C626=0,"",
IF(SUMIFS(Source!M:M,Source!$B:$B,'Process (2)'!$B626,Source!$Q:$Q,"Chiều")=0,"",SUMIFS(Source!M:M,Source!$B:$B,'Process (2)'!$B626,Source!$Q:$Q,"Chiều"))))</f>
        <v/>
      </c>
      <c r="I626" t="str">
        <f>IF($C626="","",IF($C626=0,"",
IF($H626="","",SUMIFS(Source!J:J,Source!$B:$B,'Process (2)'!$B626,Source!$Q:$Q,"Chiều"))))</f>
        <v/>
      </c>
      <c r="J626" t="str">
        <f>IF($C626="","",IF($C626=0,"",
IF($H626="","",SUMIFS(Source!K:K,Source!$B:$B,'Process (2)'!$B626,Source!$Q:$Q,"Chiều"))))</f>
        <v/>
      </c>
      <c r="K626" t="str">
        <f>IF($C626="","",IF($C626=0,"",
IF($H626="","",SUMIFS(Source!L:L,Source!$B:$B,'Process (2)'!$B626,Source!$Q:$Q,"Chiều"))))</f>
        <v/>
      </c>
    </row>
    <row r="627" spans="1:11" x14ac:dyDescent="0.25">
      <c r="A627" t="str">
        <v/>
      </c>
      <c r="B627" t="str">
        <v/>
      </c>
      <c r="C627" t="str">
        <f>IF(B627="","",COUNTIF(Source!$B$1:$B$999,B627))</f>
        <v/>
      </c>
      <c r="D627" t="str">
        <f>IF($C627="","",IF($C627=0,"",
IF(SUMIFS(Source!I:I,Source!$B:$B,'Process (2)'!$B627,Source!$Q:$Q,"Sáng")=0,"",SUMIFS(Source!I:I,Source!$B:$B,'Process (2)'!$B627,Source!$Q:$Q,"Sáng"))))</f>
        <v/>
      </c>
      <c r="E627" t="str">
        <f>IF($C627="","",IF($C627=0,"",
IF($D627="","",SUMIFS(Source!J:J,Source!$B:$B,'Process (2)'!$B627,Source!$Q:$Q,"Sáng"))))</f>
        <v/>
      </c>
      <c r="F627" t="str">
        <f>IF($C627="","",IF($C627=0,"",
IF($D627="","",SUMIFS(Source!K:K,Source!$B:$B,'Process (2)'!$B627,Source!$Q:$Q,"Sáng"))))</f>
        <v/>
      </c>
      <c r="G627" t="str">
        <f>IF($C627="","",IF($C627=0,"",
IF($D627="","",SUMIFS(Source!L:L,Source!$B:$B,'Process (2)'!$B627,Source!$Q:$Q,"Sáng"))))</f>
        <v/>
      </c>
      <c r="H627" t="str">
        <f>IF($C627="","",IF($C627=0,"",
IF(SUMIFS(Source!M:M,Source!$B:$B,'Process (2)'!$B627,Source!$Q:$Q,"Chiều")=0,"",SUMIFS(Source!M:M,Source!$B:$B,'Process (2)'!$B627,Source!$Q:$Q,"Chiều"))))</f>
        <v/>
      </c>
      <c r="I627" t="str">
        <f>IF($C627="","",IF($C627=0,"",
IF($H627="","",SUMIFS(Source!J:J,Source!$B:$B,'Process (2)'!$B627,Source!$Q:$Q,"Chiều"))))</f>
        <v/>
      </c>
      <c r="J627" t="str">
        <f>IF($C627="","",IF($C627=0,"",
IF($H627="","",SUMIFS(Source!K:K,Source!$B:$B,'Process (2)'!$B627,Source!$Q:$Q,"Chiều"))))</f>
        <v/>
      </c>
      <c r="K627" t="str">
        <f>IF($C627="","",IF($C627=0,"",
IF($H627="","",SUMIFS(Source!L:L,Source!$B:$B,'Process (2)'!$B627,Source!$Q:$Q,"Chiều"))))</f>
        <v/>
      </c>
    </row>
    <row r="628" spans="1:11" x14ac:dyDescent="0.25">
      <c r="A628" t="str">
        <v/>
      </c>
      <c r="B628" t="str">
        <v/>
      </c>
      <c r="C628" t="str">
        <f>IF(B628="","",COUNTIF(Source!$B$1:$B$999,B628))</f>
        <v/>
      </c>
      <c r="D628" t="str">
        <f>IF($C628="","",IF($C628=0,"",
IF(SUMIFS(Source!I:I,Source!$B:$B,'Process (2)'!$B628,Source!$Q:$Q,"Sáng")=0,"",SUMIFS(Source!I:I,Source!$B:$B,'Process (2)'!$B628,Source!$Q:$Q,"Sáng"))))</f>
        <v/>
      </c>
      <c r="E628" t="str">
        <f>IF($C628="","",IF($C628=0,"",
IF($D628="","",SUMIFS(Source!J:J,Source!$B:$B,'Process (2)'!$B628,Source!$Q:$Q,"Sáng"))))</f>
        <v/>
      </c>
      <c r="F628" t="str">
        <f>IF($C628="","",IF($C628=0,"",
IF($D628="","",SUMIFS(Source!K:K,Source!$B:$B,'Process (2)'!$B628,Source!$Q:$Q,"Sáng"))))</f>
        <v/>
      </c>
      <c r="G628" t="str">
        <f>IF($C628="","",IF($C628=0,"",
IF($D628="","",SUMIFS(Source!L:L,Source!$B:$B,'Process (2)'!$B628,Source!$Q:$Q,"Sáng"))))</f>
        <v/>
      </c>
      <c r="H628" t="str">
        <f>IF($C628="","",IF($C628=0,"",
IF(SUMIFS(Source!M:M,Source!$B:$B,'Process (2)'!$B628,Source!$Q:$Q,"Chiều")=0,"",SUMIFS(Source!M:M,Source!$B:$B,'Process (2)'!$B628,Source!$Q:$Q,"Chiều"))))</f>
        <v/>
      </c>
      <c r="I628" t="str">
        <f>IF($C628="","",IF($C628=0,"",
IF($H628="","",SUMIFS(Source!J:J,Source!$B:$B,'Process (2)'!$B628,Source!$Q:$Q,"Chiều"))))</f>
        <v/>
      </c>
      <c r="J628" t="str">
        <f>IF($C628="","",IF($C628=0,"",
IF($H628="","",SUMIFS(Source!K:K,Source!$B:$B,'Process (2)'!$B628,Source!$Q:$Q,"Chiều"))))</f>
        <v/>
      </c>
      <c r="K628" t="str">
        <f>IF($C628="","",IF($C628=0,"",
IF($H628="","",SUMIFS(Source!L:L,Source!$B:$B,'Process (2)'!$B628,Source!$Q:$Q,"Chiều"))))</f>
        <v/>
      </c>
    </row>
    <row r="629" spans="1:11" x14ac:dyDescent="0.25">
      <c r="A629" t="str">
        <v/>
      </c>
      <c r="B629" t="str">
        <v/>
      </c>
      <c r="C629" t="str">
        <f>IF(B629="","",COUNTIF(Source!$B$1:$B$999,B629))</f>
        <v/>
      </c>
      <c r="D629" t="str">
        <f>IF($C629="","",IF($C629=0,"",
IF(SUMIFS(Source!I:I,Source!$B:$B,'Process (2)'!$B629,Source!$Q:$Q,"Sáng")=0,"",SUMIFS(Source!I:I,Source!$B:$B,'Process (2)'!$B629,Source!$Q:$Q,"Sáng"))))</f>
        <v/>
      </c>
      <c r="E629" t="str">
        <f>IF($C629="","",IF($C629=0,"",
IF($D629="","",SUMIFS(Source!J:J,Source!$B:$B,'Process (2)'!$B629,Source!$Q:$Q,"Sáng"))))</f>
        <v/>
      </c>
      <c r="F629" t="str">
        <f>IF($C629="","",IF($C629=0,"",
IF($D629="","",SUMIFS(Source!K:K,Source!$B:$B,'Process (2)'!$B629,Source!$Q:$Q,"Sáng"))))</f>
        <v/>
      </c>
      <c r="G629" t="str">
        <f>IF($C629="","",IF($C629=0,"",
IF($D629="","",SUMIFS(Source!L:L,Source!$B:$B,'Process (2)'!$B629,Source!$Q:$Q,"Sáng"))))</f>
        <v/>
      </c>
      <c r="H629" t="str">
        <f>IF($C629="","",IF($C629=0,"",
IF(SUMIFS(Source!M:M,Source!$B:$B,'Process (2)'!$B629,Source!$Q:$Q,"Chiều")=0,"",SUMIFS(Source!M:M,Source!$B:$B,'Process (2)'!$B629,Source!$Q:$Q,"Chiều"))))</f>
        <v/>
      </c>
      <c r="I629" t="str">
        <f>IF($C629="","",IF($C629=0,"",
IF($H629="","",SUMIFS(Source!J:J,Source!$B:$B,'Process (2)'!$B629,Source!$Q:$Q,"Chiều"))))</f>
        <v/>
      </c>
      <c r="J629" t="str">
        <f>IF($C629="","",IF($C629=0,"",
IF($H629="","",SUMIFS(Source!K:K,Source!$B:$B,'Process (2)'!$B629,Source!$Q:$Q,"Chiều"))))</f>
        <v/>
      </c>
      <c r="K629" t="str">
        <f>IF($C629="","",IF($C629=0,"",
IF($H629="","",SUMIFS(Source!L:L,Source!$B:$B,'Process (2)'!$B629,Source!$Q:$Q,"Chiều"))))</f>
        <v/>
      </c>
    </row>
    <row r="630" spans="1:11" x14ac:dyDescent="0.25">
      <c r="A630" t="str">
        <v/>
      </c>
      <c r="B630" t="str">
        <v/>
      </c>
      <c r="C630" t="str">
        <f>IF(B630="","",COUNTIF(Source!$B$1:$B$999,B630))</f>
        <v/>
      </c>
      <c r="D630" t="str">
        <f>IF($C630="","",IF($C630=0,"",
IF(SUMIFS(Source!I:I,Source!$B:$B,'Process (2)'!$B630,Source!$Q:$Q,"Sáng")=0,"",SUMIFS(Source!I:I,Source!$B:$B,'Process (2)'!$B630,Source!$Q:$Q,"Sáng"))))</f>
        <v/>
      </c>
      <c r="E630" t="str">
        <f>IF($C630="","",IF($C630=0,"",
IF($D630="","",SUMIFS(Source!J:J,Source!$B:$B,'Process (2)'!$B630,Source!$Q:$Q,"Sáng"))))</f>
        <v/>
      </c>
      <c r="F630" t="str">
        <f>IF($C630="","",IF($C630=0,"",
IF($D630="","",SUMIFS(Source!K:K,Source!$B:$B,'Process (2)'!$B630,Source!$Q:$Q,"Sáng"))))</f>
        <v/>
      </c>
      <c r="G630" t="str">
        <f>IF($C630="","",IF($C630=0,"",
IF($D630="","",SUMIFS(Source!L:L,Source!$B:$B,'Process (2)'!$B630,Source!$Q:$Q,"Sáng"))))</f>
        <v/>
      </c>
      <c r="H630" t="str">
        <f>IF($C630="","",IF($C630=0,"",
IF(SUMIFS(Source!M:M,Source!$B:$B,'Process (2)'!$B630,Source!$Q:$Q,"Chiều")=0,"",SUMIFS(Source!M:M,Source!$B:$B,'Process (2)'!$B630,Source!$Q:$Q,"Chiều"))))</f>
        <v/>
      </c>
      <c r="I630" t="str">
        <f>IF($C630="","",IF($C630=0,"",
IF($H630="","",SUMIFS(Source!J:J,Source!$B:$B,'Process (2)'!$B630,Source!$Q:$Q,"Chiều"))))</f>
        <v/>
      </c>
      <c r="J630" t="str">
        <f>IF($C630="","",IF($C630=0,"",
IF($H630="","",SUMIFS(Source!K:K,Source!$B:$B,'Process (2)'!$B630,Source!$Q:$Q,"Chiều"))))</f>
        <v/>
      </c>
      <c r="K630" t="str">
        <f>IF($C630="","",IF($C630=0,"",
IF($H630="","",SUMIFS(Source!L:L,Source!$B:$B,'Process (2)'!$B630,Source!$Q:$Q,"Chiều"))))</f>
        <v/>
      </c>
    </row>
    <row r="631" spans="1:11" x14ac:dyDescent="0.25">
      <c r="A631" t="str">
        <v/>
      </c>
      <c r="B631" t="str">
        <v/>
      </c>
      <c r="C631" t="str">
        <f>IF(B631="","",COUNTIF(Source!$B$1:$B$999,B631))</f>
        <v/>
      </c>
      <c r="D631" t="str">
        <f>IF($C631="","",IF($C631=0,"",
IF(SUMIFS(Source!I:I,Source!$B:$B,'Process (2)'!$B631,Source!$Q:$Q,"Sáng")=0,"",SUMIFS(Source!I:I,Source!$B:$B,'Process (2)'!$B631,Source!$Q:$Q,"Sáng"))))</f>
        <v/>
      </c>
      <c r="E631" t="str">
        <f>IF($C631="","",IF($C631=0,"",
IF($D631="","",SUMIFS(Source!J:J,Source!$B:$B,'Process (2)'!$B631,Source!$Q:$Q,"Sáng"))))</f>
        <v/>
      </c>
      <c r="F631" t="str">
        <f>IF($C631="","",IF($C631=0,"",
IF($D631="","",SUMIFS(Source!K:K,Source!$B:$B,'Process (2)'!$B631,Source!$Q:$Q,"Sáng"))))</f>
        <v/>
      </c>
      <c r="G631" t="str">
        <f>IF($C631="","",IF($C631=0,"",
IF($D631="","",SUMIFS(Source!L:L,Source!$B:$B,'Process (2)'!$B631,Source!$Q:$Q,"Sáng"))))</f>
        <v/>
      </c>
      <c r="H631" t="str">
        <f>IF($C631="","",IF($C631=0,"",
IF(SUMIFS(Source!M:M,Source!$B:$B,'Process (2)'!$B631,Source!$Q:$Q,"Chiều")=0,"",SUMIFS(Source!M:M,Source!$B:$B,'Process (2)'!$B631,Source!$Q:$Q,"Chiều"))))</f>
        <v/>
      </c>
      <c r="I631" t="str">
        <f>IF($C631="","",IF($C631=0,"",
IF($H631="","",SUMIFS(Source!J:J,Source!$B:$B,'Process (2)'!$B631,Source!$Q:$Q,"Chiều"))))</f>
        <v/>
      </c>
      <c r="J631" t="str">
        <f>IF($C631="","",IF($C631=0,"",
IF($H631="","",SUMIFS(Source!K:K,Source!$B:$B,'Process (2)'!$B631,Source!$Q:$Q,"Chiều"))))</f>
        <v/>
      </c>
      <c r="K631" t="str">
        <f>IF($C631="","",IF($C631=0,"",
IF($H631="","",SUMIFS(Source!L:L,Source!$B:$B,'Process (2)'!$B631,Source!$Q:$Q,"Chiều"))))</f>
        <v/>
      </c>
    </row>
    <row r="632" spans="1:11" x14ac:dyDescent="0.25">
      <c r="A632" t="str">
        <v/>
      </c>
      <c r="B632" t="str">
        <v/>
      </c>
      <c r="C632" t="str">
        <f>IF(B632="","",COUNTIF(Source!$B$1:$B$999,B632))</f>
        <v/>
      </c>
      <c r="D632" t="str">
        <f>IF($C632="","",IF($C632=0,"",
IF(SUMIFS(Source!I:I,Source!$B:$B,'Process (2)'!$B632,Source!$Q:$Q,"Sáng")=0,"",SUMIFS(Source!I:I,Source!$B:$B,'Process (2)'!$B632,Source!$Q:$Q,"Sáng"))))</f>
        <v/>
      </c>
      <c r="E632" t="str">
        <f>IF($C632="","",IF($C632=0,"",
IF($D632="","",SUMIFS(Source!J:J,Source!$B:$B,'Process (2)'!$B632,Source!$Q:$Q,"Sáng"))))</f>
        <v/>
      </c>
      <c r="F632" t="str">
        <f>IF($C632="","",IF($C632=0,"",
IF($D632="","",SUMIFS(Source!K:K,Source!$B:$B,'Process (2)'!$B632,Source!$Q:$Q,"Sáng"))))</f>
        <v/>
      </c>
      <c r="G632" t="str">
        <f>IF($C632="","",IF($C632=0,"",
IF($D632="","",SUMIFS(Source!L:L,Source!$B:$B,'Process (2)'!$B632,Source!$Q:$Q,"Sáng"))))</f>
        <v/>
      </c>
      <c r="H632" t="str">
        <f>IF($C632="","",IF($C632=0,"",
IF(SUMIFS(Source!M:M,Source!$B:$B,'Process (2)'!$B632,Source!$Q:$Q,"Chiều")=0,"",SUMIFS(Source!M:M,Source!$B:$B,'Process (2)'!$B632,Source!$Q:$Q,"Chiều"))))</f>
        <v/>
      </c>
      <c r="I632" t="str">
        <f>IF($C632="","",IF($C632=0,"",
IF($H632="","",SUMIFS(Source!J:J,Source!$B:$B,'Process (2)'!$B632,Source!$Q:$Q,"Chiều"))))</f>
        <v/>
      </c>
      <c r="J632" t="str">
        <f>IF($C632="","",IF($C632=0,"",
IF($H632="","",SUMIFS(Source!K:K,Source!$B:$B,'Process (2)'!$B632,Source!$Q:$Q,"Chiều"))))</f>
        <v/>
      </c>
      <c r="K632" t="str">
        <f>IF($C632="","",IF($C632=0,"",
IF($H632="","",SUMIFS(Source!L:L,Source!$B:$B,'Process (2)'!$B632,Source!$Q:$Q,"Chiều"))))</f>
        <v/>
      </c>
    </row>
    <row r="633" spans="1:11" x14ac:dyDescent="0.25">
      <c r="A633" t="str">
        <v/>
      </c>
      <c r="B633" t="str">
        <v/>
      </c>
      <c r="C633" t="str">
        <f>IF(B633="","",COUNTIF(Source!$B$1:$B$999,B633))</f>
        <v/>
      </c>
      <c r="D633" t="str">
        <f>IF($C633="","",IF($C633=0,"",
IF(SUMIFS(Source!I:I,Source!$B:$B,'Process (2)'!$B633,Source!$Q:$Q,"Sáng")=0,"",SUMIFS(Source!I:I,Source!$B:$B,'Process (2)'!$B633,Source!$Q:$Q,"Sáng"))))</f>
        <v/>
      </c>
      <c r="E633" t="str">
        <f>IF($C633="","",IF($C633=0,"",
IF($D633="","",SUMIFS(Source!J:J,Source!$B:$B,'Process (2)'!$B633,Source!$Q:$Q,"Sáng"))))</f>
        <v/>
      </c>
      <c r="F633" t="str">
        <f>IF($C633="","",IF($C633=0,"",
IF($D633="","",SUMIFS(Source!K:K,Source!$B:$B,'Process (2)'!$B633,Source!$Q:$Q,"Sáng"))))</f>
        <v/>
      </c>
      <c r="G633" t="str">
        <f>IF($C633="","",IF($C633=0,"",
IF($D633="","",SUMIFS(Source!L:L,Source!$B:$B,'Process (2)'!$B633,Source!$Q:$Q,"Sáng"))))</f>
        <v/>
      </c>
      <c r="H633" t="str">
        <f>IF($C633="","",IF($C633=0,"",
IF(SUMIFS(Source!M:M,Source!$B:$B,'Process (2)'!$B633,Source!$Q:$Q,"Chiều")=0,"",SUMIFS(Source!M:M,Source!$B:$B,'Process (2)'!$B633,Source!$Q:$Q,"Chiều"))))</f>
        <v/>
      </c>
      <c r="I633" t="str">
        <f>IF($C633="","",IF($C633=0,"",
IF($H633="","",SUMIFS(Source!J:J,Source!$B:$B,'Process (2)'!$B633,Source!$Q:$Q,"Chiều"))))</f>
        <v/>
      </c>
      <c r="J633" t="str">
        <f>IF($C633="","",IF($C633=0,"",
IF($H633="","",SUMIFS(Source!K:K,Source!$B:$B,'Process (2)'!$B633,Source!$Q:$Q,"Chiều"))))</f>
        <v/>
      </c>
      <c r="K633" t="str">
        <f>IF($C633="","",IF($C633=0,"",
IF($H633="","",SUMIFS(Source!L:L,Source!$B:$B,'Process (2)'!$B633,Source!$Q:$Q,"Chiều"))))</f>
        <v/>
      </c>
    </row>
    <row r="634" spans="1:11" x14ac:dyDescent="0.25">
      <c r="A634" t="str">
        <v/>
      </c>
      <c r="B634" t="str">
        <v/>
      </c>
      <c r="C634" t="str">
        <f>IF(B634="","",COUNTIF(Source!$B$1:$B$999,B634))</f>
        <v/>
      </c>
      <c r="D634" t="str">
        <f>IF($C634="","",IF($C634=0,"",
IF(SUMIFS(Source!I:I,Source!$B:$B,'Process (2)'!$B634,Source!$Q:$Q,"Sáng")=0,"",SUMIFS(Source!I:I,Source!$B:$B,'Process (2)'!$B634,Source!$Q:$Q,"Sáng"))))</f>
        <v/>
      </c>
      <c r="E634" t="str">
        <f>IF($C634="","",IF($C634=0,"",
IF($D634="","",SUMIFS(Source!J:J,Source!$B:$B,'Process (2)'!$B634,Source!$Q:$Q,"Sáng"))))</f>
        <v/>
      </c>
      <c r="F634" t="str">
        <f>IF($C634="","",IF($C634=0,"",
IF($D634="","",SUMIFS(Source!K:K,Source!$B:$B,'Process (2)'!$B634,Source!$Q:$Q,"Sáng"))))</f>
        <v/>
      </c>
      <c r="G634" t="str">
        <f>IF($C634="","",IF($C634=0,"",
IF($D634="","",SUMIFS(Source!L:L,Source!$B:$B,'Process (2)'!$B634,Source!$Q:$Q,"Sáng"))))</f>
        <v/>
      </c>
      <c r="H634" t="str">
        <f>IF($C634="","",IF($C634=0,"",
IF(SUMIFS(Source!M:M,Source!$B:$B,'Process (2)'!$B634,Source!$Q:$Q,"Chiều")=0,"",SUMIFS(Source!M:M,Source!$B:$B,'Process (2)'!$B634,Source!$Q:$Q,"Chiều"))))</f>
        <v/>
      </c>
      <c r="I634" t="str">
        <f>IF($C634="","",IF($C634=0,"",
IF($H634="","",SUMIFS(Source!J:J,Source!$B:$B,'Process (2)'!$B634,Source!$Q:$Q,"Chiều"))))</f>
        <v/>
      </c>
      <c r="J634" t="str">
        <f>IF($C634="","",IF($C634=0,"",
IF($H634="","",SUMIFS(Source!K:K,Source!$B:$B,'Process (2)'!$B634,Source!$Q:$Q,"Chiều"))))</f>
        <v/>
      </c>
      <c r="K634" t="str">
        <f>IF($C634="","",IF($C634=0,"",
IF($H634="","",SUMIFS(Source!L:L,Source!$B:$B,'Process (2)'!$B634,Source!$Q:$Q,"Chiều"))))</f>
        <v/>
      </c>
    </row>
    <row r="635" spans="1:11" x14ac:dyDescent="0.25">
      <c r="A635" t="str">
        <v/>
      </c>
      <c r="B635" t="str">
        <v/>
      </c>
      <c r="C635" t="str">
        <f>IF(B635="","",COUNTIF(Source!$B$1:$B$999,B635))</f>
        <v/>
      </c>
      <c r="D635" t="str">
        <f>IF($C635="","",IF($C635=0,"",
IF(SUMIFS(Source!I:I,Source!$B:$B,'Process (2)'!$B635,Source!$Q:$Q,"Sáng")=0,"",SUMIFS(Source!I:I,Source!$B:$B,'Process (2)'!$B635,Source!$Q:$Q,"Sáng"))))</f>
        <v/>
      </c>
      <c r="E635" t="str">
        <f>IF($C635="","",IF($C635=0,"",
IF($D635="","",SUMIFS(Source!J:J,Source!$B:$B,'Process (2)'!$B635,Source!$Q:$Q,"Sáng"))))</f>
        <v/>
      </c>
      <c r="F635" t="str">
        <f>IF($C635="","",IF($C635=0,"",
IF($D635="","",SUMIFS(Source!K:K,Source!$B:$B,'Process (2)'!$B635,Source!$Q:$Q,"Sáng"))))</f>
        <v/>
      </c>
      <c r="G635" t="str">
        <f>IF($C635="","",IF($C635=0,"",
IF($D635="","",SUMIFS(Source!L:L,Source!$B:$B,'Process (2)'!$B635,Source!$Q:$Q,"Sáng"))))</f>
        <v/>
      </c>
      <c r="H635" t="str">
        <f>IF($C635="","",IF($C635=0,"",
IF(SUMIFS(Source!M:M,Source!$B:$B,'Process (2)'!$B635,Source!$Q:$Q,"Chiều")=0,"",SUMIFS(Source!M:M,Source!$B:$B,'Process (2)'!$B635,Source!$Q:$Q,"Chiều"))))</f>
        <v/>
      </c>
      <c r="I635" t="str">
        <f>IF($C635="","",IF($C635=0,"",
IF($H635="","",SUMIFS(Source!J:J,Source!$B:$B,'Process (2)'!$B635,Source!$Q:$Q,"Chiều"))))</f>
        <v/>
      </c>
      <c r="J635" t="str">
        <f>IF($C635="","",IF($C635=0,"",
IF($H635="","",SUMIFS(Source!K:K,Source!$B:$B,'Process (2)'!$B635,Source!$Q:$Q,"Chiều"))))</f>
        <v/>
      </c>
      <c r="K635" t="str">
        <f>IF($C635="","",IF($C635=0,"",
IF($H635="","",SUMIFS(Source!L:L,Source!$B:$B,'Process (2)'!$B635,Source!$Q:$Q,"Chiều"))))</f>
        <v/>
      </c>
    </row>
    <row r="636" spans="1:11" x14ac:dyDescent="0.25">
      <c r="A636" t="str">
        <v/>
      </c>
      <c r="B636" t="str">
        <v/>
      </c>
      <c r="C636" t="str">
        <f>IF(B636="","",COUNTIF(Source!$B$1:$B$999,B636))</f>
        <v/>
      </c>
      <c r="D636" t="str">
        <f>IF($C636="","",IF($C636=0,"",
IF(SUMIFS(Source!I:I,Source!$B:$B,'Process (2)'!$B636,Source!$Q:$Q,"Sáng")=0,"",SUMIFS(Source!I:I,Source!$B:$B,'Process (2)'!$B636,Source!$Q:$Q,"Sáng"))))</f>
        <v/>
      </c>
      <c r="E636" t="str">
        <f>IF($C636="","",IF($C636=0,"",
IF($D636="","",SUMIFS(Source!J:J,Source!$B:$B,'Process (2)'!$B636,Source!$Q:$Q,"Sáng"))))</f>
        <v/>
      </c>
      <c r="F636" t="str">
        <f>IF($C636="","",IF($C636=0,"",
IF($D636="","",SUMIFS(Source!K:K,Source!$B:$B,'Process (2)'!$B636,Source!$Q:$Q,"Sáng"))))</f>
        <v/>
      </c>
      <c r="G636" t="str">
        <f>IF($C636="","",IF($C636=0,"",
IF($D636="","",SUMIFS(Source!L:L,Source!$B:$B,'Process (2)'!$B636,Source!$Q:$Q,"Sáng"))))</f>
        <v/>
      </c>
      <c r="H636" t="str">
        <f>IF($C636="","",IF($C636=0,"",
IF(SUMIFS(Source!M:M,Source!$B:$B,'Process (2)'!$B636,Source!$Q:$Q,"Chiều")=0,"",SUMIFS(Source!M:M,Source!$B:$B,'Process (2)'!$B636,Source!$Q:$Q,"Chiều"))))</f>
        <v/>
      </c>
      <c r="I636" t="str">
        <f>IF($C636="","",IF($C636=0,"",
IF($H636="","",SUMIFS(Source!J:J,Source!$B:$B,'Process (2)'!$B636,Source!$Q:$Q,"Chiều"))))</f>
        <v/>
      </c>
      <c r="J636" t="str">
        <f>IF($C636="","",IF($C636=0,"",
IF($H636="","",SUMIFS(Source!K:K,Source!$B:$B,'Process (2)'!$B636,Source!$Q:$Q,"Chiều"))))</f>
        <v/>
      </c>
      <c r="K636" t="str">
        <f>IF($C636="","",IF($C636=0,"",
IF($H636="","",SUMIFS(Source!L:L,Source!$B:$B,'Process (2)'!$B636,Source!$Q:$Q,"Chiều"))))</f>
        <v/>
      </c>
    </row>
    <row r="637" spans="1:11" x14ac:dyDescent="0.25">
      <c r="A637" t="str">
        <v/>
      </c>
      <c r="B637" t="str">
        <v/>
      </c>
      <c r="C637" t="str">
        <f>IF(B637="","",COUNTIF(Source!$B$1:$B$999,B637))</f>
        <v/>
      </c>
      <c r="D637" t="str">
        <f>IF($C637="","",IF($C637=0,"",
IF(SUMIFS(Source!I:I,Source!$B:$B,'Process (2)'!$B637,Source!$Q:$Q,"Sáng")=0,"",SUMIFS(Source!I:I,Source!$B:$B,'Process (2)'!$B637,Source!$Q:$Q,"Sáng"))))</f>
        <v/>
      </c>
      <c r="E637" t="str">
        <f>IF($C637="","",IF($C637=0,"",
IF($D637="","",SUMIFS(Source!J:J,Source!$B:$B,'Process (2)'!$B637,Source!$Q:$Q,"Sáng"))))</f>
        <v/>
      </c>
      <c r="F637" t="str">
        <f>IF($C637="","",IF($C637=0,"",
IF($D637="","",SUMIFS(Source!K:K,Source!$B:$B,'Process (2)'!$B637,Source!$Q:$Q,"Sáng"))))</f>
        <v/>
      </c>
      <c r="G637" t="str">
        <f>IF($C637="","",IF($C637=0,"",
IF($D637="","",SUMIFS(Source!L:L,Source!$B:$B,'Process (2)'!$B637,Source!$Q:$Q,"Sáng"))))</f>
        <v/>
      </c>
      <c r="H637" t="str">
        <f>IF($C637="","",IF($C637=0,"",
IF(SUMIFS(Source!M:M,Source!$B:$B,'Process (2)'!$B637,Source!$Q:$Q,"Chiều")=0,"",SUMIFS(Source!M:M,Source!$B:$B,'Process (2)'!$B637,Source!$Q:$Q,"Chiều"))))</f>
        <v/>
      </c>
      <c r="I637" t="str">
        <f>IF($C637="","",IF($C637=0,"",
IF($H637="","",SUMIFS(Source!J:J,Source!$B:$B,'Process (2)'!$B637,Source!$Q:$Q,"Chiều"))))</f>
        <v/>
      </c>
      <c r="J637" t="str">
        <f>IF($C637="","",IF($C637=0,"",
IF($H637="","",SUMIFS(Source!K:K,Source!$B:$B,'Process (2)'!$B637,Source!$Q:$Q,"Chiều"))))</f>
        <v/>
      </c>
      <c r="K637" t="str">
        <f>IF($C637="","",IF($C637=0,"",
IF($H637="","",SUMIFS(Source!L:L,Source!$B:$B,'Process (2)'!$B637,Source!$Q:$Q,"Chiều"))))</f>
        <v/>
      </c>
    </row>
    <row r="638" spans="1:11" x14ac:dyDescent="0.25">
      <c r="A638" t="str">
        <v/>
      </c>
      <c r="B638" t="str">
        <v/>
      </c>
      <c r="C638" t="str">
        <f>IF(B638="","",COUNTIF(Source!$B$1:$B$999,B638))</f>
        <v/>
      </c>
      <c r="D638" t="str">
        <f>IF($C638="","",IF($C638=0,"",
IF(SUMIFS(Source!I:I,Source!$B:$B,'Process (2)'!$B638,Source!$Q:$Q,"Sáng")=0,"",SUMIFS(Source!I:I,Source!$B:$B,'Process (2)'!$B638,Source!$Q:$Q,"Sáng"))))</f>
        <v/>
      </c>
      <c r="E638" t="str">
        <f>IF($C638="","",IF($C638=0,"",
IF($D638="","",SUMIFS(Source!J:J,Source!$B:$B,'Process (2)'!$B638,Source!$Q:$Q,"Sáng"))))</f>
        <v/>
      </c>
      <c r="F638" t="str">
        <f>IF($C638="","",IF($C638=0,"",
IF($D638="","",SUMIFS(Source!K:K,Source!$B:$B,'Process (2)'!$B638,Source!$Q:$Q,"Sáng"))))</f>
        <v/>
      </c>
      <c r="G638" t="str">
        <f>IF($C638="","",IF($C638=0,"",
IF($D638="","",SUMIFS(Source!L:L,Source!$B:$B,'Process (2)'!$B638,Source!$Q:$Q,"Sáng"))))</f>
        <v/>
      </c>
      <c r="H638" t="str">
        <f>IF($C638="","",IF($C638=0,"",
IF(SUMIFS(Source!M:M,Source!$B:$B,'Process (2)'!$B638,Source!$Q:$Q,"Chiều")=0,"",SUMIFS(Source!M:M,Source!$B:$B,'Process (2)'!$B638,Source!$Q:$Q,"Chiều"))))</f>
        <v/>
      </c>
      <c r="I638" t="str">
        <f>IF($C638="","",IF($C638=0,"",
IF($H638="","",SUMIFS(Source!J:J,Source!$B:$B,'Process (2)'!$B638,Source!$Q:$Q,"Chiều"))))</f>
        <v/>
      </c>
      <c r="J638" t="str">
        <f>IF($C638="","",IF($C638=0,"",
IF($H638="","",SUMIFS(Source!K:K,Source!$B:$B,'Process (2)'!$B638,Source!$Q:$Q,"Chiều"))))</f>
        <v/>
      </c>
      <c r="K638" t="str">
        <f>IF($C638="","",IF($C638=0,"",
IF($H638="","",SUMIFS(Source!L:L,Source!$B:$B,'Process (2)'!$B638,Source!$Q:$Q,"Chiều"))))</f>
        <v/>
      </c>
    </row>
    <row r="639" spans="1:11" x14ac:dyDescent="0.25">
      <c r="A639" t="str">
        <v/>
      </c>
      <c r="B639" t="str">
        <v/>
      </c>
      <c r="C639" t="str">
        <f>IF(B639="","",COUNTIF(Source!$B$1:$B$999,B639))</f>
        <v/>
      </c>
      <c r="D639" t="str">
        <f>IF($C639="","",IF($C639=0,"",
IF(SUMIFS(Source!I:I,Source!$B:$B,'Process (2)'!$B639,Source!$Q:$Q,"Sáng")=0,"",SUMIFS(Source!I:I,Source!$B:$B,'Process (2)'!$B639,Source!$Q:$Q,"Sáng"))))</f>
        <v/>
      </c>
      <c r="E639" t="str">
        <f>IF($C639="","",IF($C639=0,"",
IF($D639="","",SUMIFS(Source!J:J,Source!$B:$B,'Process (2)'!$B639,Source!$Q:$Q,"Sáng"))))</f>
        <v/>
      </c>
      <c r="F639" t="str">
        <f>IF($C639="","",IF($C639=0,"",
IF($D639="","",SUMIFS(Source!K:K,Source!$B:$B,'Process (2)'!$B639,Source!$Q:$Q,"Sáng"))))</f>
        <v/>
      </c>
      <c r="G639" t="str">
        <f>IF($C639="","",IF($C639=0,"",
IF($D639="","",SUMIFS(Source!L:L,Source!$B:$B,'Process (2)'!$B639,Source!$Q:$Q,"Sáng"))))</f>
        <v/>
      </c>
      <c r="H639" t="str">
        <f>IF($C639="","",IF($C639=0,"",
IF(SUMIFS(Source!M:M,Source!$B:$B,'Process (2)'!$B639,Source!$Q:$Q,"Chiều")=0,"",SUMIFS(Source!M:M,Source!$B:$B,'Process (2)'!$B639,Source!$Q:$Q,"Chiều"))))</f>
        <v/>
      </c>
      <c r="I639" t="str">
        <f>IF($C639="","",IF($C639=0,"",
IF($H639="","",SUMIFS(Source!J:J,Source!$B:$B,'Process (2)'!$B639,Source!$Q:$Q,"Chiều"))))</f>
        <v/>
      </c>
      <c r="J639" t="str">
        <f>IF($C639="","",IF($C639=0,"",
IF($H639="","",SUMIFS(Source!K:K,Source!$B:$B,'Process (2)'!$B639,Source!$Q:$Q,"Chiều"))))</f>
        <v/>
      </c>
      <c r="K639" t="str">
        <f>IF($C639="","",IF($C639=0,"",
IF($H639="","",SUMIFS(Source!L:L,Source!$B:$B,'Process (2)'!$B639,Source!$Q:$Q,"Chiều"))))</f>
        <v/>
      </c>
    </row>
    <row r="640" spans="1:11" x14ac:dyDescent="0.25">
      <c r="A640" t="str">
        <v/>
      </c>
      <c r="B640" t="str">
        <v/>
      </c>
      <c r="C640" t="str">
        <f>IF(B640="","",COUNTIF(Source!$B$1:$B$999,B640))</f>
        <v/>
      </c>
      <c r="D640" t="str">
        <f>IF($C640="","",IF($C640=0,"",
IF(SUMIFS(Source!I:I,Source!$B:$B,'Process (2)'!$B640,Source!$Q:$Q,"Sáng")=0,"",SUMIFS(Source!I:I,Source!$B:$B,'Process (2)'!$B640,Source!$Q:$Q,"Sáng"))))</f>
        <v/>
      </c>
      <c r="E640" t="str">
        <f>IF($C640="","",IF($C640=0,"",
IF($D640="","",SUMIFS(Source!J:J,Source!$B:$B,'Process (2)'!$B640,Source!$Q:$Q,"Sáng"))))</f>
        <v/>
      </c>
      <c r="F640" t="str">
        <f>IF($C640="","",IF($C640=0,"",
IF($D640="","",SUMIFS(Source!K:K,Source!$B:$B,'Process (2)'!$B640,Source!$Q:$Q,"Sáng"))))</f>
        <v/>
      </c>
      <c r="G640" t="str">
        <f>IF($C640="","",IF($C640=0,"",
IF($D640="","",SUMIFS(Source!L:L,Source!$B:$B,'Process (2)'!$B640,Source!$Q:$Q,"Sáng"))))</f>
        <v/>
      </c>
      <c r="H640" t="str">
        <f>IF($C640="","",IF($C640=0,"",
IF(SUMIFS(Source!M:M,Source!$B:$B,'Process (2)'!$B640,Source!$Q:$Q,"Chiều")=0,"",SUMIFS(Source!M:M,Source!$B:$B,'Process (2)'!$B640,Source!$Q:$Q,"Chiều"))))</f>
        <v/>
      </c>
      <c r="I640" t="str">
        <f>IF($C640="","",IF($C640=0,"",
IF($H640="","",SUMIFS(Source!J:J,Source!$B:$B,'Process (2)'!$B640,Source!$Q:$Q,"Chiều"))))</f>
        <v/>
      </c>
      <c r="J640" t="str">
        <f>IF($C640="","",IF($C640=0,"",
IF($H640="","",SUMIFS(Source!K:K,Source!$B:$B,'Process (2)'!$B640,Source!$Q:$Q,"Chiều"))))</f>
        <v/>
      </c>
      <c r="K640" t="str">
        <f>IF($C640="","",IF($C640=0,"",
IF($H640="","",SUMIFS(Source!L:L,Source!$B:$B,'Process (2)'!$B640,Source!$Q:$Q,"Chiều"))))</f>
        <v/>
      </c>
    </row>
    <row r="641" spans="1:11" x14ac:dyDescent="0.25">
      <c r="A641" t="str">
        <v/>
      </c>
      <c r="B641" t="str">
        <v/>
      </c>
      <c r="C641" t="str">
        <f>IF(B641="","",COUNTIF(Source!$B$1:$B$999,B641))</f>
        <v/>
      </c>
      <c r="D641" t="str">
        <f>IF($C641="","",IF($C641=0,"",
IF(SUMIFS(Source!I:I,Source!$B:$B,'Process (2)'!$B641,Source!$Q:$Q,"Sáng")=0,"",SUMIFS(Source!I:I,Source!$B:$B,'Process (2)'!$B641,Source!$Q:$Q,"Sáng"))))</f>
        <v/>
      </c>
      <c r="E641" t="str">
        <f>IF($C641="","",IF($C641=0,"",
IF($D641="","",SUMIFS(Source!J:J,Source!$B:$B,'Process (2)'!$B641,Source!$Q:$Q,"Sáng"))))</f>
        <v/>
      </c>
      <c r="F641" t="str">
        <f>IF($C641="","",IF($C641=0,"",
IF($D641="","",SUMIFS(Source!K:K,Source!$B:$B,'Process (2)'!$B641,Source!$Q:$Q,"Sáng"))))</f>
        <v/>
      </c>
      <c r="G641" t="str">
        <f>IF($C641="","",IF($C641=0,"",
IF($D641="","",SUMIFS(Source!L:L,Source!$B:$B,'Process (2)'!$B641,Source!$Q:$Q,"Sáng"))))</f>
        <v/>
      </c>
      <c r="H641" t="str">
        <f>IF($C641="","",IF($C641=0,"",
IF(SUMIFS(Source!M:M,Source!$B:$B,'Process (2)'!$B641,Source!$Q:$Q,"Chiều")=0,"",SUMIFS(Source!M:M,Source!$B:$B,'Process (2)'!$B641,Source!$Q:$Q,"Chiều"))))</f>
        <v/>
      </c>
      <c r="I641" t="str">
        <f>IF($C641="","",IF($C641=0,"",
IF($H641="","",SUMIFS(Source!J:J,Source!$B:$B,'Process (2)'!$B641,Source!$Q:$Q,"Chiều"))))</f>
        <v/>
      </c>
      <c r="J641" t="str">
        <f>IF($C641="","",IF($C641=0,"",
IF($H641="","",SUMIFS(Source!K:K,Source!$B:$B,'Process (2)'!$B641,Source!$Q:$Q,"Chiều"))))</f>
        <v/>
      </c>
      <c r="K641" t="str">
        <f>IF($C641="","",IF($C641=0,"",
IF($H641="","",SUMIFS(Source!L:L,Source!$B:$B,'Process (2)'!$B641,Source!$Q:$Q,"Chiều"))))</f>
        <v/>
      </c>
    </row>
    <row r="642" spans="1:11" x14ac:dyDescent="0.25">
      <c r="A642" t="str">
        <v/>
      </c>
      <c r="B642" t="str">
        <v/>
      </c>
      <c r="C642" t="str">
        <f>IF(B642="","",COUNTIF(Source!$B$1:$B$999,B642))</f>
        <v/>
      </c>
      <c r="D642" t="str">
        <f>IF($C642="","",IF($C642=0,"",
IF(SUMIFS(Source!I:I,Source!$B:$B,'Process (2)'!$B642,Source!$Q:$Q,"Sáng")=0,"",SUMIFS(Source!I:I,Source!$B:$B,'Process (2)'!$B642,Source!$Q:$Q,"Sáng"))))</f>
        <v/>
      </c>
      <c r="E642" t="str">
        <f>IF($C642="","",IF($C642=0,"",
IF($D642="","",SUMIFS(Source!J:J,Source!$B:$B,'Process (2)'!$B642,Source!$Q:$Q,"Sáng"))))</f>
        <v/>
      </c>
      <c r="F642" t="str">
        <f>IF($C642="","",IF($C642=0,"",
IF($D642="","",SUMIFS(Source!K:K,Source!$B:$B,'Process (2)'!$B642,Source!$Q:$Q,"Sáng"))))</f>
        <v/>
      </c>
      <c r="G642" t="str">
        <f>IF($C642="","",IF($C642=0,"",
IF($D642="","",SUMIFS(Source!L:L,Source!$B:$B,'Process (2)'!$B642,Source!$Q:$Q,"Sáng"))))</f>
        <v/>
      </c>
      <c r="H642" t="str">
        <f>IF($C642="","",IF($C642=0,"",
IF(SUMIFS(Source!M:M,Source!$B:$B,'Process (2)'!$B642,Source!$Q:$Q,"Chiều")=0,"",SUMIFS(Source!M:M,Source!$B:$B,'Process (2)'!$B642,Source!$Q:$Q,"Chiều"))))</f>
        <v/>
      </c>
      <c r="I642" t="str">
        <f>IF($C642="","",IF($C642=0,"",
IF($H642="","",SUMIFS(Source!J:J,Source!$B:$B,'Process (2)'!$B642,Source!$Q:$Q,"Chiều"))))</f>
        <v/>
      </c>
      <c r="J642" t="str">
        <f>IF($C642="","",IF($C642=0,"",
IF($H642="","",SUMIFS(Source!K:K,Source!$B:$B,'Process (2)'!$B642,Source!$Q:$Q,"Chiều"))))</f>
        <v/>
      </c>
      <c r="K642" t="str">
        <f>IF($C642="","",IF($C642=0,"",
IF($H642="","",SUMIFS(Source!L:L,Source!$B:$B,'Process (2)'!$B642,Source!$Q:$Q,"Chiều"))))</f>
        <v/>
      </c>
    </row>
    <row r="643" spans="1:11" x14ac:dyDescent="0.25">
      <c r="A643" t="str">
        <v/>
      </c>
      <c r="B643" t="str">
        <v/>
      </c>
      <c r="C643" t="str">
        <f>IF(B643="","",COUNTIF(Source!$B$1:$B$999,B643))</f>
        <v/>
      </c>
      <c r="D643" t="str">
        <f>IF($C643="","",IF($C643=0,"",
IF(SUMIFS(Source!I:I,Source!$B:$B,'Process (2)'!$B643,Source!$Q:$Q,"Sáng")=0,"",SUMIFS(Source!I:I,Source!$B:$B,'Process (2)'!$B643,Source!$Q:$Q,"Sáng"))))</f>
        <v/>
      </c>
      <c r="E643" t="str">
        <f>IF($C643="","",IF($C643=0,"",
IF($D643="","",SUMIFS(Source!J:J,Source!$B:$B,'Process (2)'!$B643,Source!$Q:$Q,"Sáng"))))</f>
        <v/>
      </c>
      <c r="F643" t="str">
        <f>IF($C643="","",IF($C643=0,"",
IF($D643="","",SUMIFS(Source!K:K,Source!$B:$B,'Process (2)'!$B643,Source!$Q:$Q,"Sáng"))))</f>
        <v/>
      </c>
      <c r="G643" t="str">
        <f>IF($C643="","",IF($C643=0,"",
IF($D643="","",SUMIFS(Source!L:L,Source!$B:$B,'Process (2)'!$B643,Source!$Q:$Q,"Sáng"))))</f>
        <v/>
      </c>
      <c r="H643" t="str">
        <f>IF($C643="","",IF($C643=0,"",
IF(SUMIFS(Source!M:M,Source!$B:$B,'Process (2)'!$B643,Source!$Q:$Q,"Chiều")=0,"",SUMIFS(Source!M:M,Source!$B:$B,'Process (2)'!$B643,Source!$Q:$Q,"Chiều"))))</f>
        <v/>
      </c>
      <c r="I643" t="str">
        <f>IF($C643="","",IF($C643=0,"",
IF($H643="","",SUMIFS(Source!J:J,Source!$B:$B,'Process (2)'!$B643,Source!$Q:$Q,"Chiều"))))</f>
        <v/>
      </c>
      <c r="J643" t="str">
        <f>IF($C643="","",IF($C643=0,"",
IF($H643="","",SUMIFS(Source!K:K,Source!$B:$B,'Process (2)'!$B643,Source!$Q:$Q,"Chiều"))))</f>
        <v/>
      </c>
      <c r="K643" t="str">
        <f>IF($C643="","",IF($C643=0,"",
IF($H643="","",SUMIFS(Source!L:L,Source!$B:$B,'Process (2)'!$B643,Source!$Q:$Q,"Chiều"))))</f>
        <v/>
      </c>
    </row>
    <row r="644" spans="1:11" x14ac:dyDescent="0.25">
      <c r="A644" t="str">
        <v/>
      </c>
      <c r="B644" t="str">
        <v/>
      </c>
      <c r="C644" t="str">
        <f>IF(B644="","",COUNTIF(Source!$B$1:$B$999,B644))</f>
        <v/>
      </c>
      <c r="D644" t="str">
        <f>IF($C644="","",IF($C644=0,"",
IF(SUMIFS(Source!I:I,Source!$B:$B,'Process (2)'!$B644,Source!$Q:$Q,"Sáng")=0,"",SUMIFS(Source!I:I,Source!$B:$B,'Process (2)'!$B644,Source!$Q:$Q,"Sáng"))))</f>
        <v/>
      </c>
      <c r="E644" t="str">
        <f>IF($C644="","",IF($C644=0,"",
IF($D644="","",SUMIFS(Source!J:J,Source!$B:$B,'Process (2)'!$B644,Source!$Q:$Q,"Sáng"))))</f>
        <v/>
      </c>
      <c r="F644" t="str">
        <f>IF($C644="","",IF($C644=0,"",
IF($D644="","",SUMIFS(Source!K:K,Source!$B:$B,'Process (2)'!$B644,Source!$Q:$Q,"Sáng"))))</f>
        <v/>
      </c>
      <c r="G644" t="str">
        <f>IF($C644="","",IF($C644=0,"",
IF($D644="","",SUMIFS(Source!L:L,Source!$B:$B,'Process (2)'!$B644,Source!$Q:$Q,"Sáng"))))</f>
        <v/>
      </c>
      <c r="H644" t="str">
        <f>IF($C644="","",IF($C644=0,"",
IF(SUMIFS(Source!M:M,Source!$B:$B,'Process (2)'!$B644,Source!$Q:$Q,"Chiều")=0,"",SUMIFS(Source!M:M,Source!$B:$B,'Process (2)'!$B644,Source!$Q:$Q,"Chiều"))))</f>
        <v/>
      </c>
      <c r="I644" t="str">
        <f>IF($C644="","",IF($C644=0,"",
IF($H644="","",SUMIFS(Source!J:J,Source!$B:$B,'Process (2)'!$B644,Source!$Q:$Q,"Chiều"))))</f>
        <v/>
      </c>
      <c r="J644" t="str">
        <f>IF($C644="","",IF($C644=0,"",
IF($H644="","",SUMIFS(Source!K:K,Source!$B:$B,'Process (2)'!$B644,Source!$Q:$Q,"Chiều"))))</f>
        <v/>
      </c>
      <c r="K644" t="str">
        <f>IF($C644="","",IF($C644=0,"",
IF($H644="","",SUMIFS(Source!L:L,Source!$B:$B,'Process (2)'!$B644,Source!$Q:$Q,"Chiều"))))</f>
        <v/>
      </c>
    </row>
    <row r="645" spans="1:11" x14ac:dyDescent="0.25">
      <c r="A645" t="str">
        <v/>
      </c>
      <c r="B645" t="str">
        <v/>
      </c>
      <c r="C645" t="str">
        <f>IF(B645="","",COUNTIF(Source!$B$1:$B$999,B645))</f>
        <v/>
      </c>
      <c r="D645" t="str">
        <f>IF($C645="","",IF($C645=0,"",
IF(SUMIFS(Source!I:I,Source!$B:$B,'Process (2)'!$B645,Source!$Q:$Q,"Sáng")=0,"",SUMIFS(Source!I:I,Source!$B:$B,'Process (2)'!$B645,Source!$Q:$Q,"Sáng"))))</f>
        <v/>
      </c>
      <c r="E645" t="str">
        <f>IF($C645="","",IF($C645=0,"",
IF($D645="","",SUMIFS(Source!J:J,Source!$B:$B,'Process (2)'!$B645,Source!$Q:$Q,"Sáng"))))</f>
        <v/>
      </c>
      <c r="F645" t="str">
        <f>IF($C645="","",IF($C645=0,"",
IF($D645="","",SUMIFS(Source!K:K,Source!$B:$B,'Process (2)'!$B645,Source!$Q:$Q,"Sáng"))))</f>
        <v/>
      </c>
      <c r="G645" t="str">
        <f>IF($C645="","",IF($C645=0,"",
IF($D645="","",SUMIFS(Source!L:L,Source!$B:$B,'Process (2)'!$B645,Source!$Q:$Q,"Sáng"))))</f>
        <v/>
      </c>
      <c r="H645" t="str">
        <f>IF($C645="","",IF($C645=0,"",
IF(SUMIFS(Source!M:M,Source!$B:$B,'Process (2)'!$B645,Source!$Q:$Q,"Chiều")=0,"",SUMIFS(Source!M:M,Source!$B:$B,'Process (2)'!$B645,Source!$Q:$Q,"Chiều"))))</f>
        <v/>
      </c>
      <c r="I645" t="str">
        <f>IF($C645="","",IF($C645=0,"",
IF($H645="","",SUMIFS(Source!J:J,Source!$B:$B,'Process (2)'!$B645,Source!$Q:$Q,"Chiều"))))</f>
        <v/>
      </c>
      <c r="J645" t="str">
        <f>IF($C645="","",IF($C645=0,"",
IF($H645="","",SUMIFS(Source!K:K,Source!$B:$B,'Process (2)'!$B645,Source!$Q:$Q,"Chiều"))))</f>
        <v/>
      </c>
      <c r="K645" t="str">
        <f>IF($C645="","",IF($C645=0,"",
IF($H645="","",SUMIFS(Source!L:L,Source!$B:$B,'Process (2)'!$B645,Source!$Q:$Q,"Chiều"))))</f>
        <v/>
      </c>
    </row>
    <row r="646" spans="1:11" x14ac:dyDescent="0.25">
      <c r="A646" t="str">
        <v/>
      </c>
      <c r="B646" t="str">
        <v/>
      </c>
      <c r="C646" t="str">
        <f>IF(B646="","",COUNTIF(Source!$B$1:$B$999,B646))</f>
        <v/>
      </c>
      <c r="D646" t="str">
        <f>IF($C646="","",IF($C646=0,"",
IF(SUMIFS(Source!I:I,Source!$B:$B,'Process (2)'!$B646,Source!$Q:$Q,"Sáng")=0,"",SUMIFS(Source!I:I,Source!$B:$B,'Process (2)'!$B646,Source!$Q:$Q,"Sáng"))))</f>
        <v/>
      </c>
      <c r="E646" t="str">
        <f>IF($C646="","",IF($C646=0,"",
IF($D646="","",SUMIFS(Source!J:J,Source!$B:$B,'Process (2)'!$B646,Source!$Q:$Q,"Sáng"))))</f>
        <v/>
      </c>
      <c r="F646" t="str">
        <f>IF($C646="","",IF($C646=0,"",
IF($D646="","",SUMIFS(Source!K:K,Source!$B:$B,'Process (2)'!$B646,Source!$Q:$Q,"Sáng"))))</f>
        <v/>
      </c>
      <c r="G646" t="str">
        <f>IF($C646="","",IF($C646=0,"",
IF($D646="","",SUMIFS(Source!L:L,Source!$B:$B,'Process (2)'!$B646,Source!$Q:$Q,"Sáng"))))</f>
        <v/>
      </c>
      <c r="H646" t="str">
        <f>IF($C646="","",IF($C646=0,"",
IF(SUMIFS(Source!M:M,Source!$B:$B,'Process (2)'!$B646,Source!$Q:$Q,"Chiều")=0,"",SUMIFS(Source!M:M,Source!$B:$B,'Process (2)'!$B646,Source!$Q:$Q,"Chiều"))))</f>
        <v/>
      </c>
      <c r="I646" t="str">
        <f>IF($C646="","",IF($C646=0,"",
IF($H646="","",SUMIFS(Source!J:J,Source!$B:$B,'Process (2)'!$B646,Source!$Q:$Q,"Chiều"))))</f>
        <v/>
      </c>
      <c r="J646" t="str">
        <f>IF($C646="","",IF($C646=0,"",
IF($H646="","",SUMIFS(Source!K:K,Source!$B:$B,'Process (2)'!$B646,Source!$Q:$Q,"Chiều"))))</f>
        <v/>
      </c>
      <c r="K646" t="str">
        <f>IF($C646="","",IF($C646=0,"",
IF($H646="","",SUMIFS(Source!L:L,Source!$B:$B,'Process (2)'!$B646,Source!$Q:$Q,"Chiều"))))</f>
        <v/>
      </c>
    </row>
    <row r="647" spans="1:11" x14ac:dyDescent="0.25">
      <c r="A647" t="str">
        <v/>
      </c>
      <c r="B647" t="str">
        <v/>
      </c>
      <c r="C647" t="str">
        <f>IF(B647="","",COUNTIF(Source!$B$1:$B$999,B647))</f>
        <v/>
      </c>
      <c r="D647" t="str">
        <f>IF($C647="","",IF($C647=0,"",
IF(SUMIFS(Source!I:I,Source!$B:$B,'Process (2)'!$B647,Source!$Q:$Q,"Sáng")=0,"",SUMIFS(Source!I:I,Source!$B:$B,'Process (2)'!$B647,Source!$Q:$Q,"Sáng"))))</f>
        <v/>
      </c>
      <c r="E647" t="str">
        <f>IF($C647="","",IF($C647=0,"",
IF($D647="","",SUMIFS(Source!J:J,Source!$B:$B,'Process (2)'!$B647,Source!$Q:$Q,"Sáng"))))</f>
        <v/>
      </c>
      <c r="F647" t="str">
        <f>IF($C647="","",IF($C647=0,"",
IF($D647="","",SUMIFS(Source!K:K,Source!$B:$B,'Process (2)'!$B647,Source!$Q:$Q,"Sáng"))))</f>
        <v/>
      </c>
      <c r="G647" t="str">
        <f>IF($C647="","",IF($C647=0,"",
IF($D647="","",SUMIFS(Source!L:L,Source!$B:$B,'Process (2)'!$B647,Source!$Q:$Q,"Sáng"))))</f>
        <v/>
      </c>
      <c r="H647" t="str">
        <f>IF($C647="","",IF($C647=0,"",
IF(SUMIFS(Source!M:M,Source!$B:$B,'Process (2)'!$B647,Source!$Q:$Q,"Chiều")=0,"",SUMIFS(Source!M:M,Source!$B:$B,'Process (2)'!$B647,Source!$Q:$Q,"Chiều"))))</f>
        <v/>
      </c>
      <c r="I647" t="str">
        <f>IF($C647="","",IF($C647=0,"",
IF($H647="","",SUMIFS(Source!J:J,Source!$B:$B,'Process (2)'!$B647,Source!$Q:$Q,"Chiều"))))</f>
        <v/>
      </c>
      <c r="J647" t="str">
        <f>IF($C647="","",IF($C647=0,"",
IF($H647="","",SUMIFS(Source!K:K,Source!$B:$B,'Process (2)'!$B647,Source!$Q:$Q,"Chiều"))))</f>
        <v/>
      </c>
      <c r="K647" t="str">
        <f>IF($C647="","",IF($C647=0,"",
IF($H647="","",SUMIFS(Source!L:L,Source!$B:$B,'Process (2)'!$B647,Source!$Q:$Q,"Chiều"))))</f>
        <v/>
      </c>
    </row>
    <row r="648" spans="1:11" x14ac:dyDescent="0.25">
      <c r="A648" t="str">
        <v/>
      </c>
      <c r="B648" t="str">
        <v/>
      </c>
      <c r="C648" t="str">
        <f>IF(B648="","",COUNTIF(Source!$B$1:$B$999,B648))</f>
        <v/>
      </c>
      <c r="D648" t="str">
        <f>IF($C648="","",IF($C648=0,"",
IF(SUMIFS(Source!I:I,Source!$B:$B,'Process (2)'!$B648,Source!$Q:$Q,"Sáng")=0,"",SUMIFS(Source!I:I,Source!$B:$B,'Process (2)'!$B648,Source!$Q:$Q,"Sáng"))))</f>
        <v/>
      </c>
      <c r="E648" t="str">
        <f>IF($C648="","",IF($C648=0,"",
IF($D648="","",SUMIFS(Source!J:J,Source!$B:$B,'Process (2)'!$B648,Source!$Q:$Q,"Sáng"))))</f>
        <v/>
      </c>
      <c r="F648" t="str">
        <f>IF($C648="","",IF($C648=0,"",
IF($D648="","",SUMIFS(Source!K:K,Source!$B:$B,'Process (2)'!$B648,Source!$Q:$Q,"Sáng"))))</f>
        <v/>
      </c>
      <c r="G648" t="str">
        <f>IF($C648="","",IF($C648=0,"",
IF($D648="","",SUMIFS(Source!L:L,Source!$B:$B,'Process (2)'!$B648,Source!$Q:$Q,"Sáng"))))</f>
        <v/>
      </c>
      <c r="H648" t="str">
        <f>IF($C648="","",IF($C648=0,"",
IF(SUMIFS(Source!M:M,Source!$B:$B,'Process (2)'!$B648,Source!$Q:$Q,"Chiều")=0,"",SUMIFS(Source!M:M,Source!$B:$B,'Process (2)'!$B648,Source!$Q:$Q,"Chiều"))))</f>
        <v/>
      </c>
      <c r="I648" t="str">
        <f>IF($C648="","",IF($C648=0,"",
IF($H648="","",SUMIFS(Source!J:J,Source!$B:$B,'Process (2)'!$B648,Source!$Q:$Q,"Chiều"))))</f>
        <v/>
      </c>
      <c r="J648" t="str">
        <f>IF($C648="","",IF($C648=0,"",
IF($H648="","",SUMIFS(Source!K:K,Source!$B:$B,'Process (2)'!$B648,Source!$Q:$Q,"Chiều"))))</f>
        <v/>
      </c>
      <c r="K648" t="str">
        <f>IF($C648="","",IF($C648=0,"",
IF($H648="","",SUMIFS(Source!L:L,Source!$B:$B,'Process (2)'!$B648,Source!$Q:$Q,"Chiều"))))</f>
        <v/>
      </c>
    </row>
    <row r="649" spans="1:11" x14ac:dyDescent="0.25">
      <c r="A649" t="str">
        <v/>
      </c>
      <c r="B649" t="str">
        <v/>
      </c>
      <c r="C649" t="str">
        <f>IF(B649="","",COUNTIF(Source!$B$1:$B$999,B649))</f>
        <v/>
      </c>
      <c r="D649" t="str">
        <f>IF($C649="","",IF($C649=0,"",
IF(SUMIFS(Source!I:I,Source!$B:$B,'Process (2)'!$B649,Source!$Q:$Q,"Sáng")=0,"",SUMIFS(Source!I:I,Source!$B:$B,'Process (2)'!$B649,Source!$Q:$Q,"Sáng"))))</f>
        <v/>
      </c>
      <c r="E649" t="str">
        <f>IF($C649="","",IF($C649=0,"",
IF($D649="","",SUMIFS(Source!J:J,Source!$B:$B,'Process (2)'!$B649,Source!$Q:$Q,"Sáng"))))</f>
        <v/>
      </c>
      <c r="F649" t="str">
        <f>IF($C649="","",IF($C649=0,"",
IF($D649="","",SUMIFS(Source!K:K,Source!$B:$B,'Process (2)'!$B649,Source!$Q:$Q,"Sáng"))))</f>
        <v/>
      </c>
      <c r="G649" t="str">
        <f>IF($C649="","",IF($C649=0,"",
IF($D649="","",SUMIFS(Source!L:L,Source!$B:$B,'Process (2)'!$B649,Source!$Q:$Q,"Sáng"))))</f>
        <v/>
      </c>
      <c r="H649" t="str">
        <f>IF($C649="","",IF($C649=0,"",
IF(SUMIFS(Source!M:M,Source!$B:$B,'Process (2)'!$B649,Source!$Q:$Q,"Chiều")=0,"",SUMIFS(Source!M:M,Source!$B:$B,'Process (2)'!$B649,Source!$Q:$Q,"Chiều"))))</f>
        <v/>
      </c>
      <c r="I649" t="str">
        <f>IF($C649="","",IF($C649=0,"",
IF($H649="","",SUMIFS(Source!J:J,Source!$B:$B,'Process (2)'!$B649,Source!$Q:$Q,"Chiều"))))</f>
        <v/>
      </c>
      <c r="J649" t="str">
        <f>IF($C649="","",IF($C649=0,"",
IF($H649="","",SUMIFS(Source!K:K,Source!$B:$B,'Process (2)'!$B649,Source!$Q:$Q,"Chiều"))))</f>
        <v/>
      </c>
      <c r="K649" t="str">
        <f>IF($C649="","",IF($C649=0,"",
IF($H649="","",SUMIFS(Source!L:L,Source!$B:$B,'Process (2)'!$B649,Source!$Q:$Q,"Chiều"))))</f>
        <v/>
      </c>
    </row>
    <row r="650" spans="1:11" x14ac:dyDescent="0.25">
      <c r="A650" t="str">
        <v/>
      </c>
      <c r="B650" t="str">
        <v/>
      </c>
      <c r="C650" t="str">
        <f>IF(B650="","",COUNTIF(Source!$B$1:$B$999,B650))</f>
        <v/>
      </c>
      <c r="D650" t="str">
        <f>IF($C650="","",IF($C650=0,"",
IF(SUMIFS(Source!I:I,Source!$B:$B,'Process (2)'!$B650,Source!$Q:$Q,"Sáng")=0,"",SUMIFS(Source!I:I,Source!$B:$B,'Process (2)'!$B650,Source!$Q:$Q,"Sáng"))))</f>
        <v/>
      </c>
      <c r="E650" t="str">
        <f>IF($C650="","",IF($C650=0,"",
IF($D650="","",SUMIFS(Source!J:J,Source!$B:$B,'Process (2)'!$B650,Source!$Q:$Q,"Sáng"))))</f>
        <v/>
      </c>
      <c r="F650" t="str">
        <f>IF($C650="","",IF($C650=0,"",
IF($D650="","",SUMIFS(Source!K:K,Source!$B:$B,'Process (2)'!$B650,Source!$Q:$Q,"Sáng"))))</f>
        <v/>
      </c>
      <c r="G650" t="str">
        <f>IF($C650="","",IF($C650=0,"",
IF($D650="","",SUMIFS(Source!L:L,Source!$B:$B,'Process (2)'!$B650,Source!$Q:$Q,"Sáng"))))</f>
        <v/>
      </c>
      <c r="H650" t="str">
        <f>IF($C650="","",IF($C650=0,"",
IF(SUMIFS(Source!M:M,Source!$B:$B,'Process (2)'!$B650,Source!$Q:$Q,"Chiều")=0,"",SUMIFS(Source!M:M,Source!$B:$B,'Process (2)'!$B650,Source!$Q:$Q,"Chiều"))))</f>
        <v/>
      </c>
      <c r="I650" t="str">
        <f>IF($C650="","",IF($C650=0,"",
IF($H650="","",SUMIFS(Source!J:J,Source!$B:$B,'Process (2)'!$B650,Source!$Q:$Q,"Chiều"))))</f>
        <v/>
      </c>
      <c r="J650" t="str">
        <f>IF($C650="","",IF($C650=0,"",
IF($H650="","",SUMIFS(Source!K:K,Source!$B:$B,'Process (2)'!$B650,Source!$Q:$Q,"Chiều"))))</f>
        <v/>
      </c>
      <c r="K650" t="str">
        <f>IF($C650="","",IF($C650=0,"",
IF($H650="","",SUMIFS(Source!L:L,Source!$B:$B,'Process (2)'!$B650,Source!$Q:$Q,"Chiều"))))</f>
        <v/>
      </c>
    </row>
    <row r="651" spans="1:11" x14ac:dyDescent="0.25">
      <c r="A651" t="str">
        <v/>
      </c>
      <c r="B651" t="str">
        <v/>
      </c>
      <c r="C651" t="str">
        <f>IF(B651="","",COUNTIF(Source!$B$1:$B$999,B651))</f>
        <v/>
      </c>
      <c r="D651" t="str">
        <f>IF($C651="","",IF($C651=0,"",
IF(SUMIFS(Source!I:I,Source!$B:$B,'Process (2)'!$B651,Source!$Q:$Q,"Sáng")=0,"",SUMIFS(Source!I:I,Source!$B:$B,'Process (2)'!$B651,Source!$Q:$Q,"Sáng"))))</f>
        <v/>
      </c>
      <c r="E651" t="str">
        <f>IF($C651="","",IF($C651=0,"",
IF($D651="","",SUMIFS(Source!J:J,Source!$B:$B,'Process (2)'!$B651,Source!$Q:$Q,"Sáng"))))</f>
        <v/>
      </c>
      <c r="F651" t="str">
        <f>IF($C651="","",IF($C651=0,"",
IF($D651="","",SUMIFS(Source!K:K,Source!$B:$B,'Process (2)'!$B651,Source!$Q:$Q,"Sáng"))))</f>
        <v/>
      </c>
      <c r="G651" t="str">
        <f>IF($C651="","",IF($C651=0,"",
IF($D651="","",SUMIFS(Source!L:L,Source!$B:$B,'Process (2)'!$B651,Source!$Q:$Q,"Sáng"))))</f>
        <v/>
      </c>
      <c r="H651" t="str">
        <f>IF($C651="","",IF($C651=0,"",
IF(SUMIFS(Source!M:M,Source!$B:$B,'Process (2)'!$B651,Source!$Q:$Q,"Chiều")=0,"",SUMIFS(Source!M:M,Source!$B:$B,'Process (2)'!$B651,Source!$Q:$Q,"Chiều"))))</f>
        <v/>
      </c>
      <c r="I651" t="str">
        <f>IF($C651="","",IF($C651=0,"",
IF($H651="","",SUMIFS(Source!J:J,Source!$B:$B,'Process (2)'!$B651,Source!$Q:$Q,"Chiều"))))</f>
        <v/>
      </c>
      <c r="J651" t="str">
        <f>IF($C651="","",IF($C651=0,"",
IF($H651="","",SUMIFS(Source!K:K,Source!$B:$B,'Process (2)'!$B651,Source!$Q:$Q,"Chiều"))))</f>
        <v/>
      </c>
      <c r="K651" t="str">
        <f>IF($C651="","",IF($C651=0,"",
IF($H651="","",SUMIFS(Source!L:L,Source!$B:$B,'Process (2)'!$B651,Source!$Q:$Q,"Chiều"))))</f>
        <v/>
      </c>
    </row>
    <row r="652" spans="1:11" x14ac:dyDescent="0.25">
      <c r="A652" t="str">
        <v/>
      </c>
      <c r="B652" t="str">
        <v/>
      </c>
      <c r="C652" t="str">
        <f>IF(B652="","",COUNTIF(Source!$B$1:$B$999,B652))</f>
        <v/>
      </c>
      <c r="D652" t="str">
        <f>IF($C652="","",IF($C652=0,"",
IF(SUMIFS(Source!I:I,Source!$B:$B,'Process (2)'!$B652,Source!$Q:$Q,"Sáng")=0,"",SUMIFS(Source!I:I,Source!$B:$B,'Process (2)'!$B652,Source!$Q:$Q,"Sáng"))))</f>
        <v/>
      </c>
      <c r="E652" t="str">
        <f>IF($C652="","",IF($C652=0,"",
IF($D652="","",SUMIFS(Source!J:J,Source!$B:$B,'Process (2)'!$B652,Source!$Q:$Q,"Sáng"))))</f>
        <v/>
      </c>
      <c r="F652" t="str">
        <f>IF($C652="","",IF($C652=0,"",
IF($D652="","",SUMIFS(Source!K:K,Source!$B:$B,'Process (2)'!$B652,Source!$Q:$Q,"Sáng"))))</f>
        <v/>
      </c>
      <c r="G652" t="str">
        <f>IF($C652="","",IF($C652=0,"",
IF($D652="","",SUMIFS(Source!L:L,Source!$B:$B,'Process (2)'!$B652,Source!$Q:$Q,"Sáng"))))</f>
        <v/>
      </c>
      <c r="H652" t="str">
        <f>IF($C652="","",IF($C652=0,"",
IF(SUMIFS(Source!M:M,Source!$B:$B,'Process (2)'!$B652,Source!$Q:$Q,"Chiều")=0,"",SUMIFS(Source!M:M,Source!$B:$B,'Process (2)'!$B652,Source!$Q:$Q,"Chiều"))))</f>
        <v/>
      </c>
      <c r="I652" t="str">
        <f>IF($C652="","",IF($C652=0,"",
IF($H652="","",SUMIFS(Source!J:J,Source!$B:$B,'Process (2)'!$B652,Source!$Q:$Q,"Chiều"))))</f>
        <v/>
      </c>
      <c r="J652" t="str">
        <f>IF($C652="","",IF($C652=0,"",
IF($H652="","",SUMIFS(Source!K:K,Source!$B:$B,'Process (2)'!$B652,Source!$Q:$Q,"Chiều"))))</f>
        <v/>
      </c>
      <c r="K652" t="str">
        <f>IF($C652="","",IF($C652=0,"",
IF($H652="","",SUMIFS(Source!L:L,Source!$B:$B,'Process (2)'!$B652,Source!$Q:$Q,"Chiều"))))</f>
        <v/>
      </c>
    </row>
    <row r="653" spans="1:11" x14ac:dyDescent="0.25">
      <c r="A653" t="str">
        <v/>
      </c>
      <c r="B653" t="str">
        <v/>
      </c>
      <c r="C653" t="str">
        <f>IF(B653="","",COUNTIF(Source!$B$1:$B$999,B653))</f>
        <v/>
      </c>
      <c r="D653" t="str">
        <f>IF($C653="","",IF($C653=0,"",
IF(SUMIFS(Source!I:I,Source!$B:$B,'Process (2)'!$B653,Source!$Q:$Q,"Sáng")=0,"",SUMIFS(Source!I:I,Source!$B:$B,'Process (2)'!$B653,Source!$Q:$Q,"Sáng"))))</f>
        <v/>
      </c>
      <c r="E653" t="str">
        <f>IF($C653="","",IF($C653=0,"",
IF($D653="","",SUMIFS(Source!J:J,Source!$B:$B,'Process (2)'!$B653,Source!$Q:$Q,"Sáng"))))</f>
        <v/>
      </c>
      <c r="F653" t="str">
        <f>IF($C653="","",IF($C653=0,"",
IF($D653="","",SUMIFS(Source!K:K,Source!$B:$B,'Process (2)'!$B653,Source!$Q:$Q,"Sáng"))))</f>
        <v/>
      </c>
      <c r="G653" t="str">
        <f>IF($C653="","",IF($C653=0,"",
IF($D653="","",SUMIFS(Source!L:L,Source!$B:$B,'Process (2)'!$B653,Source!$Q:$Q,"Sáng"))))</f>
        <v/>
      </c>
      <c r="H653" t="str">
        <f>IF($C653="","",IF($C653=0,"",
IF(SUMIFS(Source!M:M,Source!$B:$B,'Process (2)'!$B653,Source!$Q:$Q,"Chiều")=0,"",SUMIFS(Source!M:M,Source!$B:$B,'Process (2)'!$B653,Source!$Q:$Q,"Chiều"))))</f>
        <v/>
      </c>
      <c r="I653" t="str">
        <f>IF($C653="","",IF($C653=0,"",
IF($H653="","",SUMIFS(Source!J:J,Source!$B:$B,'Process (2)'!$B653,Source!$Q:$Q,"Chiều"))))</f>
        <v/>
      </c>
      <c r="J653" t="str">
        <f>IF($C653="","",IF($C653=0,"",
IF($H653="","",SUMIFS(Source!K:K,Source!$B:$B,'Process (2)'!$B653,Source!$Q:$Q,"Chiều"))))</f>
        <v/>
      </c>
      <c r="K653" t="str">
        <f>IF($C653="","",IF($C653=0,"",
IF($H653="","",SUMIFS(Source!L:L,Source!$B:$B,'Process (2)'!$B653,Source!$Q:$Q,"Chiều"))))</f>
        <v/>
      </c>
    </row>
    <row r="654" spans="1:11" x14ac:dyDescent="0.25">
      <c r="A654" t="str">
        <v/>
      </c>
      <c r="B654" t="str">
        <v/>
      </c>
      <c r="C654" t="str">
        <f>IF(B654="","",COUNTIF(Source!$B$1:$B$999,B654))</f>
        <v/>
      </c>
      <c r="D654" t="str">
        <f>IF($C654="","",IF($C654=0,"",
IF(SUMIFS(Source!I:I,Source!$B:$B,'Process (2)'!$B654,Source!$Q:$Q,"Sáng")=0,"",SUMIFS(Source!I:I,Source!$B:$B,'Process (2)'!$B654,Source!$Q:$Q,"Sáng"))))</f>
        <v/>
      </c>
      <c r="E654" t="str">
        <f>IF($C654="","",IF($C654=0,"",
IF($D654="","",SUMIFS(Source!J:J,Source!$B:$B,'Process (2)'!$B654,Source!$Q:$Q,"Sáng"))))</f>
        <v/>
      </c>
      <c r="F654" t="str">
        <f>IF($C654="","",IF($C654=0,"",
IF($D654="","",SUMIFS(Source!K:K,Source!$B:$B,'Process (2)'!$B654,Source!$Q:$Q,"Sáng"))))</f>
        <v/>
      </c>
      <c r="G654" t="str">
        <f>IF($C654="","",IF($C654=0,"",
IF($D654="","",SUMIFS(Source!L:L,Source!$B:$B,'Process (2)'!$B654,Source!$Q:$Q,"Sáng"))))</f>
        <v/>
      </c>
      <c r="H654" t="str">
        <f>IF($C654="","",IF($C654=0,"",
IF(SUMIFS(Source!M:M,Source!$B:$B,'Process (2)'!$B654,Source!$Q:$Q,"Chiều")=0,"",SUMIFS(Source!M:M,Source!$B:$B,'Process (2)'!$B654,Source!$Q:$Q,"Chiều"))))</f>
        <v/>
      </c>
      <c r="I654" t="str">
        <f>IF($C654="","",IF($C654=0,"",
IF($H654="","",SUMIFS(Source!J:J,Source!$B:$B,'Process (2)'!$B654,Source!$Q:$Q,"Chiều"))))</f>
        <v/>
      </c>
      <c r="J654" t="str">
        <f>IF($C654="","",IF($C654=0,"",
IF($H654="","",SUMIFS(Source!K:K,Source!$B:$B,'Process (2)'!$B654,Source!$Q:$Q,"Chiều"))))</f>
        <v/>
      </c>
      <c r="K654" t="str">
        <f>IF($C654="","",IF($C654=0,"",
IF($H654="","",SUMIFS(Source!L:L,Source!$B:$B,'Process (2)'!$B654,Source!$Q:$Q,"Chiều"))))</f>
        <v/>
      </c>
    </row>
    <row r="655" spans="1:11" x14ac:dyDescent="0.25">
      <c r="A655" t="str">
        <v/>
      </c>
      <c r="B655" t="str">
        <v/>
      </c>
      <c r="C655" t="str">
        <f>IF(B655="","",COUNTIF(Source!$B$1:$B$999,B655))</f>
        <v/>
      </c>
      <c r="D655" t="str">
        <f>IF($C655="","",IF($C655=0,"",
IF(SUMIFS(Source!I:I,Source!$B:$B,'Process (2)'!$B655,Source!$Q:$Q,"Sáng")=0,"",SUMIFS(Source!I:I,Source!$B:$B,'Process (2)'!$B655,Source!$Q:$Q,"Sáng"))))</f>
        <v/>
      </c>
      <c r="E655" t="str">
        <f>IF($C655="","",IF($C655=0,"",
IF($D655="","",SUMIFS(Source!J:J,Source!$B:$B,'Process (2)'!$B655,Source!$Q:$Q,"Sáng"))))</f>
        <v/>
      </c>
      <c r="F655" t="str">
        <f>IF($C655="","",IF($C655=0,"",
IF($D655="","",SUMIFS(Source!K:K,Source!$B:$B,'Process (2)'!$B655,Source!$Q:$Q,"Sáng"))))</f>
        <v/>
      </c>
      <c r="G655" t="str">
        <f>IF($C655="","",IF($C655=0,"",
IF($D655="","",SUMIFS(Source!L:L,Source!$B:$B,'Process (2)'!$B655,Source!$Q:$Q,"Sáng"))))</f>
        <v/>
      </c>
      <c r="H655" t="str">
        <f>IF($C655="","",IF($C655=0,"",
IF(SUMIFS(Source!M:M,Source!$B:$B,'Process (2)'!$B655,Source!$Q:$Q,"Chiều")=0,"",SUMIFS(Source!M:M,Source!$B:$B,'Process (2)'!$B655,Source!$Q:$Q,"Chiều"))))</f>
        <v/>
      </c>
      <c r="I655" t="str">
        <f>IF($C655="","",IF($C655=0,"",
IF($H655="","",SUMIFS(Source!J:J,Source!$B:$B,'Process (2)'!$B655,Source!$Q:$Q,"Chiều"))))</f>
        <v/>
      </c>
      <c r="J655" t="str">
        <f>IF($C655="","",IF($C655=0,"",
IF($H655="","",SUMIFS(Source!K:K,Source!$B:$B,'Process (2)'!$B655,Source!$Q:$Q,"Chiều"))))</f>
        <v/>
      </c>
      <c r="K655" t="str">
        <f>IF($C655="","",IF($C655=0,"",
IF($H655="","",SUMIFS(Source!L:L,Source!$B:$B,'Process (2)'!$B655,Source!$Q:$Q,"Chiều"))))</f>
        <v/>
      </c>
    </row>
    <row r="656" spans="1:11" x14ac:dyDescent="0.25">
      <c r="A656" t="str">
        <v/>
      </c>
      <c r="B656" t="str">
        <v/>
      </c>
      <c r="C656" t="str">
        <f>IF(B656="","",COUNTIF(Source!$B$1:$B$999,B656))</f>
        <v/>
      </c>
      <c r="D656" t="str">
        <f>IF($C656="","",IF($C656=0,"",
IF(SUMIFS(Source!I:I,Source!$B:$B,'Process (2)'!$B656,Source!$Q:$Q,"Sáng")=0,"",SUMIFS(Source!I:I,Source!$B:$B,'Process (2)'!$B656,Source!$Q:$Q,"Sáng"))))</f>
        <v/>
      </c>
      <c r="E656" t="str">
        <f>IF($C656="","",IF($C656=0,"",
IF($D656="","",SUMIFS(Source!J:J,Source!$B:$B,'Process (2)'!$B656,Source!$Q:$Q,"Sáng"))))</f>
        <v/>
      </c>
      <c r="F656" t="str">
        <f>IF($C656="","",IF($C656=0,"",
IF($D656="","",SUMIFS(Source!K:K,Source!$B:$B,'Process (2)'!$B656,Source!$Q:$Q,"Sáng"))))</f>
        <v/>
      </c>
      <c r="G656" t="str">
        <f>IF($C656="","",IF($C656=0,"",
IF($D656="","",SUMIFS(Source!L:L,Source!$B:$B,'Process (2)'!$B656,Source!$Q:$Q,"Sáng"))))</f>
        <v/>
      </c>
      <c r="H656" t="str">
        <f>IF($C656="","",IF($C656=0,"",
IF(SUMIFS(Source!M:M,Source!$B:$B,'Process (2)'!$B656,Source!$Q:$Q,"Chiều")=0,"",SUMIFS(Source!M:M,Source!$B:$B,'Process (2)'!$B656,Source!$Q:$Q,"Chiều"))))</f>
        <v/>
      </c>
      <c r="I656" t="str">
        <f>IF($C656="","",IF($C656=0,"",
IF($H656="","",SUMIFS(Source!J:J,Source!$B:$B,'Process (2)'!$B656,Source!$Q:$Q,"Chiều"))))</f>
        <v/>
      </c>
      <c r="J656" t="str">
        <f>IF($C656="","",IF($C656=0,"",
IF($H656="","",SUMIFS(Source!K:K,Source!$B:$B,'Process (2)'!$B656,Source!$Q:$Q,"Chiều"))))</f>
        <v/>
      </c>
      <c r="K656" t="str">
        <f>IF($C656="","",IF($C656=0,"",
IF($H656="","",SUMIFS(Source!L:L,Source!$B:$B,'Process (2)'!$B656,Source!$Q:$Q,"Chiều"))))</f>
        <v/>
      </c>
    </row>
    <row r="657" spans="1:11" x14ac:dyDescent="0.25">
      <c r="A657" t="str">
        <v/>
      </c>
      <c r="B657" t="str">
        <v/>
      </c>
      <c r="C657" t="str">
        <f>IF(B657="","",COUNTIF(Source!$B$1:$B$999,B657))</f>
        <v/>
      </c>
      <c r="D657" t="str">
        <f>IF($C657="","",IF($C657=0,"",
IF(SUMIFS(Source!I:I,Source!$B:$B,'Process (2)'!$B657,Source!$Q:$Q,"Sáng")=0,"",SUMIFS(Source!I:I,Source!$B:$B,'Process (2)'!$B657,Source!$Q:$Q,"Sáng"))))</f>
        <v/>
      </c>
      <c r="E657" t="str">
        <f>IF($C657="","",IF($C657=0,"",
IF($D657="","",SUMIFS(Source!J:J,Source!$B:$B,'Process (2)'!$B657,Source!$Q:$Q,"Sáng"))))</f>
        <v/>
      </c>
      <c r="F657" t="str">
        <f>IF($C657="","",IF($C657=0,"",
IF($D657="","",SUMIFS(Source!K:K,Source!$B:$B,'Process (2)'!$B657,Source!$Q:$Q,"Sáng"))))</f>
        <v/>
      </c>
      <c r="G657" t="str">
        <f>IF($C657="","",IF($C657=0,"",
IF($D657="","",SUMIFS(Source!L:L,Source!$B:$B,'Process (2)'!$B657,Source!$Q:$Q,"Sáng"))))</f>
        <v/>
      </c>
      <c r="H657" t="str">
        <f>IF($C657="","",IF($C657=0,"",
IF(SUMIFS(Source!M:M,Source!$B:$B,'Process (2)'!$B657,Source!$Q:$Q,"Chiều")=0,"",SUMIFS(Source!M:M,Source!$B:$B,'Process (2)'!$B657,Source!$Q:$Q,"Chiều"))))</f>
        <v/>
      </c>
      <c r="I657" t="str">
        <f>IF($C657="","",IF($C657=0,"",
IF($H657="","",SUMIFS(Source!J:J,Source!$B:$B,'Process (2)'!$B657,Source!$Q:$Q,"Chiều"))))</f>
        <v/>
      </c>
      <c r="J657" t="str">
        <f>IF($C657="","",IF($C657=0,"",
IF($H657="","",SUMIFS(Source!K:K,Source!$B:$B,'Process (2)'!$B657,Source!$Q:$Q,"Chiều"))))</f>
        <v/>
      </c>
      <c r="K657" t="str">
        <f>IF($C657="","",IF($C657=0,"",
IF($H657="","",SUMIFS(Source!L:L,Source!$B:$B,'Process (2)'!$B657,Source!$Q:$Q,"Chiều"))))</f>
        <v/>
      </c>
    </row>
    <row r="658" spans="1:11" x14ac:dyDescent="0.25">
      <c r="A658" t="str">
        <v/>
      </c>
      <c r="B658" t="str">
        <v/>
      </c>
      <c r="C658" t="str">
        <f>IF(B658="","",COUNTIF(Source!$B$1:$B$999,B658))</f>
        <v/>
      </c>
      <c r="D658" t="str">
        <f>IF($C658="","",IF($C658=0,"",
IF(SUMIFS(Source!I:I,Source!$B:$B,'Process (2)'!$B658,Source!$Q:$Q,"Sáng")=0,"",SUMIFS(Source!I:I,Source!$B:$B,'Process (2)'!$B658,Source!$Q:$Q,"Sáng"))))</f>
        <v/>
      </c>
      <c r="E658" t="str">
        <f>IF($C658="","",IF($C658=0,"",
IF($D658="","",SUMIFS(Source!J:J,Source!$B:$B,'Process (2)'!$B658,Source!$Q:$Q,"Sáng"))))</f>
        <v/>
      </c>
      <c r="F658" t="str">
        <f>IF($C658="","",IF($C658=0,"",
IF($D658="","",SUMIFS(Source!K:K,Source!$B:$B,'Process (2)'!$B658,Source!$Q:$Q,"Sáng"))))</f>
        <v/>
      </c>
      <c r="G658" t="str">
        <f>IF($C658="","",IF($C658=0,"",
IF($D658="","",SUMIFS(Source!L:L,Source!$B:$B,'Process (2)'!$B658,Source!$Q:$Q,"Sáng"))))</f>
        <v/>
      </c>
      <c r="H658" t="str">
        <f>IF($C658="","",IF($C658=0,"",
IF(SUMIFS(Source!M:M,Source!$B:$B,'Process (2)'!$B658,Source!$Q:$Q,"Chiều")=0,"",SUMIFS(Source!M:M,Source!$B:$B,'Process (2)'!$B658,Source!$Q:$Q,"Chiều"))))</f>
        <v/>
      </c>
      <c r="I658" t="str">
        <f>IF($C658="","",IF($C658=0,"",
IF($H658="","",SUMIFS(Source!J:J,Source!$B:$B,'Process (2)'!$B658,Source!$Q:$Q,"Chiều"))))</f>
        <v/>
      </c>
      <c r="J658" t="str">
        <f>IF($C658="","",IF($C658=0,"",
IF($H658="","",SUMIFS(Source!K:K,Source!$B:$B,'Process (2)'!$B658,Source!$Q:$Q,"Chiều"))))</f>
        <v/>
      </c>
      <c r="K658" t="str">
        <f>IF($C658="","",IF($C658=0,"",
IF($H658="","",SUMIFS(Source!L:L,Source!$B:$B,'Process (2)'!$B658,Source!$Q:$Q,"Chiều"))))</f>
        <v/>
      </c>
    </row>
    <row r="659" spans="1:11" x14ac:dyDescent="0.25">
      <c r="A659" t="str">
        <v/>
      </c>
      <c r="B659" t="str">
        <v/>
      </c>
      <c r="C659" t="str">
        <f>IF(B659="","",COUNTIF(Source!$B$1:$B$999,B659))</f>
        <v/>
      </c>
      <c r="D659" t="str">
        <f>IF($C659="","",IF($C659=0,"",
IF(SUMIFS(Source!I:I,Source!$B:$B,'Process (2)'!$B659,Source!$Q:$Q,"Sáng")=0,"",SUMIFS(Source!I:I,Source!$B:$B,'Process (2)'!$B659,Source!$Q:$Q,"Sáng"))))</f>
        <v/>
      </c>
      <c r="E659" t="str">
        <f>IF($C659="","",IF($C659=0,"",
IF($D659="","",SUMIFS(Source!J:J,Source!$B:$B,'Process (2)'!$B659,Source!$Q:$Q,"Sáng"))))</f>
        <v/>
      </c>
      <c r="F659" t="str">
        <f>IF($C659="","",IF($C659=0,"",
IF($D659="","",SUMIFS(Source!K:K,Source!$B:$B,'Process (2)'!$B659,Source!$Q:$Q,"Sáng"))))</f>
        <v/>
      </c>
      <c r="G659" t="str">
        <f>IF($C659="","",IF($C659=0,"",
IF($D659="","",SUMIFS(Source!L:L,Source!$B:$B,'Process (2)'!$B659,Source!$Q:$Q,"Sáng"))))</f>
        <v/>
      </c>
      <c r="H659" t="str">
        <f>IF($C659="","",IF($C659=0,"",
IF(SUMIFS(Source!M:M,Source!$B:$B,'Process (2)'!$B659,Source!$Q:$Q,"Chiều")=0,"",SUMIFS(Source!M:M,Source!$B:$B,'Process (2)'!$B659,Source!$Q:$Q,"Chiều"))))</f>
        <v/>
      </c>
      <c r="I659" t="str">
        <f>IF($C659="","",IF($C659=0,"",
IF($H659="","",SUMIFS(Source!J:J,Source!$B:$B,'Process (2)'!$B659,Source!$Q:$Q,"Chiều"))))</f>
        <v/>
      </c>
      <c r="J659" t="str">
        <f>IF($C659="","",IF($C659=0,"",
IF($H659="","",SUMIFS(Source!K:K,Source!$B:$B,'Process (2)'!$B659,Source!$Q:$Q,"Chiều"))))</f>
        <v/>
      </c>
      <c r="K659" t="str">
        <f>IF($C659="","",IF($C659=0,"",
IF($H659="","",SUMIFS(Source!L:L,Source!$B:$B,'Process (2)'!$B659,Source!$Q:$Q,"Chiều"))))</f>
        <v/>
      </c>
    </row>
    <row r="660" spans="1:11" x14ac:dyDescent="0.25">
      <c r="A660" t="str">
        <v/>
      </c>
      <c r="B660" t="str">
        <v/>
      </c>
      <c r="C660" t="str">
        <f>IF(B660="","",COUNTIF(Source!$B$1:$B$999,B660))</f>
        <v/>
      </c>
      <c r="D660" t="str">
        <f>IF($C660="","",IF($C660=0,"",
IF(SUMIFS(Source!I:I,Source!$B:$B,'Process (2)'!$B660,Source!$Q:$Q,"Sáng")=0,"",SUMIFS(Source!I:I,Source!$B:$B,'Process (2)'!$B660,Source!$Q:$Q,"Sáng"))))</f>
        <v/>
      </c>
      <c r="E660" t="str">
        <f>IF($C660="","",IF($C660=0,"",
IF($D660="","",SUMIFS(Source!J:J,Source!$B:$B,'Process (2)'!$B660,Source!$Q:$Q,"Sáng"))))</f>
        <v/>
      </c>
      <c r="F660" t="str">
        <f>IF($C660="","",IF($C660=0,"",
IF($D660="","",SUMIFS(Source!K:K,Source!$B:$B,'Process (2)'!$B660,Source!$Q:$Q,"Sáng"))))</f>
        <v/>
      </c>
      <c r="G660" t="str">
        <f>IF($C660="","",IF($C660=0,"",
IF($D660="","",SUMIFS(Source!L:L,Source!$B:$B,'Process (2)'!$B660,Source!$Q:$Q,"Sáng"))))</f>
        <v/>
      </c>
      <c r="H660" t="str">
        <f>IF($C660="","",IF($C660=0,"",
IF(SUMIFS(Source!M:M,Source!$B:$B,'Process (2)'!$B660,Source!$Q:$Q,"Chiều")=0,"",SUMIFS(Source!M:M,Source!$B:$B,'Process (2)'!$B660,Source!$Q:$Q,"Chiều"))))</f>
        <v/>
      </c>
      <c r="I660" t="str">
        <f>IF($C660="","",IF($C660=0,"",
IF($H660="","",SUMIFS(Source!J:J,Source!$B:$B,'Process (2)'!$B660,Source!$Q:$Q,"Chiều"))))</f>
        <v/>
      </c>
      <c r="J660" t="str">
        <f>IF($C660="","",IF($C660=0,"",
IF($H660="","",SUMIFS(Source!K:K,Source!$B:$B,'Process (2)'!$B660,Source!$Q:$Q,"Chiều"))))</f>
        <v/>
      </c>
      <c r="K660" t="str">
        <f>IF($C660="","",IF($C660=0,"",
IF($H660="","",SUMIFS(Source!L:L,Source!$B:$B,'Process (2)'!$B660,Source!$Q:$Q,"Chiều"))))</f>
        <v/>
      </c>
    </row>
    <row r="661" spans="1:11" x14ac:dyDescent="0.25">
      <c r="A661" t="str">
        <v/>
      </c>
      <c r="B661" t="str">
        <v/>
      </c>
      <c r="C661" t="str">
        <f>IF(B661="","",COUNTIF(Source!$B$1:$B$999,B661))</f>
        <v/>
      </c>
      <c r="D661" t="str">
        <f>IF($C661="","",IF($C661=0,"",
IF(SUMIFS(Source!I:I,Source!$B:$B,'Process (2)'!$B661,Source!$Q:$Q,"Sáng")=0,"",SUMIFS(Source!I:I,Source!$B:$B,'Process (2)'!$B661,Source!$Q:$Q,"Sáng"))))</f>
        <v/>
      </c>
      <c r="E661" t="str">
        <f>IF($C661="","",IF($C661=0,"",
IF($D661="","",SUMIFS(Source!J:J,Source!$B:$B,'Process (2)'!$B661,Source!$Q:$Q,"Sáng"))))</f>
        <v/>
      </c>
      <c r="F661" t="str">
        <f>IF($C661="","",IF($C661=0,"",
IF($D661="","",SUMIFS(Source!K:K,Source!$B:$B,'Process (2)'!$B661,Source!$Q:$Q,"Sáng"))))</f>
        <v/>
      </c>
      <c r="G661" t="str">
        <f>IF($C661="","",IF($C661=0,"",
IF($D661="","",SUMIFS(Source!L:L,Source!$B:$B,'Process (2)'!$B661,Source!$Q:$Q,"Sáng"))))</f>
        <v/>
      </c>
      <c r="H661" t="str">
        <f>IF($C661="","",IF($C661=0,"",
IF(SUMIFS(Source!M:M,Source!$B:$B,'Process (2)'!$B661,Source!$Q:$Q,"Chiều")=0,"",SUMIFS(Source!M:M,Source!$B:$B,'Process (2)'!$B661,Source!$Q:$Q,"Chiều"))))</f>
        <v/>
      </c>
      <c r="I661" t="str">
        <f>IF($C661="","",IF($C661=0,"",
IF($H661="","",SUMIFS(Source!J:J,Source!$B:$B,'Process (2)'!$B661,Source!$Q:$Q,"Chiều"))))</f>
        <v/>
      </c>
      <c r="J661" t="str">
        <f>IF($C661="","",IF($C661=0,"",
IF($H661="","",SUMIFS(Source!K:K,Source!$B:$B,'Process (2)'!$B661,Source!$Q:$Q,"Chiều"))))</f>
        <v/>
      </c>
      <c r="K661" t="str">
        <f>IF($C661="","",IF($C661=0,"",
IF($H661="","",SUMIFS(Source!L:L,Source!$B:$B,'Process (2)'!$B661,Source!$Q:$Q,"Chiều"))))</f>
        <v/>
      </c>
    </row>
    <row r="662" spans="1:11" x14ac:dyDescent="0.25">
      <c r="A662" t="str">
        <v/>
      </c>
      <c r="B662" t="str">
        <v/>
      </c>
      <c r="C662" t="str">
        <f>IF(B662="","",COUNTIF(Source!$B$1:$B$999,B662))</f>
        <v/>
      </c>
      <c r="D662" t="str">
        <f>IF($C662="","",IF($C662=0,"",
IF(SUMIFS(Source!I:I,Source!$B:$B,'Process (2)'!$B662,Source!$Q:$Q,"Sáng")=0,"",SUMIFS(Source!I:I,Source!$B:$B,'Process (2)'!$B662,Source!$Q:$Q,"Sáng"))))</f>
        <v/>
      </c>
      <c r="E662" t="str">
        <f>IF($C662="","",IF($C662=0,"",
IF($D662="","",SUMIFS(Source!J:J,Source!$B:$B,'Process (2)'!$B662,Source!$Q:$Q,"Sáng"))))</f>
        <v/>
      </c>
      <c r="F662" t="str">
        <f>IF($C662="","",IF($C662=0,"",
IF($D662="","",SUMIFS(Source!K:K,Source!$B:$B,'Process (2)'!$B662,Source!$Q:$Q,"Sáng"))))</f>
        <v/>
      </c>
      <c r="G662" t="str">
        <f>IF($C662="","",IF($C662=0,"",
IF($D662="","",SUMIFS(Source!L:L,Source!$B:$B,'Process (2)'!$B662,Source!$Q:$Q,"Sáng"))))</f>
        <v/>
      </c>
      <c r="H662" t="str">
        <f>IF($C662="","",IF($C662=0,"",
IF(SUMIFS(Source!M:M,Source!$B:$B,'Process (2)'!$B662,Source!$Q:$Q,"Chiều")=0,"",SUMIFS(Source!M:M,Source!$B:$B,'Process (2)'!$B662,Source!$Q:$Q,"Chiều"))))</f>
        <v/>
      </c>
      <c r="I662" t="str">
        <f>IF($C662="","",IF($C662=0,"",
IF($H662="","",SUMIFS(Source!J:J,Source!$B:$B,'Process (2)'!$B662,Source!$Q:$Q,"Chiều"))))</f>
        <v/>
      </c>
      <c r="J662" t="str">
        <f>IF($C662="","",IF($C662=0,"",
IF($H662="","",SUMIFS(Source!K:K,Source!$B:$B,'Process (2)'!$B662,Source!$Q:$Q,"Chiều"))))</f>
        <v/>
      </c>
      <c r="K662" t="str">
        <f>IF($C662="","",IF($C662=0,"",
IF($H662="","",SUMIFS(Source!L:L,Source!$B:$B,'Process (2)'!$B662,Source!$Q:$Q,"Chiều"))))</f>
        <v/>
      </c>
    </row>
    <row r="663" spans="1:11" x14ac:dyDescent="0.25">
      <c r="A663" t="str">
        <v/>
      </c>
      <c r="B663" t="str">
        <v/>
      </c>
      <c r="C663" t="str">
        <f>IF(B663="","",COUNTIF(Source!$B$1:$B$999,B663))</f>
        <v/>
      </c>
      <c r="D663" t="str">
        <f>IF($C663="","",IF($C663=0,"",
IF(SUMIFS(Source!I:I,Source!$B:$B,'Process (2)'!$B663,Source!$Q:$Q,"Sáng")=0,"",SUMIFS(Source!I:I,Source!$B:$B,'Process (2)'!$B663,Source!$Q:$Q,"Sáng"))))</f>
        <v/>
      </c>
      <c r="E663" t="str">
        <f>IF($C663="","",IF($C663=0,"",
IF($D663="","",SUMIFS(Source!J:J,Source!$B:$B,'Process (2)'!$B663,Source!$Q:$Q,"Sáng"))))</f>
        <v/>
      </c>
      <c r="F663" t="str">
        <f>IF($C663="","",IF($C663=0,"",
IF($D663="","",SUMIFS(Source!K:K,Source!$B:$B,'Process (2)'!$B663,Source!$Q:$Q,"Sáng"))))</f>
        <v/>
      </c>
      <c r="G663" t="str">
        <f>IF($C663="","",IF($C663=0,"",
IF($D663="","",SUMIFS(Source!L:L,Source!$B:$B,'Process (2)'!$B663,Source!$Q:$Q,"Sáng"))))</f>
        <v/>
      </c>
      <c r="H663" t="str">
        <f>IF($C663="","",IF($C663=0,"",
IF(SUMIFS(Source!M:M,Source!$B:$B,'Process (2)'!$B663,Source!$Q:$Q,"Chiều")=0,"",SUMIFS(Source!M:M,Source!$B:$B,'Process (2)'!$B663,Source!$Q:$Q,"Chiều"))))</f>
        <v/>
      </c>
      <c r="I663" t="str">
        <f>IF($C663="","",IF($C663=0,"",
IF($H663="","",SUMIFS(Source!J:J,Source!$B:$B,'Process (2)'!$B663,Source!$Q:$Q,"Chiều"))))</f>
        <v/>
      </c>
      <c r="J663" t="str">
        <f>IF($C663="","",IF($C663=0,"",
IF($H663="","",SUMIFS(Source!K:K,Source!$B:$B,'Process (2)'!$B663,Source!$Q:$Q,"Chiều"))))</f>
        <v/>
      </c>
      <c r="K663" t="str">
        <f>IF($C663="","",IF($C663=0,"",
IF($H663="","",SUMIFS(Source!L:L,Source!$B:$B,'Process (2)'!$B663,Source!$Q:$Q,"Chiều"))))</f>
        <v/>
      </c>
    </row>
    <row r="664" spans="1:11" x14ac:dyDescent="0.25">
      <c r="A664" t="str">
        <v/>
      </c>
      <c r="B664" t="str">
        <v/>
      </c>
      <c r="C664" t="str">
        <f>IF(B664="","",COUNTIF(Source!$B$1:$B$999,B664))</f>
        <v/>
      </c>
      <c r="D664" t="str">
        <f>IF($C664="","",IF($C664=0,"",
IF(SUMIFS(Source!I:I,Source!$B:$B,'Process (2)'!$B664,Source!$Q:$Q,"Sáng")=0,"",SUMIFS(Source!I:I,Source!$B:$B,'Process (2)'!$B664,Source!$Q:$Q,"Sáng"))))</f>
        <v/>
      </c>
      <c r="E664" t="str">
        <f>IF($C664="","",IF($C664=0,"",
IF($D664="","",SUMIFS(Source!J:J,Source!$B:$B,'Process (2)'!$B664,Source!$Q:$Q,"Sáng"))))</f>
        <v/>
      </c>
      <c r="F664" t="str">
        <f>IF($C664="","",IF($C664=0,"",
IF($D664="","",SUMIFS(Source!K:K,Source!$B:$B,'Process (2)'!$B664,Source!$Q:$Q,"Sáng"))))</f>
        <v/>
      </c>
      <c r="G664" t="str">
        <f>IF($C664="","",IF($C664=0,"",
IF($D664="","",SUMIFS(Source!L:L,Source!$B:$B,'Process (2)'!$B664,Source!$Q:$Q,"Sáng"))))</f>
        <v/>
      </c>
      <c r="H664" t="str">
        <f>IF($C664="","",IF($C664=0,"",
IF(SUMIFS(Source!M:M,Source!$B:$B,'Process (2)'!$B664,Source!$Q:$Q,"Chiều")=0,"",SUMIFS(Source!M:M,Source!$B:$B,'Process (2)'!$B664,Source!$Q:$Q,"Chiều"))))</f>
        <v/>
      </c>
      <c r="I664" t="str">
        <f>IF($C664="","",IF($C664=0,"",
IF($H664="","",SUMIFS(Source!J:J,Source!$B:$B,'Process (2)'!$B664,Source!$Q:$Q,"Chiều"))))</f>
        <v/>
      </c>
      <c r="J664" t="str">
        <f>IF($C664="","",IF($C664=0,"",
IF($H664="","",SUMIFS(Source!K:K,Source!$B:$B,'Process (2)'!$B664,Source!$Q:$Q,"Chiều"))))</f>
        <v/>
      </c>
      <c r="K664" t="str">
        <f>IF($C664="","",IF($C664=0,"",
IF($H664="","",SUMIFS(Source!L:L,Source!$B:$B,'Process (2)'!$B664,Source!$Q:$Q,"Chiều"))))</f>
        <v/>
      </c>
    </row>
    <row r="665" spans="1:11" x14ac:dyDescent="0.25">
      <c r="A665" t="str">
        <v/>
      </c>
      <c r="B665" t="str">
        <v/>
      </c>
      <c r="C665" t="str">
        <f>IF(B665="","",COUNTIF(Source!$B$1:$B$999,B665))</f>
        <v/>
      </c>
      <c r="D665" t="str">
        <f>IF($C665="","",IF($C665=0,"",
IF(SUMIFS(Source!I:I,Source!$B:$B,'Process (2)'!$B665,Source!$Q:$Q,"Sáng")=0,"",SUMIFS(Source!I:I,Source!$B:$B,'Process (2)'!$B665,Source!$Q:$Q,"Sáng"))))</f>
        <v/>
      </c>
      <c r="E665" t="str">
        <f>IF($C665="","",IF($C665=0,"",
IF($D665="","",SUMIFS(Source!J:J,Source!$B:$B,'Process (2)'!$B665,Source!$Q:$Q,"Sáng"))))</f>
        <v/>
      </c>
      <c r="F665" t="str">
        <f>IF($C665="","",IF($C665=0,"",
IF($D665="","",SUMIFS(Source!K:K,Source!$B:$B,'Process (2)'!$B665,Source!$Q:$Q,"Sáng"))))</f>
        <v/>
      </c>
      <c r="G665" t="str">
        <f>IF($C665="","",IF($C665=0,"",
IF($D665="","",SUMIFS(Source!L:L,Source!$B:$B,'Process (2)'!$B665,Source!$Q:$Q,"Sáng"))))</f>
        <v/>
      </c>
      <c r="H665" t="str">
        <f>IF($C665="","",IF($C665=0,"",
IF(SUMIFS(Source!M:M,Source!$B:$B,'Process (2)'!$B665,Source!$Q:$Q,"Chiều")=0,"",SUMIFS(Source!M:M,Source!$B:$B,'Process (2)'!$B665,Source!$Q:$Q,"Chiều"))))</f>
        <v/>
      </c>
      <c r="I665" t="str">
        <f>IF($C665="","",IF($C665=0,"",
IF($H665="","",SUMIFS(Source!J:J,Source!$B:$B,'Process (2)'!$B665,Source!$Q:$Q,"Chiều"))))</f>
        <v/>
      </c>
      <c r="J665" t="str">
        <f>IF($C665="","",IF($C665=0,"",
IF($H665="","",SUMIFS(Source!K:K,Source!$B:$B,'Process (2)'!$B665,Source!$Q:$Q,"Chiều"))))</f>
        <v/>
      </c>
      <c r="K665" t="str">
        <f>IF($C665="","",IF($C665=0,"",
IF($H665="","",SUMIFS(Source!L:L,Source!$B:$B,'Process (2)'!$B665,Source!$Q:$Q,"Chiều"))))</f>
        <v/>
      </c>
    </row>
    <row r="666" spans="1:11" x14ac:dyDescent="0.25">
      <c r="A666" t="str">
        <v/>
      </c>
      <c r="B666" t="str">
        <v/>
      </c>
      <c r="C666" t="str">
        <f>IF(B666="","",COUNTIF(Source!$B$1:$B$999,B666))</f>
        <v/>
      </c>
      <c r="D666" t="str">
        <f>IF($C666="","",IF($C666=0,"",
IF(SUMIFS(Source!I:I,Source!$B:$B,'Process (2)'!$B666,Source!$Q:$Q,"Sáng")=0,"",SUMIFS(Source!I:I,Source!$B:$B,'Process (2)'!$B666,Source!$Q:$Q,"Sáng"))))</f>
        <v/>
      </c>
      <c r="E666" t="str">
        <f>IF($C666="","",IF($C666=0,"",
IF($D666="","",SUMIFS(Source!J:J,Source!$B:$B,'Process (2)'!$B666,Source!$Q:$Q,"Sáng"))))</f>
        <v/>
      </c>
      <c r="F666" t="str">
        <f>IF($C666="","",IF($C666=0,"",
IF($D666="","",SUMIFS(Source!K:K,Source!$B:$B,'Process (2)'!$B666,Source!$Q:$Q,"Sáng"))))</f>
        <v/>
      </c>
      <c r="G666" t="str">
        <f>IF($C666="","",IF($C666=0,"",
IF($D666="","",SUMIFS(Source!L:L,Source!$B:$B,'Process (2)'!$B666,Source!$Q:$Q,"Sáng"))))</f>
        <v/>
      </c>
      <c r="H666" t="str">
        <f>IF($C666="","",IF($C666=0,"",
IF(SUMIFS(Source!M:M,Source!$B:$B,'Process (2)'!$B666,Source!$Q:$Q,"Chiều")=0,"",SUMIFS(Source!M:M,Source!$B:$B,'Process (2)'!$B666,Source!$Q:$Q,"Chiều"))))</f>
        <v/>
      </c>
      <c r="I666" t="str">
        <f>IF($C666="","",IF($C666=0,"",
IF($H666="","",SUMIFS(Source!J:J,Source!$B:$B,'Process (2)'!$B666,Source!$Q:$Q,"Chiều"))))</f>
        <v/>
      </c>
      <c r="J666" t="str">
        <f>IF($C666="","",IF($C666=0,"",
IF($H666="","",SUMIFS(Source!K:K,Source!$B:$B,'Process (2)'!$B666,Source!$Q:$Q,"Chiều"))))</f>
        <v/>
      </c>
      <c r="K666" t="str">
        <f>IF($C666="","",IF($C666=0,"",
IF($H666="","",SUMIFS(Source!L:L,Source!$B:$B,'Process (2)'!$B666,Source!$Q:$Q,"Chiều"))))</f>
        <v/>
      </c>
    </row>
    <row r="667" spans="1:11" x14ac:dyDescent="0.25">
      <c r="A667" t="str">
        <v/>
      </c>
      <c r="B667" t="str">
        <v/>
      </c>
      <c r="C667" t="str">
        <f>IF(B667="","",COUNTIF(Source!$B$1:$B$999,B667))</f>
        <v/>
      </c>
      <c r="D667" t="str">
        <f>IF($C667="","",IF($C667=0,"",
IF(SUMIFS(Source!I:I,Source!$B:$B,'Process (2)'!$B667,Source!$Q:$Q,"Sáng")=0,"",SUMIFS(Source!I:I,Source!$B:$B,'Process (2)'!$B667,Source!$Q:$Q,"Sáng"))))</f>
        <v/>
      </c>
      <c r="E667" t="str">
        <f>IF($C667="","",IF($C667=0,"",
IF($D667="","",SUMIFS(Source!J:J,Source!$B:$B,'Process (2)'!$B667,Source!$Q:$Q,"Sáng"))))</f>
        <v/>
      </c>
      <c r="F667" t="str">
        <f>IF($C667="","",IF($C667=0,"",
IF($D667="","",SUMIFS(Source!K:K,Source!$B:$B,'Process (2)'!$B667,Source!$Q:$Q,"Sáng"))))</f>
        <v/>
      </c>
      <c r="G667" t="str">
        <f>IF($C667="","",IF($C667=0,"",
IF($D667="","",SUMIFS(Source!L:L,Source!$B:$B,'Process (2)'!$B667,Source!$Q:$Q,"Sáng"))))</f>
        <v/>
      </c>
      <c r="H667" t="str">
        <f>IF($C667="","",IF($C667=0,"",
IF(SUMIFS(Source!M:M,Source!$B:$B,'Process (2)'!$B667,Source!$Q:$Q,"Chiều")=0,"",SUMIFS(Source!M:M,Source!$B:$B,'Process (2)'!$B667,Source!$Q:$Q,"Chiều"))))</f>
        <v/>
      </c>
      <c r="I667" t="str">
        <f>IF($C667="","",IF($C667=0,"",
IF($H667="","",SUMIFS(Source!J:J,Source!$B:$B,'Process (2)'!$B667,Source!$Q:$Q,"Chiều"))))</f>
        <v/>
      </c>
      <c r="J667" t="str">
        <f>IF($C667="","",IF($C667=0,"",
IF($H667="","",SUMIFS(Source!K:K,Source!$B:$B,'Process (2)'!$B667,Source!$Q:$Q,"Chiều"))))</f>
        <v/>
      </c>
      <c r="K667" t="str">
        <f>IF($C667="","",IF($C667=0,"",
IF($H667="","",SUMIFS(Source!L:L,Source!$B:$B,'Process (2)'!$B667,Source!$Q:$Q,"Chiều"))))</f>
        <v/>
      </c>
    </row>
    <row r="668" spans="1:11" x14ac:dyDescent="0.25">
      <c r="A668" t="str">
        <v/>
      </c>
      <c r="B668" t="str">
        <v/>
      </c>
      <c r="C668" t="str">
        <f>IF(B668="","",COUNTIF(Source!$B$1:$B$999,B668))</f>
        <v/>
      </c>
      <c r="D668" t="str">
        <f>IF($C668="","",IF($C668=0,"",
IF(SUMIFS(Source!I:I,Source!$B:$B,'Process (2)'!$B668,Source!$Q:$Q,"Sáng")=0,"",SUMIFS(Source!I:I,Source!$B:$B,'Process (2)'!$B668,Source!$Q:$Q,"Sáng"))))</f>
        <v/>
      </c>
      <c r="E668" t="str">
        <f>IF($C668="","",IF($C668=0,"",
IF($D668="","",SUMIFS(Source!J:J,Source!$B:$B,'Process (2)'!$B668,Source!$Q:$Q,"Sáng"))))</f>
        <v/>
      </c>
      <c r="F668" t="str">
        <f>IF($C668="","",IF($C668=0,"",
IF($D668="","",SUMIFS(Source!K:K,Source!$B:$B,'Process (2)'!$B668,Source!$Q:$Q,"Sáng"))))</f>
        <v/>
      </c>
      <c r="G668" t="str">
        <f>IF($C668="","",IF($C668=0,"",
IF($D668="","",SUMIFS(Source!L:L,Source!$B:$B,'Process (2)'!$B668,Source!$Q:$Q,"Sáng"))))</f>
        <v/>
      </c>
      <c r="H668" t="str">
        <f>IF($C668="","",IF($C668=0,"",
IF(SUMIFS(Source!M:M,Source!$B:$B,'Process (2)'!$B668,Source!$Q:$Q,"Chiều")=0,"",SUMIFS(Source!M:M,Source!$B:$B,'Process (2)'!$B668,Source!$Q:$Q,"Chiều"))))</f>
        <v/>
      </c>
      <c r="I668" t="str">
        <f>IF($C668="","",IF($C668=0,"",
IF($H668="","",SUMIFS(Source!J:J,Source!$B:$B,'Process (2)'!$B668,Source!$Q:$Q,"Chiều"))))</f>
        <v/>
      </c>
      <c r="J668" t="str">
        <f>IF($C668="","",IF($C668=0,"",
IF($H668="","",SUMIFS(Source!K:K,Source!$B:$B,'Process (2)'!$B668,Source!$Q:$Q,"Chiều"))))</f>
        <v/>
      </c>
      <c r="K668" t="str">
        <f>IF($C668="","",IF($C668=0,"",
IF($H668="","",SUMIFS(Source!L:L,Source!$B:$B,'Process (2)'!$B668,Source!$Q:$Q,"Chiều"))))</f>
        <v/>
      </c>
    </row>
    <row r="669" spans="1:11" x14ac:dyDescent="0.25">
      <c r="A669" t="str">
        <v/>
      </c>
      <c r="B669" t="str">
        <v/>
      </c>
      <c r="C669" t="str">
        <f>IF(B669="","",COUNTIF(Source!$B$1:$B$999,B669))</f>
        <v/>
      </c>
      <c r="D669" t="str">
        <f>IF($C669="","",IF($C669=0,"",
IF(SUMIFS(Source!I:I,Source!$B:$B,'Process (2)'!$B669,Source!$Q:$Q,"Sáng")=0,"",SUMIFS(Source!I:I,Source!$B:$B,'Process (2)'!$B669,Source!$Q:$Q,"Sáng"))))</f>
        <v/>
      </c>
      <c r="E669" t="str">
        <f>IF($C669="","",IF($C669=0,"",
IF($D669="","",SUMIFS(Source!J:J,Source!$B:$B,'Process (2)'!$B669,Source!$Q:$Q,"Sáng"))))</f>
        <v/>
      </c>
      <c r="F669" t="str">
        <f>IF($C669="","",IF($C669=0,"",
IF($D669="","",SUMIFS(Source!K:K,Source!$B:$B,'Process (2)'!$B669,Source!$Q:$Q,"Sáng"))))</f>
        <v/>
      </c>
      <c r="G669" t="str">
        <f>IF($C669="","",IF($C669=0,"",
IF($D669="","",SUMIFS(Source!L:L,Source!$B:$B,'Process (2)'!$B669,Source!$Q:$Q,"Sáng"))))</f>
        <v/>
      </c>
      <c r="H669" t="str">
        <f>IF($C669="","",IF($C669=0,"",
IF(SUMIFS(Source!M:M,Source!$B:$B,'Process (2)'!$B669,Source!$Q:$Q,"Chiều")=0,"",SUMIFS(Source!M:M,Source!$B:$B,'Process (2)'!$B669,Source!$Q:$Q,"Chiều"))))</f>
        <v/>
      </c>
      <c r="I669" t="str">
        <f>IF($C669="","",IF($C669=0,"",
IF($H669="","",SUMIFS(Source!J:J,Source!$B:$B,'Process (2)'!$B669,Source!$Q:$Q,"Chiều"))))</f>
        <v/>
      </c>
      <c r="J669" t="str">
        <f>IF($C669="","",IF($C669=0,"",
IF($H669="","",SUMIFS(Source!K:K,Source!$B:$B,'Process (2)'!$B669,Source!$Q:$Q,"Chiều"))))</f>
        <v/>
      </c>
      <c r="K669" t="str">
        <f>IF($C669="","",IF($C669=0,"",
IF($H669="","",SUMIFS(Source!L:L,Source!$B:$B,'Process (2)'!$B669,Source!$Q:$Q,"Chiều"))))</f>
        <v/>
      </c>
    </row>
    <row r="670" spans="1:11" x14ac:dyDescent="0.25">
      <c r="A670" t="str">
        <v/>
      </c>
      <c r="B670" t="str">
        <v/>
      </c>
      <c r="C670" t="str">
        <f>IF(B670="","",COUNTIF(Source!$B$1:$B$999,B670))</f>
        <v/>
      </c>
      <c r="D670" t="str">
        <f>IF($C670="","",IF($C670=0,"",
IF(SUMIFS(Source!I:I,Source!$B:$B,'Process (2)'!$B670,Source!$Q:$Q,"Sáng")=0,"",SUMIFS(Source!I:I,Source!$B:$B,'Process (2)'!$B670,Source!$Q:$Q,"Sáng"))))</f>
        <v/>
      </c>
      <c r="E670" t="str">
        <f>IF($C670="","",IF($C670=0,"",
IF($D670="","",SUMIFS(Source!J:J,Source!$B:$B,'Process (2)'!$B670,Source!$Q:$Q,"Sáng"))))</f>
        <v/>
      </c>
      <c r="F670" t="str">
        <f>IF($C670="","",IF($C670=0,"",
IF($D670="","",SUMIFS(Source!K:K,Source!$B:$B,'Process (2)'!$B670,Source!$Q:$Q,"Sáng"))))</f>
        <v/>
      </c>
      <c r="G670" t="str">
        <f>IF($C670="","",IF($C670=0,"",
IF($D670="","",SUMIFS(Source!L:L,Source!$B:$B,'Process (2)'!$B670,Source!$Q:$Q,"Sáng"))))</f>
        <v/>
      </c>
      <c r="H670" t="str">
        <f>IF($C670="","",IF($C670=0,"",
IF(SUMIFS(Source!M:M,Source!$B:$B,'Process (2)'!$B670,Source!$Q:$Q,"Chiều")=0,"",SUMIFS(Source!M:M,Source!$B:$B,'Process (2)'!$B670,Source!$Q:$Q,"Chiều"))))</f>
        <v/>
      </c>
      <c r="I670" t="str">
        <f>IF($C670="","",IF($C670=0,"",
IF($H670="","",SUMIFS(Source!J:J,Source!$B:$B,'Process (2)'!$B670,Source!$Q:$Q,"Chiều"))))</f>
        <v/>
      </c>
      <c r="J670" t="str">
        <f>IF($C670="","",IF($C670=0,"",
IF($H670="","",SUMIFS(Source!K:K,Source!$B:$B,'Process (2)'!$B670,Source!$Q:$Q,"Chiều"))))</f>
        <v/>
      </c>
      <c r="K670" t="str">
        <f>IF($C670="","",IF($C670=0,"",
IF($H670="","",SUMIFS(Source!L:L,Source!$B:$B,'Process (2)'!$B670,Source!$Q:$Q,"Chiều"))))</f>
        <v/>
      </c>
    </row>
    <row r="671" spans="1:11" x14ac:dyDescent="0.25">
      <c r="A671" t="str">
        <v/>
      </c>
      <c r="B671" t="str">
        <v/>
      </c>
      <c r="C671" t="str">
        <f>IF(B671="","",COUNTIF(Source!$B$1:$B$999,B671))</f>
        <v/>
      </c>
      <c r="D671" t="str">
        <f>IF($C671="","",IF($C671=0,"",
IF(SUMIFS(Source!I:I,Source!$B:$B,'Process (2)'!$B671,Source!$Q:$Q,"Sáng")=0,"",SUMIFS(Source!I:I,Source!$B:$B,'Process (2)'!$B671,Source!$Q:$Q,"Sáng"))))</f>
        <v/>
      </c>
      <c r="E671" t="str">
        <f>IF($C671="","",IF($C671=0,"",
IF($D671="","",SUMIFS(Source!J:J,Source!$B:$B,'Process (2)'!$B671,Source!$Q:$Q,"Sáng"))))</f>
        <v/>
      </c>
      <c r="F671" t="str">
        <f>IF($C671="","",IF($C671=0,"",
IF($D671="","",SUMIFS(Source!K:K,Source!$B:$B,'Process (2)'!$B671,Source!$Q:$Q,"Sáng"))))</f>
        <v/>
      </c>
      <c r="G671" t="str">
        <f>IF($C671="","",IF($C671=0,"",
IF($D671="","",SUMIFS(Source!L:L,Source!$B:$B,'Process (2)'!$B671,Source!$Q:$Q,"Sáng"))))</f>
        <v/>
      </c>
      <c r="H671" t="str">
        <f>IF($C671="","",IF($C671=0,"",
IF(SUMIFS(Source!M:M,Source!$B:$B,'Process (2)'!$B671,Source!$Q:$Q,"Chiều")=0,"",SUMIFS(Source!M:M,Source!$B:$B,'Process (2)'!$B671,Source!$Q:$Q,"Chiều"))))</f>
        <v/>
      </c>
      <c r="I671" t="str">
        <f>IF($C671="","",IF($C671=0,"",
IF($H671="","",SUMIFS(Source!J:J,Source!$B:$B,'Process (2)'!$B671,Source!$Q:$Q,"Chiều"))))</f>
        <v/>
      </c>
      <c r="J671" t="str">
        <f>IF($C671="","",IF($C671=0,"",
IF($H671="","",SUMIFS(Source!K:K,Source!$B:$B,'Process (2)'!$B671,Source!$Q:$Q,"Chiều"))))</f>
        <v/>
      </c>
      <c r="K671" t="str">
        <f>IF($C671="","",IF($C671=0,"",
IF($H671="","",SUMIFS(Source!L:L,Source!$B:$B,'Process (2)'!$B671,Source!$Q:$Q,"Chiều"))))</f>
        <v/>
      </c>
    </row>
    <row r="672" spans="1:11" x14ac:dyDescent="0.25">
      <c r="A672" t="str">
        <v/>
      </c>
      <c r="B672" t="str">
        <v/>
      </c>
      <c r="C672" t="str">
        <f>IF(B672="","",COUNTIF(Source!$B$1:$B$999,B672))</f>
        <v/>
      </c>
      <c r="D672" t="str">
        <f>IF($C672="","",IF($C672=0,"",
IF(SUMIFS(Source!I:I,Source!$B:$B,'Process (2)'!$B672,Source!$Q:$Q,"Sáng")=0,"",SUMIFS(Source!I:I,Source!$B:$B,'Process (2)'!$B672,Source!$Q:$Q,"Sáng"))))</f>
        <v/>
      </c>
      <c r="E672" t="str">
        <f>IF($C672="","",IF($C672=0,"",
IF($D672="","",SUMIFS(Source!J:J,Source!$B:$B,'Process (2)'!$B672,Source!$Q:$Q,"Sáng"))))</f>
        <v/>
      </c>
      <c r="F672" t="str">
        <f>IF($C672="","",IF($C672=0,"",
IF($D672="","",SUMIFS(Source!K:K,Source!$B:$B,'Process (2)'!$B672,Source!$Q:$Q,"Sáng"))))</f>
        <v/>
      </c>
      <c r="G672" t="str">
        <f>IF($C672="","",IF($C672=0,"",
IF($D672="","",SUMIFS(Source!L:L,Source!$B:$B,'Process (2)'!$B672,Source!$Q:$Q,"Sáng"))))</f>
        <v/>
      </c>
      <c r="H672" t="str">
        <f>IF($C672="","",IF($C672=0,"",
IF(SUMIFS(Source!M:M,Source!$B:$B,'Process (2)'!$B672,Source!$Q:$Q,"Chiều")=0,"",SUMIFS(Source!M:M,Source!$B:$B,'Process (2)'!$B672,Source!$Q:$Q,"Chiều"))))</f>
        <v/>
      </c>
      <c r="I672" t="str">
        <f>IF($C672="","",IF($C672=0,"",
IF($H672="","",SUMIFS(Source!J:J,Source!$B:$B,'Process (2)'!$B672,Source!$Q:$Q,"Chiều"))))</f>
        <v/>
      </c>
      <c r="J672" t="str">
        <f>IF($C672="","",IF($C672=0,"",
IF($H672="","",SUMIFS(Source!K:K,Source!$B:$B,'Process (2)'!$B672,Source!$Q:$Q,"Chiều"))))</f>
        <v/>
      </c>
      <c r="K672" t="str">
        <f>IF($C672="","",IF($C672=0,"",
IF($H672="","",SUMIFS(Source!L:L,Source!$B:$B,'Process (2)'!$B672,Source!$Q:$Q,"Chiều"))))</f>
        <v/>
      </c>
    </row>
    <row r="673" spans="1:11" x14ac:dyDescent="0.25">
      <c r="A673" t="str">
        <v/>
      </c>
      <c r="B673" t="str">
        <v/>
      </c>
      <c r="C673" t="str">
        <f>IF(B673="","",COUNTIF(Source!$B$1:$B$999,B673))</f>
        <v/>
      </c>
      <c r="D673" t="str">
        <f>IF($C673="","",IF($C673=0,"",
IF(SUMIFS(Source!I:I,Source!$B:$B,'Process (2)'!$B673,Source!$Q:$Q,"Sáng")=0,"",SUMIFS(Source!I:I,Source!$B:$B,'Process (2)'!$B673,Source!$Q:$Q,"Sáng"))))</f>
        <v/>
      </c>
      <c r="E673" t="str">
        <f>IF($C673="","",IF($C673=0,"",
IF($D673="","",SUMIFS(Source!J:J,Source!$B:$B,'Process (2)'!$B673,Source!$Q:$Q,"Sáng"))))</f>
        <v/>
      </c>
      <c r="F673" t="str">
        <f>IF($C673="","",IF($C673=0,"",
IF($D673="","",SUMIFS(Source!K:K,Source!$B:$B,'Process (2)'!$B673,Source!$Q:$Q,"Sáng"))))</f>
        <v/>
      </c>
      <c r="G673" t="str">
        <f>IF($C673="","",IF($C673=0,"",
IF($D673="","",SUMIFS(Source!L:L,Source!$B:$B,'Process (2)'!$B673,Source!$Q:$Q,"Sáng"))))</f>
        <v/>
      </c>
      <c r="H673" t="str">
        <f>IF($C673="","",IF($C673=0,"",
IF(SUMIFS(Source!M:M,Source!$B:$B,'Process (2)'!$B673,Source!$Q:$Q,"Chiều")=0,"",SUMIFS(Source!M:M,Source!$B:$B,'Process (2)'!$B673,Source!$Q:$Q,"Chiều"))))</f>
        <v/>
      </c>
      <c r="I673" t="str">
        <f>IF($C673="","",IF($C673=0,"",
IF($H673="","",SUMIFS(Source!J:J,Source!$B:$B,'Process (2)'!$B673,Source!$Q:$Q,"Chiều"))))</f>
        <v/>
      </c>
      <c r="J673" t="str">
        <f>IF($C673="","",IF($C673=0,"",
IF($H673="","",SUMIFS(Source!K:K,Source!$B:$B,'Process (2)'!$B673,Source!$Q:$Q,"Chiều"))))</f>
        <v/>
      </c>
      <c r="K673" t="str">
        <f>IF($C673="","",IF($C673=0,"",
IF($H673="","",SUMIFS(Source!L:L,Source!$B:$B,'Process (2)'!$B673,Source!$Q:$Q,"Chiều"))))</f>
        <v/>
      </c>
    </row>
    <row r="674" spans="1:11" x14ac:dyDescent="0.25">
      <c r="A674" t="str">
        <v/>
      </c>
      <c r="B674" t="str">
        <v/>
      </c>
      <c r="C674" t="str">
        <f>IF(B674="","",COUNTIF(Source!$B$1:$B$999,B674))</f>
        <v/>
      </c>
      <c r="D674" t="str">
        <f>IF($C674="","",IF($C674=0,"",
IF(SUMIFS(Source!I:I,Source!$B:$B,'Process (2)'!$B674,Source!$Q:$Q,"Sáng")=0,"",SUMIFS(Source!I:I,Source!$B:$B,'Process (2)'!$B674,Source!$Q:$Q,"Sáng"))))</f>
        <v/>
      </c>
      <c r="E674" t="str">
        <f>IF($C674="","",IF($C674=0,"",
IF($D674="","",SUMIFS(Source!J:J,Source!$B:$B,'Process (2)'!$B674,Source!$Q:$Q,"Sáng"))))</f>
        <v/>
      </c>
      <c r="F674" t="str">
        <f>IF($C674="","",IF($C674=0,"",
IF($D674="","",SUMIFS(Source!K:K,Source!$B:$B,'Process (2)'!$B674,Source!$Q:$Q,"Sáng"))))</f>
        <v/>
      </c>
      <c r="G674" t="str">
        <f>IF($C674="","",IF($C674=0,"",
IF($D674="","",SUMIFS(Source!L:L,Source!$B:$B,'Process (2)'!$B674,Source!$Q:$Q,"Sáng"))))</f>
        <v/>
      </c>
      <c r="H674" t="str">
        <f>IF($C674="","",IF($C674=0,"",
IF(SUMIFS(Source!M:M,Source!$B:$B,'Process (2)'!$B674,Source!$Q:$Q,"Chiều")=0,"",SUMIFS(Source!M:M,Source!$B:$B,'Process (2)'!$B674,Source!$Q:$Q,"Chiều"))))</f>
        <v/>
      </c>
      <c r="I674" t="str">
        <f>IF($C674="","",IF($C674=0,"",
IF($H674="","",SUMIFS(Source!J:J,Source!$B:$B,'Process (2)'!$B674,Source!$Q:$Q,"Chiều"))))</f>
        <v/>
      </c>
      <c r="J674" t="str">
        <f>IF($C674="","",IF($C674=0,"",
IF($H674="","",SUMIFS(Source!K:K,Source!$B:$B,'Process (2)'!$B674,Source!$Q:$Q,"Chiều"))))</f>
        <v/>
      </c>
      <c r="K674" t="str">
        <f>IF($C674="","",IF($C674=0,"",
IF($H674="","",SUMIFS(Source!L:L,Source!$B:$B,'Process (2)'!$B674,Source!$Q:$Q,"Chiều"))))</f>
        <v/>
      </c>
    </row>
    <row r="675" spans="1:11" x14ac:dyDescent="0.25">
      <c r="A675" t="str">
        <v/>
      </c>
      <c r="B675" t="str">
        <v/>
      </c>
      <c r="C675" t="str">
        <f>IF(B675="","",COUNTIF(Source!$B$1:$B$999,B675))</f>
        <v/>
      </c>
      <c r="D675" t="str">
        <f>IF($C675="","",IF($C675=0,"",
IF(SUMIFS(Source!I:I,Source!$B:$B,'Process (2)'!$B675,Source!$Q:$Q,"Sáng")=0,"",SUMIFS(Source!I:I,Source!$B:$B,'Process (2)'!$B675,Source!$Q:$Q,"Sáng"))))</f>
        <v/>
      </c>
      <c r="E675" t="str">
        <f>IF($C675="","",IF($C675=0,"",
IF($D675="","",SUMIFS(Source!J:J,Source!$B:$B,'Process (2)'!$B675,Source!$Q:$Q,"Sáng"))))</f>
        <v/>
      </c>
      <c r="F675" t="str">
        <f>IF($C675="","",IF($C675=0,"",
IF($D675="","",SUMIFS(Source!K:K,Source!$B:$B,'Process (2)'!$B675,Source!$Q:$Q,"Sáng"))))</f>
        <v/>
      </c>
      <c r="G675" t="str">
        <f>IF($C675="","",IF($C675=0,"",
IF($D675="","",SUMIFS(Source!L:L,Source!$B:$B,'Process (2)'!$B675,Source!$Q:$Q,"Sáng"))))</f>
        <v/>
      </c>
      <c r="H675" t="str">
        <f>IF($C675="","",IF($C675=0,"",
IF(SUMIFS(Source!M:M,Source!$B:$B,'Process (2)'!$B675,Source!$Q:$Q,"Chiều")=0,"",SUMIFS(Source!M:M,Source!$B:$B,'Process (2)'!$B675,Source!$Q:$Q,"Chiều"))))</f>
        <v/>
      </c>
      <c r="I675" t="str">
        <f>IF($C675="","",IF($C675=0,"",
IF($H675="","",SUMIFS(Source!J:J,Source!$B:$B,'Process (2)'!$B675,Source!$Q:$Q,"Chiều"))))</f>
        <v/>
      </c>
      <c r="J675" t="str">
        <f>IF($C675="","",IF($C675=0,"",
IF($H675="","",SUMIFS(Source!K:K,Source!$B:$B,'Process (2)'!$B675,Source!$Q:$Q,"Chiều"))))</f>
        <v/>
      </c>
      <c r="K675" t="str">
        <f>IF($C675="","",IF($C675=0,"",
IF($H675="","",SUMIFS(Source!L:L,Source!$B:$B,'Process (2)'!$B675,Source!$Q:$Q,"Chiều"))))</f>
        <v/>
      </c>
    </row>
    <row r="676" spans="1:11" x14ac:dyDescent="0.25">
      <c r="A676" t="str">
        <v/>
      </c>
      <c r="B676" t="str">
        <v/>
      </c>
      <c r="C676" t="str">
        <f>IF(B676="","",COUNTIF(Source!$B$1:$B$999,B676))</f>
        <v/>
      </c>
      <c r="D676" t="str">
        <f>IF($C676="","",IF($C676=0,"",
IF(SUMIFS(Source!I:I,Source!$B:$B,'Process (2)'!$B676,Source!$Q:$Q,"Sáng")=0,"",SUMIFS(Source!I:I,Source!$B:$B,'Process (2)'!$B676,Source!$Q:$Q,"Sáng"))))</f>
        <v/>
      </c>
      <c r="E676" t="str">
        <f>IF($C676="","",IF($C676=0,"",
IF($D676="","",SUMIFS(Source!J:J,Source!$B:$B,'Process (2)'!$B676,Source!$Q:$Q,"Sáng"))))</f>
        <v/>
      </c>
      <c r="F676" t="str">
        <f>IF($C676="","",IF($C676=0,"",
IF($D676="","",SUMIFS(Source!K:K,Source!$B:$B,'Process (2)'!$B676,Source!$Q:$Q,"Sáng"))))</f>
        <v/>
      </c>
      <c r="G676" t="str">
        <f>IF($C676="","",IF($C676=0,"",
IF($D676="","",SUMIFS(Source!L:L,Source!$B:$B,'Process (2)'!$B676,Source!$Q:$Q,"Sáng"))))</f>
        <v/>
      </c>
      <c r="H676" t="str">
        <f>IF($C676="","",IF($C676=0,"",
IF(SUMIFS(Source!M:M,Source!$B:$B,'Process (2)'!$B676,Source!$Q:$Q,"Chiều")=0,"",SUMIFS(Source!M:M,Source!$B:$B,'Process (2)'!$B676,Source!$Q:$Q,"Chiều"))))</f>
        <v/>
      </c>
      <c r="I676" t="str">
        <f>IF($C676="","",IF($C676=0,"",
IF($H676="","",SUMIFS(Source!J:J,Source!$B:$B,'Process (2)'!$B676,Source!$Q:$Q,"Chiều"))))</f>
        <v/>
      </c>
      <c r="J676" t="str">
        <f>IF($C676="","",IF($C676=0,"",
IF($H676="","",SUMIFS(Source!K:K,Source!$B:$B,'Process (2)'!$B676,Source!$Q:$Q,"Chiều"))))</f>
        <v/>
      </c>
      <c r="K676" t="str">
        <f>IF($C676="","",IF($C676=0,"",
IF($H676="","",SUMIFS(Source!L:L,Source!$B:$B,'Process (2)'!$B676,Source!$Q:$Q,"Chiều"))))</f>
        <v/>
      </c>
    </row>
    <row r="677" spans="1:11" x14ac:dyDescent="0.25">
      <c r="A677" t="str">
        <v/>
      </c>
      <c r="B677" t="str">
        <v/>
      </c>
      <c r="C677" t="str">
        <f>IF(B677="","",COUNTIF(Source!$B$1:$B$999,B677))</f>
        <v/>
      </c>
      <c r="D677" t="str">
        <f>IF($C677="","",IF($C677=0,"",
IF(SUMIFS(Source!I:I,Source!$B:$B,'Process (2)'!$B677,Source!$Q:$Q,"Sáng")=0,"",SUMIFS(Source!I:I,Source!$B:$B,'Process (2)'!$B677,Source!$Q:$Q,"Sáng"))))</f>
        <v/>
      </c>
      <c r="E677" t="str">
        <f>IF($C677="","",IF($C677=0,"",
IF($D677="","",SUMIFS(Source!J:J,Source!$B:$B,'Process (2)'!$B677,Source!$Q:$Q,"Sáng"))))</f>
        <v/>
      </c>
      <c r="F677" t="str">
        <f>IF($C677="","",IF($C677=0,"",
IF($D677="","",SUMIFS(Source!K:K,Source!$B:$B,'Process (2)'!$B677,Source!$Q:$Q,"Sáng"))))</f>
        <v/>
      </c>
      <c r="G677" t="str">
        <f>IF($C677="","",IF($C677=0,"",
IF($D677="","",SUMIFS(Source!L:L,Source!$B:$B,'Process (2)'!$B677,Source!$Q:$Q,"Sáng"))))</f>
        <v/>
      </c>
      <c r="H677" t="str">
        <f>IF($C677="","",IF($C677=0,"",
IF(SUMIFS(Source!M:M,Source!$B:$B,'Process (2)'!$B677,Source!$Q:$Q,"Chiều")=0,"",SUMIFS(Source!M:M,Source!$B:$B,'Process (2)'!$B677,Source!$Q:$Q,"Chiều"))))</f>
        <v/>
      </c>
      <c r="I677" t="str">
        <f>IF($C677="","",IF($C677=0,"",
IF($H677="","",SUMIFS(Source!J:J,Source!$B:$B,'Process (2)'!$B677,Source!$Q:$Q,"Chiều"))))</f>
        <v/>
      </c>
      <c r="J677" t="str">
        <f>IF($C677="","",IF($C677=0,"",
IF($H677="","",SUMIFS(Source!K:K,Source!$B:$B,'Process (2)'!$B677,Source!$Q:$Q,"Chiều"))))</f>
        <v/>
      </c>
      <c r="K677" t="str">
        <f>IF($C677="","",IF($C677=0,"",
IF($H677="","",SUMIFS(Source!L:L,Source!$B:$B,'Process (2)'!$B677,Source!$Q:$Q,"Chiều"))))</f>
        <v/>
      </c>
    </row>
    <row r="678" spans="1:11" x14ac:dyDescent="0.25">
      <c r="A678" t="str">
        <v/>
      </c>
      <c r="B678" t="str">
        <v/>
      </c>
      <c r="C678" t="str">
        <f>IF(B678="","",COUNTIF(Source!$B$1:$B$999,B678))</f>
        <v/>
      </c>
      <c r="D678" t="str">
        <f>IF($C678="","",IF($C678=0,"",
IF(SUMIFS(Source!I:I,Source!$B:$B,'Process (2)'!$B678,Source!$Q:$Q,"Sáng")=0,"",SUMIFS(Source!I:I,Source!$B:$B,'Process (2)'!$B678,Source!$Q:$Q,"Sáng"))))</f>
        <v/>
      </c>
      <c r="E678" t="str">
        <f>IF($C678="","",IF($C678=0,"",
IF($D678="","",SUMIFS(Source!J:J,Source!$B:$B,'Process (2)'!$B678,Source!$Q:$Q,"Sáng"))))</f>
        <v/>
      </c>
      <c r="F678" t="str">
        <f>IF($C678="","",IF($C678=0,"",
IF($D678="","",SUMIFS(Source!K:K,Source!$B:$B,'Process (2)'!$B678,Source!$Q:$Q,"Sáng"))))</f>
        <v/>
      </c>
      <c r="G678" t="str">
        <f>IF($C678="","",IF($C678=0,"",
IF($D678="","",SUMIFS(Source!L:L,Source!$B:$B,'Process (2)'!$B678,Source!$Q:$Q,"Sáng"))))</f>
        <v/>
      </c>
      <c r="H678" t="str">
        <f>IF($C678="","",IF($C678=0,"",
IF(SUMIFS(Source!M:M,Source!$B:$B,'Process (2)'!$B678,Source!$Q:$Q,"Chiều")=0,"",SUMIFS(Source!M:M,Source!$B:$B,'Process (2)'!$B678,Source!$Q:$Q,"Chiều"))))</f>
        <v/>
      </c>
      <c r="I678" t="str">
        <f>IF($C678="","",IF($C678=0,"",
IF($H678="","",SUMIFS(Source!J:J,Source!$B:$B,'Process (2)'!$B678,Source!$Q:$Q,"Chiều"))))</f>
        <v/>
      </c>
      <c r="J678" t="str">
        <f>IF($C678="","",IF($C678=0,"",
IF($H678="","",SUMIFS(Source!K:K,Source!$B:$B,'Process (2)'!$B678,Source!$Q:$Q,"Chiều"))))</f>
        <v/>
      </c>
      <c r="K678" t="str">
        <f>IF($C678="","",IF($C678=0,"",
IF($H678="","",SUMIFS(Source!L:L,Source!$B:$B,'Process (2)'!$B678,Source!$Q:$Q,"Chiều"))))</f>
        <v/>
      </c>
    </row>
    <row r="679" spans="1:11" x14ac:dyDescent="0.25">
      <c r="A679" t="str">
        <v/>
      </c>
      <c r="B679" t="str">
        <v/>
      </c>
      <c r="C679" t="str">
        <f>IF(B679="","",COUNTIF(Source!$B$1:$B$999,B679))</f>
        <v/>
      </c>
      <c r="D679" t="str">
        <f>IF($C679="","",IF($C679=0,"",
IF(SUMIFS(Source!I:I,Source!$B:$B,'Process (2)'!$B679,Source!$Q:$Q,"Sáng")=0,"",SUMIFS(Source!I:I,Source!$B:$B,'Process (2)'!$B679,Source!$Q:$Q,"Sáng"))))</f>
        <v/>
      </c>
      <c r="E679" t="str">
        <f>IF($C679="","",IF($C679=0,"",
IF($D679="","",SUMIFS(Source!J:J,Source!$B:$B,'Process (2)'!$B679,Source!$Q:$Q,"Sáng"))))</f>
        <v/>
      </c>
      <c r="F679" t="str">
        <f>IF($C679="","",IF($C679=0,"",
IF($D679="","",SUMIFS(Source!K:K,Source!$B:$B,'Process (2)'!$B679,Source!$Q:$Q,"Sáng"))))</f>
        <v/>
      </c>
      <c r="G679" t="str">
        <f>IF($C679="","",IF($C679=0,"",
IF($D679="","",SUMIFS(Source!L:L,Source!$B:$B,'Process (2)'!$B679,Source!$Q:$Q,"Sáng"))))</f>
        <v/>
      </c>
      <c r="H679" t="str">
        <f>IF($C679="","",IF($C679=0,"",
IF(SUMIFS(Source!M:M,Source!$B:$B,'Process (2)'!$B679,Source!$Q:$Q,"Chiều")=0,"",SUMIFS(Source!M:M,Source!$B:$B,'Process (2)'!$B679,Source!$Q:$Q,"Chiều"))))</f>
        <v/>
      </c>
      <c r="I679" t="str">
        <f>IF($C679="","",IF($C679=0,"",
IF($H679="","",SUMIFS(Source!J:J,Source!$B:$B,'Process (2)'!$B679,Source!$Q:$Q,"Chiều"))))</f>
        <v/>
      </c>
      <c r="J679" t="str">
        <f>IF($C679="","",IF($C679=0,"",
IF($H679="","",SUMIFS(Source!K:K,Source!$B:$B,'Process (2)'!$B679,Source!$Q:$Q,"Chiều"))))</f>
        <v/>
      </c>
      <c r="K679" t="str">
        <f>IF($C679="","",IF($C679=0,"",
IF($H679="","",SUMIFS(Source!L:L,Source!$B:$B,'Process (2)'!$B679,Source!$Q:$Q,"Chiều"))))</f>
        <v/>
      </c>
    </row>
    <row r="680" spans="1:11" x14ac:dyDescent="0.25">
      <c r="A680" t="str">
        <v/>
      </c>
      <c r="B680" t="str">
        <v/>
      </c>
      <c r="C680" t="str">
        <f>IF(B680="","",COUNTIF(Source!$B$1:$B$999,B680))</f>
        <v/>
      </c>
      <c r="D680" t="str">
        <f>IF($C680="","",IF($C680=0,"",
IF(SUMIFS(Source!I:I,Source!$B:$B,'Process (2)'!$B680,Source!$Q:$Q,"Sáng")=0,"",SUMIFS(Source!I:I,Source!$B:$B,'Process (2)'!$B680,Source!$Q:$Q,"Sáng"))))</f>
        <v/>
      </c>
      <c r="E680" t="str">
        <f>IF($C680="","",IF($C680=0,"",
IF($D680="","",SUMIFS(Source!J:J,Source!$B:$B,'Process (2)'!$B680,Source!$Q:$Q,"Sáng"))))</f>
        <v/>
      </c>
      <c r="F680" t="str">
        <f>IF($C680="","",IF($C680=0,"",
IF($D680="","",SUMIFS(Source!K:K,Source!$B:$B,'Process (2)'!$B680,Source!$Q:$Q,"Sáng"))))</f>
        <v/>
      </c>
      <c r="G680" t="str">
        <f>IF($C680="","",IF($C680=0,"",
IF($D680="","",SUMIFS(Source!L:L,Source!$B:$B,'Process (2)'!$B680,Source!$Q:$Q,"Sáng"))))</f>
        <v/>
      </c>
      <c r="H680" t="str">
        <f>IF($C680="","",IF($C680=0,"",
IF(SUMIFS(Source!M:M,Source!$B:$B,'Process (2)'!$B680,Source!$Q:$Q,"Chiều")=0,"",SUMIFS(Source!M:M,Source!$B:$B,'Process (2)'!$B680,Source!$Q:$Q,"Chiều"))))</f>
        <v/>
      </c>
      <c r="I680" t="str">
        <f>IF($C680="","",IF($C680=0,"",
IF($H680="","",SUMIFS(Source!J:J,Source!$B:$B,'Process (2)'!$B680,Source!$Q:$Q,"Chiều"))))</f>
        <v/>
      </c>
      <c r="J680" t="str">
        <f>IF($C680="","",IF($C680=0,"",
IF($H680="","",SUMIFS(Source!K:K,Source!$B:$B,'Process (2)'!$B680,Source!$Q:$Q,"Chiều"))))</f>
        <v/>
      </c>
      <c r="K680" t="str">
        <f>IF($C680="","",IF($C680=0,"",
IF($H680="","",SUMIFS(Source!L:L,Source!$B:$B,'Process (2)'!$B680,Source!$Q:$Q,"Chiều"))))</f>
        <v/>
      </c>
    </row>
    <row r="681" spans="1:11" x14ac:dyDescent="0.25">
      <c r="A681" t="str">
        <v/>
      </c>
      <c r="B681" t="str">
        <v/>
      </c>
      <c r="C681" t="str">
        <f>IF(B681="","",COUNTIF(Source!$B$1:$B$999,B681))</f>
        <v/>
      </c>
      <c r="D681" t="str">
        <f>IF($C681="","",IF($C681=0,"",
IF(SUMIFS(Source!I:I,Source!$B:$B,'Process (2)'!$B681,Source!$Q:$Q,"Sáng")=0,"",SUMIFS(Source!I:I,Source!$B:$B,'Process (2)'!$B681,Source!$Q:$Q,"Sáng"))))</f>
        <v/>
      </c>
      <c r="E681" t="str">
        <f>IF($C681="","",IF($C681=0,"",
IF($D681="","",SUMIFS(Source!J:J,Source!$B:$B,'Process (2)'!$B681,Source!$Q:$Q,"Sáng"))))</f>
        <v/>
      </c>
      <c r="F681" t="str">
        <f>IF($C681="","",IF($C681=0,"",
IF($D681="","",SUMIFS(Source!K:K,Source!$B:$B,'Process (2)'!$B681,Source!$Q:$Q,"Sáng"))))</f>
        <v/>
      </c>
      <c r="G681" t="str">
        <f>IF($C681="","",IF($C681=0,"",
IF($D681="","",SUMIFS(Source!L:L,Source!$B:$B,'Process (2)'!$B681,Source!$Q:$Q,"Sáng"))))</f>
        <v/>
      </c>
      <c r="H681" t="str">
        <f>IF($C681="","",IF($C681=0,"",
IF(SUMIFS(Source!M:M,Source!$B:$B,'Process (2)'!$B681,Source!$Q:$Q,"Chiều")=0,"",SUMIFS(Source!M:M,Source!$B:$B,'Process (2)'!$B681,Source!$Q:$Q,"Chiều"))))</f>
        <v/>
      </c>
      <c r="I681" t="str">
        <f>IF($C681="","",IF($C681=0,"",
IF($H681="","",SUMIFS(Source!J:J,Source!$B:$B,'Process (2)'!$B681,Source!$Q:$Q,"Chiều"))))</f>
        <v/>
      </c>
      <c r="J681" t="str">
        <f>IF($C681="","",IF($C681=0,"",
IF($H681="","",SUMIFS(Source!K:K,Source!$B:$B,'Process (2)'!$B681,Source!$Q:$Q,"Chiều"))))</f>
        <v/>
      </c>
      <c r="K681" t="str">
        <f>IF($C681="","",IF($C681=0,"",
IF($H681="","",SUMIFS(Source!L:L,Source!$B:$B,'Process (2)'!$B681,Source!$Q:$Q,"Chiều"))))</f>
        <v/>
      </c>
    </row>
    <row r="682" spans="1:11" x14ac:dyDescent="0.25">
      <c r="A682" t="str">
        <v/>
      </c>
      <c r="B682" t="str">
        <v/>
      </c>
      <c r="C682" t="str">
        <f>IF(B682="","",COUNTIF(Source!$B$1:$B$999,B682))</f>
        <v/>
      </c>
      <c r="D682" t="str">
        <f>IF($C682="","",IF($C682=0,"",
IF(SUMIFS(Source!I:I,Source!$B:$B,'Process (2)'!$B682,Source!$Q:$Q,"Sáng")=0,"",SUMIFS(Source!I:I,Source!$B:$B,'Process (2)'!$B682,Source!$Q:$Q,"Sáng"))))</f>
        <v/>
      </c>
      <c r="E682" t="str">
        <f>IF($C682="","",IF($C682=0,"",
IF($D682="","",SUMIFS(Source!J:J,Source!$B:$B,'Process (2)'!$B682,Source!$Q:$Q,"Sáng"))))</f>
        <v/>
      </c>
      <c r="F682" t="str">
        <f>IF($C682="","",IF($C682=0,"",
IF($D682="","",SUMIFS(Source!K:K,Source!$B:$B,'Process (2)'!$B682,Source!$Q:$Q,"Sáng"))))</f>
        <v/>
      </c>
      <c r="G682" t="str">
        <f>IF($C682="","",IF($C682=0,"",
IF($D682="","",SUMIFS(Source!L:L,Source!$B:$B,'Process (2)'!$B682,Source!$Q:$Q,"Sáng"))))</f>
        <v/>
      </c>
      <c r="H682" t="str">
        <f>IF($C682="","",IF($C682=0,"",
IF(SUMIFS(Source!M:M,Source!$B:$B,'Process (2)'!$B682,Source!$Q:$Q,"Chiều")=0,"",SUMIFS(Source!M:M,Source!$B:$B,'Process (2)'!$B682,Source!$Q:$Q,"Chiều"))))</f>
        <v/>
      </c>
      <c r="I682" t="str">
        <f>IF($C682="","",IF($C682=0,"",
IF($H682="","",SUMIFS(Source!J:J,Source!$B:$B,'Process (2)'!$B682,Source!$Q:$Q,"Chiều"))))</f>
        <v/>
      </c>
      <c r="J682" t="str">
        <f>IF($C682="","",IF($C682=0,"",
IF($H682="","",SUMIFS(Source!K:K,Source!$B:$B,'Process (2)'!$B682,Source!$Q:$Q,"Chiều"))))</f>
        <v/>
      </c>
      <c r="K682" t="str">
        <f>IF($C682="","",IF($C682=0,"",
IF($H682="","",SUMIFS(Source!L:L,Source!$B:$B,'Process (2)'!$B682,Source!$Q:$Q,"Chiều"))))</f>
        <v/>
      </c>
    </row>
    <row r="683" spans="1:11" x14ac:dyDescent="0.25">
      <c r="A683" t="str">
        <v/>
      </c>
      <c r="B683" t="str">
        <v/>
      </c>
      <c r="C683" t="str">
        <f>IF(B683="","",COUNTIF(Source!$B$1:$B$999,B683))</f>
        <v/>
      </c>
      <c r="D683" t="str">
        <f>IF($C683="","",IF($C683=0,"",
IF(SUMIFS(Source!I:I,Source!$B:$B,'Process (2)'!$B683,Source!$Q:$Q,"Sáng")=0,"",SUMIFS(Source!I:I,Source!$B:$B,'Process (2)'!$B683,Source!$Q:$Q,"Sáng"))))</f>
        <v/>
      </c>
      <c r="E683" t="str">
        <f>IF($C683="","",IF($C683=0,"",
IF($D683="","",SUMIFS(Source!J:J,Source!$B:$B,'Process (2)'!$B683,Source!$Q:$Q,"Sáng"))))</f>
        <v/>
      </c>
      <c r="F683" t="str">
        <f>IF($C683="","",IF($C683=0,"",
IF($D683="","",SUMIFS(Source!K:K,Source!$B:$B,'Process (2)'!$B683,Source!$Q:$Q,"Sáng"))))</f>
        <v/>
      </c>
      <c r="G683" t="str">
        <f>IF($C683="","",IF($C683=0,"",
IF($D683="","",SUMIFS(Source!L:L,Source!$B:$B,'Process (2)'!$B683,Source!$Q:$Q,"Sáng"))))</f>
        <v/>
      </c>
      <c r="H683" t="str">
        <f>IF($C683="","",IF($C683=0,"",
IF(SUMIFS(Source!M:M,Source!$B:$B,'Process (2)'!$B683,Source!$Q:$Q,"Chiều")=0,"",SUMIFS(Source!M:M,Source!$B:$B,'Process (2)'!$B683,Source!$Q:$Q,"Chiều"))))</f>
        <v/>
      </c>
      <c r="I683" t="str">
        <f>IF($C683="","",IF($C683=0,"",
IF($H683="","",SUMIFS(Source!J:J,Source!$B:$B,'Process (2)'!$B683,Source!$Q:$Q,"Chiều"))))</f>
        <v/>
      </c>
      <c r="J683" t="str">
        <f>IF($C683="","",IF($C683=0,"",
IF($H683="","",SUMIFS(Source!K:K,Source!$B:$B,'Process (2)'!$B683,Source!$Q:$Q,"Chiều"))))</f>
        <v/>
      </c>
      <c r="K683" t="str">
        <f>IF($C683="","",IF($C683=0,"",
IF($H683="","",SUMIFS(Source!L:L,Source!$B:$B,'Process (2)'!$B683,Source!$Q:$Q,"Chiều"))))</f>
        <v/>
      </c>
    </row>
    <row r="684" spans="1:11" x14ac:dyDescent="0.25">
      <c r="A684" t="str">
        <v/>
      </c>
      <c r="B684" t="str">
        <v/>
      </c>
      <c r="C684" t="str">
        <f>IF(B684="","",COUNTIF(Source!$B$1:$B$999,B684))</f>
        <v/>
      </c>
      <c r="D684" t="str">
        <f>IF($C684="","",IF($C684=0,"",
IF(SUMIFS(Source!I:I,Source!$B:$B,'Process (2)'!$B684,Source!$Q:$Q,"Sáng")=0,"",SUMIFS(Source!I:I,Source!$B:$B,'Process (2)'!$B684,Source!$Q:$Q,"Sáng"))))</f>
        <v/>
      </c>
      <c r="E684" t="str">
        <f>IF($C684="","",IF($C684=0,"",
IF($D684="","",SUMIFS(Source!J:J,Source!$B:$B,'Process (2)'!$B684,Source!$Q:$Q,"Sáng"))))</f>
        <v/>
      </c>
      <c r="F684" t="str">
        <f>IF($C684="","",IF($C684=0,"",
IF($D684="","",SUMIFS(Source!K:K,Source!$B:$B,'Process (2)'!$B684,Source!$Q:$Q,"Sáng"))))</f>
        <v/>
      </c>
      <c r="G684" t="str">
        <f>IF($C684="","",IF($C684=0,"",
IF($D684="","",SUMIFS(Source!L:L,Source!$B:$B,'Process (2)'!$B684,Source!$Q:$Q,"Sáng"))))</f>
        <v/>
      </c>
      <c r="H684" t="str">
        <f>IF($C684="","",IF($C684=0,"",
IF(SUMIFS(Source!M:M,Source!$B:$B,'Process (2)'!$B684,Source!$Q:$Q,"Chiều")=0,"",SUMIFS(Source!M:M,Source!$B:$B,'Process (2)'!$B684,Source!$Q:$Q,"Chiều"))))</f>
        <v/>
      </c>
      <c r="I684" t="str">
        <f>IF($C684="","",IF($C684=0,"",
IF($H684="","",SUMIFS(Source!J:J,Source!$B:$B,'Process (2)'!$B684,Source!$Q:$Q,"Chiều"))))</f>
        <v/>
      </c>
      <c r="J684" t="str">
        <f>IF($C684="","",IF($C684=0,"",
IF($H684="","",SUMIFS(Source!K:K,Source!$B:$B,'Process (2)'!$B684,Source!$Q:$Q,"Chiều"))))</f>
        <v/>
      </c>
      <c r="K684" t="str">
        <f>IF($C684="","",IF($C684=0,"",
IF($H684="","",SUMIFS(Source!L:L,Source!$B:$B,'Process (2)'!$B684,Source!$Q:$Q,"Chiều"))))</f>
        <v/>
      </c>
    </row>
    <row r="685" spans="1:11" x14ac:dyDescent="0.25">
      <c r="A685" t="str">
        <v/>
      </c>
      <c r="B685" t="str">
        <v/>
      </c>
      <c r="C685" t="str">
        <f>IF(B685="","",COUNTIF(Source!$B$1:$B$999,B685))</f>
        <v/>
      </c>
      <c r="D685" t="str">
        <f>IF($C685="","",IF($C685=0,"",
IF(SUMIFS(Source!I:I,Source!$B:$B,'Process (2)'!$B685,Source!$Q:$Q,"Sáng")=0,"",SUMIFS(Source!I:I,Source!$B:$B,'Process (2)'!$B685,Source!$Q:$Q,"Sáng"))))</f>
        <v/>
      </c>
      <c r="E685" t="str">
        <f>IF($C685="","",IF($C685=0,"",
IF($D685="","",SUMIFS(Source!J:J,Source!$B:$B,'Process (2)'!$B685,Source!$Q:$Q,"Sáng"))))</f>
        <v/>
      </c>
      <c r="F685" t="str">
        <f>IF($C685="","",IF($C685=0,"",
IF($D685="","",SUMIFS(Source!K:K,Source!$B:$B,'Process (2)'!$B685,Source!$Q:$Q,"Sáng"))))</f>
        <v/>
      </c>
      <c r="G685" t="str">
        <f>IF($C685="","",IF($C685=0,"",
IF($D685="","",SUMIFS(Source!L:L,Source!$B:$B,'Process (2)'!$B685,Source!$Q:$Q,"Sáng"))))</f>
        <v/>
      </c>
      <c r="H685" t="str">
        <f>IF($C685="","",IF($C685=0,"",
IF(SUMIFS(Source!M:M,Source!$B:$B,'Process (2)'!$B685,Source!$Q:$Q,"Chiều")=0,"",SUMIFS(Source!M:M,Source!$B:$B,'Process (2)'!$B685,Source!$Q:$Q,"Chiều"))))</f>
        <v/>
      </c>
      <c r="I685" t="str">
        <f>IF($C685="","",IF($C685=0,"",
IF($H685="","",SUMIFS(Source!J:J,Source!$B:$B,'Process (2)'!$B685,Source!$Q:$Q,"Chiều"))))</f>
        <v/>
      </c>
      <c r="J685" t="str">
        <f>IF($C685="","",IF($C685=0,"",
IF($H685="","",SUMIFS(Source!K:K,Source!$B:$B,'Process (2)'!$B685,Source!$Q:$Q,"Chiều"))))</f>
        <v/>
      </c>
      <c r="K685" t="str">
        <f>IF($C685="","",IF($C685=0,"",
IF($H685="","",SUMIFS(Source!L:L,Source!$B:$B,'Process (2)'!$B685,Source!$Q:$Q,"Chiều"))))</f>
        <v/>
      </c>
    </row>
    <row r="686" spans="1:11" x14ac:dyDescent="0.25">
      <c r="A686" t="str">
        <v/>
      </c>
      <c r="B686" t="str">
        <v/>
      </c>
      <c r="C686" t="str">
        <f>IF(B686="","",COUNTIF(Source!$B$1:$B$999,B686))</f>
        <v/>
      </c>
      <c r="D686" t="str">
        <f>IF($C686="","",IF($C686=0,"",
IF(SUMIFS(Source!I:I,Source!$B:$B,'Process (2)'!$B686,Source!$Q:$Q,"Sáng")=0,"",SUMIFS(Source!I:I,Source!$B:$B,'Process (2)'!$B686,Source!$Q:$Q,"Sáng"))))</f>
        <v/>
      </c>
      <c r="E686" t="str">
        <f>IF($C686="","",IF($C686=0,"",
IF($D686="","",SUMIFS(Source!J:J,Source!$B:$B,'Process (2)'!$B686,Source!$Q:$Q,"Sáng"))))</f>
        <v/>
      </c>
      <c r="F686" t="str">
        <f>IF($C686="","",IF($C686=0,"",
IF($D686="","",SUMIFS(Source!K:K,Source!$B:$B,'Process (2)'!$B686,Source!$Q:$Q,"Sáng"))))</f>
        <v/>
      </c>
      <c r="G686" t="str">
        <f>IF($C686="","",IF($C686=0,"",
IF($D686="","",SUMIFS(Source!L:L,Source!$B:$B,'Process (2)'!$B686,Source!$Q:$Q,"Sáng"))))</f>
        <v/>
      </c>
      <c r="H686" t="str">
        <f>IF($C686="","",IF($C686=0,"",
IF(SUMIFS(Source!M:M,Source!$B:$B,'Process (2)'!$B686,Source!$Q:$Q,"Chiều")=0,"",SUMIFS(Source!M:M,Source!$B:$B,'Process (2)'!$B686,Source!$Q:$Q,"Chiều"))))</f>
        <v/>
      </c>
      <c r="I686" t="str">
        <f>IF($C686="","",IF($C686=0,"",
IF($H686="","",SUMIFS(Source!J:J,Source!$B:$B,'Process (2)'!$B686,Source!$Q:$Q,"Chiều"))))</f>
        <v/>
      </c>
      <c r="J686" t="str">
        <f>IF($C686="","",IF($C686=0,"",
IF($H686="","",SUMIFS(Source!K:K,Source!$B:$B,'Process (2)'!$B686,Source!$Q:$Q,"Chiều"))))</f>
        <v/>
      </c>
      <c r="K686" t="str">
        <f>IF($C686="","",IF($C686=0,"",
IF($H686="","",SUMIFS(Source!L:L,Source!$B:$B,'Process (2)'!$B686,Source!$Q:$Q,"Chiều"))))</f>
        <v/>
      </c>
    </row>
    <row r="687" spans="1:11" x14ac:dyDescent="0.25">
      <c r="A687" t="str">
        <v/>
      </c>
      <c r="B687" t="str">
        <v/>
      </c>
      <c r="C687" t="str">
        <f>IF(B687="","",COUNTIF(Source!$B$1:$B$999,B687))</f>
        <v/>
      </c>
      <c r="D687" t="str">
        <f>IF($C687="","",IF($C687=0,"",
IF(SUMIFS(Source!I:I,Source!$B:$B,'Process (2)'!$B687,Source!$Q:$Q,"Sáng")=0,"",SUMIFS(Source!I:I,Source!$B:$B,'Process (2)'!$B687,Source!$Q:$Q,"Sáng"))))</f>
        <v/>
      </c>
      <c r="E687" t="str">
        <f>IF($C687="","",IF($C687=0,"",
IF($D687="","",SUMIFS(Source!J:J,Source!$B:$B,'Process (2)'!$B687,Source!$Q:$Q,"Sáng"))))</f>
        <v/>
      </c>
      <c r="F687" t="str">
        <f>IF($C687="","",IF($C687=0,"",
IF($D687="","",SUMIFS(Source!K:K,Source!$B:$B,'Process (2)'!$B687,Source!$Q:$Q,"Sáng"))))</f>
        <v/>
      </c>
      <c r="G687" t="str">
        <f>IF($C687="","",IF($C687=0,"",
IF($D687="","",SUMIFS(Source!L:L,Source!$B:$B,'Process (2)'!$B687,Source!$Q:$Q,"Sáng"))))</f>
        <v/>
      </c>
      <c r="H687" t="str">
        <f>IF($C687="","",IF($C687=0,"",
IF(SUMIFS(Source!M:M,Source!$B:$B,'Process (2)'!$B687,Source!$Q:$Q,"Chiều")=0,"",SUMIFS(Source!M:M,Source!$B:$B,'Process (2)'!$B687,Source!$Q:$Q,"Chiều"))))</f>
        <v/>
      </c>
      <c r="I687" t="str">
        <f>IF($C687="","",IF($C687=0,"",
IF($H687="","",SUMIFS(Source!J:J,Source!$B:$B,'Process (2)'!$B687,Source!$Q:$Q,"Chiều"))))</f>
        <v/>
      </c>
      <c r="J687" t="str">
        <f>IF($C687="","",IF($C687=0,"",
IF($H687="","",SUMIFS(Source!K:K,Source!$B:$B,'Process (2)'!$B687,Source!$Q:$Q,"Chiều"))))</f>
        <v/>
      </c>
      <c r="K687" t="str">
        <f>IF($C687="","",IF($C687=0,"",
IF($H687="","",SUMIFS(Source!L:L,Source!$B:$B,'Process (2)'!$B687,Source!$Q:$Q,"Chiều"))))</f>
        <v/>
      </c>
    </row>
    <row r="688" spans="1:11" x14ac:dyDescent="0.25">
      <c r="A688" t="str">
        <v/>
      </c>
      <c r="B688" t="str">
        <v/>
      </c>
      <c r="C688" t="str">
        <f>IF(B688="","",COUNTIF(Source!$B$1:$B$999,B688))</f>
        <v/>
      </c>
      <c r="D688" t="str">
        <f>IF($C688="","",IF($C688=0,"",
IF(SUMIFS(Source!I:I,Source!$B:$B,'Process (2)'!$B688,Source!$Q:$Q,"Sáng")=0,"",SUMIFS(Source!I:I,Source!$B:$B,'Process (2)'!$B688,Source!$Q:$Q,"Sáng"))))</f>
        <v/>
      </c>
      <c r="E688" t="str">
        <f>IF($C688="","",IF($C688=0,"",
IF($D688="","",SUMIFS(Source!J:J,Source!$B:$B,'Process (2)'!$B688,Source!$Q:$Q,"Sáng"))))</f>
        <v/>
      </c>
      <c r="F688" t="str">
        <f>IF($C688="","",IF($C688=0,"",
IF($D688="","",SUMIFS(Source!K:K,Source!$B:$B,'Process (2)'!$B688,Source!$Q:$Q,"Sáng"))))</f>
        <v/>
      </c>
      <c r="G688" t="str">
        <f>IF($C688="","",IF($C688=0,"",
IF($D688="","",SUMIFS(Source!L:L,Source!$B:$B,'Process (2)'!$B688,Source!$Q:$Q,"Sáng"))))</f>
        <v/>
      </c>
      <c r="H688" t="str">
        <f>IF($C688="","",IF($C688=0,"",
IF(SUMIFS(Source!M:M,Source!$B:$B,'Process (2)'!$B688,Source!$Q:$Q,"Chiều")=0,"",SUMIFS(Source!M:M,Source!$B:$B,'Process (2)'!$B688,Source!$Q:$Q,"Chiều"))))</f>
        <v/>
      </c>
      <c r="I688" t="str">
        <f>IF($C688="","",IF($C688=0,"",
IF($H688="","",SUMIFS(Source!J:J,Source!$B:$B,'Process (2)'!$B688,Source!$Q:$Q,"Chiều"))))</f>
        <v/>
      </c>
      <c r="J688" t="str">
        <f>IF($C688="","",IF($C688=0,"",
IF($H688="","",SUMIFS(Source!K:K,Source!$B:$B,'Process (2)'!$B688,Source!$Q:$Q,"Chiều"))))</f>
        <v/>
      </c>
      <c r="K688" t="str">
        <f>IF($C688="","",IF($C688=0,"",
IF($H688="","",SUMIFS(Source!L:L,Source!$B:$B,'Process (2)'!$B688,Source!$Q:$Q,"Chiều"))))</f>
        <v/>
      </c>
    </row>
    <row r="689" spans="1:11" x14ac:dyDescent="0.25">
      <c r="A689" t="str">
        <v/>
      </c>
      <c r="B689" t="str">
        <v/>
      </c>
      <c r="C689" t="str">
        <f>IF(B689="","",COUNTIF(Source!$B$1:$B$999,B689))</f>
        <v/>
      </c>
      <c r="D689" t="str">
        <f>IF($C689="","",IF($C689=0,"",
IF(SUMIFS(Source!I:I,Source!$B:$B,'Process (2)'!$B689,Source!$Q:$Q,"Sáng")=0,"",SUMIFS(Source!I:I,Source!$B:$B,'Process (2)'!$B689,Source!$Q:$Q,"Sáng"))))</f>
        <v/>
      </c>
      <c r="E689" t="str">
        <f>IF($C689="","",IF($C689=0,"",
IF($D689="","",SUMIFS(Source!J:J,Source!$B:$B,'Process (2)'!$B689,Source!$Q:$Q,"Sáng"))))</f>
        <v/>
      </c>
      <c r="F689" t="str">
        <f>IF($C689="","",IF($C689=0,"",
IF($D689="","",SUMIFS(Source!K:K,Source!$B:$B,'Process (2)'!$B689,Source!$Q:$Q,"Sáng"))))</f>
        <v/>
      </c>
      <c r="G689" t="str">
        <f>IF($C689="","",IF($C689=0,"",
IF($D689="","",SUMIFS(Source!L:L,Source!$B:$B,'Process (2)'!$B689,Source!$Q:$Q,"Sáng"))))</f>
        <v/>
      </c>
      <c r="H689" t="str">
        <f>IF($C689="","",IF($C689=0,"",
IF(SUMIFS(Source!M:M,Source!$B:$B,'Process (2)'!$B689,Source!$Q:$Q,"Chiều")=0,"",SUMIFS(Source!M:M,Source!$B:$B,'Process (2)'!$B689,Source!$Q:$Q,"Chiều"))))</f>
        <v/>
      </c>
      <c r="I689" t="str">
        <f>IF($C689="","",IF($C689=0,"",
IF($H689="","",SUMIFS(Source!J:J,Source!$B:$B,'Process (2)'!$B689,Source!$Q:$Q,"Chiều"))))</f>
        <v/>
      </c>
      <c r="J689" t="str">
        <f>IF($C689="","",IF($C689=0,"",
IF($H689="","",SUMIFS(Source!K:K,Source!$B:$B,'Process (2)'!$B689,Source!$Q:$Q,"Chiều"))))</f>
        <v/>
      </c>
      <c r="K689" t="str">
        <f>IF($C689="","",IF($C689=0,"",
IF($H689="","",SUMIFS(Source!L:L,Source!$B:$B,'Process (2)'!$B689,Source!$Q:$Q,"Chiều"))))</f>
        <v/>
      </c>
    </row>
    <row r="690" spans="1:11" x14ac:dyDescent="0.25">
      <c r="A690" t="str">
        <v/>
      </c>
      <c r="B690" t="str">
        <v/>
      </c>
      <c r="C690" t="str">
        <f>IF(B690="","",COUNTIF(Source!$B$1:$B$999,B690))</f>
        <v/>
      </c>
      <c r="D690" t="str">
        <f>IF($C690="","",IF($C690=0,"",
IF(SUMIFS(Source!I:I,Source!$B:$B,'Process (2)'!$B690,Source!$Q:$Q,"Sáng")=0,"",SUMIFS(Source!I:I,Source!$B:$B,'Process (2)'!$B690,Source!$Q:$Q,"Sáng"))))</f>
        <v/>
      </c>
      <c r="E690" t="str">
        <f>IF($C690="","",IF($C690=0,"",
IF($D690="","",SUMIFS(Source!J:J,Source!$B:$B,'Process (2)'!$B690,Source!$Q:$Q,"Sáng"))))</f>
        <v/>
      </c>
      <c r="F690" t="str">
        <f>IF($C690="","",IF($C690=0,"",
IF($D690="","",SUMIFS(Source!K:K,Source!$B:$B,'Process (2)'!$B690,Source!$Q:$Q,"Sáng"))))</f>
        <v/>
      </c>
      <c r="G690" t="str">
        <f>IF($C690="","",IF($C690=0,"",
IF($D690="","",SUMIFS(Source!L:L,Source!$B:$B,'Process (2)'!$B690,Source!$Q:$Q,"Sáng"))))</f>
        <v/>
      </c>
      <c r="H690" t="str">
        <f>IF($C690="","",IF($C690=0,"",
IF(SUMIFS(Source!M:M,Source!$B:$B,'Process (2)'!$B690,Source!$Q:$Q,"Chiều")=0,"",SUMIFS(Source!M:M,Source!$B:$B,'Process (2)'!$B690,Source!$Q:$Q,"Chiều"))))</f>
        <v/>
      </c>
      <c r="I690" t="str">
        <f>IF($C690="","",IF($C690=0,"",
IF($H690="","",SUMIFS(Source!J:J,Source!$B:$B,'Process (2)'!$B690,Source!$Q:$Q,"Chiều"))))</f>
        <v/>
      </c>
      <c r="J690" t="str">
        <f>IF($C690="","",IF($C690=0,"",
IF($H690="","",SUMIFS(Source!K:K,Source!$B:$B,'Process (2)'!$B690,Source!$Q:$Q,"Chiều"))))</f>
        <v/>
      </c>
      <c r="K690" t="str">
        <f>IF($C690="","",IF($C690=0,"",
IF($H690="","",SUMIFS(Source!L:L,Source!$B:$B,'Process (2)'!$B690,Source!$Q:$Q,"Chiều"))))</f>
        <v/>
      </c>
    </row>
    <row r="691" spans="1:11" x14ac:dyDescent="0.25">
      <c r="A691" t="str">
        <v/>
      </c>
      <c r="B691" t="str">
        <v/>
      </c>
      <c r="C691" t="str">
        <f>IF(B691="","",COUNTIF(Source!$B$1:$B$999,B691))</f>
        <v/>
      </c>
      <c r="D691" t="str">
        <f>IF($C691="","",IF($C691=0,"",
IF(SUMIFS(Source!I:I,Source!$B:$B,'Process (2)'!$B691,Source!$Q:$Q,"Sáng")=0,"",SUMIFS(Source!I:I,Source!$B:$B,'Process (2)'!$B691,Source!$Q:$Q,"Sáng"))))</f>
        <v/>
      </c>
      <c r="E691" t="str">
        <f>IF($C691="","",IF($C691=0,"",
IF($D691="","",SUMIFS(Source!J:J,Source!$B:$B,'Process (2)'!$B691,Source!$Q:$Q,"Sáng"))))</f>
        <v/>
      </c>
      <c r="F691" t="str">
        <f>IF($C691="","",IF($C691=0,"",
IF($D691="","",SUMIFS(Source!K:K,Source!$B:$B,'Process (2)'!$B691,Source!$Q:$Q,"Sáng"))))</f>
        <v/>
      </c>
      <c r="G691" t="str">
        <f>IF($C691="","",IF($C691=0,"",
IF($D691="","",SUMIFS(Source!L:L,Source!$B:$B,'Process (2)'!$B691,Source!$Q:$Q,"Sáng"))))</f>
        <v/>
      </c>
      <c r="H691" t="str">
        <f>IF($C691="","",IF($C691=0,"",
IF(SUMIFS(Source!M:M,Source!$B:$B,'Process (2)'!$B691,Source!$Q:$Q,"Chiều")=0,"",SUMIFS(Source!M:M,Source!$B:$B,'Process (2)'!$B691,Source!$Q:$Q,"Chiều"))))</f>
        <v/>
      </c>
      <c r="I691" t="str">
        <f>IF($C691="","",IF($C691=0,"",
IF($H691="","",SUMIFS(Source!J:J,Source!$B:$B,'Process (2)'!$B691,Source!$Q:$Q,"Chiều"))))</f>
        <v/>
      </c>
      <c r="J691" t="str">
        <f>IF($C691="","",IF($C691=0,"",
IF($H691="","",SUMIFS(Source!K:K,Source!$B:$B,'Process (2)'!$B691,Source!$Q:$Q,"Chiều"))))</f>
        <v/>
      </c>
      <c r="K691" t="str">
        <f>IF($C691="","",IF($C691=0,"",
IF($H691="","",SUMIFS(Source!L:L,Source!$B:$B,'Process (2)'!$B691,Source!$Q:$Q,"Chiều"))))</f>
        <v/>
      </c>
    </row>
    <row r="692" spans="1:11" x14ac:dyDescent="0.25">
      <c r="A692" t="str">
        <v/>
      </c>
      <c r="B692" t="str">
        <v/>
      </c>
      <c r="C692" t="str">
        <f>IF(B692="","",COUNTIF(Source!$B$1:$B$999,B692))</f>
        <v/>
      </c>
      <c r="D692" t="str">
        <f>IF($C692="","",IF($C692=0,"",
IF(SUMIFS(Source!I:I,Source!$B:$B,'Process (2)'!$B692,Source!$Q:$Q,"Sáng")=0,"",SUMIFS(Source!I:I,Source!$B:$B,'Process (2)'!$B692,Source!$Q:$Q,"Sáng"))))</f>
        <v/>
      </c>
      <c r="E692" t="str">
        <f>IF($C692="","",IF($C692=0,"",
IF($D692="","",SUMIFS(Source!J:J,Source!$B:$B,'Process (2)'!$B692,Source!$Q:$Q,"Sáng"))))</f>
        <v/>
      </c>
      <c r="F692" t="str">
        <f>IF($C692="","",IF($C692=0,"",
IF($D692="","",SUMIFS(Source!K:K,Source!$B:$B,'Process (2)'!$B692,Source!$Q:$Q,"Sáng"))))</f>
        <v/>
      </c>
      <c r="G692" t="str">
        <f>IF($C692="","",IF($C692=0,"",
IF($D692="","",SUMIFS(Source!L:L,Source!$B:$B,'Process (2)'!$B692,Source!$Q:$Q,"Sáng"))))</f>
        <v/>
      </c>
      <c r="H692" t="str">
        <f>IF($C692="","",IF($C692=0,"",
IF(SUMIFS(Source!M:M,Source!$B:$B,'Process (2)'!$B692,Source!$Q:$Q,"Chiều")=0,"",SUMIFS(Source!M:M,Source!$B:$B,'Process (2)'!$B692,Source!$Q:$Q,"Chiều"))))</f>
        <v/>
      </c>
      <c r="I692" t="str">
        <f>IF($C692="","",IF($C692=0,"",
IF($H692="","",SUMIFS(Source!J:J,Source!$B:$B,'Process (2)'!$B692,Source!$Q:$Q,"Chiều"))))</f>
        <v/>
      </c>
      <c r="J692" t="str">
        <f>IF($C692="","",IF($C692=0,"",
IF($H692="","",SUMIFS(Source!K:K,Source!$B:$B,'Process (2)'!$B692,Source!$Q:$Q,"Chiều"))))</f>
        <v/>
      </c>
      <c r="K692" t="str">
        <f>IF($C692="","",IF($C692=0,"",
IF($H692="","",SUMIFS(Source!L:L,Source!$B:$B,'Process (2)'!$B692,Source!$Q:$Q,"Chiều"))))</f>
        <v/>
      </c>
    </row>
    <row r="693" spans="1:11" x14ac:dyDescent="0.25">
      <c r="A693" t="str">
        <v/>
      </c>
      <c r="B693" t="str">
        <v/>
      </c>
      <c r="C693" t="str">
        <f>IF(B693="","",COUNTIF(Source!$B$1:$B$999,B693))</f>
        <v/>
      </c>
      <c r="D693" t="str">
        <f>IF($C693="","",IF($C693=0,"",
IF(SUMIFS(Source!I:I,Source!$B:$B,'Process (2)'!$B693,Source!$Q:$Q,"Sáng")=0,"",SUMIFS(Source!I:I,Source!$B:$B,'Process (2)'!$B693,Source!$Q:$Q,"Sáng"))))</f>
        <v/>
      </c>
      <c r="E693" t="str">
        <f>IF($C693="","",IF($C693=0,"",
IF($D693="","",SUMIFS(Source!J:J,Source!$B:$B,'Process (2)'!$B693,Source!$Q:$Q,"Sáng"))))</f>
        <v/>
      </c>
      <c r="F693" t="str">
        <f>IF($C693="","",IF($C693=0,"",
IF($D693="","",SUMIFS(Source!K:K,Source!$B:$B,'Process (2)'!$B693,Source!$Q:$Q,"Sáng"))))</f>
        <v/>
      </c>
      <c r="G693" t="str">
        <f>IF($C693="","",IF($C693=0,"",
IF($D693="","",SUMIFS(Source!L:L,Source!$B:$B,'Process (2)'!$B693,Source!$Q:$Q,"Sáng"))))</f>
        <v/>
      </c>
      <c r="H693" t="str">
        <f>IF($C693="","",IF($C693=0,"",
IF(SUMIFS(Source!M:M,Source!$B:$B,'Process (2)'!$B693,Source!$Q:$Q,"Chiều")=0,"",SUMIFS(Source!M:M,Source!$B:$B,'Process (2)'!$B693,Source!$Q:$Q,"Chiều"))))</f>
        <v/>
      </c>
      <c r="I693" t="str">
        <f>IF($C693="","",IF($C693=0,"",
IF($H693="","",SUMIFS(Source!J:J,Source!$B:$B,'Process (2)'!$B693,Source!$Q:$Q,"Chiều"))))</f>
        <v/>
      </c>
      <c r="J693" t="str">
        <f>IF($C693="","",IF($C693=0,"",
IF($H693="","",SUMIFS(Source!K:K,Source!$B:$B,'Process (2)'!$B693,Source!$Q:$Q,"Chiều"))))</f>
        <v/>
      </c>
      <c r="K693" t="str">
        <f>IF($C693="","",IF($C693=0,"",
IF($H693="","",SUMIFS(Source!L:L,Source!$B:$B,'Process (2)'!$B693,Source!$Q:$Q,"Chiều"))))</f>
        <v/>
      </c>
    </row>
    <row r="694" spans="1:11" x14ac:dyDescent="0.25">
      <c r="A694" t="str">
        <v/>
      </c>
      <c r="B694" t="str">
        <v/>
      </c>
      <c r="C694" t="str">
        <f>IF(B694="","",COUNTIF(Source!$B$1:$B$999,B694))</f>
        <v/>
      </c>
      <c r="D694" t="str">
        <f>IF($C694="","",IF($C694=0,"",
IF(SUMIFS(Source!I:I,Source!$B:$B,'Process (2)'!$B694,Source!$Q:$Q,"Sáng")=0,"",SUMIFS(Source!I:I,Source!$B:$B,'Process (2)'!$B694,Source!$Q:$Q,"Sáng"))))</f>
        <v/>
      </c>
      <c r="E694" t="str">
        <f>IF($C694="","",IF($C694=0,"",
IF($D694="","",SUMIFS(Source!J:J,Source!$B:$B,'Process (2)'!$B694,Source!$Q:$Q,"Sáng"))))</f>
        <v/>
      </c>
      <c r="F694" t="str">
        <f>IF($C694="","",IF($C694=0,"",
IF($D694="","",SUMIFS(Source!K:K,Source!$B:$B,'Process (2)'!$B694,Source!$Q:$Q,"Sáng"))))</f>
        <v/>
      </c>
      <c r="G694" t="str">
        <f>IF($C694="","",IF($C694=0,"",
IF($D694="","",SUMIFS(Source!L:L,Source!$B:$B,'Process (2)'!$B694,Source!$Q:$Q,"Sáng"))))</f>
        <v/>
      </c>
      <c r="H694" t="str">
        <f>IF($C694="","",IF($C694=0,"",
IF(SUMIFS(Source!M:M,Source!$B:$B,'Process (2)'!$B694,Source!$Q:$Q,"Chiều")=0,"",SUMIFS(Source!M:M,Source!$B:$B,'Process (2)'!$B694,Source!$Q:$Q,"Chiều"))))</f>
        <v/>
      </c>
      <c r="I694" t="str">
        <f>IF($C694="","",IF($C694=0,"",
IF($H694="","",SUMIFS(Source!J:J,Source!$B:$B,'Process (2)'!$B694,Source!$Q:$Q,"Chiều"))))</f>
        <v/>
      </c>
      <c r="J694" t="str">
        <f>IF($C694="","",IF($C694=0,"",
IF($H694="","",SUMIFS(Source!K:K,Source!$B:$B,'Process (2)'!$B694,Source!$Q:$Q,"Chiều"))))</f>
        <v/>
      </c>
      <c r="K694" t="str">
        <f>IF($C694="","",IF($C694=0,"",
IF($H694="","",SUMIFS(Source!L:L,Source!$B:$B,'Process (2)'!$B694,Source!$Q:$Q,"Chiều"))))</f>
        <v/>
      </c>
    </row>
    <row r="695" spans="1:11" x14ac:dyDescent="0.25">
      <c r="A695" t="str">
        <v/>
      </c>
      <c r="B695" t="str">
        <v/>
      </c>
      <c r="C695" t="str">
        <f>IF(B695="","",COUNTIF(Source!$B$1:$B$999,B695))</f>
        <v/>
      </c>
      <c r="D695" t="str">
        <f>IF($C695="","",IF($C695=0,"",
IF(SUMIFS(Source!I:I,Source!$B:$B,'Process (2)'!$B695,Source!$Q:$Q,"Sáng")=0,"",SUMIFS(Source!I:I,Source!$B:$B,'Process (2)'!$B695,Source!$Q:$Q,"Sáng"))))</f>
        <v/>
      </c>
      <c r="E695" t="str">
        <f>IF($C695="","",IF($C695=0,"",
IF($D695="","",SUMIFS(Source!J:J,Source!$B:$B,'Process (2)'!$B695,Source!$Q:$Q,"Sáng"))))</f>
        <v/>
      </c>
      <c r="F695" t="str">
        <f>IF($C695="","",IF($C695=0,"",
IF($D695="","",SUMIFS(Source!K:K,Source!$B:$B,'Process (2)'!$B695,Source!$Q:$Q,"Sáng"))))</f>
        <v/>
      </c>
      <c r="G695" t="str">
        <f>IF($C695="","",IF($C695=0,"",
IF($D695="","",SUMIFS(Source!L:L,Source!$B:$B,'Process (2)'!$B695,Source!$Q:$Q,"Sáng"))))</f>
        <v/>
      </c>
      <c r="H695" t="str">
        <f>IF($C695="","",IF($C695=0,"",
IF(SUMIFS(Source!M:M,Source!$B:$B,'Process (2)'!$B695,Source!$Q:$Q,"Chiều")=0,"",SUMIFS(Source!M:M,Source!$B:$B,'Process (2)'!$B695,Source!$Q:$Q,"Chiều"))))</f>
        <v/>
      </c>
      <c r="I695" t="str">
        <f>IF($C695="","",IF($C695=0,"",
IF($H695="","",SUMIFS(Source!J:J,Source!$B:$B,'Process (2)'!$B695,Source!$Q:$Q,"Chiều"))))</f>
        <v/>
      </c>
      <c r="J695" t="str">
        <f>IF($C695="","",IF($C695=0,"",
IF($H695="","",SUMIFS(Source!K:K,Source!$B:$B,'Process (2)'!$B695,Source!$Q:$Q,"Chiều"))))</f>
        <v/>
      </c>
      <c r="K695" t="str">
        <f>IF($C695="","",IF($C695=0,"",
IF($H695="","",SUMIFS(Source!L:L,Source!$B:$B,'Process (2)'!$B695,Source!$Q:$Q,"Chiều"))))</f>
        <v/>
      </c>
    </row>
    <row r="696" spans="1:11" x14ac:dyDescent="0.25">
      <c r="A696" t="str">
        <v/>
      </c>
      <c r="B696" t="str">
        <v/>
      </c>
      <c r="C696" t="str">
        <f>IF(B696="","",COUNTIF(Source!$B$1:$B$999,B696))</f>
        <v/>
      </c>
      <c r="D696" t="str">
        <f>IF($C696="","",IF($C696=0,"",
IF(SUMIFS(Source!I:I,Source!$B:$B,'Process (2)'!$B696,Source!$Q:$Q,"Sáng")=0,"",SUMIFS(Source!I:I,Source!$B:$B,'Process (2)'!$B696,Source!$Q:$Q,"Sáng"))))</f>
        <v/>
      </c>
      <c r="E696" t="str">
        <f>IF($C696="","",IF($C696=0,"",
IF($D696="","",SUMIFS(Source!J:J,Source!$B:$B,'Process (2)'!$B696,Source!$Q:$Q,"Sáng"))))</f>
        <v/>
      </c>
      <c r="F696" t="str">
        <f>IF($C696="","",IF($C696=0,"",
IF($D696="","",SUMIFS(Source!K:K,Source!$B:$B,'Process (2)'!$B696,Source!$Q:$Q,"Sáng"))))</f>
        <v/>
      </c>
      <c r="G696" t="str">
        <f>IF($C696="","",IF($C696=0,"",
IF($D696="","",SUMIFS(Source!L:L,Source!$B:$B,'Process (2)'!$B696,Source!$Q:$Q,"Sáng"))))</f>
        <v/>
      </c>
      <c r="H696" t="str">
        <f>IF($C696="","",IF($C696=0,"",
IF(SUMIFS(Source!M:M,Source!$B:$B,'Process (2)'!$B696,Source!$Q:$Q,"Chiều")=0,"",SUMIFS(Source!M:M,Source!$B:$B,'Process (2)'!$B696,Source!$Q:$Q,"Chiều"))))</f>
        <v/>
      </c>
      <c r="I696" t="str">
        <f>IF($C696="","",IF($C696=0,"",
IF($H696="","",SUMIFS(Source!J:J,Source!$B:$B,'Process (2)'!$B696,Source!$Q:$Q,"Chiều"))))</f>
        <v/>
      </c>
      <c r="J696" t="str">
        <f>IF($C696="","",IF($C696=0,"",
IF($H696="","",SUMIFS(Source!K:K,Source!$B:$B,'Process (2)'!$B696,Source!$Q:$Q,"Chiều"))))</f>
        <v/>
      </c>
      <c r="K696" t="str">
        <f>IF($C696="","",IF($C696=0,"",
IF($H696="","",SUMIFS(Source!L:L,Source!$B:$B,'Process (2)'!$B696,Source!$Q:$Q,"Chiều"))))</f>
        <v/>
      </c>
    </row>
    <row r="697" spans="1:11" x14ac:dyDescent="0.25">
      <c r="A697" t="str">
        <v/>
      </c>
      <c r="B697" t="str">
        <v/>
      </c>
      <c r="C697" t="str">
        <f>IF(B697="","",COUNTIF(Source!$B$1:$B$999,B697))</f>
        <v/>
      </c>
      <c r="D697" t="str">
        <f>IF($C697="","",IF($C697=0,"",
IF(SUMIFS(Source!I:I,Source!$B:$B,'Process (2)'!$B697,Source!$Q:$Q,"Sáng")=0,"",SUMIFS(Source!I:I,Source!$B:$B,'Process (2)'!$B697,Source!$Q:$Q,"Sáng"))))</f>
        <v/>
      </c>
      <c r="E697" t="str">
        <f>IF($C697="","",IF($C697=0,"",
IF($D697="","",SUMIFS(Source!J:J,Source!$B:$B,'Process (2)'!$B697,Source!$Q:$Q,"Sáng"))))</f>
        <v/>
      </c>
      <c r="F697" t="str">
        <f>IF($C697="","",IF($C697=0,"",
IF($D697="","",SUMIFS(Source!K:K,Source!$B:$B,'Process (2)'!$B697,Source!$Q:$Q,"Sáng"))))</f>
        <v/>
      </c>
      <c r="G697" t="str">
        <f>IF($C697="","",IF($C697=0,"",
IF($D697="","",SUMIFS(Source!L:L,Source!$B:$B,'Process (2)'!$B697,Source!$Q:$Q,"Sáng"))))</f>
        <v/>
      </c>
      <c r="H697" t="str">
        <f>IF($C697="","",IF($C697=0,"",
IF(SUMIFS(Source!M:M,Source!$B:$B,'Process (2)'!$B697,Source!$Q:$Q,"Chiều")=0,"",SUMIFS(Source!M:M,Source!$B:$B,'Process (2)'!$B697,Source!$Q:$Q,"Chiều"))))</f>
        <v/>
      </c>
      <c r="I697" t="str">
        <f>IF($C697="","",IF($C697=0,"",
IF($H697="","",SUMIFS(Source!J:J,Source!$B:$B,'Process (2)'!$B697,Source!$Q:$Q,"Chiều"))))</f>
        <v/>
      </c>
      <c r="J697" t="str">
        <f>IF($C697="","",IF($C697=0,"",
IF($H697="","",SUMIFS(Source!K:K,Source!$B:$B,'Process (2)'!$B697,Source!$Q:$Q,"Chiều"))))</f>
        <v/>
      </c>
      <c r="K697" t="str">
        <f>IF($C697="","",IF($C697=0,"",
IF($H697="","",SUMIFS(Source!L:L,Source!$B:$B,'Process (2)'!$B697,Source!$Q:$Q,"Chiều"))))</f>
        <v/>
      </c>
    </row>
    <row r="698" spans="1:11" x14ac:dyDescent="0.25">
      <c r="A698" t="str">
        <v/>
      </c>
      <c r="B698" t="str">
        <v/>
      </c>
      <c r="C698" t="str">
        <f>IF(B698="","",COUNTIF(Source!$B$1:$B$999,B698))</f>
        <v/>
      </c>
      <c r="D698" t="str">
        <f>IF($C698="","",IF($C698=0,"",
IF(SUMIFS(Source!I:I,Source!$B:$B,'Process (2)'!$B698,Source!$Q:$Q,"Sáng")=0,"",SUMIFS(Source!I:I,Source!$B:$B,'Process (2)'!$B698,Source!$Q:$Q,"Sáng"))))</f>
        <v/>
      </c>
      <c r="E698" t="str">
        <f>IF($C698="","",IF($C698=0,"",
IF($D698="","",SUMIFS(Source!J:J,Source!$B:$B,'Process (2)'!$B698,Source!$Q:$Q,"Sáng"))))</f>
        <v/>
      </c>
      <c r="F698" t="str">
        <f>IF($C698="","",IF($C698=0,"",
IF($D698="","",SUMIFS(Source!K:K,Source!$B:$B,'Process (2)'!$B698,Source!$Q:$Q,"Sáng"))))</f>
        <v/>
      </c>
      <c r="G698" t="str">
        <f>IF($C698="","",IF($C698=0,"",
IF($D698="","",SUMIFS(Source!L:L,Source!$B:$B,'Process (2)'!$B698,Source!$Q:$Q,"Sáng"))))</f>
        <v/>
      </c>
      <c r="H698" t="str">
        <f>IF($C698="","",IF($C698=0,"",
IF(SUMIFS(Source!M:M,Source!$B:$B,'Process (2)'!$B698,Source!$Q:$Q,"Chiều")=0,"",SUMIFS(Source!M:M,Source!$B:$B,'Process (2)'!$B698,Source!$Q:$Q,"Chiều"))))</f>
        <v/>
      </c>
      <c r="I698" t="str">
        <f>IF($C698="","",IF($C698=0,"",
IF($H698="","",SUMIFS(Source!J:J,Source!$B:$B,'Process (2)'!$B698,Source!$Q:$Q,"Chiều"))))</f>
        <v/>
      </c>
      <c r="J698" t="str">
        <f>IF($C698="","",IF($C698=0,"",
IF($H698="","",SUMIFS(Source!K:K,Source!$B:$B,'Process (2)'!$B698,Source!$Q:$Q,"Chiều"))))</f>
        <v/>
      </c>
      <c r="K698" t="str">
        <f>IF($C698="","",IF($C698=0,"",
IF($H698="","",SUMIFS(Source!L:L,Source!$B:$B,'Process (2)'!$B698,Source!$Q:$Q,"Chiều"))))</f>
        <v/>
      </c>
    </row>
    <row r="699" spans="1:11" x14ac:dyDescent="0.25">
      <c r="A699" t="str">
        <v/>
      </c>
      <c r="B699" t="str">
        <v/>
      </c>
      <c r="C699" t="str">
        <f>IF(B699="","",COUNTIF(Source!$B$1:$B$999,B699))</f>
        <v/>
      </c>
      <c r="D699" t="str">
        <f>IF($C699="","",IF($C699=0,"",
IF(SUMIFS(Source!I:I,Source!$B:$B,'Process (2)'!$B699,Source!$Q:$Q,"Sáng")=0,"",SUMIFS(Source!I:I,Source!$B:$B,'Process (2)'!$B699,Source!$Q:$Q,"Sáng"))))</f>
        <v/>
      </c>
      <c r="E699" t="str">
        <f>IF($C699="","",IF($C699=0,"",
IF($D699="","",SUMIFS(Source!J:J,Source!$B:$B,'Process (2)'!$B699,Source!$Q:$Q,"Sáng"))))</f>
        <v/>
      </c>
      <c r="F699" t="str">
        <f>IF($C699="","",IF($C699=0,"",
IF($D699="","",SUMIFS(Source!K:K,Source!$B:$B,'Process (2)'!$B699,Source!$Q:$Q,"Sáng"))))</f>
        <v/>
      </c>
      <c r="G699" t="str">
        <f>IF($C699="","",IF($C699=0,"",
IF($D699="","",SUMIFS(Source!L:L,Source!$B:$B,'Process (2)'!$B699,Source!$Q:$Q,"Sáng"))))</f>
        <v/>
      </c>
      <c r="H699" t="str">
        <f>IF($C699="","",IF($C699=0,"",
IF(SUMIFS(Source!M:M,Source!$B:$B,'Process (2)'!$B699,Source!$Q:$Q,"Chiều")=0,"",SUMIFS(Source!M:M,Source!$B:$B,'Process (2)'!$B699,Source!$Q:$Q,"Chiều"))))</f>
        <v/>
      </c>
      <c r="I699" t="str">
        <f>IF($C699="","",IF($C699=0,"",
IF($H699="","",SUMIFS(Source!J:J,Source!$B:$B,'Process (2)'!$B699,Source!$Q:$Q,"Chiều"))))</f>
        <v/>
      </c>
      <c r="J699" t="str">
        <f>IF($C699="","",IF($C699=0,"",
IF($H699="","",SUMIFS(Source!K:K,Source!$B:$B,'Process (2)'!$B699,Source!$Q:$Q,"Chiều"))))</f>
        <v/>
      </c>
      <c r="K699" t="str">
        <f>IF($C699="","",IF($C699=0,"",
IF($H699="","",SUMIFS(Source!L:L,Source!$B:$B,'Process (2)'!$B699,Source!$Q:$Q,"Chiều"))))</f>
        <v/>
      </c>
    </row>
    <row r="700" spans="1:11" x14ac:dyDescent="0.25">
      <c r="A700" t="str">
        <v/>
      </c>
      <c r="B700" t="str">
        <v/>
      </c>
      <c r="C700" t="str">
        <f>IF(B700="","",COUNTIF(Source!$B$1:$B$999,B700))</f>
        <v/>
      </c>
      <c r="D700" t="str">
        <f>IF($C700="","",IF($C700=0,"",
IF(SUMIFS(Source!I:I,Source!$B:$B,'Process (2)'!$B700,Source!$Q:$Q,"Sáng")=0,"",SUMIFS(Source!I:I,Source!$B:$B,'Process (2)'!$B700,Source!$Q:$Q,"Sáng"))))</f>
        <v/>
      </c>
      <c r="E700" t="str">
        <f>IF($C700="","",IF($C700=0,"",
IF($D700="","",SUMIFS(Source!J:J,Source!$B:$B,'Process (2)'!$B700,Source!$Q:$Q,"Sáng"))))</f>
        <v/>
      </c>
      <c r="F700" t="str">
        <f>IF($C700="","",IF($C700=0,"",
IF($D700="","",SUMIFS(Source!K:K,Source!$B:$B,'Process (2)'!$B700,Source!$Q:$Q,"Sáng"))))</f>
        <v/>
      </c>
      <c r="G700" t="str">
        <f>IF($C700="","",IF($C700=0,"",
IF($D700="","",SUMIFS(Source!L:L,Source!$B:$B,'Process (2)'!$B700,Source!$Q:$Q,"Sáng"))))</f>
        <v/>
      </c>
      <c r="H700" t="str">
        <f>IF($C700="","",IF($C700=0,"",
IF(SUMIFS(Source!M:M,Source!$B:$B,'Process (2)'!$B700,Source!$Q:$Q,"Chiều")=0,"",SUMIFS(Source!M:M,Source!$B:$B,'Process (2)'!$B700,Source!$Q:$Q,"Chiều"))))</f>
        <v/>
      </c>
      <c r="I700" t="str">
        <f>IF($C700="","",IF($C700=0,"",
IF($H700="","",SUMIFS(Source!J:J,Source!$B:$B,'Process (2)'!$B700,Source!$Q:$Q,"Chiều"))))</f>
        <v/>
      </c>
      <c r="J700" t="str">
        <f>IF($C700="","",IF($C700=0,"",
IF($H700="","",SUMIFS(Source!K:K,Source!$B:$B,'Process (2)'!$B700,Source!$Q:$Q,"Chiều"))))</f>
        <v/>
      </c>
      <c r="K700" t="str">
        <f>IF($C700="","",IF($C700=0,"",
IF($H700="","",SUMIFS(Source!L:L,Source!$B:$B,'Process (2)'!$B700,Source!$Q:$Q,"Chiều"))))</f>
        <v/>
      </c>
    </row>
    <row r="701" spans="1:11" x14ac:dyDescent="0.25">
      <c r="A701" t="str">
        <v/>
      </c>
      <c r="B701" t="str">
        <v/>
      </c>
      <c r="C701" t="str">
        <f>IF(B701="","",COUNTIF(Source!$B$1:$B$999,B701))</f>
        <v/>
      </c>
      <c r="D701" t="str">
        <f>IF($C701="","",IF($C701=0,"",
IF(SUMIFS(Source!I:I,Source!$B:$B,'Process (2)'!$B701,Source!$Q:$Q,"Sáng")=0,"",SUMIFS(Source!I:I,Source!$B:$B,'Process (2)'!$B701,Source!$Q:$Q,"Sáng"))))</f>
        <v/>
      </c>
      <c r="E701" t="str">
        <f>IF($C701="","",IF($C701=0,"",
IF($D701="","",SUMIFS(Source!J:J,Source!$B:$B,'Process (2)'!$B701,Source!$Q:$Q,"Sáng"))))</f>
        <v/>
      </c>
      <c r="F701" t="str">
        <f>IF($C701="","",IF($C701=0,"",
IF($D701="","",SUMIFS(Source!K:K,Source!$B:$B,'Process (2)'!$B701,Source!$Q:$Q,"Sáng"))))</f>
        <v/>
      </c>
      <c r="G701" t="str">
        <f>IF($C701="","",IF($C701=0,"",
IF($D701="","",SUMIFS(Source!L:L,Source!$B:$B,'Process (2)'!$B701,Source!$Q:$Q,"Sáng"))))</f>
        <v/>
      </c>
      <c r="H701" t="str">
        <f>IF($C701="","",IF($C701=0,"",
IF(SUMIFS(Source!M:M,Source!$B:$B,'Process (2)'!$B701,Source!$Q:$Q,"Chiều")=0,"",SUMIFS(Source!M:M,Source!$B:$B,'Process (2)'!$B701,Source!$Q:$Q,"Chiều"))))</f>
        <v/>
      </c>
      <c r="I701" t="str">
        <f>IF($C701="","",IF($C701=0,"",
IF($H701="","",SUMIFS(Source!J:J,Source!$B:$B,'Process (2)'!$B701,Source!$Q:$Q,"Chiều"))))</f>
        <v/>
      </c>
      <c r="J701" t="str">
        <f>IF($C701="","",IF($C701=0,"",
IF($H701="","",SUMIFS(Source!K:K,Source!$B:$B,'Process (2)'!$B701,Source!$Q:$Q,"Chiều"))))</f>
        <v/>
      </c>
      <c r="K701" t="str">
        <f>IF($C701="","",IF($C701=0,"",
IF($H701="","",SUMIFS(Source!L:L,Source!$B:$B,'Process (2)'!$B701,Source!$Q:$Q,"Chiều"))))</f>
        <v/>
      </c>
    </row>
    <row r="702" spans="1:11" x14ac:dyDescent="0.25">
      <c r="A702" t="str">
        <v/>
      </c>
      <c r="B702" t="str">
        <v/>
      </c>
      <c r="C702" t="str">
        <f>IF(B702="","",COUNTIF(Source!$B$1:$B$999,B702))</f>
        <v/>
      </c>
      <c r="D702" t="str">
        <f>IF($C702="","",IF($C702=0,"",
IF(SUMIFS(Source!I:I,Source!$B:$B,'Process (2)'!$B702,Source!$Q:$Q,"Sáng")=0,"",SUMIFS(Source!I:I,Source!$B:$B,'Process (2)'!$B702,Source!$Q:$Q,"Sáng"))))</f>
        <v/>
      </c>
      <c r="E702" t="str">
        <f>IF($C702="","",IF($C702=0,"",
IF($D702="","",SUMIFS(Source!J:J,Source!$B:$B,'Process (2)'!$B702,Source!$Q:$Q,"Sáng"))))</f>
        <v/>
      </c>
      <c r="F702" t="str">
        <f>IF($C702="","",IF($C702=0,"",
IF($D702="","",SUMIFS(Source!K:K,Source!$B:$B,'Process (2)'!$B702,Source!$Q:$Q,"Sáng"))))</f>
        <v/>
      </c>
      <c r="G702" t="str">
        <f>IF($C702="","",IF($C702=0,"",
IF($D702="","",SUMIFS(Source!L:L,Source!$B:$B,'Process (2)'!$B702,Source!$Q:$Q,"Sáng"))))</f>
        <v/>
      </c>
      <c r="H702" t="str">
        <f>IF($C702="","",IF($C702=0,"",
IF(SUMIFS(Source!M:M,Source!$B:$B,'Process (2)'!$B702,Source!$Q:$Q,"Chiều")=0,"",SUMIFS(Source!M:M,Source!$B:$B,'Process (2)'!$B702,Source!$Q:$Q,"Chiều"))))</f>
        <v/>
      </c>
      <c r="I702" t="str">
        <f>IF($C702="","",IF($C702=0,"",
IF($H702="","",SUMIFS(Source!J:J,Source!$B:$B,'Process (2)'!$B702,Source!$Q:$Q,"Chiều"))))</f>
        <v/>
      </c>
      <c r="J702" t="str">
        <f>IF($C702="","",IF($C702=0,"",
IF($H702="","",SUMIFS(Source!K:K,Source!$B:$B,'Process (2)'!$B702,Source!$Q:$Q,"Chiều"))))</f>
        <v/>
      </c>
      <c r="K702" t="str">
        <f>IF($C702="","",IF($C702=0,"",
IF($H702="","",SUMIFS(Source!L:L,Source!$B:$B,'Process (2)'!$B702,Source!$Q:$Q,"Chiều"))))</f>
        <v/>
      </c>
    </row>
    <row r="703" spans="1:11" x14ac:dyDescent="0.25">
      <c r="A703" t="str">
        <v/>
      </c>
      <c r="B703" t="str">
        <v/>
      </c>
      <c r="C703" t="str">
        <f>IF(B703="","",COUNTIF(Source!$B$1:$B$999,B703))</f>
        <v/>
      </c>
      <c r="D703" t="str">
        <f>IF($C703="","",IF($C703=0,"",
IF(SUMIFS(Source!I:I,Source!$B:$B,'Process (2)'!$B703,Source!$Q:$Q,"Sáng")=0,"",SUMIFS(Source!I:I,Source!$B:$B,'Process (2)'!$B703,Source!$Q:$Q,"Sáng"))))</f>
        <v/>
      </c>
      <c r="E703" t="str">
        <f>IF($C703="","",IF($C703=0,"",
IF($D703="","",SUMIFS(Source!J:J,Source!$B:$B,'Process (2)'!$B703,Source!$Q:$Q,"Sáng"))))</f>
        <v/>
      </c>
      <c r="F703" t="str">
        <f>IF($C703="","",IF($C703=0,"",
IF($D703="","",SUMIFS(Source!K:K,Source!$B:$B,'Process (2)'!$B703,Source!$Q:$Q,"Sáng"))))</f>
        <v/>
      </c>
      <c r="G703" t="str">
        <f>IF($C703="","",IF($C703=0,"",
IF($D703="","",SUMIFS(Source!L:L,Source!$B:$B,'Process (2)'!$B703,Source!$Q:$Q,"Sáng"))))</f>
        <v/>
      </c>
      <c r="H703" t="str">
        <f>IF($C703="","",IF($C703=0,"",
IF(SUMIFS(Source!M:M,Source!$B:$B,'Process (2)'!$B703,Source!$Q:$Q,"Chiều")=0,"",SUMIFS(Source!M:M,Source!$B:$B,'Process (2)'!$B703,Source!$Q:$Q,"Chiều"))))</f>
        <v/>
      </c>
      <c r="I703" t="str">
        <f>IF($C703="","",IF($C703=0,"",
IF($H703="","",SUMIFS(Source!J:J,Source!$B:$B,'Process (2)'!$B703,Source!$Q:$Q,"Chiều"))))</f>
        <v/>
      </c>
      <c r="J703" t="str">
        <f>IF($C703="","",IF($C703=0,"",
IF($H703="","",SUMIFS(Source!K:K,Source!$B:$B,'Process (2)'!$B703,Source!$Q:$Q,"Chiều"))))</f>
        <v/>
      </c>
      <c r="K703" t="str">
        <f>IF($C703="","",IF($C703=0,"",
IF($H703="","",SUMIFS(Source!L:L,Source!$B:$B,'Process (2)'!$B703,Source!$Q:$Q,"Chiều"))))</f>
        <v/>
      </c>
    </row>
    <row r="704" spans="1:11" x14ac:dyDescent="0.25">
      <c r="A704" t="str">
        <v/>
      </c>
      <c r="B704" t="str">
        <v/>
      </c>
      <c r="C704" t="str">
        <f>IF(B704="","",COUNTIF(Source!$B$1:$B$999,B704))</f>
        <v/>
      </c>
      <c r="D704" t="str">
        <f>IF($C704="","",IF($C704=0,"",
IF(SUMIFS(Source!I:I,Source!$B:$B,'Process (2)'!$B704,Source!$Q:$Q,"Sáng")=0,"",SUMIFS(Source!I:I,Source!$B:$B,'Process (2)'!$B704,Source!$Q:$Q,"Sáng"))))</f>
        <v/>
      </c>
      <c r="E704" t="str">
        <f>IF($C704="","",IF($C704=0,"",
IF($D704="","",SUMIFS(Source!J:J,Source!$B:$B,'Process (2)'!$B704,Source!$Q:$Q,"Sáng"))))</f>
        <v/>
      </c>
      <c r="F704" t="str">
        <f>IF($C704="","",IF($C704=0,"",
IF($D704="","",SUMIFS(Source!K:K,Source!$B:$B,'Process (2)'!$B704,Source!$Q:$Q,"Sáng"))))</f>
        <v/>
      </c>
      <c r="G704" t="str">
        <f>IF($C704="","",IF($C704=0,"",
IF($D704="","",SUMIFS(Source!L:L,Source!$B:$B,'Process (2)'!$B704,Source!$Q:$Q,"Sáng"))))</f>
        <v/>
      </c>
      <c r="H704" t="str">
        <f>IF($C704="","",IF($C704=0,"",
IF(SUMIFS(Source!M:M,Source!$B:$B,'Process (2)'!$B704,Source!$Q:$Q,"Chiều")=0,"",SUMIFS(Source!M:M,Source!$B:$B,'Process (2)'!$B704,Source!$Q:$Q,"Chiều"))))</f>
        <v/>
      </c>
      <c r="I704" t="str">
        <f>IF($C704="","",IF($C704=0,"",
IF($H704="","",SUMIFS(Source!J:J,Source!$B:$B,'Process (2)'!$B704,Source!$Q:$Q,"Chiều"))))</f>
        <v/>
      </c>
      <c r="J704" t="str">
        <f>IF($C704="","",IF($C704=0,"",
IF($H704="","",SUMIFS(Source!K:K,Source!$B:$B,'Process (2)'!$B704,Source!$Q:$Q,"Chiều"))))</f>
        <v/>
      </c>
      <c r="K704" t="str">
        <f>IF($C704="","",IF($C704=0,"",
IF($H704="","",SUMIFS(Source!L:L,Source!$B:$B,'Process (2)'!$B704,Source!$Q:$Q,"Chiều"))))</f>
        <v/>
      </c>
    </row>
    <row r="705" spans="1:11" x14ac:dyDescent="0.25">
      <c r="A705" t="str">
        <v/>
      </c>
      <c r="B705" t="str">
        <v/>
      </c>
      <c r="C705" t="str">
        <f>IF(B705="","",COUNTIF(Source!$B$1:$B$999,B705))</f>
        <v/>
      </c>
      <c r="D705" t="str">
        <f>IF($C705="","",IF($C705=0,"",
IF(SUMIFS(Source!I:I,Source!$B:$B,'Process (2)'!$B705,Source!$Q:$Q,"Sáng")=0,"",SUMIFS(Source!I:I,Source!$B:$B,'Process (2)'!$B705,Source!$Q:$Q,"Sáng"))))</f>
        <v/>
      </c>
      <c r="E705" t="str">
        <f>IF($C705="","",IF($C705=0,"",
IF($D705="","",SUMIFS(Source!J:J,Source!$B:$B,'Process (2)'!$B705,Source!$Q:$Q,"Sáng"))))</f>
        <v/>
      </c>
      <c r="F705" t="str">
        <f>IF($C705="","",IF($C705=0,"",
IF($D705="","",SUMIFS(Source!K:K,Source!$B:$B,'Process (2)'!$B705,Source!$Q:$Q,"Sáng"))))</f>
        <v/>
      </c>
      <c r="G705" t="str">
        <f>IF($C705="","",IF($C705=0,"",
IF($D705="","",SUMIFS(Source!L:L,Source!$B:$B,'Process (2)'!$B705,Source!$Q:$Q,"Sáng"))))</f>
        <v/>
      </c>
      <c r="H705" t="str">
        <f>IF($C705="","",IF($C705=0,"",
IF(SUMIFS(Source!M:M,Source!$B:$B,'Process (2)'!$B705,Source!$Q:$Q,"Chiều")=0,"",SUMIFS(Source!M:M,Source!$B:$B,'Process (2)'!$B705,Source!$Q:$Q,"Chiều"))))</f>
        <v/>
      </c>
      <c r="I705" t="str">
        <f>IF($C705="","",IF($C705=0,"",
IF($H705="","",SUMIFS(Source!J:J,Source!$B:$B,'Process (2)'!$B705,Source!$Q:$Q,"Chiều"))))</f>
        <v/>
      </c>
      <c r="J705" t="str">
        <f>IF($C705="","",IF($C705=0,"",
IF($H705="","",SUMIFS(Source!K:K,Source!$B:$B,'Process (2)'!$B705,Source!$Q:$Q,"Chiều"))))</f>
        <v/>
      </c>
      <c r="K705" t="str">
        <f>IF($C705="","",IF($C705=0,"",
IF($H705="","",SUMIFS(Source!L:L,Source!$B:$B,'Process (2)'!$B705,Source!$Q:$Q,"Chiều"))))</f>
        <v/>
      </c>
    </row>
    <row r="706" spans="1:11" x14ac:dyDescent="0.25">
      <c r="A706" t="str">
        <v/>
      </c>
      <c r="B706" t="str">
        <v/>
      </c>
      <c r="C706" t="str">
        <f>IF(B706="","",COUNTIF(Source!$B$1:$B$999,B706))</f>
        <v/>
      </c>
      <c r="D706" t="str">
        <f>IF($C706="","",IF($C706=0,"",
IF(SUMIFS(Source!I:I,Source!$B:$B,'Process (2)'!$B706,Source!$Q:$Q,"Sáng")=0,"",SUMIFS(Source!I:I,Source!$B:$B,'Process (2)'!$B706,Source!$Q:$Q,"Sáng"))))</f>
        <v/>
      </c>
      <c r="E706" t="str">
        <f>IF($C706="","",IF($C706=0,"",
IF($D706="","",SUMIFS(Source!J:J,Source!$B:$B,'Process (2)'!$B706,Source!$Q:$Q,"Sáng"))))</f>
        <v/>
      </c>
      <c r="F706" t="str">
        <f>IF($C706="","",IF($C706=0,"",
IF($D706="","",SUMIFS(Source!K:K,Source!$B:$B,'Process (2)'!$B706,Source!$Q:$Q,"Sáng"))))</f>
        <v/>
      </c>
      <c r="G706" t="str">
        <f>IF($C706="","",IF($C706=0,"",
IF($D706="","",SUMIFS(Source!L:L,Source!$B:$B,'Process (2)'!$B706,Source!$Q:$Q,"Sáng"))))</f>
        <v/>
      </c>
      <c r="H706" t="str">
        <f>IF($C706="","",IF($C706=0,"",
IF(SUMIFS(Source!M:M,Source!$B:$B,'Process (2)'!$B706,Source!$Q:$Q,"Chiều")=0,"",SUMIFS(Source!M:M,Source!$B:$B,'Process (2)'!$B706,Source!$Q:$Q,"Chiều"))))</f>
        <v/>
      </c>
      <c r="I706" t="str">
        <f>IF($C706="","",IF($C706=0,"",
IF($H706="","",SUMIFS(Source!J:J,Source!$B:$B,'Process (2)'!$B706,Source!$Q:$Q,"Chiều"))))</f>
        <v/>
      </c>
      <c r="J706" t="str">
        <f>IF($C706="","",IF($C706=0,"",
IF($H706="","",SUMIFS(Source!K:K,Source!$B:$B,'Process (2)'!$B706,Source!$Q:$Q,"Chiều"))))</f>
        <v/>
      </c>
      <c r="K706" t="str">
        <f>IF($C706="","",IF($C706=0,"",
IF($H706="","",SUMIFS(Source!L:L,Source!$B:$B,'Process (2)'!$B706,Source!$Q:$Q,"Chiều"))))</f>
        <v/>
      </c>
    </row>
    <row r="707" spans="1:11" x14ac:dyDescent="0.25">
      <c r="A707" t="str">
        <v/>
      </c>
      <c r="B707" t="str">
        <v/>
      </c>
      <c r="C707" t="str">
        <f>IF(B707="","",COUNTIF(Source!$B$1:$B$999,B707))</f>
        <v/>
      </c>
      <c r="D707" t="str">
        <f>IF($C707="","",IF($C707=0,"",
IF(SUMIFS(Source!I:I,Source!$B:$B,'Process (2)'!$B707,Source!$Q:$Q,"Sáng")=0,"",SUMIFS(Source!I:I,Source!$B:$B,'Process (2)'!$B707,Source!$Q:$Q,"Sáng"))))</f>
        <v/>
      </c>
      <c r="E707" t="str">
        <f>IF($C707="","",IF($C707=0,"",
IF($D707="","",SUMIFS(Source!J:J,Source!$B:$B,'Process (2)'!$B707,Source!$Q:$Q,"Sáng"))))</f>
        <v/>
      </c>
      <c r="F707" t="str">
        <f>IF($C707="","",IF($C707=0,"",
IF($D707="","",SUMIFS(Source!K:K,Source!$B:$B,'Process (2)'!$B707,Source!$Q:$Q,"Sáng"))))</f>
        <v/>
      </c>
      <c r="G707" t="str">
        <f>IF($C707="","",IF($C707=0,"",
IF($D707="","",SUMIFS(Source!L:L,Source!$B:$B,'Process (2)'!$B707,Source!$Q:$Q,"Sáng"))))</f>
        <v/>
      </c>
      <c r="H707" t="str">
        <f>IF($C707="","",IF($C707=0,"",
IF(SUMIFS(Source!M:M,Source!$B:$B,'Process (2)'!$B707,Source!$Q:$Q,"Chiều")=0,"",SUMIFS(Source!M:M,Source!$B:$B,'Process (2)'!$B707,Source!$Q:$Q,"Chiều"))))</f>
        <v/>
      </c>
      <c r="I707" t="str">
        <f>IF($C707="","",IF($C707=0,"",
IF($H707="","",SUMIFS(Source!J:J,Source!$B:$B,'Process (2)'!$B707,Source!$Q:$Q,"Chiều"))))</f>
        <v/>
      </c>
      <c r="J707" t="str">
        <f>IF($C707="","",IF($C707=0,"",
IF($H707="","",SUMIFS(Source!K:K,Source!$B:$B,'Process (2)'!$B707,Source!$Q:$Q,"Chiều"))))</f>
        <v/>
      </c>
      <c r="K707" t="str">
        <f>IF($C707="","",IF($C707=0,"",
IF($H707="","",SUMIFS(Source!L:L,Source!$B:$B,'Process (2)'!$B707,Source!$Q:$Q,"Chiều"))))</f>
        <v/>
      </c>
    </row>
    <row r="708" spans="1:11" x14ac:dyDescent="0.25">
      <c r="A708" t="str">
        <v/>
      </c>
      <c r="B708" t="str">
        <v/>
      </c>
      <c r="C708" t="str">
        <f>IF(B708="","",COUNTIF(Source!$B$1:$B$999,B708))</f>
        <v/>
      </c>
      <c r="D708" t="str">
        <f>IF($C708="","",IF($C708=0,"",
IF(SUMIFS(Source!I:I,Source!$B:$B,'Process (2)'!$B708,Source!$Q:$Q,"Sáng")=0,"",SUMIFS(Source!I:I,Source!$B:$B,'Process (2)'!$B708,Source!$Q:$Q,"Sáng"))))</f>
        <v/>
      </c>
      <c r="E708" t="str">
        <f>IF($C708="","",IF($C708=0,"",
IF($D708="","",SUMIFS(Source!J:J,Source!$B:$B,'Process (2)'!$B708,Source!$Q:$Q,"Sáng"))))</f>
        <v/>
      </c>
      <c r="F708" t="str">
        <f>IF($C708="","",IF($C708=0,"",
IF($D708="","",SUMIFS(Source!K:K,Source!$B:$B,'Process (2)'!$B708,Source!$Q:$Q,"Sáng"))))</f>
        <v/>
      </c>
      <c r="G708" t="str">
        <f>IF($C708="","",IF($C708=0,"",
IF($D708="","",SUMIFS(Source!L:L,Source!$B:$B,'Process (2)'!$B708,Source!$Q:$Q,"Sáng"))))</f>
        <v/>
      </c>
      <c r="H708" t="str">
        <f>IF($C708="","",IF($C708=0,"",
IF(SUMIFS(Source!M:M,Source!$B:$B,'Process (2)'!$B708,Source!$Q:$Q,"Chiều")=0,"",SUMIFS(Source!M:M,Source!$B:$B,'Process (2)'!$B708,Source!$Q:$Q,"Chiều"))))</f>
        <v/>
      </c>
      <c r="I708" t="str">
        <f>IF($C708="","",IF($C708=0,"",
IF($H708="","",SUMIFS(Source!J:J,Source!$B:$B,'Process (2)'!$B708,Source!$Q:$Q,"Chiều"))))</f>
        <v/>
      </c>
      <c r="J708" t="str">
        <f>IF($C708="","",IF($C708=0,"",
IF($H708="","",SUMIFS(Source!K:K,Source!$B:$B,'Process (2)'!$B708,Source!$Q:$Q,"Chiều"))))</f>
        <v/>
      </c>
      <c r="K708" t="str">
        <f>IF($C708="","",IF($C708=0,"",
IF($H708="","",SUMIFS(Source!L:L,Source!$B:$B,'Process (2)'!$B708,Source!$Q:$Q,"Chiều"))))</f>
        <v/>
      </c>
    </row>
    <row r="709" spans="1:11" x14ac:dyDescent="0.25">
      <c r="A709" t="str">
        <v/>
      </c>
      <c r="B709" t="str">
        <v/>
      </c>
      <c r="C709" t="str">
        <f>IF(B709="","",COUNTIF(Source!$B$1:$B$999,B709))</f>
        <v/>
      </c>
      <c r="D709" t="str">
        <f>IF($C709="","",IF($C709=0,"",
IF(SUMIFS(Source!I:I,Source!$B:$B,'Process (2)'!$B709,Source!$Q:$Q,"Sáng")=0,"",SUMIFS(Source!I:I,Source!$B:$B,'Process (2)'!$B709,Source!$Q:$Q,"Sáng"))))</f>
        <v/>
      </c>
      <c r="E709" t="str">
        <f>IF($C709="","",IF($C709=0,"",
IF($D709="","",SUMIFS(Source!J:J,Source!$B:$B,'Process (2)'!$B709,Source!$Q:$Q,"Sáng"))))</f>
        <v/>
      </c>
      <c r="F709" t="str">
        <f>IF($C709="","",IF($C709=0,"",
IF($D709="","",SUMIFS(Source!K:K,Source!$B:$B,'Process (2)'!$B709,Source!$Q:$Q,"Sáng"))))</f>
        <v/>
      </c>
      <c r="G709" t="str">
        <f>IF($C709="","",IF($C709=0,"",
IF($D709="","",SUMIFS(Source!L:L,Source!$B:$B,'Process (2)'!$B709,Source!$Q:$Q,"Sáng"))))</f>
        <v/>
      </c>
      <c r="H709" t="str">
        <f>IF($C709="","",IF($C709=0,"",
IF(SUMIFS(Source!M:M,Source!$B:$B,'Process (2)'!$B709,Source!$Q:$Q,"Chiều")=0,"",SUMIFS(Source!M:M,Source!$B:$B,'Process (2)'!$B709,Source!$Q:$Q,"Chiều"))))</f>
        <v/>
      </c>
      <c r="I709" t="str">
        <f>IF($C709="","",IF($C709=0,"",
IF($H709="","",SUMIFS(Source!J:J,Source!$B:$B,'Process (2)'!$B709,Source!$Q:$Q,"Chiều"))))</f>
        <v/>
      </c>
      <c r="J709" t="str">
        <f>IF($C709="","",IF($C709=0,"",
IF($H709="","",SUMIFS(Source!K:K,Source!$B:$B,'Process (2)'!$B709,Source!$Q:$Q,"Chiều"))))</f>
        <v/>
      </c>
      <c r="K709" t="str">
        <f>IF($C709="","",IF($C709=0,"",
IF($H709="","",SUMIFS(Source!L:L,Source!$B:$B,'Process (2)'!$B709,Source!$Q:$Q,"Chiều"))))</f>
        <v/>
      </c>
    </row>
    <row r="710" spans="1:11" x14ac:dyDescent="0.25">
      <c r="A710" t="str">
        <v/>
      </c>
      <c r="B710" t="str">
        <v/>
      </c>
      <c r="C710" t="str">
        <f>IF(B710="","",COUNTIF(Source!$B$1:$B$999,B710))</f>
        <v/>
      </c>
      <c r="D710" t="str">
        <f>IF($C710="","",IF($C710=0,"",
IF(SUMIFS(Source!I:I,Source!$B:$B,'Process (2)'!$B710,Source!$Q:$Q,"Sáng")=0,"",SUMIFS(Source!I:I,Source!$B:$B,'Process (2)'!$B710,Source!$Q:$Q,"Sáng"))))</f>
        <v/>
      </c>
      <c r="E710" t="str">
        <f>IF($C710="","",IF($C710=0,"",
IF($D710="","",SUMIFS(Source!J:J,Source!$B:$B,'Process (2)'!$B710,Source!$Q:$Q,"Sáng"))))</f>
        <v/>
      </c>
      <c r="F710" t="str">
        <f>IF($C710="","",IF($C710=0,"",
IF($D710="","",SUMIFS(Source!K:K,Source!$B:$B,'Process (2)'!$B710,Source!$Q:$Q,"Sáng"))))</f>
        <v/>
      </c>
      <c r="G710" t="str">
        <f>IF($C710="","",IF($C710=0,"",
IF($D710="","",SUMIFS(Source!L:L,Source!$B:$B,'Process (2)'!$B710,Source!$Q:$Q,"Sáng"))))</f>
        <v/>
      </c>
      <c r="H710" t="str">
        <f>IF($C710="","",IF($C710=0,"",
IF(SUMIFS(Source!M:M,Source!$B:$B,'Process (2)'!$B710,Source!$Q:$Q,"Chiều")=0,"",SUMIFS(Source!M:M,Source!$B:$B,'Process (2)'!$B710,Source!$Q:$Q,"Chiều"))))</f>
        <v/>
      </c>
      <c r="I710" t="str">
        <f>IF($C710="","",IF($C710=0,"",
IF($H710="","",SUMIFS(Source!J:J,Source!$B:$B,'Process (2)'!$B710,Source!$Q:$Q,"Chiều"))))</f>
        <v/>
      </c>
      <c r="J710" t="str">
        <f>IF($C710="","",IF($C710=0,"",
IF($H710="","",SUMIFS(Source!K:K,Source!$B:$B,'Process (2)'!$B710,Source!$Q:$Q,"Chiều"))))</f>
        <v/>
      </c>
      <c r="K710" t="str">
        <f>IF($C710="","",IF($C710=0,"",
IF($H710="","",SUMIFS(Source!L:L,Source!$B:$B,'Process (2)'!$B710,Source!$Q:$Q,"Chiều"))))</f>
        <v/>
      </c>
    </row>
    <row r="711" spans="1:11" x14ac:dyDescent="0.25">
      <c r="A711" t="str">
        <v/>
      </c>
      <c r="B711" t="str">
        <v/>
      </c>
      <c r="C711" t="str">
        <f>IF(B711="","",COUNTIF(Source!$B$1:$B$999,B711))</f>
        <v/>
      </c>
      <c r="D711" t="str">
        <f>IF($C711="","",IF($C711=0,"",
IF(SUMIFS(Source!I:I,Source!$B:$B,'Process (2)'!$B711,Source!$Q:$Q,"Sáng")=0,"",SUMIFS(Source!I:I,Source!$B:$B,'Process (2)'!$B711,Source!$Q:$Q,"Sáng"))))</f>
        <v/>
      </c>
      <c r="E711" t="str">
        <f>IF($C711="","",IF($C711=0,"",
IF($D711="","",SUMIFS(Source!J:J,Source!$B:$B,'Process (2)'!$B711,Source!$Q:$Q,"Sáng"))))</f>
        <v/>
      </c>
      <c r="F711" t="str">
        <f>IF($C711="","",IF($C711=0,"",
IF($D711="","",SUMIFS(Source!K:K,Source!$B:$B,'Process (2)'!$B711,Source!$Q:$Q,"Sáng"))))</f>
        <v/>
      </c>
      <c r="G711" t="str">
        <f>IF($C711="","",IF($C711=0,"",
IF($D711="","",SUMIFS(Source!L:L,Source!$B:$B,'Process (2)'!$B711,Source!$Q:$Q,"Sáng"))))</f>
        <v/>
      </c>
      <c r="H711" t="str">
        <f>IF($C711="","",IF($C711=0,"",
IF(SUMIFS(Source!M:M,Source!$B:$B,'Process (2)'!$B711,Source!$Q:$Q,"Chiều")=0,"",SUMIFS(Source!M:M,Source!$B:$B,'Process (2)'!$B711,Source!$Q:$Q,"Chiều"))))</f>
        <v/>
      </c>
      <c r="I711" t="str">
        <f>IF($C711="","",IF($C711=0,"",
IF($H711="","",SUMIFS(Source!J:J,Source!$B:$B,'Process (2)'!$B711,Source!$Q:$Q,"Chiều"))))</f>
        <v/>
      </c>
      <c r="J711" t="str">
        <f>IF($C711="","",IF($C711=0,"",
IF($H711="","",SUMIFS(Source!K:K,Source!$B:$B,'Process (2)'!$B711,Source!$Q:$Q,"Chiều"))))</f>
        <v/>
      </c>
      <c r="K711" t="str">
        <f>IF($C711="","",IF($C711=0,"",
IF($H711="","",SUMIFS(Source!L:L,Source!$B:$B,'Process (2)'!$B711,Source!$Q:$Q,"Chiều"))))</f>
        <v/>
      </c>
    </row>
    <row r="712" spans="1:11" x14ac:dyDescent="0.25">
      <c r="A712" t="str">
        <v/>
      </c>
      <c r="B712" t="str">
        <v/>
      </c>
      <c r="C712" t="str">
        <f>IF(B712="","",COUNTIF(Source!$B$1:$B$999,B712))</f>
        <v/>
      </c>
      <c r="D712" t="str">
        <f>IF($C712="","",IF($C712=0,"",
IF(SUMIFS(Source!I:I,Source!$B:$B,'Process (2)'!$B712,Source!$Q:$Q,"Sáng")=0,"",SUMIFS(Source!I:I,Source!$B:$B,'Process (2)'!$B712,Source!$Q:$Q,"Sáng"))))</f>
        <v/>
      </c>
      <c r="E712" t="str">
        <f>IF($C712="","",IF($C712=0,"",
IF($D712="","",SUMIFS(Source!J:J,Source!$B:$B,'Process (2)'!$B712,Source!$Q:$Q,"Sáng"))))</f>
        <v/>
      </c>
      <c r="F712" t="str">
        <f>IF($C712="","",IF($C712=0,"",
IF($D712="","",SUMIFS(Source!K:K,Source!$B:$B,'Process (2)'!$B712,Source!$Q:$Q,"Sáng"))))</f>
        <v/>
      </c>
      <c r="G712" t="str">
        <f>IF($C712="","",IF($C712=0,"",
IF($D712="","",SUMIFS(Source!L:L,Source!$B:$B,'Process (2)'!$B712,Source!$Q:$Q,"Sáng"))))</f>
        <v/>
      </c>
      <c r="H712" t="str">
        <f>IF($C712="","",IF($C712=0,"",
IF(SUMIFS(Source!M:M,Source!$B:$B,'Process (2)'!$B712,Source!$Q:$Q,"Chiều")=0,"",SUMIFS(Source!M:M,Source!$B:$B,'Process (2)'!$B712,Source!$Q:$Q,"Chiều"))))</f>
        <v/>
      </c>
      <c r="I712" t="str">
        <f>IF($C712="","",IF($C712=0,"",
IF($H712="","",SUMIFS(Source!J:J,Source!$B:$B,'Process (2)'!$B712,Source!$Q:$Q,"Chiều"))))</f>
        <v/>
      </c>
      <c r="J712" t="str">
        <f>IF($C712="","",IF($C712=0,"",
IF($H712="","",SUMIFS(Source!K:K,Source!$B:$B,'Process (2)'!$B712,Source!$Q:$Q,"Chiều"))))</f>
        <v/>
      </c>
      <c r="K712" t="str">
        <f>IF($C712="","",IF($C712=0,"",
IF($H712="","",SUMIFS(Source!L:L,Source!$B:$B,'Process (2)'!$B712,Source!$Q:$Q,"Chiều"))))</f>
        <v/>
      </c>
    </row>
    <row r="713" spans="1:11" x14ac:dyDescent="0.25">
      <c r="A713" t="str">
        <v/>
      </c>
      <c r="B713" t="str">
        <v/>
      </c>
      <c r="C713" t="str">
        <f>IF(B713="","",COUNTIF(Source!$B$1:$B$999,B713))</f>
        <v/>
      </c>
      <c r="D713" t="str">
        <f>IF($C713="","",IF($C713=0,"",
IF(SUMIFS(Source!I:I,Source!$B:$B,'Process (2)'!$B713,Source!$Q:$Q,"Sáng")=0,"",SUMIFS(Source!I:I,Source!$B:$B,'Process (2)'!$B713,Source!$Q:$Q,"Sáng"))))</f>
        <v/>
      </c>
      <c r="E713" t="str">
        <f>IF($C713="","",IF($C713=0,"",
IF($D713="","",SUMIFS(Source!J:J,Source!$B:$B,'Process (2)'!$B713,Source!$Q:$Q,"Sáng"))))</f>
        <v/>
      </c>
      <c r="F713" t="str">
        <f>IF($C713="","",IF($C713=0,"",
IF($D713="","",SUMIFS(Source!K:K,Source!$B:$B,'Process (2)'!$B713,Source!$Q:$Q,"Sáng"))))</f>
        <v/>
      </c>
      <c r="G713" t="str">
        <f>IF($C713="","",IF($C713=0,"",
IF($D713="","",SUMIFS(Source!L:L,Source!$B:$B,'Process (2)'!$B713,Source!$Q:$Q,"Sáng"))))</f>
        <v/>
      </c>
      <c r="H713" t="str">
        <f>IF($C713="","",IF($C713=0,"",
IF(SUMIFS(Source!M:M,Source!$B:$B,'Process (2)'!$B713,Source!$Q:$Q,"Chiều")=0,"",SUMIFS(Source!M:M,Source!$B:$B,'Process (2)'!$B713,Source!$Q:$Q,"Chiều"))))</f>
        <v/>
      </c>
      <c r="I713" t="str">
        <f>IF($C713="","",IF($C713=0,"",
IF($H713="","",SUMIFS(Source!J:J,Source!$B:$B,'Process (2)'!$B713,Source!$Q:$Q,"Chiều"))))</f>
        <v/>
      </c>
      <c r="J713" t="str">
        <f>IF($C713="","",IF($C713=0,"",
IF($H713="","",SUMIFS(Source!K:K,Source!$B:$B,'Process (2)'!$B713,Source!$Q:$Q,"Chiều"))))</f>
        <v/>
      </c>
      <c r="K713" t="str">
        <f>IF($C713="","",IF($C713=0,"",
IF($H713="","",SUMIFS(Source!L:L,Source!$B:$B,'Process (2)'!$B713,Source!$Q:$Q,"Chiều"))))</f>
        <v/>
      </c>
    </row>
    <row r="714" spans="1:11" x14ac:dyDescent="0.25">
      <c r="A714" t="str">
        <v/>
      </c>
      <c r="B714" t="str">
        <v/>
      </c>
      <c r="C714" t="str">
        <f>IF(B714="","",COUNTIF(Source!$B$1:$B$999,B714))</f>
        <v/>
      </c>
      <c r="D714" t="str">
        <f>IF($C714="","",IF($C714=0,"",
IF(SUMIFS(Source!I:I,Source!$B:$B,'Process (2)'!$B714,Source!$Q:$Q,"Sáng")=0,"",SUMIFS(Source!I:I,Source!$B:$B,'Process (2)'!$B714,Source!$Q:$Q,"Sáng"))))</f>
        <v/>
      </c>
      <c r="E714" t="str">
        <f>IF($C714="","",IF($C714=0,"",
IF($D714="","",SUMIFS(Source!J:J,Source!$B:$B,'Process (2)'!$B714,Source!$Q:$Q,"Sáng"))))</f>
        <v/>
      </c>
      <c r="F714" t="str">
        <f>IF($C714="","",IF($C714=0,"",
IF($D714="","",SUMIFS(Source!K:K,Source!$B:$B,'Process (2)'!$B714,Source!$Q:$Q,"Sáng"))))</f>
        <v/>
      </c>
      <c r="G714" t="str">
        <f>IF($C714="","",IF($C714=0,"",
IF($D714="","",SUMIFS(Source!L:L,Source!$B:$B,'Process (2)'!$B714,Source!$Q:$Q,"Sáng"))))</f>
        <v/>
      </c>
      <c r="H714" t="str">
        <f>IF($C714="","",IF($C714=0,"",
IF(SUMIFS(Source!M:M,Source!$B:$B,'Process (2)'!$B714,Source!$Q:$Q,"Chiều")=0,"",SUMIFS(Source!M:M,Source!$B:$B,'Process (2)'!$B714,Source!$Q:$Q,"Chiều"))))</f>
        <v/>
      </c>
      <c r="I714" t="str">
        <f>IF($C714="","",IF($C714=0,"",
IF($H714="","",SUMIFS(Source!J:J,Source!$B:$B,'Process (2)'!$B714,Source!$Q:$Q,"Chiều"))))</f>
        <v/>
      </c>
      <c r="J714" t="str">
        <f>IF($C714="","",IF($C714=0,"",
IF($H714="","",SUMIFS(Source!K:K,Source!$B:$B,'Process (2)'!$B714,Source!$Q:$Q,"Chiều"))))</f>
        <v/>
      </c>
      <c r="K714" t="str">
        <f>IF($C714="","",IF($C714=0,"",
IF($H714="","",SUMIFS(Source!L:L,Source!$B:$B,'Process (2)'!$B714,Source!$Q:$Q,"Chiều"))))</f>
        <v/>
      </c>
    </row>
    <row r="715" spans="1:11" x14ac:dyDescent="0.25">
      <c r="A715" t="str">
        <v/>
      </c>
      <c r="B715" t="str">
        <v/>
      </c>
      <c r="C715" t="str">
        <f>IF(B715="","",COUNTIF(Source!$B$1:$B$999,B715))</f>
        <v/>
      </c>
      <c r="D715" t="str">
        <f>IF($C715="","",IF($C715=0,"",
IF(SUMIFS(Source!I:I,Source!$B:$B,'Process (2)'!$B715,Source!$Q:$Q,"Sáng")=0,"",SUMIFS(Source!I:I,Source!$B:$B,'Process (2)'!$B715,Source!$Q:$Q,"Sáng"))))</f>
        <v/>
      </c>
      <c r="E715" t="str">
        <f>IF($C715="","",IF($C715=0,"",
IF($D715="","",SUMIFS(Source!J:J,Source!$B:$B,'Process (2)'!$B715,Source!$Q:$Q,"Sáng"))))</f>
        <v/>
      </c>
      <c r="F715" t="str">
        <f>IF($C715="","",IF($C715=0,"",
IF($D715="","",SUMIFS(Source!K:K,Source!$B:$B,'Process (2)'!$B715,Source!$Q:$Q,"Sáng"))))</f>
        <v/>
      </c>
      <c r="G715" t="str">
        <f>IF($C715="","",IF($C715=0,"",
IF($D715="","",SUMIFS(Source!L:L,Source!$B:$B,'Process (2)'!$B715,Source!$Q:$Q,"Sáng"))))</f>
        <v/>
      </c>
      <c r="H715" t="str">
        <f>IF($C715="","",IF($C715=0,"",
IF(SUMIFS(Source!M:M,Source!$B:$B,'Process (2)'!$B715,Source!$Q:$Q,"Chiều")=0,"",SUMIFS(Source!M:M,Source!$B:$B,'Process (2)'!$B715,Source!$Q:$Q,"Chiều"))))</f>
        <v/>
      </c>
      <c r="I715" t="str">
        <f>IF($C715="","",IF($C715=0,"",
IF($H715="","",SUMIFS(Source!J:J,Source!$B:$B,'Process (2)'!$B715,Source!$Q:$Q,"Chiều"))))</f>
        <v/>
      </c>
      <c r="J715" t="str">
        <f>IF($C715="","",IF($C715=0,"",
IF($H715="","",SUMIFS(Source!K:K,Source!$B:$B,'Process (2)'!$B715,Source!$Q:$Q,"Chiều"))))</f>
        <v/>
      </c>
      <c r="K715" t="str">
        <f>IF($C715="","",IF($C715=0,"",
IF($H715="","",SUMIFS(Source!L:L,Source!$B:$B,'Process (2)'!$B715,Source!$Q:$Q,"Chiều"))))</f>
        <v/>
      </c>
    </row>
    <row r="716" spans="1:11" x14ac:dyDescent="0.25">
      <c r="A716" t="str">
        <v/>
      </c>
      <c r="B716" t="str">
        <v/>
      </c>
      <c r="C716" t="str">
        <f>IF(B716="","",COUNTIF(Source!$B$1:$B$999,B716))</f>
        <v/>
      </c>
      <c r="D716" t="str">
        <f>IF($C716="","",IF($C716=0,"",
IF(SUMIFS(Source!I:I,Source!$B:$B,'Process (2)'!$B716,Source!$Q:$Q,"Sáng")=0,"",SUMIFS(Source!I:I,Source!$B:$B,'Process (2)'!$B716,Source!$Q:$Q,"Sáng"))))</f>
        <v/>
      </c>
      <c r="E716" t="str">
        <f>IF($C716="","",IF($C716=0,"",
IF($D716="","",SUMIFS(Source!J:J,Source!$B:$B,'Process (2)'!$B716,Source!$Q:$Q,"Sáng"))))</f>
        <v/>
      </c>
      <c r="F716" t="str">
        <f>IF($C716="","",IF($C716=0,"",
IF($D716="","",SUMIFS(Source!K:K,Source!$B:$B,'Process (2)'!$B716,Source!$Q:$Q,"Sáng"))))</f>
        <v/>
      </c>
      <c r="G716" t="str">
        <f>IF($C716="","",IF($C716=0,"",
IF($D716="","",SUMIFS(Source!L:L,Source!$B:$B,'Process (2)'!$B716,Source!$Q:$Q,"Sáng"))))</f>
        <v/>
      </c>
      <c r="H716" t="str">
        <f>IF($C716="","",IF($C716=0,"",
IF(SUMIFS(Source!M:M,Source!$B:$B,'Process (2)'!$B716,Source!$Q:$Q,"Chiều")=0,"",SUMIFS(Source!M:M,Source!$B:$B,'Process (2)'!$B716,Source!$Q:$Q,"Chiều"))))</f>
        <v/>
      </c>
      <c r="I716" t="str">
        <f>IF($C716="","",IF($C716=0,"",
IF($H716="","",SUMIFS(Source!J:J,Source!$B:$B,'Process (2)'!$B716,Source!$Q:$Q,"Chiều"))))</f>
        <v/>
      </c>
      <c r="J716" t="str">
        <f>IF($C716="","",IF($C716=0,"",
IF($H716="","",SUMIFS(Source!K:K,Source!$B:$B,'Process (2)'!$B716,Source!$Q:$Q,"Chiều"))))</f>
        <v/>
      </c>
      <c r="K716" t="str">
        <f>IF($C716="","",IF($C716=0,"",
IF($H716="","",SUMIFS(Source!L:L,Source!$B:$B,'Process (2)'!$B716,Source!$Q:$Q,"Chiều"))))</f>
        <v/>
      </c>
    </row>
    <row r="717" spans="1:11" x14ac:dyDescent="0.25">
      <c r="A717" t="str">
        <v/>
      </c>
      <c r="B717" t="str">
        <v/>
      </c>
      <c r="C717" t="str">
        <f>IF(B717="","",COUNTIF(Source!$B$1:$B$999,B717))</f>
        <v/>
      </c>
      <c r="D717" t="str">
        <f>IF($C717="","",IF($C717=0,"",
IF(SUMIFS(Source!I:I,Source!$B:$B,'Process (2)'!$B717,Source!$Q:$Q,"Sáng")=0,"",SUMIFS(Source!I:I,Source!$B:$B,'Process (2)'!$B717,Source!$Q:$Q,"Sáng"))))</f>
        <v/>
      </c>
      <c r="E717" t="str">
        <f>IF($C717="","",IF($C717=0,"",
IF($D717="","",SUMIFS(Source!J:J,Source!$B:$B,'Process (2)'!$B717,Source!$Q:$Q,"Sáng"))))</f>
        <v/>
      </c>
      <c r="F717" t="str">
        <f>IF($C717="","",IF($C717=0,"",
IF($D717="","",SUMIFS(Source!K:K,Source!$B:$B,'Process (2)'!$B717,Source!$Q:$Q,"Sáng"))))</f>
        <v/>
      </c>
      <c r="G717" t="str">
        <f>IF($C717="","",IF($C717=0,"",
IF($D717="","",SUMIFS(Source!L:L,Source!$B:$B,'Process (2)'!$B717,Source!$Q:$Q,"Sáng"))))</f>
        <v/>
      </c>
      <c r="H717" t="str">
        <f>IF($C717="","",IF($C717=0,"",
IF(SUMIFS(Source!M:M,Source!$B:$B,'Process (2)'!$B717,Source!$Q:$Q,"Chiều")=0,"",SUMIFS(Source!M:M,Source!$B:$B,'Process (2)'!$B717,Source!$Q:$Q,"Chiều"))))</f>
        <v/>
      </c>
      <c r="I717" t="str">
        <f>IF($C717="","",IF($C717=0,"",
IF($H717="","",SUMIFS(Source!J:J,Source!$B:$B,'Process (2)'!$B717,Source!$Q:$Q,"Chiều"))))</f>
        <v/>
      </c>
      <c r="J717" t="str">
        <f>IF($C717="","",IF($C717=0,"",
IF($H717="","",SUMIFS(Source!K:K,Source!$B:$B,'Process (2)'!$B717,Source!$Q:$Q,"Chiều"))))</f>
        <v/>
      </c>
      <c r="K717" t="str">
        <f>IF($C717="","",IF($C717=0,"",
IF($H717="","",SUMIFS(Source!L:L,Source!$B:$B,'Process (2)'!$B717,Source!$Q:$Q,"Chiều"))))</f>
        <v/>
      </c>
    </row>
    <row r="718" spans="1:11" x14ac:dyDescent="0.25">
      <c r="A718" t="str">
        <v/>
      </c>
      <c r="B718" t="str">
        <v/>
      </c>
      <c r="C718" t="str">
        <f>IF(B718="","",COUNTIF(Source!$B$1:$B$999,B718))</f>
        <v/>
      </c>
      <c r="D718" t="str">
        <f>IF($C718="","",IF($C718=0,"",
IF(SUMIFS(Source!I:I,Source!$B:$B,'Process (2)'!$B718,Source!$Q:$Q,"Sáng")=0,"",SUMIFS(Source!I:I,Source!$B:$B,'Process (2)'!$B718,Source!$Q:$Q,"Sáng"))))</f>
        <v/>
      </c>
      <c r="E718" t="str">
        <f>IF($C718="","",IF($C718=0,"",
IF($D718="","",SUMIFS(Source!J:J,Source!$B:$B,'Process (2)'!$B718,Source!$Q:$Q,"Sáng"))))</f>
        <v/>
      </c>
      <c r="F718" t="str">
        <f>IF($C718="","",IF($C718=0,"",
IF($D718="","",SUMIFS(Source!K:K,Source!$B:$B,'Process (2)'!$B718,Source!$Q:$Q,"Sáng"))))</f>
        <v/>
      </c>
      <c r="G718" t="str">
        <f>IF($C718="","",IF($C718=0,"",
IF($D718="","",SUMIFS(Source!L:L,Source!$B:$B,'Process (2)'!$B718,Source!$Q:$Q,"Sáng"))))</f>
        <v/>
      </c>
      <c r="H718" t="str">
        <f>IF($C718="","",IF($C718=0,"",
IF(SUMIFS(Source!M:M,Source!$B:$B,'Process (2)'!$B718,Source!$Q:$Q,"Chiều")=0,"",SUMIFS(Source!M:M,Source!$B:$B,'Process (2)'!$B718,Source!$Q:$Q,"Chiều"))))</f>
        <v/>
      </c>
      <c r="I718" t="str">
        <f>IF($C718="","",IF($C718=0,"",
IF($H718="","",SUMIFS(Source!J:J,Source!$B:$B,'Process (2)'!$B718,Source!$Q:$Q,"Chiều"))))</f>
        <v/>
      </c>
      <c r="J718" t="str">
        <f>IF($C718="","",IF($C718=0,"",
IF($H718="","",SUMIFS(Source!K:K,Source!$B:$B,'Process (2)'!$B718,Source!$Q:$Q,"Chiều"))))</f>
        <v/>
      </c>
      <c r="K718" t="str">
        <f>IF($C718="","",IF($C718=0,"",
IF($H718="","",SUMIFS(Source!L:L,Source!$B:$B,'Process (2)'!$B718,Source!$Q:$Q,"Chiều"))))</f>
        <v/>
      </c>
    </row>
    <row r="719" spans="1:11" x14ac:dyDescent="0.25">
      <c r="A719" t="str">
        <v/>
      </c>
      <c r="B719" t="str">
        <v/>
      </c>
      <c r="C719" t="str">
        <f>IF(B719="","",COUNTIF(Source!$B$1:$B$999,B719))</f>
        <v/>
      </c>
      <c r="D719" t="str">
        <f>IF($C719="","",IF($C719=0,"",
IF(SUMIFS(Source!I:I,Source!$B:$B,'Process (2)'!$B719,Source!$Q:$Q,"Sáng")=0,"",SUMIFS(Source!I:I,Source!$B:$B,'Process (2)'!$B719,Source!$Q:$Q,"Sáng"))))</f>
        <v/>
      </c>
      <c r="E719" t="str">
        <f>IF($C719="","",IF($C719=0,"",
IF($D719="","",SUMIFS(Source!J:J,Source!$B:$B,'Process (2)'!$B719,Source!$Q:$Q,"Sáng"))))</f>
        <v/>
      </c>
      <c r="F719" t="str">
        <f>IF($C719="","",IF($C719=0,"",
IF($D719="","",SUMIFS(Source!K:K,Source!$B:$B,'Process (2)'!$B719,Source!$Q:$Q,"Sáng"))))</f>
        <v/>
      </c>
      <c r="G719" t="str">
        <f>IF($C719="","",IF($C719=0,"",
IF($D719="","",SUMIFS(Source!L:L,Source!$B:$B,'Process (2)'!$B719,Source!$Q:$Q,"Sáng"))))</f>
        <v/>
      </c>
      <c r="H719" t="str">
        <f>IF($C719="","",IF($C719=0,"",
IF(SUMIFS(Source!M:M,Source!$B:$B,'Process (2)'!$B719,Source!$Q:$Q,"Chiều")=0,"",SUMIFS(Source!M:M,Source!$B:$B,'Process (2)'!$B719,Source!$Q:$Q,"Chiều"))))</f>
        <v/>
      </c>
      <c r="I719" t="str">
        <f>IF($C719="","",IF($C719=0,"",
IF($H719="","",SUMIFS(Source!J:J,Source!$B:$B,'Process (2)'!$B719,Source!$Q:$Q,"Chiều"))))</f>
        <v/>
      </c>
      <c r="J719" t="str">
        <f>IF($C719="","",IF($C719=0,"",
IF($H719="","",SUMIFS(Source!K:K,Source!$B:$B,'Process (2)'!$B719,Source!$Q:$Q,"Chiều"))))</f>
        <v/>
      </c>
      <c r="K719" t="str">
        <f>IF($C719="","",IF($C719=0,"",
IF($H719="","",SUMIFS(Source!L:L,Source!$B:$B,'Process (2)'!$B719,Source!$Q:$Q,"Chiều"))))</f>
        <v/>
      </c>
    </row>
    <row r="720" spans="1:11" x14ac:dyDescent="0.25">
      <c r="A720" t="str">
        <v/>
      </c>
      <c r="B720" t="str">
        <v/>
      </c>
      <c r="C720" t="str">
        <f>IF(B720="","",COUNTIF(Source!$B$1:$B$999,B720))</f>
        <v/>
      </c>
      <c r="D720" t="str">
        <f>IF($C720="","",IF($C720=0,"",
IF(SUMIFS(Source!I:I,Source!$B:$B,'Process (2)'!$B720,Source!$Q:$Q,"Sáng")=0,"",SUMIFS(Source!I:I,Source!$B:$B,'Process (2)'!$B720,Source!$Q:$Q,"Sáng"))))</f>
        <v/>
      </c>
      <c r="E720" t="str">
        <f>IF($C720="","",IF($C720=0,"",
IF($D720="","",SUMIFS(Source!J:J,Source!$B:$B,'Process (2)'!$B720,Source!$Q:$Q,"Sáng"))))</f>
        <v/>
      </c>
      <c r="F720" t="str">
        <f>IF($C720="","",IF($C720=0,"",
IF($D720="","",SUMIFS(Source!K:K,Source!$B:$B,'Process (2)'!$B720,Source!$Q:$Q,"Sáng"))))</f>
        <v/>
      </c>
      <c r="G720" t="str">
        <f>IF($C720="","",IF($C720=0,"",
IF($D720="","",SUMIFS(Source!L:L,Source!$B:$B,'Process (2)'!$B720,Source!$Q:$Q,"Sáng"))))</f>
        <v/>
      </c>
      <c r="H720" t="str">
        <f>IF($C720="","",IF($C720=0,"",
IF(SUMIFS(Source!M:M,Source!$B:$B,'Process (2)'!$B720,Source!$Q:$Q,"Chiều")=0,"",SUMIFS(Source!M:M,Source!$B:$B,'Process (2)'!$B720,Source!$Q:$Q,"Chiều"))))</f>
        <v/>
      </c>
      <c r="I720" t="str">
        <f>IF($C720="","",IF($C720=0,"",
IF($H720="","",SUMIFS(Source!J:J,Source!$B:$B,'Process (2)'!$B720,Source!$Q:$Q,"Chiều"))))</f>
        <v/>
      </c>
      <c r="J720" t="str">
        <f>IF($C720="","",IF($C720=0,"",
IF($H720="","",SUMIFS(Source!K:K,Source!$B:$B,'Process (2)'!$B720,Source!$Q:$Q,"Chiều"))))</f>
        <v/>
      </c>
      <c r="K720" t="str">
        <f>IF($C720="","",IF($C720=0,"",
IF($H720="","",SUMIFS(Source!L:L,Source!$B:$B,'Process (2)'!$B720,Source!$Q:$Q,"Chiều"))))</f>
        <v/>
      </c>
    </row>
    <row r="721" spans="1:11" x14ac:dyDescent="0.25">
      <c r="A721" t="str">
        <v/>
      </c>
      <c r="B721" t="str">
        <v/>
      </c>
      <c r="C721" t="str">
        <f>IF(B721="","",COUNTIF(Source!$B$1:$B$999,B721))</f>
        <v/>
      </c>
      <c r="D721" t="str">
        <f>IF($C721="","",IF($C721=0,"",
IF(SUMIFS(Source!I:I,Source!$B:$B,'Process (2)'!$B721,Source!$Q:$Q,"Sáng")=0,"",SUMIFS(Source!I:I,Source!$B:$B,'Process (2)'!$B721,Source!$Q:$Q,"Sáng"))))</f>
        <v/>
      </c>
      <c r="E721" t="str">
        <f>IF($C721="","",IF($C721=0,"",
IF($D721="","",SUMIFS(Source!J:J,Source!$B:$B,'Process (2)'!$B721,Source!$Q:$Q,"Sáng"))))</f>
        <v/>
      </c>
      <c r="F721" t="str">
        <f>IF($C721="","",IF($C721=0,"",
IF($D721="","",SUMIFS(Source!K:K,Source!$B:$B,'Process (2)'!$B721,Source!$Q:$Q,"Sáng"))))</f>
        <v/>
      </c>
      <c r="G721" t="str">
        <f>IF($C721="","",IF($C721=0,"",
IF($D721="","",SUMIFS(Source!L:L,Source!$B:$B,'Process (2)'!$B721,Source!$Q:$Q,"Sáng"))))</f>
        <v/>
      </c>
      <c r="H721" t="str">
        <f>IF($C721="","",IF($C721=0,"",
IF(SUMIFS(Source!M:M,Source!$B:$B,'Process (2)'!$B721,Source!$Q:$Q,"Chiều")=0,"",SUMIFS(Source!M:M,Source!$B:$B,'Process (2)'!$B721,Source!$Q:$Q,"Chiều"))))</f>
        <v/>
      </c>
      <c r="I721" t="str">
        <f>IF($C721="","",IF($C721=0,"",
IF($H721="","",SUMIFS(Source!J:J,Source!$B:$B,'Process (2)'!$B721,Source!$Q:$Q,"Chiều"))))</f>
        <v/>
      </c>
      <c r="J721" t="str">
        <f>IF($C721="","",IF($C721=0,"",
IF($H721="","",SUMIFS(Source!K:K,Source!$B:$B,'Process (2)'!$B721,Source!$Q:$Q,"Chiều"))))</f>
        <v/>
      </c>
      <c r="K721" t="str">
        <f>IF($C721="","",IF($C721=0,"",
IF($H721="","",SUMIFS(Source!L:L,Source!$B:$B,'Process (2)'!$B721,Source!$Q:$Q,"Chiều"))))</f>
        <v/>
      </c>
    </row>
    <row r="722" spans="1:11" x14ac:dyDescent="0.25">
      <c r="A722" t="str">
        <v/>
      </c>
      <c r="B722" t="str">
        <v/>
      </c>
      <c r="C722" t="str">
        <f>IF(B722="","",COUNTIF(Source!$B$1:$B$999,B722))</f>
        <v/>
      </c>
      <c r="D722" t="str">
        <f>IF($C722="","",IF($C722=0,"",
IF(SUMIFS(Source!I:I,Source!$B:$B,'Process (2)'!$B722,Source!$Q:$Q,"Sáng")=0,"",SUMIFS(Source!I:I,Source!$B:$B,'Process (2)'!$B722,Source!$Q:$Q,"Sáng"))))</f>
        <v/>
      </c>
      <c r="E722" t="str">
        <f>IF($C722="","",IF($C722=0,"",
IF($D722="","",SUMIFS(Source!J:J,Source!$B:$B,'Process (2)'!$B722,Source!$Q:$Q,"Sáng"))))</f>
        <v/>
      </c>
      <c r="F722" t="str">
        <f>IF($C722="","",IF($C722=0,"",
IF($D722="","",SUMIFS(Source!K:K,Source!$B:$B,'Process (2)'!$B722,Source!$Q:$Q,"Sáng"))))</f>
        <v/>
      </c>
      <c r="G722" t="str">
        <f>IF($C722="","",IF($C722=0,"",
IF($D722="","",SUMIFS(Source!L:L,Source!$B:$B,'Process (2)'!$B722,Source!$Q:$Q,"Sáng"))))</f>
        <v/>
      </c>
      <c r="H722" t="str">
        <f>IF($C722="","",IF($C722=0,"",
IF(SUMIFS(Source!M:M,Source!$B:$B,'Process (2)'!$B722,Source!$Q:$Q,"Chiều")=0,"",SUMIFS(Source!M:M,Source!$B:$B,'Process (2)'!$B722,Source!$Q:$Q,"Chiều"))))</f>
        <v/>
      </c>
      <c r="I722" t="str">
        <f>IF($C722="","",IF($C722=0,"",
IF($H722="","",SUMIFS(Source!J:J,Source!$B:$B,'Process (2)'!$B722,Source!$Q:$Q,"Chiều"))))</f>
        <v/>
      </c>
      <c r="J722" t="str">
        <f>IF($C722="","",IF($C722=0,"",
IF($H722="","",SUMIFS(Source!K:K,Source!$B:$B,'Process (2)'!$B722,Source!$Q:$Q,"Chiều"))))</f>
        <v/>
      </c>
      <c r="K722" t="str">
        <f>IF($C722="","",IF($C722=0,"",
IF($H722="","",SUMIFS(Source!L:L,Source!$B:$B,'Process (2)'!$B722,Source!$Q:$Q,"Chiều"))))</f>
        <v/>
      </c>
    </row>
    <row r="723" spans="1:11" x14ac:dyDescent="0.25">
      <c r="A723" t="str">
        <v/>
      </c>
      <c r="B723" t="str">
        <v/>
      </c>
      <c r="C723" t="str">
        <f>IF(B723="","",COUNTIF(Source!$B$1:$B$999,B723))</f>
        <v/>
      </c>
      <c r="D723" t="str">
        <f>IF($C723="","",IF($C723=0,"",
IF(SUMIFS(Source!I:I,Source!$B:$B,'Process (2)'!$B723,Source!$Q:$Q,"Sáng")=0,"",SUMIFS(Source!I:I,Source!$B:$B,'Process (2)'!$B723,Source!$Q:$Q,"Sáng"))))</f>
        <v/>
      </c>
      <c r="E723" t="str">
        <f>IF($C723="","",IF($C723=0,"",
IF($D723="","",SUMIFS(Source!J:J,Source!$B:$B,'Process (2)'!$B723,Source!$Q:$Q,"Sáng"))))</f>
        <v/>
      </c>
      <c r="F723" t="str">
        <f>IF($C723="","",IF($C723=0,"",
IF($D723="","",SUMIFS(Source!K:K,Source!$B:$B,'Process (2)'!$B723,Source!$Q:$Q,"Sáng"))))</f>
        <v/>
      </c>
      <c r="G723" t="str">
        <f>IF($C723="","",IF($C723=0,"",
IF($D723="","",SUMIFS(Source!L:L,Source!$B:$B,'Process (2)'!$B723,Source!$Q:$Q,"Sáng"))))</f>
        <v/>
      </c>
      <c r="H723" t="str">
        <f>IF($C723="","",IF($C723=0,"",
IF(SUMIFS(Source!M:M,Source!$B:$B,'Process (2)'!$B723,Source!$Q:$Q,"Chiều")=0,"",SUMIFS(Source!M:M,Source!$B:$B,'Process (2)'!$B723,Source!$Q:$Q,"Chiều"))))</f>
        <v/>
      </c>
      <c r="I723" t="str">
        <f>IF($C723="","",IF($C723=0,"",
IF($H723="","",SUMIFS(Source!J:J,Source!$B:$B,'Process (2)'!$B723,Source!$Q:$Q,"Chiều"))))</f>
        <v/>
      </c>
      <c r="J723" t="str">
        <f>IF($C723="","",IF($C723=0,"",
IF($H723="","",SUMIFS(Source!K:K,Source!$B:$B,'Process (2)'!$B723,Source!$Q:$Q,"Chiều"))))</f>
        <v/>
      </c>
      <c r="K723" t="str">
        <f>IF($C723="","",IF($C723=0,"",
IF($H723="","",SUMIFS(Source!L:L,Source!$B:$B,'Process (2)'!$B723,Source!$Q:$Q,"Chiều"))))</f>
        <v/>
      </c>
    </row>
    <row r="724" spans="1:11" x14ac:dyDescent="0.25">
      <c r="A724" t="str">
        <v/>
      </c>
      <c r="B724" t="str">
        <v/>
      </c>
      <c r="C724" t="str">
        <f>IF(B724="","",COUNTIF(Source!$B$1:$B$999,B724))</f>
        <v/>
      </c>
      <c r="D724" t="str">
        <f>IF($C724="","",IF($C724=0,"",
IF(SUMIFS(Source!I:I,Source!$B:$B,'Process (2)'!$B724,Source!$Q:$Q,"Sáng")=0,"",SUMIFS(Source!I:I,Source!$B:$B,'Process (2)'!$B724,Source!$Q:$Q,"Sáng"))))</f>
        <v/>
      </c>
      <c r="E724" t="str">
        <f>IF($C724="","",IF($C724=0,"",
IF($D724="","",SUMIFS(Source!J:J,Source!$B:$B,'Process (2)'!$B724,Source!$Q:$Q,"Sáng"))))</f>
        <v/>
      </c>
      <c r="F724" t="str">
        <f>IF($C724="","",IF($C724=0,"",
IF($D724="","",SUMIFS(Source!K:K,Source!$B:$B,'Process (2)'!$B724,Source!$Q:$Q,"Sáng"))))</f>
        <v/>
      </c>
      <c r="G724" t="str">
        <f>IF($C724="","",IF($C724=0,"",
IF($D724="","",SUMIFS(Source!L:L,Source!$B:$B,'Process (2)'!$B724,Source!$Q:$Q,"Sáng"))))</f>
        <v/>
      </c>
      <c r="H724" t="str">
        <f>IF($C724="","",IF($C724=0,"",
IF(SUMIFS(Source!M:M,Source!$B:$B,'Process (2)'!$B724,Source!$Q:$Q,"Chiều")=0,"",SUMIFS(Source!M:M,Source!$B:$B,'Process (2)'!$B724,Source!$Q:$Q,"Chiều"))))</f>
        <v/>
      </c>
      <c r="I724" t="str">
        <f>IF($C724="","",IF($C724=0,"",
IF($H724="","",SUMIFS(Source!J:J,Source!$B:$B,'Process (2)'!$B724,Source!$Q:$Q,"Chiều"))))</f>
        <v/>
      </c>
      <c r="J724" t="str">
        <f>IF($C724="","",IF($C724=0,"",
IF($H724="","",SUMIFS(Source!K:K,Source!$B:$B,'Process (2)'!$B724,Source!$Q:$Q,"Chiều"))))</f>
        <v/>
      </c>
      <c r="K724" t="str">
        <f>IF($C724="","",IF($C724=0,"",
IF($H724="","",SUMIFS(Source!L:L,Source!$B:$B,'Process (2)'!$B724,Source!$Q:$Q,"Chiều"))))</f>
        <v/>
      </c>
    </row>
    <row r="725" spans="1:11" x14ac:dyDescent="0.25">
      <c r="A725" t="str">
        <v/>
      </c>
      <c r="B725" t="str">
        <v/>
      </c>
      <c r="C725" t="str">
        <f>IF(B725="","",COUNTIF(Source!$B$1:$B$999,B725))</f>
        <v/>
      </c>
      <c r="D725" t="str">
        <f>IF($C725="","",IF($C725=0,"",
IF(SUMIFS(Source!I:I,Source!$B:$B,'Process (2)'!$B725,Source!$Q:$Q,"Sáng")=0,"",SUMIFS(Source!I:I,Source!$B:$B,'Process (2)'!$B725,Source!$Q:$Q,"Sáng"))))</f>
        <v/>
      </c>
      <c r="E725" t="str">
        <f>IF($C725="","",IF($C725=0,"",
IF($D725="","",SUMIFS(Source!J:J,Source!$B:$B,'Process (2)'!$B725,Source!$Q:$Q,"Sáng"))))</f>
        <v/>
      </c>
      <c r="F725" t="str">
        <f>IF($C725="","",IF($C725=0,"",
IF($D725="","",SUMIFS(Source!K:K,Source!$B:$B,'Process (2)'!$B725,Source!$Q:$Q,"Sáng"))))</f>
        <v/>
      </c>
      <c r="G725" t="str">
        <f>IF($C725="","",IF($C725=0,"",
IF($D725="","",SUMIFS(Source!L:L,Source!$B:$B,'Process (2)'!$B725,Source!$Q:$Q,"Sáng"))))</f>
        <v/>
      </c>
      <c r="H725" t="str">
        <f>IF($C725="","",IF($C725=0,"",
IF(SUMIFS(Source!M:M,Source!$B:$B,'Process (2)'!$B725,Source!$Q:$Q,"Chiều")=0,"",SUMIFS(Source!M:M,Source!$B:$B,'Process (2)'!$B725,Source!$Q:$Q,"Chiều"))))</f>
        <v/>
      </c>
      <c r="I725" t="str">
        <f>IF($C725="","",IF($C725=0,"",
IF($H725="","",SUMIFS(Source!J:J,Source!$B:$B,'Process (2)'!$B725,Source!$Q:$Q,"Chiều"))))</f>
        <v/>
      </c>
      <c r="J725" t="str">
        <f>IF($C725="","",IF($C725=0,"",
IF($H725="","",SUMIFS(Source!K:K,Source!$B:$B,'Process (2)'!$B725,Source!$Q:$Q,"Chiều"))))</f>
        <v/>
      </c>
      <c r="K725" t="str">
        <f>IF($C725="","",IF($C725=0,"",
IF($H725="","",SUMIFS(Source!L:L,Source!$B:$B,'Process (2)'!$B725,Source!$Q:$Q,"Chiều"))))</f>
        <v/>
      </c>
    </row>
    <row r="726" spans="1:11" x14ac:dyDescent="0.25">
      <c r="A726" t="str">
        <v/>
      </c>
      <c r="B726" t="str">
        <v/>
      </c>
      <c r="C726" t="str">
        <f>IF(B726="","",COUNTIF(Source!$B$1:$B$999,B726))</f>
        <v/>
      </c>
      <c r="D726" t="str">
        <f>IF($C726="","",IF($C726=0,"",
IF(SUMIFS(Source!I:I,Source!$B:$B,'Process (2)'!$B726,Source!$Q:$Q,"Sáng")=0,"",SUMIFS(Source!I:I,Source!$B:$B,'Process (2)'!$B726,Source!$Q:$Q,"Sáng"))))</f>
        <v/>
      </c>
      <c r="E726" t="str">
        <f>IF($C726="","",IF($C726=0,"",
IF($D726="","",SUMIFS(Source!J:J,Source!$B:$B,'Process (2)'!$B726,Source!$Q:$Q,"Sáng"))))</f>
        <v/>
      </c>
      <c r="F726" t="str">
        <f>IF($C726="","",IF($C726=0,"",
IF($D726="","",SUMIFS(Source!K:K,Source!$B:$B,'Process (2)'!$B726,Source!$Q:$Q,"Sáng"))))</f>
        <v/>
      </c>
      <c r="G726" t="str">
        <f>IF($C726="","",IF($C726=0,"",
IF($D726="","",SUMIFS(Source!L:L,Source!$B:$B,'Process (2)'!$B726,Source!$Q:$Q,"Sáng"))))</f>
        <v/>
      </c>
      <c r="H726" t="str">
        <f>IF($C726="","",IF($C726=0,"",
IF(SUMIFS(Source!M:M,Source!$B:$B,'Process (2)'!$B726,Source!$Q:$Q,"Chiều")=0,"",SUMIFS(Source!M:M,Source!$B:$B,'Process (2)'!$B726,Source!$Q:$Q,"Chiều"))))</f>
        <v/>
      </c>
      <c r="I726" t="str">
        <f>IF($C726="","",IF($C726=0,"",
IF($H726="","",SUMIFS(Source!J:J,Source!$B:$B,'Process (2)'!$B726,Source!$Q:$Q,"Chiều"))))</f>
        <v/>
      </c>
      <c r="J726" t="str">
        <f>IF($C726="","",IF($C726=0,"",
IF($H726="","",SUMIFS(Source!K:K,Source!$B:$B,'Process (2)'!$B726,Source!$Q:$Q,"Chiều"))))</f>
        <v/>
      </c>
      <c r="K726" t="str">
        <f>IF($C726="","",IF($C726=0,"",
IF($H726="","",SUMIFS(Source!L:L,Source!$B:$B,'Process (2)'!$B726,Source!$Q:$Q,"Chiều"))))</f>
        <v/>
      </c>
    </row>
    <row r="727" spans="1:11" x14ac:dyDescent="0.25">
      <c r="A727" t="str">
        <v/>
      </c>
      <c r="B727" t="str">
        <v/>
      </c>
      <c r="C727" t="str">
        <f>IF(B727="","",COUNTIF(Source!$B$1:$B$999,B727))</f>
        <v/>
      </c>
      <c r="D727" t="str">
        <f>IF($C727="","",IF($C727=0,"",
IF(SUMIFS(Source!I:I,Source!$B:$B,'Process (2)'!$B727,Source!$Q:$Q,"Sáng")=0,"",SUMIFS(Source!I:I,Source!$B:$B,'Process (2)'!$B727,Source!$Q:$Q,"Sáng"))))</f>
        <v/>
      </c>
      <c r="E727" t="str">
        <f>IF($C727="","",IF($C727=0,"",
IF($D727="","",SUMIFS(Source!J:J,Source!$B:$B,'Process (2)'!$B727,Source!$Q:$Q,"Sáng"))))</f>
        <v/>
      </c>
      <c r="F727" t="str">
        <f>IF($C727="","",IF($C727=0,"",
IF($D727="","",SUMIFS(Source!K:K,Source!$B:$B,'Process (2)'!$B727,Source!$Q:$Q,"Sáng"))))</f>
        <v/>
      </c>
      <c r="G727" t="str">
        <f>IF($C727="","",IF($C727=0,"",
IF($D727="","",SUMIFS(Source!L:L,Source!$B:$B,'Process (2)'!$B727,Source!$Q:$Q,"Sáng"))))</f>
        <v/>
      </c>
      <c r="H727" t="str">
        <f>IF($C727="","",IF($C727=0,"",
IF(SUMIFS(Source!M:M,Source!$B:$B,'Process (2)'!$B727,Source!$Q:$Q,"Chiều")=0,"",SUMIFS(Source!M:M,Source!$B:$B,'Process (2)'!$B727,Source!$Q:$Q,"Chiều"))))</f>
        <v/>
      </c>
      <c r="I727" t="str">
        <f>IF($C727="","",IF($C727=0,"",
IF($H727="","",SUMIFS(Source!J:J,Source!$B:$B,'Process (2)'!$B727,Source!$Q:$Q,"Chiều"))))</f>
        <v/>
      </c>
      <c r="J727" t="str">
        <f>IF($C727="","",IF($C727=0,"",
IF($H727="","",SUMIFS(Source!K:K,Source!$B:$B,'Process (2)'!$B727,Source!$Q:$Q,"Chiều"))))</f>
        <v/>
      </c>
      <c r="K727" t="str">
        <f>IF($C727="","",IF($C727=0,"",
IF($H727="","",SUMIFS(Source!L:L,Source!$B:$B,'Process (2)'!$B727,Source!$Q:$Q,"Chiều"))))</f>
        <v/>
      </c>
    </row>
    <row r="728" spans="1:11" x14ac:dyDescent="0.25">
      <c r="A728" t="str">
        <v/>
      </c>
      <c r="B728" t="str">
        <v/>
      </c>
      <c r="C728" t="str">
        <f>IF(B728="","",COUNTIF(Source!$B$1:$B$999,B728))</f>
        <v/>
      </c>
      <c r="D728" t="str">
        <f>IF($C728="","",IF($C728=0,"",
IF(SUMIFS(Source!I:I,Source!$B:$B,'Process (2)'!$B728,Source!$Q:$Q,"Sáng")=0,"",SUMIFS(Source!I:I,Source!$B:$B,'Process (2)'!$B728,Source!$Q:$Q,"Sáng"))))</f>
        <v/>
      </c>
      <c r="E728" t="str">
        <f>IF($C728="","",IF($C728=0,"",
IF($D728="","",SUMIFS(Source!J:J,Source!$B:$B,'Process (2)'!$B728,Source!$Q:$Q,"Sáng"))))</f>
        <v/>
      </c>
      <c r="F728" t="str">
        <f>IF($C728="","",IF($C728=0,"",
IF($D728="","",SUMIFS(Source!K:K,Source!$B:$B,'Process (2)'!$B728,Source!$Q:$Q,"Sáng"))))</f>
        <v/>
      </c>
      <c r="G728" t="str">
        <f>IF($C728="","",IF($C728=0,"",
IF($D728="","",SUMIFS(Source!L:L,Source!$B:$B,'Process (2)'!$B728,Source!$Q:$Q,"Sáng"))))</f>
        <v/>
      </c>
      <c r="H728" t="str">
        <f>IF($C728="","",IF($C728=0,"",
IF(SUMIFS(Source!M:M,Source!$B:$B,'Process (2)'!$B728,Source!$Q:$Q,"Chiều")=0,"",SUMIFS(Source!M:M,Source!$B:$B,'Process (2)'!$B728,Source!$Q:$Q,"Chiều"))))</f>
        <v/>
      </c>
      <c r="I728" t="str">
        <f>IF($C728="","",IF($C728=0,"",
IF($H728="","",SUMIFS(Source!J:J,Source!$B:$B,'Process (2)'!$B728,Source!$Q:$Q,"Chiều"))))</f>
        <v/>
      </c>
      <c r="J728" t="str">
        <f>IF($C728="","",IF($C728=0,"",
IF($H728="","",SUMIFS(Source!K:K,Source!$B:$B,'Process (2)'!$B728,Source!$Q:$Q,"Chiều"))))</f>
        <v/>
      </c>
      <c r="K728" t="str">
        <f>IF($C728="","",IF($C728=0,"",
IF($H728="","",SUMIFS(Source!L:L,Source!$B:$B,'Process (2)'!$B728,Source!$Q:$Q,"Chiều"))))</f>
        <v/>
      </c>
    </row>
    <row r="729" spans="1:11" x14ac:dyDescent="0.25">
      <c r="A729" t="str">
        <v/>
      </c>
      <c r="B729" t="str">
        <v/>
      </c>
      <c r="C729" t="str">
        <f>IF(B729="","",COUNTIF(Source!$B$1:$B$999,B729))</f>
        <v/>
      </c>
      <c r="D729" t="str">
        <f>IF($C729="","",IF($C729=0,"",
IF(SUMIFS(Source!I:I,Source!$B:$B,'Process (2)'!$B729,Source!$Q:$Q,"Sáng")=0,"",SUMIFS(Source!I:I,Source!$B:$B,'Process (2)'!$B729,Source!$Q:$Q,"Sáng"))))</f>
        <v/>
      </c>
      <c r="E729" t="str">
        <f>IF($C729="","",IF($C729=0,"",
IF($D729="","",SUMIFS(Source!J:J,Source!$B:$B,'Process (2)'!$B729,Source!$Q:$Q,"Sáng"))))</f>
        <v/>
      </c>
      <c r="F729" t="str">
        <f>IF($C729="","",IF($C729=0,"",
IF($D729="","",SUMIFS(Source!K:K,Source!$B:$B,'Process (2)'!$B729,Source!$Q:$Q,"Sáng"))))</f>
        <v/>
      </c>
      <c r="G729" t="str">
        <f>IF($C729="","",IF($C729=0,"",
IF($D729="","",SUMIFS(Source!L:L,Source!$B:$B,'Process (2)'!$B729,Source!$Q:$Q,"Sáng"))))</f>
        <v/>
      </c>
      <c r="H729" t="str">
        <f>IF($C729="","",IF($C729=0,"",
IF(SUMIFS(Source!M:M,Source!$B:$B,'Process (2)'!$B729,Source!$Q:$Q,"Chiều")=0,"",SUMIFS(Source!M:M,Source!$B:$B,'Process (2)'!$B729,Source!$Q:$Q,"Chiều"))))</f>
        <v/>
      </c>
      <c r="I729" t="str">
        <f>IF($C729="","",IF($C729=0,"",
IF($H729="","",SUMIFS(Source!J:J,Source!$B:$B,'Process (2)'!$B729,Source!$Q:$Q,"Chiều"))))</f>
        <v/>
      </c>
      <c r="J729" t="str">
        <f>IF($C729="","",IF($C729=0,"",
IF($H729="","",SUMIFS(Source!K:K,Source!$B:$B,'Process (2)'!$B729,Source!$Q:$Q,"Chiều"))))</f>
        <v/>
      </c>
      <c r="K729" t="str">
        <f>IF($C729="","",IF($C729=0,"",
IF($H729="","",SUMIFS(Source!L:L,Source!$B:$B,'Process (2)'!$B729,Source!$Q:$Q,"Chiều"))))</f>
        <v/>
      </c>
    </row>
    <row r="730" spans="1:11" x14ac:dyDescent="0.25">
      <c r="A730" t="str">
        <v/>
      </c>
      <c r="B730" t="str">
        <v/>
      </c>
      <c r="C730" t="str">
        <f>IF(B730="","",COUNTIF(Source!$B$1:$B$999,B730))</f>
        <v/>
      </c>
      <c r="D730" t="str">
        <f>IF($C730="","",IF($C730=0,"",
IF(SUMIFS(Source!I:I,Source!$B:$B,'Process (2)'!$B730,Source!$Q:$Q,"Sáng")=0,"",SUMIFS(Source!I:I,Source!$B:$B,'Process (2)'!$B730,Source!$Q:$Q,"Sáng"))))</f>
        <v/>
      </c>
      <c r="E730" t="str">
        <f>IF($C730="","",IF($C730=0,"",
IF($D730="","",SUMIFS(Source!J:J,Source!$B:$B,'Process (2)'!$B730,Source!$Q:$Q,"Sáng"))))</f>
        <v/>
      </c>
      <c r="F730" t="str">
        <f>IF($C730="","",IF($C730=0,"",
IF($D730="","",SUMIFS(Source!K:K,Source!$B:$B,'Process (2)'!$B730,Source!$Q:$Q,"Sáng"))))</f>
        <v/>
      </c>
      <c r="G730" t="str">
        <f>IF($C730="","",IF($C730=0,"",
IF($D730="","",SUMIFS(Source!L:L,Source!$B:$B,'Process (2)'!$B730,Source!$Q:$Q,"Sáng"))))</f>
        <v/>
      </c>
      <c r="H730" t="str">
        <f>IF($C730="","",IF($C730=0,"",
IF(SUMIFS(Source!M:M,Source!$B:$B,'Process (2)'!$B730,Source!$Q:$Q,"Chiều")=0,"",SUMIFS(Source!M:M,Source!$B:$B,'Process (2)'!$B730,Source!$Q:$Q,"Chiều"))))</f>
        <v/>
      </c>
      <c r="I730" t="str">
        <f>IF($C730="","",IF($C730=0,"",
IF($H730="","",SUMIFS(Source!J:J,Source!$B:$B,'Process (2)'!$B730,Source!$Q:$Q,"Chiều"))))</f>
        <v/>
      </c>
      <c r="J730" t="str">
        <f>IF($C730="","",IF($C730=0,"",
IF($H730="","",SUMIFS(Source!K:K,Source!$B:$B,'Process (2)'!$B730,Source!$Q:$Q,"Chiều"))))</f>
        <v/>
      </c>
      <c r="K730" t="str">
        <f>IF($C730="","",IF($C730=0,"",
IF($H730="","",SUMIFS(Source!L:L,Source!$B:$B,'Process (2)'!$B730,Source!$Q:$Q,"Chiều"))))</f>
        <v/>
      </c>
    </row>
    <row r="731" spans="1:11" x14ac:dyDescent="0.25">
      <c r="A731" t="str">
        <v/>
      </c>
      <c r="B731" t="str">
        <v/>
      </c>
      <c r="C731" t="str">
        <f>IF(B731="","",COUNTIF(Source!$B$1:$B$999,B731))</f>
        <v/>
      </c>
      <c r="D731" t="str">
        <f>IF($C731="","",IF($C731=0,"",
IF(SUMIFS(Source!I:I,Source!$B:$B,'Process (2)'!$B731,Source!$Q:$Q,"Sáng")=0,"",SUMIFS(Source!I:I,Source!$B:$B,'Process (2)'!$B731,Source!$Q:$Q,"Sáng"))))</f>
        <v/>
      </c>
      <c r="E731" t="str">
        <f>IF($C731="","",IF($C731=0,"",
IF($D731="","",SUMIFS(Source!J:J,Source!$B:$B,'Process (2)'!$B731,Source!$Q:$Q,"Sáng"))))</f>
        <v/>
      </c>
      <c r="F731" t="str">
        <f>IF($C731="","",IF($C731=0,"",
IF($D731="","",SUMIFS(Source!K:K,Source!$B:$B,'Process (2)'!$B731,Source!$Q:$Q,"Sáng"))))</f>
        <v/>
      </c>
      <c r="G731" t="str">
        <f>IF($C731="","",IF($C731=0,"",
IF($D731="","",SUMIFS(Source!L:L,Source!$B:$B,'Process (2)'!$B731,Source!$Q:$Q,"Sáng"))))</f>
        <v/>
      </c>
      <c r="H731" t="str">
        <f>IF($C731="","",IF($C731=0,"",
IF(SUMIFS(Source!M:M,Source!$B:$B,'Process (2)'!$B731,Source!$Q:$Q,"Chiều")=0,"",SUMIFS(Source!M:M,Source!$B:$B,'Process (2)'!$B731,Source!$Q:$Q,"Chiều"))))</f>
        <v/>
      </c>
      <c r="I731" t="str">
        <f>IF($C731="","",IF($C731=0,"",
IF($H731="","",SUMIFS(Source!J:J,Source!$B:$B,'Process (2)'!$B731,Source!$Q:$Q,"Chiều"))))</f>
        <v/>
      </c>
      <c r="J731" t="str">
        <f>IF($C731="","",IF($C731=0,"",
IF($H731="","",SUMIFS(Source!K:K,Source!$B:$B,'Process (2)'!$B731,Source!$Q:$Q,"Chiều"))))</f>
        <v/>
      </c>
      <c r="K731" t="str">
        <f>IF($C731="","",IF($C731=0,"",
IF($H731="","",SUMIFS(Source!L:L,Source!$B:$B,'Process (2)'!$B731,Source!$Q:$Q,"Chiều"))))</f>
        <v/>
      </c>
    </row>
    <row r="732" spans="1:11" x14ac:dyDescent="0.25">
      <c r="A732" t="str">
        <v/>
      </c>
      <c r="B732" t="str">
        <v/>
      </c>
      <c r="C732" t="str">
        <f>IF(B732="","",COUNTIF(Source!$B$1:$B$999,B732))</f>
        <v/>
      </c>
      <c r="D732" t="str">
        <f>IF($C732="","",IF($C732=0,"",
IF(SUMIFS(Source!I:I,Source!$B:$B,'Process (2)'!$B732,Source!$Q:$Q,"Sáng")=0,"",SUMIFS(Source!I:I,Source!$B:$B,'Process (2)'!$B732,Source!$Q:$Q,"Sáng"))))</f>
        <v/>
      </c>
      <c r="E732" t="str">
        <f>IF($C732="","",IF($C732=0,"",
IF($D732="","",SUMIFS(Source!J:J,Source!$B:$B,'Process (2)'!$B732,Source!$Q:$Q,"Sáng"))))</f>
        <v/>
      </c>
      <c r="F732" t="str">
        <f>IF($C732="","",IF($C732=0,"",
IF($D732="","",SUMIFS(Source!K:K,Source!$B:$B,'Process (2)'!$B732,Source!$Q:$Q,"Sáng"))))</f>
        <v/>
      </c>
      <c r="G732" t="str">
        <f>IF($C732="","",IF($C732=0,"",
IF($D732="","",SUMIFS(Source!L:L,Source!$B:$B,'Process (2)'!$B732,Source!$Q:$Q,"Sáng"))))</f>
        <v/>
      </c>
      <c r="H732" t="str">
        <f>IF($C732="","",IF($C732=0,"",
IF(SUMIFS(Source!M:M,Source!$B:$B,'Process (2)'!$B732,Source!$Q:$Q,"Chiều")=0,"",SUMIFS(Source!M:M,Source!$B:$B,'Process (2)'!$B732,Source!$Q:$Q,"Chiều"))))</f>
        <v/>
      </c>
      <c r="I732" t="str">
        <f>IF($C732="","",IF($C732=0,"",
IF($H732="","",SUMIFS(Source!J:J,Source!$B:$B,'Process (2)'!$B732,Source!$Q:$Q,"Chiều"))))</f>
        <v/>
      </c>
      <c r="J732" t="str">
        <f>IF($C732="","",IF($C732=0,"",
IF($H732="","",SUMIFS(Source!K:K,Source!$B:$B,'Process (2)'!$B732,Source!$Q:$Q,"Chiều"))))</f>
        <v/>
      </c>
      <c r="K732" t="str">
        <f>IF($C732="","",IF($C732=0,"",
IF($H732="","",SUMIFS(Source!L:L,Source!$B:$B,'Process (2)'!$B732,Source!$Q:$Q,"Chiều"))))</f>
        <v/>
      </c>
    </row>
    <row r="733" spans="1:11" x14ac:dyDescent="0.25">
      <c r="A733" t="str">
        <v/>
      </c>
      <c r="B733" t="str">
        <v/>
      </c>
      <c r="C733" t="str">
        <f>IF(B733="","",COUNTIF(Source!$B$1:$B$999,B733))</f>
        <v/>
      </c>
      <c r="D733" t="str">
        <f>IF($C733="","",IF($C733=0,"",
IF(SUMIFS(Source!I:I,Source!$B:$B,'Process (2)'!$B733,Source!$Q:$Q,"Sáng")=0,"",SUMIFS(Source!I:I,Source!$B:$B,'Process (2)'!$B733,Source!$Q:$Q,"Sáng"))))</f>
        <v/>
      </c>
      <c r="E733" t="str">
        <f>IF($C733="","",IF($C733=0,"",
IF($D733="","",SUMIFS(Source!J:J,Source!$B:$B,'Process (2)'!$B733,Source!$Q:$Q,"Sáng"))))</f>
        <v/>
      </c>
      <c r="F733" t="str">
        <f>IF($C733="","",IF($C733=0,"",
IF($D733="","",SUMIFS(Source!K:K,Source!$B:$B,'Process (2)'!$B733,Source!$Q:$Q,"Sáng"))))</f>
        <v/>
      </c>
      <c r="G733" t="str">
        <f>IF($C733="","",IF($C733=0,"",
IF($D733="","",SUMIFS(Source!L:L,Source!$B:$B,'Process (2)'!$B733,Source!$Q:$Q,"Sáng"))))</f>
        <v/>
      </c>
      <c r="H733" t="str">
        <f>IF($C733="","",IF($C733=0,"",
IF(SUMIFS(Source!M:M,Source!$B:$B,'Process (2)'!$B733,Source!$Q:$Q,"Chiều")=0,"",SUMIFS(Source!M:M,Source!$B:$B,'Process (2)'!$B733,Source!$Q:$Q,"Chiều"))))</f>
        <v/>
      </c>
      <c r="I733" t="str">
        <f>IF($C733="","",IF($C733=0,"",
IF($H733="","",SUMIFS(Source!J:J,Source!$B:$B,'Process (2)'!$B733,Source!$Q:$Q,"Chiều"))))</f>
        <v/>
      </c>
      <c r="J733" t="str">
        <f>IF($C733="","",IF($C733=0,"",
IF($H733="","",SUMIFS(Source!K:K,Source!$B:$B,'Process (2)'!$B733,Source!$Q:$Q,"Chiều"))))</f>
        <v/>
      </c>
      <c r="K733" t="str">
        <f>IF($C733="","",IF($C733=0,"",
IF($H733="","",SUMIFS(Source!L:L,Source!$B:$B,'Process (2)'!$B733,Source!$Q:$Q,"Chiều"))))</f>
        <v/>
      </c>
    </row>
    <row r="734" spans="1:11" x14ac:dyDescent="0.25">
      <c r="A734" t="str">
        <v/>
      </c>
      <c r="B734" t="str">
        <v/>
      </c>
      <c r="C734" t="str">
        <f>IF(B734="","",COUNTIF(Source!$B$1:$B$999,B734))</f>
        <v/>
      </c>
      <c r="D734" t="str">
        <f>IF($C734="","",IF($C734=0,"",
IF(SUMIFS(Source!I:I,Source!$B:$B,'Process (2)'!$B734,Source!$Q:$Q,"Sáng")=0,"",SUMIFS(Source!I:I,Source!$B:$B,'Process (2)'!$B734,Source!$Q:$Q,"Sáng"))))</f>
        <v/>
      </c>
      <c r="E734" t="str">
        <f>IF($C734="","",IF($C734=0,"",
IF($D734="","",SUMIFS(Source!J:J,Source!$B:$B,'Process (2)'!$B734,Source!$Q:$Q,"Sáng"))))</f>
        <v/>
      </c>
      <c r="F734" t="str">
        <f>IF($C734="","",IF($C734=0,"",
IF($D734="","",SUMIFS(Source!K:K,Source!$B:$B,'Process (2)'!$B734,Source!$Q:$Q,"Sáng"))))</f>
        <v/>
      </c>
      <c r="G734" t="str">
        <f>IF($C734="","",IF($C734=0,"",
IF($D734="","",SUMIFS(Source!L:L,Source!$B:$B,'Process (2)'!$B734,Source!$Q:$Q,"Sáng"))))</f>
        <v/>
      </c>
      <c r="H734" t="str">
        <f>IF($C734="","",IF($C734=0,"",
IF(SUMIFS(Source!M:M,Source!$B:$B,'Process (2)'!$B734,Source!$Q:$Q,"Chiều")=0,"",SUMIFS(Source!M:M,Source!$B:$B,'Process (2)'!$B734,Source!$Q:$Q,"Chiều"))))</f>
        <v/>
      </c>
      <c r="I734" t="str">
        <f>IF($C734="","",IF($C734=0,"",
IF($H734="","",SUMIFS(Source!J:J,Source!$B:$B,'Process (2)'!$B734,Source!$Q:$Q,"Chiều"))))</f>
        <v/>
      </c>
      <c r="J734" t="str">
        <f>IF($C734="","",IF($C734=0,"",
IF($H734="","",SUMIFS(Source!K:K,Source!$B:$B,'Process (2)'!$B734,Source!$Q:$Q,"Chiều"))))</f>
        <v/>
      </c>
      <c r="K734" t="str">
        <f>IF($C734="","",IF($C734=0,"",
IF($H734="","",SUMIFS(Source!L:L,Source!$B:$B,'Process (2)'!$B734,Source!$Q:$Q,"Chiều"))))</f>
        <v/>
      </c>
    </row>
    <row r="735" spans="1:11" x14ac:dyDescent="0.25">
      <c r="A735" t="str">
        <v/>
      </c>
      <c r="B735" t="str">
        <v/>
      </c>
      <c r="C735" t="str">
        <f>IF(B735="","",COUNTIF(Source!$B$1:$B$999,B735))</f>
        <v/>
      </c>
      <c r="D735" t="str">
        <f>IF($C735="","",IF($C735=0,"",
IF(SUMIFS(Source!I:I,Source!$B:$B,'Process (2)'!$B735,Source!$Q:$Q,"Sáng")=0,"",SUMIFS(Source!I:I,Source!$B:$B,'Process (2)'!$B735,Source!$Q:$Q,"Sáng"))))</f>
        <v/>
      </c>
      <c r="E735" t="str">
        <f>IF($C735="","",IF($C735=0,"",
IF($D735="","",SUMIFS(Source!J:J,Source!$B:$B,'Process (2)'!$B735,Source!$Q:$Q,"Sáng"))))</f>
        <v/>
      </c>
      <c r="F735" t="str">
        <f>IF($C735="","",IF($C735=0,"",
IF($D735="","",SUMIFS(Source!K:K,Source!$B:$B,'Process (2)'!$B735,Source!$Q:$Q,"Sáng"))))</f>
        <v/>
      </c>
      <c r="G735" t="str">
        <f>IF($C735="","",IF($C735=0,"",
IF($D735="","",SUMIFS(Source!L:L,Source!$B:$B,'Process (2)'!$B735,Source!$Q:$Q,"Sáng"))))</f>
        <v/>
      </c>
      <c r="H735" t="str">
        <f>IF($C735="","",IF($C735=0,"",
IF(SUMIFS(Source!M:M,Source!$B:$B,'Process (2)'!$B735,Source!$Q:$Q,"Chiều")=0,"",SUMIFS(Source!M:M,Source!$B:$B,'Process (2)'!$B735,Source!$Q:$Q,"Chiều"))))</f>
        <v/>
      </c>
      <c r="I735" t="str">
        <f>IF($C735="","",IF($C735=0,"",
IF($H735="","",SUMIFS(Source!J:J,Source!$B:$B,'Process (2)'!$B735,Source!$Q:$Q,"Chiều"))))</f>
        <v/>
      </c>
      <c r="J735" t="str">
        <f>IF($C735="","",IF($C735=0,"",
IF($H735="","",SUMIFS(Source!K:K,Source!$B:$B,'Process (2)'!$B735,Source!$Q:$Q,"Chiều"))))</f>
        <v/>
      </c>
      <c r="K735" t="str">
        <f>IF($C735="","",IF($C735=0,"",
IF($H735="","",SUMIFS(Source!L:L,Source!$B:$B,'Process (2)'!$B735,Source!$Q:$Q,"Chiều"))))</f>
        <v/>
      </c>
    </row>
    <row r="736" spans="1:11" x14ac:dyDescent="0.25">
      <c r="A736" t="str">
        <v/>
      </c>
      <c r="B736" t="str">
        <v/>
      </c>
      <c r="C736" t="str">
        <f>IF(B736="","",COUNTIF(Source!$B$1:$B$999,B736))</f>
        <v/>
      </c>
      <c r="D736" t="str">
        <f>IF($C736="","",IF($C736=0,"",
IF(SUMIFS(Source!I:I,Source!$B:$B,'Process (2)'!$B736,Source!$Q:$Q,"Sáng")=0,"",SUMIFS(Source!I:I,Source!$B:$B,'Process (2)'!$B736,Source!$Q:$Q,"Sáng"))))</f>
        <v/>
      </c>
      <c r="E736" t="str">
        <f>IF($C736="","",IF($C736=0,"",
IF($D736="","",SUMIFS(Source!J:J,Source!$B:$B,'Process (2)'!$B736,Source!$Q:$Q,"Sáng"))))</f>
        <v/>
      </c>
      <c r="F736" t="str">
        <f>IF($C736="","",IF($C736=0,"",
IF($D736="","",SUMIFS(Source!K:K,Source!$B:$B,'Process (2)'!$B736,Source!$Q:$Q,"Sáng"))))</f>
        <v/>
      </c>
      <c r="G736" t="str">
        <f>IF($C736="","",IF($C736=0,"",
IF($D736="","",SUMIFS(Source!L:L,Source!$B:$B,'Process (2)'!$B736,Source!$Q:$Q,"Sáng"))))</f>
        <v/>
      </c>
      <c r="H736" t="str">
        <f>IF($C736="","",IF($C736=0,"",
IF(SUMIFS(Source!M:M,Source!$B:$B,'Process (2)'!$B736,Source!$Q:$Q,"Chiều")=0,"",SUMIFS(Source!M:M,Source!$B:$B,'Process (2)'!$B736,Source!$Q:$Q,"Chiều"))))</f>
        <v/>
      </c>
      <c r="I736" t="str">
        <f>IF($C736="","",IF($C736=0,"",
IF($H736="","",SUMIFS(Source!J:J,Source!$B:$B,'Process (2)'!$B736,Source!$Q:$Q,"Chiều"))))</f>
        <v/>
      </c>
      <c r="J736" t="str">
        <f>IF($C736="","",IF($C736=0,"",
IF($H736="","",SUMIFS(Source!K:K,Source!$B:$B,'Process (2)'!$B736,Source!$Q:$Q,"Chiều"))))</f>
        <v/>
      </c>
      <c r="K736" t="str">
        <f>IF($C736="","",IF($C736=0,"",
IF($H736="","",SUMIFS(Source!L:L,Source!$B:$B,'Process (2)'!$B736,Source!$Q:$Q,"Chiều"))))</f>
        <v/>
      </c>
    </row>
    <row r="737" spans="1:11" x14ac:dyDescent="0.25">
      <c r="A737" t="str">
        <v/>
      </c>
      <c r="B737" t="str">
        <v/>
      </c>
      <c r="C737" t="str">
        <f>IF(B737="","",COUNTIF(Source!$B$1:$B$999,B737))</f>
        <v/>
      </c>
      <c r="D737" t="str">
        <f>IF($C737="","",IF($C737=0,"",
IF(SUMIFS(Source!I:I,Source!$B:$B,'Process (2)'!$B737,Source!$Q:$Q,"Sáng")=0,"",SUMIFS(Source!I:I,Source!$B:$B,'Process (2)'!$B737,Source!$Q:$Q,"Sáng"))))</f>
        <v/>
      </c>
      <c r="E737" t="str">
        <f>IF($C737="","",IF($C737=0,"",
IF($D737="","",SUMIFS(Source!J:J,Source!$B:$B,'Process (2)'!$B737,Source!$Q:$Q,"Sáng"))))</f>
        <v/>
      </c>
      <c r="F737" t="str">
        <f>IF($C737="","",IF($C737=0,"",
IF($D737="","",SUMIFS(Source!K:K,Source!$B:$B,'Process (2)'!$B737,Source!$Q:$Q,"Sáng"))))</f>
        <v/>
      </c>
      <c r="G737" t="str">
        <f>IF($C737="","",IF($C737=0,"",
IF($D737="","",SUMIFS(Source!L:L,Source!$B:$B,'Process (2)'!$B737,Source!$Q:$Q,"Sáng"))))</f>
        <v/>
      </c>
      <c r="H737" t="str">
        <f>IF($C737="","",IF($C737=0,"",
IF(SUMIFS(Source!M:M,Source!$B:$B,'Process (2)'!$B737,Source!$Q:$Q,"Chiều")=0,"",SUMIFS(Source!M:M,Source!$B:$B,'Process (2)'!$B737,Source!$Q:$Q,"Chiều"))))</f>
        <v/>
      </c>
      <c r="I737" t="str">
        <f>IF($C737="","",IF($C737=0,"",
IF($H737="","",SUMIFS(Source!J:J,Source!$B:$B,'Process (2)'!$B737,Source!$Q:$Q,"Chiều"))))</f>
        <v/>
      </c>
      <c r="J737" t="str">
        <f>IF($C737="","",IF($C737=0,"",
IF($H737="","",SUMIFS(Source!K:K,Source!$B:$B,'Process (2)'!$B737,Source!$Q:$Q,"Chiều"))))</f>
        <v/>
      </c>
      <c r="K737" t="str">
        <f>IF($C737="","",IF($C737=0,"",
IF($H737="","",SUMIFS(Source!L:L,Source!$B:$B,'Process (2)'!$B737,Source!$Q:$Q,"Chiều"))))</f>
        <v/>
      </c>
    </row>
    <row r="738" spans="1:11" x14ac:dyDescent="0.25">
      <c r="A738" t="str">
        <v/>
      </c>
      <c r="B738" t="str">
        <v/>
      </c>
      <c r="C738" t="str">
        <f>IF(B738="","",COUNTIF(Source!$B$1:$B$999,B738))</f>
        <v/>
      </c>
      <c r="D738" t="str">
        <f>IF($C738="","",IF($C738=0,"",
IF(SUMIFS(Source!I:I,Source!$B:$B,'Process (2)'!$B738,Source!$Q:$Q,"Sáng")=0,"",SUMIFS(Source!I:I,Source!$B:$B,'Process (2)'!$B738,Source!$Q:$Q,"Sáng"))))</f>
        <v/>
      </c>
      <c r="E738" t="str">
        <f>IF($C738="","",IF($C738=0,"",
IF($D738="","",SUMIFS(Source!J:J,Source!$B:$B,'Process (2)'!$B738,Source!$Q:$Q,"Sáng"))))</f>
        <v/>
      </c>
      <c r="F738" t="str">
        <f>IF($C738="","",IF($C738=0,"",
IF($D738="","",SUMIFS(Source!K:K,Source!$B:$B,'Process (2)'!$B738,Source!$Q:$Q,"Sáng"))))</f>
        <v/>
      </c>
      <c r="G738" t="str">
        <f>IF($C738="","",IF($C738=0,"",
IF($D738="","",SUMIFS(Source!L:L,Source!$B:$B,'Process (2)'!$B738,Source!$Q:$Q,"Sáng"))))</f>
        <v/>
      </c>
      <c r="H738" t="str">
        <f>IF($C738="","",IF($C738=0,"",
IF(SUMIFS(Source!M:M,Source!$B:$B,'Process (2)'!$B738,Source!$Q:$Q,"Chiều")=0,"",SUMIFS(Source!M:M,Source!$B:$B,'Process (2)'!$B738,Source!$Q:$Q,"Chiều"))))</f>
        <v/>
      </c>
      <c r="I738" t="str">
        <f>IF($C738="","",IF($C738=0,"",
IF($H738="","",SUMIFS(Source!J:J,Source!$B:$B,'Process (2)'!$B738,Source!$Q:$Q,"Chiều"))))</f>
        <v/>
      </c>
      <c r="J738" t="str">
        <f>IF($C738="","",IF($C738=0,"",
IF($H738="","",SUMIFS(Source!K:K,Source!$B:$B,'Process (2)'!$B738,Source!$Q:$Q,"Chiều"))))</f>
        <v/>
      </c>
      <c r="K738" t="str">
        <f>IF($C738="","",IF($C738=0,"",
IF($H738="","",SUMIFS(Source!L:L,Source!$B:$B,'Process (2)'!$B738,Source!$Q:$Q,"Chiều"))))</f>
        <v/>
      </c>
    </row>
    <row r="739" spans="1:11" x14ac:dyDescent="0.25">
      <c r="A739" t="str">
        <v/>
      </c>
      <c r="B739" t="str">
        <v/>
      </c>
      <c r="C739" t="str">
        <f>IF(B739="","",COUNTIF(Source!$B$1:$B$999,B739))</f>
        <v/>
      </c>
      <c r="D739" t="str">
        <f>IF($C739="","",IF($C739=0,"",
IF(SUMIFS(Source!I:I,Source!$B:$B,'Process (2)'!$B739,Source!$Q:$Q,"Sáng")=0,"",SUMIFS(Source!I:I,Source!$B:$B,'Process (2)'!$B739,Source!$Q:$Q,"Sáng"))))</f>
        <v/>
      </c>
      <c r="E739" t="str">
        <f>IF($C739="","",IF($C739=0,"",
IF($D739="","",SUMIFS(Source!J:J,Source!$B:$B,'Process (2)'!$B739,Source!$Q:$Q,"Sáng"))))</f>
        <v/>
      </c>
      <c r="F739" t="str">
        <f>IF($C739="","",IF($C739=0,"",
IF($D739="","",SUMIFS(Source!K:K,Source!$B:$B,'Process (2)'!$B739,Source!$Q:$Q,"Sáng"))))</f>
        <v/>
      </c>
      <c r="G739" t="str">
        <f>IF($C739="","",IF($C739=0,"",
IF($D739="","",SUMIFS(Source!L:L,Source!$B:$B,'Process (2)'!$B739,Source!$Q:$Q,"Sáng"))))</f>
        <v/>
      </c>
      <c r="H739" t="str">
        <f>IF($C739="","",IF($C739=0,"",
IF(SUMIFS(Source!M:M,Source!$B:$B,'Process (2)'!$B739,Source!$Q:$Q,"Chiều")=0,"",SUMIFS(Source!M:M,Source!$B:$B,'Process (2)'!$B739,Source!$Q:$Q,"Chiều"))))</f>
        <v/>
      </c>
      <c r="I739" t="str">
        <f>IF($C739="","",IF($C739=0,"",
IF($H739="","",SUMIFS(Source!J:J,Source!$B:$B,'Process (2)'!$B739,Source!$Q:$Q,"Chiều"))))</f>
        <v/>
      </c>
      <c r="J739" t="str">
        <f>IF($C739="","",IF($C739=0,"",
IF($H739="","",SUMIFS(Source!K:K,Source!$B:$B,'Process (2)'!$B739,Source!$Q:$Q,"Chiều"))))</f>
        <v/>
      </c>
      <c r="K739" t="str">
        <f>IF($C739="","",IF($C739=0,"",
IF($H739="","",SUMIFS(Source!L:L,Source!$B:$B,'Process (2)'!$B739,Source!$Q:$Q,"Chiều"))))</f>
        <v/>
      </c>
    </row>
    <row r="740" spans="1:11" x14ac:dyDescent="0.25">
      <c r="A740" t="str">
        <v/>
      </c>
      <c r="B740" t="str">
        <v/>
      </c>
      <c r="C740" t="str">
        <f>IF(B740="","",COUNTIF(Source!$B$1:$B$999,B740))</f>
        <v/>
      </c>
      <c r="D740" t="str">
        <f>IF($C740="","",IF($C740=0,"",
IF(SUMIFS(Source!I:I,Source!$B:$B,'Process (2)'!$B740,Source!$Q:$Q,"Sáng")=0,"",SUMIFS(Source!I:I,Source!$B:$B,'Process (2)'!$B740,Source!$Q:$Q,"Sáng"))))</f>
        <v/>
      </c>
      <c r="E740" t="str">
        <f>IF($C740="","",IF($C740=0,"",
IF($D740="","",SUMIFS(Source!J:J,Source!$B:$B,'Process (2)'!$B740,Source!$Q:$Q,"Sáng"))))</f>
        <v/>
      </c>
      <c r="F740" t="str">
        <f>IF($C740="","",IF($C740=0,"",
IF($D740="","",SUMIFS(Source!K:K,Source!$B:$B,'Process (2)'!$B740,Source!$Q:$Q,"Sáng"))))</f>
        <v/>
      </c>
      <c r="G740" t="str">
        <f>IF($C740="","",IF($C740=0,"",
IF($D740="","",SUMIFS(Source!L:L,Source!$B:$B,'Process (2)'!$B740,Source!$Q:$Q,"Sáng"))))</f>
        <v/>
      </c>
      <c r="H740" t="str">
        <f>IF($C740="","",IF($C740=0,"",
IF(SUMIFS(Source!M:M,Source!$B:$B,'Process (2)'!$B740,Source!$Q:$Q,"Chiều")=0,"",SUMIFS(Source!M:M,Source!$B:$B,'Process (2)'!$B740,Source!$Q:$Q,"Chiều"))))</f>
        <v/>
      </c>
      <c r="I740" t="str">
        <f>IF($C740="","",IF($C740=0,"",
IF($H740="","",SUMIFS(Source!J:J,Source!$B:$B,'Process (2)'!$B740,Source!$Q:$Q,"Chiều"))))</f>
        <v/>
      </c>
      <c r="J740" t="str">
        <f>IF($C740="","",IF($C740=0,"",
IF($H740="","",SUMIFS(Source!K:K,Source!$B:$B,'Process (2)'!$B740,Source!$Q:$Q,"Chiều"))))</f>
        <v/>
      </c>
      <c r="K740" t="str">
        <f>IF($C740="","",IF($C740=0,"",
IF($H740="","",SUMIFS(Source!L:L,Source!$B:$B,'Process (2)'!$B740,Source!$Q:$Q,"Chiều"))))</f>
        <v/>
      </c>
    </row>
    <row r="741" spans="1:11" x14ac:dyDescent="0.25">
      <c r="A741" t="str">
        <v/>
      </c>
      <c r="B741" t="str">
        <v/>
      </c>
      <c r="C741" t="str">
        <f>IF(B741="","",COUNTIF(Source!$B$1:$B$999,B741))</f>
        <v/>
      </c>
      <c r="D741" t="str">
        <f>IF($C741="","",IF($C741=0,"",
IF(SUMIFS(Source!I:I,Source!$B:$B,'Process (2)'!$B741,Source!$Q:$Q,"Sáng")=0,"",SUMIFS(Source!I:I,Source!$B:$B,'Process (2)'!$B741,Source!$Q:$Q,"Sáng"))))</f>
        <v/>
      </c>
      <c r="E741" t="str">
        <f>IF($C741="","",IF($C741=0,"",
IF($D741="","",SUMIFS(Source!J:J,Source!$B:$B,'Process (2)'!$B741,Source!$Q:$Q,"Sáng"))))</f>
        <v/>
      </c>
      <c r="F741" t="str">
        <f>IF($C741="","",IF($C741=0,"",
IF($D741="","",SUMIFS(Source!K:K,Source!$B:$B,'Process (2)'!$B741,Source!$Q:$Q,"Sáng"))))</f>
        <v/>
      </c>
      <c r="G741" t="str">
        <f>IF($C741="","",IF($C741=0,"",
IF($D741="","",SUMIFS(Source!L:L,Source!$B:$B,'Process (2)'!$B741,Source!$Q:$Q,"Sáng"))))</f>
        <v/>
      </c>
      <c r="H741" t="str">
        <f>IF($C741="","",IF($C741=0,"",
IF(SUMIFS(Source!M:M,Source!$B:$B,'Process (2)'!$B741,Source!$Q:$Q,"Chiều")=0,"",SUMIFS(Source!M:M,Source!$B:$B,'Process (2)'!$B741,Source!$Q:$Q,"Chiều"))))</f>
        <v/>
      </c>
      <c r="I741" t="str">
        <f>IF($C741="","",IF($C741=0,"",
IF($H741="","",SUMIFS(Source!J:J,Source!$B:$B,'Process (2)'!$B741,Source!$Q:$Q,"Chiều"))))</f>
        <v/>
      </c>
      <c r="J741" t="str">
        <f>IF($C741="","",IF($C741=0,"",
IF($H741="","",SUMIFS(Source!K:K,Source!$B:$B,'Process (2)'!$B741,Source!$Q:$Q,"Chiều"))))</f>
        <v/>
      </c>
      <c r="K741" t="str">
        <f>IF($C741="","",IF($C741=0,"",
IF($H741="","",SUMIFS(Source!L:L,Source!$B:$B,'Process (2)'!$B741,Source!$Q:$Q,"Chiều"))))</f>
        <v/>
      </c>
    </row>
    <row r="742" spans="1:11" x14ac:dyDescent="0.25">
      <c r="A742" t="str">
        <v/>
      </c>
      <c r="B742" t="str">
        <v/>
      </c>
      <c r="C742" t="str">
        <f>IF(B742="","",COUNTIF(Source!$B$1:$B$999,B742))</f>
        <v/>
      </c>
      <c r="D742" t="str">
        <f>IF($C742="","",IF($C742=0,"",
IF(SUMIFS(Source!I:I,Source!$B:$B,'Process (2)'!$B742,Source!$Q:$Q,"Sáng")=0,"",SUMIFS(Source!I:I,Source!$B:$B,'Process (2)'!$B742,Source!$Q:$Q,"Sáng"))))</f>
        <v/>
      </c>
      <c r="E742" t="str">
        <f>IF($C742="","",IF($C742=0,"",
IF($D742="","",SUMIFS(Source!J:J,Source!$B:$B,'Process (2)'!$B742,Source!$Q:$Q,"Sáng"))))</f>
        <v/>
      </c>
      <c r="F742" t="str">
        <f>IF($C742="","",IF($C742=0,"",
IF($D742="","",SUMIFS(Source!K:K,Source!$B:$B,'Process (2)'!$B742,Source!$Q:$Q,"Sáng"))))</f>
        <v/>
      </c>
      <c r="G742" t="str">
        <f>IF($C742="","",IF($C742=0,"",
IF($D742="","",SUMIFS(Source!L:L,Source!$B:$B,'Process (2)'!$B742,Source!$Q:$Q,"Sáng"))))</f>
        <v/>
      </c>
      <c r="H742" t="str">
        <f>IF($C742="","",IF($C742=0,"",
IF(SUMIFS(Source!M:M,Source!$B:$B,'Process (2)'!$B742,Source!$Q:$Q,"Chiều")=0,"",SUMIFS(Source!M:M,Source!$B:$B,'Process (2)'!$B742,Source!$Q:$Q,"Chiều"))))</f>
        <v/>
      </c>
      <c r="I742" t="str">
        <f>IF($C742="","",IF($C742=0,"",
IF($H742="","",SUMIFS(Source!J:J,Source!$B:$B,'Process (2)'!$B742,Source!$Q:$Q,"Chiều"))))</f>
        <v/>
      </c>
      <c r="J742" t="str">
        <f>IF($C742="","",IF($C742=0,"",
IF($H742="","",SUMIFS(Source!K:K,Source!$B:$B,'Process (2)'!$B742,Source!$Q:$Q,"Chiều"))))</f>
        <v/>
      </c>
      <c r="K742" t="str">
        <f>IF($C742="","",IF($C742=0,"",
IF($H742="","",SUMIFS(Source!L:L,Source!$B:$B,'Process (2)'!$B742,Source!$Q:$Q,"Chiều"))))</f>
        <v/>
      </c>
    </row>
    <row r="743" spans="1:11" x14ac:dyDescent="0.25">
      <c r="A743" t="str">
        <v/>
      </c>
      <c r="B743" t="str">
        <v/>
      </c>
      <c r="C743" t="str">
        <f>IF(B743="","",COUNTIF(Source!$B$1:$B$999,B743))</f>
        <v/>
      </c>
      <c r="D743" t="str">
        <f>IF($C743="","",IF($C743=0,"",
IF(SUMIFS(Source!I:I,Source!$B:$B,'Process (2)'!$B743,Source!$Q:$Q,"Sáng")=0,"",SUMIFS(Source!I:I,Source!$B:$B,'Process (2)'!$B743,Source!$Q:$Q,"Sáng"))))</f>
        <v/>
      </c>
      <c r="E743" t="str">
        <f>IF($C743="","",IF($C743=0,"",
IF($D743="","",SUMIFS(Source!J:J,Source!$B:$B,'Process (2)'!$B743,Source!$Q:$Q,"Sáng"))))</f>
        <v/>
      </c>
      <c r="F743" t="str">
        <f>IF($C743="","",IF($C743=0,"",
IF($D743="","",SUMIFS(Source!K:K,Source!$B:$B,'Process (2)'!$B743,Source!$Q:$Q,"Sáng"))))</f>
        <v/>
      </c>
      <c r="G743" t="str">
        <f>IF($C743="","",IF($C743=0,"",
IF($D743="","",SUMIFS(Source!L:L,Source!$B:$B,'Process (2)'!$B743,Source!$Q:$Q,"Sáng"))))</f>
        <v/>
      </c>
      <c r="H743" t="str">
        <f>IF($C743="","",IF($C743=0,"",
IF(SUMIFS(Source!M:M,Source!$B:$B,'Process (2)'!$B743,Source!$Q:$Q,"Chiều")=0,"",SUMIFS(Source!M:M,Source!$B:$B,'Process (2)'!$B743,Source!$Q:$Q,"Chiều"))))</f>
        <v/>
      </c>
      <c r="I743" t="str">
        <f>IF($C743="","",IF($C743=0,"",
IF($H743="","",SUMIFS(Source!J:J,Source!$B:$B,'Process (2)'!$B743,Source!$Q:$Q,"Chiều"))))</f>
        <v/>
      </c>
      <c r="J743" t="str">
        <f>IF($C743="","",IF($C743=0,"",
IF($H743="","",SUMIFS(Source!K:K,Source!$B:$B,'Process (2)'!$B743,Source!$Q:$Q,"Chiều"))))</f>
        <v/>
      </c>
      <c r="K743" t="str">
        <f>IF($C743="","",IF($C743=0,"",
IF($H743="","",SUMIFS(Source!L:L,Source!$B:$B,'Process (2)'!$B743,Source!$Q:$Q,"Chiều"))))</f>
        <v/>
      </c>
    </row>
    <row r="744" spans="1:11" x14ac:dyDescent="0.25">
      <c r="A744" t="str">
        <v/>
      </c>
      <c r="B744" t="str">
        <v/>
      </c>
      <c r="C744" t="str">
        <f>IF(B744="","",COUNTIF(Source!$B$1:$B$999,B744))</f>
        <v/>
      </c>
      <c r="D744" t="str">
        <f>IF($C744="","",IF($C744=0,"",
IF(SUMIFS(Source!I:I,Source!$B:$B,'Process (2)'!$B744,Source!$Q:$Q,"Sáng")=0,"",SUMIFS(Source!I:I,Source!$B:$B,'Process (2)'!$B744,Source!$Q:$Q,"Sáng"))))</f>
        <v/>
      </c>
      <c r="E744" t="str">
        <f>IF($C744="","",IF($C744=0,"",
IF($D744="","",SUMIFS(Source!J:J,Source!$B:$B,'Process (2)'!$B744,Source!$Q:$Q,"Sáng"))))</f>
        <v/>
      </c>
      <c r="F744" t="str">
        <f>IF($C744="","",IF($C744=0,"",
IF($D744="","",SUMIFS(Source!K:K,Source!$B:$B,'Process (2)'!$B744,Source!$Q:$Q,"Sáng"))))</f>
        <v/>
      </c>
      <c r="G744" t="str">
        <f>IF($C744="","",IF($C744=0,"",
IF($D744="","",SUMIFS(Source!L:L,Source!$B:$B,'Process (2)'!$B744,Source!$Q:$Q,"Sáng"))))</f>
        <v/>
      </c>
      <c r="H744" t="str">
        <f>IF($C744="","",IF($C744=0,"",
IF(SUMIFS(Source!M:M,Source!$B:$B,'Process (2)'!$B744,Source!$Q:$Q,"Chiều")=0,"",SUMIFS(Source!M:M,Source!$B:$B,'Process (2)'!$B744,Source!$Q:$Q,"Chiều"))))</f>
        <v/>
      </c>
      <c r="I744" t="str">
        <f>IF($C744="","",IF($C744=0,"",
IF($H744="","",SUMIFS(Source!J:J,Source!$B:$B,'Process (2)'!$B744,Source!$Q:$Q,"Chiều"))))</f>
        <v/>
      </c>
      <c r="J744" t="str">
        <f>IF($C744="","",IF($C744=0,"",
IF($H744="","",SUMIFS(Source!K:K,Source!$B:$B,'Process (2)'!$B744,Source!$Q:$Q,"Chiều"))))</f>
        <v/>
      </c>
      <c r="K744" t="str">
        <f>IF($C744="","",IF($C744=0,"",
IF($H744="","",SUMIFS(Source!L:L,Source!$B:$B,'Process (2)'!$B744,Source!$Q:$Q,"Chiều"))))</f>
        <v/>
      </c>
    </row>
    <row r="745" spans="1:11" x14ac:dyDescent="0.25">
      <c r="A745" t="str">
        <v/>
      </c>
      <c r="B745" t="str">
        <v/>
      </c>
      <c r="C745" t="str">
        <f>IF(B745="","",COUNTIF(Source!$B$1:$B$999,B745))</f>
        <v/>
      </c>
      <c r="D745" t="str">
        <f>IF($C745="","",IF($C745=0,"",
IF(SUMIFS(Source!I:I,Source!$B:$B,'Process (2)'!$B745,Source!$Q:$Q,"Sáng")=0,"",SUMIFS(Source!I:I,Source!$B:$B,'Process (2)'!$B745,Source!$Q:$Q,"Sáng"))))</f>
        <v/>
      </c>
      <c r="E745" t="str">
        <f>IF($C745="","",IF($C745=0,"",
IF($D745="","",SUMIFS(Source!J:J,Source!$B:$B,'Process (2)'!$B745,Source!$Q:$Q,"Sáng"))))</f>
        <v/>
      </c>
      <c r="F745" t="str">
        <f>IF($C745="","",IF($C745=0,"",
IF($D745="","",SUMIFS(Source!K:K,Source!$B:$B,'Process (2)'!$B745,Source!$Q:$Q,"Sáng"))))</f>
        <v/>
      </c>
      <c r="G745" t="str">
        <f>IF($C745="","",IF($C745=0,"",
IF($D745="","",SUMIFS(Source!L:L,Source!$B:$B,'Process (2)'!$B745,Source!$Q:$Q,"Sáng"))))</f>
        <v/>
      </c>
      <c r="H745" t="str">
        <f>IF($C745="","",IF($C745=0,"",
IF(SUMIFS(Source!M:M,Source!$B:$B,'Process (2)'!$B745,Source!$Q:$Q,"Chiều")=0,"",SUMIFS(Source!M:M,Source!$B:$B,'Process (2)'!$B745,Source!$Q:$Q,"Chiều"))))</f>
        <v/>
      </c>
      <c r="I745" t="str">
        <f>IF($C745="","",IF($C745=0,"",
IF($H745="","",SUMIFS(Source!J:J,Source!$B:$B,'Process (2)'!$B745,Source!$Q:$Q,"Chiều"))))</f>
        <v/>
      </c>
      <c r="J745" t="str">
        <f>IF($C745="","",IF($C745=0,"",
IF($H745="","",SUMIFS(Source!K:K,Source!$B:$B,'Process (2)'!$B745,Source!$Q:$Q,"Chiều"))))</f>
        <v/>
      </c>
      <c r="K745" t="str">
        <f>IF($C745="","",IF($C745=0,"",
IF($H745="","",SUMIFS(Source!L:L,Source!$B:$B,'Process (2)'!$B745,Source!$Q:$Q,"Chiều"))))</f>
        <v/>
      </c>
    </row>
    <row r="746" spans="1:11" x14ac:dyDescent="0.25">
      <c r="A746" t="str">
        <v/>
      </c>
      <c r="B746" t="str">
        <v/>
      </c>
      <c r="C746" t="str">
        <f>IF(B746="","",COUNTIF(Source!$B$1:$B$999,B746))</f>
        <v/>
      </c>
      <c r="D746" t="str">
        <f>IF($C746="","",IF($C746=0,"",
IF(SUMIFS(Source!I:I,Source!$B:$B,'Process (2)'!$B746,Source!$Q:$Q,"Sáng")=0,"",SUMIFS(Source!I:I,Source!$B:$B,'Process (2)'!$B746,Source!$Q:$Q,"Sáng"))))</f>
        <v/>
      </c>
      <c r="E746" t="str">
        <f>IF($C746="","",IF($C746=0,"",
IF($D746="","",SUMIFS(Source!J:J,Source!$B:$B,'Process (2)'!$B746,Source!$Q:$Q,"Sáng"))))</f>
        <v/>
      </c>
      <c r="F746" t="str">
        <f>IF($C746="","",IF($C746=0,"",
IF($D746="","",SUMIFS(Source!K:K,Source!$B:$B,'Process (2)'!$B746,Source!$Q:$Q,"Sáng"))))</f>
        <v/>
      </c>
      <c r="G746" t="str">
        <f>IF($C746="","",IF($C746=0,"",
IF($D746="","",SUMIFS(Source!L:L,Source!$B:$B,'Process (2)'!$B746,Source!$Q:$Q,"Sáng"))))</f>
        <v/>
      </c>
      <c r="H746" t="str">
        <f>IF($C746="","",IF($C746=0,"",
IF(SUMIFS(Source!M:M,Source!$B:$B,'Process (2)'!$B746,Source!$Q:$Q,"Chiều")=0,"",SUMIFS(Source!M:M,Source!$B:$B,'Process (2)'!$B746,Source!$Q:$Q,"Chiều"))))</f>
        <v/>
      </c>
      <c r="I746" t="str">
        <f>IF($C746="","",IF($C746=0,"",
IF($H746="","",SUMIFS(Source!J:J,Source!$B:$B,'Process (2)'!$B746,Source!$Q:$Q,"Chiều"))))</f>
        <v/>
      </c>
      <c r="J746" t="str">
        <f>IF($C746="","",IF($C746=0,"",
IF($H746="","",SUMIFS(Source!K:K,Source!$B:$B,'Process (2)'!$B746,Source!$Q:$Q,"Chiều"))))</f>
        <v/>
      </c>
      <c r="K746" t="str">
        <f>IF($C746="","",IF($C746=0,"",
IF($H746="","",SUMIFS(Source!L:L,Source!$B:$B,'Process (2)'!$B746,Source!$Q:$Q,"Chiều"))))</f>
        <v/>
      </c>
    </row>
    <row r="747" spans="1:11" x14ac:dyDescent="0.25">
      <c r="A747" t="str">
        <v/>
      </c>
      <c r="B747" t="str">
        <v/>
      </c>
      <c r="C747" t="str">
        <f>IF(B747="","",COUNTIF(Source!$B$1:$B$999,B747))</f>
        <v/>
      </c>
      <c r="D747" t="str">
        <f>IF($C747="","",IF($C747=0,"",
IF(SUMIFS(Source!I:I,Source!$B:$B,'Process (2)'!$B747,Source!$Q:$Q,"Sáng")=0,"",SUMIFS(Source!I:I,Source!$B:$B,'Process (2)'!$B747,Source!$Q:$Q,"Sáng"))))</f>
        <v/>
      </c>
      <c r="E747" t="str">
        <f>IF($C747="","",IF($C747=0,"",
IF($D747="","",SUMIFS(Source!J:J,Source!$B:$B,'Process (2)'!$B747,Source!$Q:$Q,"Sáng"))))</f>
        <v/>
      </c>
      <c r="F747" t="str">
        <f>IF($C747="","",IF($C747=0,"",
IF($D747="","",SUMIFS(Source!K:K,Source!$B:$B,'Process (2)'!$B747,Source!$Q:$Q,"Sáng"))))</f>
        <v/>
      </c>
      <c r="G747" t="str">
        <f>IF($C747="","",IF($C747=0,"",
IF($D747="","",SUMIFS(Source!L:L,Source!$B:$B,'Process (2)'!$B747,Source!$Q:$Q,"Sáng"))))</f>
        <v/>
      </c>
      <c r="H747" t="str">
        <f>IF($C747="","",IF($C747=0,"",
IF(SUMIFS(Source!M:M,Source!$B:$B,'Process (2)'!$B747,Source!$Q:$Q,"Chiều")=0,"",SUMIFS(Source!M:M,Source!$B:$B,'Process (2)'!$B747,Source!$Q:$Q,"Chiều"))))</f>
        <v/>
      </c>
      <c r="I747" t="str">
        <f>IF($C747="","",IF($C747=0,"",
IF($H747="","",SUMIFS(Source!J:J,Source!$B:$B,'Process (2)'!$B747,Source!$Q:$Q,"Chiều"))))</f>
        <v/>
      </c>
      <c r="J747" t="str">
        <f>IF($C747="","",IF($C747=0,"",
IF($H747="","",SUMIFS(Source!K:K,Source!$B:$B,'Process (2)'!$B747,Source!$Q:$Q,"Chiều"))))</f>
        <v/>
      </c>
      <c r="K747" t="str">
        <f>IF($C747="","",IF($C747=0,"",
IF($H747="","",SUMIFS(Source!L:L,Source!$B:$B,'Process (2)'!$B747,Source!$Q:$Q,"Chiều"))))</f>
        <v/>
      </c>
    </row>
    <row r="748" spans="1:11" x14ac:dyDescent="0.25">
      <c r="A748" t="str">
        <v/>
      </c>
      <c r="B748" t="str">
        <v/>
      </c>
      <c r="C748" t="str">
        <f>IF(B748="","",COUNTIF(Source!$B$1:$B$999,B748))</f>
        <v/>
      </c>
      <c r="D748" t="str">
        <f>IF($C748="","",IF($C748=0,"",
IF(SUMIFS(Source!I:I,Source!$B:$B,'Process (2)'!$B748,Source!$Q:$Q,"Sáng")=0,"",SUMIFS(Source!I:I,Source!$B:$B,'Process (2)'!$B748,Source!$Q:$Q,"Sáng"))))</f>
        <v/>
      </c>
      <c r="E748" t="str">
        <f>IF($C748="","",IF($C748=0,"",
IF($D748="","",SUMIFS(Source!J:J,Source!$B:$B,'Process (2)'!$B748,Source!$Q:$Q,"Sáng"))))</f>
        <v/>
      </c>
      <c r="F748" t="str">
        <f>IF($C748="","",IF($C748=0,"",
IF($D748="","",SUMIFS(Source!K:K,Source!$B:$B,'Process (2)'!$B748,Source!$Q:$Q,"Sáng"))))</f>
        <v/>
      </c>
      <c r="G748" t="str">
        <f>IF($C748="","",IF($C748=0,"",
IF($D748="","",SUMIFS(Source!L:L,Source!$B:$B,'Process (2)'!$B748,Source!$Q:$Q,"Sáng"))))</f>
        <v/>
      </c>
      <c r="H748" t="str">
        <f>IF($C748="","",IF($C748=0,"",
IF(SUMIFS(Source!M:M,Source!$B:$B,'Process (2)'!$B748,Source!$Q:$Q,"Chiều")=0,"",SUMIFS(Source!M:M,Source!$B:$B,'Process (2)'!$B748,Source!$Q:$Q,"Chiều"))))</f>
        <v/>
      </c>
      <c r="I748" t="str">
        <f>IF($C748="","",IF($C748=0,"",
IF($H748="","",SUMIFS(Source!J:J,Source!$B:$B,'Process (2)'!$B748,Source!$Q:$Q,"Chiều"))))</f>
        <v/>
      </c>
      <c r="J748" t="str">
        <f>IF($C748="","",IF($C748=0,"",
IF($H748="","",SUMIFS(Source!K:K,Source!$B:$B,'Process (2)'!$B748,Source!$Q:$Q,"Chiều"))))</f>
        <v/>
      </c>
      <c r="K748" t="str">
        <f>IF($C748="","",IF($C748=0,"",
IF($H748="","",SUMIFS(Source!L:L,Source!$B:$B,'Process (2)'!$B748,Source!$Q:$Q,"Chiều"))))</f>
        <v/>
      </c>
    </row>
    <row r="749" spans="1:11" x14ac:dyDescent="0.25">
      <c r="A749" t="str">
        <v/>
      </c>
      <c r="B749" t="str">
        <v/>
      </c>
      <c r="C749" t="str">
        <f>IF(B749="","",COUNTIF(Source!$B$1:$B$999,B749))</f>
        <v/>
      </c>
      <c r="D749" t="str">
        <f>IF($C749="","",IF($C749=0,"",
IF(SUMIFS(Source!I:I,Source!$B:$B,'Process (2)'!$B749,Source!$Q:$Q,"Sáng")=0,"",SUMIFS(Source!I:I,Source!$B:$B,'Process (2)'!$B749,Source!$Q:$Q,"Sáng"))))</f>
        <v/>
      </c>
      <c r="E749" t="str">
        <f>IF($C749="","",IF($C749=0,"",
IF($D749="","",SUMIFS(Source!J:J,Source!$B:$B,'Process (2)'!$B749,Source!$Q:$Q,"Sáng"))))</f>
        <v/>
      </c>
      <c r="F749" t="str">
        <f>IF($C749="","",IF($C749=0,"",
IF($D749="","",SUMIFS(Source!K:K,Source!$B:$B,'Process (2)'!$B749,Source!$Q:$Q,"Sáng"))))</f>
        <v/>
      </c>
      <c r="G749" t="str">
        <f>IF($C749="","",IF($C749=0,"",
IF($D749="","",SUMIFS(Source!L:L,Source!$B:$B,'Process (2)'!$B749,Source!$Q:$Q,"Sáng"))))</f>
        <v/>
      </c>
      <c r="H749" t="str">
        <f>IF($C749="","",IF($C749=0,"",
IF(SUMIFS(Source!M:M,Source!$B:$B,'Process (2)'!$B749,Source!$Q:$Q,"Chiều")=0,"",SUMIFS(Source!M:M,Source!$B:$B,'Process (2)'!$B749,Source!$Q:$Q,"Chiều"))))</f>
        <v/>
      </c>
      <c r="I749" t="str">
        <f>IF($C749="","",IF($C749=0,"",
IF($H749="","",SUMIFS(Source!J:J,Source!$B:$B,'Process (2)'!$B749,Source!$Q:$Q,"Chiều"))))</f>
        <v/>
      </c>
      <c r="J749" t="str">
        <f>IF($C749="","",IF($C749=0,"",
IF($H749="","",SUMIFS(Source!K:K,Source!$B:$B,'Process (2)'!$B749,Source!$Q:$Q,"Chiều"))))</f>
        <v/>
      </c>
      <c r="K749" t="str">
        <f>IF($C749="","",IF($C749=0,"",
IF($H749="","",SUMIFS(Source!L:L,Source!$B:$B,'Process (2)'!$B749,Source!$Q:$Q,"Chiều"))))</f>
        <v/>
      </c>
    </row>
    <row r="750" spans="1:11" x14ac:dyDescent="0.25">
      <c r="A750" t="str">
        <v/>
      </c>
      <c r="B750" t="str">
        <v/>
      </c>
      <c r="C750" t="str">
        <f>IF(B750="","",COUNTIF(Source!$B$1:$B$999,B750))</f>
        <v/>
      </c>
      <c r="D750" t="str">
        <f>IF($C750="","",IF($C750=0,"",
IF(SUMIFS(Source!I:I,Source!$B:$B,'Process (2)'!$B750,Source!$Q:$Q,"Sáng")=0,"",SUMIFS(Source!I:I,Source!$B:$B,'Process (2)'!$B750,Source!$Q:$Q,"Sáng"))))</f>
        <v/>
      </c>
      <c r="E750" t="str">
        <f>IF($C750="","",IF($C750=0,"",
IF($D750="","",SUMIFS(Source!J:J,Source!$B:$B,'Process (2)'!$B750,Source!$Q:$Q,"Sáng"))))</f>
        <v/>
      </c>
      <c r="F750" t="str">
        <f>IF($C750="","",IF($C750=0,"",
IF($D750="","",SUMIFS(Source!K:K,Source!$B:$B,'Process (2)'!$B750,Source!$Q:$Q,"Sáng"))))</f>
        <v/>
      </c>
      <c r="G750" t="str">
        <f>IF($C750="","",IF($C750=0,"",
IF($D750="","",SUMIFS(Source!L:L,Source!$B:$B,'Process (2)'!$B750,Source!$Q:$Q,"Sáng"))))</f>
        <v/>
      </c>
      <c r="H750" t="str">
        <f>IF($C750="","",IF($C750=0,"",
IF(SUMIFS(Source!M:M,Source!$B:$B,'Process (2)'!$B750,Source!$Q:$Q,"Chiều")=0,"",SUMIFS(Source!M:M,Source!$B:$B,'Process (2)'!$B750,Source!$Q:$Q,"Chiều"))))</f>
        <v/>
      </c>
      <c r="I750" t="str">
        <f>IF($C750="","",IF($C750=0,"",
IF($H750="","",SUMIFS(Source!J:J,Source!$B:$B,'Process (2)'!$B750,Source!$Q:$Q,"Chiều"))))</f>
        <v/>
      </c>
      <c r="J750" t="str">
        <f>IF($C750="","",IF($C750=0,"",
IF($H750="","",SUMIFS(Source!K:K,Source!$B:$B,'Process (2)'!$B750,Source!$Q:$Q,"Chiều"))))</f>
        <v/>
      </c>
      <c r="K750" t="str">
        <f>IF($C750="","",IF($C750=0,"",
IF($H750="","",SUMIFS(Source!L:L,Source!$B:$B,'Process (2)'!$B750,Source!$Q:$Q,"Chiều"))))</f>
        <v/>
      </c>
    </row>
    <row r="751" spans="1:11" x14ac:dyDescent="0.25">
      <c r="A751" t="str">
        <v/>
      </c>
      <c r="B751" t="str">
        <v/>
      </c>
      <c r="C751" t="str">
        <f>IF(B751="","",COUNTIF(Source!$B$1:$B$999,B751))</f>
        <v/>
      </c>
      <c r="D751" t="str">
        <f>IF($C751="","",IF($C751=0,"",
IF(SUMIFS(Source!I:I,Source!$B:$B,'Process (2)'!$B751,Source!$Q:$Q,"Sáng")=0,"",SUMIFS(Source!I:I,Source!$B:$B,'Process (2)'!$B751,Source!$Q:$Q,"Sáng"))))</f>
        <v/>
      </c>
      <c r="E751" t="str">
        <f>IF($C751="","",IF($C751=0,"",
IF($D751="","",SUMIFS(Source!J:J,Source!$B:$B,'Process (2)'!$B751,Source!$Q:$Q,"Sáng"))))</f>
        <v/>
      </c>
      <c r="F751" t="str">
        <f>IF($C751="","",IF($C751=0,"",
IF($D751="","",SUMIFS(Source!K:K,Source!$B:$B,'Process (2)'!$B751,Source!$Q:$Q,"Sáng"))))</f>
        <v/>
      </c>
      <c r="G751" t="str">
        <f>IF($C751="","",IF($C751=0,"",
IF($D751="","",SUMIFS(Source!L:L,Source!$B:$B,'Process (2)'!$B751,Source!$Q:$Q,"Sáng"))))</f>
        <v/>
      </c>
      <c r="H751" t="str">
        <f>IF($C751="","",IF($C751=0,"",
IF(SUMIFS(Source!M:M,Source!$B:$B,'Process (2)'!$B751,Source!$Q:$Q,"Chiều")=0,"",SUMIFS(Source!M:M,Source!$B:$B,'Process (2)'!$B751,Source!$Q:$Q,"Chiều"))))</f>
        <v/>
      </c>
      <c r="I751" t="str">
        <f>IF($C751="","",IF($C751=0,"",
IF($H751="","",SUMIFS(Source!J:J,Source!$B:$B,'Process (2)'!$B751,Source!$Q:$Q,"Chiều"))))</f>
        <v/>
      </c>
      <c r="J751" t="str">
        <f>IF($C751="","",IF($C751=0,"",
IF($H751="","",SUMIFS(Source!K:K,Source!$B:$B,'Process (2)'!$B751,Source!$Q:$Q,"Chiều"))))</f>
        <v/>
      </c>
      <c r="K751" t="str">
        <f>IF($C751="","",IF($C751=0,"",
IF($H751="","",SUMIFS(Source!L:L,Source!$B:$B,'Process (2)'!$B751,Source!$Q:$Q,"Chiều"))))</f>
        <v/>
      </c>
    </row>
    <row r="752" spans="1:11" x14ac:dyDescent="0.25">
      <c r="A752" t="str">
        <v/>
      </c>
      <c r="B752" t="str">
        <v/>
      </c>
      <c r="C752" t="str">
        <f>IF(B752="","",COUNTIF(Source!$B$1:$B$999,B752))</f>
        <v/>
      </c>
      <c r="D752" t="str">
        <f>IF($C752="","",IF($C752=0,"",
IF(SUMIFS(Source!I:I,Source!$B:$B,'Process (2)'!$B752,Source!$Q:$Q,"Sáng")=0,"",SUMIFS(Source!I:I,Source!$B:$B,'Process (2)'!$B752,Source!$Q:$Q,"Sáng"))))</f>
        <v/>
      </c>
      <c r="E752" t="str">
        <f>IF($C752="","",IF($C752=0,"",
IF($D752="","",SUMIFS(Source!J:J,Source!$B:$B,'Process (2)'!$B752,Source!$Q:$Q,"Sáng"))))</f>
        <v/>
      </c>
      <c r="F752" t="str">
        <f>IF($C752="","",IF($C752=0,"",
IF($D752="","",SUMIFS(Source!K:K,Source!$B:$B,'Process (2)'!$B752,Source!$Q:$Q,"Sáng"))))</f>
        <v/>
      </c>
      <c r="G752" t="str">
        <f>IF($C752="","",IF($C752=0,"",
IF($D752="","",SUMIFS(Source!L:L,Source!$B:$B,'Process (2)'!$B752,Source!$Q:$Q,"Sáng"))))</f>
        <v/>
      </c>
      <c r="H752" t="str">
        <f>IF($C752="","",IF($C752=0,"",
IF(SUMIFS(Source!M:M,Source!$B:$B,'Process (2)'!$B752,Source!$Q:$Q,"Chiều")=0,"",SUMIFS(Source!M:M,Source!$B:$B,'Process (2)'!$B752,Source!$Q:$Q,"Chiều"))))</f>
        <v/>
      </c>
      <c r="I752" t="str">
        <f>IF($C752="","",IF($C752=0,"",
IF($H752="","",SUMIFS(Source!J:J,Source!$B:$B,'Process (2)'!$B752,Source!$Q:$Q,"Chiều"))))</f>
        <v/>
      </c>
      <c r="J752" t="str">
        <f>IF($C752="","",IF($C752=0,"",
IF($H752="","",SUMIFS(Source!K:K,Source!$B:$B,'Process (2)'!$B752,Source!$Q:$Q,"Chiều"))))</f>
        <v/>
      </c>
      <c r="K752" t="str">
        <f>IF($C752="","",IF($C752=0,"",
IF($H752="","",SUMIFS(Source!L:L,Source!$B:$B,'Process (2)'!$B752,Source!$Q:$Q,"Chiều"))))</f>
        <v/>
      </c>
    </row>
    <row r="753" spans="1:11" x14ac:dyDescent="0.25">
      <c r="A753" t="str">
        <v/>
      </c>
      <c r="B753" t="str">
        <v/>
      </c>
      <c r="C753" t="str">
        <f>IF(B753="","",COUNTIF(Source!$B$1:$B$999,B753))</f>
        <v/>
      </c>
      <c r="D753" t="str">
        <f>IF($C753="","",IF($C753=0,"",
IF(SUMIFS(Source!I:I,Source!$B:$B,'Process (2)'!$B753,Source!$Q:$Q,"Sáng")=0,"",SUMIFS(Source!I:I,Source!$B:$B,'Process (2)'!$B753,Source!$Q:$Q,"Sáng"))))</f>
        <v/>
      </c>
      <c r="E753" t="str">
        <f>IF($C753="","",IF($C753=0,"",
IF($D753="","",SUMIFS(Source!J:J,Source!$B:$B,'Process (2)'!$B753,Source!$Q:$Q,"Sáng"))))</f>
        <v/>
      </c>
      <c r="F753" t="str">
        <f>IF($C753="","",IF($C753=0,"",
IF($D753="","",SUMIFS(Source!K:K,Source!$B:$B,'Process (2)'!$B753,Source!$Q:$Q,"Sáng"))))</f>
        <v/>
      </c>
      <c r="G753" t="str">
        <f>IF($C753="","",IF($C753=0,"",
IF($D753="","",SUMIFS(Source!L:L,Source!$B:$B,'Process (2)'!$B753,Source!$Q:$Q,"Sáng"))))</f>
        <v/>
      </c>
      <c r="H753" t="str">
        <f>IF($C753="","",IF($C753=0,"",
IF(SUMIFS(Source!M:M,Source!$B:$B,'Process (2)'!$B753,Source!$Q:$Q,"Chiều")=0,"",SUMIFS(Source!M:M,Source!$B:$B,'Process (2)'!$B753,Source!$Q:$Q,"Chiều"))))</f>
        <v/>
      </c>
      <c r="I753" t="str">
        <f>IF($C753="","",IF($C753=0,"",
IF($H753="","",SUMIFS(Source!J:J,Source!$B:$B,'Process (2)'!$B753,Source!$Q:$Q,"Chiều"))))</f>
        <v/>
      </c>
      <c r="J753" t="str">
        <f>IF($C753="","",IF($C753=0,"",
IF($H753="","",SUMIFS(Source!K:K,Source!$B:$B,'Process (2)'!$B753,Source!$Q:$Q,"Chiều"))))</f>
        <v/>
      </c>
      <c r="K753" t="str">
        <f>IF($C753="","",IF($C753=0,"",
IF($H753="","",SUMIFS(Source!L:L,Source!$B:$B,'Process (2)'!$B753,Source!$Q:$Q,"Chiều"))))</f>
        <v/>
      </c>
    </row>
    <row r="754" spans="1:11" x14ac:dyDescent="0.25">
      <c r="A754" t="str">
        <v/>
      </c>
      <c r="B754" t="str">
        <v/>
      </c>
      <c r="C754" t="str">
        <f>IF(B754="","",COUNTIF(Source!$B$1:$B$999,B754))</f>
        <v/>
      </c>
      <c r="D754" t="str">
        <f>IF($C754="","",IF($C754=0,"",
IF(SUMIFS(Source!I:I,Source!$B:$B,'Process (2)'!$B754,Source!$Q:$Q,"Sáng")=0,"",SUMIFS(Source!I:I,Source!$B:$B,'Process (2)'!$B754,Source!$Q:$Q,"Sáng"))))</f>
        <v/>
      </c>
      <c r="E754" t="str">
        <f>IF($C754="","",IF($C754=0,"",
IF($D754="","",SUMIFS(Source!J:J,Source!$B:$B,'Process (2)'!$B754,Source!$Q:$Q,"Sáng"))))</f>
        <v/>
      </c>
      <c r="F754" t="str">
        <f>IF($C754="","",IF($C754=0,"",
IF($D754="","",SUMIFS(Source!K:K,Source!$B:$B,'Process (2)'!$B754,Source!$Q:$Q,"Sáng"))))</f>
        <v/>
      </c>
      <c r="G754" t="str">
        <f>IF($C754="","",IF($C754=0,"",
IF($D754="","",SUMIFS(Source!L:L,Source!$B:$B,'Process (2)'!$B754,Source!$Q:$Q,"Sáng"))))</f>
        <v/>
      </c>
      <c r="H754" t="str">
        <f>IF($C754="","",IF($C754=0,"",
IF(SUMIFS(Source!M:M,Source!$B:$B,'Process (2)'!$B754,Source!$Q:$Q,"Chiều")=0,"",SUMIFS(Source!M:M,Source!$B:$B,'Process (2)'!$B754,Source!$Q:$Q,"Chiều"))))</f>
        <v/>
      </c>
      <c r="I754" t="str">
        <f>IF($C754="","",IF($C754=0,"",
IF($H754="","",SUMIFS(Source!J:J,Source!$B:$B,'Process (2)'!$B754,Source!$Q:$Q,"Chiều"))))</f>
        <v/>
      </c>
      <c r="J754" t="str">
        <f>IF($C754="","",IF($C754=0,"",
IF($H754="","",SUMIFS(Source!K:K,Source!$B:$B,'Process (2)'!$B754,Source!$Q:$Q,"Chiều"))))</f>
        <v/>
      </c>
      <c r="K754" t="str">
        <f>IF($C754="","",IF($C754=0,"",
IF($H754="","",SUMIFS(Source!L:L,Source!$B:$B,'Process (2)'!$B754,Source!$Q:$Q,"Chiều"))))</f>
        <v/>
      </c>
    </row>
    <row r="755" spans="1:11" x14ac:dyDescent="0.25">
      <c r="A755" t="str">
        <v/>
      </c>
      <c r="B755" t="str">
        <v/>
      </c>
      <c r="C755" t="str">
        <f>IF(B755="","",COUNTIF(Source!$B$1:$B$999,B755))</f>
        <v/>
      </c>
      <c r="D755" t="str">
        <f>IF($C755="","",IF($C755=0,"",
IF(SUMIFS(Source!I:I,Source!$B:$B,'Process (2)'!$B755,Source!$Q:$Q,"Sáng")=0,"",SUMIFS(Source!I:I,Source!$B:$B,'Process (2)'!$B755,Source!$Q:$Q,"Sáng"))))</f>
        <v/>
      </c>
      <c r="E755" t="str">
        <f>IF($C755="","",IF($C755=0,"",
IF($D755="","",SUMIFS(Source!J:J,Source!$B:$B,'Process (2)'!$B755,Source!$Q:$Q,"Sáng"))))</f>
        <v/>
      </c>
      <c r="F755" t="str">
        <f>IF($C755="","",IF($C755=0,"",
IF($D755="","",SUMIFS(Source!K:K,Source!$B:$B,'Process (2)'!$B755,Source!$Q:$Q,"Sáng"))))</f>
        <v/>
      </c>
      <c r="G755" t="str">
        <f>IF($C755="","",IF($C755=0,"",
IF($D755="","",SUMIFS(Source!L:L,Source!$B:$B,'Process (2)'!$B755,Source!$Q:$Q,"Sáng"))))</f>
        <v/>
      </c>
      <c r="H755" t="str">
        <f>IF($C755="","",IF($C755=0,"",
IF(SUMIFS(Source!M:M,Source!$B:$B,'Process (2)'!$B755,Source!$Q:$Q,"Chiều")=0,"",SUMIFS(Source!M:M,Source!$B:$B,'Process (2)'!$B755,Source!$Q:$Q,"Chiều"))))</f>
        <v/>
      </c>
      <c r="I755" t="str">
        <f>IF($C755="","",IF($C755=0,"",
IF($H755="","",SUMIFS(Source!J:J,Source!$B:$B,'Process (2)'!$B755,Source!$Q:$Q,"Chiều"))))</f>
        <v/>
      </c>
      <c r="J755" t="str">
        <f>IF($C755="","",IF($C755=0,"",
IF($H755="","",SUMIFS(Source!K:K,Source!$B:$B,'Process (2)'!$B755,Source!$Q:$Q,"Chiều"))))</f>
        <v/>
      </c>
      <c r="K755" t="str">
        <f>IF($C755="","",IF($C755=0,"",
IF($H755="","",SUMIFS(Source!L:L,Source!$B:$B,'Process (2)'!$B755,Source!$Q:$Q,"Chiều"))))</f>
        <v/>
      </c>
    </row>
    <row r="756" spans="1:11" x14ac:dyDescent="0.25">
      <c r="A756" t="str">
        <v/>
      </c>
      <c r="B756" t="str">
        <v/>
      </c>
      <c r="C756" t="str">
        <f>IF(B756="","",COUNTIF(Source!$B$1:$B$999,B756))</f>
        <v/>
      </c>
      <c r="D756" t="str">
        <f>IF($C756="","",IF($C756=0,"",
IF(SUMIFS(Source!I:I,Source!$B:$B,'Process (2)'!$B756,Source!$Q:$Q,"Sáng")=0,"",SUMIFS(Source!I:I,Source!$B:$B,'Process (2)'!$B756,Source!$Q:$Q,"Sáng"))))</f>
        <v/>
      </c>
      <c r="E756" t="str">
        <f>IF($C756="","",IF($C756=0,"",
IF($D756="","",SUMIFS(Source!J:J,Source!$B:$B,'Process (2)'!$B756,Source!$Q:$Q,"Sáng"))))</f>
        <v/>
      </c>
      <c r="F756" t="str">
        <f>IF($C756="","",IF($C756=0,"",
IF($D756="","",SUMIFS(Source!K:K,Source!$B:$B,'Process (2)'!$B756,Source!$Q:$Q,"Sáng"))))</f>
        <v/>
      </c>
      <c r="G756" t="str">
        <f>IF($C756="","",IF($C756=0,"",
IF($D756="","",SUMIFS(Source!L:L,Source!$B:$B,'Process (2)'!$B756,Source!$Q:$Q,"Sáng"))))</f>
        <v/>
      </c>
      <c r="H756" t="str">
        <f>IF($C756="","",IF($C756=0,"",
IF(SUMIFS(Source!M:M,Source!$B:$B,'Process (2)'!$B756,Source!$Q:$Q,"Chiều")=0,"",SUMIFS(Source!M:M,Source!$B:$B,'Process (2)'!$B756,Source!$Q:$Q,"Chiều"))))</f>
        <v/>
      </c>
      <c r="I756" t="str">
        <f>IF($C756="","",IF($C756=0,"",
IF($H756="","",SUMIFS(Source!J:J,Source!$B:$B,'Process (2)'!$B756,Source!$Q:$Q,"Chiều"))))</f>
        <v/>
      </c>
      <c r="J756" t="str">
        <f>IF($C756="","",IF($C756=0,"",
IF($H756="","",SUMIFS(Source!K:K,Source!$B:$B,'Process (2)'!$B756,Source!$Q:$Q,"Chiều"))))</f>
        <v/>
      </c>
      <c r="K756" t="str">
        <f>IF($C756="","",IF($C756=0,"",
IF($H756="","",SUMIFS(Source!L:L,Source!$B:$B,'Process (2)'!$B756,Source!$Q:$Q,"Chiều"))))</f>
        <v/>
      </c>
    </row>
    <row r="757" spans="1:11" x14ac:dyDescent="0.25">
      <c r="A757" t="str">
        <v/>
      </c>
      <c r="B757" t="str">
        <v/>
      </c>
      <c r="C757" t="str">
        <f>IF(B757="","",COUNTIF(Source!$B$1:$B$999,B757))</f>
        <v/>
      </c>
      <c r="D757" t="str">
        <f>IF($C757="","",IF($C757=0,"",
IF(SUMIFS(Source!I:I,Source!$B:$B,'Process (2)'!$B757,Source!$Q:$Q,"Sáng")=0,"",SUMIFS(Source!I:I,Source!$B:$B,'Process (2)'!$B757,Source!$Q:$Q,"Sáng"))))</f>
        <v/>
      </c>
      <c r="E757" t="str">
        <f>IF($C757="","",IF($C757=0,"",
IF($D757="","",SUMIFS(Source!J:J,Source!$B:$B,'Process (2)'!$B757,Source!$Q:$Q,"Sáng"))))</f>
        <v/>
      </c>
      <c r="F757" t="str">
        <f>IF($C757="","",IF($C757=0,"",
IF($D757="","",SUMIFS(Source!K:K,Source!$B:$B,'Process (2)'!$B757,Source!$Q:$Q,"Sáng"))))</f>
        <v/>
      </c>
      <c r="G757" t="str">
        <f>IF($C757="","",IF($C757=0,"",
IF($D757="","",SUMIFS(Source!L:L,Source!$B:$B,'Process (2)'!$B757,Source!$Q:$Q,"Sáng"))))</f>
        <v/>
      </c>
      <c r="H757" t="str">
        <f>IF($C757="","",IF($C757=0,"",
IF(SUMIFS(Source!M:M,Source!$B:$B,'Process (2)'!$B757,Source!$Q:$Q,"Chiều")=0,"",SUMIFS(Source!M:M,Source!$B:$B,'Process (2)'!$B757,Source!$Q:$Q,"Chiều"))))</f>
        <v/>
      </c>
      <c r="I757" t="str">
        <f>IF($C757="","",IF($C757=0,"",
IF($H757="","",SUMIFS(Source!J:J,Source!$B:$B,'Process (2)'!$B757,Source!$Q:$Q,"Chiều"))))</f>
        <v/>
      </c>
      <c r="J757" t="str">
        <f>IF($C757="","",IF($C757=0,"",
IF($H757="","",SUMIFS(Source!K:K,Source!$B:$B,'Process (2)'!$B757,Source!$Q:$Q,"Chiều"))))</f>
        <v/>
      </c>
      <c r="K757" t="str">
        <f>IF($C757="","",IF($C757=0,"",
IF($H757="","",SUMIFS(Source!L:L,Source!$B:$B,'Process (2)'!$B757,Source!$Q:$Q,"Chiều"))))</f>
        <v/>
      </c>
    </row>
    <row r="758" spans="1:11" x14ac:dyDescent="0.25">
      <c r="A758" t="str">
        <v/>
      </c>
      <c r="B758" t="str">
        <v/>
      </c>
      <c r="C758" t="str">
        <f>IF(B758="","",COUNTIF(Source!$B$1:$B$999,B758))</f>
        <v/>
      </c>
      <c r="D758" t="str">
        <f>IF($C758="","",IF($C758=0,"",
IF(SUMIFS(Source!I:I,Source!$B:$B,'Process (2)'!$B758,Source!$Q:$Q,"Sáng")=0,"",SUMIFS(Source!I:I,Source!$B:$B,'Process (2)'!$B758,Source!$Q:$Q,"Sáng"))))</f>
        <v/>
      </c>
      <c r="E758" t="str">
        <f>IF($C758="","",IF($C758=0,"",
IF($D758="","",SUMIFS(Source!J:J,Source!$B:$B,'Process (2)'!$B758,Source!$Q:$Q,"Sáng"))))</f>
        <v/>
      </c>
      <c r="F758" t="str">
        <f>IF($C758="","",IF($C758=0,"",
IF($D758="","",SUMIFS(Source!K:K,Source!$B:$B,'Process (2)'!$B758,Source!$Q:$Q,"Sáng"))))</f>
        <v/>
      </c>
      <c r="G758" t="str">
        <f>IF($C758="","",IF($C758=0,"",
IF($D758="","",SUMIFS(Source!L:L,Source!$B:$B,'Process (2)'!$B758,Source!$Q:$Q,"Sáng"))))</f>
        <v/>
      </c>
      <c r="H758" t="str">
        <f>IF($C758="","",IF($C758=0,"",
IF(SUMIFS(Source!M:M,Source!$B:$B,'Process (2)'!$B758,Source!$Q:$Q,"Chiều")=0,"",SUMIFS(Source!M:M,Source!$B:$B,'Process (2)'!$B758,Source!$Q:$Q,"Chiều"))))</f>
        <v/>
      </c>
      <c r="I758" t="str">
        <f>IF($C758="","",IF($C758=0,"",
IF($H758="","",SUMIFS(Source!J:J,Source!$B:$B,'Process (2)'!$B758,Source!$Q:$Q,"Chiều"))))</f>
        <v/>
      </c>
      <c r="J758" t="str">
        <f>IF($C758="","",IF($C758=0,"",
IF($H758="","",SUMIFS(Source!K:K,Source!$B:$B,'Process (2)'!$B758,Source!$Q:$Q,"Chiều"))))</f>
        <v/>
      </c>
      <c r="K758" t="str">
        <f>IF($C758="","",IF($C758=0,"",
IF($H758="","",SUMIFS(Source!L:L,Source!$B:$B,'Process (2)'!$B758,Source!$Q:$Q,"Chiều"))))</f>
        <v/>
      </c>
    </row>
    <row r="759" spans="1:11" x14ac:dyDescent="0.25">
      <c r="A759" t="str">
        <v/>
      </c>
      <c r="B759" t="str">
        <v/>
      </c>
      <c r="C759" t="str">
        <f>IF(B759="","",COUNTIF(Source!$B$1:$B$999,B759))</f>
        <v/>
      </c>
      <c r="D759" t="str">
        <f>IF($C759="","",IF($C759=0,"",
IF(SUMIFS(Source!I:I,Source!$B:$B,'Process (2)'!$B759,Source!$Q:$Q,"Sáng")=0,"",SUMIFS(Source!I:I,Source!$B:$B,'Process (2)'!$B759,Source!$Q:$Q,"Sáng"))))</f>
        <v/>
      </c>
      <c r="E759" t="str">
        <f>IF($C759="","",IF($C759=0,"",
IF($D759="","",SUMIFS(Source!J:J,Source!$B:$B,'Process (2)'!$B759,Source!$Q:$Q,"Sáng"))))</f>
        <v/>
      </c>
      <c r="F759" t="str">
        <f>IF($C759="","",IF($C759=0,"",
IF($D759="","",SUMIFS(Source!K:K,Source!$B:$B,'Process (2)'!$B759,Source!$Q:$Q,"Sáng"))))</f>
        <v/>
      </c>
      <c r="G759" t="str">
        <f>IF($C759="","",IF($C759=0,"",
IF($D759="","",SUMIFS(Source!L:L,Source!$B:$B,'Process (2)'!$B759,Source!$Q:$Q,"Sáng"))))</f>
        <v/>
      </c>
      <c r="H759" t="str">
        <f>IF($C759="","",IF($C759=0,"",
IF(SUMIFS(Source!M:M,Source!$B:$B,'Process (2)'!$B759,Source!$Q:$Q,"Chiều")=0,"",SUMIFS(Source!M:M,Source!$B:$B,'Process (2)'!$B759,Source!$Q:$Q,"Chiều"))))</f>
        <v/>
      </c>
      <c r="I759" t="str">
        <f>IF($C759="","",IF($C759=0,"",
IF($H759="","",SUMIFS(Source!J:J,Source!$B:$B,'Process (2)'!$B759,Source!$Q:$Q,"Chiều"))))</f>
        <v/>
      </c>
      <c r="J759" t="str">
        <f>IF($C759="","",IF($C759=0,"",
IF($H759="","",SUMIFS(Source!K:K,Source!$B:$B,'Process (2)'!$B759,Source!$Q:$Q,"Chiều"))))</f>
        <v/>
      </c>
      <c r="K759" t="str">
        <f>IF($C759="","",IF($C759=0,"",
IF($H759="","",SUMIFS(Source!L:L,Source!$B:$B,'Process (2)'!$B759,Source!$Q:$Q,"Chiều"))))</f>
        <v/>
      </c>
    </row>
    <row r="760" spans="1:11" x14ac:dyDescent="0.25">
      <c r="A760" t="str">
        <v/>
      </c>
      <c r="B760" t="str">
        <v/>
      </c>
      <c r="C760" t="str">
        <f>IF(B760="","",COUNTIF(Source!$B$1:$B$999,B760))</f>
        <v/>
      </c>
      <c r="D760" t="str">
        <f>IF($C760="","",IF($C760=0,"",
IF(SUMIFS(Source!I:I,Source!$B:$B,'Process (2)'!$B760,Source!$Q:$Q,"Sáng")=0,"",SUMIFS(Source!I:I,Source!$B:$B,'Process (2)'!$B760,Source!$Q:$Q,"Sáng"))))</f>
        <v/>
      </c>
      <c r="E760" t="str">
        <f>IF($C760="","",IF($C760=0,"",
IF($D760="","",SUMIFS(Source!J:J,Source!$B:$B,'Process (2)'!$B760,Source!$Q:$Q,"Sáng"))))</f>
        <v/>
      </c>
      <c r="F760" t="str">
        <f>IF($C760="","",IF($C760=0,"",
IF($D760="","",SUMIFS(Source!K:K,Source!$B:$B,'Process (2)'!$B760,Source!$Q:$Q,"Sáng"))))</f>
        <v/>
      </c>
      <c r="G760" t="str">
        <f>IF($C760="","",IF($C760=0,"",
IF($D760="","",SUMIFS(Source!L:L,Source!$B:$B,'Process (2)'!$B760,Source!$Q:$Q,"Sáng"))))</f>
        <v/>
      </c>
      <c r="H760" t="str">
        <f>IF($C760="","",IF($C760=0,"",
IF(SUMIFS(Source!M:M,Source!$B:$B,'Process (2)'!$B760,Source!$Q:$Q,"Chiều")=0,"",SUMIFS(Source!M:M,Source!$B:$B,'Process (2)'!$B760,Source!$Q:$Q,"Chiều"))))</f>
        <v/>
      </c>
      <c r="I760" t="str">
        <f>IF($C760="","",IF($C760=0,"",
IF($H760="","",SUMIFS(Source!J:J,Source!$B:$B,'Process (2)'!$B760,Source!$Q:$Q,"Chiều"))))</f>
        <v/>
      </c>
      <c r="J760" t="str">
        <f>IF($C760="","",IF($C760=0,"",
IF($H760="","",SUMIFS(Source!K:K,Source!$B:$B,'Process (2)'!$B760,Source!$Q:$Q,"Chiều"))))</f>
        <v/>
      </c>
      <c r="K760" t="str">
        <f>IF($C760="","",IF($C760=0,"",
IF($H760="","",SUMIFS(Source!L:L,Source!$B:$B,'Process (2)'!$B760,Source!$Q:$Q,"Chiều"))))</f>
        <v/>
      </c>
    </row>
    <row r="761" spans="1:11" x14ac:dyDescent="0.25">
      <c r="A761" t="str">
        <v/>
      </c>
      <c r="B761" t="str">
        <v/>
      </c>
      <c r="C761" t="str">
        <f>IF(B761="","",COUNTIF(Source!$B$1:$B$999,B761))</f>
        <v/>
      </c>
      <c r="D761" t="str">
        <f>IF($C761="","",IF($C761=0,"",
IF(SUMIFS(Source!I:I,Source!$B:$B,'Process (2)'!$B761,Source!$Q:$Q,"Sáng")=0,"",SUMIFS(Source!I:I,Source!$B:$B,'Process (2)'!$B761,Source!$Q:$Q,"Sáng"))))</f>
        <v/>
      </c>
      <c r="E761" t="str">
        <f>IF($C761="","",IF($C761=0,"",
IF($D761="","",SUMIFS(Source!J:J,Source!$B:$B,'Process (2)'!$B761,Source!$Q:$Q,"Sáng"))))</f>
        <v/>
      </c>
      <c r="F761" t="str">
        <f>IF($C761="","",IF($C761=0,"",
IF($D761="","",SUMIFS(Source!K:K,Source!$B:$B,'Process (2)'!$B761,Source!$Q:$Q,"Sáng"))))</f>
        <v/>
      </c>
      <c r="G761" t="str">
        <f>IF($C761="","",IF($C761=0,"",
IF($D761="","",SUMIFS(Source!L:L,Source!$B:$B,'Process (2)'!$B761,Source!$Q:$Q,"Sáng"))))</f>
        <v/>
      </c>
      <c r="H761" t="str">
        <f>IF($C761="","",IF($C761=0,"",
IF(SUMIFS(Source!M:M,Source!$B:$B,'Process (2)'!$B761,Source!$Q:$Q,"Chiều")=0,"",SUMIFS(Source!M:M,Source!$B:$B,'Process (2)'!$B761,Source!$Q:$Q,"Chiều"))))</f>
        <v/>
      </c>
      <c r="I761" t="str">
        <f>IF($C761="","",IF($C761=0,"",
IF($H761="","",SUMIFS(Source!J:J,Source!$B:$B,'Process (2)'!$B761,Source!$Q:$Q,"Chiều"))))</f>
        <v/>
      </c>
      <c r="J761" t="str">
        <f>IF($C761="","",IF($C761=0,"",
IF($H761="","",SUMIFS(Source!K:K,Source!$B:$B,'Process (2)'!$B761,Source!$Q:$Q,"Chiều"))))</f>
        <v/>
      </c>
      <c r="K761" t="str">
        <f>IF($C761="","",IF($C761=0,"",
IF($H761="","",SUMIFS(Source!L:L,Source!$B:$B,'Process (2)'!$B761,Source!$Q:$Q,"Chiều"))))</f>
        <v/>
      </c>
    </row>
    <row r="762" spans="1:11" x14ac:dyDescent="0.25">
      <c r="A762" t="str">
        <v/>
      </c>
      <c r="B762" t="str">
        <v/>
      </c>
      <c r="C762" t="str">
        <f>IF(B762="","",COUNTIF(Source!$B$1:$B$999,B762))</f>
        <v/>
      </c>
      <c r="D762" t="str">
        <f>IF($C762="","",IF($C762=0,"",
IF(SUMIFS(Source!I:I,Source!$B:$B,'Process (2)'!$B762,Source!$Q:$Q,"Sáng")=0,"",SUMIFS(Source!I:I,Source!$B:$B,'Process (2)'!$B762,Source!$Q:$Q,"Sáng"))))</f>
        <v/>
      </c>
      <c r="E762" t="str">
        <f>IF($C762="","",IF($C762=0,"",
IF($D762="","",SUMIFS(Source!J:J,Source!$B:$B,'Process (2)'!$B762,Source!$Q:$Q,"Sáng"))))</f>
        <v/>
      </c>
      <c r="F762" t="str">
        <f>IF($C762="","",IF($C762=0,"",
IF($D762="","",SUMIFS(Source!K:K,Source!$B:$B,'Process (2)'!$B762,Source!$Q:$Q,"Sáng"))))</f>
        <v/>
      </c>
      <c r="G762" t="str">
        <f>IF($C762="","",IF($C762=0,"",
IF($D762="","",SUMIFS(Source!L:L,Source!$B:$B,'Process (2)'!$B762,Source!$Q:$Q,"Sáng"))))</f>
        <v/>
      </c>
      <c r="H762" t="str">
        <f>IF($C762="","",IF($C762=0,"",
IF(SUMIFS(Source!M:M,Source!$B:$B,'Process (2)'!$B762,Source!$Q:$Q,"Chiều")=0,"",SUMIFS(Source!M:M,Source!$B:$B,'Process (2)'!$B762,Source!$Q:$Q,"Chiều"))))</f>
        <v/>
      </c>
      <c r="I762" t="str">
        <f>IF($C762="","",IF($C762=0,"",
IF($H762="","",SUMIFS(Source!J:J,Source!$B:$B,'Process (2)'!$B762,Source!$Q:$Q,"Chiều"))))</f>
        <v/>
      </c>
      <c r="J762" t="str">
        <f>IF($C762="","",IF($C762=0,"",
IF($H762="","",SUMIFS(Source!K:K,Source!$B:$B,'Process (2)'!$B762,Source!$Q:$Q,"Chiều"))))</f>
        <v/>
      </c>
      <c r="K762" t="str">
        <f>IF($C762="","",IF($C762=0,"",
IF($H762="","",SUMIFS(Source!L:L,Source!$B:$B,'Process (2)'!$B762,Source!$Q:$Q,"Chiều"))))</f>
        <v/>
      </c>
    </row>
    <row r="763" spans="1:11" x14ac:dyDescent="0.25">
      <c r="A763" t="str">
        <v/>
      </c>
      <c r="B763" t="str">
        <v/>
      </c>
      <c r="C763" t="str">
        <f>IF(B763="","",COUNTIF(Source!$B$1:$B$999,B763))</f>
        <v/>
      </c>
      <c r="D763" t="str">
        <f>IF($C763="","",IF($C763=0,"",
IF(SUMIFS(Source!I:I,Source!$B:$B,'Process (2)'!$B763,Source!$Q:$Q,"Sáng")=0,"",SUMIFS(Source!I:I,Source!$B:$B,'Process (2)'!$B763,Source!$Q:$Q,"Sáng"))))</f>
        <v/>
      </c>
      <c r="E763" t="str">
        <f>IF($C763="","",IF($C763=0,"",
IF($D763="","",SUMIFS(Source!J:J,Source!$B:$B,'Process (2)'!$B763,Source!$Q:$Q,"Sáng"))))</f>
        <v/>
      </c>
      <c r="F763" t="str">
        <f>IF($C763="","",IF($C763=0,"",
IF($D763="","",SUMIFS(Source!K:K,Source!$B:$B,'Process (2)'!$B763,Source!$Q:$Q,"Sáng"))))</f>
        <v/>
      </c>
      <c r="G763" t="str">
        <f>IF($C763="","",IF($C763=0,"",
IF($D763="","",SUMIFS(Source!L:L,Source!$B:$B,'Process (2)'!$B763,Source!$Q:$Q,"Sáng"))))</f>
        <v/>
      </c>
      <c r="H763" t="str">
        <f>IF($C763="","",IF($C763=0,"",
IF(SUMIFS(Source!M:M,Source!$B:$B,'Process (2)'!$B763,Source!$Q:$Q,"Chiều")=0,"",SUMIFS(Source!M:M,Source!$B:$B,'Process (2)'!$B763,Source!$Q:$Q,"Chiều"))))</f>
        <v/>
      </c>
      <c r="I763" t="str">
        <f>IF($C763="","",IF($C763=0,"",
IF($H763="","",SUMIFS(Source!J:J,Source!$B:$B,'Process (2)'!$B763,Source!$Q:$Q,"Chiều"))))</f>
        <v/>
      </c>
      <c r="J763" t="str">
        <f>IF($C763="","",IF($C763=0,"",
IF($H763="","",SUMIFS(Source!K:K,Source!$B:$B,'Process (2)'!$B763,Source!$Q:$Q,"Chiều"))))</f>
        <v/>
      </c>
      <c r="K763" t="str">
        <f>IF($C763="","",IF($C763=0,"",
IF($H763="","",SUMIFS(Source!L:L,Source!$B:$B,'Process (2)'!$B763,Source!$Q:$Q,"Chiều"))))</f>
        <v/>
      </c>
    </row>
    <row r="764" spans="1:11" x14ac:dyDescent="0.25">
      <c r="A764" t="str">
        <v/>
      </c>
      <c r="B764" t="str">
        <v/>
      </c>
      <c r="C764" t="str">
        <f>IF(B764="","",COUNTIF(Source!$B$1:$B$999,B764))</f>
        <v/>
      </c>
      <c r="D764" t="str">
        <f>IF($C764="","",IF($C764=0,"",
IF(SUMIFS(Source!I:I,Source!$B:$B,'Process (2)'!$B764,Source!$Q:$Q,"Sáng")=0,"",SUMIFS(Source!I:I,Source!$B:$B,'Process (2)'!$B764,Source!$Q:$Q,"Sáng"))))</f>
        <v/>
      </c>
      <c r="E764" t="str">
        <f>IF($C764="","",IF($C764=0,"",
IF($D764="","",SUMIFS(Source!J:J,Source!$B:$B,'Process (2)'!$B764,Source!$Q:$Q,"Sáng"))))</f>
        <v/>
      </c>
      <c r="F764" t="str">
        <f>IF($C764="","",IF($C764=0,"",
IF($D764="","",SUMIFS(Source!K:K,Source!$B:$B,'Process (2)'!$B764,Source!$Q:$Q,"Sáng"))))</f>
        <v/>
      </c>
      <c r="G764" t="str">
        <f>IF($C764="","",IF($C764=0,"",
IF($D764="","",SUMIFS(Source!L:L,Source!$B:$B,'Process (2)'!$B764,Source!$Q:$Q,"Sáng"))))</f>
        <v/>
      </c>
      <c r="H764" t="str">
        <f>IF($C764="","",IF($C764=0,"",
IF(SUMIFS(Source!M:M,Source!$B:$B,'Process (2)'!$B764,Source!$Q:$Q,"Chiều")=0,"",SUMIFS(Source!M:M,Source!$B:$B,'Process (2)'!$B764,Source!$Q:$Q,"Chiều"))))</f>
        <v/>
      </c>
      <c r="I764" t="str">
        <f>IF($C764="","",IF($C764=0,"",
IF($H764="","",SUMIFS(Source!J:J,Source!$B:$B,'Process (2)'!$B764,Source!$Q:$Q,"Chiều"))))</f>
        <v/>
      </c>
      <c r="J764" t="str">
        <f>IF($C764="","",IF($C764=0,"",
IF($H764="","",SUMIFS(Source!K:K,Source!$B:$B,'Process (2)'!$B764,Source!$Q:$Q,"Chiều"))))</f>
        <v/>
      </c>
      <c r="K764" t="str">
        <f>IF($C764="","",IF($C764=0,"",
IF($H764="","",SUMIFS(Source!L:L,Source!$B:$B,'Process (2)'!$B764,Source!$Q:$Q,"Chiều"))))</f>
        <v/>
      </c>
    </row>
    <row r="765" spans="1:11" x14ac:dyDescent="0.25">
      <c r="A765" t="str">
        <v/>
      </c>
      <c r="B765" t="str">
        <v/>
      </c>
      <c r="C765" t="str">
        <f>IF(B765="","",COUNTIF(Source!$B$1:$B$999,B765))</f>
        <v/>
      </c>
      <c r="D765" t="str">
        <f>IF($C765="","",IF($C765=0,"",
IF(SUMIFS(Source!I:I,Source!$B:$B,'Process (2)'!$B765,Source!$Q:$Q,"Sáng")=0,"",SUMIFS(Source!I:I,Source!$B:$B,'Process (2)'!$B765,Source!$Q:$Q,"Sáng"))))</f>
        <v/>
      </c>
      <c r="E765" t="str">
        <f>IF($C765="","",IF($C765=0,"",
IF($D765="","",SUMIFS(Source!J:J,Source!$B:$B,'Process (2)'!$B765,Source!$Q:$Q,"Sáng"))))</f>
        <v/>
      </c>
      <c r="F765" t="str">
        <f>IF($C765="","",IF($C765=0,"",
IF($D765="","",SUMIFS(Source!K:K,Source!$B:$B,'Process (2)'!$B765,Source!$Q:$Q,"Sáng"))))</f>
        <v/>
      </c>
      <c r="G765" t="str">
        <f>IF($C765="","",IF($C765=0,"",
IF($D765="","",SUMIFS(Source!L:L,Source!$B:$B,'Process (2)'!$B765,Source!$Q:$Q,"Sáng"))))</f>
        <v/>
      </c>
      <c r="H765" t="str">
        <f>IF($C765="","",IF($C765=0,"",
IF(SUMIFS(Source!M:M,Source!$B:$B,'Process (2)'!$B765,Source!$Q:$Q,"Chiều")=0,"",SUMIFS(Source!M:M,Source!$B:$B,'Process (2)'!$B765,Source!$Q:$Q,"Chiều"))))</f>
        <v/>
      </c>
      <c r="I765" t="str">
        <f>IF($C765="","",IF($C765=0,"",
IF($H765="","",SUMIFS(Source!J:J,Source!$B:$B,'Process (2)'!$B765,Source!$Q:$Q,"Chiều"))))</f>
        <v/>
      </c>
      <c r="J765" t="str">
        <f>IF($C765="","",IF($C765=0,"",
IF($H765="","",SUMIFS(Source!K:K,Source!$B:$B,'Process (2)'!$B765,Source!$Q:$Q,"Chiều"))))</f>
        <v/>
      </c>
      <c r="K765" t="str">
        <f>IF($C765="","",IF($C765=0,"",
IF($H765="","",SUMIFS(Source!L:L,Source!$B:$B,'Process (2)'!$B765,Source!$Q:$Q,"Chiều"))))</f>
        <v/>
      </c>
    </row>
    <row r="766" spans="1:11" x14ac:dyDescent="0.25">
      <c r="A766" t="str">
        <v/>
      </c>
      <c r="B766" t="str">
        <v/>
      </c>
      <c r="C766" t="str">
        <f>IF(B766="","",COUNTIF(Source!$B$1:$B$999,B766))</f>
        <v/>
      </c>
      <c r="D766" t="str">
        <f>IF($C766="","",IF($C766=0,"",
IF(SUMIFS(Source!I:I,Source!$B:$B,'Process (2)'!$B766,Source!$Q:$Q,"Sáng")=0,"",SUMIFS(Source!I:I,Source!$B:$B,'Process (2)'!$B766,Source!$Q:$Q,"Sáng"))))</f>
        <v/>
      </c>
      <c r="E766" t="str">
        <f>IF($C766="","",IF($C766=0,"",
IF($D766="","",SUMIFS(Source!J:J,Source!$B:$B,'Process (2)'!$B766,Source!$Q:$Q,"Sáng"))))</f>
        <v/>
      </c>
      <c r="F766" t="str">
        <f>IF($C766="","",IF($C766=0,"",
IF($D766="","",SUMIFS(Source!K:K,Source!$B:$B,'Process (2)'!$B766,Source!$Q:$Q,"Sáng"))))</f>
        <v/>
      </c>
      <c r="G766" t="str">
        <f>IF($C766="","",IF($C766=0,"",
IF($D766="","",SUMIFS(Source!L:L,Source!$B:$B,'Process (2)'!$B766,Source!$Q:$Q,"Sáng"))))</f>
        <v/>
      </c>
      <c r="H766" t="str">
        <f>IF($C766="","",IF($C766=0,"",
IF(SUMIFS(Source!M:M,Source!$B:$B,'Process (2)'!$B766,Source!$Q:$Q,"Chiều")=0,"",SUMIFS(Source!M:M,Source!$B:$B,'Process (2)'!$B766,Source!$Q:$Q,"Chiều"))))</f>
        <v/>
      </c>
      <c r="I766" t="str">
        <f>IF($C766="","",IF($C766=0,"",
IF($H766="","",SUMIFS(Source!J:J,Source!$B:$B,'Process (2)'!$B766,Source!$Q:$Q,"Chiều"))))</f>
        <v/>
      </c>
      <c r="J766" t="str">
        <f>IF($C766="","",IF($C766=0,"",
IF($H766="","",SUMIFS(Source!K:K,Source!$B:$B,'Process (2)'!$B766,Source!$Q:$Q,"Chiều"))))</f>
        <v/>
      </c>
      <c r="K766" t="str">
        <f>IF($C766="","",IF($C766=0,"",
IF($H766="","",SUMIFS(Source!L:L,Source!$B:$B,'Process (2)'!$B766,Source!$Q:$Q,"Chiều"))))</f>
        <v/>
      </c>
    </row>
    <row r="767" spans="1:11" x14ac:dyDescent="0.25">
      <c r="A767" t="str">
        <v/>
      </c>
      <c r="B767" t="str">
        <v/>
      </c>
      <c r="C767" t="str">
        <f>IF(B767="","",COUNTIF(Source!$B$1:$B$999,B767))</f>
        <v/>
      </c>
      <c r="D767" t="str">
        <f>IF($C767="","",IF($C767=0,"",
IF(SUMIFS(Source!I:I,Source!$B:$B,'Process (2)'!$B767,Source!$Q:$Q,"Sáng")=0,"",SUMIFS(Source!I:I,Source!$B:$B,'Process (2)'!$B767,Source!$Q:$Q,"Sáng"))))</f>
        <v/>
      </c>
      <c r="E767" t="str">
        <f>IF($C767="","",IF($C767=0,"",
IF($D767="","",SUMIFS(Source!J:J,Source!$B:$B,'Process (2)'!$B767,Source!$Q:$Q,"Sáng"))))</f>
        <v/>
      </c>
      <c r="F767" t="str">
        <f>IF($C767="","",IF($C767=0,"",
IF($D767="","",SUMIFS(Source!K:K,Source!$B:$B,'Process (2)'!$B767,Source!$Q:$Q,"Sáng"))))</f>
        <v/>
      </c>
      <c r="G767" t="str">
        <f>IF($C767="","",IF($C767=0,"",
IF($D767="","",SUMIFS(Source!L:L,Source!$B:$B,'Process (2)'!$B767,Source!$Q:$Q,"Sáng"))))</f>
        <v/>
      </c>
      <c r="H767" t="str">
        <f>IF($C767="","",IF($C767=0,"",
IF(SUMIFS(Source!M:M,Source!$B:$B,'Process (2)'!$B767,Source!$Q:$Q,"Chiều")=0,"",SUMIFS(Source!M:M,Source!$B:$B,'Process (2)'!$B767,Source!$Q:$Q,"Chiều"))))</f>
        <v/>
      </c>
      <c r="I767" t="str">
        <f>IF($C767="","",IF($C767=0,"",
IF($H767="","",SUMIFS(Source!J:J,Source!$B:$B,'Process (2)'!$B767,Source!$Q:$Q,"Chiều"))))</f>
        <v/>
      </c>
      <c r="J767" t="str">
        <f>IF($C767="","",IF($C767=0,"",
IF($H767="","",SUMIFS(Source!K:K,Source!$B:$B,'Process (2)'!$B767,Source!$Q:$Q,"Chiều"))))</f>
        <v/>
      </c>
      <c r="K767" t="str">
        <f>IF($C767="","",IF($C767=0,"",
IF($H767="","",SUMIFS(Source!L:L,Source!$B:$B,'Process (2)'!$B767,Source!$Q:$Q,"Chiều"))))</f>
        <v/>
      </c>
    </row>
    <row r="768" spans="1:11" x14ac:dyDescent="0.25">
      <c r="A768" t="str">
        <v/>
      </c>
      <c r="B768" t="str">
        <v/>
      </c>
      <c r="C768" t="str">
        <f>IF(B768="","",COUNTIF(Source!$B$1:$B$999,B768))</f>
        <v/>
      </c>
      <c r="D768" t="str">
        <f>IF($C768="","",IF($C768=0,"",
IF(SUMIFS(Source!I:I,Source!$B:$B,'Process (2)'!$B768,Source!$Q:$Q,"Sáng")=0,"",SUMIFS(Source!I:I,Source!$B:$B,'Process (2)'!$B768,Source!$Q:$Q,"Sáng"))))</f>
        <v/>
      </c>
      <c r="E768" t="str">
        <f>IF($C768="","",IF($C768=0,"",
IF($D768="","",SUMIFS(Source!J:J,Source!$B:$B,'Process (2)'!$B768,Source!$Q:$Q,"Sáng"))))</f>
        <v/>
      </c>
      <c r="F768" t="str">
        <f>IF($C768="","",IF($C768=0,"",
IF($D768="","",SUMIFS(Source!K:K,Source!$B:$B,'Process (2)'!$B768,Source!$Q:$Q,"Sáng"))))</f>
        <v/>
      </c>
      <c r="G768" t="str">
        <f>IF($C768="","",IF($C768=0,"",
IF($D768="","",SUMIFS(Source!L:L,Source!$B:$B,'Process (2)'!$B768,Source!$Q:$Q,"Sáng"))))</f>
        <v/>
      </c>
      <c r="H768" t="str">
        <f>IF($C768="","",IF($C768=0,"",
IF(SUMIFS(Source!M:M,Source!$B:$B,'Process (2)'!$B768,Source!$Q:$Q,"Chiều")=0,"",SUMIFS(Source!M:M,Source!$B:$B,'Process (2)'!$B768,Source!$Q:$Q,"Chiều"))))</f>
        <v/>
      </c>
      <c r="I768" t="str">
        <f>IF($C768="","",IF($C768=0,"",
IF($H768="","",SUMIFS(Source!J:J,Source!$B:$B,'Process (2)'!$B768,Source!$Q:$Q,"Chiều"))))</f>
        <v/>
      </c>
      <c r="J768" t="str">
        <f>IF($C768="","",IF($C768=0,"",
IF($H768="","",SUMIFS(Source!K:K,Source!$B:$B,'Process (2)'!$B768,Source!$Q:$Q,"Chiều"))))</f>
        <v/>
      </c>
      <c r="K768" t="str">
        <f>IF($C768="","",IF($C768=0,"",
IF($H768="","",SUMIFS(Source!L:L,Source!$B:$B,'Process (2)'!$B768,Source!$Q:$Q,"Chiều"))))</f>
        <v/>
      </c>
    </row>
    <row r="769" spans="1:11" x14ac:dyDescent="0.25">
      <c r="A769" t="str">
        <v/>
      </c>
      <c r="B769" t="str">
        <v/>
      </c>
      <c r="C769" t="str">
        <f>IF(B769="","",COUNTIF(Source!$B$1:$B$999,B769))</f>
        <v/>
      </c>
      <c r="D769" t="str">
        <f>IF($C769="","",IF($C769=0,"",
IF(SUMIFS(Source!I:I,Source!$B:$B,'Process (2)'!$B769,Source!$Q:$Q,"Sáng")=0,"",SUMIFS(Source!I:I,Source!$B:$B,'Process (2)'!$B769,Source!$Q:$Q,"Sáng"))))</f>
        <v/>
      </c>
      <c r="E769" t="str">
        <f>IF($C769="","",IF($C769=0,"",
IF($D769="","",SUMIFS(Source!J:J,Source!$B:$B,'Process (2)'!$B769,Source!$Q:$Q,"Sáng"))))</f>
        <v/>
      </c>
      <c r="F769" t="str">
        <f>IF($C769="","",IF($C769=0,"",
IF($D769="","",SUMIFS(Source!K:K,Source!$B:$B,'Process (2)'!$B769,Source!$Q:$Q,"Sáng"))))</f>
        <v/>
      </c>
      <c r="G769" t="str">
        <f>IF($C769="","",IF($C769=0,"",
IF($D769="","",SUMIFS(Source!L:L,Source!$B:$B,'Process (2)'!$B769,Source!$Q:$Q,"Sáng"))))</f>
        <v/>
      </c>
      <c r="H769" t="str">
        <f>IF($C769="","",IF($C769=0,"",
IF(SUMIFS(Source!M:M,Source!$B:$B,'Process (2)'!$B769,Source!$Q:$Q,"Chiều")=0,"",SUMIFS(Source!M:M,Source!$B:$B,'Process (2)'!$B769,Source!$Q:$Q,"Chiều"))))</f>
        <v/>
      </c>
      <c r="I769" t="str">
        <f>IF($C769="","",IF($C769=0,"",
IF($H769="","",SUMIFS(Source!J:J,Source!$B:$B,'Process (2)'!$B769,Source!$Q:$Q,"Chiều"))))</f>
        <v/>
      </c>
      <c r="J769" t="str">
        <f>IF($C769="","",IF($C769=0,"",
IF($H769="","",SUMIFS(Source!K:K,Source!$B:$B,'Process (2)'!$B769,Source!$Q:$Q,"Chiều"))))</f>
        <v/>
      </c>
      <c r="K769" t="str">
        <f>IF($C769="","",IF($C769=0,"",
IF($H769="","",SUMIFS(Source!L:L,Source!$B:$B,'Process (2)'!$B769,Source!$Q:$Q,"Chiều"))))</f>
        <v/>
      </c>
    </row>
    <row r="770" spans="1:11" x14ac:dyDescent="0.25">
      <c r="A770" t="str">
        <v/>
      </c>
      <c r="B770" t="str">
        <v/>
      </c>
      <c r="C770" t="str">
        <f>IF(B770="","",COUNTIF(Source!$B$1:$B$999,B770))</f>
        <v/>
      </c>
      <c r="D770" t="str">
        <f>IF($C770="","",IF($C770=0,"",
IF(SUMIFS(Source!I:I,Source!$B:$B,'Process (2)'!$B770,Source!$Q:$Q,"Sáng")=0,"",SUMIFS(Source!I:I,Source!$B:$B,'Process (2)'!$B770,Source!$Q:$Q,"Sáng"))))</f>
        <v/>
      </c>
      <c r="E770" t="str">
        <f>IF($C770="","",IF($C770=0,"",
IF($D770="","",SUMIFS(Source!J:J,Source!$B:$B,'Process (2)'!$B770,Source!$Q:$Q,"Sáng"))))</f>
        <v/>
      </c>
      <c r="F770" t="str">
        <f>IF($C770="","",IF($C770=0,"",
IF($D770="","",SUMIFS(Source!K:K,Source!$B:$B,'Process (2)'!$B770,Source!$Q:$Q,"Sáng"))))</f>
        <v/>
      </c>
      <c r="G770" t="str">
        <f>IF($C770="","",IF($C770=0,"",
IF($D770="","",SUMIFS(Source!L:L,Source!$B:$B,'Process (2)'!$B770,Source!$Q:$Q,"Sáng"))))</f>
        <v/>
      </c>
      <c r="H770" t="str">
        <f>IF($C770="","",IF($C770=0,"",
IF(SUMIFS(Source!M:M,Source!$B:$B,'Process (2)'!$B770,Source!$Q:$Q,"Chiều")=0,"",SUMIFS(Source!M:M,Source!$B:$B,'Process (2)'!$B770,Source!$Q:$Q,"Chiều"))))</f>
        <v/>
      </c>
      <c r="I770" t="str">
        <f>IF($C770="","",IF($C770=0,"",
IF($H770="","",SUMIFS(Source!J:J,Source!$B:$B,'Process (2)'!$B770,Source!$Q:$Q,"Chiều"))))</f>
        <v/>
      </c>
      <c r="J770" t="str">
        <f>IF($C770="","",IF($C770=0,"",
IF($H770="","",SUMIFS(Source!K:K,Source!$B:$B,'Process (2)'!$B770,Source!$Q:$Q,"Chiều"))))</f>
        <v/>
      </c>
      <c r="K770" t="str">
        <f>IF($C770="","",IF($C770=0,"",
IF($H770="","",SUMIFS(Source!L:L,Source!$B:$B,'Process (2)'!$B770,Source!$Q:$Q,"Chiều"))))</f>
        <v/>
      </c>
    </row>
    <row r="771" spans="1:11" x14ac:dyDescent="0.25">
      <c r="A771" t="str">
        <v/>
      </c>
      <c r="B771" t="str">
        <v/>
      </c>
      <c r="C771" t="str">
        <f>IF(B771="","",COUNTIF(Source!$B$1:$B$999,B771))</f>
        <v/>
      </c>
      <c r="D771" t="str">
        <f>IF($C771="","",IF($C771=0,"",
IF(SUMIFS(Source!I:I,Source!$B:$B,'Process (2)'!$B771,Source!$Q:$Q,"Sáng")=0,"",SUMIFS(Source!I:I,Source!$B:$B,'Process (2)'!$B771,Source!$Q:$Q,"Sáng"))))</f>
        <v/>
      </c>
      <c r="E771" t="str">
        <f>IF($C771="","",IF($C771=0,"",
IF($D771="","",SUMIFS(Source!J:J,Source!$B:$B,'Process (2)'!$B771,Source!$Q:$Q,"Sáng"))))</f>
        <v/>
      </c>
      <c r="F771" t="str">
        <f>IF($C771="","",IF($C771=0,"",
IF($D771="","",SUMIFS(Source!K:K,Source!$B:$B,'Process (2)'!$B771,Source!$Q:$Q,"Sáng"))))</f>
        <v/>
      </c>
      <c r="G771" t="str">
        <f>IF($C771="","",IF($C771=0,"",
IF($D771="","",SUMIFS(Source!L:L,Source!$B:$B,'Process (2)'!$B771,Source!$Q:$Q,"Sáng"))))</f>
        <v/>
      </c>
      <c r="H771" t="str">
        <f>IF($C771="","",IF($C771=0,"",
IF(SUMIFS(Source!M:M,Source!$B:$B,'Process (2)'!$B771,Source!$Q:$Q,"Chiều")=0,"",SUMIFS(Source!M:M,Source!$B:$B,'Process (2)'!$B771,Source!$Q:$Q,"Chiều"))))</f>
        <v/>
      </c>
      <c r="I771" t="str">
        <f>IF($C771="","",IF($C771=0,"",
IF($H771="","",SUMIFS(Source!J:J,Source!$B:$B,'Process (2)'!$B771,Source!$Q:$Q,"Chiều"))))</f>
        <v/>
      </c>
      <c r="J771" t="str">
        <f>IF($C771="","",IF($C771=0,"",
IF($H771="","",SUMIFS(Source!K:K,Source!$B:$B,'Process (2)'!$B771,Source!$Q:$Q,"Chiều"))))</f>
        <v/>
      </c>
      <c r="K771" t="str">
        <f>IF($C771="","",IF($C771=0,"",
IF($H771="","",SUMIFS(Source!L:L,Source!$B:$B,'Process (2)'!$B771,Source!$Q:$Q,"Chiều"))))</f>
        <v/>
      </c>
    </row>
    <row r="772" spans="1:11" x14ac:dyDescent="0.25">
      <c r="A772" t="str">
        <v/>
      </c>
      <c r="B772" t="str">
        <v/>
      </c>
      <c r="C772" t="str">
        <f>IF(B772="","",COUNTIF(Source!$B$1:$B$999,B772))</f>
        <v/>
      </c>
      <c r="D772" t="str">
        <f>IF($C772="","",IF($C772=0,"",
IF(SUMIFS(Source!I:I,Source!$B:$B,'Process (2)'!$B772,Source!$Q:$Q,"Sáng")=0,"",SUMIFS(Source!I:I,Source!$B:$B,'Process (2)'!$B772,Source!$Q:$Q,"Sáng"))))</f>
        <v/>
      </c>
      <c r="E772" t="str">
        <f>IF($C772="","",IF($C772=0,"",
IF($D772="","",SUMIFS(Source!J:J,Source!$B:$B,'Process (2)'!$B772,Source!$Q:$Q,"Sáng"))))</f>
        <v/>
      </c>
      <c r="F772" t="str">
        <f>IF($C772="","",IF($C772=0,"",
IF($D772="","",SUMIFS(Source!K:K,Source!$B:$B,'Process (2)'!$B772,Source!$Q:$Q,"Sáng"))))</f>
        <v/>
      </c>
      <c r="G772" t="str">
        <f>IF($C772="","",IF($C772=0,"",
IF($D772="","",SUMIFS(Source!L:L,Source!$B:$B,'Process (2)'!$B772,Source!$Q:$Q,"Sáng"))))</f>
        <v/>
      </c>
      <c r="H772" t="str">
        <f>IF($C772="","",IF($C772=0,"",
IF(SUMIFS(Source!M:M,Source!$B:$B,'Process (2)'!$B772,Source!$Q:$Q,"Chiều")=0,"",SUMIFS(Source!M:M,Source!$B:$B,'Process (2)'!$B772,Source!$Q:$Q,"Chiều"))))</f>
        <v/>
      </c>
      <c r="I772" t="str">
        <f>IF($C772="","",IF($C772=0,"",
IF($H772="","",SUMIFS(Source!J:J,Source!$B:$B,'Process (2)'!$B772,Source!$Q:$Q,"Chiều"))))</f>
        <v/>
      </c>
      <c r="J772" t="str">
        <f>IF($C772="","",IF($C772=0,"",
IF($H772="","",SUMIFS(Source!K:K,Source!$B:$B,'Process (2)'!$B772,Source!$Q:$Q,"Chiều"))))</f>
        <v/>
      </c>
      <c r="K772" t="str">
        <f>IF($C772="","",IF($C772=0,"",
IF($H772="","",SUMIFS(Source!L:L,Source!$B:$B,'Process (2)'!$B772,Source!$Q:$Q,"Chiều"))))</f>
        <v/>
      </c>
    </row>
    <row r="773" spans="1:11" x14ac:dyDescent="0.25">
      <c r="A773" t="str">
        <v/>
      </c>
      <c r="B773" t="str">
        <v/>
      </c>
      <c r="C773" t="str">
        <f>IF(B773="","",COUNTIF(Source!$B$1:$B$999,B773))</f>
        <v/>
      </c>
      <c r="D773" t="str">
        <f>IF($C773="","",IF($C773=0,"",
IF(SUMIFS(Source!I:I,Source!$B:$B,'Process (2)'!$B773,Source!$Q:$Q,"Sáng")=0,"",SUMIFS(Source!I:I,Source!$B:$B,'Process (2)'!$B773,Source!$Q:$Q,"Sáng"))))</f>
        <v/>
      </c>
      <c r="E773" t="str">
        <f>IF($C773="","",IF($C773=0,"",
IF($D773="","",SUMIFS(Source!J:J,Source!$B:$B,'Process (2)'!$B773,Source!$Q:$Q,"Sáng"))))</f>
        <v/>
      </c>
      <c r="F773" t="str">
        <f>IF($C773="","",IF($C773=0,"",
IF($D773="","",SUMIFS(Source!K:K,Source!$B:$B,'Process (2)'!$B773,Source!$Q:$Q,"Sáng"))))</f>
        <v/>
      </c>
      <c r="G773" t="str">
        <f>IF($C773="","",IF($C773=0,"",
IF($D773="","",SUMIFS(Source!L:L,Source!$B:$B,'Process (2)'!$B773,Source!$Q:$Q,"Sáng"))))</f>
        <v/>
      </c>
      <c r="H773" t="str">
        <f>IF($C773="","",IF($C773=0,"",
IF(SUMIFS(Source!M:M,Source!$B:$B,'Process (2)'!$B773,Source!$Q:$Q,"Chiều")=0,"",SUMIFS(Source!M:M,Source!$B:$B,'Process (2)'!$B773,Source!$Q:$Q,"Chiều"))))</f>
        <v/>
      </c>
      <c r="I773" t="str">
        <f>IF($C773="","",IF($C773=0,"",
IF($H773="","",SUMIFS(Source!J:J,Source!$B:$B,'Process (2)'!$B773,Source!$Q:$Q,"Chiều"))))</f>
        <v/>
      </c>
      <c r="J773" t="str">
        <f>IF($C773="","",IF($C773=0,"",
IF($H773="","",SUMIFS(Source!K:K,Source!$B:$B,'Process (2)'!$B773,Source!$Q:$Q,"Chiều"))))</f>
        <v/>
      </c>
      <c r="K773" t="str">
        <f>IF($C773="","",IF($C773=0,"",
IF($H773="","",SUMIFS(Source!L:L,Source!$B:$B,'Process (2)'!$B773,Source!$Q:$Q,"Chiều"))))</f>
        <v/>
      </c>
    </row>
    <row r="774" spans="1:11" x14ac:dyDescent="0.25">
      <c r="A774" t="str">
        <v/>
      </c>
      <c r="B774" t="str">
        <v/>
      </c>
      <c r="C774" t="str">
        <f>IF(B774="","",COUNTIF(Source!$B$1:$B$999,B774))</f>
        <v/>
      </c>
      <c r="D774" t="str">
        <f>IF($C774="","",IF($C774=0,"",
IF(SUMIFS(Source!I:I,Source!$B:$B,'Process (2)'!$B774,Source!$Q:$Q,"Sáng")=0,"",SUMIFS(Source!I:I,Source!$B:$B,'Process (2)'!$B774,Source!$Q:$Q,"Sáng"))))</f>
        <v/>
      </c>
      <c r="E774" t="str">
        <f>IF($C774="","",IF($C774=0,"",
IF($D774="","",SUMIFS(Source!J:J,Source!$B:$B,'Process (2)'!$B774,Source!$Q:$Q,"Sáng"))))</f>
        <v/>
      </c>
      <c r="F774" t="str">
        <f>IF($C774="","",IF($C774=0,"",
IF($D774="","",SUMIFS(Source!K:K,Source!$B:$B,'Process (2)'!$B774,Source!$Q:$Q,"Sáng"))))</f>
        <v/>
      </c>
      <c r="G774" t="str">
        <f>IF($C774="","",IF($C774=0,"",
IF($D774="","",SUMIFS(Source!L:L,Source!$B:$B,'Process (2)'!$B774,Source!$Q:$Q,"Sáng"))))</f>
        <v/>
      </c>
      <c r="H774" t="str">
        <f>IF($C774="","",IF($C774=0,"",
IF(SUMIFS(Source!M:M,Source!$B:$B,'Process (2)'!$B774,Source!$Q:$Q,"Chiều")=0,"",SUMIFS(Source!M:M,Source!$B:$B,'Process (2)'!$B774,Source!$Q:$Q,"Chiều"))))</f>
        <v/>
      </c>
      <c r="I774" t="str">
        <f>IF($C774="","",IF($C774=0,"",
IF($H774="","",SUMIFS(Source!J:J,Source!$B:$B,'Process (2)'!$B774,Source!$Q:$Q,"Chiều"))))</f>
        <v/>
      </c>
      <c r="J774" t="str">
        <f>IF($C774="","",IF($C774=0,"",
IF($H774="","",SUMIFS(Source!K:K,Source!$B:$B,'Process (2)'!$B774,Source!$Q:$Q,"Chiều"))))</f>
        <v/>
      </c>
      <c r="K774" t="str">
        <f>IF($C774="","",IF($C774=0,"",
IF($H774="","",SUMIFS(Source!L:L,Source!$B:$B,'Process (2)'!$B774,Source!$Q:$Q,"Chiều"))))</f>
        <v/>
      </c>
    </row>
    <row r="775" spans="1:11" x14ac:dyDescent="0.25">
      <c r="A775" t="str">
        <v/>
      </c>
      <c r="B775" t="str">
        <v/>
      </c>
      <c r="C775" t="str">
        <f>IF(B775="","",COUNTIF(Source!$B$1:$B$999,B775))</f>
        <v/>
      </c>
      <c r="D775" t="str">
        <f>IF($C775="","",IF($C775=0,"",
IF(SUMIFS(Source!I:I,Source!$B:$B,'Process (2)'!$B775,Source!$Q:$Q,"Sáng")=0,"",SUMIFS(Source!I:I,Source!$B:$B,'Process (2)'!$B775,Source!$Q:$Q,"Sáng"))))</f>
        <v/>
      </c>
      <c r="E775" t="str">
        <f>IF($C775="","",IF($C775=0,"",
IF($D775="","",SUMIFS(Source!J:J,Source!$B:$B,'Process (2)'!$B775,Source!$Q:$Q,"Sáng"))))</f>
        <v/>
      </c>
      <c r="F775" t="str">
        <f>IF($C775="","",IF($C775=0,"",
IF($D775="","",SUMIFS(Source!K:K,Source!$B:$B,'Process (2)'!$B775,Source!$Q:$Q,"Sáng"))))</f>
        <v/>
      </c>
      <c r="G775" t="str">
        <f>IF($C775="","",IF($C775=0,"",
IF($D775="","",SUMIFS(Source!L:L,Source!$B:$B,'Process (2)'!$B775,Source!$Q:$Q,"Sáng"))))</f>
        <v/>
      </c>
      <c r="H775" t="str">
        <f>IF($C775="","",IF($C775=0,"",
IF(SUMIFS(Source!M:M,Source!$B:$B,'Process (2)'!$B775,Source!$Q:$Q,"Chiều")=0,"",SUMIFS(Source!M:M,Source!$B:$B,'Process (2)'!$B775,Source!$Q:$Q,"Chiều"))))</f>
        <v/>
      </c>
      <c r="I775" t="str">
        <f>IF($C775="","",IF($C775=0,"",
IF($H775="","",SUMIFS(Source!J:J,Source!$B:$B,'Process (2)'!$B775,Source!$Q:$Q,"Chiều"))))</f>
        <v/>
      </c>
      <c r="J775" t="str">
        <f>IF($C775="","",IF($C775=0,"",
IF($H775="","",SUMIFS(Source!K:K,Source!$B:$B,'Process (2)'!$B775,Source!$Q:$Q,"Chiều"))))</f>
        <v/>
      </c>
      <c r="K775" t="str">
        <f>IF($C775="","",IF($C775=0,"",
IF($H775="","",SUMIFS(Source!L:L,Source!$B:$B,'Process (2)'!$B775,Source!$Q:$Q,"Chiều"))))</f>
        <v/>
      </c>
    </row>
    <row r="776" spans="1:11" x14ac:dyDescent="0.25">
      <c r="A776" t="str">
        <v/>
      </c>
      <c r="B776" t="str">
        <v/>
      </c>
      <c r="C776" t="str">
        <f>IF(B776="","",COUNTIF(Source!$B$1:$B$999,B776))</f>
        <v/>
      </c>
      <c r="D776" t="str">
        <f>IF($C776="","",IF($C776=0,"",
IF(SUMIFS(Source!I:I,Source!$B:$B,'Process (2)'!$B776,Source!$Q:$Q,"Sáng")=0,"",SUMIFS(Source!I:I,Source!$B:$B,'Process (2)'!$B776,Source!$Q:$Q,"Sáng"))))</f>
        <v/>
      </c>
      <c r="E776" t="str">
        <f>IF($C776="","",IF($C776=0,"",
IF($D776="","",SUMIFS(Source!J:J,Source!$B:$B,'Process (2)'!$B776,Source!$Q:$Q,"Sáng"))))</f>
        <v/>
      </c>
      <c r="F776" t="str">
        <f>IF($C776="","",IF($C776=0,"",
IF($D776="","",SUMIFS(Source!K:K,Source!$B:$B,'Process (2)'!$B776,Source!$Q:$Q,"Sáng"))))</f>
        <v/>
      </c>
      <c r="G776" t="str">
        <f>IF($C776="","",IF($C776=0,"",
IF($D776="","",SUMIFS(Source!L:L,Source!$B:$B,'Process (2)'!$B776,Source!$Q:$Q,"Sáng"))))</f>
        <v/>
      </c>
      <c r="H776" t="str">
        <f>IF($C776="","",IF($C776=0,"",
IF(SUMIFS(Source!M:M,Source!$B:$B,'Process (2)'!$B776,Source!$Q:$Q,"Chiều")=0,"",SUMIFS(Source!M:M,Source!$B:$B,'Process (2)'!$B776,Source!$Q:$Q,"Chiều"))))</f>
        <v/>
      </c>
      <c r="I776" t="str">
        <f>IF($C776="","",IF($C776=0,"",
IF($H776="","",SUMIFS(Source!J:J,Source!$B:$B,'Process (2)'!$B776,Source!$Q:$Q,"Chiều"))))</f>
        <v/>
      </c>
      <c r="J776" t="str">
        <f>IF($C776="","",IF($C776=0,"",
IF($H776="","",SUMIFS(Source!K:K,Source!$B:$B,'Process (2)'!$B776,Source!$Q:$Q,"Chiều"))))</f>
        <v/>
      </c>
      <c r="K776" t="str">
        <f>IF($C776="","",IF($C776=0,"",
IF($H776="","",SUMIFS(Source!L:L,Source!$B:$B,'Process (2)'!$B776,Source!$Q:$Q,"Chiều"))))</f>
        <v/>
      </c>
    </row>
    <row r="777" spans="1:11" x14ac:dyDescent="0.25">
      <c r="A777" t="str">
        <v/>
      </c>
      <c r="B777" t="str">
        <v/>
      </c>
      <c r="C777" t="str">
        <f>IF(B777="","",COUNTIF(Source!$B$1:$B$999,B777))</f>
        <v/>
      </c>
      <c r="D777" t="str">
        <f>IF($C777="","",IF($C777=0,"",
IF(SUMIFS(Source!I:I,Source!$B:$B,'Process (2)'!$B777,Source!$Q:$Q,"Sáng")=0,"",SUMIFS(Source!I:I,Source!$B:$B,'Process (2)'!$B777,Source!$Q:$Q,"Sáng"))))</f>
        <v/>
      </c>
      <c r="E777" t="str">
        <f>IF($C777="","",IF($C777=0,"",
IF($D777="","",SUMIFS(Source!J:J,Source!$B:$B,'Process (2)'!$B777,Source!$Q:$Q,"Sáng"))))</f>
        <v/>
      </c>
      <c r="F777" t="str">
        <f>IF($C777="","",IF($C777=0,"",
IF($D777="","",SUMIFS(Source!K:K,Source!$B:$B,'Process (2)'!$B777,Source!$Q:$Q,"Sáng"))))</f>
        <v/>
      </c>
      <c r="G777" t="str">
        <f>IF($C777="","",IF($C777=0,"",
IF($D777="","",SUMIFS(Source!L:L,Source!$B:$B,'Process (2)'!$B777,Source!$Q:$Q,"Sáng"))))</f>
        <v/>
      </c>
      <c r="H777" t="str">
        <f>IF($C777="","",IF($C777=0,"",
IF(SUMIFS(Source!M:M,Source!$B:$B,'Process (2)'!$B777,Source!$Q:$Q,"Chiều")=0,"",SUMIFS(Source!M:M,Source!$B:$B,'Process (2)'!$B777,Source!$Q:$Q,"Chiều"))))</f>
        <v/>
      </c>
      <c r="I777" t="str">
        <f>IF($C777="","",IF($C777=0,"",
IF($H777="","",SUMIFS(Source!J:J,Source!$B:$B,'Process (2)'!$B777,Source!$Q:$Q,"Chiều"))))</f>
        <v/>
      </c>
      <c r="J777" t="str">
        <f>IF($C777="","",IF($C777=0,"",
IF($H777="","",SUMIFS(Source!K:K,Source!$B:$B,'Process (2)'!$B777,Source!$Q:$Q,"Chiều"))))</f>
        <v/>
      </c>
      <c r="K777" t="str">
        <f>IF($C777="","",IF($C777=0,"",
IF($H777="","",SUMIFS(Source!L:L,Source!$B:$B,'Process (2)'!$B777,Source!$Q:$Q,"Chiều"))))</f>
        <v/>
      </c>
    </row>
    <row r="778" spans="1:11" x14ac:dyDescent="0.25">
      <c r="A778" t="str">
        <v/>
      </c>
      <c r="B778" t="str">
        <v/>
      </c>
      <c r="C778" t="str">
        <f>IF(B778="","",COUNTIF(Source!$B$1:$B$999,B778))</f>
        <v/>
      </c>
      <c r="D778" t="str">
        <f>IF($C778="","",IF($C778=0,"",
IF(SUMIFS(Source!I:I,Source!$B:$B,'Process (2)'!$B778,Source!$Q:$Q,"Sáng")=0,"",SUMIFS(Source!I:I,Source!$B:$B,'Process (2)'!$B778,Source!$Q:$Q,"Sáng"))))</f>
        <v/>
      </c>
      <c r="E778" t="str">
        <f>IF($C778="","",IF($C778=0,"",
IF($D778="","",SUMIFS(Source!J:J,Source!$B:$B,'Process (2)'!$B778,Source!$Q:$Q,"Sáng"))))</f>
        <v/>
      </c>
      <c r="F778" t="str">
        <f>IF($C778="","",IF($C778=0,"",
IF($D778="","",SUMIFS(Source!K:K,Source!$B:$B,'Process (2)'!$B778,Source!$Q:$Q,"Sáng"))))</f>
        <v/>
      </c>
      <c r="G778" t="str">
        <f>IF($C778="","",IF($C778=0,"",
IF($D778="","",SUMIFS(Source!L:L,Source!$B:$B,'Process (2)'!$B778,Source!$Q:$Q,"Sáng"))))</f>
        <v/>
      </c>
      <c r="H778" t="str">
        <f>IF($C778="","",IF($C778=0,"",
IF(SUMIFS(Source!M:M,Source!$B:$B,'Process (2)'!$B778,Source!$Q:$Q,"Chiều")=0,"",SUMIFS(Source!M:M,Source!$B:$B,'Process (2)'!$B778,Source!$Q:$Q,"Chiều"))))</f>
        <v/>
      </c>
      <c r="I778" t="str">
        <f>IF($C778="","",IF($C778=0,"",
IF($H778="","",SUMIFS(Source!J:J,Source!$B:$B,'Process (2)'!$B778,Source!$Q:$Q,"Chiều"))))</f>
        <v/>
      </c>
      <c r="J778" t="str">
        <f>IF($C778="","",IF($C778=0,"",
IF($H778="","",SUMIFS(Source!K:K,Source!$B:$B,'Process (2)'!$B778,Source!$Q:$Q,"Chiều"))))</f>
        <v/>
      </c>
      <c r="K778" t="str">
        <f>IF($C778="","",IF($C778=0,"",
IF($H778="","",SUMIFS(Source!L:L,Source!$B:$B,'Process (2)'!$B778,Source!$Q:$Q,"Chiều"))))</f>
        <v/>
      </c>
    </row>
    <row r="779" spans="1:11" x14ac:dyDescent="0.25">
      <c r="A779" t="str">
        <v/>
      </c>
      <c r="B779" t="str">
        <v/>
      </c>
      <c r="C779" t="str">
        <f>IF(B779="","",COUNTIF(Source!$B$1:$B$999,B779))</f>
        <v/>
      </c>
      <c r="D779" t="str">
        <f>IF($C779="","",IF($C779=0,"",
IF(SUMIFS(Source!I:I,Source!$B:$B,'Process (2)'!$B779,Source!$Q:$Q,"Sáng")=0,"",SUMIFS(Source!I:I,Source!$B:$B,'Process (2)'!$B779,Source!$Q:$Q,"Sáng"))))</f>
        <v/>
      </c>
      <c r="E779" t="str">
        <f>IF($C779="","",IF($C779=0,"",
IF($D779="","",SUMIFS(Source!J:J,Source!$B:$B,'Process (2)'!$B779,Source!$Q:$Q,"Sáng"))))</f>
        <v/>
      </c>
      <c r="F779" t="str">
        <f>IF($C779="","",IF($C779=0,"",
IF($D779="","",SUMIFS(Source!K:K,Source!$B:$B,'Process (2)'!$B779,Source!$Q:$Q,"Sáng"))))</f>
        <v/>
      </c>
      <c r="G779" t="str">
        <f>IF($C779="","",IF($C779=0,"",
IF($D779="","",SUMIFS(Source!L:L,Source!$B:$B,'Process (2)'!$B779,Source!$Q:$Q,"Sáng"))))</f>
        <v/>
      </c>
      <c r="H779" t="str">
        <f>IF($C779="","",IF($C779=0,"",
IF(SUMIFS(Source!M:M,Source!$B:$B,'Process (2)'!$B779,Source!$Q:$Q,"Chiều")=0,"",SUMIFS(Source!M:M,Source!$B:$B,'Process (2)'!$B779,Source!$Q:$Q,"Chiều"))))</f>
        <v/>
      </c>
      <c r="I779" t="str">
        <f>IF($C779="","",IF($C779=0,"",
IF($H779="","",SUMIFS(Source!J:J,Source!$B:$B,'Process (2)'!$B779,Source!$Q:$Q,"Chiều"))))</f>
        <v/>
      </c>
      <c r="J779" t="str">
        <f>IF($C779="","",IF($C779=0,"",
IF($H779="","",SUMIFS(Source!K:K,Source!$B:$B,'Process (2)'!$B779,Source!$Q:$Q,"Chiều"))))</f>
        <v/>
      </c>
      <c r="K779" t="str">
        <f>IF($C779="","",IF($C779=0,"",
IF($H779="","",SUMIFS(Source!L:L,Source!$B:$B,'Process (2)'!$B779,Source!$Q:$Q,"Chiều"))))</f>
        <v/>
      </c>
    </row>
    <row r="780" spans="1:11" x14ac:dyDescent="0.25">
      <c r="A780" t="str">
        <v/>
      </c>
      <c r="B780" t="str">
        <v/>
      </c>
      <c r="C780" t="str">
        <f>IF(B780="","",COUNTIF(Source!$B$1:$B$999,B780))</f>
        <v/>
      </c>
      <c r="D780" t="str">
        <f>IF($C780="","",IF($C780=0,"",
IF(SUMIFS(Source!I:I,Source!$B:$B,'Process (2)'!$B780,Source!$Q:$Q,"Sáng")=0,"",SUMIFS(Source!I:I,Source!$B:$B,'Process (2)'!$B780,Source!$Q:$Q,"Sáng"))))</f>
        <v/>
      </c>
      <c r="E780" t="str">
        <f>IF($C780="","",IF($C780=0,"",
IF($D780="","",SUMIFS(Source!J:J,Source!$B:$B,'Process (2)'!$B780,Source!$Q:$Q,"Sáng"))))</f>
        <v/>
      </c>
      <c r="F780" t="str">
        <f>IF($C780="","",IF($C780=0,"",
IF($D780="","",SUMIFS(Source!K:K,Source!$B:$B,'Process (2)'!$B780,Source!$Q:$Q,"Sáng"))))</f>
        <v/>
      </c>
      <c r="G780" t="str">
        <f>IF($C780="","",IF($C780=0,"",
IF($D780="","",SUMIFS(Source!L:L,Source!$B:$B,'Process (2)'!$B780,Source!$Q:$Q,"Sáng"))))</f>
        <v/>
      </c>
      <c r="H780" t="str">
        <f>IF($C780="","",IF($C780=0,"",
IF(SUMIFS(Source!M:M,Source!$B:$B,'Process (2)'!$B780,Source!$Q:$Q,"Chiều")=0,"",SUMIFS(Source!M:M,Source!$B:$B,'Process (2)'!$B780,Source!$Q:$Q,"Chiều"))))</f>
        <v/>
      </c>
      <c r="I780" t="str">
        <f>IF($C780="","",IF($C780=0,"",
IF($H780="","",SUMIFS(Source!J:J,Source!$B:$B,'Process (2)'!$B780,Source!$Q:$Q,"Chiều"))))</f>
        <v/>
      </c>
      <c r="J780" t="str">
        <f>IF($C780="","",IF($C780=0,"",
IF($H780="","",SUMIFS(Source!K:K,Source!$B:$B,'Process (2)'!$B780,Source!$Q:$Q,"Chiều"))))</f>
        <v/>
      </c>
      <c r="K780" t="str">
        <f>IF($C780="","",IF($C780=0,"",
IF($H780="","",SUMIFS(Source!L:L,Source!$B:$B,'Process (2)'!$B780,Source!$Q:$Q,"Chiều"))))</f>
        <v/>
      </c>
    </row>
    <row r="781" spans="1:11" x14ac:dyDescent="0.25">
      <c r="A781" t="str">
        <v/>
      </c>
      <c r="B781" t="str">
        <v/>
      </c>
      <c r="C781" t="str">
        <f>IF(B781="","",COUNTIF(Source!$B$1:$B$999,B781))</f>
        <v/>
      </c>
      <c r="D781" t="str">
        <f>IF($C781="","",IF($C781=0,"",
IF(SUMIFS(Source!I:I,Source!$B:$B,'Process (2)'!$B781,Source!$Q:$Q,"Sáng")=0,"",SUMIFS(Source!I:I,Source!$B:$B,'Process (2)'!$B781,Source!$Q:$Q,"Sáng"))))</f>
        <v/>
      </c>
      <c r="E781" t="str">
        <f>IF($C781="","",IF($C781=0,"",
IF($D781="","",SUMIFS(Source!J:J,Source!$B:$B,'Process (2)'!$B781,Source!$Q:$Q,"Sáng"))))</f>
        <v/>
      </c>
      <c r="F781" t="str">
        <f>IF($C781="","",IF($C781=0,"",
IF($D781="","",SUMIFS(Source!K:K,Source!$B:$B,'Process (2)'!$B781,Source!$Q:$Q,"Sáng"))))</f>
        <v/>
      </c>
      <c r="G781" t="str">
        <f>IF($C781="","",IF($C781=0,"",
IF($D781="","",SUMIFS(Source!L:L,Source!$B:$B,'Process (2)'!$B781,Source!$Q:$Q,"Sáng"))))</f>
        <v/>
      </c>
      <c r="H781" t="str">
        <f>IF($C781="","",IF($C781=0,"",
IF(SUMIFS(Source!M:M,Source!$B:$B,'Process (2)'!$B781,Source!$Q:$Q,"Chiều")=0,"",SUMIFS(Source!M:M,Source!$B:$B,'Process (2)'!$B781,Source!$Q:$Q,"Chiều"))))</f>
        <v/>
      </c>
      <c r="I781" t="str">
        <f>IF($C781="","",IF($C781=0,"",
IF($H781="","",SUMIFS(Source!J:J,Source!$B:$B,'Process (2)'!$B781,Source!$Q:$Q,"Chiều"))))</f>
        <v/>
      </c>
      <c r="J781" t="str">
        <f>IF($C781="","",IF($C781=0,"",
IF($H781="","",SUMIFS(Source!K:K,Source!$B:$B,'Process (2)'!$B781,Source!$Q:$Q,"Chiều"))))</f>
        <v/>
      </c>
      <c r="K781" t="str">
        <f>IF($C781="","",IF($C781=0,"",
IF($H781="","",SUMIFS(Source!L:L,Source!$B:$B,'Process (2)'!$B781,Source!$Q:$Q,"Chiều"))))</f>
        <v/>
      </c>
    </row>
    <row r="782" spans="1:11" x14ac:dyDescent="0.25">
      <c r="A782" t="str">
        <v/>
      </c>
      <c r="B782" t="str">
        <v/>
      </c>
      <c r="C782" t="str">
        <f>IF(B782="","",COUNTIF(Source!$B$1:$B$999,B782))</f>
        <v/>
      </c>
      <c r="D782" t="str">
        <f>IF($C782="","",IF($C782=0,"",
IF(SUMIFS(Source!I:I,Source!$B:$B,'Process (2)'!$B782,Source!$Q:$Q,"Sáng")=0,"",SUMIFS(Source!I:I,Source!$B:$B,'Process (2)'!$B782,Source!$Q:$Q,"Sáng"))))</f>
        <v/>
      </c>
      <c r="E782" t="str">
        <f>IF($C782="","",IF($C782=0,"",
IF($D782="","",SUMIFS(Source!J:J,Source!$B:$B,'Process (2)'!$B782,Source!$Q:$Q,"Sáng"))))</f>
        <v/>
      </c>
      <c r="F782" t="str">
        <f>IF($C782="","",IF($C782=0,"",
IF($D782="","",SUMIFS(Source!K:K,Source!$B:$B,'Process (2)'!$B782,Source!$Q:$Q,"Sáng"))))</f>
        <v/>
      </c>
      <c r="G782" t="str">
        <f>IF($C782="","",IF($C782=0,"",
IF($D782="","",SUMIFS(Source!L:L,Source!$B:$B,'Process (2)'!$B782,Source!$Q:$Q,"Sáng"))))</f>
        <v/>
      </c>
      <c r="H782" t="str">
        <f>IF($C782="","",IF($C782=0,"",
IF(SUMIFS(Source!M:M,Source!$B:$B,'Process (2)'!$B782,Source!$Q:$Q,"Chiều")=0,"",SUMIFS(Source!M:M,Source!$B:$B,'Process (2)'!$B782,Source!$Q:$Q,"Chiều"))))</f>
        <v/>
      </c>
      <c r="I782" t="str">
        <f>IF($C782="","",IF($C782=0,"",
IF($H782="","",SUMIFS(Source!J:J,Source!$B:$B,'Process (2)'!$B782,Source!$Q:$Q,"Chiều"))))</f>
        <v/>
      </c>
      <c r="J782" t="str">
        <f>IF($C782="","",IF($C782=0,"",
IF($H782="","",SUMIFS(Source!K:K,Source!$B:$B,'Process (2)'!$B782,Source!$Q:$Q,"Chiều"))))</f>
        <v/>
      </c>
      <c r="K782" t="str">
        <f>IF($C782="","",IF($C782=0,"",
IF($H782="","",SUMIFS(Source!L:L,Source!$B:$B,'Process (2)'!$B782,Source!$Q:$Q,"Chiều"))))</f>
        <v/>
      </c>
    </row>
    <row r="783" spans="1:11" x14ac:dyDescent="0.25">
      <c r="A783" t="str">
        <v/>
      </c>
      <c r="B783" t="str">
        <v/>
      </c>
      <c r="C783" t="str">
        <f>IF(B783="","",COUNTIF(Source!$B$1:$B$999,B783))</f>
        <v/>
      </c>
      <c r="D783" t="str">
        <f>IF($C783="","",IF($C783=0,"",
IF(SUMIFS(Source!I:I,Source!$B:$B,'Process (2)'!$B783,Source!$Q:$Q,"Sáng")=0,"",SUMIFS(Source!I:I,Source!$B:$B,'Process (2)'!$B783,Source!$Q:$Q,"Sáng"))))</f>
        <v/>
      </c>
      <c r="E783" t="str">
        <f>IF($C783="","",IF($C783=0,"",
IF($D783="","",SUMIFS(Source!J:J,Source!$B:$B,'Process (2)'!$B783,Source!$Q:$Q,"Sáng"))))</f>
        <v/>
      </c>
      <c r="F783" t="str">
        <f>IF($C783="","",IF($C783=0,"",
IF($D783="","",SUMIFS(Source!K:K,Source!$B:$B,'Process (2)'!$B783,Source!$Q:$Q,"Sáng"))))</f>
        <v/>
      </c>
      <c r="G783" t="str">
        <f>IF($C783="","",IF($C783=0,"",
IF($D783="","",SUMIFS(Source!L:L,Source!$B:$B,'Process (2)'!$B783,Source!$Q:$Q,"Sáng"))))</f>
        <v/>
      </c>
      <c r="H783" t="str">
        <f>IF($C783="","",IF($C783=0,"",
IF(SUMIFS(Source!M:M,Source!$B:$B,'Process (2)'!$B783,Source!$Q:$Q,"Chiều")=0,"",SUMIFS(Source!M:M,Source!$B:$B,'Process (2)'!$B783,Source!$Q:$Q,"Chiều"))))</f>
        <v/>
      </c>
      <c r="I783" t="str">
        <f>IF($C783="","",IF($C783=0,"",
IF($H783="","",SUMIFS(Source!J:J,Source!$B:$B,'Process (2)'!$B783,Source!$Q:$Q,"Chiều"))))</f>
        <v/>
      </c>
      <c r="J783" t="str">
        <f>IF($C783="","",IF($C783=0,"",
IF($H783="","",SUMIFS(Source!K:K,Source!$B:$B,'Process (2)'!$B783,Source!$Q:$Q,"Chiều"))))</f>
        <v/>
      </c>
      <c r="K783" t="str">
        <f>IF($C783="","",IF($C783=0,"",
IF($H783="","",SUMIFS(Source!L:L,Source!$B:$B,'Process (2)'!$B783,Source!$Q:$Q,"Chiều"))))</f>
        <v/>
      </c>
    </row>
    <row r="784" spans="1:11" x14ac:dyDescent="0.25">
      <c r="A784" t="str">
        <v/>
      </c>
      <c r="B784" t="str">
        <v/>
      </c>
      <c r="C784" t="str">
        <f>IF(B784="","",COUNTIF(Source!$B$1:$B$999,B784))</f>
        <v/>
      </c>
      <c r="D784" t="str">
        <f>IF($C784="","",IF($C784=0,"",
IF(SUMIFS(Source!I:I,Source!$B:$B,'Process (2)'!$B784,Source!$Q:$Q,"Sáng")=0,"",SUMIFS(Source!I:I,Source!$B:$B,'Process (2)'!$B784,Source!$Q:$Q,"Sáng"))))</f>
        <v/>
      </c>
      <c r="E784" t="str">
        <f>IF($C784="","",IF($C784=0,"",
IF($D784="","",SUMIFS(Source!J:J,Source!$B:$B,'Process (2)'!$B784,Source!$Q:$Q,"Sáng"))))</f>
        <v/>
      </c>
      <c r="F784" t="str">
        <f>IF($C784="","",IF($C784=0,"",
IF($D784="","",SUMIFS(Source!K:K,Source!$B:$B,'Process (2)'!$B784,Source!$Q:$Q,"Sáng"))))</f>
        <v/>
      </c>
      <c r="G784" t="str">
        <f>IF($C784="","",IF($C784=0,"",
IF($D784="","",SUMIFS(Source!L:L,Source!$B:$B,'Process (2)'!$B784,Source!$Q:$Q,"Sáng"))))</f>
        <v/>
      </c>
      <c r="H784" t="str">
        <f>IF($C784="","",IF($C784=0,"",
IF(SUMIFS(Source!M:M,Source!$B:$B,'Process (2)'!$B784,Source!$Q:$Q,"Chiều")=0,"",SUMIFS(Source!M:M,Source!$B:$B,'Process (2)'!$B784,Source!$Q:$Q,"Chiều"))))</f>
        <v/>
      </c>
      <c r="I784" t="str">
        <f>IF($C784="","",IF($C784=0,"",
IF($H784="","",SUMIFS(Source!J:J,Source!$B:$B,'Process (2)'!$B784,Source!$Q:$Q,"Chiều"))))</f>
        <v/>
      </c>
      <c r="J784" t="str">
        <f>IF($C784="","",IF($C784=0,"",
IF($H784="","",SUMIFS(Source!K:K,Source!$B:$B,'Process (2)'!$B784,Source!$Q:$Q,"Chiều"))))</f>
        <v/>
      </c>
      <c r="K784" t="str">
        <f>IF($C784="","",IF($C784=0,"",
IF($H784="","",SUMIFS(Source!L:L,Source!$B:$B,'Process (2)'!$B784,Source!$Q:$Q,"Chiều"))))</f>
        <v/>
      </c>
    </row>
    <row r="785" spans="1:11" x14ac:dyDescent="0.25">
      <c r="A785" t="str">
        <v/>
      </c>
      <c r="B785" t="str">
        <v/>
      </c>
      <c r="C785" t="str">
        <f>IF(B785="","",COUNTIF(Source!$B$1:$B$999,B785))</f>
        <v/>
      </c>
      <c r="D785" t="str">
        <f>IF($C785="","",IF($C785=0,"",
IF(SUMIFS(Source!I:I,Source!$B:$B,'Process (2)'!$B785,Source!$Q:$Q,"Sáng")=0,"",SUMIFS(Source!I:I,Source!$B:$B,'Process (2)'!$B785,Source!$Q:$Q,"Sáng"))))</f>
        <v/>
      </c>
      <c r="E785" t="str">
        <f>IF($C785="","",IF($C785=0,"",
IF($D785="","",SUMIFS(Source!J:J,Source!$B:$B,'Process (2)'!$B785,Source!$Q:$Q,"Sáng"))))</f>
        <v/>
      </c>
      <c r="F785" t="str">
        <f>IF($C785="","",IF($C785=0,"",
IF($D785="","",SUMIFS(Source!K:K,Source!$B:$B,'Process (2)'!$B785,Source!$Q:$Q,"Sáng"))))</f>
        <v/>
      </c>
      <c r="G785" t="str">
        <f>IF($C785="","",IF($C785=0,"",
IF($D785="","",SUMIFS(Source!L:L,Source!$B:$B,'Process (2)'!$B785,Source!$Q:$Q,"Sáng"))))</f>
        <v/>
      </c>
      <c r="H785" t="str">
        <f>IF($C785="","",IF($C785=0,"",
IF(SUMIFS(Source!M:M,Source!$B:$B,'Process (2)'!$B785,Source!$Q:$Q,"Chiều")=0,"",SUMIFS(Source!M:M,Source!$B:$B,'Process (2)'!$B785,Source!$Q:$Q,"Chiều"))))</f>
        <v/>
      </c>
      <c r="I785" t="str">
        <f>IF($C785="","",IF($C785=0,"",
IF($H785="","",SUMIFS(Source!J:J,Source!$B:$B,'Process (2)'!$B785,Source!$Q:$Q,"Chiều"))))</f>
        <v/>
      </c>
      <c r="J785" t="str">
        <f>IF($C785="","",IF($C785=0,"",
IF($H785="","",SUMIFS(Source!K:K,Source!$B:$B,'Process (2)'!$B785,Source!$Q:$Q,"Chiều"))))</f>
        <v/>
      </c>
      <c r="K785" t="str">
        <f>IF($C785="","",IF($C785=0,"",
IF($H785="","",SUMIFS(Source!L:L,Source!$B:$B,'Process (2)'!$B785,Source!$Q:$Q,"Chiều"))))</f>
        <v/>
      </c>
    </row>
    <row r="786" spans="1:11" x14ac:dyDescent="0.25">
      <c r="A786" t="str">
        <v/>
      </c>
      <c r="B786" t="str">
        <v/>
      </c>
      <c r="C786" t="str">
        <f>IF(B786="","",COUNTIF(Source!$B$1:$B$999,B786))</f>
        <v/>
      </c>
      <c r="D786" t="str">
        <f>IF($C786="","",IF($C786=0,"",
IF(SUMIFS(Source!I:I,Source!$B:$B,'Process (2)'!$B786,Source!$Q:$Q,"Sáng")=0,"",SUMIFS(Source!I:I,Source!$B:$B,'Process (2)'!$B786,Source!$Q:$Q,"Sáng"))))</f>
        <v/>
      </c>
      <c r="E786" t="str">
        <f>IF($C786="","",IF($C786=0,"",
IF($D786="","",SUMIFS(Source!J:J,Source!$B:$B,'Process (2)'!$B786,Source!$Q:$Q,"Sáng"))))</f>
        <v/>
      </c>
      <c r="F786" t="str">
        <f>IF($C786="","",IF($C786=0,"",
IF($D786="","",SUMIFS(Source!K:K,Source!$B:$B,'Process (2)'!$B786,Source!$Q:$Q,"Sáng"))))</f>
        <v/>
      </c>
      <c r="G786" t="str">
        <f>IF($C786="","",IF($C786=0,"",
IF($D786="","",SUMIFS(Source!L:L,Source!$B:$B,'Process (2)'!$B786,Source!$Q:$Q,"Sáng"))))</f>
        <v/>
      </c>
      <c r="H786" t="str">
        <f>IF($C786="","",IF($C786=0,"",
IF(SUMIFS(Source!M:M,Source!$B:$B,'Process (2)'!$B786,Source!$Q:$Q,"Chiều")=0,"",SUMIFS(Source!M:M,Source!$B:$B,'Process (2)'!$B786,Source!$Q:$Q,"Chiều"))))</f>
        <v/>
      </c>
      <c r="I786" t="str">
        <f>IF($C786="","",IF($C786=0,"",
IF($H786="","",SUMIFS(Source!J:J,Source!$B:$B,'Process (2)'!$B786,Source!$Q:$Q,"Chiều"))))</f>
        <v/>
      </c>
      <c r="J786" t="str">
        <f>IF($C786="","",IF($C786=0,"",
IF($H786="","",SUMIFS(Source!K:K,Source!$B:$B,'Process (2)'!$B786,Source!$Q:$Q,"Chiều"))))</f>
        <v/>
      </c>
      <c r="K786" t="str">
        <f>IF($C786="","",IF($C786=0,"",
IF($H786="","",SUMIFS(Source!L:L,Source!$B:$B,'Process (2)'!$B786,Source!$Q:$Q,"Chiều"))))</f>
        <v/>
      </c>
    </row>
    <row r="787" spans="1:11" x14ac:dyDescent="0.25">
      <c r="A787" t="str">
        <v/>
      </c>
      <c r="B787" t="str">
        <v/>
      </c>
      <c r="C787" t="str">
        <f>IF(B787="","",COUNTIF(Source!$B$1:$B$999,B787))</f>
        <v/>
      </c>
      <c r="D787" t="str">
        <f>IF($C787="","",IF($C787=0,"",
IF(SUMIFS(Source!I:I,Source!$B:$B,'Process (2)'!$B787,Source!$Q:$Q,"Sáng")=0,"",SUMIFS(Source!I:I,Source!$B:$B,'Process (2)'!$B787,Source!$Q:$Q,"Sáng"))))</f>
        <v/>
      </c>
      <c r="E787" t="str">
        <f>IF($C787="","",IF($C787=0,"",
IF($D787="","",SUMIFS(Source!J:J,Source!$B:$B,'Process (2)'!$B787,Source!$Q:$Q,"Sáng"))))</f>
        <v/>
      </c>
      <c r="F787" t="str">
        <f>IF($C787="","",IF($C787=0,"",
IF($D787="","",SUMIFS(Source!K:K,Source!$B:$B,'Process (2)'!$B787,Source!$Q:$Q,"Sáng"))))</f>
        <v/>
      </c>
      <c r="G787" t="str">
        <f>IF($C787="","",IF($C787=0,"",
IF($D787="","",SUMIFS(Source!L:L,Source!$B:$B,'Process (2)'!$B787,Source!$Q:$Q,"Sáng"))))</f>
        <v/>
      </c>
      <c r="H787" t="str">
        <f>IF($C787="","",IF($C787=0,"",
IF(SUMIFS(Source!M:M,Source!$B:$B,'Process (2)'!$B787,Source!$Q:$Q,"Chiều")=0,"",SUMIFS(Source!M:M,Source!$B:$B,'Process (2)'!$B787,Source!$Q:$Q,"Chiều"))))</f>
        <v/>
      </c>
      <c r="I787" t="str">
        <f>IF($C787="","",IF($C787=0,"",
IF($H787="","",SUMIFS(Source!J:J,Source!$B:$B,'Process (2)'!$B787,Source!$Q:$Q,"Chiều"))))</f>
        <v/>
      </c>
      <c r="J787" t="str">
        <f>IF($C787="","",IF($C787=0,"",
IF($H787="","",SUMIFS(Source!K:K,Source!$B:$B,'Process (2)'!$B787,Source!$Q:$Q,"Chiều"))))</f>
        <v/>
      </c>
      <c r="K787" t="str">
        <f>IF($C787="","",IF($C787=0,"",
IF($H787="","",SUMIFS(Source!L:L,Source!$B:$B,'Process (2)'!$B787,Source!$Q:$Q,"Chiều"))))</f>
        <v/>
      </c>
    </row>
    <row r="788" spans="1:11" x14ac:dyDescent="0.25">
      <c r="A788" t="str">
        <v/>
      </c>
      <c r="B788" t="str">
        <v/>
      </c>
      <c r="C788" t="str">
        <f>IF(B788="","",COUNTIF(Source!$B$1:$B$999,B788))</f>
        <v/>
      </c>
      <c r="D788" t="str">
        <f>IF($C788="","",IF($C788=0,"",
IF(SUMIFS(Source!I:I,Source!$B:$B,'Process (2)'!$B788,Source!$Q:$Q,"Sáng")=0,"",SUMIFS(Source!I:I,Source!$B:$B,'Process (2)'!$B788,Source!$Q:$Q,"Sáng"))))</f>
        <v/>
      </c>
      <c r="E788" t="str">
        <f>IF($C788="","",IF($C788=0,"",
IF($D788="","",SUMIFS(Source!J:J,Source!$B:$B,'Process (2)'!$B788,Source!$Q:$Q,"Sáng"))))</f>
        <v/>
      </c>
      <c r="F788" t="str">
        <f>IF($C788="","",IF($C788=0,"",
IF($D788="","",SUMIFS(Source!K:K,Source!$B:$B,'Process (2)'!$B788,Source!$Q:$Q,"Sáng"))))</f>
        <v/>
      </c>
      <c r="G788" t="str">
        <f>IF($C788="","",IF($C788=0,"",
IF($D788="","",SUMIFS(Source!L:L,Source!$B:$B,'Process (2)'!$B788,Source!$Q:$Q,"Sáng"))))</f>
        <v/>
      </c>
      <c r="H788" t="str">
        <f>IF($C788="","",IF($C788=0,"",
IF(SUMIFS(Source!M:M,Source!$B:$B,'Process (2)'!$B788,Source!$Q:$Q,"Chiều")=0,"",SUMIFS(Source!M:M,Source!$B:$B,'Process (2)'!$B788,Source!$Q:$Q,"Chiều"))))</f>
        <v/>
      </c>
      <c r="I788" t="str">
        <f>IF($C788="","",IF($C788=0,"",
IF($H788="","",SUMIFS(Source!J:J,Source!$B:$B,'Process (2)'!$B788,Source!$Q:$Q,"Chiều"))))</f>
        <v/>
      </c>
      <c r="J788" t="str">
        <f>IF($C788="","",IF($C788=0,"",
IF($H788="","",SUMIFS(Source!K:K,Source!$B:$B,'Process (2)'!$B788,Source!$Q:$Q,"Chiều"))))</f>
        <v/>
      </c>
      <c r="K788" t="str">
        <f>IF($C788="","",IF($C788=0,"",
IF($H788="","",SUMIFS(Source!L:L,Source!$B:$B,'Process (2)'!$B788,Source!$Q:$Q,"Chiều"))))</f>
        <v/>
      </c>
    </row>
    <row r="789" spans="1:11" x14ac:dyDescent="0.25">
      <c r="A789" t="str">
        <v/>
      </c>
      <c r="B789" t="str">
        <v/>
      </c>
      <c r="C789" t="str">
        <f>IF(B789="","",COUNTIF(Source!$B$1:$B$999,B789))</f>
        <v/>
      </c>
      <c r="D789" t="str">
        <f>IF($C789="","",IF($C789=0,"",
IF(SUMIFS(Source!I:I,Source!$B:$B,'Process (2)'!$B789,Source!$Q:$Q,"Sáng")=0,"",SUMIFS(Source!I:I,Source!$B:$B,'Process (2)'!$B789,Source!$Q:$Q,"Sáng"))))</f>
        <v/>
      </c>
      <c r="E789" t="str">
        <f>IF($C789="","",IF($C789=0,"",
IF($D789="","",SUMIFS(Source!J:J,Source!$B:$B,'Process (2)'!$B789,Source!$Q:$Q,"Sáng"))))</f>
        <v/>
      </c>
      <c r="F789" t="str">
        <f>IF($C789="","",IF($C789=0,"",
IF($D789="","",SUMIFS(Source!K:K,Source!$B:$B,'Process (2)'!$B789,Source!$Q:$Q,"Sáng"))))</f>
        <v/>
      </c>
      <c r="G789" t="str">
        <f>IF($C789="","",IF($C789=0,"",
IF($D789="","",SUMIFS(Source!L:L,Source!$B:$B,'Process (2)'!$B789,Source!$Q:$Q,"Sáng"))))</f>
        <v/>
      </c>
      <c r="H789" t="str">
        <f>IF($C789="","",IF($C789=0,"",
IF(SUMIFS(Source!M:M,Source!$B:$B,'Process (2)'!$B789,Source!$Q:$Q,"Chiều")=0,"",SUMIFS(Source!M:M,Source!$B:$B,'Process (2)'!$B789,Source!$Q:$Q,"Chiều"))))</f>
        <v/>
      </c>
      <c r="I789" t="str">
        <f>IF($C789="","",IF($C789=0,"",
IF($H789="","",SUMIFS(Source!J:J,Source!$B:$B,'Process (2)'!$B789,Source!$Q:$Q,"Chiều"))))</f>
        <v/>
      </c>
      <c r="J789" t="str">
        <f>IF($C789="","",IF($C789=0,"",
IF($H789="","",SUMIFS(Source!K:K,Source!$B:$B,'Process (2)'!$B789,Source!$Q:$Q,"Chiều"))))</f>
        <v/>
      </c>
      <c r="K789" t="str">
        <f>IF($C789="","",IF($C789=0,"",
IF($H789="","",SUMIFS(Source!L:L,Source!$B:$B,'Process (2)'!$B789,Source!$Q:$Q,"Chiều"))))</f>
        <v/>
      </c>
    </row>
    <row r="790" spans="1:11" x14ac:dyDescent="0.25">
      <c r="A790" t="str">
        <v/>
      </c>
      <c r="B790" t="str">
        <v/>
      </c>
      <c r="C790" t="str">
        <f>IF(B790="","",COUNTIF(Source!$B$1:$B$999,B790))</f>
        <v/>
      </c>
      <c r="D790" t="str">
        <f>IF($C790="","",IF($C790=0,"",
IF(SUMIFS(Source!I:I,Source!$B:$B,'Process (2)'!$B790,Source!$Q:$Q,"Sáng")=0,"",SUMIFS(Source!I:I,Source!$B:$B,'Process (2)'!$B790,Source!$Q:$Q,"Sáng"))))</f>
        <v/>
      </c>
      <c r="E790" t="str">
        <f>IF($C790="","",IF($C790=0,"",
IF($D790="","",SUMIFS(Source!J:J,Source!$B:$B,'Process (2)'!$B790,Source!$Q:$Q,"Sáng"))))</f>
        <v/>
      </c>
      <c r="F790" t="str">
        <f>IF($C790="","",IF($C790=0,"",
IF($D790="","",SUMIFS(Source!K:K,Source!$B:$B,'Process (2)'!$B790,Source!$Q:$Q,"Sáng"))))</f>
        <v/>
      </c>
      <c r="G790" t="str">
        <f>IF($C790="","",IF($C790=0,"",
IF($D790="","",SUMIFS(Source!L:L,Source!$B:$B,'Process (2)'!$B790,Source!$Q:$Q,"Sáng"))))</f>
        <v/>
      </c>
      <c r="H790" t="str">
        <f>IF($C790="","",IF($C790=0,"",
IF(SUMIFS(Source!M:M,Source!$B:$B,'Process (2)'!$B790,Source!$Q:$Q,"Chiều")=0,"",SUMIFS(Source!M:M,Source!$B:$B,'Process (2)'!$B790,Source!$Q:$Q,"Chiều"))))</f>
        <v/>
      </c>
      <c r="I790" t="str">
        <f>IF($C790="","",IF($C790=0,"",
IF($H790="","",SUMIFS(Source!J:J,Source!$B:$B,'Process (2)'!$B790,Source!$Q:$Q,"Chiều"))))</f>
        <v/>
      </c>
      <c r="J790" t="str">
        <f>IF($C790="","",IF($C790=0,"",
IF($H790="","",SUMIFS(Source!K:K,Source!$B:$B,'Process (2)'!$B790,Source!$Q:$Q,"Chiều"))))</f>
        <v/>
      </c>
      <c r="K790" t="str">
        <f>IF($C790="","",IF($C790=0,"",
IF($H790="","",SUMIFS(Source!L:L,Source!$B:$B,'Process (2)'!$B790,Source!$Q:$Q,"Chiều"))))</f>
        <v/>
      </c>
    </row>
    <row r="791" spans="1:11" x14ac:dyDescent="0.25">
      <c r="A791" t="str">
        <v/>
      </c>
      <c r="B791" t="str">
        <v/>
      </c>
      <c r="C791" t="str">
        <f>IF(B791="","",COUNTIF(Source!$B$1:$B$999,B791))</f>
        <v/>
      </c>
      <c r="D791" t="str">
        <f>IF($C791="","",IF($C791=0,"",
IF(SUMIFS(Source!I:I,Source!$B:$B,'Process (2)'!$B791,Source!$Q:$Q,"Sáng")=0,"",SUMIFS(Source!I:I,Source!$B:$B,'Process (2)'!$B791,Source!$Q:$Q,"Sáng"))))</f>
        <v/>
      </c>
      <c r="E791" t="str">
        <f>IF($C791="","",IF($C791=0,"",
IF($D791="","",SUMIFS(Source!J:J,Source!$B:$B,'Process (2)'!$B791,Source!$Q:$Q,"Sáng"))))</f>
        <v/>
      </c>
      <c r="F791" t="str">
        <f>IF($C791="","",IF($C791=0,"",
IF($D791="","",SUMIFS(Source!K:K,Source!$B:$B,'Process (2)'!$B791,Source!$Q:$Q,"Sáng"))))</f>
        <v/>
      </c>
      <c r="G791" t="str">
        <f>IF($C791="","",IF($C791=0,"",
IF($D791="","",SUMIFS(Source!L:L,Source!$B:$B,'Process (2)'!$B791,Source!$Q:$Q,"Sáng"))))</f>
        <v/>
      </c>
      <c r="H791" t="str">
        <f>IF($C791="","",IF($C791=0,"",
IF(SUMIFS(Source!M:M,Source!$B:$B,'Process (2)'!$B791,Source!$Q:$Q,"Chiều")=0,"",SUMIFS(Source!M:M,Source!$B:$B,'Process (2)'!$B791,Source!$Q:$Q,"Chiều"))))</f>
        <v/>
      </c>
      <c r="I791" t="str">
        <f>IF($C791="","",IF($C791=0,"",
IF($H791="","",SUMIFS(Source!J:J,Source!$B:$B,'Process (2)'!$B791,Source!$Q:$Q,"Chiều"))))</f>
        <v/>
      </c>
      <c r="J791" t="str">
        <f>IF($C791="","",IF($C791=0,"",
IF($H791="","",SUMIFS(Source!K:K,Source!$B:$B,'Process (2)'!$B791,Source!$Q:$Q,"Chiều"))))</f>
        <v/>
      </c>
      <c r="K791" t="str">
        <f>IF($C791="","",IF($C791=0,"",
IF($H791="","",SUMIFS(Source!L:L,Source!$B:$B,'Process (2)'!$B791,Source!$Q:$Q,"Chiều"))))</f>
        <v/>
      </c>
    </row>
    <row r="792" spans="1:11" x14ac:dyDescent="0.25">
      <c r="A792" t="str">
        <v/>
      </c>
      <c r="B792" t="str">
        <v/>
      </c>
      <c r="C792" t="str">
        <f>IF(B792="","",COUNTIF(Source!$B$1:$B$999,B792))</f>
        <v/>
      </c>
      <c r="D792" t="str">
        <f>IF($C792="","",IF($C792=0,"",
IF(SUMIFS(Source!I:I,Source!$B:$B,'Process (2)'!$B792,Source!$Q:$Q,"Sáng")=0,"",SUMIFS(Source!I:I,Source!$B:$B,'Process (2)'!$B792,Source!$Q:$Q,"Sáng"))))</f>
        <v/>
      </c>
      <c r="E792" t="str">
        <f>IF($C792="","",IF($C792=0,"",
IF($D792="","",SUMIFS(Source!J:J,Source!$B:$B,'Process (2)'!$B792,Source!$Q:$Q,"Sáng"))))</f>
        <v/>
      </c>
      <c r="F792" t="str">
        <f>IF($C792="","",IF($C792=0,"",
IF($D792="","",SUMIFS(Source!K:K,Source!$B:$B,'Process (2)'!$B792,Source!$Q:$Q,"Sáng"))))</f>
        <v/>
      </c>
      <c r="G792" t="str">
        <f>IF($C792="","",IF($C792=0,"",
IF($D792="","",SUMIFS(Source!L:L,Source!$B:$B,'Process (2)'!$B792,Source!$Q:$Q,"Sáng"))))</f>
        <v/>
      </c>
      <c r="H792" t="str">
        <f>IF($C792="","",IF($C792=0,"",
IF(SUMIFS(Source!M:M,Source!$B:$B,'Process (2)'!$B792,Source!$Q:$Q,"Chiều")=0,"",SUMIFS(Source!M:M,Source!$B:$B,'Process (2)'!$B792,Source!$Q:$Q,"Chiều"))))</f>
        <v/>
      </c>
      <c r="I792" t="str">
        <f>IF($C792="","",IF($C792=0,"",
IF($H792="","",SUMIFS(Source!J:J,Source!$B:$B,'Process (2)'!$B792,Source!$Q:$Q,"Chiều"))))</f>
        <v/>
      </c>
      <c r="J792" t="str">
        <f>IF($C792="","",IF($C792=0,"",
IF($H792="","",SUMIFS(Source!K:K,Source!$B:$B,'Process (2)'!$B792,Source!$Q:$Q,"Chiều"))))</f>
        <v/>
      </c>
      <c r="K792" t="str">
        <f>IF($C792="","",IF($C792=0,"",
IF($H792="","",SUMIFS(Source!L:L,Source!$B:$B,'Process (2)'!$B792,Source!$Q:$Q,"Chiều"))))</f>
        <v/>
      </c>
    </row>
    <row r="793" spans="1:11" x14ac:dyDescent="0.25">
      <c r="A793" t="str">
        <v/>
      </c>
      <c r="B793" t="str">
        <v/>
      </c>
      <c r="C793" t="str">
        <f>IF(B793="","",COUNTIF(Source!$B$1:$B$999,B793))</f>
        <v/>
      </c>
      <c r="D793" t="str">
        <f>IF($C793="","",IF($C793=0,"",
IF(SUMIFS(Source!I:I,Source!$B:$B,'Process (2)'!$B793,Source!$Q:$Q,"Sáng")=0,"",SUMIFS(Source!I:I,Source!$B:$B,'Process (2)'!$B793,Source!$Q:$Q,"Sáng"))))</f>
        <v/>
      </c>
      <c r="E793" t="str">
        <f>IF($C793="","",IF($C793=0,"",
IF($D793="","",SUMIFS(Source!J:J,Source!$B:$B,'Process (2)'!$B793,Source!$Q:$Q,"Sáng"))))</f>
        <v/>
      </c>
      <c r="F793" t="str">
        <f>IF($C793="","",IF($C793=0,"",
IF($D793="","",SUMIFS(Source!K:K,Source!$B:$B,'Process (2)'!$B793,Source!$Q:$Q,"Sáng"))))</f>
        <v/>
      </c>
      <c r="G793" t="str">
        <f>IF($C793="","",IF($C793=0,"",
IF($D793="","",SUMIFS(Source!L:L,Source!$B:$B,'Process (2)'!$B793,Source!$Q:$Q,"Sáng"))))</f>
        <v/>
      </c>
      <c r="H793" t="str">
        <f>IF($C793="","",IF($C793=0,"",
IF(SUMIFS(Source!M:M,Source!$B:$B,'Process (2)'!$B793,Source!$Q:$Q,"Chiều")=0,"",SUMIFS(Source!M:M,Source!$B:$B,'Process (2)'!$B793,Source!$Q:$Q,"Chiều"))))</f>
        <v/>
      </c>
      <c r="I793" t="str">
        <f>IF($C793="","",IF($C793=0,"",
IF($H793="","",SUMIFS(Source!J:J,Source!$B:$B,'Process (2)'!$B793,Source!$Q:$Q,"Chiều"))))</f>
        <v/>
      </c>
      <c r="J793" t="str">
        <f>IF($C793="","",IF($C793=0,"",
IF($H793="","",SUMIFS(Source!K:K,Source!$B:$B,'Process (2)'!$B793,Source!$Q:$Q,"Chiều"))))</f>
        <v/>
      </c>
      <c r="K793" t="str">
        <f>IF($C793="","",IF($C793=0,"",
IF($H793="","",SUMIFS(Source!L:L,Source!$B:$B,'Process (2)'!$B793,Source!$Q:$Q,"Chiều"))))</f>
        <v/>
      </c>
    </row>
    <row r="794" spans="1:11" x14ac:dyDescent="0.25">
      <c r="A794" t="str">
        <v/>
      </c>
      <c r="B794" t="str">
        <v/>
      </c>
      <c r="C794" t="str">
        <f>IF(B794="","",COUNTIF(Source!$B$1:$B$999,B794))</f>
        <v/>
      </c>
      <c r="D794" t="str">
        <f>IF($C794="","",IF($C794=0,"",
IF(SUMIFS(Source!I:I,Source!$B:$B,'Process (2)'!$B794,Source!$Q:$Q,"Sáng")=0,"",SUMIFS(Source!I:I,Source!$B:$B,'Process (2)'!$B794,Source!$Q:$Q,"Sáng"))))</f>
        <v/>
      </c>
      <c r="E794" t="str">
        <f>IF($C794="","",IF($C794=0,"",
IF($D794="","",SUMIFS(Source!J:J,Source!$B:$B,'Process (2)'!$B794,Source!$Q:$Q,"Sáng"))))</f>
        <v/>
      </c>
      <c r="F794" t="str">
        <f>IF($C794="","",IF($C794=0,"",
IF($D794="","",SUMIFS(Source!K:K,Source!$B:$B,'Process (2)'!$B794,Source!$Q:$Q,"Sáng"))))</f>
        <v/>
      </c>
      <c r="G794" t="str">
        <f>IF($C794="","",IF($C794=0,"",
IF($D794="","",SUMIFS(Source!L:L,Source!$B:$B,'Process (2)'!$B794,Source!$Q:$Q,"Sáng"))))</f>
        <v/>
      </c>
      <c r="H794" t="str">
        <f>IF($C794="","",IF($C794=0,"",
IF(SUMIFS(Source!M:M,Source!$B:$B,'Process (2)'!$B794,Source!$Q:$Q,"Chiều")=0,"",SUMIFS(Source!M:M,Source!$B:$B,'Process (2)'!$B794,Source!$Q:$Q,"Chiều"))))</f>
        <v/>
      </c>
      <c r="I794" t="str">
        <f>IF($C794="","",IF($C794=0,"",
IF($H794="","",SUMIFS(Source!J:J,Source!$B:$B,'Process (2)'!$B794,Source!$Q:$Q,"Chiều"))))</f>
        <v/>
      </c>
      <c r="J794" t="str">
        <f>IF($C794="","",IF($C794=0,"",
IF($H794="","",SUMIFS(Source!K:K,Source!$B:$B,'Process (2)'!$B794,Source!$Q:$Q,"Chiều"))))</f>
        <v/>
      </c>
      <c r="K794" t="str">
        <f>IF($C794="","",IF($C794=0,"",
IF($H794="","",SUMIFS(Source!L:L,Source!$B:$B,'Process (2)'!$B794,Source!$Q:$Q,"Chiều"))))</f>
        <v/>
      </c>
    </row>
    <row r="795" spans="1:11" x14ac:dyDescent="0.25">
      <c r="A795" t="str">
        <v/>
      </c>
      <c r="B795" t="str">
        <v/>
      </c>
      <c r="C795" t="str">
        <f>IF(B795="","",COUNTIF(Source!$B$1:$B$999,B795))</f>
        <v/>
      </c>
      <c r="D795" t="str">
        <f>IF($C795="","",IF($C795=0,"",
IF(SUMIFS(Source!I:I,Source!$B:$B,'Process (2)'!$B795,Source!$Q:$Q,"Sáng")=0,"",SUMIFS(Source!I:I,Source!$B:$B,'Process (2)'!$B795,Source!$Q:$Q,"Sáng"))))</f>
        <v/>
      </c>
      <c r="E795" t="str">
        <f>IF($C795="","",IF($C795=0,"",
IF($D795="","",SUMIFS(Source!J:J,Source!$B:$B,'Process (2)'!$B795,Source!$Q:$Q,"Sáng"))))</f>
        <v/>
      </c>
      <c r="F795" t="str">
        <f>IF($C795="","",IF($C795=0,"",
IF($D795="","",SUMIFS(Source!K:K,Source!$B:$B,'Process (2)'!$B795,Source!$Q:$Q,"Sáng"))))</f>
        <v/>
      </c>
      <c r="G795" t="str">
        <f>IF($C795="","",IF($C795=0,"",
IF($D795="","",SUMIFS(Source!L:L,Source!$B:$B,'Process (2)'!$B795,Source!$Q:$Q,"Sáng"))))</f>
        <v/>
      </c>
      <c r="H795" t="str">
        <f>IF($C795="","",IF($C795=0,"",
IF(SUMIFS(Source!M:M,Source!$B:$B,'Process (2)'!$B795,Source!$Q:$Q,"Chiều")=0,"",SUMIFS(Source!M:M,Source!$B:$B,'Process (2)'!$B795,Source!$Q:$Q,"Chiều"))))</f>
        <v/>
      </c>
      <c r="I795" t="str">
        <f>IF($C795="","",IF($C795=0,"",
IF($H795="","",SUMIFS(Source!J:J,Source!$B:$B,'Process (2)'!$B795,Source!$Q:$Q,"Chiều"))))</f>
        <v/>
      </c>
      <c r="J795" t="str">
        <f>IF($C795="","",IF($C795=0,"",
IF($H795="","",SUMIFS(Source!K:K,Source!$B:$B,'Process (2)'!$B795,Source!$Q:$Q,"Chiều"))))</f>
        <v/>
      </c>
      <c r="K795" t="str">
        <f>IF($C795="","",IF($C795=0,"",
IF($H795="","",SUMIFS(Source!L:L,Source!$B:$B,'Process (2)'!$B795,Source!$Q:$Q,"Chiều"))))</f>
        <v/>
      </c>
    </row>
    <row r="796" spans="1:11" x14ac:dyDescent="0.25">
      <c r="A796" t="str">
        <v/>
      </c>
      <c r="B796" t="str">
        <v/>
      </c>
      <c r="C796" t="str">
        <f>IF(B796="","",COUNTIF(Source!$B$1:$B$999,B796))</f>
        <v/>
      </c>
      <c r="D796" t="str">
        <f>IF($C796="","",IF($C796=0,"",
IF(SUMIFS(Source!I:I,Source!$B:$B,'Process (2)'!$B796,Source!$Q:$Q,"Sáng")=0,"",SUMIFS(Source!I:I,Source!$B:$B,'Process (2)'!$B796,Source!$Q:$Q,"Sáng"))))</f>
        <v/>
      </c>
      <c r="E796" t="str">
        <f>IF($C796="","",IF($C796=0,"",
IF($D796="","",SUMIFS(Source!J:J,Source!$B:$B,'Process (2)'!$B796,Source!$Q:$Q,"Sáng"))))</f>
        <v/>
      </c>
      <c r="F796" t="str">
        <f>IF($C796="","",IF($C796=0,"",
IF($D796="","",SUMIFS(Source!K:K,Source!$B:$B,'Process (2)'!$B796,Source!$Q:$Q,"Sáng"))))</f>
        <v/>
      </c>
      <c r="G796" t="str">
        <f>IF($C796="","",IF($C796=0,"",
IF($D796="","",SUMIFS(Source!L:L,Source!$B:$B,'Process (2)'!$B796,Source!$Q:$Q,"Sáng"))))</f>
        <v/>
      </c>
      <c r="H796" t="str">
        <f>IF($C796="","",IF($C796=0,"",
IF(SUMIFS(Source!M:M,Source!$B:$B,'Process (2)'!$B796,Source!$Q:$Q,"Chiều")=0,"",SUMIFS(Source!M:M,Source!$B:$B,'Process (2)'!$B796,Source!$Q:$Q,"Chiều"))))</f>
        <v/>
      </c>
      <c r="I796" t="str">
        <f>IF($C796="","",IF($C796=0,"",
IF($H796="","",SUMIFS(Source!J:J,Source!$B:$B,'Process (2)'!$B796,Source!$Q:$Q,"Chiều"))))</f>
        <v/>
      </c>
      <c r="J796" t="str">
        <f>IF($C796="","",IF($C796=0,"",
IF($H796="","",SUMIFS(Source!K:K,Source!$B:$B,'Process (2)'!$B796,Source!$Q:$Q,"Chiều"))))</f>
        <v/>
      </c>
      <c r="K796" t="str">
        <f>IF($C796="","",IF($C796=0,"",
IF($H796="","",SUMIFS(Source!L:L,Source!$B:$B,'Process (2)'!$B796,Source!$Q:$Q,"Chiều"))))</f>
        <v/>
      </c>
    </row>
    <row r="797" spans="1:11" x14ac:dyDescent="0.25">
      <c r="A797" t="str">
        <v/>
      </c>
      <c r="B797" t="str">
        <v/>
      </c>
      <c r="C797" t="str">
        <f>IF(B797="","",COUNTIF(Source!$B$1:$B$999,B797))</f>
        <v/>
      </c>
      <c r="D797" t="str">
        <f>IF($C797="","",IF($C797=0,"",
IF(SUMIFS(Source!I:I,Source!$B:$B,'Process (2)'!$B797,Source!$Q:$Q,"Sáng")=0,"",SUMIFS(Source!I:I,Source!$B:$B,'Process (2)'!$B797,Source!$Q:$Q,"Sáng"))))</f>
        <v/>
      </c>
      <c r="E797" t="str">
        <f>IF($C797="","",IF($C797=0,"",
IF($D797="","",SUMIFS(Source!J:J,Source!$B:$B,'Process (2)'!$B797,Source!$Q:$Q,"Sáng"))))</f>
        <v/>
      </c>
      <c r="F797" t="str">
        <f>IF($C797="","",IF($C797=0,"",
IF($D797="","",SUMIFS(Source!K:K,Source!$B:$B,'Process (2)'!$B797,Source!$Q:$Q,"Sáng"))))</f>
        <v/>
      </c>
      <c r="G797" t="str">
        <f>IF($C797="","",IF($C797=0,"",
IF($D797="","",SUMIFS(Source!L:L,Source!$B:$B,'Process (2)'!$B797,Source!$Q:$Q,"Sáng"))))</f>
        <v/>
      </c>
      <c r="H797" t="str">
        <f>IF($C797="","",IF($C797=0,"",
IF(SUMIFS(Source!M:M,Source!$B:$B,'Process (2)'!$B797,Source!$Q:$Q,"Chiều")=0,"",SUMIFS(Source!M:M,Source!$B:$B,'Process (2)'!$B797,Source!$Q:$Q,"Chiều"))))</f>
        <v/>
      </c>
      <c r="I797" t="str">
        <f>IF($C797="","",IF($C797=0,"",
IF($H797="","",SUMIFS(Source!J:J,Source!$B:$B,'Process (2)'!$B797,Source!$Q:$Q,"Chiều"))))</f>
        <v/>
      </c>
      <c r="J797" t="str">
        <f>IF($C797="","",IF($C797=0,"",
IF($H797="","",SUMIFS(Source!K:K,Source!$B:$B,'Process (2)'!$B797,Source!$Q:$Q,"Chiều"))))</f>
        <v/>
      </c>
      <c r="K797" t="str">
        <f>IF($C797="","",IF($C797=0,"",
IF($H797="","",SUMIFS(Source!L:L,Source!$B:$B,'Process (2)'!$B797,Source!$Q:$Q,"Chiều"))))</f>
        <v/>
      </c>
    </row>
    <row r="798" spans="1:11" x14ac:dyDescent="0.25">
      <c r="A798" t="str">
        <v/>
      </c>
      <c r="B798" t="str">
        <v/>
      </c>
      <c r="C798" t="str">
        <f>IF(B798="","",COUNTIF(Source!$B$1:$B$999,B798))</f>
        <v/>
      </c>
      <c r="D798" t="str">
        <f>IF($C798="","",IF($C798=0,"",
IF(SUMIFS(Source!I:I,Source!$B:$B,'Process (2)'!$B798,Source!$Q:$Q,"Sáng")=0,"",SUMIFS(Source!I:I,Source!$B:$B,'Process (2)'!$B798,Source!$Q:$Q,"Sáng"))))</f>
        <v/>
      </c>
      <c r="E798" t="str">
        <f>IF($C798="","",IF($C798=0,"",
IF($D798="","",SUMIFS(Source!J:J,Source!$B:$B,'Process (2)'!$B798,Source!$Q:$Q,"Sáng"))))</f>
        <v/>
      </c>
      <c r="F798" t="str">
        <f>IF($C798="","",IF($C798=0,"",
IF($D798="","",SUMIFS(Source!K:K,Source!$B:$B,'Process (2)'!$B798,Source!$Q:$Q,"Sáng"))))</f>
        <v/>
      </c>
      <c r="G798" t="str">
        <f>IF($C798="","",IF($C798=0,"",
IF($D798="","",SUMIFS(Source!L:L,Source!$B:$B,'Process (2)'!$B798,Source!$Q:$Q,"Sáng"))))</f>
        <v/>
      </c>
      <c r="H798" t="str">
        <f>IF($C798="","",IF($C798=0,"",
IF(SUMIFS(Source!M:M,Source!$B:$B,'Process (2)'!$B798,Source!$Q:$Q,"Chiều")=0,"",SUMIFS(Source!M:M,Source!$B:$B,'Process (2)'!$B798,Source!$Q:$Q,"Chiều"))))</f>
        <v/>
      </c>
      <c r="I798" t="str">
        <f>IF($C798="","",IF($C798=0,"",
IF($H798="","",SUMIFS(Source!J:J,Source!$B:$B,'Process (2)'!$B798,Source!$Q:$Q,"Chiều"))))</f>
        <v/>
      </c>
      <c r="J798" t="str">
        <f>IF($C798="","",IF($C798=0,"",
IF($H798="","",SUMIFS(Source!K:K,Source!$B:$B,'Process (2)'!$B798,Source!$Q:$Q,"Chiều"))))</f>
        <v/>
      </c>
      <c r="K798" t="str">
        <f>IF($C798="","",IF($C798=0,"",
IF($H798="","",SUMIFS(Source!L:L,Source!$B:$B,'Process (2)'!$B798,Source!$Q:$Q,"Chiều"))))</f>
        <v/>
      </c>
    </row>
    <row r="799" spans="1:11" x14ac:dyDescent="0.25">
      <c r="A799" t="str">
        <v/>
      </c>
      <c r="B799" t="str">
        <v/>
      </c>
      <c r="C799" t="str">
        <f>IF(B799="","",COUNTIF(Source!$B$1:$B$999,B799))</f>
        <v/>
      </c>
      <c r="D799" t="str">
        <f>IF($C799="","",IF($C799=0,"",
IF(SUMIFS(Source!I:I,Source!$B:$B,'Process (2)'!$B799,Source!$Q:$Q,"Sáng")=0,"",SUMIFS(Source!I:I,Source!$B:$B,'Process (2)'!$B799,Source!$Q:$Q,"Sáng"))))</f>
        <v/>
      </c>
      <c r="E799" t="str">
        <f>IF($C799="","",IF($C799=0,"",
IF($D799="","",SUMIFS(Source!J:J,Source!$B:$B,'Process (2)'!$B799,Source!$Q:$Q,"Sáng"))))</f>
        <v/>
      </c>
      <c r="F799" t="str">
        <f>IF($C799="","",IF($C799=0,"",
IF($D799="","",SUMIFS(Source!K:K,Source!$B:$B,'Process (2)'!$B799,Source!$Q:$Q,"Sáng"))))</f>
        <v/>
      </c>
      <c r="G799" t="str">
        <f>IF($C799="","",IF($C799=0,"",
IF($D799="","",SUMIFS(Source!L:L,Source!$B:$B,'Process (2)'!$B799,Source!$Q:$Q,"Sáng"))))</f>
        <v/>
      </c>
      <c r="H799" t="str">
        <f>IF($C799="","",IF($C799=0,"",
IF(SUMIFS(Source!M:M,Source!$B:$B,'Process (2)'!$B799,Source!$Q:$Q,"Chiều")=0,"",SUMIFS(Source!M:M,Source!$B:$B,'Process (2)'!$B799,Source!$Q:$Q,"Chiều"))))</f>
        <v/>
      </c>
      <c r="I799" t="str">
        <f>IF($C799="","",IF($C799=0,"",
IF($H799="","",SUMIFS(Source!J:J,Source!$B:$B,'Process (2)'!$B799,Source!$Q:$Q,"Chiều"))))</f>
        <v/>
      </c>
      <c r="J799" t="str">
        <f>IF($C799="","",IF($C799=0,"",
IF($H799="","",SUMIFS(Source!K:K,Source!$B:$B,'Process (2)'!$B799,Source!$Q:$Q,"Chiều"))))</f>
        <v/>
      </c>
      <c r="K799" t="str">
        <f>IF($C799="","",IF($C799=0,"",
IF($H799="","",SUMIFS(Source!L:L,Source!$B:$B,'Process (2)'!$B799,Source!$Q:$Q,"Chiều"))))</f>
        <v/>
      </c>
    </row>
    <row r="800" spans="1:11" x14ac:dyDescent="0.25">
      <c r="A800" t="str">
        <v/>
      </c>
      <c r="B800" t="str">
        <v/>
      </c>
      <c r="C800" t="str">
        <f>IF(B800="","",COUNTIF(Source!$B$1:$B$999,B800))</f>
        <v/>
      </c>
      <c r="D800" t="str">
        <f>IF($C800="","",IF($C800=0,"",
IF(SUMIFS(Source!I:I,Source!$B:$B,'Process (2)'!$B800,Source!$Q:$Q,"Sáng")=0,"",SUMIFS(Source!I:I,Source!$B:$B,'Process (2)'!$B800,Source!$Q:$Q,"Sáng"))))</f>
        <v/>
      </c>
      <c r="E800" t="str">
        <f>IF($C800="","",IF($C800=0,"",
IF($D800="","",SUMIFS(Source!J:J,Source!$B:$B,'Process (2)'!$B800,Source!$Q:$Q,"Sáng"))))</f>
        <v/>
      </c>
      <c r="F800" t="str">
        <f>IF($C800="","",IF($C800=0,"",
IF($D800="","",SUMIFS(Source!K:K,Source!$B:$B,'Process (2)'!$B800,Source!$Q:$Q,"Sáng"))))</f>
        <v/>
      </c>
      <c r="G800" t="str">
        <f>IF($C800="","",IF($C800=0,"",
IF($D800="","",SUMIFS(Source!L:L,Source!$B:$B,'Process (2)'!$B800,Source!$Q:$Q,"Sáng"))))</f>
        <v/>
      </c>
      <c r="H800" t="str">
        <f>IF($C800="","",IF($C800=0,"",
IF(SUMIFS(Source!M:M,Source!$B:$B,'Process (2)'!$B800,Source!$Q:$Q,"Chiều")=0,"",SUMIFS(Source!M:M,Source!$B:$B,'Process (2)'!$B800,Source!$Q:$Q,"Chiều"))))</f>
        <v/>
      </c>
      <c r="I800" t="str">
        <f>IF($C800="","",IF($C800=0,"",
IF($H800="","",SUMIFS(Source!J:J,Source!$B:$B,'Process (2)'!$B800,Source!$Q:$Q,"Chiều"))))</f>
        <v/>
      </c>
      <c r="J800" t="str">
        <f>IF($C800="","",IF($C800=0,"",
IF($H800="","",SUMIFS(Source!K:K,Source!$B:$B,'Process (2)'!$B800,Source!$Q:$Q,"Chiều"))))</f>
        <v/>
      </c>
      <c r="K800" t="str">
        <f>IF($C800="","",IF($C800=0,"",
IF($H800="","",SUMIFS(Source!L:L,Source!$B:$B,'Process (2)'!$B800,Source!$Q:$Q,"Chiều"))))</f>
        <v/>
      </c>
    </row>
    <row r="801" spans="1:11" x14ac:dyDescent="0.25">
      <c r="A801" t="str">
        <v/>
      </c>
      <c r="B801" t="str">
        <v/>
      </c>
      <c r="C801" t="str">
        <f>IF(B801="","",COUNTIF(Source!$B$1:$B$999,B801))</f>
        <v/>
      </c>
      <c r="D801" t="str">
        <f>IF($C801="","",IF($C801=0,"",
IF(SUMIFS(Source!I:I,Source!$B:$B,'Process (2)'!$B801,Source!$Q:$Q,"Sáng")=0,"",SUMIFS(Source!I:I,Source!$B:$B,'Process (2)'!$B801,Source!$Q:$Q,"Sáng"))))</f>
        <v/>
      </c>
      <c r="E801" t="str">
        <f>IF($C801="","",IF($C801=0,"",
IF($D801="","",SUMIFS(Source!J:J,Source!$B:$B,'Process (2)'!$B801,Source!$Q:$Q,"Sáng"))))</f>
        <v/>
      </c>
      <c r="F801" t="str">
        <f>IF($C801="","",IF($C801=0,"",
IF($D801="","",SUMIFS(Source!K:K,Source!$B:$B,'Process (2)'!$B801,Source!$Q:$Q,"Sáng"))))</f>
        <v/>
      </c>
      <c r="G801" t="str">
        <f>IF($C801="","",IF($C801=0,"",
IF($D801="","",SUMIFS(Source!L:L,Source!$B:$B,'Process (2)'!$B801,Source!$Q:$Q,"Sáng"))))</f>
        <v/>
      </c>
      <c r="H801" t="str">
        <f>IF($C801="","",IF($C801=0,"",
IF(SUMIFS(Source!M:M,Source!$B:$B,'Process (2)'!$B801,Source!$Q:$Q,"Chiều")=0,"",SUMIFS(Source!M:M,Source!$B:$B,'Process (2)'!$B801,Source!$Q:$Q,"Chiều"))))</f>
        <v/>
      </c>
      <c r="I801" t="str">
        <f>IF($C801="","",IF($C801=0,"",
IF($H801="","",SUMIFS(Source!J:J,Source!$B:$B,'Process (2)'!$B801,Source!$Q:$Q,"Chiều"))))</f>
        <v/>
      </c>
      <c r="J801" t="str">
        <f>IF($C801="","",IF($C801=0,"",
IF($H801="","",SUMIFS(Source!K:K,Source!$B:$B,'Process (2)'!$B801,Source!$Q:$Q,"Chiều"))))</f>
        <v/>
      </c>
      <c r="K801" t="str">
        <f>IF($C801="","",IF($C801=0,"",
IF($H801="","",SUMIFS(Source!L:L,Source!$B:$B,'Process (2)'!$B801,Source!$Q:$Q,"Chiều"))))</f>
        <v/>
      </c>
    </row>
    <row r="802" spans="1:11" x14ac:dyDescent="0.25">
      <c r="A802" t="str">
        <v/>
      </c>
      <c r="B802" t="str">
        <v/>
      </c>
      <c r="C802" t="str">
        <f>IF(B802="","",COUNTIF(Source!$B$1:$B$999,B802))</f>
        <v/>
      </c>
      <c r="D802" t="str">
        <f>IF($C802="","",IF($C802=0,"",
IF(SUMIFS(Source!I:I,Source!$B:$B,'Process (2)'!$B802,Source!$Q:$Q,"Sáng")=0,"",SUMIFS(Source!I:I,Source!$B:$B,'Process (2)'!$B802,Source!$Q:$Q,"Sáng"))))</f>
        <v/>
      </c>
      <c r="E802" t="str">
        <f>IF($C802="","",IF($C802=0,"",
IF($D802="","",SUMIFS(Source!J:J,Source!$B:$B,'Process (2)'!$B802,Source!$Q:$Q,"Sáng"))))</f>
        <v/>
      </c>
      <c r="F802" t="str">
        <f>IF($C802="","",IF($C802=0,"",
IF($D802="","",SUMIFS(Source!K:K,Source!$B:$B,'Process (2)'!$B802,Source!$Q:$Q,"Sáng"))))</f>
        <v/>
      </c>
      <c r="G802" t="str">
        <f>IF($C802="","",IF($C802=0,"",
IF($D802="","",SUMIFS(Source!L:L,Source!$B:$B,'Process (2)'!$B802,Source!$Q:$Q,"Sáng"))))</f>
        <v/>
      </c>
      <c r="H802" t="str">
        <f>IF($C802="","",IF($C802=0,"",
IF(SUMIFS(Source!M:M,Source!$B:$B,'Process (2)'!$B802,Source!$Q:$Q,"Chiều")=0,"",SUMIFS(Source!M:M,Source!$B:$B,'Process (2)'!$B802,Source!$Q:$Q,"Chiều"))))</f>
        <v/>
      </c>
      <c r="I802" t="str">
        <f>IF($C802="","",IF($C802=0,"",
IF($H802="","",SUMIFS(Source!J:J,Source!$B:$B,'Process (2)'!$B802,Source!$Q:$Q,"Chiều"))))</f>
        <v/>
      </c>
      <c r="J802" t="str">
        <f>IF($C802="","",IF($C802=0,"",
IF($H802="","",SUMIFS(Source!K:K,Source!$B:$B,'Process (2)'!$B802,Source!$Q:$Q,"Chiều"))))</f>
        <v/>
      </c>
      <c r="K802" t="str">
        <f>IF($C802="","",IF($C802=0,"",
IF($H802="","",SUMIFS(Source!L:L,Source!$B:$B,'Process (2)'!$B802,Source!$Q:$Q,"Chiều"))))</f>
        <v/>
      </c>
    </row>
    <row r="803" spans="1:11" x14ac:dyDescent="0.25">
      <c r="A803" t="str">
        <v/>
      </c>
      <c r="B803" t="str">
        <v/>
      </c>
      <c r="C803" t="str">
        <f>IF(B803="","",COUNTIF(Source!$B$1:$B$999,B803))</f>
        <v/>
      </c>
      <c r="D803" t="str">
        <f>IF($C803="","",IF($C803=0,"",
IF(SUMIFS(Source!I:I,Source!$B:$B,'Process (2)'!$B803,Source!$Q:$Q,"Sáng")=0,"",SUMIFS(Source!I:I,Source!$B:$B,'Process (2)'!$B803,Source!$Q:$Q,"Sáng"))))</f>
        <v/>
      </c>
      <c r="E803" t="str">
        <f>IF($C803="","",IF($C803=0,"",
IF($D803="","",SUMIFS(Source!J:J,Source!$B:$B,'Process (2)'!$B803,Source!$Q:$Q,"Sáng"))))</f>
        <v/>
      </c>
      <c r="F803" t="str">
        <f>IF($C803="","",IF($C803=0,"",
IF($D803="","",SUMIFS(Source!K:K,Source!$B:$B,'Process (2)'!$B803,Source!$Q:$Q,"Sáng"))))</f>
        <v/>
      </c>
      <c r="G803" t="str">
        <f>IF($C803="","",IF($C803=0,"",
IF($D803="","",SUMIFS(Source!L:L,Source!$B:$B,'Process (2)'!$B803,Source!$Q:$Q,"Sáng"))))</f>
        <v/>
      </c>
      <c r="H803" t="str">
        <f>IF($C803="","",IF($C803=0,"",
IF(SUMIFS(Source!M:M,Source!$B:$B,'Process (2)'!$B803,Source!$Q:$Q,"Chiều")=0,"",SUMIFS(Source!M:M,Source!$B:$B,'Process (2)'!$B803,Source!$Q:$Q,"Chiều"))))</f>
        <v/>
      </c>
      <c r="I803" t="str">
        <f>IF($C803="","",IF($C803=0,"",
IF($H803="","",SUMIFS(Source!J:J,Source!$B:$B,'Process (2)'!$B803,Source!$Q:$Q,"Chiều"))))</f>
        <v/>
      </c>
      <c r="J803" t="str">
        <f>IF($C803="","",IF($C803=0,"",
IF($H803="","",SUMIFS(Source!K:K,Source!$B:$B,'Process (2)'!$B803,Source!$Q:$Q,"Chiều"))))</f>
        <v/>
      </c>
      <c r="K803" t="str">
        <f>IF($C803="","",IF($C803=0,"",
IF($H803="","",SUMIFS(Source!L:L,Source!$B:$B,'Process (2)'!$B803,Source!$Q:$Q,"Chiều"))))</f>
        <v/>
      </c>
    </row>
    <row r="804" spans="1:11" x14ac:dyDescent="0.25">
      <c r="A804" t="str">
        <v/>
      </c>
      <c r="B804" t="str">
        <v/>
      </c>
      <c r="C804" t="str">
        <f>IF(B804="","",COUNTIF(Source!$B$1:$B$999,B804))</f>
        <v/>
      </c>
      <c r="D804" t="str">
        <f>IF($C804="","",IF($C804=0,"",
IF(SUMIFS(Source!I:I,Source!$B:$B,'Process (2)'!$B804,Source!$Q:$Q,"Sáng")=0,"",SUMIFS(Source!I:I,Source!$B:$B,'Process (2)'!$B804,Source!$Q:$Q,"Sáng"))))</f>
        <v/>
      </c>
      <c r="E804" t="str">
        <f>IF($C804="","",IF($C804=0,"",
IF($D804="","",SUMIFS(Source!J:J,Source!$B:$B,'Process (2)'!$B804,Source!$Q:$Q,"Sáng"))))</f>
        <v/>
      </c>
      <c r="F804" t="str">
        <f>IF($C804="","",IF($C804=0,"",
IF($D804="","",SUMIFS(Source!K:K,Source!$B:$B,'Process (2)'!$B804,Source!$Q:$Q,"Sáng"))))</f>
        <v/>
      </c>
      <c r="G804" t="str">
        <f>IF($C804="","",IF($C804=0,"",
IF($D804="","",SUMIFS(Source!L:L,Source!$B:$B,'Process (2)'!$B804,Source!$Q:$Q,"Sáng"))))</f>
        <v/>
      </c>
      <c r="H804" t="str">
        <f>IF($C804="","",IF($C804=0,"",
IF(SUMIFS(Source!M:M,Source!$B:$B,'Process (2)'!$B804,Source!$Q:$Q,"Chiều")=0,"",SUMIFS(Source!M:M,Source!$B:$B,'Process (2)'!$B804,Source!$Q:$Q,"Chiều"))))</f>
        <v/>
      </c>
      <c r="I804" t="str">
        <f>IF($C804="","",IF($C804=0,"",
IF($H804="","",SUMIFS(Source!J:J,Source!$B:$B,'Process (2)'!$B804,Source!$Q:$Q,"Chiều"))))</f>
        <v/>
      </c>
      <c r="J804" t="str">
        <f>IF($C804="","",IF($C804=0,"",
IF($H804="","",SUMIFS(Source!K:K,Source!$B:$B,'Process (2)'!$B804,Source!$Q:$Q,"Chiều"))))</f>
        <v/>
      </c>
      <c r="K804" t="str">
        <f>IF($C804="","",IF($C804=0,"",
IF($H804="","",SUMIFS(Source!L:L,Source!$B:$B,'Process (2)'!$B804,Source!$Q:$Q,"Chiều"))))</f>
        <v/>
      </c>
    </row>
    <row r="805" spans="1:11" x14ac:dyDescent="0.25">
      <c r="A805" t="str">
        <v/>
      </c>
      <c r="B805" t="str">
        <v/>
      </c>
      <c r="C805" t="str">
        <f>IF(B805="","",COUNTIF(Source!$B$1:$B$999,B805))</f>
        <v/>
      </c>
      <c r="D805" t="str">
        <f>IF($C805="","",IF($C805=0,"",
IF(SUMIFS(Source!I:I,Source!$B:$B,'Process (2)'!$B805,Source!$Q:$Q,"Sáng")=0,"",SUMIFS(Source!I:I,Source!$B:$B,'Process (2)'!$B805,Source!$Q:$Q,"Sáng"))))</f>
        <v/>
      </c>
      <c r="E805" t="str">
        <f>IF($C805="","",IF($C805=0,"",
IF($D805="","",SUMIFS(Source!J:J,Source!$B:$B,'Process (2)'!$B805,Source!$Q:$Q,"Sáng"))))</f>
        <v/>
      </c>
      <c r="F805" t="str">
        <f>IF($C805="","",IF($C805=0,"",
IF($D805="","",SUMIFS(Source!K:K,Source!$B:$B,'Process (2)'!$B805,Source!$Q:$Q,"Sáng"))))</f>
        <v/>
      </c>
      <c r="G805" t="str">
        <f>IF($C805="","",IF($C805=0,"",
IF($D805="","",SUMIFS(Source!L:L,Source!$B:$B,'Process (2)'!$B805,Source!$Q:$Q,"Sáng"))))</f>
        <v/>
      </c>
      <c r="H805" t="str">
        <f>IF($C805="","",IF($C805=0,"",
IF(SUMIFS(Source!M:M,Source!$B:$B,'Process (2)'!$B805,Source!$Q:$Q,"Chiều")=0,"",SUMIFS(Source!M:M,Source!$B:$B,'Process (2)'!$B805,Source!$Q:$Q,"Chiều"))))</f>
        <v/>
      </c>
      <c r="I805" t="str">
        <f>IF($C805="","",IF($C805=0,"",
IF($H805="","",SUMIFS(Source!J:J,Source!$B:$B,'Process (2)'!$B805,Source!$Q:$Q,"Chiều"))))</f>
        <v/>
      </c>
      <c r="J805" t="str">
        <f>IF($C805="","",IF($C805=0,"",
IF($H805="","",SUMIFS(Source!K:K,Source!$B:$B,'Process (2)'!$B805,Source!$Q:$Q,"Chiều"))))</f>
        <v/>
      </c>
      <c r="K805" t="str">
        <f>IF($C805="","",IF($C805=0,"",
IF($H805="","",SUMIFS(Source!L:L,Source!$B:$B,'Process (2)'!$B805,Source!$Q:$Q,"Chiều"))))</f>
        <v/>
      </c>
    </row>
    <row r="806" spans="1:11" x14ac:dyDescent="0.25">
      <c r="A806" t="str">
        <v/>
      </c>
      <c r="B806" t="str">
        <v/>
      </c>
      <c r="C806" t="str">
        <f>IF(B806="","",COUNTIF(Source!$B$1:$B$999,B806))</f>
        <v/>
      </c>
      <c r="D806" t="str">
        <f>IF($C806="","",IF($C806=0,"",
IF(SUMIFS(Source!I:I,Source!$B:$B,'Process (2)'!$B806,Source!$Q:$Q,"Sáng")=0,"",SUMIFS(Source!I:I,Source!$B:$B,'Process (2)'!$B806,Source!$Q:$Q,"Sáng"))))</f>
        <v/>
      </c>
      <c r="E806" t="str">
        <f>IF($C806="","",IF($C806=0,"",
IF($D806="","",SUMIFS(Source!J:J,Source!$B:$B,'Process (2)'!$B806,Source!$Q:$Q,"Sáng"))))</f>
        <v/>
      </c>
      <c r="F806" t="str">
        <f>IF($C806="","",IF($C806=0,"",
IF($D806="","",SUMIFS(Source!K:K,Source!$B:$B,'Process (2)'!$B806,Source!$Q:$Q,"Sáng"))))</f>
        <v/>
      </c>
      <c r="G806" t="str">
        <f>IF($C806="","",IF($C806=0,"",
IF($D806="","",SUMIFS(Source!L:L,Source!$B:$B,'Process (2)'!$B806,Source!$Q:$Q,"Sáng"))))</f>
        <v/>
      </c>
      <c r="H806" t="str">
        <f>IF($C806="","",IF($C806=0,"",
IF(SUMIFS(Source!M:M,Source!$B:$B,'Process (2)'!$B806,Source!$Q:$Q,"Chiều")=0,"",SUMIFS(Source!M:M,Source!$B:$B,'Process (2)'!$B806,Source!$Q:$Q,"Chiều"))))</f>
        <v/>
      </c>
      <c r="I806" t="str">
        <f>IF($C806="","",IF($C806=0,"",
IF($H806="","",SUMIFS(Source!J:J,Source!$B:$B,'Process (2)'!$B806,Source!$Q:$Q,"Chiều"))))</f>
        <v/>
      </c>
      <c r="J806" t="str">
        <f>IF($C806="","",IF($C806=0,"",
IF($H806="","",SUMIFS(Source!K:K,Source!$B:$B,'Process (2)'!$B806,Source!$Q:$Q,"Chiều"))))</f>
        <v/>
      </c>
      <c r="K806" t="str">
        <f>IF($C806="","",IF($C806=0,"",
IF($H806="","",SUMIFS(Source!L:L,Source!$B:$B,'Process (2)'!$B806,Source!$Q:$Q,"Chiều"))))</f>
        <v/>
      </c>
    </row>
    <row r="807" spans="1:11" x14ac:dyDescent="0.25">
      <c r="A807" t="str">
        <v/>
      </c>
      <c r="B807" t="str">
        <v/>
      </c>
      <c r="C807" t="str">
        <f>IF(B807="","",COUNTIF(Source!$B$1:$B$999,B807))</f>
        <v/>
      </c>
      <c r="D807" t="str">
        <f>IF($C807="","",IF($C807=0,"",
IF(SUMIFS(Source!I:I,Source!$B:$B,'Process (2)'!$B807,Source!$Q:$Q,"Sáng")=0,"",SUMIFS(Source!I:I,Source!$B:$B,'Process (2)'!$B807,Source!$Q:$Q,"Sáng"))))</f>
        <v/>
      </c>
      <c r="E807" t="str">
        <f>IF($C807="","",IF($C807=0,"",
IF($D807="","",SUMIFS(Source!J:J,Source!$B:$B,'Process (2)'!$B807,Source!$Q:$Q,"Sáng"))))</f>
        <v/>
      </c>
      <c r="F807" t="str">
        <f>IF($C807="","",IF($C807=0,"",
IF($D807="","",SUMIFS(Source!K:K,Source!$B:$B,'Process (2)'!$B807,Source!$Q:$Q,"Sáng"))))</f>
        <v/>
      </c>
      <c r="G807" t="str">
        <f>IF($C807="","",IF($C807=0,"",
IF($D807="","",SUMIFS(Source!L:L,Source!$B:$B,'Process (2)'!$B807,Source!$Q:$Q,"Sáng"))))</f>
        <v/>
      </c>
      <c r="H807" t="str">
        <f>IF($C807="","",IF($C807=0,"",
IF(SUMIFS(Source!M:M,Source!$B:$B,'Process (2)'!$B807,Source!$Q:$Q,"Chiều")=0,"",SUMIFS(Source!M:M,Source!$B:$B,'Process (2)'!$B807,Source!$Q:$Q,"Chiều"))))</f>
        <v/>
      </c>
      <c r="I807" t="str">
        <f>IF($C807="","",IF($C807=0,"",
IF($H807="","",SUMIFS(Source!J:J,Source!$B:$B,'Process (2)'!$B807,Source!$Q:$Q,"Chiều"))))</f>
        <v/>
      </c>
      <c r="J807" t="str">
        <f>IF($C807="","",IF($C807=0,"",
IF($H807="","",SUMIFS(Source!K:K,Source!$B:$B,'Process (2)'!$B807,Source!$Q:$Q,"Chiều"))))</f>
        <v/>
      </c>
      <c r="K807" t="str">
        <f>IF($C807="","",IF($C807=0,"",
IF($H807="","",SUMIFS(Source!L:L,Source!$B:$B,'Process (2)'!$B807,Source!$Q:$Q,"Chiều"))))</f>
        <v/>
      </c>
    </row>
    <row r="808" spans="1:11" x14ac:dyDescent="0.25">
      <c r="A808" t="str">
        <v/>
      </c>
      <c r="B808" t="str">
        <v/>
      </c>
      <c r="C808" t="str">
        <f>IF(B808="","",COUNTIF(Source!$B$1:$B$999,B808))</f>
        <v/>
      </c>
      <c r="D808" t="str">
        <f>IF($C808="","",IF($C808=0,"",
IF(SUMIFS(Source!I:I,Source!$B:$B,'Process (2)'!$B808,Source!$Q:$Q,"Sáng")=0,"",SUMIFS(Source!I:I,Source!$B:$B,'Process (2)'!$B808,Source!$Q:$Q,"Sáng"))))</f>
        <v/>
      </c>
      <c r="E808" t="str">
        <f>IF($C808="","",IF($C808=0,"",
IF($D808="","",SUMIFS(Source!J:J,Source!$B:$B,'Process (2)'!$B808,Source!$Q:$Q,"Sáng"))))</f>
        <v/>
      </c>
      <c r="F808" t="str">
        <f>IF($C808="","",IF($C808=0,"",
IF($D808="","",SUMIFS(Source!K:K,Source!$B:$B,'Process (2)'!$B808,Source!$Q:$Q,"Sáng"))))</f>
        <v/>
      </c>
      <c r="G808" t="str">
        <f>IF($C808="","",IF($C808=0,"",
IF($D808="","",SUMIFS(Source!L:L,Source!$B:$B,'Process (2)'!$B808,Source!$Q:$Q,"Sáng"))))</f>
        <v/>
      </c>
      <c r="H808" t="str">
        <f>IF($C808="","",IF($C808=0,"",
IF(SUMIFS(Source!M:M,Source!$B:$B,'Process (2)'!$B808,Source!$Q:$Q,"Chiều")=0,"",SUMIFS(Source!M:M,Source!$B:$B,'Process (2)'!$B808,Source!$Q:$Q,"Chiều"))))</f>
        <v/>
      </c>
      <c r="I808" t="str">
        <f>IF($C808="","",IF($C808=0,"",
IF($H808="","",SUMIFS(Source!J:J,Source!$B:$B,'Process (2)'!$B808,Source!$Q:$Q,"Chiều"))))</f>
        <v/>
      </c>
      <c r="J808" t="str">
        <f>IF($C808="","",IF($C808=0,"",
IF($H808="","",SUMIFS(Source!K:K,Source!$B:$B,'Process (2)'!$B808,Source!$Q:$Q,"Chiều"))))</f>
        <v/>
      </c>
      <c r="K808" t="str">
        <f>IF($C808="","",IF($C808=0,"",
IF($H808="","",SUMIFS(Source!L:L,Source!$B:$B,'Process (2)'!$B808,Source!$Q:$Q,"Chiều"))))</f>
        <v/>
      </c>
    </row>
    <row r="809" spans="1:11" x14ac:dyDescent="0.25">
      <c r="A809" t="str">
        <v/>
      </c>
      <c r="B809" t="str">
        <v/>
      </c>
      <c r="C809" t="str">
        <f>IF(B809="","",COUNTIF(Source!$B$1:$B$999,B809))</f>
        <v/>
      </c>
      <c r="D809" t="str">
        <f>IF($C809="","",IF($C809=0,"",
IF(SUMIFS(Source!I:I,Source!$B:$B,'Process (2)'!$B809,Source!$Q:$Q,"Sáng")=0,"",SUMIFS(Source!I:I,Source!$B:$B,'Process (2)'!$B809,Source!$Q:$Q,"Sáng"))))</f>
        <v/>
      </c>
      <c r="E809" t="str">
        <f>IF($C809="","",IF($C809=0,"",
IF($D809="","",SUMIFS(Source!J:J,Source!$B:$B,'Process (2)'!$B809,Source!$Q:$Q,"Sáng"))))</f>
        <v/>
      </c>
      <c r="F809" t="str">
        <f>IF($C809="","",IF($C809=0,"",
IF($D809="","",SUMIFS(Source!K:K,Source!$B:$B,'Process (2)'!$B809,Source!$Q:$Q,"Sáng"))))</f>
        <v/>
      </c>
      <c r="G809" t="str">
        <f>IF($C809="","",IF($C809=0,"",
IF($D809="","",SUMIFS(Source!L:L,Source!$B:$B,'Process (2)'!$B809,Source!$Q:$Q,"Sáng"))))</f>
        <v/>
      </c>
      <c r="H809" t="str">
        <f>IF($C809="","",IF($C809=0,"",
IF(SUMIFS(Source!M:M,Source!$B:$B,'Process (2)'!$B809,Source!$Q:$Q,"Chiều")=0,"",SUMIFS(Source!M:M,Source!$B:$B,'Process (2)'!$B809,Source!$Q:$Q,"Chiều"))))</f>
        <v/>
      </c>
      <c r="I809" t="str">
        <f>IF($C809="","",IF($C809=0,"",
IF($H809="","",SUMIFS(Source!J:J,Source!$B:$B,'Process (2)'!$B809,Source!$Q:$Q,"Chiều"))))</f>
        <v/>
      </c>
      <c r="J809" t="str">
        <f>IF($C809="","",IF($C809=0,"",
IF($H809="","",SUMIFS(Source!K:K,Source!$B:$B,'Process (2)'!$B809,Source!$Q:$Q,"Chiều"))))</f>
        <v/>
      </c>
      <c r="K809" t="str">
        <f>IF($C809="","",IF($C809=0,"",
IF($H809="","",SUMIFS(Source!L:L,Source!$B:$B,'Process (2)'!$B809,Source!$Q:$Q,"Chiều"))))</f>
        <v/>
      </c>
    </row>
    <row r="810" spans="1:11" x14ac:dyDescent="0.25">
      <c r="A810" t="str">
        <v/>
      </c>
      <c r="B810" t="str">
        <v/>
      </c>
      <c r="C810" t="str">
        <f>IF(B810="","",COUNTIF(Source!$B$1:$B$999,B810))</f>
        <v/>
      </c>
      <c r="D810" t="str">
        <f>IF($C810="","",IF($C810=0,"",
IF(SUMIFS(Source!I:I,Source!$B:$B,'Process (2)'!$B810,Source!$Q:$Q,"Sáng")=0,"",SUMIFS(Source!I:I,Source!$B:$B,'Process (2)'!$B810,Source!$Q:$Q,"Sáng"))))</f>
        <v/>
      </c>
      <c r="E810" t="str">
        <f>IF($C810="","",IF($C810=0,"",
IF($D810="","",SUMIFS(Source!J:J,Source!$B:$B,'Process (2)'!$B810,Source!$Q:$Q,"Sáng"))))</f>
        <v/>
      </c>
      <c r="F810" t="str">
        <f>IF($C810="","",IF($C810=0,"",
IF($D810="","",SUMIFS(Source!K:K,Source!$B:$B,'Process (2)'!$B810,Source!$Q:$Q,"Sáng"))))</f>
        <v/>
      </c>
      <c r="G810" t="str">
        <f>IF($C810="","",IF($C810=0,"",
IF($D810="","",SUMIFS(Source!L:L,Source!$B:$B,'Process (2)'!$B810,Source!$Q:$Q,"Sáng"))))</f>
        <v/>
      </c>
      <c r="H810" t="str">
        <f>IF($C810="","",IF($C810=0,"",
IF(SUMIFS(Source!M:M,Source!$B:$B,'Process (2)'!$B810,Source!$Q:$Q,"Chiều")=0,"",SUMIFS(Source!M:M,Source!$B:$B,'Process (2)'!$B810,Source!$Q:$Q,"Chiều"))))</f>
        <v/>
      </c>
      <c r="I810" t="str">
        <f>IF($C810="","",IF($C810=0,"",
IF($H810="","",SUMIFS(Source!J:J,Source!$B:$B,'Process (2)'!$B810,Source!$Q:$Q,"Chiều"))))</f>
        <v/>
      </c>
      <c r="J810" t="str">
        <f>IF($C810="","",IF($C810=0,"",
IF($H810="","",SUMIFS(Source!K:K,Source!$B:$B,'Process (2)'!$B810,Source!$Q:$Q,"Chiều"))))</f>
        <v/>
      </c>
      <c r="K810" t="str">
        <f>IF($C810="","",IF($C810=0,"",
IF($H810="","",SUMIFS(Source!L:L,Source!$B:$B,'Process (2)'!$B810,Source!$Q:$Q,"Chiều"))))</f>
        <v/>
      </c>
    </row>
    <row r="811" spans="1:11" x14ac:dyDescent="0.25">
      <c r="A811" t="str">
        <v/>
      </c>
      <c r="B811" t="str">
        <v/>
      </c>
      <c r="C811" t="str">
        <f>IF(B811="","",COUNTIF(Source!$B$1:$B$999,B811))</f>
        <v/>
      </c>
      <c r="D811" t="str">
        <f>IF($C811="","",IF($C811=0,"",
IF(SUMIFS(Source!I:I,Source!$B:$B,'Process (2)'!$B811,Source!$Q:$Q,"Sáng")=0,"",SUMIFS(Source!I:I,Source!$B:$B,'Process (2)'!$B811,Source!$Q:$Q,"Sáng"))))</f>
        <v/>
      </c>
      <c r="E811" t="str">
        <f>IF($C811="","",IF($C811=0,"",
IF($D811="","",SUMIFS(Source!J:J,Source!$B:$B,'Process (2)'!$B811,Source!$Q:$Q,"Sáng"))))</f>
        <v/>
      </c>
      <c r="F811" t="str">
        <f>IF($C811="","",IF($C811=0,"",
IF($D811="","",SUMIFS(Source!K:K,Source!$B:$B,'Process (2)'!$B811,Source!$Q:$Q,"Sáng"))))</f>
        <v/>
      </c>
      <c r="G811" t="str">
        <f>IF($C811="","",IF($C811=0,"",
IF($D811="","",SUMIFS(Source!L:L,Source!$B:$B,'Process (2)'!$B811,Source!$Q:$Q,"Sáng"))))</f>
        <v/>
      </c>
      <c r="H811" t="str">
        <f>IF($C811="","",IF($C811=0,"",
IF(SUMIFS(Source!M:M,Source!$B:$B,'Process (2)'!$B811,Source!$Q:$Q,"Chiều")=0,"",SUMIFS(Source!M:M,Source!$B:$B,'Process (2)'!$B811,Source!$Q:$Q,"Chiều"))))</f>
        <v/>
      </c>
      <c r="I811" t="str">
        <f>IF($C811="","",IF($C811=0,"",
IF($H811="","",SUMIFS(Source!J:J,Source!$B:$B,'Process (2)'!$B811,Source!$Q:$Q,"Chiều"))))</f>
        <v/>
      </c>
      <c r="J811" t="str">
        <f>IF($C811="","",IF($C811=0,"",
IF($H811="","",SUMIFS(Source!K:K,Source!$B:$B,'Process (2)'!$B811,Source!$Q:$Q,"Chiều"))))</f>
        <v/>
      </c>
      <c r="K811" t="str">
        <f>IF($C811="","",IF($C811=0,"",
IF($H811="","",SUMIFS(Source!L:L,Source!$B:$B,'Process (2)'!$B811,Source!$Q:$Q,"Chiều"))))</f>
        <v/>
      </c>
    </row>
    <row r="812" spans="1:11" x14ac:dyDescent="0.25">
      <c r="A812" t="str">
        <v/>
      </c>
      <c r="B812" t="str">
        <v/>
      </c>
      <c r="C812" t="str">
        <f>IF(B812="","",COUNTIF(Source!$B$1:$B$999,B812))</f>
        <v/>
      </c>
      <c r="D812" t="str">
        <f>IF($C812="","",IF($C812=0,"",
IF(SUMIFS(Source!I:I,Source!$B:$B,'Process (2)'!$B812,Source!$Q:$Q,"Sáng")=0,"",SUMIFS(Source!I:I,Source!$B:$B,'Process (2)'!$B812,Source!$Q:$Q,"Sáng"))))</f>
        <v/>
      </c>
      <c r="E812" t="str">
        <f>IF($C812="","",IF($C812=0,"",
IF($D812="","",SUMIFS(Source!J:J,Source!$B:$B,'Process (2)'!$B812,Source!$Q:$Q,"Sáng"))))</f>
        <v/>
      </c>
      <c r="F812" t="str">
        <f>IF($C812="","",IF($C812=0,"",
IF($D812="","",SUMIFS(Source!K:K,Source!$B:$B,'Process (2)'!$B812,Source!$Q:$Q,"Sáng"))))</f>
        <v/>
      </c>
      <c r="G812" t="str">
        <f>IF($C812="","",IF($C812=0,"",
IF($D812="","",SUMIFS(Source!L:L,Source!$B:$B,'Process (2)'!$B812,Source!$Q:$Q,"Sáng"))))</f>
        <v/>
      </c>
      <c r="H812" t="str">
        <f>IF($C812="","",IF($C812=0,"",
IF(SUMIFS(Source!M:M,Source!$B:$B,'Process (2)'!$B812,Source!$Q:$Q,"Chiều")=0,"",SUMIFS(Source!M:M,Source!$B:$B,'Process (2)'!$B812,Source!$Q:$Q,"Chiều"))))</f>
        <v/>
      </c>
      <c r="I812" t="str">
        <f>IF($C812="","",IF($C812=0,"",
IF($H812="","",SUMIFS(Source!J:J,Source!$B:$B,'Process (2)'!$B812,Source!$Q:$Q,"Chiều"))))</f>
        <v/>
      </c>
      <c r="J812" t="str">
        <f>IF($C812="","",IF($C812=0,"",
IF($H812="","",SUMIFS(Source!K:K,Source!$B:$B,'Process (2)'!$B812,Source!$Q:$Q,"Chiều"))))</f>
        <v/>
      </c>
      <c r="K812" t="str">
        <f>IF($C812="","",IF($C812=0,"",
IF($H812="","",SUMIFS(Source!L:L,Source!$B:$B,'Process (2)'!$B812,Source!$Q:$Q,"Chiều"))))</f>
        <v/>
      </c>
    </row>
    <row r="813" spans="1:11" x14ac:dyDescent="0.25">
      <c r="A813" t="str">
        <v/>
      </c>
      <c r="B813" t="str">
        <v/>
      </c>
      <c r="C813" t="str">
        <f>IF(B813="","",COUNTIF(Source!$B$1:$B$999,B813))</f>
        <v/>
      </c>
      <c r="D813" t="str">
        <f>IF($C813="","",IF($C813=0,"",
IF(SUMIFS(Source!I:I,Source!$B:$B,'Process (2)'!$B813,Source!$Q:$Q,"Sáng")=0,"",SUMIFS(Source!I:I,Source!$B:$B,'Process (2)'!$B813,Source!$Q:$Q,"Sáng"))))</f>
        <v/>
      </c>
      <c r="E813" t="str">
        <f>IF($C813="","",IF($C813=0,"",
IF($D813="","",SUMIFS(Source!J:J,Source!$B:$B,'Process (2)'!$B813,Source!$Q:$Q,"Sáng"))))</f>
        <v/>
      </c>
      <c r="F813" t="str">
        <f>IF($C813="","",IF($C813=0,"",
IF($D813="","",SUMIFS(Source!K:K,Source!$B:$B,'Process (2)'!$B813,Source!$Q:$Q,"Sáng"))))</f>
        <v/>
      </c>
      <c r="G813" t="str">
        <f>IF($C813="","",IF($C813=0,"",
IF($D813="","",SUMIFS(Source!L:L,Source!$B:$B,'Process (2)'!$B813,Source!$Q:$Q,"Sáng"))))</f>
        <v/>
      </c>
      <c r="H813" t="str">
        <f>IF($C813="","",IF($C813=0,"",
IF(SUMIFS(Source!M:M,Source!$B:$B,'Process (2)'!$B813,Source!$Q:$Q,"Chiều")=0,"",SUMIFS(Source!M:M,Source!$B:$B,'Process (2)'!$B813,Source!$Q:$Q,"Chiều"))))</f>
        <v/>
      </c>
      <c r="I813" t="str">
        <f>IF($C813="","",IF($C813=0,"",
IF($H813="","",SUMIFS(Source!J:J,Source!$B:$B,'Process (2)'!$B813,Source!$Q:$Q,"Chiều"))))</f>
        <v/>
      </c>
      <c r="J813" t="str">
        <f>IF($C813="","",IF($C813=0,"",
IF($H813="","",SUMIFS(Source!K:K,Source!$B:$B,'Process (2)'!$B813,Source!$Q:$Q,"Chiều"))))</f>
        <v/>
      </c>
      <c r="K813" t="str">
        <f>IF($C813="","",IF($C813=0,"",
IF($H813="","",SUMIFS(Source!L:L,Source!$B:$B,'Process (2)'!$B813,Source!$Q:$Q,"Chiều"))))</f>
        <v/>
      </c>
    </row>
    <row r="814" spans="1:11" x14ac:dyDescent="0.25">
      <c r="A814" t="str">
        <v/>
      </c>
      <c r="B814" t="str">
        <v/>
      </c>
      <c r="C814" t="str">
        <f>IF(B814="","",COUNTIF(Source!$B$1:$B$999,B814))</f>
        <v/>
      </c>
      <c r="D814" t="str">
        <f>IF($C814="","",IF($C814=0,"",
IF(SUMIFS(Source!I:I,Source!$B:$B,'Process (2)'!$B814,Source!$Q:$Q,"Sáng")=0,"",SUMIFS(Source!I:I,Source!$B:$B,'Process (2)'!$B814,Source!$Q:$Q,"Sáng"))))</f>
        <v/>
      </c>
      <c r="E814" t="str">
        <f>IF($C814="","",IF($C814=0,"",
IF($D814="","",SUMIFS(Source!J:J,Source!$B:$B,'Process (2)'!$B814,Source!$Q:$Q,"Sáng"))))</f>
        <v/>
      </c>
      <c r="F814" t="str">
        <f>IF($C814="","",IF($C814=0,"",
IF($D814="","",SUMIFS(Source!K:K,Source!$B:$B,'Process (2)'!$B814,Source!$Q:$Q,"Sáng"))))</f>
        <v/>
      </c>
      <c r="G814" t="str">
        <f>IF($C814="","",IF($C814=0,"",
IF($D814="","",SUMIFS(Source!L:L,Source!$B:$B,'Process (2)'!$B814,Source!$Q:$Q,"Sáng"))))</f>
        <v/>
      </c>
      <c r="H814" t="str">
        <f>IF($C814="","",IF($C814=0,"",
IF(SUMIFS(Source!M:M,Source!$B:$B,'Process (2)'!$B814,Source!$Q:$Q,"Chiều")=0,"",SUMIFS(Source!M:M,Source!$B:$B,'Process (2)'!$B814,Source!$Q:$Q,"Chiều"))))</f>
        <v/>
      </c>
      <c r="I814" t="str">
        <f>IF($C814="","",IF($C814=0,"",
IF($H814="","",SUMIFS(Source!J:J,Source!$B:$B,'Process (2)'!$B814,Source!$Q:$Q,"Chiều"))))</f>
        <v/>
      </c>
      <c r="J814" t="str">
        <f>IF($C814="","",IF($C814=0,"",
IF($H814="","",SUMIFS(Source!K:K,Source!$B:$B,'Process (2)'!$B814,Source!$Q:$Q,"Chiều"))))</f>
        <v/>
      </c>
      <c r="K814" t="str">
        <f>IF($C814="","",IF($C814=0,"",
IF($H814="","",SUMIFS(Source!L:L,Source!$B:$B,'Process (2)'!$B814,Source!$Q:$Q,"Chiều"))))</f>
        <v/>
      </c>
    </row>
    <row r="815" spans="1:11" x14ac:dyDescent="0.25">
      <c r="A815" t="str">
        <v/>
      </c>
      <c r="B815" t="str">
        <v/>
      </c>
      <c r="C815" t="str">
        <f>IF(B815="","",COUNTIF(Source!$B$1:$B$999,B815))</f>
        <v/>
      </c>
      <c r="D815" t="str">
        <f>IF($C815="","",IF($C815=0,"",
IF(SUMIFS(Source!I:I,Source!$B:$B,'Process (2)'!$B815,Source!$Q:$Q,"Sáng")=0,"",SUMIFS(Source!I:I,Source!$B:$B,'Process (2)'!$B815,Source!$Q:$Q,"Sáng"))))</f>
        <v/>
      </c>
      <c r="E815" t="str">
        <f>IF($C815="","",IF($C815=0,"",
IF($D815="","",SUMIFS(Source!J:J,Source!$B:$B,'Process (2)'!$B815,Source!$Q:$Q,"Sáng"))))</f>
        <v/>
      </c>
      <c r="F815" t="str">
        <f>IF($C815="","",IF($C815=0,"",
IF($D815="","",SUMIFS(Source!K:K,Source!$B:$B,'Process (2)'!$B815,Source!$Q:$Q,"Sáng"))))</f>
        <v/>
      </c>
      <c r="G815" t="str">
        <f>IF($C815="","",IF($C815=0,"",
IF($D815="","",SUMIFS(Source!L:L,Source!$B:$B,'Process (2)'!$B815,Source!$Q:$Q,"Sáng"))))</f>
        <v/>
      </c>
      <c r="H815" t="str">
        <f>IF($C815="","",IF($C815=0,"",
IF(SUMIFS(Source!M:M,Source!$B:$B,'Process (2)'!$B815,Source!$Q:$Q,"Chiều")=0,"",SUMIFS(Source!M:M,Source!$B:$B,'Process (2)'!$B815,Source!$Q:$Q,"Chiều"))))</f>
        <v/>
      </c>
      <c r="I815" t="str">
        <f>IF($C815="","",IF($C815=0,"",
IF($H815="","",SUMIFS(Source!J:J,Source!$B:$B,'Process (2)'!$B815,Source!$Q:$Q,"Chiều"))))</f>
        <v/>
      </c>
      <c r="J815" t="str">
        <f>IF($C815="","",IF($C815=0,"",
IF($H815="","",SUMIFS(Source!K:K,Source!$B:$B,'Process (2)'!$B815,Source!$Q:$Q,"Chiều"))))</f>
        <v/>
      </c>
      <c r="K815" t="str">
        <f>IF($C815="","",IF($C815=0,"",
IF($H815="","",SUMIFS(Source!L:L,Source!$B:$B,'Process (2)'!$B815,Source!$Q:$Q,"Chiều"))))</f>
        <v/>
      </c>
    </row>
    <row r="816" spans="1:11" x14ac:dyDescent="0.25">
      <c r="A816" t="str">
        <v/>
      </c>
      <c r="B816" t="str">
        <v/>
      </c>
      <c r="C816" t="str">
        <f>IF(B816="","",COUNTIF(Source!$B$1:$B$999,B816))</f>
        <v/>
      </c>
      <c r="D816" t="str">
        <f>IF($C816="","",IF($C816=0,"",
IF(SUMIFS(Source!I:I,Source!$B:$B,'Process (2)'!$B816,Source!$Q:$Q,"Sáng")=0,"",SUMIFS(Source!I:I,Source!$B:$B,'Process (2)'!$B816,Source!$Q:$Q,"Sáng"))))</f>
        <v/>
      </c>
      <c r="E816" t="str">
        <f>IF($C816="","",IF($C816=0,"",
IF($D816="","",SUMIFS(Source!J:J,Source!$B:$B,'Process (2)'!$B816,Source!$Q:$Q,"Sáng"))))</f>
        <v/>
      </c>
      <c r="F816" t="str">
        <f>IF($C816="","",IF($C816=0,"",
IF($D816="","",SUMIFS(Source!K:K,Source!$B:$B,'Process (2)'!$B816,Source!$Q:$Q,"Sáng"))))</f>
        <v/>
      </c>
      <c r="G816" t="str">
        <f>IF($C816="","",IF($C816=0,"",
IF($D816="","",SUMIFS(Source!L:L,Source!$B:$B,'Process (2)'!$B816,Source!$Q:$Q,"Sáng"))))</f>
        <v/>
      </c>
      <c r="H816" t="str">
        <f>IF($C816="","",IF($C816=0,"",
IF(SUMIFS(Source!M:M,Source!$B:$B,'Process (2)'!$B816,Source!$Q:$Q,"Chiều")=0,"",SUMIFS(Source!M:M,Source!$B:$B,'Process (2)'!$B816,Source!$Q:$Q,"Chiều"))))</f>
        <v/>
      </c>
      <c r="I816" t="str">
        <f>IF($C816="","",IF($C816=0,"",
IF($H816="","",SUMIFS(Source!J:J,Source!$B:$B,'Process (2)'!$B816,Source!$Q:$Q,"Chiều"))))</f>
        <v/>
      </c>
      <c r="J816" t="str">
        <f>IF($C816="","",IF($C816=0,"",
IF($H816="","",SUMIFS(Source!K:K,Source!$B:$B,'Process (2)'!$B816,Source!$Q:$Q,"Chiều"))))</f>
        <v/>
      </c>
      <c r="K816" t="str">
        <f>IF($C816="","",IF($C816=0,"",
IF($H816="","",SUMIFS(Source!L:L,Source!$B:$B,'Process (2)'!$B816,Source!$Q:$Q,"Chiều"))))</f>
        <v/>
      </c>
    </row>
    <row r="817" spans="1:11" x14ac:dyDescent="0.25">
      <c r="A817" t="str">
        <v/>
      </c>
      <c r="B817" t="str">
        <v/>
      </c>
      <c r="C817" t="str">
        <f>IF(B817="","",COUNTIF(Source!$B$1:$B$999,B817))</f>
        <v/>
      </c>
      <c r="D817" t="str">
        <f>IF($C817="","",IF($C817=0,"",
IF(SUMIFS(Source!I:I,Source!$B:$B,'Process (2)'!$B817,Source!$Q:$Q,"Sáng")=0,"",SUMIFS(Source!I:I,Source!$B:$B,'Process (2)'!$B817,Source!$Q:$Q,"Sáng"))))</f>
        <v/>
      </c>
      <c r="E817" t="str">
        <f>IF($C817="","",IF($C817=0,"",
IF($D817="","",SUMIFS(Source!J:J,Source!$B:$B,'Process (2)'!$B817,Source!$Q:$Q,"Sáng"))))</f>
        <v/>
      </c>
      <c r="F817" t="str">
        <f>IF($C817="","",IF($C817=0,"",
IF($D817="","",SUMIFS(Source!K:K,Source!$B:$B,'Process (2)'!$B817,Source!$Q:$Q,"Sáng"))))</f>
        <v/>
      </c>
      <c r="G817" t="str">
        <f>IF($C817="","",IF($C817=0,"",
IF($D817="","",SUMIFS(Source!L:L,Source!$B:$B,'Process (2)'!$B817,Source!$Q:$Q,"Sáng"))))</f>
        <v/>
      </c>
      <c r="H817" t="str">
        <f>IF($C817="","",IF($C817=0,"",
IF(SUMIFS(Source!M:M,Source!$B:$B,'Process (2)'!$B817,Source!$Q:$Q,"Chiều")=0,"",SUMIFS(Source!M:M,Source!$B:$B,'Process (2)'!$B817,Source!$Q:$Q,"Chiều"))))</f>
        <v/>
      </c>
      <c r="I817" t="str">
        <f>IF($C817="","",IF($C817=0,"",
IF($H817="","",SUMIFS(Source!J:J,Source!$B:$B,'Process (2)'!$B817,Source!$Q:$Q,"Chiều"))))</f>
        <v/>
      </c>
      <c r="J817" t="str">
        <f>IF($C817="","",IF($C817=0,"",
IF($H817="","",SUMIFS(Source!K:K,Source!$B:$B,'Process (2)'!$B817,Source!$Q:$Q,"Chiều"))))</f>
        <v/>
      </c>
      <c r="K817" t="str">
        <f>IF($C817="","",IF($C817=0,"",
IF($H817="","",SUMIFS(Source!L:L,Source!$B:$B,'Process (2)'!$B817,Source!$Q:$Q,"Chiều"))))</f>
        <v/>
      </c>
    </row>
    <row r="818" spans="1:11" x14ac:dyDescent="0.25">
      <c r="A818" t="str">
        <v/>
      </c>
      <c r="B818" t="str">
        <v/>
      </c>
      <c r="C818" t="str">
        <f>IF(B818="","",COUNTIF(Source!$B$1:$B$999,B818))</f>
        <v/>
      </c>
      <c r="D818" t="str">
        <f>IF($C818="","",IF($C818=0,"",
IF(SUMIFS(Source!I:I,Source!$B:$B,'Process (2)'!$B818,Source!$Q:$Q,"Sáng")=0,"",SUMIFS(Source!I:I,Source!$B:$B,'Process (2)'!$B818,Source!$Q:$Q,"Sáng"))))</f>
        <v/>
      </c>
      <c r="E818" t="str">
        <f>IF($C818="","",IF($C818=0,"",
IF($D818="","",SUMIFS(Source!J:J,Source!$B:$B,'Process (2)'!$B818,Source!$Q:$Q,"Sáng"))))</f>
        <v/>
      </c>
      <c r="F818" t="str">
        <f>IF($C818="","",IF($C818=0,"",
IF($D818="","",SUMIFS(Source!K:K,Source!$B:$B,'Process (2)'!$B818,Source!$Q:$Q,"Sáng"))))</f>
        <v/>
      </c>
      <c r="G818" t="str">
        <f>IF($C818="","",IF($C818=0,"",
IF($D818="","",SUMIFS(Source!L:L,Source!$B:$B,'Process (2)'!$B818,Source!$Q:$Q,"Sáng"))))</f>
        <v/>
      </c>
      <c r="H818" t="str">
        <f>IF($C818="","",IF($C818=0,"",
IF(SUMIFS(Source!M:M,Source!$B:$B,'Process (2)'!$B818,Source!$Q:$Q,"Chiều")=0,"",SUMIFS(Source!M:M,Source!$B:$B,'Process (2)'!$B818,Source!$Q:$Q,"Chiều"))))</f>
        <v/>
      </c>
      <c r="I818" t="str">
        <f>IF($C818="","",IF($C818=0,"",
IF($H818="","",SUMIFS(Source!J:J,Source!$B:$B,'Process (2)'!$B818,Source!$Q:$Q,"Chiều"))))</f>
        <v/>
      </c>
      <c r="J818" t="str">
        <f>IF($C818="","",IF($C818=0,"",
IF($H818="","",SUMIFS(Source!K:K,Source!$B:$B,'Process (2)'!$B818,Source!$Q:$Q,"Chiều"))))</f>
        <v/>
      </c>
      <c r="K818" t="str">
        <f>IF($C818="","",IF($C818=0,"",
IF($H818="","",SUMIFS(Source!L:L,Source!$B:$B,'Process (2)'!$B818,Source!$Q:$Q,"Chiều"))))</f>
        <v/>
      </c>
    </row>
    <row r="819" spans="1:11" x14ac:dyDescent="0.25">
      <c r="A819" t="str">
        <v/>
      </c>
      <c r="B819" t="str">
        <v/>
      </c>
      <c r="C819" t="str">
        <f>IF(B819="","",COUNTIF(Source!$B$1:$B$999,B819))</f>
        <v/>
      </c>
      <c r="D819" t="str">
        <f>IF($C819="","",IF($C819=0,"",
IF(SUMIFS(Source!I:I,Source!$B:$B,'Process (2)'!$B819,Source!$Q:$Q,"Sáng")=0,"",SUMIFS(Source!I:I,Source!$B:$B,'Process (2)'!$B819,Source!$Q:$Q,"Sáng"))))</f>
        <v/>
      </c>
      <c r="E819" t="str">
        <f>IF($C819="","",IF($C819=0,"",
IF($D819="","",SUMIFS(Source!J:J,Source!$B:$B,'Process (2)'!$B819,Source!$Q:$Q,"Sáng"))))</f>
        <v/>
      </c>
      <c r="F819" t="str">
        <f>IF($C819="","",IF($C819=0,"",
IF($D819="","",SUMIFS(Source!K:K,Source!$B:$B,'Process (2)'!$B819,Source!$Q:$Q,"Sáng"))))</f>
        <v/>
      </c>
      <c r="G819" t="str">
        <f>IF($C819="","",IF($C819=0,"",
IF($D819="","",SUMIFS(Source!L:L,Source!$B:$B,'Process (2)'!$B819,Source!$Q:$Q,"Sáng"))))</f>
        <v/>
      </c>
      <c r="H819" t="str">
        <f>IF($C819="","",IF($C819=0,"",
IF(SUMIFS(Source!M:M,Source!$B:$B,'Process (2)'!$B819,Source!$Q:$Q,"Chiều")=0,"",SUMIFS(Source!M:M,Source!$B:$B,'Process (2)'!$B819,Source!$Q:$Q,"Chiều"))))</f>
        <v/>
      </c>
      <c r="I819" t="str">
        <f>IF($C819="","",IF($C819=0,"",
IF($H819="","",SUMIFS(Source!J:J,Source!$B:$B,'Process (2)'!$B819,Source!$Q:$Q,"Chiều"))))</f>
        <v/>
      </c>
      <c r="J819" t="str">
        <f>IF($C819="","",IF($C819=0,"",
IF($H819="","",SUMIFS(Source!K:K,Source!$B:$B,'Process (2)'!$B819,Source!$Q:$Q,"Chiều"))))</f>
        <v/>
      </c>
      <c r="K819" t="str">
        <f>IF($C819="","",IF($C819=0,"",
IF($H819="","",SUMIFS(Source!L:L,Source!$B:$B,'Process (2)'!$B819,Source!$Q:$Q,"Chiều"))))</f>
        <v/>
      </c>
    </row>
    <row r="820" spans="1:11" x14ac:dyDescent="0.25">
      <c r="A820" t="str">
        <v/>
      </c>
      <c r="B820" t="str">
        <v/>
      </c>
      <c r="C820" t="str">
        <f>IF(B820="","",COUNTIF(Source!$B$1:$B$999,B820))</f>
        <v/>
      </c>
      <c r="D820" t="str">
        <f>IF($C820="","",IF($C820=0,"",
IF(SUMIFS(Source!I:I,Source!$B:$B,'Process (2)'!$B820,Source!$Q:$Q,"Sáng")=0,"",SUMIFS(Source!I:I,Source!$B:$B,'Process (2)'!$B820,Source!$Q:$Q,"Sáng"))))</f>
        <v/>
      </c>
      <c r="E820" t="str">
        <f>IF($C820="","",IF($C820=0,"",
IF($D820="","",SUMIFS(Source!J:J,Source!$B:$B,'Process (2)'!$B820,Source!$Q:$Q,"Sáng"))))</f>
        <v/>
      </c>
      <c r="F820" t="str">
        <f>IF($C820="","",IF($C820=0,"",
IF($D820="","",SUMIFS(Source!K:K,Source!$B:$B,'Process (2)'!$B820,Source!$Q:$Q,"Sáng"))))</f>
        <v/>
      </c>
      <c r="G820" t="str">
        <f>IF($C820="","",IF($C820=0,"",
IF($D820="","",SUMIFS(Source!L:L,Source!$B:$B,'Process (2)'!$B820,Source!$Q:$Q,"Sáng"))))</f>
        <v/>
      </c>
      <c r="H820" t="str">
        <f>IF($C820="","",IF($C820=0,"",
IF(SUMIFS(Source!M:M,Source!$B:$B,'Process (2)'!$B820,Source!$Q:$Q,"Chiều")=0,"",SUMIFS(Source!M:M,Source!$B:$B,'Process (2)'!$B820,Source!$Q:$Q,"Chiều"))))</f>
        <v/>
      </c>
      <c r="I820" t="str">
        <f>IF($C820="","",IF($C820=0,"",
IF($H820="","",SUMIFS(Source!J:J,Source!$B:$B,'Process (2)'!$B820,Source!$Q:$Q,"Chiều"))))</f>
        <v/>
      </c>
      <c r="J820" t="str">
        <f>IF($C820="","",IF($C820=0,"",
IF($H820="","",SUMIFS(Source!K:K,Source!$B:$B,'Process (2)'!$B820,Source!$Q:$Q,"Chiều"))))</f>
        <v/>
      </c>
      <c r="K820" t="str">
        <f>IF($C820="","",IF($C820=0,"",
IF($H820="","",SUMIFS(Source!L:L,Source!$B:$B,'Process (2)'!$B820,Source!$Q:$Q,"Chiều"))))</f>
        <v/>
      </c>
    </row>
    <row r="821" spans="1:11" x14ac:dyDescent="0.25">
      <c r="A821" t="str">
        <v/>
      </c>
      <c r="B821" t="str">
        <v/>
      </c>
      <c r="C821" t="str">
        <f>IF(B821="","",COUNTIF(Source!$B$1:$B$999,B821))</f>
        <v/>
      </c>
      <c r="D821" t="str">
        <f>IF($C821="","",IF($C821=0,"",
IF(SUMIFS(Source!I:I,Source!$B:$B,'Process (2)'!$B821,Source!$Q:$Q,"Sáng")=0,"",SUMIFS(Source!I:I,Source!$B:$B,'Process (2)'!$B821,Source!$Q:$Q,"Sáng"))))</f>
        <v/>
      </c>
      <c r="E821" t="str">
        <f>IF($C821="","",IF($C821=0,"",
IF($D821="","",SUMIFS(Source!J:J,Source!$B:$B,'Process (2)'!$B821,Source!$Q:$Q,"Sáng"))))</f>
        <v/>
      </c>
      <c r="F821" t="str">
        <f>IF($C821="","",IF($C821=0,"",
IF($D821="","",SUMIFS(Source!K:K,Source!$B:$B,'Process (2)'!$B821,Source!$Q:$Q,"Sáng"))))</f>
        <v/>
      </c>
      <c r="G821" t="str">
        <f>IF($C821="","",IF($C821=0,"",
IF($D821="","",SUMIFS(Source!L:L,Source!$B:$B,'Process (2)'!$B821,Source!$Q:$Q,"Sáng"))))</f>
        <v/>
      </c>
      <c r="H821" t="str">
        <f>IF($C821="","",IF($C821=0,"",
IF(SUMIFS(Source!M:M,Source!$B:$B,'Process (2)'!$B821,Source!$Q:$Q,"Chiều")=0,"",SUMIFS(Source!M:M,Source!$B:$B,'Process (2)'!$B821,Source!$Q:$Q,"Chiều"))))</f>
        <v/>
      </c>
      <c r="I821" t="str">
        <f>IF($C821="","",IF($C821=0,"",
IF($H821="","",SUMIFS(Source!J:J,Source!$B:$B,'Process (2)'!$B821,Source!$Q:$Q,"Chiều"))))</f>
        <v/>
      </c>
      <c r="J821" t="str">
        <f>IF($C821="","",IF($C821=0,"",
IF($H821="","",SUMIFS(Source!K:K,Source!$B:$B,'Process (2)'!$B821,Source!$Q:$Q,"Chiều"))))</f>
        <v/>
      </c>
      <c r="K821" t="str">
        <f>IF($C821="","",IF($C821=0,"",
IF($H821="","",SUMIFS(Source!L:L,Source!$B:$B,'Process (2)'!$B821,Source!$Q:$Q,"Chiều"))))</f>
        <v/>
      </c>
    </row>
    <row r="822" spans="1:11" x14ac:dyDescent="0.25">
      <c r="A822" t="str">
        <v/>
      </c>
      <c r="B822" t="str">
        <v/>
      </c>
      <c r="C822" t="str">
        <f>IF(B822="","",COUNTIF(Source!$B$1:$B$999,B822))</f>
        <v/>
      </c>
      <c r="D822" t="str">
        <f>IF($C822="","",IF($C822=0,"",
IF(SUMIFS(Source!I:I,Source!$B:$B,'Process (2)'!$B822,Source!$Q:$Q,"Sáng")=0,"",SUMIFS(Source!I:I,Source!$B:$B,'Process (2)'!$B822,Source!$Q:$Q,"Sáng"))))</f>
        <v/>
      </c>
      <c r="E822" t="str">
        <f>IF($C822="","",IF($C822=0,"",
IF($D822="","",SUMIFS(Source!J:J,Source!$B:$B,'Process (2)'!$B822,Source!$Q:$Q,"Sáng"))))</f>
        <v/>
      </c>
      <c r="F822" t="str">
        <f>IF($C822="","",IF($C822=0,"",
IF($D822="","",SUMIFS(Source!K:K,Source!$B:$B,'Process (2)'!$B822,Source!$Q:$Q,"Sáng"))))</f>
        <v/>
      </c>
      <c r="G822" t="str">
        <f>IF($C822="","",IF($C822=0,"",
IF($D822="","",SUMIFS(Source!L:L,Source!$B:$B,'Process (2)'!$B822,Source!$Q:$Q,"Sáng"))))</f>
        <v/>
      </c>
      <c r="H822" t="str">
        <f>IF($C822="","",IF($C822=0,"",
IF(SUMIFS(Source!M:M,Source!$B:$B,'Process (2)'!$B822,Source!$Q:$Q,"Chiều")=0,"",SUMIFS(Source!M:M,Source!$B:$B,'Process (2)'!$B822,Source!$Q:$Q,"Chiều"))))</f>
        <v/>
      </c>
      <c r="I822" t="str">
        <f>IF($C822="","",IF($C822=0,"",
IF($H822="","",SUMIFS(Source!J:J,Source!$B:$B,'Process (2)'!$B822,Source!$Q:$Q,"Chiều"))))</f>
        <v/>
      </c>
      <c r="J822" t="str">
        <f>IF($C822="","",IF($C822=0,"",
IF($H822="","",SUMIFS(Source!K:K,Source!$B:$B,'Process (2)'!$B822,Source!$Q:$Q,"Chiều"))))</f>
        <v/>
      </c>
      <c r="K822" t="str">
        <f>IF($C822="","",IF($C822=0,"",
IF($H822="","",SUMIFS(Source!L:L,Source!$B:$B,'Process (2)'!$B822,Source!$Q:$Q,"Chiều"))))</f>
        <v/>
      </c>
    </row>
    <row r="823" spans="1:11" x14ac:dyDescent="0.25">
      <c r="A823" t="str">
        <v/>
      </c>
      <c r="B823" t="str">
        <v/>
      </c>
      <c r="C823" t="str">
        <f>IF(B823="","",COUNTIF(Source!$B$1:$B$999,B823))</f>
        <v/>
      </c>
      <c r="D823" t="str">
        <f>IF($C823="","",IF($C823=0,"",
IF(SUMIFS(Source!I:I,Source!$B:$B,'Process (2)'!$B823,Source!$Q:$Q,"Sáng")=0,"",SUMIFS(Source!I:I,Source!$B:$B,'Process (2)'!$B823,Source!$Q:$Q,"Sáng"))))</f>
        <v/>
      </c>
      <c r="E823" t="str">
        <f>IF($C823="","",IF($C823=0,"",
IF($D823="","",SUMIFS(Source!J:J,Source!$B:$B,'Process (2)'!$B823,Source!$Q:$Q,"Sáng"))))</f>
        <v/>
      </c>
      <c r="F823" t="str">
        <f>IF($C823="","",IF($C823=0,"",
IF($D823="","",SUMIFS(Source!K:K,Source!$B:$B,'Process (2)'!$B823,Source!$Q:$Q,"Sáng"))))</f>
        <v/>
      </c>
      <c r="G823" t="str">
        <f>IF($C823="","",IF($C823=0,"",
IF($D823="","",SUMIFS(Source!L:L,Source!$B:$B,'Process (2)'!$B823,Source!$Q:$Q,"Sáng"))))</f>
        <v/>
      </c>
      <c r="H823" t="str">
        <f>IF($C823="","",IF($C823=0,"",
IF(SUMIFS(Source!M:M,Source!$B:$B,'Process (2)'!$B823,Source!$Q:$Q,"Chiều")=0,"",SUMIFS(Source!M:M,Source!$B:$B,'Process (2)'!$B823,Source!$Q:$Q,"Chiều"))))</f>
        <v/>
      </c>
      <c r="I823" t="str">
        <f>IF($C823="","",IF($C823=0,"",
IF($H823="","",SUMIFS(Source!J:J,Source!$B:$B,'Process (2)'!$B823,Source!$Q:$Q,"Chiều"))))</f>
        <v/>
      </c>
      <c r="J823" t="str">
        <f>IF($C823="","",IF($C823=0,"",
IF($H823="","",SUMIFS(Source!K:K,Source!$B:$B,'Process (2)'!$B823,Source!$Q:$Q,"Chiều"))))</f>
        <v/>
      </c>
      <c r="K823" t="str">
        <f>IF($C823="","",IF($C823=0,"",
IF($H823="","",SUMIFS(Source!L:L,Source!$B:$B,'Process (2)'!$B823,Source!$Q:$Q,"Chiều"))))</f>
        <v/>
      </c>
    </row>
    <row r="824" spans="1:11" x14ac:dyDescent="0.25">
      <c r="A824" t="str">
        <v/>
      </c>
      <c r="B824" t="str">
        <v/>
      </c>
      <c r="C824" t="str">
        <f>IF(B824="","",COUNTIF(Source!$B$1:$B$999,B824))</f>
        <v/>
      </c>
      <c r="D824" t="str">
        <f>IF($C824="","",IF($C824=0,"",
IF(SUMIFS(Source!I:I,Source!$B:$B,'Process (2)'!$B824,Source!$Q:$Q,"Sáng")=0,"",SUMIFS(Source!I:I,Source!$B:$B,'Process (2)'!$B824,Source!$Q:$Q,"Sáng"))))</f>
        <v/>
      </c>
      <c r="E824" t="str">
        <f>IF($C824="","",IF($C824=0,"",
IF($D824="","",SUMIFS(Source!J:J,Source!$B:$B,'Process (2)'!$B824,Source!$Q:$Q,"Sáng"))))</f>
        <v/>
      </c>
      <c r="F824" t="str">
        <f>IF($C824="","",IF($C824=0,"",
IF($D824="","",SUMIFS(Source!K:K,Source!$B:$B,'Process (2)'!$B824,Source!$Q:$Q,"Sáng"))))</f>
        <v/>
      </c>
      <c r="G824" t="str">
        <f>IF($C824="","",IF($C824=0,"",
IF($D824="","",SUMIFS(Source!L:L,Source!$B:$B,'Process (2)'!$B824,Source!$Q:$Q,"Sáng"))))</f>
        <v/>
      </c>
      <c r="H824" t="str">
        <f>IF($C824="","",IF($C824=0,"",
IF(SUMIFS(Source!M:M,Source!$B:$B,'Process (2)'!$B824,Source!$Q:$Q,"Chiều")=0,"",SUMIFS(Source!M:M,Source!$B:$B,'Process (2)'!$B824,Source!$Q:$Q,"Chiều"))))</f>
        <v/>
      </c>
      <c r="I824" t="str">
        <f>IF($C824="","",IF($C824=0,"",
IF($H824="","",SUMIFS(Source!J:J,Source!$B:$B,'Process (2)'!$B824,Source!$Q:$Q,"Chiều"))))</f>
        <v/>
      </c>
      <c r="J824" t="str">
        <f>IF($C824="","",IF($C824=0,"",
IF($H824="","",SUMIFS(Source!K:K,Source!$B:$B,'Process (2)'!$B824,Source!$Q:$Q,"Chiều"))))</f>
        <v/>
      </c>
      <c r="K824" t="str">
        <f>IF($C824="","",IF($C824=0,"",
IF($H824="","",SUMIFS(Source!L:L,Source!$B:$B,'Process (2)'!$B824,Source!$Q:$Q,"Chiều"))))</f>
        <v/>
      </c>
    </row>
    <row r="825" spans="1:11" x14ac:dyDescent="0.25">
      <c r="A825" t="str">
        <v/>
      </c>
      <c r="B825" t="str">
        <v/>
      </c>
      <c r="C825" t="str">
        <f>IF(B825="","",COUNTIF(Source!$B$1:$B$999,B825))</f>
        <v/>
      </c>
      <c r="D825" t="str">
        <f>IF($C825="","",IF($C825=0,"",
IF(SUMIFS(Source!I:I,Source!$B:$B,'Process (2)'!$B825,Source!$Q:$Q,"Sáng")=0,"",SUMIFS(Source!I:I,Source!$B:$B,'Process (2)'!$B825,Source!$Q:$Q,"Sáng"))))</f>
        <v/>
      </c>
      <c r="E825" t="str">
        <f>IF($C825="","",IF($C825=0,"",
IF($D825="","",SUMIFS(Source!J:J,Source!$B:$B,'Process (2)'!$B825,Source!$Q:$Q,"Sáng"))))</f>
        <v/>
      </c>
      <c r="F825" t="str">
        <f>IF($C825="","",IF($C825=0,"",
IF($D825="","",SUMIFS(Source!K:K,Source!$B:$B,'Process (2)'!$B825,Source!$Q:$Q,"Sáng"))))</f>
        <v/>
      </c>
      <c r="G825" t="str">
        <f>IF($C825="","",IF($C825=0,"",
IF($D825="","",SUMIFS(Source!L:L,Source!$B:$B,'Process (2)'!$B825,Source!$Q:$Q,"Sáng"))))</f>
        <v/>
      </c>
      <c r="H825" t="str">
        <f>IF($C825="","",IF($C825=0,"",
IF(SUMIFS(Source!M:M,Source!$B:$B,'Process (2)'!$B825,Source!$Q:$Q,"Chiều")=0,"",SUMIFS(Source!M:M,Source!$B:$B,'Process (2)'!$B825,Source!$Q:$Q,"Chiều"))))</f>
        <v/>
      </c>
      <c r="I825" t="str">
        <f>IF($C825="","",IF($C825=0,"",
IF($H825="","",SUMIFS(Source!J:J,Source!$B:$B,'Process (2)'!$B825,Source!$Q:$Q,"Chiều"))))</f>
        <v/>
      </c>
      <c r="J825" t="str">
        <f>IF($C825="","",IF($C825=0,"",
IF($H825="","",SUMIFS(Source!K:K,Source!$B:$B,'Process (2)'!$B825,Source!$Q:$Q,"Chiều"))))</f>
        <v/>
      </c>
      <c r="K825" t="str">
        <f>IF($C825="","",IF($C825=0,"",
IF($H825="","",SUMIFS(Source!L:L,Source!$B:$B,'Process (2)'!$B825,Source!$Q:$Q,"Chiều"))))</f>
        <v/>
      </c>
    </row>
    <row r="826" spans="1:11" x14ac:dyDescent="0.25">
      <c r="A826" t="str">
        <v/>
      </c>
      <c r="B826" t="str">
        <v/>
      </c>
      <c r="C826" t="str">
        <f>IF(B826="","",COUNTIF(Source!$B$1:$B$999,B826))</f>
        <v/>
      </c>
      <c r="D826" t="str">
        <f>IF($C826="","",IF($C826=0,"",
IF(SUMIFS(Source!I:I,Source!$B:$B,'Process (2)'!$B826,Source!$Q:$Q,"Sáng")=0,"",SUMIFS(Source!I:I,Source!$B:$B,'Process (2)'!$B826,Source!$Q:$Q,"Sáng"))))</f>
        <v/>
      </c>
      <c r="E826" t="str">
        <f>IF($C826="","",IF($C826=0,"",
IF($D826="","",SUMIFS(Source!J:J,Source!$B:$B,'Process (2)'!$B826,Source!$Q:$Q,"Sáng"))))</f>
        <v/>
      </c>
      <c r="F826" t="str">
        <f>IF($C826="","",IF($C826=0,"",
IF($D826="","",SUMIFS(Source!K:K,Source!$B:$B,'Process (2)'!$B826,Source!$Q:$Q,"Sáng"))))</f>
        <v/>
      </c>
      <c r="G826" t="str">
        <f>IF($C826="","",IF($C826=0,"",
IF($D826="","",SUMIFS(Source!L:L,Source!$B:$B,'Process (2)'!$B826,Source!$Q:$Q,"Sáng"))))</f>
        <v/>
      </c>
      <c r="H826" t="str">
        <f>IF($C826="","",IF($C826=0,"",
IF(SUMIFS(Source!M:M,Source!$B:$B,'Process (2)'!$B826,Source!$Q:$Q,"Chiều")=0,"",SUMIFS(Source!M:M,Source!$B:$B,'Process (2)'!$B826,Source!$Q:$Q,"Chiều"))))</f>
        <v/>
      </c>
      <c r="I826" t="str">
        <f>IF($C826="","",IF($C826=0,"",
IF($H826="","",SUMIFS(Source!J:J,Source!$B:$B,'Process (2)'!$B826,Source!$Q:$Q,"Chiều"))))</f>
        <v/>
      </c>
      <c r="J826" t="str">
        <f>IF($C826="","",IF($C826=0,"",
IF($H826="","",SUMIFS(Source!K:K,Source!$B:$B,'Process (2)'!$B826,Source!$Q:$Q,"Chiều"))))</f>
        <v/>
      </c>
      <c r="K826" t="str">
        <f>IF($C826="","",IF($C826=0,"",
IF($H826="","",SUMIFS(Source!L:L,Source!$B:$B,'Process (2)'!$B826,Source!$Q:$Q,"Chiều"))))</f>
        <v/>
      </c>
    </row>
    <row r="827" spans="1:11" x14ac:dyDescent="0.25">
      <c r="A827" t="str">
        <v/>
      </c>
      <c r="B827" t="str">
        <v/>
      </c>
      <c r="C827" t="str">
        <f>IF(B827="","",COUNTIF(Source!$B$1:$B$999,B827))</f>
        <v/>
      </c>
      <c r="D827" t="str">
        <f>IF($C827="","",IF($C827=0,"",
IF(SUMIFS(Source!I:I,Source!$B:$B,'Process (2)'!$B827,Source!$Q:$Q,"Sáng")=0,"",SUMIFS(Source!I:I,Source!$B:$B,'Process (2)'!$B827,Source!$Q:$Q,"Sáng"))))</f>
        <v/>
      </c>
      <c r="E827" t="str">
        <f>IF($C827="","",IF($C827=0,"",
IF($D827="","",SUMIFS(Source!J:J,Source!$B:$B,'Process (2)'!$B827,Source!$Q:$Q,"Sáng"))))</f>
        <v/>
      </c>
      <c r="F827" t="str">
        <f>IF($C827="","",IF($C827=0,"",
IF($D827="","",SUMIFS(Source!K:K,Source!$B:$B,'Process (2)'!$B827,Source!$Q:$Q,"Sáng"))))</f>
        <v/>
      </c>
      <c r="G827" t="str">
        <f>IF($C827="","",IF($C827=0,"",
IF($D827="","",SUMIFS(Source!L:L,Source!$B:$B,'Process (2)'!$B827,Source!$Q:$Q,"Sáng"))))</f>
        <v/>
      </c>
      <c r="H827" t="str">
        <f>IF($C827="","",IF($C827=0,"",
IF(SUMIFS(Source!M:M,Source!$B:$B,'Process (2)'!$B827,Source!$Q:$Q,"Chiều")=0,"",SUMIFS(Source!M:M,Source!$B:$B,'Process (2)'!$B827,Source!$Q:$Q,"Chiều"))))</f>
        <v/>
      </c>
      <c r="I827" t="str">
        <f>IF($C827="","",IF($C827=0,"",
IF($H827="","",SUMIFS(Source!J:J,Source!$B:$B,'Process (2)'!$B827,Source!$Q:$Q,"Chiều"))))</f>
        <v/>
      </c>
      <c r="J827" t="str">
        <f>IF($C827="","",IF($C827=0,"",
IF($H827="","",SUMIFS(Source!K:K,Source!$B:$B,'Process (2)'!$B827,Source!$Q:$Q,"Chiều"))))</f>
        <v/>
      </c>
      <c r="K827" t="str">
        <f>IF($C827="","",IF($C827=0,"",
IF($H827="","",SUMIFS(Source!L:L,Source!$B:$B,'Process (2)'!$B827,Source!$Q:$Q,"Chiều"))))</f>
        <v/>
      </c>
    </row>
    <row r="828" spans="1:11" x14ac:dyDescent="0.25">
      <c r="A828" t="str">
        <v/>
      </c>
      <c r="B828" t="str">
        <v/>
      </c>
      <c r="C828" t="str">
        <f>IF(B828="","",COUNTIF(Source!$B$1:$B$999,B828))</f>
        <v/>
      </c>
      <c r="D828" t="str">
        <f>IF($C828="","",IF($C828=0,"",
IF(SUMIFS(Source!I:I,Source!$B:$B,'Process (2)'!$B828,Source!$Q:$Q,"Sáng")=0,"",SUMIFS(Source!I:I,Source!$B:$B,'Process (2)'!$B828,Source!$Q:$Q,"Sáng"))))</f>
        <v/>
      </c>
      <c r="E828" t="str">
        <f>IF($C828="","",IF($C828=0,"",
IF($D828="","",SUMIFS(Source!J:J,Source!$B:$B,'Process (2)'!$B828,Source!$Q:$Q,"Sáng"))))</f>
        <v/>
      </c>
      <c r="F828" t="str">
        <f>IF($C828="","",IF($C828=0,"",
IF($D828="","",SUMIFS(Source!K:K,Source!$B:$B,'Process (2)'!$B828,Source!$Q:$Q,"Sáng"))))</f>
        <v/>
      </c>
      <c r="G828" t="str">
        <f>IF($C828="","",IF($C828=0,"",
IF($D828="","",SUMIFS(Source!L:L,Source!$B:$B,'Process (2)'!$B828,Source!$Q:$Q,"Sáng"))))</f>
        <v/>
      </c>
      <c r="H828" t="str">
        <f>IF($C828="","",IF($C828=0,"",
IF(SUMIFS(Source!M:M,Source!$B:$B,'Process (2)'!$B828,Source!$Q:$Q,"Chiều")=0,"",SUMIFS(Source!M:M,Source!$B:$B,'Process (2)'!$B828,Source!$Q:$Q,"Chiều"))))</f>
        <v/>
      </c>
      <c r="I828" t="str">
        <f>IF($C828="","",IF($C828=0,"",
IF($H828="","",SUMIFS(Source!J:J,Source!$B:$B,'Process (2)'!$B828,Source!$Q:$Q,"Chiều"))))</f>
        <v/>
      </c>
      <c r="J828" t="str">
        <f>IF($C828="","",IF($C828=0,"",
IF($H828="","",SUMIFS(Source!K:K,Source!$B:$B,'Process (2)'!$B828,Source!$Q:$Q,"Chiều"))))</f>
        <v/>
      </c>
      <c r="K828" t="str">
        <f>IF($C828="","",IF($C828=0,"",
IF($H828="","",SUMIFS(Source!L:L,Source!$B:$B,'Process (2)'!$B828,Source!$Q:$Q,"Chiều"))))</f>
        <v/>
      </c>
    </row>
    <row r="829" spans="1:11" x14ac:dyDescent="0.25">
      <c r="A829" t="str">
        <v/>
      </c>
      <c r="B829" t="str">
        <v/>
      </c>
      <c r="C829" t="str">
        <f>IF(B829="","",COUNTIF(Source!$B$1:$B$999,B829))</f>
        <v/>
      </c>
      <c r="D829" t="str">
        <f>IF($C829="","",IF($C829=0,"",
IF(SUMIFS(Source!I:I,Source!$B:$B,'Process (2)'!$B829,Source!$Q:$Q,"Sáng")=0,"",SUMIFS(Source!I:I,Source!$B:$B,'Process (2)'!$B829,Source!$Q:$Q,"Sáng"))))</f>
        <v/>
      </c>
      <c r="E829" t="str">
        <f>IF($C829="","",IF($C829=0,"",
IF($D829="","",SUMIFS(Source!J:J,Source!$B:$B,'Process (2)'!$B829,Source!$Q:$Q,"Sáng"))))</f>
        <v/>
      </c>
      <c r="F829" t="str">
        <f>IF($C829="","",IF($C829=0,"",
IF($D829="","",SUMIFS(Source!K:K,Source!$B:$B,'Process (2)'!$B829,Source!$Q:$Q,"Sáng"))))</f>
        <v/>
      </c>
      <c r="G829" t="str">
        <f>IF($C829="","",IF($C829=0,"",
IF($D829="","",SUMIFS(Source!L:L,Source!$B:$B,'Process (2)'!$B829,Source!$Q:$Q,"Sáng"))))</f>
        <v/>
      </c>
      <c r="H829" t="str">
        <f>IF($C829="","",IF($C829=0,"",
IF(SUMIFS(Source!M:M,Source!$B:$B,'Process (2)'!$B829,Source!$Q:$Q,"Chiều")=0,"",SUMIFS(Source!M:M,Source!$B:$B,'Process (2)'!$B829,Source!$Q:$Q,"Chiều"))))</f>
        <v/>
      </c>
      <c r="I829" t="str">
        <f>IF($C829="","",IF($C829=0,"",
IF($H829="","",SUMIFS(Source!J:J,Source!$B:$B,'Process (2)'!$B829,Source!$Q:$Q,"Chiều"))))</f>
        <v/>
      </c>
      <c r="J829" t="str">
        <f>IF($C829="","",IF($C829=0,"",
IF($H829="","",SUMIFS(Source!K:K,Source!$B:$B,'Process (2)'!$B829,Source!$Q:$Q,"Chiều"))))</f>
        <v/>
      </c>
      <c r="K829" t="str">
        <f>IF($C829="","",IF($C829=0,"",
IF($H829="","",SUMIFS(Source!L:L,Source!$B:$B,'Process (2)'!$B829,Source!$Q:$Q,"Chiều"))))</f>
        <v/>
      </c>
    </row>
    <row r="830" spans="1:11" x14ac:dyDescent="0.25">
      <c r="A830" t="str">
        <v/>
      </c>
      <c r="B830" t="str">
        <v/>
      </c>
      <c r="C830" t="str">
        <f>IF(B830="","",COUNTIF(Source!$B$1:$B$999,B830))</f>
        <v/>
      </c>
      <c r="D830" t="str">
        <f>IF($C830="","",IF($C830=0,"",
IF(SUMIFS(Source!I:I,Source!$B:$B,'Process (2)'!$B830,Source!$Q:$Q,"Sáng")=0,"",SUMIFS(Source!I:I,Source!$B:$B,'Process (2)'!$B830,Source!$Q:$Q,"Sáng"))))</f>
        <v/>
      </c>
      <c r="E830" t="str">
        <f>IF($C830="","",IF($C830=0,"",
IF($D830="","",SUMIFS(Source!J:J,Source!$B:$B,'Process (2)'!$B830,Source!$Q:$Q,"Sáng"))))</f>
        <v/>
      </c>
      <c r="F830" t="str">
        <f>IF($C830="","",IF($C830=0,"",
IF($D830="","",SUMIFS(Source!K:K,Source!$B:$B,'Process (2)'!$B830,Source!$Q:$Q,"Sáng"))))</f>
        <v/>
      </c>
      <c r="G830" t="str">
        <f>IF($C830="","",IF($C830=0,"",
IF($D830="","",SUMIFS(Source!L:L,Source!$B:$B,'Process (2)'!$B830,Source!$Q:$Q,"Sáng"))))</f>
        <v/>
      </c>
      <c r="H830" t="str">
        <f>IF($C830="","",IF($C830=0,"",
IF(SUMIFS(Source!M:M,Source!$B:$B,'Process (2)'!$B830,Source!$Q:$Q,"Chiều")=0,"",SUMIFS(Source!M:M,Source!$B:$B,'Process (2)'!$B830,Source!$Q:$Q,"Chiều"))))</f>
        <v/>
      </c>
      <c r="I830" t="str">
        <f>IF($C830="","",IF($C830=0,"",
IF($H830="","",SUMIFS(Source!J:J,Source!$B:$B,'Process (2)'!$B830,Source!$Q:$Q,"Chiều"))))</f>
        <v/>
      </c>
      <c r="J830" t="str">
        <f>IF($C830="","",IF($C830=0,"",
IF($H830="","",SUMIFS(Source!K:K,Source!$B:$B,'Process (2)'!$B830,Source!$Q:$Q,"Chiều"))))</f>
        <v/>
      </c>
      <c r="K830" t="str">
        <f>IF($C830="","",IF($C830=0,"",
IF($H830="","",SUMIFS(Source!L:L,Source!$B:$B,'Process (2)'!$B830,Source!$Q:$Q,"Chiều"))))</f>
        <v/>
      </c>
    </row>
    <row r="831" spans="1:11" x14ac:dyDescent="0.25">
      <c r="A831" t="str">
        <v/>
      </c>
      <c r="B831" t="str">
        <v/>
      </c>
      <c r="C831" t="str">
        <f>IF(B831="","",COUNTIF(Source!$B$1:$B$999,B831))</f>
        <v/>
      </c>
      <c r="D831" t="str">
        <f>IF($C831="","",IF($C831=0,"",
IF(SUMIFS(Source!I:I,Source!$B:$B,'Process (2)'!$B831,Source!$Q:$Q,"Sáng")=0,"",SUMIFS(Source!I:I,Source!$B:$B,'Process (2)'!$B831,Source!$Q:$Q,"Sáng"))))</f>
        <v/>
      </c>
      <c r="E831" t="str">
        <f>IF($C831="","",IF($C831=0,"",
IF($D831="","",SUMIFS(Source!J:J,Source!$B:$B,'Process (2)'!$B831,Source!$Q:$Q,"Sáng"))))</f>
        <v/>
      </c>
      <c r="F831" t="str">
        <f>IF($C831="","",IF($C831=0,"",
IF($D831="","",SUMIFS(Source!K:K,Source!$B:$B,'Process (2)'!$B831,Source!$Q:$Q,"Sáng"))))</f>
        <v/>
      </c>
      <c r="G831" t="str">
        <f>IF($C831="","",IF($C831=0,"",
IF($D831="","",SUMIFS(Source!L:L,Source!$B:$B,'Process (2)'!$B831,Source!$Q:$Q,"Sáng"))))</f>
        <v/>
      </c>
      <c r="H831" t="str">
        <f>IF($C831="","",IF($C831=0,"",
IF(SUMIFS(Source!M:M,Source!$B:$B,'Process (2)'!$B831,Source!$Q:$Q,"Chiều")=0,"",SUMIFS(Source!M:M,Source!$B:$B,'Process (2)'!$B831,Source!$Q:$Q,"Chiều"))))</f>
        <v/>
      </c>
      <c r="I831" t="str">
        <f>IF($C831="","",IF($C831=0,"",
IF($H831="","",SUMIFS(Source!J:J,Source!$B:$B,'Process (2)'!$B831,Source!$Q:$Q,"Chiều"))))</f>
        <v/>
      </c>
      <c r="J831" t="str">
        <f>IF($C831="","",IF($C831=0,"",
IF($H831="","",SUMIFS(Source!K:K,Source!$B:$B,'Process (2)'!$B831,Source!$Q:$Q,"Chiều"))))</f>
        <v/>
      </c>
      <c r="K831" t="str">
        <f>IF($C831="","",IF($C831=0,"",
IF($H831="","",SUMIFS(Source!L:L,Source!$B:$B,'Process (2)'!$B831,Source!$Q:$Q,"Chiều"))))</f>
        <v/>
      </c>
    </row>
    <row r="832" spans="1:11" x14ac:dyDescent="0.25">
      <c r="A832" t="str">
        <v/>
      </c>
      <c r="B832" t="str">
        <v/>
      </c>
      <c r="C832" t="str">
        <f>IF(B832="","",COUNTIF(Source!$B$1:$B$999,B832))</f>
        <v/>
      </c>
      <c r="D832" t="str">
        <f>IF($C832="","",IF($C832=0,"",
IF(SUMIFS(Source!I:I,Source!$B:$B,'Process (2)'!$B832,Source!$Q:$Q,"Sáng")=0,"",SUMIFS(Source!I:I,Source!$B:$B,'Process (2)'!$B832,Source!$Q:$Q,"Sáng"))))</f>
        <v/>
      </c>
      <c r="E832" t="str">
        <f>IF($C832="","",IF($C832=0,"",
IF($D832="","",SUMIFS(Source!J:J,Source!$B:$B,'Process (2)'!$B832,Source!$Q:$Q,"Sáng"))))</f>
        <v/>
      </c>
      <c r="F832" t="str">
        <f>IF($C832="","",IF($C832=0,"",
IF($D832="","",SUMIFS(Source!K:K,Source!$B:$B,'Process (2)'!$B832,Source!$Q:$Q,"Sáng"))))</f>
        <v/>
      </c>
      <c r="G832" t="str">
        <f>IF($C832="","",IF($C832=0,"",
IF($D832="","",SUMIFS(Source!L:L,Source!$B:$B,'Process (2)'!$B832,Source!$Q:$Q,"Sáng"))))</f>
        <v/>
      </c>
      <c r="H832" t="str">
        <f>IF($C832="","",IF($C832=0,"",
IF(SUMIFS(Source!M:M,Source!$B:$B,'Process (2)'!$B832,Source!$Q:$Q,"Chiều")=0,"",SUMIFS(Source!M:M,Source!$B:$B,'Process (2)'!$B832,Source!$Q:$Q,"Chiều"))))</f>
        <v/>
      </c>
      <c r="I832" t="str">
        <f>IF($C832="","",IF($C832=0,"",
IF($H832="","",SUMIFS(Source!J:J,Source!$B:$B,'Process (2)'!$B832,Source!$Q:$Q,"Chiều"))))</f>
        <v/>
      </c>
      <c r="J832" t="str">
        <f>IF($C832="","",IF($C832=0,"",
IF($H832="","",SUMIFS(Source!K:K,Source!$B:$B,'Process (2)'!$B832,Source!$Q:$Q,"Chiều"))))</f>
        <v/>
      </c>
      <c r="K832" t="str">
        <f>IF($C832="","",IF($C832=0,"",
IF($H832="","",SUMIFS(Source!L:L,Source!$B:$B,'Process (2)'!$B832,Source!$Q:$Q,"Chiều"))))</f>
        <v/>
      </c>
    </row>
    <row r="833" spans="1:11" x14ac:dyDescent="0.25">
      <c r="A833" t="str">
        <v/>
      </c>
      <c r="B833" t="str">
        <v/>
      </c>
      <c r="C833" t="str">
        <f>IF(B833="","",COUNTIF(Source!$B$1:$B$999,B833))</f>
        <v/>
      </c>
      <c r="D833" t="str">
        <f>IF($C833="","",IF($C833=0,"",
IF(SUMIFS(Source!I:I,Source!$B:$B,'Process (2)'!$B833,Source!$Q:$Q,"Sáng")=0,"",SUMIFS(Source!I:I,Source!$B:$B,'Process (2)'!$B833,Source!$Q:$Q,"Sáng"))))</f>
        <v/>
      </c>
      <c r="E833" t="str">
        <f>IF($C833="","",IF($C833=0,"",
IF($D833="","",SUMIFS(Source!J:J,Source!$B:$B,'Process (2)'!$B833,Source!$Q:$Q,"Sáng"))))</f>
        <v/>
      </c>
      <c r="F833" t="str">
        <f>IF($C833="","",IF($C833=0,"",
IF($D833="","",SUMIFS(Source!K:K,Source!$B:$B,'Process (2)'!$B833,Source!$Q:$Q,"Sáng"))))</f>
        <v/>
      </c>
      <c r="G833" t="str">
        <f>IF($C833="","",IF($C833=0,"",
IF($D833="","",SUMIFS(Source!L:L,Source!$B:$B,'Process (2)'!$B833,Source!$Q:$Q,"Sáng"))))</f>
        <v/>
      </c>
      <c r="H833" t="str">
        <f>IF($C833="","",IF($C833=0,"",
IF(SUMIFS(Source!M:M,Source!$B:$B,'Process (2)'!$B833,Source!$Q:$Q,"Chiều")=0,"",SUMIFS(Source!M:M,Source!$B:$B,'Process (2)'!$B833,Source!$Q:$Q,"Chiều"))))</f>
        <v/>
      </c>
      <c r="I833" t="str">
        <f>IF($C833="","",IF($C833=0,"",
IF($H833="","",SUMIFS(Source!J:J,Source!$B:$B,'Process (2)'!$B833,Source!$Q:$Q,"Chiều"))))</f>
        <v/>
      </c>
      <c r="J833" t="str">
        <f>IF($C833="","",IF($C833=0,"",
IF($H833="","",SUMIFS(Source!K:K,Source!$B:$B,'Process (2)'!$B833,Source!$Q:$Q,"Chiều"))))</f>
        <v/>
      </c>
      <c r="K833" t="str">
        <f>IF($C833="","",IF($C833=0,"",
IF($H833="","",SUMIFS(Source!L:L,Source!$B:$B,'Process (2)'!$B833,Source!$Q:$Q,"Chiều"))))</f>
        <v/>
      </c>
    </row>
    <row r="834" spans="1:11" x14ac:dyDescent="0.25">
      <c r="A834" t="str">
        <v/>
      </c>
      <c r="B834" t="str">
        <v/>
      </c>
      <c r="C834" t="str">
        <f>IF(B834="","",COUNTIF(Source!$B$1:$B$999,B834))</f>
        <v/>
      </c>
      <c r="D834" t="str">
        <f>IF($C834="","",IF($C834=0,"",
IF(SUMIFS(Source!I:I,Source!$B:$B,'Process (2)'!$B834,Source!$Q:$Q,"Sáng")=0,"",SUMIFS(Source!I:I,Source!$B:$B,'Process (2)'!$B834,Source!$Q:$Q,"Sáng"))))</f>
        <v/>
      </c>
      <c r="E834" t="str">
        <f>IF($C834="","",IF($C834=0,"",
IF($D834="","",SUMIFS(Source!J:J,Source!$B:$B,'Process (2)'!$B834,Source!$Q:$Q,"Sáng"))))</f>
        <v/>
      </c>
      <c r="F834" t="str">
        <f>IF($C834="","",IF($C834=0,"",
IF($D834="","",SUMIFS(Source!K:K,Source!$B:$B,'Process (2)'!$B834,Source!$Q:$Q,"Sáng"))))</f>
        <v/>
      </c>
      <c r="G834" t="str">
        <f>IF($C834="","",IF($C834=0,"",
IF($D834="","",SUMIFS(Source!L:L,Source!$B:$B,'Process (2)'!$B834,Source!$Q:$Q,"Sáng"))))</f>
        <v/>
      </c>
      <c r="H834" t="str">
        <f>IF($C834="","",IF($C834=0,"",
IF(SUMIFS(Source!M:M,Source!$B:$B,'Process (2)'!$B834,Source!$Q:$Q,"Chiều")=0,"",SUMIFS(Source!M:M,Source!$B:$B,'Process (2)'!$B834,Source!$Q:$Q,"Chiều"))))</f>
        <v/>
      </c>
      <c r="I834" t="str">
        <f>IF($C834="","",IF($C834=0,"",
IF($H834="","",SUMIFS(Source!J:J,Source!$B:$B,'Process (2)'!$B834,Source!$Q:$Q,"Chiều"))))</f>
        <v/>
      </c>
      <c r="J834" t="str">
        <f>IF($C834="","",IF($C834=0,"",
IF($H834="","",SUMIFS(Source!K:K,Source!$B:$B,'Process (2)'!$B834,Source!$Q:$Q,"Chiều"))))</f>
        <v/>
      </c>
      <c r="K834" t="str">
        <f>IF($C834="","",IF($C834=0,"",
IF($H834="","",SUMIFS(Source!L:L,Source!$B:$B,'Process (2)'!$B834,Source!$Q:$Q,"Chiều"))))</f>
        <v/>
      </c>
    </row>
    <row r="835" spans="1:11" x14ac:dyDescent="0.25">
      <c r="A835" t="str">
        <v/>
      </c>
      <c r="B835" t="str">
        <v/>
      </c>
      <c r="C835" t="str">
        <f>IF(B835="","",COUNTIF(Source!$B$1:$B$999,B835))</f>
        <v/>
      </c>
      <c r="D835" t="str">
        <f>IF($C835="","",IF($C835=0,"",
IF(SUMIFS(Source!I:I,Source!$B:$B,'Process (2)'!$B835,Source!$Q:$Q,"Sáng")=0,"",SUMIFS(Source!I:I,Source!$B:$B,'Process (2)'!$B835,Source!$Q:$Q,"Sáng"))))</f>
        <v/>
      </c>
      <c r="E835" t="str">
        <f>IF($C835="","",IF($C835=0,"",
IF($D835="","",SUMIFS(Source!J:J,Source!$B:$B,'Process (2)'!$B835,Source!$Q:$Q,"Sáng"))))</f>
        <v/>
      </c>
      <c r="F835" t="str">
        <f>IF($C835="","",IF($C835=0,"",
IF($D835="","",SUMIFS(Source!K:K,Source!$B:$B,'Process (2)'!$B835,Source!$Q:$Q,"Sáng"))))</f>
        <v/>
      </c>
      <c r="G835" t="str">
        <f>IF($C835="","",IF($C835=0,"",
IF($D835="","",SUMIFS(Source!L:L,Source!$B:$B,'Process (2)'!$B835,Source!$Q:$Q,"Sáng"))))</f>
        <v/>
      </c>
      <c r="H835" t="str">
        <f>IF($C835="","",IF($C835=0,"",
IF(SUMIFS(Source!M:M,Source!$B:$B,'Process (2)'!$B835,Source!$Q:$Q,"Chiều")=0,"",SUMIFS(Source!M:M,Source!$B:$B,'Process (2)'!$B835,Source!$Q:$Q,"Chiều"))))</f>
        <v/>
      </c>
      <c r="I835" t="str">
        <f>IF($C835="","",IF($C835=0,"",
IF($H835="","",SUMIFS(Source!J:J,Source!$B:$B,'Process (2)'!$B835,Source!$Q:$Q,"Chiều"))))</f>
        <v/>
      </c>
      <c r="J835" t="str">
        <f>IF($C835="","",IF($C835=0,"",
IF($H835="","",SUMIFS(Source!K:K,Source!$B:$B,'Process (2)'!$B835,Source!$Q:$Q,"Chiều"))))</f>
        <v/>
      </c>
      <c r="K835" t="str">
        <f>IF($C835="","",IF($C835=0,"",
IF($H835="","",SUMIFS(Source!L:L,Source!$B:$B,'Process (2)'!$B835,Source!$Q:$Q,"Chiều"))))</f>
        <v/>
      </c>
    </row>
    <row r="836" spans="1:11" x14ac:dyDescent="0.25">
      <c r="A836" t="str">
        <v/>
      </c>
      <c r="B836" t="str">
        <v/>
      </c>
      <c r="C836" t="str">
        <f>IF(B836="","",COUNTIF(Source!$B$1:$B$999,B836))</f>
        <v/>
      </c>
      <c r="D836" t="str">
        <f>IF($C836="","",IF($C836=0,"",
IF(SUMIFS(Source!I:I,Source!$B:$B,'Process (2)'!$B836,Source!$Q:$Q,"Sáng")=0,"",SUMIFS(Source!I:I,Source!$B:$B,'Process (2)'!$B836,Source!$Q:$Q,"Sáng"))))</f>
        <v/>
      </c>
      <c r="E836" t="str">
        <f>IF($C836="","",IF($C836=0,"",
IF($D836="","",SUMIFS(Source!J:J,Source!$B:$B,'Process (2)'!$B836,Source!$Q:$Q,"Sáng"))))</f>
        <v/>
      </c>
      <c r="F836" t="str">
        <f>IF($C836="","",IF($C836=0,"",
IF($D836="","",SUMIFS(Source!K:K,Source!$B:$B,'Process (2)'!$B836,Source!$Q:$Q,"Sáng"))))</f>
        <v/>
      </c>
      <c r="G836" t="str">
        <f>IF($C836="","",IF($C836=0,"",
IF($D836="","",SUMIFS(Source!L:L,Source!$B:$B,'Process (2)'!$B836,Source!$Q:$Q,"Sáng"))))</f>
        <v/>
      </c>
      <c r="H836" t="str">
        <f>IF($C836="","",IF($C836=0,"",
IF(SUMIFS(Source!M:M,Source!$B:$B,'Process (2)'!$B836,Source!$Q:$Q,"Chiều")=0,"",SUMIFS(Source!M:M,Source!$B:$B,'Process (2)'!$B836,Source!$Q:$Q,"Chiều"))))</f>
        <v/>
      </c>
      <c r="I836" t="str">
        <f>IF($C836="","",IF($C836=0,"",
IF($H836="","",SUMIFS(Source!J:J,Source!$B:$B,'Process (2)'!$B836,Source!$Q:$Q,"Chiều"))))</f>
        <v/>
      </c>
      <c r="J836" t="str">
        <f>IF($C836="","",IF($C836=0,"",
IF($H836="","",SUMIFS(Source!K:K,Source!$B:$B,'Process (2)'!$B836,Source!$Q:$Q,"Chiều"))))</f>
        <v/>
      </c>
      <c r="K836" t="str">
        <f>IF($C836="","",IF($C836=0,"",
IF($H836="","",SUMIFS(Source!L:L,Source!$B:$B,'Process (2)'!$B836,Source!$Q:$Q,"Chiều"))))</f>
        <v/>
      </c>
    </row>
    <row r="837" spans="1:11" x14ac:dyDescent="0.25">
      <c r="A837" t="str">
        <v/>
      </c>
      <c r="B837" t="str">
        <v/>
      </c>
      <c r="C837" t="str">
        <f>IF(B837="","",COUNTIF(Source!$B$1:$B$999,B837))</f>
        <v/>
      </c>
      <c r="D837" t="str">
        <f>IF($C837="","",IF($C837=0,"",
IF(SUMIFS(Source!I:I,Source!$B:$B,'Process (2)'!$B837,Source!$Q:$Q,"Sáng")=0,"",SUMIFS(Source!I:I,Source!$B:$B,'Process (2)'!$B837,Source!$Q:$Q,"Sáng"))))</f>
        <v/>
      </c>
      <c r="E837" t="str">
        <f>IF($C837="","",IF($C837=0,"",
IF($D837="","",SUMIFS(Source!J:J,Source!$B:$B,'Process (2)'!$B837,Source!$Q:$Q,"Sáng"))))</f>
        <v/>
      </c>
      <c r="F837" t="str">
        <f>IF($C837="","",IF($C837=0,"",
IF($D837="","",SUMIFS(Source!K:K,Source!$B:$B,'Process (2)'!$B837,Source!$Q:$Q,"Sáng"))))</f>
        <v/>
      </c>
      <c r="G837" t="str">
        <f>IF($C837="","",IF($C837=0,"",
IF($D837="","",SUMIFS(Source!L:L,Source!$B:$B,'Process (2)'!$B837,Source!$Q:$Q,"Sáng"))))</f>
        <v/>
      </c>
      <c r="H837" t="str">
        <f>IF($C837="","",IF($C837=0,"",
IF(SUMIFS(Source!M:M,Source!$B:$B,'Process (2)'!$B837,Source!$Q:$Q,"Chiều")=0,"",SUMIFS(Source!M:M,Source!$B:$B,'Process (2)'!$B837,Source!$Q:$Q,"Chiều"))))</f>
        <v/>
      </c>
      <c r="I837" t="str">
        <f>IF($C837="","",IF($C837=0,"",
IF($H837="","",SUMIFS(Source!J:J,Source!$B:$B,'Process (2)'!$B837,Source!$Q:$Q,"Chiều"))))</f>
        <v/>
      </c>
      <c r="J837" t="str">
        <f>IF($C837="","",IF($C837=0,"",
IF($H837="","",SUMIFS(Source!K:K,Source!$B:$B,'Process (2)'!$B837,Source!$Q:$Q,"Chiều"))))</f>
        <v/>
      </c>
      <c r="K837" t="str">
        <f>IF($C837="","",IF($C837=0,"",
IF($H837="","",SUMIFS(Source!L:L,Source!$B:$B,'Process (2)'!$B837,Source!$Q:$Q,"Chiều"))))</f>
        <v/>
      </c>
    </row>
    <row r="838" spans="1:11" x14ac:dyDescent="0.25">
      <c r="A838" t="str">
        <v/>
      </c>
      <c r="B838" t="str">
        <v/>
      </c>
      <c r="C838" t="str">
        <f>IF(B838="","",COUNTIF(Source!$B$1:$B$999,B838))</f>
        <v/>
      </c>
      <c r="D838" t="str">
        <f>IF($C838="","",IF($C838=0,"",
IF(SUMIFS(Source!I:I,Source!$B:$B,'Process (2)'!$B838,Source!$Q:$Q,"Sáng")=0,"",SUMIFS(Source!I:I,Source!$B:$B,'Process (2)'!$B838,Source!$Q:$Q,"Sáng"))))</f>
        <v/>
      </c>
      <c r="E838" t="str">
        <f>IF($C838="","",IF($C838=0,"",
IF($D838="","",SUMIFS(Source!J:J,Source!$B:$B,'Process (2)'!$B838,Source!$Q:$Q,"Sáng"))))</f>
        <v/>
      </c>
      <c r="F838" t="str">
        <f>IF($C838="","",IF($C838=0,"",
IF($D838="","",SUMIFS(Source!K:K,Source!$B:$B,'Process (2)'!$B838,Source!$Q:$Q,"Sáng"))))</f>
        <v/>
      </c>
      <c r="G838" t="str">
        <f>IF($C838="","",IF($C838=0,"",
IF($D838="","",SUMIFS(Source!L:L,Source!$B:$B,'Process (2)'!$B838,Source!$Q:$Q,"Sáng"))))</f>
        <v/>
      </c>
      <c r="H838" t="str">
        <f>IF($C838="","",IF($C838=0,"",
IF(SUMIFS(Source!M:M,Source!$B:$B,'Process (2)'!$B838,Source!$Q:$Q,"Chiều")=0,"",SUMIFS(Source!M:M,Source!$B:$B,'Process (2)'!$B838,Source!$Q:$Q,"Chiều"))))</f>
        <v/>
      </c>
      <c r="I838" t="str">
        <f>IF($C838="","",IF($C838=0,"",
IF($H838="","",SUMIFS(Source!J:J,Source!$B:$B,'Process (2)'!$B838,Source!$Q:$Q,"Chiều"))))</f>
        <v/>
      </c>
      <c r="J838" t="str">
        <f>IF($C838="","",IF($C838=0,"",
IF($H838="","",SUMIFS(Source!K:K,Source!$B:$B,'Process (2)'!$B838,Source!$Q:$Q,"Chiều"))))</f>
        <v/>
      </c>
      <c r="K838" t="str">
        <f>IF($C838="","",IF($C838=0,"",
IF($H838="","",SUMIFS(Source!L:L,Source!$B:$B,'Process (2)'!$B838,Source!$Q:$Q,"Chiều"))))</f>
        <v/>
      </c>
    </row>
    <row r="839" spans="1:11" x14ac:dyDescent="0.25">
      <c r="A839" t="str">
        <v/>
      </c>
      <c r="B839" t="str">
        <v/>
      </c>
      <c r="C839" t="str">
        <f>IF(B839="","",COUNTIF(Source!$B$1:$B$999,B839))</f>
        <v/>
      </c>
      <c r="D839" t="str">
        <f>IF($C839="","",IF($C839=0,"",
IF(SUMIFS(Source!I:I,Source!$B:$B,'Process (2)'!$B839,Source!$Q:$Q,"Sáng")=0,"",SUMIFS(Source!I:I,Source!$B:$B,'Process (2)'!$B839,Source!$Q:$Q,"Sáng"))))</f>
        <v/>
      </c>
      <c r="E839" t="str">
        <f>IF($C839="","",IF($C839=0,"",
IF($D839="","",SUMIFS(Source!J:J,Source!$B:$B,'Process (2)'!$B839,Source!$Q:$Q,"Sáng"))))</f>
        <v/>
      </c>
      <c r="F839" t="str">
        <f>IF($C839="","",IF($C839=0,"",
IF($D839="","",SUMIFS(Source!K:K,Source!$B:$B,'Process (2)'!$B839,Source!$Q:$Q,"Sáng"))))</f>
        <v/>
      </c>
      <c r="G839" t="str">
        <f>IF($C839="","",IF($C839=0,"",
IF($D839="","",SUMIFS(Source!L:L,Source!$B:$B,'Process (2)'!$B839,Source!$Q:$Q,"Sáng"))))</f>
        <v/>
      </c>
      <c r="H839" t="str">
        <f>IF($C839="","",IF($C839=0,"",
IF(SUMIFS(Source!M:M,Source!$B:$B,'Process (2)'!$B839,Source!$Q:$Q,"Chiều")=0,"",SUMIFS(Source!M:M,Source!$B:$B,'Process (2)'!$B839,Source!$Q:$Q,"Chiều"))))</f>
        <v/>
      </c>
      <c r="I839" t="str">
        <f>IF($C839="","",IF($C839=0,"",
IF($H839="","",SUMIFS(Source!J:J,Source!$B:$B,'Process (2)'!$B839,Source!$Q:$Q,"Chiều"))))</f>
        <v/>
      </c>
      <c r="J839" t="str">
        <f>IF($C839="","",IF($C839=0,"",
IF($H839="","",SUMIFS(Source!K:K,Source!$B:$B,'Process (2)'!$B839,Source!$Q:$Q,"Chiều"))))</f>
        <v/>
      </c>
      <c r="K839" t="str">
        <f>IF($C839="","",IF($C839=0,"",
IF($H839="","",SUMIFS(Source!L:L,Source!$B:$B,'Process (2)'!$B839,Source!$Q:$Q,"Chiều"))))</f>
        <v/>
      </c>
    </row>
    <row r="840" spans="1:11" x14ac:dyDescent="0.25">
      <c r="A840" t="str">
        <v/>
      </c>
      <c r="B840" t="str">
        <v/>
      </c>
      <c r="C840" t="str">
        <f>IF(B840="","",COUNTIF(Source!$B$1:$B$999,B840))</f>
        <v/>
      </c>
      <c r="D840" t="str">
        <f>IF($C840="","",IF($C840=0,"",
IF(SUMIFS(Source!I:I,Source!$B:$B,'Process (2)'!$B840,Source!$Q:$Q,"Sáng")=0,"",SUMIFS(Source!I:I,Source!$B:$B,'Process (2)'!$B840,Source!$Q:$Q,"Sáng"))))</f>
        <v/>
      </c>
      <c r="E840" t="str">
        <f>IF($C840="","",IF($C840=0,"",
IF($D840="","",SUMIFS(Source!J:J,Source!$B:$B,'Process (2)'!$B840,Source!$Q:$Q,"Sáng"))))</f>
        <v/>
      </c>
      <c r="F840" t="str">
        <f>IF($C840="","",IF($C840=0,"",
IF($D840="","",SUMIFS(Source!K:K,Source!$B:$B,'Process (2)'!$B840,Source!$Q:$Q,"Sáng"))))</f>
        <v/>
      </c>
      <c r="G840" t="str">
        <f>IF($C840="","",IF($C840=0,"",
IF($D840="","",SUMIFS(Source!L:L,Source!$B:$B,'Process (2)'!$B840,Source!$Q:$Q,"Sáng"))))</f>
        <v/>
      </c>
      <c r="H840" t="str">
        <f>IF($C840="","",IF($C840=0,"",
IF(SUMIFS(Source!M:M,Source!$B:$B,'Process (2)'!$B840,Source!$Q:$Q,"Chiều")=0,"",SUMIFS(Source!M:M,Source!$B:$B,'Process (2)'!$B840,Source!$Q:$Q,"Chiều"))))</f>
        <v/>
      </c>
      <c r="I840" t="str">
        <f>IF($C840="","",IF($C840=0,"",
IF($H840="","",SUMIFS(Source!J:J,Source!$B:$B,'Process (2)'!$B840,Source!$Q:$Q,"Chiều"))))</f>
        <v/>
      </c>
      <c r="J840" t="str">
        <f>IF($C840="","",IF($C840=0,"",
IF($H840="","",SUMIFS(Source!K:K,Source!$B:$B,'Process (2)'!$B840,Source!$Q:$Q,"Chiều"))))</f>
        <v/>
      </c>
      <c r="K840" t="str">
        <f>IF($C840="","",IF($C840=0,"",
IF($H840="","",SUMIFS(Source!L:L,Source!$B:$B,'Process (2)'!$B840,Source!$Q:$Q,"Chiều"))))</f>
        <v/>
      </c>
    </row>
    <row r="841" spans="1:11" x14ac:dyDescent="0.25">
      <c r="A841" t="str">
        <v/>
      </c>
      <c r="B841" t="str">
        <v/>
      </c>
      <c r="C841" t="str">
        <f>IF(B841="","",COUNTIF(Source!$B$1:$B$999,B841))</f>
        <v/>
      </c>
      <c r="D841" t="str">
        <f>IF($C841="","",IF($C841=0,"",
IF(SUMIFS(Source!I:I,Source!$B:$B,'Process (2)'!$B841,Source!$Q:$Q,"Sáng")=0,"",SUMIFS(Source!I:I,Source!$B:$B,'Process (2)'!$B841,Source!$Q:$Q,"Sáng"))))</f>
        <v/>
      </c>
      <c r="E841" t="str">
        <f>IF($C841="","",IF($C841=0,"",
IF($D841="","",SUMIFS(Source!J:J,Source!$B:$B,'Process (2)'!$B841,Source!$Q:$Q,"Sáng"))))</f>
        <v/>
      </c>
      <c r="F841" t="str">
        <f>IF($C841="","",IF($C841=0,"",
IF($D841="","",SUMIFS(Source!K:K,Source!$B:$B,'Process (2)'!$B841,Source!$Q:$Q,"Sáng"))))</f>
        <v/>
      </c>
      <c r="G841" t="str">
        <f>IF($C841="","",IF($C841=0,"",
IF($D841="","",SUMIFS(Source!L:L,Source!$B:$B,'Process (2)'!$B841,Source!$Q:$Q,"Sáng"))))</f>
        <v/>
      </c>
      <c r="H841" t="str">
        <f>IF($C841="","",IF($C841=0,"",
IF(SUMIFS(Source!M:M,Source!$B:$B,'Process (2)'!$B841,Source!$Q:$Q,"Chiều")=0,"",SUMIFS(Source!M:M,Source!$B:$B,'Process (2)'!$B841,Source!$Q:$Q,"Chiều"))))</f>
        <v/>
      </c>
      <c r="I841" t="str">
        <f>IF($C841="","",IF($C841=0,"",
IF($H841="","",SUMIFS(Source!J:J,Source!$B:$B,'Process (2)'!$B841,Source!$Q:$Q,"Chiều"))))</f>
        <v/>
      </c>
      <c r="J841" t="str">
        <f>IF($C841="","",IF($C841=0,"",
IF($H841="","",SUMIFS(Source!K:K,Source!$B:$B,'Process (2)'!$B841,Source!$Q:$Q,"Chiều"))))</f>
        <v/>
      </c>
      <c r="K841" t="str">
        <f>IF($C841="","",IF($C841=0,"",
IF($H841="","",SUMIFS(Source!L:L,Source!$B:$B,'Process (2)'!$B841,Source!$Q:$Q,"Chiều"))))</f>
        <v/>
      </c>
    </row>
    <row r="842" spans="1:11" x14ac:dyDescent="0.25">
      <c r="A842" t="str">
        <v/>
      </c>
      <c r="B842" t="str">
        <v/>
      </c>
      <c r="C842" t="str">
        <f>IF(B842="","",COUNTIF(Source!$B$1:$B$999,B842))</f>
        <v/>
      </c>
      <c r="D842" t="str">
        <f>IF($C842="","",IF($C842=0,"",
IF(SUMIFS(Source!I:I,Source!$B:$B,'Process (2)'!$B842,Source!$Q:$Q,"Sáng")=0,"",SUMIFS(Source!I:I,Source!$B:$B,'Process (2)'!$B842,Source!$Q:$Q,"Sáng"))))</f>
        <v/>
      </c>
      <c r="E842" t="str">
        <f>IF($C842="","",IF($C842=0,"",
IF($D842="","",SUMIFS(Source!J:J,Source!$B:$B,'Process (2)'!$B842,Source!$Q:$Q,"Sáng"))))</f>
        <v/>
      </c>
      <c r="F842" t="str">
        <f>IF($C842="","",IF($C842=0,"",
IF($D842="","",SUMIFS(Source!K:K,Source!$B:$B,'Process (2)'!$B842,Source!$Q:$Q,"Sáng"))))</f>
        <v/>
      </c>
      <c r="G842" t="str">
        <f>IF($C842="","",IF($C842=0,"",
IF($D842="","",SUMIFS(Source!L:L,Source!$B:$B,'Process (2)'!$B842,Source!$Q:$Q,"Sáng"))))</f>
        <v/>
      </c>
      <c r="H842" t="str">
        <f>IF($C842="","",IF($C842=0,"",
IF(SUMIFS(Source!M:M,Source!$B:$B,'Process (2)'!$B842,Source!$Q:$Q,"Chiều")=0,"",SUMIFS(Source!M:M,Source!$B:$B,'Process (2)'!$B842,Source!$Q:$Q,"Chiều"))))</f>
        <v/>
      </c>
      <c r="I842" t="str">
        <f>IF($C842="","",IF($C842=0,"",
IF($H842="","",SUMIFS(Source!J:J,Source!$B:$B,'Process (2)'!$B842,Source!$Q:$Q,"Chiều"))))</f>
        <v/>
      </c>
      <c r="J842" t="str">
        <f>IF($C842="","",IF($C842=0,"",
IF($H842="","",SUMIFS(Source!K:K,Source!$B:$B,'Process (2)'!$B842,Source!$Q:$Q,"Chiều"))))</f>
        <v/>
      </c>
      <c r="K842" t="str">
        <f>IF($C842="","",IF($C842=0,"",
IF($H842="","",SUMIFS(Source!L:L,Source!$B:$B,'Process (2)'!$B842,Source!$Q:$Q,"Chiều"))))</f>
        <v/>
      </c>
    </row>
    <row r="843" spans="1:11" x14ac:dyDescent="0.25">
      <c r="A843" t="str">
        <v/>
      </c>
      <c r="B843" t="str">
        <v/>
      </c>
      <c r="C843" t="str">
        <f>IF(B843="","",COUNTIF(Source!$B$1:$B$999,B843))</f>
        <v/>
      </c>
      <c r="D843" t="str">
        <f>IF($C843="","",IF($C843=0,"",
IF(SUMIFS(Source!I:I,Source!$B:$B,'Process (2)'!$B843,Source!$Q:$Q,"Sáng")=0,"",SUMIFS(Source!I:I,Source!$B:$B,'Process (2)'!$B843,Source!$Q:$Q,"Sáng"))))</f>
        <v/>
      </c>
      <c r="E843" t="str">
        <f>IF($C843="","",IF($C843=0,"",
IF($D843="","",SUMIFS(Source!J:J,Source!$B:$B,'Process (2)'!$B843,Source!$Q:$Q,"Sáng"))))</f>
        <v/>
      </c>
      <c r="F843" t="str">
        <f>IF($C843="","",IF($C843=0,"",
IF($D843="","",SUMIFS(Source!K:K,Source!$B:$B,'Process (2)'!$B843,Source!$Q:$Q,"Sáng"))))</f>
        <v/>
      </c>
      <c r="G843" t="str">
        <f>IF($C843="","",IF($C843=0,"",
IF($D843="","",SUMIFS(Source!L:L,Source!$B:$B,'Process (2)'!$B843,Source!$Q:$Q,"Sáng"))))</f>
        <v/>
      </c>
      <c r="H843" t="str">
        <f>IF($C843="","",IF($C843=0,"",
IF(SUMIFS(Source!M:M,Source!$B:$B,'Process (2)'!$B843,Source!$Q:$Q,"Chiều")=0,"",SUMIFS(Source!M:M,Source!$B:$B,'Process (2)'!$B843,Source!$Q:$Q,"Chiều"))))</f>
        <v/>
      </c>
      <c r="I843" t="str">
        <f>IF($C843="","",IF($C843=0,"",
IF($H843="","",SUMIFS(Source!J:J,Source!$B:$B,'Process (2)'!$B843,Source!$Q:$Q,"Chiều"))))</f>
        <v/>
      </c>
      <c r="J843" t="str">
        <f>IF($C843="","",IF($C843=0,"",
IF($H843="","",SUMIFS(Source!K:K,Source!$B:$B,'Process (2)'!$B843,Source!$Q:$Q,"Chiều"))))</f>
        <v/>
      </c>
      <c r="K843" t="str">
        <f>IF($C843="","",IF($C843=0,"",
IF($H843="","",SUMIFS(Source!L:L,Source!$B:$B,'Process (2)'!$B843,Source!$Q:$Q,"Chiều"))))</f>
        <v/>
      </c>
    </row>
    <row r="844" spans="1:11" x14ac:dyDescent="0.25">
      <c r="A844" t="str">
        <v/>
      </c>
      <c r="B844" t="str">
        <v/>
      </c>
      <c r="C844" t="str">
        <f>IF(B844="","",COUNTIF(Source!$B$1:$B$999,B844))</f>
        <v/>
      </c>
      <c r="D844" t="str">
        <f>IF($C844="","",IF($C844=0,"",
IF(SUMIFS(Source!I:I,Source!$B:$B,'Process (2)'!$B844,Source!$Q:$Q,"Sáng")=0,"",SUMIFS(Source!I:I,Source!$B:$B,'Process (2)'!$B844,Source!$Q:$Q,"Sáng"))))</f>
        <v/>
      </c>
      <c r="E844" t="str">
        <f>IF($C844="","",IF($C844=0,"",
IF($D844="","",SUMIFS(Source!J:J,Source!$B:$B,'Process (2)'!$B844,Source!$Q:$Q,"Sáng"))))</f>
        <v/>
      </c>
      <c r="F844" t="str">
        <f>IF($C844="","",IF($C844=0,"",
IF($D844="","",SUMIFS(Source!K:K,Source!$B:$B,'Process (2)'!$B844,Source!$Q:$Q,"Sáng"))))</f>
        <v/>
      </c>
      <c r="G844" t="str">
        <f>IF($C844="","",IF($C844=0,"",
IF($D844="","",SUMIFS(Source!L:L,Source!$B:$B,'Process (2)'!$B844,Source!$Q:$Q,"Sáng"))))</f>
        <v/>
      </c>
      <c r="H844" t="str">
        <f>IF($C844="","",IF($C844=0,"",
IF(SUMIFS(Source!M:M,Source!$B:$B,'Process (2)'!$B844,Source!$Q:$Q,"Chiều")=0,"",SUMIFS(Source!M:M,Source!$B:$B,'Process (2)'!$B844,Source!$Q:$Q,"Chiều"))))</f>
        <v/>
      </c>
      <c r="I844" t="str">
        <f>IF($C844="","",IF($C844=0,"",
IF($H844="","",SUMIFS(Source!J:J,Source!$B:$B,'Process (2)'!$B844,Source!$Q:$Q,"Chiều"))))</f>
        <v/>
      </c>
      <c r="J844" t="str">
        <f>IF($C844="","",IF($C844=0,"",
IF($H844="","",SUMIFS(Source!K:K,Source!$B:$B,'Process (2)'!$B844,Source!$Q:$Q,"Chiều"))))</f>
        <v/>
      </c>
      <c r="K844" t="str">
        <f>IF($C844="","",IF($C844=0,"",
IF($H844="","",SUMIFS(Source!L:L,Source!$B:$B,'Process (2)'!$B844,Source!$Q:$Q,"Chiều"))))</f>
        <v/>
      </c>
    </row>
    <row r="845" spans="1:11" x14ac:dyDescent="0.25">
      <c r="A845" t="str">
        <v/>
      </c>
      <c r="B845" t="str">
        <v/>
      </c>
      <c r="C845" t="str">
        <f>IF(B845="","",COUNTIF(Source!$B$1:$B$999,B845))</f>
        <v/>
      </c>
      <c r="D845" t="str">
        <f>IF($C845="","",IF($C845=0,"",
IF(SUMIFS(Source!I:I,Source!$B:$B,'Process (2)'!$B845,Source!$Q:$Q,"Sáng")=0,"",SUMIFS(Source!I:I,Source!$B:$B,'Process (2)'!$B845,Source!$Q:$Q,"Sáng"))))</f>
        <v/>
      </c>
      <c r="E845" t="str">
        <f>IF($C845="","",IF($C845=0,"",
IF($D845="","",SUMIFS(Source!J:J,Source!$B:$B,'Process (2)'!$B845,Source!$Q:$Q,"Sáng"))))</f>
        <v/>
      </c>
      <c r="F845" t="str">
        <f>IF($C845="","",IF($C845=0,"",
IF($D845="","",SUMIFS(Source!K:K,Source!$B:$B,'Process (2)'!$B845,Source!$Q:$Q,"Sáng"))))</f>
        <v/>
      </c>
      <c r="G845" t="str">
        <f>IF($C845="","",IF($C845=0,"",
IF($D845="","",SUMIFS(Source!L:L,Source!$B:$B,'Process (2)'!$B845,Source!$Q:$Q,"Sáng"))))</f>
        <v/>
      </c>
      <c r="H845" t="str">
        <f>IF($C845="","",IF($C845=0,"",
IF(SUMIFS(Source!M:M,Source!$B:$B,'Process (2)'!$B845,Source!$Q:$Q,"Chiều")=0,"",SUMIFS(Source!M:M,Source!$B:$B,'Process (2)'!$B845,Source!$Q:$Q,"Chiều"))))</f>
        <v/>
      </c>
      <c r="I845" t="str">
        <f>IF($C845="","",IF($C845=0,"",
IF($H845="","",SUMIFS(Source!J:J,Source!$B:$B,'Process (2)'!$B845,Source!$Q:$Q,"Chiều"))))</f>
        <v/>
      </c>
      <c r="J845" t="str">
        <f>IF($C845="","",IF($C845=0,"",
IF($H845="","",SUMIFS(Source!K:K,Source!$B:$B,'Process (2)'!$B845,Source!$Q:$Q,"Chiều"))))</f>
        <v/>
      </c>
      <c r="K845" t="str">
        <f>IF($C845="","",IF($C845=0,"",
IF($H845="","",SUMIFS(Source!L:L,Source!$B:$B,'Process (2)'!$B845,Source!$Q:$Q,"Chiều"))))</f>
        <v/>
      </c>
    </row>
    <row r="846" spans="1:11" x14ac:dyDescent="0.25">
      <c r="A846" t="str">
        <v/>
      </c>
      <c r="B846" t="str">
        <v/>
      </c>
      <c r="C846" t="str">
        <f>IF(B846="","",COUNTIF(Source!$B$1:$B$999,B846))</f>
        <v/>
      </c>
      <c r="D846" t="str">
        <f>IF($C846="","",IF($C846=0,"",
IF(SUMIFS(Source!I:I,Source!$B:$B,'Process (2)'!$B846,Source!$Q:$Q,"Sáng")=0,"",SUMIFS(Source!I:I,Source!$B:$B,'Process (2)'!$B846,Source!$Q:$Q,"Sáng"))))</f>
        <v/>
      </c>
      <c r="E846" t="str">
        <f>IF($C846="","",IF($C846=0,"",
IF($D846="","",SUMIFS(Source!J:J,Source!$B:$B,'Process (2)'!$B846,Source!$Q:$Q,"Sáng"))))</f>
        <v/>
      </c>
      <c r="F846" t="str">
        <f>IF($C846="","",IF($C846=0,"",
IF($D846="","",SUMIFS(Source!K:K,Source!$B:$B,'Process (2)'!$B846,Source!$Q:$Q,"Sáng"))))</f>
        <v/>
      </c>
      <c r="G846" t="str">
        <f>IF($C846="","",IF($C846=0,"",
IF($D846="","",SUMIFS(Source!L:L,Source!$B:$B,'Process (2)'!$B846,Source!$Q:$Q,"Sáng"))))</f>
        <v/>
      </c>
      <c r="H846" t="str">
        <f>IF($C846="","",IF($C846=0,"",
IF(SUMIFS(Source!M:M,Source!$B:$B,'Process (2)'!$B846,Source!$Q:$Q,"Chiều")=0,"",SUMIFS(Source!M:M,Source!$B:$B,'Process (2)'!$B846,Source!$Q:$Q,"Chiều"))))</f>
        <v/>
      </c>
      <c r="I846" t="str">
        <f>IF($C846="","",IF($C846=0,"",
IF($H846="","",SUMIFS(Source!J:J,Source!$B:$B,'Process (2)'!$B846,Source!$Q:$Q,"Chiều"))))</f>
        <v/>
      </c>
      <c r="J846" t="str">
        <f>IF($C846="","",IF($C846=0,"",
IF($H846="","",SUMIFS(Source!K:K,Source!$B:$B,'Process (2)'!$B846,Source!$Q:$Q,"Chiều"))))</f>
        <v/>
      </c>
      <c r="K846" t="str">
        <f>IF($C846="","",IF($C846=0,"",
IF($H846="","",SUMIFS(Source!L:L,Source!$B:$B,'Process (2)'!$B846,Source!$Q:$Q,"Chiều"))))</f>
        <v/>
      </c>
    </row>
    <row r="847" spans="1:11" x14ac:dyDescent="0.25">
      <c r="A847" t="str">
        <v/>
      </c>
      <c r="B847" t="str">
        <v/>
      </c>
      <c r="C847" t="str">
        <f>IF(B847="","",COUNTIF(Source!$B$1:$B$999,B847))</f>
        <v/>
      </c>
      <c r="D847" t="str">
        <f>IF($C847="","",IF($C847=0,"",
IF(SUMIFS(Source!I:I,Source!$B:$B,'Process (2)'!$B847,Source!$Q:$Q,"Sáng")=0,"",SUMIFS(Source!I:I,Source!$B:$B,'Process (2)'!$B847,Source!$Q:$Q,"Sáng"))))</f>
        <v/>
      </c>
      <c r="E847" t="str">
        <f>IF($C847="","",IF($C847=0,"",
IF($D847="","",SUMIFS(Source!J:J,Source!$B:$B,'Process (2)'!$B847,Source!$Q:$Q,"Sáng"))))</f>
        <v/>
      </c>
      <c r="F847" t="str">
        <f>IF($C847="","",IF($C847=0,"",
IF($D847="","",SUMIFS(Source!K:K,Source!$B:$B,'Process (2)'!$B847,Source!$Q:$Q,"Sáng"))))</f>
        <v/>
      </c>
      <c r="G847" t="str">
        <f>IF($C847="","",IF($C847=0,"",
IF($D847="","",SUMIFS(Source!L:L,Source!$B:$B,'Process (2)'!$B847,Source!$Q:$Q,"Sáng"))))</f>
        <v/>
      </c>
      <c r="H847" t="str">
        <f>IF($C847="","",IF($C847=0,"",
IF(SUMIFS(Source!M:M,Source!$B:$B,'Process (2)'!$B847,Source!$Q:$Q,"Chiều")=0,"",SUMIFS(Source!M:M,Source!$B:$B,'Process (2)'!$B847,Source!$Q:$Q,"Chiều"))))</f>
        <v/>
      </c>
      <c r="I847" t="str">
        <f>IF($C847="","",IF($C847=0,"",
IF($H847="","",SUMIFS(Source!J:J,Source!$B:$B,'Process (2)'!$B847,Source!$Q:$Q,"Chiều"))))</f>
        <v/>
      </c>
      <c r="J847" t="str">
        <f>IF($C847="","",IF($C847=0,"",
IF($H847="","",SUMIFS(Source!K:K,Source!$B:$B,'Process (2)'!$B847,Source!$Q:$Q,"Chiều"))))</f>
        <v/>
      </c>
      <c r="K847" t="str">
        <f>IF($C847="","",IF($C847=0,"",
IF($H847="","",SUMIFS(Source!L:L,Source!$B:$B,'Process (2)'!$B847,Source!$Q:$Q,"Chiều"))))</f>
        <v/>
      </c>
    </row>
    <row r="848" spans="1:11" x14ac:dyDescent="0.25">
      <c r="A848" t="str">
        <v/>
      </c>
      <c r="B848" t="str">
        <v/>
      </c>
      <c r="C848" t="str">
        <f>IF(B848="","",COUNTIF(Source!$B$1:$B$999,B848))</f>
        <v/>
      </c>
      <c r="D848" t="str">
        <f>IF($C848="","",IF($C848=0,"",
IF(SUMIFS(Source!I:I,Source!$B:$B,'Process (2)'!$B848,Source!$Q:$Q,"Sáng")=0,"",SUMIFS(Source!I:I,Source!$B:$B,'Process (2)'!$B848,Source!$Q:$Q,"Sáng"))))</f>
        <v/>
      </c>
      <c r="E848" t="str">
        <f>IF($C848="","",IF($C848=0,"",
IF($D848="","",SUMIFS(Source!J:J,Source!$B:$B,'Process (2)'!$B848,Source!$Q:$Q,"Sáng"))))</f>
        <v/>
      </c>
      <c r="F848" t="str">
        <f>IF($C848="","",IF($C848=0,"",
IF($D848="","",SUMIFS(Source!K:K,Source!$B:$B,'Process (2)'!$B848,Source!$Q:$Q,"Sáng"))))</f>
        <v/>
      </c>
      <c r="G848" t="str">
        <f>IF($C848="","",IF($C848=0,"",
IF($D848="","",SUMIFS(Source!L:L,Source!$B:$B,'Process (2)'!$B848,Source!$Q:$Q,"Sáng"))))</f>
        <v/>
      </c>
      <c r="H848" t="str">
        <f>IF($C848="","",IF($C848=0,"",
IF(SUMIFS(Source!M:M,Source!$B:$B,'Process (2)'!$B848,Source!$Q:$Q,"Chiều")=0,"",SUMIFS(Source!M:M,Source!$B:$B,'Process (2)'!$B848,Source!$Q:$Q,"Chiều"))))</f>
        <v/>
      </c>
      <c r="I848" t="str">
        <f>IF($C848="","",IF($C848=0,"",
IF($H848="","",SUMIFS(Source!J:J,Source!$B:$B,'Process (2)'!$B848,Source!$Q:$Q,"Chiều"))))</f>
        <v/>
      </c>
      <c r="J848" t="str">
        <f>IF($C848="","",IF($C848=0,"",
IF($H848="","",SUMIFS(Source!K:K,Source!$B:$B,'Process (2)'!$B848,Source!$Q:$Q,"Chiều"))))</f>
        <v/>
      </c>
      <c r="K848" t="str">
        <f>IF($C848="","",IF($C848=0,"",
IF($H848="","",SUMIFS(Source!L:L,Source!$B:$B,'Process (2)'!$B848,Source!$Q:$Q,"Chiều"))))</f>
        <v/>
      </c>
    </row>
    <row r="849" spans="1:11" x14ac:dyDescent="0.25">
      <c r="A849" t="str">
        <v/>
      </c>
      <c r="B849" t="str">
        <v/>
      </c>
      <c r="C849" t="str">
        <f>IF(B849="","",COUNTIF(Source!$B$1:$B$999,B849))</f>
        <v/>
      </c>
      <c r="D849" t="str">
        <f>IF($C849="","",IF($C849=0,"",
IF(SUMIFS(Source!I:I,Source!$B:$B,'Process (2)'!$B849,Source!$Q:$Q,"Sáng")=0,"",SUMIFS(Source!I:I,Source!$B:$B,'Process (2)'!$B849,Source!$Q:$Q,"Sáng"))))</f>
        <v/>
      </c>
      <c r="E849" t="str">
        <f>IF($C849="","",IF($C849=0,"",
IF($D849="","",SUMIFS(Source!J:J,Source!$B:$B,'Process (2)'!$B849,Source!$Q:$Q,"Sáng"))))</f>
        <v/>
      </c>
      <c r="F849" t="str">
        <f>IF($C849="","",IF($C849=0,"",
IF($D849="","",SUMIFS(Source!K:K,Source!$B:$B,'Process (2)'!$B849,Source!$Q:$Q,"Sáng"))))</f>
        <v/>
      </c>
      <c r="G849" t="str">
        <f>IF($C849="","",IF($C849=0,"",
IF($D849="","",SUMIFS(Source!L:L,Source!$B:$B,'Process (2)'!$B849,Source!$Q:$Q,"Sáng"))))</f>
        <v/>
      </c>
      <c r="H849" t="str">
        <f>IF($C849="","",IF($C849=0,"",
IF(SUMIFS(Source!M:M,Source!$B:$B,'Process (2)'!$B849,Source!$Q:$Q,"Chiều")=0,"",SUMIFS(Source!M:M,Source!$B:$B,'Process (2)'!$B849,Source!$Q:$Q,"Chiều"))))</f>
        <v/>
      </c>
      <c r="I849" t="str">
        <f>IF($C849="","",IF($C849=0,"",
IF($H849="","",SUMIFS(Source!J:J,Source!$B:$B,'Process (2)'!$B849,Source!$Q:$Q,"Chiều"))))</f>
        <v/>
      </c>
      <c r="J849" t="str">
        <f>IF($C849="","",IF($C849=0,"",
IF($H849="","",SUMIFS(Source!K:K,Source!$B:$B,'Process (2)'!$B849,Source!$Q:$Q,"Chiều"))))</f>
        <v/>
      </c>
      <c r="K849" t="str">
        <f>IF($C849="","",IF($C849=0,"",
IF($H849="","",SUMIFS(Source!L:L,Source!$B:$B,'Process (2)'!$B849,Source!$Q:$Q,"Chiều"))))</f>
        <v/>
      </c>
    </row>
    <row r="850" spans="1:11" x14ac:dyDescent="0.25">
      <c r="A850" t="str">
        <v/>
      </c>
      <c r="B850" t="str">
        <v/>
      </c>
      <c r="C850" t="str">
        <f>IF(B850="","",COUNTIF(Source!$B$1:$B$999,B850))</f>
        <v/>
      </c>
      <c r="D850" t="str">
        <f>IF($C850="","",IF($C850=0,"",
IF(SUMIFS(Source!I:I,Source!$B:$B,'Process (2)'!$B850,Source!$Q:$Q,"Sáng")=0,"",SUMIFS(Source!I:I,Source!$B:$B,'Process (2)'!$B850,Source!$Q:$Q,"Sáng"))))</f>
        <v/>
      </c>
      <c r="E850" t="str">
        <f>IF($C850="","",IF($C850=0,"",
IF($D850="","",SUMIFS(Source!J:J,Source!$B:$B,'Process (2)'!$B850,Source!$Q:$Q,"Sáng"))))</f>
        <v/>
      </c>
      <c r="F850" t="str">
        <f>IF($C850="","",IF($C850=0,"",
IF($D850="","",SUMIFS(Source!K:K,Source!$B:$B,'Process (2)'!$B850,Source!$Q:$Q,"Sáng"))))</f>
        <v/>
      </c>
      <c r="G850" t="str">
        <f>IF($C850="","",IF($C850=0,"",
IF($D850="","",SUMIFS(Source!L:L,Source!$B:$B,'Process (2)'!$B850,Source!$Q:$Q,"Sáng"))))</f>
        <v/>
      </c>
      <c r="H850" t="str">
        <f>IF($C850="","",IF($C850=0,"",
IF(SUMIFS(Source!M:M,Source!$B:$B,'Process (2)'!$B850,Source!$Q:$Q,"Chiều")=0,"",SUMIFS(Source!M:M,Source!$B:$B,'Process (2)'!$B850,Source!$Q:$Q,"Chiều"))))</f>
        <v/>
      </c>
      <c r="I850" t="str">
        <f>IF($C850="","",IF($C850=0,"",
IF($H850="","",SUMIFS(Source!J:J,Source!$B:$B,'Process (2)'!$B850,Source!$Q:$Q,"Chiều"))))</f>
        <v/>
      </c>
      <c r="J850" t="str">
        <f>IF($C850="","",IF($C850=0,"",
IF($H850="","",SUMIFS(Source!K:K,Source!$B:$B,'Process (2)'!$B850,Source!$Q:$Q,"Chiều"))))</f>
        <v/>
      </c>
      <c r="K850" t="str">
        <f>IF($C850="","",IF($C850=0,"",
IF($H850="","",SUMIFS(Source!L:L,Source!$B:$B,'Process (2)'!$B850,Source!$Q:$Q,"Chiều"))))</f>
        <v/>
      </c>
    </row>
    <row r="851" spans="1:11" x14ac:dyDescent="0.25">
      <c r="A851" t="str">
        <v/>
      </c>
      <c r="B851" t="str">
        <v/>
      </c>
      <c r="C851" t="str">
        <f>IF(B851="","",COUNTIF(Source!$B$1:$B$999,B851))</f>
        <v/>
      </c>
      <c r="D851" t="str">
        <f>IF($C851="","",IF($C851=0,"",
IF(SUMIFS(Source!I:I,Source!$B:$B,'Process (2)'!$B851,Source!$Q:$Q,"Sáng")=0,"",SUMIFS(Source!I:I,Source!$B:$B,'Process (2)'!$B851,Source!$Q:$Q,"Sáng"))))</f>
        <v/>
      </c>
      <c r="E851" t="str">
        <f>IF($C851="","",IF($C851=0,"",
IF($D851="","",SUMIFS(Source!J:J,Source!$B:$B,'Process (2)'!$B851,Source!$Q:$Q,"Sáng"))))</f>
        <v/>
      </c>
      <c r="F851" t="str">
        <f>IF($C851="","",IF($C851=0,"",
IF($D851="","",SUMIFS(Source!K:K,Source!$B:$B,'Process (2)'!$B851,Source!$Q:$Q,"Sáng"))))</f>
        <v/>
      </c>
      <c r="G851" t="str">
        <f>IF($C851="","",IF($C851=0,"",
IF($D851="","",SUMIFS(Source!L:L,Source!$B:$B,'Process (2)'!$B851,Source!$Q:$Q,"Sáng"))))</f>
        <v/>
      </c>
      <c r="H851" t="str">
        <f>IF($C851="","",IF($C851=0,"",
IF(SUMIFS(Source!M:M,Source!$B:$B,'Process (2)'!$B851,Source!$Q:$Q,"Chiều")=0,"",SUMIFS(Source!M:M,Source!$B:$B,'Process (2)'!$B851,Source!$Q:$Q,"Chiều"))))</f>
        <v/>
      </c>
      <c r="I851" t="str">
        <f>IF($C851="","",IF($C851=0,"",
IF($H851="","",SUMIFS(Source!J:J,Source!$B:$B,'Process (2)'!$B851,Source!$Q:$Q,"Chiều"))))</f>
        <v/>
      </c>
      <c r="J851" t="str">
        <f>IF($C851="","",IF($C851=0,"",
IF($H851="","",SUMIFS(Source!K:K,Source!$B:$B,'Process (2)'!$B851,Source!$Q:$Q,"Chiều"))))</f>
        <v/>
      </c>
      <c r="K851" t="str">
        <f>IF($C851="","",IF($C851=0,"",
IF($H851="","",SUMIFS(Source!L:L,Source!$B:$B,'Process (2)'!$B851,Source!$Q:$Q,"Chiều"))))</f>
        <v/>
      </c>
    </row>
    <row r="852" spans="1:11" x14ac:dyDescent="0.25">
      <c r="A852" t="str">
        <v/>
      </c>
      <c r="B852" t="str">
        <v/>
      </c>
      <c r="C852" t="str">
        <f>IF(B852="","",COUNTIF(Source!$B$1:$B$999,B852))</f>
        <v/>
      </c>
      <c r="D852" t="str">
        <f>IF($C852="","",IF($C852=0,"",
IF(SUMIFS(Source!I:I,Source!$B:$B,'Process (2)'!$B852,Source!$Q:$Q,"Sáng")=0,"",SUMIFS(Source!I:I,Source!$B:$B,'Process (2)'!$B852,Source!$Q:$Q,"Sáng"))))</f>
        <v/>
      </c>
      <c r="E852" t="str">
        <f>IF($C852="","",IF($C852=0,"",
IF($D852="","",SUMIFS(Source!J:J,Source!$B:$B,'Process (2)'!$B852,Source!$Q:$Q,"Sáng"))))</f>
        <v/>
      </c>
      <c r="F852" t="str">
        <f>IF($C852="","",IF($C852=0,"",
IF($D852="","",SUMIFS(Source!K:K,Source!$B:$B,'Process (2)'!$B852,Source!$Q:$Q,"Sáng"))))</f>
        <v/>
      </c>
      <c r="G852" t="str">
        <f>IF($C852="","",IF($C852=0,"",
IF($D852="","",SUMIFS(Source!L:L,Source!$B:$B,'Process (2)'!$B852,Source!$Q:$Q,"Sáng"))))</f>
        <v/>
      </c>
      <c r="H852" t="str">
        <f>IF($C852="","",IF($C852=0,"",
IF(SUMIFS(Source!M:M,Source!$B:$B,'Process (2)'!$B852,Source!$Q:$Q,"Chiều")=0,"",SUMIFS(Source!M:M,Source!$B:$B,'Process (2)'!$B852,Source!$Q:$Q,"Chiều"))))</f>
        <v/>
      </c>
      <c r="I852" t="str">
        <f>IF($C852="","",IF($C852=0,"",
IF($H852="","",SUMIFS(Source!J:J,Source!$B:$B,'Process (2)'!$B852,Source!$Q:$Q,"Chiều"))))</f>
        <v/>
      </c>
      <c r="J852" t="str">
        <f>IF($C852="","",IF($C852=0,"",
IF($H852="","",SUMIFS(Source!K:K,Source!$B:$B,'Process (2)'!$B852,Source!$Q:$Q,"Chiều"))))</f>
        <v/>
      </c>
      <c r="K852" t="str">
        <f>IF($C852="","",IF($C852=0,"",
IF($H852="","",SUMIFS(Source!L:L,Source!$B:$B,'Process (2)'!$B852,Source!$Q:$Q,"Chiều"))))</f>
        <v/>
      </c>
    </row>
    <row r="853" spans="1:11" x14ac:dyDescent="0.25">
      <c r="A853" t="str">
        <v/>
      </c>
      <c r="B853" t="str">
        <v/>
      </c>
      <c r="C853" t="str">
        <f>IF(B853="","",COUNTIF(Source!$B$1:$B$999,B853))</f>
        <v/>
      </c>
      <c r="D853" t="str">
        <f>IF($C853="","",IF($C853=0,"",
IF(SUMIFS(Source!I:I,Source!$B:$B,'Process (2)'!$B853,Source!$Q:$Q,"Sáng")=0,"",SUMIFS(Source!I:I,Source!$B:$B,'Process (2)'!$B853,Source!$Q:$Q,"Sáng"))))</f>
        <v/>
      </c>
      <c r="E853" t="str">
        <f>IF($C853="","",IF($C853=0,"",
IF($D853="","",SUMIFS(Source!J:J,Source!$B:$B,'Process (2)'!$B853,Source!$Q:$Q,"Sáng"))))</f>
        <v/>
      </c>
      <c r="F853" t="str">
        <f>IF($C853="","",IF($C853=0,"",
IF($D853="","",SUMIFS(Source!K:K,Source!$B:$B,'Process (2)'!$B853,Source!$Q:$Q,"Sáng"))))</f>
        <v/>
      </c>
      <c r="G853" t="str">
        <f>IF($C853="","",IF($C853=0,"",
IF($D853="","",SUMIFS(Source!L:L,Source!$B:$B,'Process (2)'!$B853,Source!$Q:$Q,"Sáng"))))</f>
        <v/>
      </c>
      <c r="H853" t="str">
        <f>IF($C853="","",IF($C853=0,"",
IF(SUMIFS(Source!M:M,Source!$B:$B,'Process (2)'!$B853,Source!$Q:$Q,"Chiều")=0,"",SUMIFS(Source!M:M,Source!$B:$B,'Process (2)'!$B853,Source!$Q:$Q,"Chiều"))))</f>
        <v/>
      </c>
      <c r="I853" t="str">
        <f>IF($C853="","",IF($C853=0,"",
IF($H853="","",SUMIFS(Source!J:J,Source!$B:$B,'Process (2)'!$B853,Source!$Q:$Q,"Chiều"))))</f>
        <v/>
      </c>
      <c r="J853" t="str">
        <f>IF($C853="","",IF($C853=0,"",
IF($H853="","",SUMIFS(Source!K:K,Source!$B:$B,'Process (2)'!$B853,Source!$Q:$Q,"Chiều"))))</f>
        <v/>
      </c>
      <c r="K853" t="str">
        <f>IF($C853="","",IF($C853=0,"",
IF($H853="","",SUMIFS(Source!L:L,Source!$B:$B,'Process (2)'!$B853,Source!$Q:$Q,"Chiều"))))</f>
        <v/>
      </c>
    </row>
    <row r="854" spans="1:11" x14ac:dyDescent="0.25">
      <c r="A854" t="str">
        <v/>
      </c>
      <c r="B854" t="str">
        <v/>
      </c>
      <c r="C854" t="str">
        <f>IF(B854="","",COUNTIF(Source!$B$1:$B$999,B854))</f>
        <v/>
      </c>
      <c r="D854" t="str">
        <f>IF($C854="","",IF($C854=0,"",
IF(SUMIFS(Source!I:I,Source!$B:$B,'Process (2)'!$B854,Source!$Q:$Q,"Sáng")=0,"",SUMIFS(Source!I:I,Source!$B:$B,'Process (2)'!$B854,Source!$Q:$Q,"Sáng"))))</f>
        <v/>
      </c>
      <c r="E854" t="str">
        <f>IF($C854="","",IF($C854=0,"",
IF($D854="","",SUMIFS(Source!J:J,Source!$B:$B,'Process (2)'!$B854,Source!$Q:$Q,"Sáng"))))</f>
        <v/>
      </c>
      <c r="F854" t="str">
        <f>IF($C854="","",IF($C854=0,"",
IF($D854="","",SUMIFS(Source!K:K,Source!$B:$B,'Process (2)'!$B854,Source!$Q:$Q,"Sáng"))))</f>
        <v/>
      </c>
      <c r="G854" t="str">
        <f>IF($C854="","",IF($C854=0,"",
IF($D854="","",SUMIFS(Source!L:L,Source!$B:$B,'Process (2)'!$B854,Source!$Q:$Q,"Sáng"))))</f>
        <v/>
      </c>
      <c r="H854" t="str">
        <f>IF($C854="","",IF($C854=0,"",
IF(SUMIFS(Source!M:M,Source!$B:$B,'Process (2)'!$B854,Source!$Q:$Q,"Chiều")=0,"",SUMIFS(Source!M:M,Source!$B:$B,'Process (2)'!$B854,Source!$Q:$Q,"Chiều"))))</f>
        <v/>
      </c>
      <c r="I854" t="str">
        <f>IF($C854="","",IF($C854=0,"",
IF($H854="","",SUMIFS(Source!J:J,Source!$B:$B,'Process (2)'!$B854,Source!$Q:$Q,"Chiều"))))</f>
        <v/>
      </c>
      <c r="J854" t="str">
        <f>IF($C854="","",IF($C854=0,"",
IF($H854="","",SUMIFS(Source!K:K,Source!$B:$B,'Process (2)'!$B854,Source!$Q:$Q,"Chiều"))))</f>
        <v/>
      </c>
      <c r="K854" t="str">
        <f>IF($C854="","",IF($C854=0,"",
IF($H854="","",SUMIFS(Source!L:L,Source!$B:$B,'Process (2)'!$B854,Source!$Q:$Q,"Chiều"))))</f>
        <v/>
      </c>
    </row>
    <row r="855" spans="1:11" x14ac:dyDescent="0.25">
      <c r="A855" t="str">
        <v/>
      </c>
      <c r="B855" t="str">
        <v/>
      </c>
      <c r="C855" t="str">
        <f>IF(B855="","",COUNTIF(Source!$B$1:$B$999,B855))</f>
        <v/>
      </c>
      <c r="D855" t="str">
        <f>IF($C855="","",IF($C855=0,"",
IF(SUMIFS(Source!I:I,Source!$B:$B,'Process (2)'!$B855,Source!$Q:$Q,"Sáng")=0,"",SUMIFS(Source!I:I,Source!$B:$B,'Process (2)'!$B855,Source!$Q:$Q,"Sáng"))))</f>
        <v/>
      </c>
      <c r="E855" t="str">
        <f>IF($C855="","",IF($C855=0,"",
IF($D855="","",SUMIFS(Source!J:J,Source!$B:$B,'Process (2)'!$B855,Source!$Q:$Q,"Sáng"))))</f>
        <v/>
      </c>
      <c r="F855" t="str">
        <f>IF($C855="","",IF($C855=0,"",
IF($D855="","",SUMIFS(Source!K:K,Source!$B:$B,'Process (2)'!$B855,Source!$Q:$Q,"Sáng"))))</f>
        <v/>
      </c>
      <c r="G855" t="str">
        <f>IF($C855="","",IF($C855=0,"",
IF($D855="","",SUMIFS(Source!L:L,Source!$B:$B,'Process (2)'!$B855,Source!$Q:$Q,"Sáng"))))</f>
        <v/>
      </c>
      <c r="H855" t="str">
        <f>IF($C855="","",IF($C855=0,"",
IF(SUMIFS(Source!M:M,Source!$B:$B,'Process (2)'!$B855,Source!$Q:$Q,"Chiều")=0,"",SUMIFS(Source!M:M,Source!$B:$B,'Process (2)'!$B855,Source!$Q:$Q,"Chiều"))))</f>
        <v/>
      </c>
      <c r="I855" t="str">
        <f>IF($C855="","",IF($C855=0,"",
IF($H855="","",SUMIFS(Source!J:J,Source!$B:$B,'Process (2)'!$B855,Source!$Q:$Q,"Chiều"))))</f>
        <v/>
      </c>
      <c r="J855" t="str">
        <f>IF($C855="","",IF($C855=0,"",
IF($H855="","",SUMIFS(Source!K:K,Source!$B:$B,'Process (2)'!$B855,Source!$Q:$Q,"Chiều"))))</f>
        <v/>
      </c>
      <c r="K855" t="str">
        <f>IF($C855="","",IF($C855=0,"",
IF($H855="","",SUMIFS(Source!L:L,Source!$B:$B,'Process (2)'!$B855,Source!$Q:$Q,"Chiều"))))</f>
        <v/>
      </c>
    </row>
    <row r="856" spans="1:11" x14ac:dyDescent="0.25">
      <c r="A856" t="str">
        <v/>
      </c>
      <c r="B856" t="str">
        <v/>
      </c>
      <c r="C856" t="str">
        <f>IF(B856="","",COUNTIF(Source!$B$1:$B$999,B856))</f>
        <v/>
      </c>
      <c r="D856" t="str">
        <f>IF($C856="","",IF($C856=0,"",
IF(SUMIFS(Source!I:I,Source!$B:$B,'Process (2)'!$B856,Source!$Q:$Q,"Sáng")=0,"",SUMIFS(Source!I:I,Source!$B:$B,'Process (2)'!$B856,Source!$Q:$Q,"Sáng"))))</f>
        <v/>
      </c>
      <c r="E856" t="str">
        <f>IF($C856="","",IF($C856=0,"",
IF($D856="","",SUMIFS(Source!J:J,Source!$B:$B,'Process (2)'!$B856,Source!$Q:$Q,"Sáng"))))</f>
        <v/>
      </c>
      <c r="F856" t="str">
        <f>IF($C856="","",IF($C856=0,"",
IF($D856="","",SUMIFS(Source!K:K,Source!$B:$B,'Process (2)'!$B856,Source!$Q:$Q,"Sáng"))))</f>
        <v/>
      </c>
      <c r="G856" t="str">
        <f>IF($C856="","",IF($C856=0,"",
IF($D856="","",SUMIFS(Source!L:L,Source!$B:$B,'Process (2)'!$B856,Source!$Q:$Q,"Sáng"))))</f>
        <v/>
      </c>
      <c r="H856" t="str">
        <f>IF($C856="","",IF($C856=0,"",
IF(SUMIFS(Source!M:M,Source!$B:$B,'Process (2)'!$B856,Source!$Q:$Q,"Chiều")=0,"",SUMIFS(Source!M:M,Source!$B:$B,'Process (2)'!$B856,Source!$Q:$Q,"Chiều"))))</f>
        <v/>
      </c>
      <c r="I856" t="str">
        <f>IF($C856="","",IF($C856=0,"",
IF($H856="","",SUMIFS(Source!J:J,Source!$B:$B,'Process (2)'!$B856,Source!$Q:$Q,"Chiều"))))</f>
        <v/>
      </c>
      <c r="J856" t="str">
        <f>IF($C856="","",IF($C856=0,"",
IF($H856="","",SUMIFS(Source!K:K,Source!$B:$B,'Process (2)'!$B856,Source!$Q:$Q,"Chiều"))))</f>
        <v/>
      </c>
      <c r="K856" t="str">
        <f>IF($C856="","",IF($C856=0,"",
IF($H856="","",SUMIFS(Source!L:L,Source!$B:$B,'Process (2)'!$B856,Source!$Q:$Q,"Chiều"))))</f>
        <v/>
      </c>
    </row>
    <row r="857" spans="1:11" x14ac:dyDescent="0.25">
      <c r="A857" t="str">
        <v/>
      </c>
      <c r="B857" t="str">
        <v/>
      </c>
      <c r="C857" t="str">
        <f>IF(B857="","",COUNTIF(Source!$B$1:$B$999,B857))</f>
        <v/>
      </c>
      <c r="D857" t="str">
        <f>IF($C857="","",IF($C857=0,"",
IF(SUMIFS(Source!I:I,Source!$B:$B,'Process (2)'!$B857,Source!$Q:$Q,"Sáng")=0,"",SUMIFS(Source!I:I,Source!$B:$B,'Process (2)'!$B857,Source!$Q:$Q,"Sáng"))))</f>
        <v/>
      </c>
      <c r="E857" t="str">
        <f>IF($C857="","",IF($C857=0,"",
IF($D857="","",SUMIFS(Source!J:J,Source!$B:$B,'Process (2)'!$B857,Source!$Q:$Q,"Sáng"))))</f>
        <v/>
      </c>
      <c r="F857" t="str">
        <f>IF($C857="","",IF($C857=0,"",
IF($D857="","",SUMIFS(Source!K:K,Source!$B:$B,'Process (2)'!$B857,Source!$Q:$Q,"Sáng"))))</f>
        <v/>
      </c>
      <c r="G857" t="str">
        <f>IF($C857="","",IF($C857=0,"",
IF($D857="","",SUMIFS(Source!L:L,Source!$B:$B,'Process (2)'!$B857,Source!$Q:$Q,"Sáng"))))</f>
        <v/>
      </c>
      <c r="H857" t="str">
        <f>IF($C857="","",IF($C857=0,"",
IF(SUMIFS(Source!M:M,Source!$B:$B,'Process (2)'!$B857,Source!$Q:$Q,"Chiều")=0,"",SUMIFS(Source!M:M,Source!$B:$B,'Process (2)'!$B857,Source!$Q:$Q,"Chiều"))))</f>
        <v/>
      </c>
      <c r="I857" t="str">
        <f>IF($C857="","",IF($C857=0,"",
IF($H857="","",SUMIFS(Source!J:J,Source!$B:$B,'Process (2)'!$B857,Source!$Q:$Q,"Chiều"))))</f>
        <v/>
      </c>
      <c r="J857" t="str">
        <f>IF($C857="","",IF($C857=0,"",
IF($H857="","",SUMIFS(Source!K:K,Source!$B:$B,'Process (2)'!$B857,Source!$Q:$Q,"Chiều"))))</f>
        <v/>
      </c>
      <c r="K857" t="str">
        <f>IF($C857="","",IF($C857=0,"",
IF($H857="","",SUMIFS(Source!L:L,Source!$B:$B,'Process (2)'!$B857,Source!$Q:$Q,"Chiều"))))</f>
        <v/>
      </c>
    </row>
    <row r="858" spans="1:11" x14ac:dyDescent="0.25">
      <c r="A858" t="str">
        <v/>
      </c>
      <c r="B858" t="str">
        <v/>
      </c>
      <c r="C858" t="str">
        <f>IF(B858="","",COUNTIF(Source!$B$1:$B$999,B858))</f>
        <v/>
      </c>
      <c r="D858" t="str">
        <f>IF($C858="","",IF($C858=0,"",
IF(SUMIFS(Source!I:I,Source!$B:$B,'Process (2)'!$B858,Source!$Q:$Q,"Sáng")=0,"",SUMIFS(Source!I:I,Source!$B:$B,'Process (2)'!$B858,Source!$Q:$Q,"Sáng"))))</f>
        <v/>
      </c>
      <c r="E858" t="str">
        <f>IF($C858="","",IF($C858=0,"",
IF($D858="","",SUMIFS(Source!J:J,Source!$B:$B,'Process (2)'!$B858,Source!$Q:$Q,"Sáng"))))</f>
        <v/>
      </c>
      <c r="F858" t="str">
        <f>IF($C858="","",IF($C858=0,"",
IF($D858="","",SUMIFS(Source!K:K,Source!$B:$B,'Process (2)'!$B858,Source!$Q:$Q,"Sáng"))))</f>
        <v/>
      </c>
      <c r="G858" t="str">
        <f>IF($C858="","",IF($C858=0,"",
IF($D858="","",SUMIFS(Source!L:L,Source!$B:$B,'Process (2)'!$B858,Source!$Q:$Q,"Sáng"))))</f>
        <v/>
      </c>
      <c r="H858" t="str">
        <f>IF($C858="","",IF($C858=0,"",
IF(SUMIFS(Source!M:M,Source!$B:$B,'Process (2)'!$B858,Source!$Q:$Q,"Chiều")=0,"",SUMIFS(Source!M:M,Source!$B:$B,'Process (2)'!$B858,Source!$Q:$Q,"Chiều"))))</f>
        <v/>
      </c>
      <c r="I858" t="str">
        <f>IF($C858="","",IF($C858=0,"",
IF($H858="","",SUMIFS(Source!J:J,Source!$B:$B,'Process (2)'!$B858,Source!$Q:$Q,"Chiều"))))</f>
        <v/>
      </c>
      <c r="J858" t="str">
        <f>IF($C858="","",IF($C858=0,"",
IF($H858="","",SUMIFS(Source!K:K,Source!$B:$B,'Process (2)'!$B858,Source!$Q:$Q,"Chiều"))))</f>
        <v/>
      </c>
      <c r="K858" t="str">
        <f>IF($C858="","",IF($C858=0,"",
IF($H858="","",SUMIFS(Source!L:L,Source!$B:$B,'Process (2)'!$B858,Source!$Q:$Q,"Chiều"))))</f>
        <v/>
      </c>
    </row>
    <row r="859" spans="1:11" x14ac:dyDescent="0.25">
      <c r="A859" t="str">
        <v/>
      </c>
      <c r="B859" t="str">
        <v/>
      </c>
      <c r="C859" t="str">
        <f>IF(B859="","",COUNTIF(Source!$B$1:$B$999,B859))</f>
        <v/>
      </c>
      <c r="D859" t="str">
        <f>IF($C859="","",IF($C859=0,"",
IF(SUMIFS(Source!I:I,Source!$B:$B,'Process (2)'!$B859,Source!$Q:$Q,"Sáng")=0,"",SUMIFS(Source!I:I,Source!$B:$B,'Process (2)'!$B859,Source!$Q:$Q,"Sáng"))))</f>
        <v/>
      </c>
      <c r="E859" t="str">
        <f>IF($C859="","",IF($C859=0,"",
IF($D859="","",SUMIFS(Source!J:J,Source!$B:$B,'Process (2)'!$B859,Source!$Q:$Q,"Sáng"))))</f>
        <v/>
      </c>
      <c r="F859" t="str">
        <f>IF($C859="","",IF($C859=0,"",
IF($D859="","",SUMIFS(Source!K:K,Source!$B:$B,'Process (2)'!$B859,Source!$Q:$Q,"Sáng"))))</f>
        <v/>
      </c>
      <c r="G859" t="str">
        <f>IF($C859="","",IF($C859=0,"",
IF($D859="","",SUMIFS(Source!L:L,Source!$B:$B,'Process (2)'!$B859,Source!$Q:$Q,"Sáng"))))</f>
        <v/>
      </c>
      <c r="H859" t="str">
        <f>IF($C859="","",IF($C859=0,"",
IF(SUMIFS(Source!M:M,Source!$B:$B,'Process (2)'!$B859,Source!$Q:$Q,"Chiều")=0,"",SUMIFS(Source!M:M,Source!$B:$B,'Process (2)'!$B859,Source!$Q:$Q,"Chiều"))))</f>
        <v/>
      </c>
      <c r="I859" t="str">
        <f>IF($C859="","",IF($C859=0,"",
IF($H859="","",SUMIFS(Source!J:J,Source!$B:$B,'Process (2)'!$B859,Source!$Q:$Q,"Chiều"))))</f>
        <v/>
      </c>
      <c r="J859" t="str">
        <f>IF($C859="","",IF($C859=0,"",
IF($H859="","",SUMIFS(Source!K:K,Source!$B:$B,'Process (2)'!$B859,Source!$Q:$Q,"Chiều"))))</f>
        <v/>
      </c>
      <c r="K859" t="str">
        <f>IF($C859="","",IF($C859=0,"",
IF($H859="","",SUMIFS(Source!L:L,Source!$B:$B,'Process (2)'!$B859,Source!$Q:$Q,"Chiều"))))</f>
        <v/>
      </c>
    </row>
    <row r="860" spans="1:11" x14ac:dyDescent="0.25">
      <c r="A860" t="str">
        <v/>
      </c>
      <c r="B860" t="str">
        <v/>
      </c>
      <c r="C860" t="str">
        <f>IF(B860="","",COUNTIF(Source!$B$1:$B$999,B860))</f>
        <v/>
      </c>
      <c r="D860" t="str">
        <f>IF($C860="","",IF($C860=0,"",
IF(SUMIFS(Source!I:I,Source!$B:$B,'Process (2)'!$B860,Source!$Q:$Q,"Sáng")=0,"",SUMIFS(Source!I:I,Source!$B:$B,'Process (2)'!$B860,Source!$Q:$Q,"Sáng"))))</f>
        <v/>
      </c>
      <c r="E860" t="str">
        <f>IF($C860="","",IF($C860=0,"",
IF($D860="","",SUMIFS(Source!J:J,Source!$B:$B,'Process (2)'!$B860,Source!$Q:$Q,"Sáng"))))</f>
        <v/>
      </c>
      <c r="F860" t="str">
        <f>IF($C860="","",IF($C860=0,"",
IF($D860="","",SUMIFS(Source!K:K,Source!$B:$B,'Process (2)'!$B860,Source!$Q:$Q,"Sáng"))))</f>
        <v/>
      </c>
      <c r="G860" t="str">
        <f>IF($C860="","",IF($C860=0,"",
IF($D860="","",SUMIFS(Source!L:L,Source!$B:$B,'Process (2)'!$B860,Source!$Q:$Q,"Sáng"))))</f>
        <v/>
      </c>
      <c r="H860" t="str">
        <f>IF($C860="","",IF($C860=0,"",
IF(SUMIFS(Source!M:M,Source!$B:$B,'Process (2)'!$B860,Source!$Q:$Q,"Chiều")=0,"",SUMIFS(Source!M:M,Source!$B:$B,'Process (2)'!$B860,Source!$Q:$Q,"Chiều"))))</f>
        <v/>
      </c>
      <c r="I860" t="str">
        <f>IF($C860="","",IF($C860=0,"",
IF($H860="","",SUMIFS(Source!J:J,Source!$B:$B,'Process (2)'!$B860,Source!$Q:$Q,"Chiều"))))</f>
        <v/>
      </c>
      <c r="J860" t="str">
        <f>IF($C860="","",IF($C860=0,"",
IF($H860="","",SUMIFS(Source!K:K,Source!$B:$B,'Process (2)'!$B860,Source!$Q:$Q,"Chiều"))))</f>
        <v/>
      </c>
      <c r="K860" t="str">
        <f>IF($C860="","",IF($C860=0,"",
IF($H860="","",SUMIFS(Source!L:L,Source!$B:$B,'Process (2)'!$B860,Source!$Q:$Q,"Chiều"))))</f>
        <v/>
      </c>
    </row>
    <row r="861" spans="1:11" x14ac:dyDescent="0.25">
      <c r="A861" t="str">
        <v/>
      </c>
      <c r="B861" t="str">
        <v/>
      </c>
      <c r="C861" t="str">
        <f>IF(B861="","",COUNTIF(Source!$B$1:$B$999,B861))</f>
        <v/>
      </c>
      <c r="D861" t="str">
        <f>IF($C861="","",IF($C861=0,"",
IF(SUMIFS(Source!I:I,Source!$B:$B,'Process (2)'!$B861,Source!$Q:$Q,"Sáng")=0,"",SUMIFS(Source!I:I,Source!$B:$B,'Process (2)'!$B861,Source!$Q:$Q,"Sáng"))))</f>
        <v/>
      </c>
      <c r="E861" t="str">
        <f>IF($C861="","",IF($C861=0,"",
IF($D861="","",SUMIFS(Source!J:J,Source!$B:$B,'Process (2)'!$B861,Source!$Q:$Q,"Sáng"))))</f>
        <v/>
      </c>
      <c r="F861" t="str">
        <f>IF($C861="","",IF($C861=0,"",
IF($D861="","",SUMIFS(Source!K:K,Source!$B:$B,'Process (2)'!$B861,Source!$Q:$Q,"Sáng"))))</f>
        <v/>
      </c>
      <c r="G861" t="str">
        <f>IF($C861="","",IF($C861=0,"",
IF($D861="","",SUMIFS(Source!L:L,Source!$B:$B,'Process (2)'!$B861,Source!$Q:$Q,"Sáng"))))</f>
        <v/>
      </c>
      <c r="H861" t="str">
        <f>IF($C861="","",IF($C861=0,"",
IF(SUMIFS(Source!M:M,Source!$B:$B,'Process (2)'!$B861,Source!$Q:$Q,"Chiều")=0,"",SUMIFS(Source!M:M,Source!$B:$B,'Process (2)'!$B861,Source!$Q:$Q,"Chiều"))))</f>
        <v/>
      </c>
      <c r="I861" t="str">
        <f>IF($C861="","",IF($C861=0,"",
IF($H861="","",SUMIFS(Source!J:J,Source!$B:$B,'Process (2)'!$B861,Source!$Q:$Q,"Chiều"))))</f>
        <v/>
      </c>
      <c r="J861" t="str">
        <f>IF($C861="","",IF($C861=0,"",
IF($H861="","",SUMIFS(Source!K:K,Source!$B:$B,'Process (2)'!$B861,Source!$Q:$Q,"Chiều"))))</f>
        <v/>
      </c>
      <c r="K861" t="str">
        <f>IF($C861="","",IF($C861=0,"",
IF($H861="","",SUMIFS(Source!L:L,Source!$B:$B,'Process (2)'!$B861,Source!$Q:$Q,"Chiều"))))</f>
        <v/>
      </c>
    </row>
    <row r="862" spans="1:11" x14ac:dyDescent="0.25">
      <c r="A862" t="str">
        <v/>
      </c>
      <c r="B862" t="str">
        <v/>
      </c>
      <c r="C862" t="str">
        <f>IF(B862="","",COUNTIF(Source!$B$1:$B$999,B862))</f>
        <v/>
      </c>
      <c r="D862" t="str">
        <f>IF($C862="","",IF($C862=0,"",
IF(SUMIFS(Source!I:I,Source!$B:$B,'Process (2)'!$B862,Source!$Q:$Q,"Sáng")=0,"",SUMIFS(Source!I:I,Source!$B:$B,'Process (2)'!$B862,Source!$Q:$Q,"Sáng"))))</f>
        <v/>
      </c>
      <c r="E862" t="str">
        <f>IF($C862="","",IF($C862=0,"",
IF($D862="","",SUMIFS(Source!J:J,Source!$B:$B,'Process (2)'!$B862,Source!$Q:$Q,"Sáng"))))</f>
        <v/>
      </c>
      <c r="F862" t="str">
        <f>IF($C862="","",IF($C862=0,"",
IF($D862="","",SUMIFS(Source!K:K,Source!$B:$B,'Process (2)'!$B862,Source!$Q:$Q,"Sáng"))))</f>
        <v/>
      </c>
      <c r="G862" t="str">
        <f>IF($C862="","",IF($C862=0,"",
IF($D862="","",SUMIFS(Source!L:L,Source!$B:$B,'Process (2)'!$B862,Source!$Q:$Q,"Sáng"))))</f>
        <v/>
      </c>
      <c r="H862" t="str">
        <f>IF($C862="","",IF($C862=0,"",
IF(SUMIFS(Source!M:M,Source!$B:$B,'Process (2)'!$B862,Source!$Q:$Q,"Chiều")=0,"",SUMIFS(Source!M:M,Source!$B:$B,'Process (2)'!$B862,Source!$Q:$Q,"Chiều"))))</f>
        <v/>
      </c>
      <c r="I862" t="str">
        <f>IF($C862="","",IF($C862=0,"",
IF($H862="","",SUMIFS(Source!J:J,Source!$B:$B,'Process (2)'!$B862,Source!$Q:$Q,"Chiều"))))</f>
        <v/>
      </c>
      <c r="J862" t="str">
        <f>IF($C862="","",IF($C862=0,"",
IF($H862="","",SUMIFS(Source!K:K,Source!$B:$B,'Process (2)'!$B862,Source!$Q:$Q,"Chiều"))))</f>
        <v/>
      </c>
      <c r="K862" t="str">
        <f>IF($C862="","",IF($C862=0,"",
IF($H862="","",SUMIFS(Source!L:L,Source!$B:$B,'Process (2)'!$B862,Source!$Q:$Q,"Chiều"))))</f>
        <v/>
      </c>
    </row>
    <row r="863" spans="1:11" x14ac:dyDescent="0.25">
      <c r="A863" t="str">
        <v/>
      </c>
      <c r="B863" t="str">
        <v/>
      </c>
      <c r="C863" t="str">
        <f>IF(B863="","",COUNTIF(Source!$B$1:$B$999,B863))</f>
        <v/>
      </c>
      <c r="D863" t="str">
        <f>IF($C863="","",IF($C863=0,"",
IF(SUMIFS(Source!I:I,Source!$B:$B,'Process (2)'!$B863,Source!$Q:$Q,"Sáng")=0,"",SUMIFS(Source!I:I,Source!$B:$B,'Process (2)'!$B863,Source!$Q:$Q,"Sáng"))))</f>
        <v/>
      </c>
      <c r="E863" t="str">
        <f>IF($C863="","",IF($C863=0,"",
IF($D863="","",SUMIFS(Source!J:J,Source!$B:$B,'Process (2)'!$B863,Source!$Q:$Q,"Sáng"))))</f>
        <v/>
      </c>
      <c r="F863" t="str">
        <f>IF($C863="","",IF($C863=0,"",
IF($D863="","",SUMIFS(Source!K:K,Source!$B:$B,'Process (2)'!$B863,Source!$Q:$Q,"Sáng"))))</f>
        <v/>
      </c>
      <c r="G863" t="str">
        <f>IF($C863="","",IF($C863=0,"",
IF($D863="","",SUMIFS(Source!L:L,Source!$B:$B,'Process (2)'!$B863,Source!$Q:$Q,"Sáng"))))</f>
        <v/>
      </c>
      <c r="H863" t="str">
        <f>IF($C863="","",IF($C863=0,"",
IF(SUMIFS(Source!M:M,Source!$B:$B,'Process (2)'!$B863,Source!$Q:$Q,"Chiều")=0,"",SUMIFS(Source!M:M,Source!$B:$B,'Process (2)'!$B863,Source!$Q:$Q,"Chiều"))))</f>
        <v/>
      </c>
      <c r="I863" t="str">
        <f>IF($C863="","",IF($C863=0,"",
IF($H863="","",SUMIFS(Source!J:J,Source!$B:$B,'Process (2)'!$B863,Source!$Q:$Q,"Chiều"))))</f>
        <v/>
      </c>
      <c r="J863" t="str">
        <f>IF($C863="","",IF($C863=0,"",
IF($H863="","",SUMIFS(Source!K:K,Source!$B:$B,'Process (2)'!$B863,Source!$Q:$Q,"Chiều"))))</f>
        <v/>
      </c>
      <c r="K863" t="str">
        <f>IF($C863="","",IF($C863=0,"",
IF($H863="","",SUMIFS(Source!L:L,Source!$B:$B,'Process (2)'!$B863,Source!$Q:$Q,"Chiều"))))</f>
        <v/>
      </c>
    </row>
    <row r="864" spans="1:11" x14ac:dyDescent="0.25">
      <c r="A864" t="str">
        <v/>
      </c>
      <c r="B864" t="str">
        <v/>
      </c>
      <c r="C864" t="str">
        <f>IF(B864="","",COUNTIF(Source!$B$1:$B$999,B864))</f>
        <v/>
      </c>
      <c r="D864" t="str">
        <f>IF($C864="","",IF($C864=0,"",
IF(SUMIFS(Source!I:I,Source!$B:$B,'Process (2)'!$B864,Source!$Q:$Q,"Sáng")=0,"",SUMIFS(Source!I:I,Source!$B:$B,'Process (2)'!$B864,Source!$Q:$Q,"Sáng"))))</f>
        <v/>
      </c>
      <c r="E864" t="str">
        <f>IF($C864="","",IF($C864=0,"",
IF($D864="","",SUMIFS(Source!J:J,Source!$B:$B,'Process (2)'!$B864,Source!$Q:$Q,"Sáng"))))</f>
        <v/>
      </c>
      <c r="F864" t="str">
        <f>IF($C864="","",IF($C864=0,"",
IF($D864="","",SUMIFS(Source!K:K,Source!$B:$B,'Process (2)'!$B864,Source!$Q:$Q,"Sáng"))))</f>
        <v/>
      </c>
      <c r="G864" t="str">
        <f>IF($C864="","",IF($C864=0,"",
IF($D864="","",SUMIFS(Source!L:L,Source!$B:$B,'Process (2)'!$B864,Source!$Q:$Q,"Sáng"))))</f>
        <v/>
      </c>
      <c r="H864" t="str">
        <f>IF($C864="","",IF($C864=0,"",
IF(SUMIFS(Source!M:M,Source!$B:$B,'Process (2)'!$B864,Source!$Q:$Q,"Chiều")=0,"",SUMIFS(Source!M:M,Source!$B:$B,'Process (2)'!$B864,Source!$Q:$Q,"Chiều"))))</f>
        <v/>
      </c>
      <c r="I864" t="str">
        <f>IF($C864="","",IF($C864=0,"",
IF($H864="","",SUMIFS(Source!J:J,Source!$B:$B,'Process (2)'!$B864,Source!$Q:$Q,"Chiều"))))</f>
        <v/>
      </c>
      <c r="J864" t="str">
        <f>IF($C864="","",IF($C864=0,"",
IF($H864="","",SUMIFS(Source!K:K,Source!$B:$B,'Process (2)'!$B864,Source!$Q:$Q,"Chiều"))))</f>
        <v/>
      </c>
      <c r="K864" t="str">
        <f>IF($C864="","",IF($C864=0,"",
IF($H864="","",SUMIFS(Source!L:L,Source!$B:$B,'Process (2)'!$B864,Source!$Q:$Q,"Chiều"))))</f>
        <v/>
      </c>
    </row>
    <row r="865" spans="1:11" x14ac:dyDescent="0.25">
      <c r="A865" t="str">
        <v/>
      </c>
      <c r="B865" t="str">
        <v/>
      </c>
      <c r="C865" t="str">
        <f>IF(B865="","",COUNTIF(Source!$B$1:$B$999,B865))</f>
        <v/>
      </c>
      <c r="D865" t="str">
        <f>IF($C865="","",IF($C865=0,"",
IF(SUMIFS(Source!I:I,Source!$B:$B,'Process (2)'!$B865,Source!$Q:$Q,"Sáng")=0,"",SUMIFS(Source!I:I,Source!$B:$B,'Process (2)'!$B865,Source!$Q:$Q,"Sáng"))))</f>
        <v/>
      </c>
      <c r="E865" t="str">
        <f>IF($C865="","",IF($C865=0,"",
IF($D865="","",SUMIFS(Source!J:J,Source!$B:$B,'Process (2)'!$B865,Source!$Q:$Q,"Sáng"))))</f>
        <v/>
      </c>
      <c r="F865" t="str">
        <f>IF($C865="","",IF($C865=0,"",
IF($D865="","",SUMIFS(Source!K:K,Source!$B:$B,'Process (2)'!$B865,Source!$Q:$Q,"Sáng"))))</f>
        <v/>
      </c>
      <c r="G865" t="str">
        <f>IF($C865="","",IF($C865=0,"",
IF($D865="","",SUMIFS(Source!L:L,Source!$B:$B,'Process (2)'!$B865,Source!$Q:$Q,"Sáng"))))</f>
        <v/>
      </c>
      <c r="H865" t="str">
        <f>IF($C865="","",IF($C865=0,"",
IF(SUMIFS(Source!M:M,Source!$B:$B,'Process (2)'!$B865,Source!$Q:$Q,"Chiều")=0,"",SUMIFS(Source!M:M,Source!$B:$B,'Process (2)'!$B865,Source!$Q:$Q,"Chiều"))))</f>
        <v/>
      </c>
      <c r="I865" t="str">
        <f>IF($C865="","",IF($C865=0,"",
IF($H865="","",SUMIFS(Source!J:J,Source!$B:$B,'Process (2)'!$B865,Source!$Q:$Q,"Chiều"))))</f>
        <v/>
      </c>
      <c r="J865" t="str">
        <f>IF($C865="","",IF($C865=0,"",
IF($H865="","",SUMIFS(Source!K:K,Source!$B:$B,'Process (2)'!$B865,Source!$Q:$Q,"Chiều"))))</f>
        <v/>
      </c>
      <c r="K865" t="str">
        <f>IF($C865="","",IF($C865=0,"",
IF($H865="","",SUMIFS(Source!L:L,Source!$B:$B,'Process (2)'!$B865,Source!$Q:$Q,"Chiều"))))</f>
        <v/>
      </c>
    </row>
    <row r="866" spans="1:11" x14ac:dyDescent="0.25">
      <c r="A866" t="str">
        <v/>
      </c>
      <c r="B866" t="str">
        <v/>
      </c>
      <c r="C866" t="str">
        <f>IF(B866="","",COUNTIF(Source!$B$1:$B$999,B866))</f>
        <v/>
      </c>
      <c r="D866" t="str">
        <f>IF($C866="","",IF($C866=0,"",
IF(SUMIFS(Source!I:I,Source!$B:$B,'Process (2)'!$B866,Source!$Q:$Q,"Sáng")=0,"",SUMIFS(Source!I:I,Source!$B:$B,'Process (2)'!$B866,Source!$Q:$Q,"Sáng"))))</f>
        <v/>
      </c>
      <c r="E866" t="str">
        <f>IF($C866="","",IF($C866=0,"",
IF($D866="","",SUMIFS(Source!J:J,Source!$B:$B,'Process (2)'!$B866,Source!$Q:$Q,"Sáng"))))</f>
        <v/>
      </c>
      <c r="F866" t="str">
        <f>IF($C866="","",IF($C866=0,"",
IF($D866="","",SUMIFS(Source!K:K,Source!$B:$B,'Process (2)'!$B866,Source!$Q:$Q,"Sáng"))))</f>
        <v/>
      </c>
      <c r="G866" t="str">
        <f>IF($C866="","",IF($C866=0,"",
IF($D866="","",SUMIFS(Source!L:L,Source!$B:$B,'Process (2)'!$B866,Source!$Q:$Q,"Sáng"))))</f>
        <v/>
      </c>
      <c r="H866" t="str">
        <f>IF($C866="","",IF($C866=0,"",
IF(SUMIFS(Source!M:M,Source!$B:$B,'Process (2)'!$B866,Source!$Q:$Q,"Chiều")=0,"",SUMIFS(Source!M:M,Source!$B:$B,'Process (2)'!$B866,Source!$Q:$Q,"Chiều"))))</f>
        <v/>
      </c>
      <c r="I866" t="str">
        <f>IF($C866="","",IF($C866=0,"",
IF($H866="","",SUMIFS(Source!J:J,Source!$B:$B,'Process (2)'!$B866,Source!$Q:$Q,"Chiều"))))</f>
        <v/>
      </c>
      <c r="J866" t="str">
        <f>IF($C866="","",IF($C866=0,"",
IF($H866="","",SUMIFS(Source!K:K,Source!$B:$B,'Process (2)'!$B866,Source!$Q:$Q,"Chiều"))))</f>
        <v/>
      </c>
      <c r="K866" t="str">
        <f>IF($C866="","",IF($C866=0,"",
IF($H866="","",SUMIFS(Source!L:L,Source!$B:$B,'Process (2)'!$B866,Source!$Q:$Q,"Chiều"))))</f>
        <v/>
      </c>
    </row>
    <row r="867" spans="1:11" x14ac:dyDescent="0.25">
      <c r="A867" t="str">
        <v/>
      </c>
      <c r="B867" t="str">
        <v/>
      </c>
      <c r="C867" t="str">
        <f>IF(B867="","",COUNTIF(Source!$B$1:$B$999,B867))</f>
        <v/>
      </c>
      <c r="D867" t="str">
        <f>IF($C867="","",IF($C867=0,"",
IF(SUMIFS(Source!I:I,Source!$B:$B,'Process (2)'!$B867,Source!$Q:$Q,"Sáng")=0,"",SUMIFS(Source!I:I,Source!$B:$B,'Process (2)'!$B867,Source!$Q:$Q,"Sáng"))))</f>
        <v/>
      </c>
      <c r="E867" t="str">
        <f>IF($C867="","",IF($C867=0,"",
IF($D867="","",SUMIFS(Source!J:J,Source!$B:$B,'Process (2)'!$B867,Source!$Q:$Q,"Sáng"))))</f>
        <v/>
      </c>
      <c r="F867" t="str">
        <f>IF($C867="","",IF($C867=0,"",
IF($D867="","",SUMIFS(Source!K:K,Source!$B:$B,'Process (2)'!$B867,Source!$Q:$Q,"Sáng"))))</f>
        <v/>
      </c>
      <c r="G867" t="str">
        <f>IF($C867="","",IF($C867=0,"",
IF($D867="","",SUMIFS(Source!L:L,Source!$B:$B,'Process (2)'!$B867,Source!$Q:$Q,"Sáng"))))</f>
        <v/>
      </c>
      <c r="H867" t="str">
        <f>IF($C867="","",IF($C867=0,"",
IF(SUMIFS(Source!M:M,Source!$B:$B,'Process (2)'!$B867,Source!$Q:$Q,"Chiều")=0,"",SUMIFS(Source!M:M,Source!$B:$B,'Process (2)'!$B867,Source!$Q:$Q,"Chiều"))))</f>
        <v/>
      </c>
      <c r="I867" t="str">
        <f>IF($C867="","",IF($C867=0,"",
IF($H867="","",SUMIFS(Source!J:J,Source!$B:$B,'Process (2)'!$B867,Source!$Q:$Q,"Chiều"))))</f>
        <v/>
      </c>
      <c r="J867" t="str">
        <f>IF($C867="","",IF($C867=0,"",
IF($H867="","",SUMIFS(Source!K:K,Source!$B:$B,'Process (2)'!$B867,Source!$Q:$Q,"Chiều"))))</f>
        <v/>
      </c>
      <c r="K867" t="str">
        <f>IF($C867="","",IF($C867=0,"",
IF($H867="","",SUMIFS(Source!L:L,Source!$B:$B,'Process (2)'!$B867,Source!$Q:$Q,"Chiều"))))</f>
        <v/>
      </c>
    </row>
    <row r="868" spans="1:11" x14ac:dyDescent="0.25">
      <c r="A868" t="str">
        <v/>
      </c>
      <c r="B868" t="str">
        <v/>
      </c>
      <c r="C868" t="str">
        <f>IF(B868="","",COUNTIF(Source!$B$1:$B$999,B868))</f>
        <v/>
      </c>
      <c r="D868" t="str">
        <f>IF($C868="","",IF($C868=0,"",
IF(SUMIFS(Source!I:I,Source!$B:$B,'Process (2)'!$B868,Source!$Q:$Q,"Sáng")=0,"",SUMIFS(Source!I:I,Source!$B:$B,'Process (2)'!$B868,Source!$Q:$Q,"Sáng"))))</f>
        <v/>
      </c>
      <c r="E868" t="str">
        <f>IF($C868="","",IF($C868=0,"",
IF($D868="","",SUMIFS(Source!J:J,Source!$B:$B,'Process (2)'!$B868,Source!$Q:$Q,"Sáng"))))</f>
        <v/>
      </c>
      <c r="F868" t="str">
        <f>IF($C868="","",IF($C868=0,"",
IF($D868="","",SUMIFS(Source!K:K,Source!$B:$B,'Process (2)'!$B868,Source!$Q:$Q,"Sáng"))))</f>
        <v/>
      </c>
      <c r="G868" t="str">
        <f>IF($C868="","",IF($C868=0,"",
IF($D868="","",SUMIFS(Source!L:L,Source!$B:$B,'Process (2)'!$B868,Source!$Q:$Q,"Sáng"))))</f>
        <v/>
      </c>
      <c r="H868" t="str">
        <f>IF($C868="","",IF($C868=0,"",
IF(SUMIFS(Source!M:M,Source!$B:$B,'Process (2)'!$B868,Source!$Q:$Q,"Chiều")=0,"",SUMIFS(Source!M:M,Source!$B:$B,'Process (2)'!$B868,Source!$Q:$Q,"Chiều"))))</f>
        <v/>
      </c>
      <c r="I868" t="str">
        <f>IF($C868="","",IF($C868=0,"",
IF($H868="","",SUMIFS(Source!J:J,Source!$B:$B,'Process (2)'!$B868,Source!$Q:$Q,"Chiều"))))</f>
        <v/>
      </c>
      <c r="J868" t="str">
        <f>IF($C868="","",IF($C868=0,"",
IF($H868="","",SUMIFS(Source!K:K,Source!$B:$B,'Process (2)'!$B868,Source!$Q:$Q,"Chiều"))))</f>
        <v/>
      </c>
      <c r="K868" t="str">
        <f>IF($C868="","",IF($C868=0,"",
IF($H868="","",SUMIFS(Source!L:L,Source!$B:$B,'Process (2)'!$B868,Source!$Q:$Q,"Chiều"))))</f>
        <v/>
      </c>
    </row>
    <row r="869" spans="1:11" x14ac:dyDescent="0.25">
      <c r="A869" t="str">
        <v/>
      </c>
      <c r="B869" t="str">
        <v/>
      </c>
      <c r="C869" t="str">
        <f>IF(B869="","",COUNTIF(Source!$B$1:$B$999,B869))</f>
        <v/>
      </c>
      <c r="D869" t="str">
        <f>IF($C869="","",IF($C869=0,"",
IF(SUMIFS(Source!I:I,Source!$B:$B,'Process (2)'!$B869,Source!$Q:$Q,"Sáng")=0,"",SUMIFS(Source!I:I,Source!$B:$B,'Process (2)'!$B869,Source!$Q:$Q,"Sáng"))))</f>
        <v/>
      </c>
      <c r="E869" t="str">
        <f>IF($C869="","",IF($C869=0,"",
IF($D869="","",SUMIFS(Source!J:J,Source!$B:$B,'Process (2)'!$B869,Source!$Q:$Q,"Sáng"))))</f>
        <v/>
      </c>
      <c r="F869" t="str">
        <f>IF($C869="","",IF($C869=0,"",
IF($D869="","",SUMIFS(Source!K:K,Source!$B:$B,'Process (2)'!$B869,Source!$Q:$Q,"Sáng"))))</f>
        <v/>
      </c>
      <c r="G869" t="str">
        <f>IF($C869="","",IF($C869=0,"",
IF($D869="","",SUMIFS(Source!L:L,Source!$B:$B,'Process (2)'!$B869,Source!$Q:$Q,"Sáng"))))</f>
        <v/>
      </c>
      <c r="H869" t="str">
        <f>IF($C869="","",IF($C869=0,"",
IF(SUMIFS(Source!M:M,Source!$B:$B,'Process (2)'!$B869,Source!$Q:$Q,"Chiều")=0,"",SUMIFS(Source!M:M,Source!$B:$B,'Process (2)'!$B869,Source!$Q:$Q,"Chiều"))))</f>
        <v/>
      </c>
      <c r="I869" t="str">
        <f>IF($C869="","",IF($C869=0,"",
IF($H869="","",SUMIFS(Source!J:J,Source!$B:$B,'Process (2)'!$B869,Source!$Q:$Q,"Chiều"))))</f>
        <v/>
      </c>
      <c r="J869" t="str">
        <f>IF($C869="","",IF($C869=0,"",
IF($H869="","",SUMIFS(Source!K:K,Source!$B:$B,'Process (2)'!$B869,Source!$Q:$Q,"Chiều"))))</f>
        <v/>
      </c>
      <c r="K869" t="str">
        <f>IF($C869="","",IF($C869=0,"",
IF($H869="","",SUMIFS(Source!L:L,Source!$B:$B,'Process (2)'!$B869,Source!$Q:$Q,"Chiều"))))</f>
        <v/>
      </c>
    </row>
    <row r="870" spans="1:11" x14ac:dyDescent="0.25">
      <c r="A870" t="str">
        <v/>
      </c>
      <c r="B870" t="str">
        <v/>
      </c>
      <c r="C870" t="str">
        <f>IF(B870="","",COUNTIF(Source!$B$1:$B$999,B870))</f>
        <v/>
      </c>
      <c r="D870" t="str">
        <f>IF($C870="","",IF($C870=0,"",
IF(SUMIFS(Source!I:I,Source!$B:$B,'Process (2)'!$B870,Source!$Q:$Q,"Sáng")=0,"",SUMIFS(Source!I:I,Source!$B:$B,'Process (2)'!$B870,Source!$Q:$Q,"Sáng"))))</f>
        <v/>
      </c>
      <c r="E870" t="str">
        <f>IF($C870="","",IF($C870=0,"",
IF($D870="","",SUMIFS(Source!J:J,Source!$B:$B,'Process (2)'!$B870,Source!$Q:$Q,"Sáng"))))</f>
        <v/>
      </c>
      <c r="F870" t="str">
        <f>IF($C870="","",IF($C870=0,"",
IF($D870="","",SUMIFS(Source!K:K,Source!$B:$B,'Process (2)'!$B870,Source!$Q:$Q,"Sáng"))))</f>
        <v/>
      </c>
      <c r="G870" t="str">
        <f>IF($C870="","",IF($C870=0,"",
IF($D870="","",SUMIFS(Source!L:L,Source!$B:$B,'Process (2)'!$B870,Source!$Q:$Q,"Sáng"))))</f>
        <v/>
      </c>
      <c r="H870" t="str">
        <f>IF($C870="","",IF($C870=0,"",
IF(SUMIFS(Source!M:M,Source!$B:$B,'Process (2)'!$B870,Source!$Q:$Q,"Chiều")=0,"",SUMIFS(Source!M:M,Source!$B:$B,'Process (2)'!$B870,Source!$Q:$Q,"Chiều"))))</f>
        <v/>
      </c>
      <c r="I870" t="str">
        <f>IF($C870="","",IF($C870=0,"",
IF($H870="","",SUMIFS(Source!J:J,Source!$B:$B,'Process (2)'!$B870,Source!$Q:$Q,"Chiều"))))</f>
        <v/>
      </c>
      <c r="J870" t="str">
        <f>IF($C870="","",IF($C870=0,"",
IF($H870="","",SUMIFS(Source!K:K,Source!$B:$B,'Process (2)'!$B870,Source!$Q:$Q,"Chiều"))))</f>
        <v/>
      </c>
      <c r="K870" t="str">
        <f>IF($C870="","",IF($C870=0,"",
IF($H870="","",SUMIFS(Source!L:L,Source!$B:$B,'Process (2)'!$B870,Source!$Q:$Q,"Chiều"))))</f>
        <v/>
      </c>
    </row>
    <row r="871" spans="1:11" x14ac:dyDescent="0.25">
      <c r="A871" t="str">
        <v/>
      </c>
      <c r="B871" t="str">
        <v/>
      </c>
      <c r="C871" t="str">
        <f>IF(B871="","",COUNTIF(Source!$B$1:$B$999,B871))</f>
        <v/>
      </c>
      <c r="D871" t="str">
        <f>IF($C871="","",IF($C871=0,"",
IF(SUMIFS(Source!I:I,Source!$B:$B,'Process (2)'!$B871,Source!$Q:$Q,"Sáng")=0,"",SUMIFS(Source!I:I,Source!$B:$B,'Process (2)'!$B871,Source!$Q:$Q,"Sáng"))))</f>
        <v/>
      </c>
      <c r="E871" t="str">
        <f>IF($C871="","",IF($C871=0,"",
IF($D871="","",SUMIFS(Source!J:J,Source!$B:$B,'Process (2)'!$B871,Source!$Q:$Q,"Sáng"))))</f>
        <v/>
      </c>
      <c r="F871" t="str">
        <f>IF($C871="","",IF($C871=0,"",
IF($D871="","",SUMIFS(Source!K:K,Source!$B:$B,'Process (2)'!$B871,Source!$Q:$Q,"Sáng"))))</f>
        <v/>
      </c>
      <c r="G871" t="str">
        <f>IF($C871="","",IF($C871=0,"",
IF($D871="","",SUMIFS(Source!L:L,Source!$B:$B,'Process (2)'!$B871,Source!$Q:$Q,"Sáng"))))</f>
        <v/>
      </c>
      <c r="H871" t="str">
        <f>IF($C871="","",IF($C871=0,"",
IF(SUMIFS(Source!M:M,Source!$B:$B,'Process (2)'!$B871,Source!$Q:$Q,"Chiều")=0,"",SUMIFS(Source!M:M,Source!$B:$B,'Process (2)'!$B871,Source!$Q:$Q,"Chiều"))))</f>
        <v/>
      </c>
      <c r="I871" t="str">
        <f>IF($C871="","",IF($C871=0,"",
IF($H871="","",SUMIFS(Source!J:J,Source!$B:$B,'Process (2)'!$B871,Source!$Q:$Q,"Chiều"))))</f>
        <v/>
      </c>
      <c r="J871" t="str">
        <f>IF($C871="","",IF($C871=0,"",
IF($H871="","",SUMIFS(Source!K:K,Source!$B:$B,'Process (2)'!$B871,Source!$Q:$Q,"Chiều"))))</f>
        <v/>
      </c>
      <c r="K871" t="str">
        <f>IF($C871="","",IF($C871=0,"",
IF($H871="","",SUMIFS(Source!L:L,Source!$B:$B,'Process (2)'!$B871,Source!$Q:$Q,"Chiều"))))</f>
        <v/>
      </c>
    </row>
    <row r="872" spans="1:11" x14ac:dyDescent="0.25">
      <c r="A872" t="str">
        <v/>
      </c>
      <c r="B872" t="str">
        <v/>
      </c>
      <c r="C872" t="str">
        <f>IF(B872="","",COUNTIF(Source!$B$1:$B$999,B872))</f>
        <v/>
      </c>
      <c r="D872" t="str">
        <f>IF($C872="","",IF($C872=0,"",
IF(SUMIFS(Source!I:I,Source!$B:$B,'Process (2)'!$B872,Source!$Q:$Q,"Sáng")=0,"",SUMIFS(Source!I:I,Source!$B:$B,'Process (2)'!$B872,Source!$Q:$Q,"Sáng"))))</f>
        <v/>
      </c>
      <c r="E872" t="str">
        <f>IF($C872="","",IF($C872=0,"",
IF($D872="","",SUMIFS(Source!J:J,Source!$B:$B,'Process (2)'!$B872,Source!$Q:$Q,"Sáng"))))</f>
        <v/>
      </c>
      <c r="F872" t="str">
        <f>IF($C872="","",IF($C872=0,"",
IF($D872="","",SUMIFS(Source!K:K,Source!$B:$B,'Process (2)'!$B872,Source!$Q:$Q,"Sáng"))))</f>
        <v/>
      </c>
      <c r="G872" t="str">
        <f>IF($C872="","",IF($C872=0,"",
IF($D872="","",SUMIFS(Source!L:L,Source!$B:$B,'Process (2)'!$B872,Source!$Q:$Q,"Sáng"))))</f>
        <v/>
      </c>
      <c r="H872" t="str">
        <f>IF($C872="","",IF($C872=0,"",
IF(SUMIFS(Source!M:M,Source!$B:$B,'Process (2)'!$B872,Source!$Q:$Q,"Chiều")=0,"",SUMIFS(Source!M:M,Source!$B:$B,'Process (2)'!$B872,Source!$Q:$Q,"Chiều"))))</f>
        <v/>
      </c>
      <c r="I872" t="str">
        <f>IF($C872="","",IF($C872=0,"",
IF($H872="","",SUMIFS(Source!J:J,Source!$B:$B,'Process (2)'!$B872,Source!$Q:$Q,"Chiều"))))</f>
        <v/>
      </c>
      <c r="J872" t="str">
        <f>IF($C872="","",IF($C872=0,"",
IF($H872="","",SUMIFS(Source!K:K,Source!$B:$B,'Process (2)'!$B872,Source!$Q:$Q,"Chiều"))))</f>
        <v/>
      </c>
      <c r="K872" t="str">
        <f>IF($C872="","",IF($C872=0,"",
IF($H872="","",SUMIFS(Source!L:L,Source!$B:$B,'Process (2)'!$B872,Source!$Q:$Q,"Chiều"))))</f>
        <v/>
      </c>
    </row>
    <row r="873" spans="1:11" x14ac:dyDescent="0.25">
      <c r="A873" t="str">
        <v/>
      </c>
      <c r="B873" t="str">
        <v/>
      </c>
      <c r="C873" t="str">
        <f>IF(B873="","",COUNTIF(Source!$B$1:$B$999,B873))</f>
        <v/>
      </c>
      <c r="D873" t="str">
        <f>IF($C873="","",IF($C873=0,"",
IF(SUMIFS(Source!I:I,Source!$B:$B,'Process (2)'!$B873,Source!$Q:$Q,"Sáng")=0,"",SUMIFS(Source!I:I,Source!$B:$B,'Process (2)'!$B873,Source!$Q:$Q,"Sáng"))))</f>
        <v/>
      </c>
      <c r="E873" t="str">
        <f>IF($C873="","",IF($C873=0,"",
IF($D873="","",SUMIFS(Source!J:J,Source!$B:$B,'Process (2)'!$B873,Source!$Q:$Q,"Sáng"))))</f>
        <v/>
      </c>
      <c r="F873" t="str">
        <f>IF($C873="","",IF($C873=0,"",
IF($D873="","",SUMIFS(Source!K:K,Source!$B:$B,'Process (2)'!$B873,Source!$Q:$Q,"Sáng"))))</f>
        <v/>
      </c>
      <c r="G873" t="str">
        <f>IF($C873="","",IF($C873=0,"",
IF($D873="","",SUMIFS(Source!L:L,Source!$B:$B,'Process (2)'!$B873,Source!$Q:$Q,"Sáng"))))</f>
        <v/>
      </c>
      <c r="H873" t="str">
        <f>IF($C873="","",IF($C873=0,"",
IF(SUMIFS(Source!M:M,Source!$B:$B,'Process (2)'!$B873,Source!$Q:$Q,"Chiều")=0,"",SUMIFS(Source!M:M,Source!$B:$B,'Process (2)'!$B873,Source!$Q:$Q,"Chiều"))))</f>
        <v/>
      </c>
      <c r="I873" t="str">
        <f>IF($C873="","",IF($C873=0,"",
IF($H873="","",SUMIFS(Source!J:J,Source!$B:$B,'Process (2)'!$B873,Source!$Q:$Q,"Chiều"))))</f>
        <v/>
      </c>
      <c r="J873" t="str">
        <f>IF($C873="","",IF($C873=0,"",
IF($H873="","",SUMIFS(Source!K:K,Source!$B:$B,'Process (2)'!$B873,Source!$Q:$Q,"Chiều"))))</f>
        <v/>
      </c>
      <c r="K873" t="str">
        <f>IF($C873="","",IF($C873=0,"",
IF($H873="","",SUMIFS(Source!L:L,Source!$B:$B,'Process (2)'!$B873,Source!$Q:$Q,"Chiều"))))</f>
        <v/>
      </c>
    </row>
    <row r="874" spans="1:11" x14ac:dyDescent="0.25">
      <c r="A874" t="str">
        <v/>
      </c>
      <c r="B874" t="str">
        <v/>
      </c>
      <c r="C874" t="str">
        <f>IF(B874="","",COUNTIF(Source!$B$1:$B$999,B874))</f>
        <v/>
      </c>
      <c r="D874" t="str">
        <f>IF($C874="","",IF($C874=0,"",
IF(SUMIFS(Source!I:I,Source!$B:$B,'Process (2)'!$B874,Source!$Q:$Q,"Sáng")=0,"",SUMIFS(Source!I:I,Source!$B:$B,'Process (2)'!$B874,Source!$Q:$Q,"Sáng"))))</f>
        <v/>
      </c>
      <c r="E874" t="str">
        <f>IF($C874="","",IF($C874=0,"",
IF($D874="","",SUMIFS(Source!J:J,Source!$B:$B,'Process (2)'!$B874,Source!$Q:$Q,"Sáng"))))</f>
        <v/>
      </c>
      <c r="F874" t="str">
        <f>IF($C874="","",IF($C874=0,"",
IF($D874="","",SUMIFS(Source!K:K,Source!$B:$B,'Process (2)'!$B874,Source!$Q:$Q,"Sáng"))))</f>
        <v/>
      </c>
      <c r="G874" t="str">
        <f>IF($C874="","",IF($C874=0,"",
IF($D874="","",SUMIFS(Source!L:L,Source!$B:$B,'Process (2)'!$B874,Source!$Q:$Q,"Sáng"))))</f>
        <v/>
      </c>
      <c r="H874" t="str">
        <f>IF($C874="","",IF($C874=0,"",
IF(SUMIFS(Source!M:M,Source!$B:$B,'Process (2)'!$B874,Source!$Q:$Q,"Chiều")=0,"",SUMIFS(Source!M:M,Source!$B:$B,'Process (2)'!$B874,Source!$Q:$Q,"Chiều"))))</f>
        <v/>
      </c>
      <c r="I874" t="str">
        <f>IF($C874="","",IF($C874=0,"",
IF($H874="","",SUMIFS(Source!J:J,Source!$B:$B,'Process (2)'!$B874,Source!$Q:$Q,"Chiều"))))</f>
        <v/>
      </c>
      <c r="J874" t="str">
        <f>IF($C874="","",IF($C874=0,"",
IF($H874="","",SUMIFS(Source!K:K,Source!$B:$B,'Process (2)'!$B874,Source!$Q:$Q,"Chiều"))))</f>
        <v/>
      </c>
      <c r="K874" t="str">
        <f>IF($C874="","",IF($C874=0,"",
IF($H874="","",SUMIFS(Source!L:L,Source!$B:$B,'Process (2)'!$B874,Source!$Q:$Q,"Chiều"))))</f>
        <v/>
      </c>
    </row>
    <row r="875" spans="1:11" x14ac:dyDescent="0.25">
      <c r="A875" t="str">
        <v/>
      </c>
      <c r="B875" t="str">
        <v/>
      </c>
      <c r="C875" t="str">
        <f>IF(B875="","",COUNTIF(Source!$B$1:$B$999,B875))</f>
        <v/>
      </c>
      <c r="D875" t="str">
        <f>IF($C875="","",IF($C875=0,"",
IF(SUMIFS(Source!I:I,Source!$B:$B,'Process (2)'!$B875,Source!$Q:$Q,"Sáng")=0,"",SUMIFS(Source!I:I,Source!$B:$B,'Process (2)'!$B875,Source!$Q:$Q,"Sáng"))))</f>
        <v/>
      </c>
      <c r="E875" t="str">
        <f>IF($C875="","",IF($C875=0,"",
IF($D875="","",SUMIFS(Source!J:J,Source!$B:$B,'Process (2)'!$B875,Source!$Q:$Q,"Sáng"))))</f>
        <v/>
      </c>
      <c r="F875" t="str">
        <f>IF($C875="","",IF($C875=0,"",
IF($D875="","",SUMIFS(Source!K:K,Source!$B:$B,'Process (2)'!$B875,Source!$Q:$Q,"Sáng"))))</f>
        <v/>
      </c>
      <c r="G875" t="str">
        <f>IF($C875="","",IF($C875=0,"",
IF($D875="","",SUMIFS(Source!L:L,Source!$B:$B,'Process (2)'!$B875,Source!$Q:$Q,"Sáng"))))</f>
        <v/>
      </c>
      <c r="H875" t="str">
        <f>IF($C875="","",IF($C875=0,"",
IF(SUMIFS(Source!M:M,Source!$B:$B,'Process (2)'!$B875,Source!$Q:$Q,"Chiều")=0,"",SUMIFS(Source!M:M,Source!$B:$B,'Process (2)'!$B875,Source!$Q:$Q,"Chiều"))))</f>
        <v/>
      </c>
      <c r="I875" t="str">
        <f>IF($C875="","",IF($C875=0,"",
IF($H875="","",SUMIFS(Source!J:J,Source!$B:$B,'Process (2)'!$B875,Source!$Q:$Q,"Chiều"))))</f>
        <v/>
      </c>
      <c r="J875" t="str">
        <f>IF($C875="","",IF($C875=0,"",
IF($H875="","",SUMIFS(Source!K:K,Source!$B:$B,'Process (2)'!$B875,Source!$Q:$Q,"Chiều"))))</f>
        <v/>
      </c>
      <c r="K875" t="str">
        <f>IF($C875="","",IF($C875=0,"",
IF($H875="","",SUMIFS(Source!L:L,Source!$B:$B,'Process (2)'!$B875,Source!$Q:$Q,"Chiều"))))</f>
        <v/>
      </c>
    </row>
    <row r="876" spans="1:11" x14ac:dyDescent="0.25">
      <c r="A876" t="str">
        <v/>
      </c>
      <c r="B876" t="str">
        <v/>
      </c>
      <c r="C876" t="str">
        <f>IF(B876="","",COUNTIF(Source!$B$1:$B$999,B876))</f>
        <v/>
      </c>
      <c r="D876" t="str">
        <f>IF($C876="","",IF($C876=0,"",
IF(SUMIFS(Source!I:I,Source!$B:$B,'Process (2)'!$B876,Source!$Q:$Q,"Sáng")=0,"",SUMIFS(Source!I:I,Source!$B:$B,'Process (2)'!$B876,Source!$Q:$Q,"Sáng"))))</f>
        <v/>
      </c>
      <c r="E876" t="str">
        <f>IF($C876="","",IF($C876=0,"",
IF($D876="","",SUMIFS(Source!J:J,Source!$B:$B,'Process (2)'!$B876,Source!$Q:$Q,"Sáng"))))</f>
        <v/>
      </c>
      <c r="F876" t="str">
        <f>IF($C876="","",IF($C876=0,"",
IF($D876="","",SUMIFS(Source!K:K,Source!$B:$B,'Process (2)'!$B876,Source!$Q:$Q,"Sáng"))))</f>
        <v/>
      </c>
      <c r="G876" t="str">
        <f>IF($C876="","",IF($C876=0,"",
IF($D876="","",SUMIFS(Source!L:L,Source!$B:$B,'Process (2)'!$B876,Source!$Q:$Q,"Sáng"))))</f>
        <v/>
      </c>
      <c r="H876" t="str">
        <f>IF($C876="","",IF($C876=0,"",
IF(SUMIFS(Source!M:M,Source!$B:$B,'Process (2)'!$B876,Source!$Q:$Q,"Chiều")=0,"",SUMIFS(Source!M:M,Source!$B:$B,'Process (2)'!$B876,Source!$Q:$Q,"Chiều"))))</f>
        <v/>
      </c>
      <c r="I876" t="str">
        <f>IF($C876="","",IF($C876=0,"",
IF($H876="","",SUMIFS(Source!J:J,Source!$B:$B,'Process (2)'!$B876,Source!$Q:$Q,"Chiều"))))</f>
        <v/>
      </c>
      <c r="J876" t="str">
        <f>IF($C876="","",IF($C876=0,"",
IF($H876="","",SUMIFS(Source!K:K,Source!$B:$B,'Process (2)'!$B876,Source!$Q:$Q,"Chiều"))))</f>
        <v/>
      </c>
      <c r="K876" t="str">
        <f>IF($C876="","",IF($C876=0,"",
IF($H876="","",SUMIFS(Source!L:L,Source!$B:$B,'Process (2)'!$B876,Source!$Q:$Q,"Chiều"))))</f>
        <v/>
      </c>
    </row>
    <row r="877" spans="1:11" x14ac:dyDescent="0.25">
      <c r="A877" t="str">
        <v/>
      </c>
      <c r="B877" t="str">
        <v/>
      </c>
      <c r="C877" t="str">
        <f>IF(B877="","",COUNTIF(Source!$B$1:$B$999,B877))</f>
        <v/>
      </c>
      <c r="D877" t="str">
        <f>IF($C877="","",IF($C877=0,"",
IF(SUMIFS(Source!I:I,Source!$B:$B,'Process (2)'!$B877,Source!$Q:$Q,"Sáng")=0,"",SUMIFS(Source!I:I,Source!$B:$B,'Process (2)'!$B877,Source!$Q:$Q,"Sáng"))))</f>
        <v/>
      </c>
      <c r="E877" t="str">
        <f>IF($C877="","",IF($C877=0,"",
IF($D877="","",SUMIFS(Source!J:J,Source!$B:$B,'Process (2)'!$B877,Source!$Q:$Q,"Sáng"))))</f>
        <v/>
      </c>
      <c r="F877" t="str">
        <f>IF($C877="","",IF($C877=0,"",
IF($D877="","",SUMIFS(Source!K:K,Source!$B:$B,'Process (2)'!$B877,Source!$Q:$Q,"Sáng"))))</f>
        <v/>
      </c>
      <c r="G877" t="str">
        <f>IF($C877="","",IF($C877=0,"",
IF($D877="","",SUMIFS(Source!L:L,Source!$B:$B,'Process (2)'!$B877,Source!$Q:$Q,"Sáng"))))</f>
        <v/>
      </c>
      <c r="H877" t="str">
        <f>IF($C877="","",IF($C877=0,"",
IF(SUMIFS(Source!M:M,Source!$B:$B,'Process (2)'!$B877,Source!$Q:$Q,"Chiều")=0,"",SUMIFS(Source!M:M,Source!$B:$B,'Process (2)'!$B877,Source!$Q:$Q,"Chiều"))))</f>
        <v/>
      </c>
      <c r="I877" t="str">
        <f>IF($C877="","",IF($C877=0,"",
IF($H877="","",SUMIFS(Source!J:J,Source!$B:$B,'Process (2)'!$B877,Source!$Q:$Q,"Chiều"))))</f>
        <v/>
      </c>
      <c r="J877" t="str">
        <f>IF($C877="","",IF($C877=0,"",
IF($H877="","",SUMIFS(Source!K:K,Source!$B:$B,'Process (2)'!$B877,Source!$Q:$Q,"Chiều"))))</f>
        <v/>
      </c>
      <c r="K877" t="str">
        <f>IF($C877="","",IF($C877=0,"",
IF($H877="","",SUMIFS(Source!L:L,Source!$B:$B,'Process (2)'!$B877,Source!$Q:$Q,"Chiều"))))</f>
        <v/>
      </c>
    </row>
    <row r="878" spans="1:11" x14ac:dyDescent="0.25">
      <c r="A878" t="str">
        <v/>
      </c>
      <c r="B878" t="str">
        <v/>
      </c>
      <c r="C878" t="str">
        <f>IF(B878="","",COUNTIF(Source!$B$1:$B$999,B878))</f>
        <v/>
      </c>
      <c r="D878" t="str">
        <f>IF($C878="","",IF($C878=0,"",
IF(SUMIFS(Source!I:I,Source!$B:$B,'Process (2)'!$B878,Source!$Q:$Q,"Sáng")=0,"",SUMIFS(Source!I:I,Source!$B:$B,'Process (2)'!$B878,Source!$Q:$Q,"Sáng"))))</f>
        <v/>
      </c>
      <c r="E878" t="str">
        <f>IF($C878="","",IF($C878=0,"",
IF($D878="","",SUMIFS(Source!J:J,Source!$B:$B,'Process (2)'!$B878,Source!$Q:$Q,"Sáng"))))</f>
        <v/>
      </c>
      <c r="F878" t="str">
        <f>IF($C878="","",IF($C878=0,"",
IF($D878="","",SUMIFS(Source!K:K,Source!$B:$B,'Process (2)'!$B878,Source!$Q:$Q,"Sáng"))))</f>
        <v/>
      </c>
      <c r="G878" t="str">
        <f>IF($C878="","",IF($C878=0,"",
IF($D878="","",SUMIFS(Source!L:L,Source!$B:$B,'Process (2)'!$B878,Source!$Q:$Q,"Sáng"))))</f>
        <v/>
      </c>
      <c r="H878" t="str">
        <f>IF($C878="","",IF($C878=0,"",
IF(SUMIFS(Source!M:M,Source!$B:$B,'Process (2)'!$B878,Source!$Q:$Q,"Chiều")=0,"",SUMIFS(Source!M:M,Source!$B:$B,'Process (2)'!$B878,Source!$Q:$Q,"Chiều"))))</f>
        <v/>
      </c>
      <c r="I878" t="str">
        <f>IF($C878="","",IF($C878=0,"",
IF($H878="","",SUMIFS(Source!J:J,Source!$B:$B,'Process (2)'!$B878,Source!$Q:$Q,"Chiều"))))</f>
        <v/>
      </c>
      <c r="J878" t="str">
        <f>IF($C878="","",IF($C878=0,"",
IF($H878="","",SUMIFS(Source!K:K,Source!$B:$B,'Process (2)'!$B878,Source!$Q:$Q,"Chiều"))))</f>
        <v/>
      </c>
      <c r="K878" t="str">
        <f>IF($C878="","",IF($C878=0,"",
IF($H878="","",SUMIFS(Source!L:L,Source!$B:$B,'Process (2)'!$B878,Source!$Q:$Q,"Chiều"))))</f>
        <v/>
      </c>
    </row>
    <row r="879" spans="1:11" x14ac:dyDescent="0.25">
      <c r="A879" t="str">
        <v/>
      </c>
      <c r="B879" t="str">
        <v/>
      </c>
      <c r="C879" t="str">
        <f>IF(B879="","",COUNTIF(Source!$B$1:$B$999,B879))</f>
        <v/>
      </c>
      <c r="D879" t="str">
        <f>IF($C879="","",IF($C879=0,"",
IF(SUMIFS(Source!I:I,Source!$B:$B,'Process (2)'!$B879,Source!$Q:$Q,"Sáng")=0,"",SUMIFS(Source!I:I,Source!$B:$B,'Process (2)'!$B879,Source!$Q:$Q,"Sáng"))))</f>
        <v/>
      </c>
      <c r="E879" t="str">
        <f>IF($C879="","",IF($C879=0,"",
IF($D879="","",SUMIFS(Source!J:J,Source!$B:$B,'Process (2)'!$B879,Source!$Q:$Q,"Sáng"))))</f>
        <v/>
      </c>
      <c r="F879" t="str">
        <f>IF($C879="","",IF($C879=0,"",
IF($D879="","",SUMIFS(Source!K:K,Source!$B:$B,'Process (2)'!$B879,Source!$Q:$Q,"Sáng"))))</f>
        <v/>
      </c>
      <c r="G879" t="str">
        <f>IF($C879="","",IF($C879=0,"",
IF($D879="","",SUMIFS(Source!L:L,Source!$B:$B,'Process (2)'!$B879,Source!$Q:$Q,"Sáng"))))</f>
        <v/>
      </c>
      <c r="H879" t="str">
        <f>IF($C879="","",IF($C879=0,"",
IF(SUMIFS(Source!M:M,Source!$B:$B,'Process (2)'!$B879,Source!$Q:$Q,"Chiều")=0,"",SUMIFS(Source!M:M,Source!$B:$B,'Process (2)'!$B879,Source!$Q:$Q,"Chiều"))))</f>
        <v/>
      </c>
      <c r="I879" t="str">
        <f>IF($C879="","",IF($C879=0,"",
IF($H879="","",SUMIFS(Source!J:J,Source!$B:$B,'Process (2)'!$B879,Source!$Q:$Q,"Chiều"))))</f>
        <v/>
      </c>
      <c r="J879" t="str">
        <f>IF($C879="","",IF($C879=0,"",
IF($H879="","",SUMIFS(Source!K:K,Source!$B:$B,'Process (2)'!$B879,Source!$Q:$Q,"Chiều"))))</f>
        <v/>
      </c>
      <c r="K879" t="str">
        <f>IF($C879="","",IF($C879=0,"",
IF($H879="","",SUMIFS(Source!L:L,Source!$B:$B,'Process (2)'!$B879,Source!$Q:$Q,"Chiều"))))</f>
        <v/>
      </c>
    </row>
    <row r="880" spans="1:11" x14ac:dyDescent="0.25">
      <c r="A880" t="str">
        <v/>
      </c>
      <c r="B880" t="str">
        <v/>
      </c>
      <c r="C880" t="str">
        <f>IF(B880="","",COUNTIF(Source!$B$1:$B$999,B880))</f>
        <v/>
      </c>
      <c r="D880" t="str">
        <f>IF($C880="","",IF($C880=0,"",
IF(SUMIFS(Source!I:I,Source!$B:$B,'Process (2)'!$B880,Source!$Q:$Q,"Sáng")=0,"",SUMIFS(Source!I:I,Source!$B:$B,'Process (2)'!$B880,Source!$Q:$Q,"Sáng"))))</f>
        <v/>
      </c>
      <c r="E880" t="str">
        <f>IF($C880="","",IF($C880=0,"",
IF($D880="","",SUMIFS(Source!J:J,Source!$B:$B,'Process (2)'!$B880,Source!$Q:$Q,"Sáng"))))</f>
        <v/>
      </c>
      <c r="F880" t="str">
        <f>IF($C880="","",IF($C880=0,"",
IF($D880="","",SUMIFS(Source!K:K,Source!$B:$B,'Process (2)'!$B880,Source!$Q:$Q,"Sáng"))))</f>
        <v/>
      </c>
      <c r="G880" t="str">
        <f>IF($C880="","",IF($C880=0,"",
IF($D880="","",SUMIFS(Source!L:L,Source!$B:$B,'Process (2)'!$B880,Source!$Q:$Q,"Sáng"))))</f>
        <v/>
      </c>
      <c r="H880" t="str">
        <f>IF($C880="","",IF($C880=0,"",
IF(SUMIFS(Source!M:M,Source!$B:$B,'Process (2)'!$B880,Source!$Q:$Q,"Chiều")=0,"",SUMIFS(Source!M:M,Source!$B:$B,'Process (2)'!$B880,Source!$Q:$Q,"Chiều"))))</f>
        <v/>
      </c>
      <c r="I880" t="str">
        <f>IF($C880="","",IF($C880=0,"",
IF($H880="","",SUMIFS(Source!J:J,Source!$B:$B,'Process (2)'!$B880,Source!$Q:$Q,"Chiều"))))</f>
        <v/>
      </c>
      <c r="J880" t="str">
        <f>IF($C880="","",IF($C880=0,"",
IF($H880="","",SUMIFS(Source!K:K,Source!$B:$B,'Process (2)'!$B880,Source!$Q:$Q,"Chiều"))))</f>
        <v/>
      </c>
      <c r="K880" t="str">
        <f>IF($C880="","",IF($C880=0,"",
IF($H880="","",SUMIFS(Source!L:L,Source!$B:$B,'Process (2)'!$B880,Source!$Q:$Q,"Chiều"))))</f>
        <v/>
      </c>
    </row>
    <row r="881" spans="1:11" x14ac:dyDescent="0.25">
      <c r="A881" t="str">
        <v/>
      </c>
      <c r="B881" t="str">
        <v/>
      </c>
      <c r="C881" t="str">
        <f>IF(B881="","",COUNTIF(Source!$B$1:$B$999,B881))</f>
        <v/>
      </c>
      <c r="D881" t="str">
        <f>IF($C881="","",IF($C881=0,"",
IF(SUMIFS(Source!I:I,Source!$B:$B,'Process (2)'!$B881,Source!$Q:$Q,"Sáng")=0,"",SUMIFS(Source!I:I,Source!$B:$B,'Process (2)'!$B881,Source!$Q:$Q,"Sáng"))))</f>
        <v/>
      </c>
      <c r="E881" t="str">
        <f>IF($C881="","",IF($C881=0,"",
IF($D881="","",SUMIFS(Source!J:J,Source!$B:$B,'Process (2)'!$B881,Source!$Q:$Q,"Sáng"))))</f>
        <v/>
      </c>
      <c r="F881" t="str">
        <f>IF($C881="","",IF($C881=0,"",
IF($D881="","",SUMIFS(Source!K:K,Source!$B:$B,'Process (2)'!$B881,Source!$Q:$Q,"Sáng"))))</f>
        <v/>
      </c>
      <c r="G881" t="str">
        <f>IF($C881="","",IF($C881=0,"",
IF($D881="","",SUMIFS(Source!L:L,Source!$B:$B,'Process (2)'!$B881,Source!$Q:$Q,"Sáng"))))</f>
        <v/>
      </c>
      <c r="H881" t="str">
        <f>IF($C881="","",IF($C881=0,"",
IF(SUMIFS(Source!M:M,Source!$B:$B,'Process (2)'!$B881,Source!$Q:$Q,"Chiều")=0,"",SUMIFS(Source!M:M,Source!$B:$B,'Process (2)'!$B881,Source!$Q:$Q,"Chiều"))))</f>
        <v/>
      </c>
      <c r="I881" t="str">
        <f>IF($C881="","",IF($C881=0,"",
IF($H881="","",SUMIFS(Source!J:J,Source!$B:$B,'Process (2)'!$B881,Source!$Q:$Q,"Chiều"))))</f>
        <v/>
      </c>
      <c r="J881" t="str">
        <f>IF($C881="","",IF($C881=0,"",
IF($H881="","",SUMIFS(Source!K:K,Source!$B:$B,'Process (2)'!$B881,Source!$Q:$Q,"Chiều"))))</f>
        <v/>
      </c>
      <c r="K881" t="str">
        <f>IF($C881="","",IF($C881=0,"",
IF($H881="","",SUMIFS(Source!L:L,Source!$B:$B,'Process (2)'!$B881,Source!$Q:$Q,"Chiều"))))</f>
        <v/>
      </c>
    </row>
    <row r="882" spans="1:11" x14ac:dyDescent="0.25">
      <c r="A882" t="str">
        <v/>
      </c>
      <c r="B882" t="str">
        <v/>
      </c>
      <c r="C882" t="str">
        <f>IF(B882="","",COUNTIF(Source!$B$1:$B$999,B882))</f>
        <v/>
      </c>
      <c r="D882" t="str">
        <f>IF($C882="","",IF($C882=0,"",
IF(SUMIFS(Source!I:I,Source!$B:$B,'Process (2)'!$B882,Source!$Q:$Q,"Sáng")=0,"",SUMIFS(Source!I:I,Source!$B:$B,'Process (2)'!$B882,Source!$Q:$Q,"Sáng"))))</f>
        <v/>
      </c>
      <c r="E882" t="str">
        <f>IF($C882="","",IF($C882=0,"",
IF($D882="","",SUMIFS(Source!J:J,Source!$B:$B,'Process (2)'!$B882,Source!$Q:$Q,"Sáng"))))</f>
        <v/>
      </c>
      <c r="F882" t="str">
        <f>IF($C882="","",IF($C882=0,"",
IF($D882="","",SUMIFS(Source!K:K,Source!$B:$B,'Process (2)'!$B882,Source!$Q:$Q,"Sáng"))))</f>
        <v/>
      </c>
      <c r="G882" t="str">
        <f>IF($C882="","",IF($C882=0,"",
IF($D882="","",SUMIFS(Source!L:L,Source!$B:$B,'Process (2)'!$B882,Source!$Q:$Q,"Sáng"))))</f>
        <v/>
      </c>
      <c r="H882" t="str">
        <f>IF($C882="","",IF($C882=0,"",
IF(SUMIFS(Source!M:M,Source!$B:$B,'Process (2)'!$B882,Source!$Q:$Q,"Chiều")=0,"",SUMIFS(Source!M:M,Source!$B:$B,'Process (2)'!$B882,Source!$Q:$Q,"Chiều"))))</f>
        <v/>
      </c>
      <c r="I882" t="str">
        <f>IF($C882="","",IF($C882=0,"",
IF($H882="","",SUMIFS(Source!J:J,Source!$B:$B,'Process (2)'!$B882,Source!$Q:$Q,"Chiều"))))</f>
        <v/>
      </c>
      <c r="J882" t="str">
        <f>IF($C882="","",IF($C882=0,"",
IF($H882="","",SUMIFS(Source!K:K,Source!$B:$B,'Process (2)'!$B882,Source!$Q:$Q,"Chiều"))))</f>
        <v/>
      </c>
      <c r="K882" t="str">
        <f>IF($C882="","",IF($C882=0,"",
IF($H882="","",SUMIFS(Source!L:L,Source!$B:$B,'Process (2)'!$B882,Source!$Q:$Q,"Chiều"))))</f>
        <v/>
      </c>
    </row>
    <row r="883" spans="1:11" x14ac:dyDescent="0.25">
      <c r="A883" t="str">
        <v/>
      </c>
      <c r="B883" t="str">
        <v/>
      </c>
      <c r="C883" t="str">
        <f>IF(B883="","",COUNTIF(Source!$B$1:$B$999,B883))</f>
        <v/>
      </c>
      <c r="D883" t="str">
        <f>IF($C883="","",IF($C883=0,"",
IF(SUMIFS(Source!I:I,Source!$B:$B,'Process (2)'!$B883,Source!$Q:$Q,"Sáng")=0,"",SUMIFS(Source!I:I,Source!$B:$B,'Process (2)'!$B883,Source!$Q:$Q,"Sáng"))))</f>
        <v/>
      </c>
      <c r="E883" t="str">
        <f>IF($C883="","",IF($C883=0,"",
IF($D883="","",SUMIFS(Source!J:J,Source!$B:$B,'Process (2)'!$B883,Source!$Q:$Q,"Sáng"))))</f>
        <v/>
      </c>
      <c r="F883" t="str">
        <f>IF($C883="","",IF($C883=0,"",
IF($D883="","",SUMIFS(Source!K:K,Source!$B:$B,'Process (2)'!$B883,Source!$Q:$Q,"Sáng"))))</f>
        <v/>
      </c>
      <c r="G883" t="str">
        <f>IF($C883="","",IF($C883=0,"",
IF($D883="","",SUMIFS(Source!L:L,Source!$B:$B,'Process (2)'!$B883,Source!$Q:$Q,"Sáng"))))</f>
        <v/>
      </c>
      <c r="H883" t="str">
        <f>IF($C883="","",IF($C883=0,"",
IF(SUMIFS(Source!M:M,Source!$B:$B,'Process (2)'!$B883,Source!$Q:$Q,"Chiều")=0,"",SUMIFS(Source!M:M,Source!$B:$B,'Process (2)'!$B883,Source!$Q:$Q,"Chiều"))))</f>
        <v/>
      </c>
      <c r="I883" t="str">
        <f>IF($C883="","",IF($C883=0,"",
IF($H883="","",SUMIFS(Source!J:J,Source!$B:$B,'Process (2)'!$B883,Source!$Q:$Q,"Chiều"))))</f>
        <v/>
      </c>
      <c r="J883" t="str">
        <f>IF($C883="","",IF($C883=0,"",
IF($H883="","",SUMIFS(Source!K:K,Source!$B:$B,'Process (2)'!$B883,Source!$Q:$Q,"Chiều"))))</f>
        <v/>
      </c>
      <c r="K883" t="str">
        <f>IF($C883="","",IF($C883=0,"",
IF($H883="","",SUMIFS(Source!L:L,Source!$B:$B,'Process (2)'!$B883,Source!$Q:$Q,"Chiều"))))</f>
        <v/>
      </c>
    </row>
    <row r="884" spans="1:11" x14ac:dyDescent="0.25">
      <c r="A884" t="str">
        <v/>
      </c>
      <c r="B884" t="str">
        <v/>
      </c>
      <c r="C884" t="str">
        <f>IF(B884="","",COUNTIF(Source!$B$1:$B$999,B884))</f>
        <v/>
      </c>
      <c r="D884" t="str">
        <f>IF($C884="","",IF($C884=0,"",
IF(SUMIFS(Source!I:I,Source!$B:$B,'Process (2)'!$B884,Source!$Q:$Q,"Sáng")=0,"",SUMIFS(Source!I:I,Source!$B:$B,'Process (2)'!$B884,Source!$Q:$Q,"Sáng"))))</f>
        <v/>
      </c>
      <c r="E884" t="str">
        <f>IF($C884="","",IF($C884=0,"",
IF($D884="","",SUMIFS(Source!J:J,Source!$B:$B,'Process (2)'!$B884,Source!$Q:$Q,"Sáng"))))</f>
        <v/>
      </c>
      <c r="F884" t="str">
        <f>IF($C884="","",IF($C884=0,"",
IF($D884="","",SUMIFS(Source!K:K,Source!$B:$B,'Process (2)'!$B884,Source!$Q:$Q,"Sáng"))))</f>
        <v/>
      </c>
      <c r="G884" t="str">
        <f>IF($C884="","",IF($C884=0,"",
IF($D884="","",SUMIFS(Source!L:L,Source!$B:$B,'Process (2)'!$B884,Source!$Q:$Q,"Sáng"))))</f>
        <v/>
      </c>
      <c r="H884" t="str">
        <f>IF($C884="","",IF($C884=0,"",
IF(SUMIFS(Source!M:M,Source!$B:$B,'Process (2)'!$B884,Source!$Q:$Q,"Chiều")=0,"",SUMIFS(Source!M:M,Source!$B:$B,'Process (2)'!$B884,Source!$Q:$Q,"Chiều"))))</f>
        <v/>
      </c>
      <c r="I884" t="str">
        <f>IF($C884="","",IF($C884=0,"",
IF($H884="","",SUMIFS(Source!J:J,Source!$B:$B,'Process (2)'!$B884,Source!$Q:$Q,"Chiều"))))</f>
        <v/>
      </c>
      <c r="J884" t="str">
        <f>IF($C884="","",IF($C884=0,"",
IF($H884="","",SUMIFS(Source!K:K,Source!$B:$B,'Process (2)'!$B884,Source!$Q:$Q,"Chiều"))))</f>
        <v/>
      </c>
      <c r="K884" t="str">
        <f>IF($C884="","",IF($C884=0,"",
IF($H884="","",SUMIFS(Source!L:L,Source!$B:$B,'Process (2)'!$B884,Source!$Q:$Q,"Chiều"))))</f>
        <v/>
      </c>
    </row>
    <row r="885" spans="1:11" x14ac:dyDescent="0.25">
      <c r="A885" t="str">
        <v/>
      </c>
      <c r="B885" t="str">
        <v/>
      </c>
      <c r="C885" t="str">
        <f>IF(B885="","",COUNTIF(Source!$B$1:$B$999,B885))</f>
        <v/>
      </c>
      <c r="D885" t="str">
        <f>IF($C885="","",IF($C885=0,"",
IF(SUMIFS(Source!I:I,Source!$B:$B,'Process (2)'!$B885,Source!$Q:$Q,"Sáng")=0,"",SUMIFS(Source!I:I,Source!$B:$B,'Process (2)'!$B885,Source!$Q:$Q,"Sáng"))))</f>
        <v/>
      </c>
      <c r="E885" t="str">
        <f>IF($C885="","",IF($C885=0,"",
IF($D885="","",SUMIFS(Source!J:J,Source!$B:$B,'Process (2)'!$B885,Source!$Q:$Q,"Sáng"))))</f>
        <v/>
      </c>
      <c r="F885" t="str">
        <f>IF($C885="","",IF($C885=0,"",
IF($D885="","",SUMIFS(Source!K:K,Source!$B:$B,'Process (2)'!$B885,Source!$Q:$Q,"Sáng"))))</f>
        <v/>
      </c>
      <c r="G885" t="str">
        <f>IF($C885="","",IF($C885=0,"",
IF($D885="","",SUMIFS(Source!L:L,Source!$B:$B,'Process (2)'!$B885,Source!$Q:$Q,"Sáng"))))</f>
        <v/>
      </c>
      <c r="H885" t="str">
        <f>IF($C885="","",IF($C885=0,"",
IF(SUMIFS(Source!M:M,Source!$B:$B,'Process (2)'!$B885,Source!$Q:$Q,"Chiều")=0,"",SUMIFS(Source!M:M,Source!$B:$B,'Process (2)'!$B885,Source!$Q:$Q,"Chiều"))))</f>
        <v/>
      </c>
      <c r="I885" t="str">
        <f>IF($C885="","",IF($C885=0,"",
IF($H885="","",SUMIFS(Source!J:J,Source!$B:$B,'Process (2)'!$B885,Source!$Q:$Q,"Chiều"))))</f>
        <v/>
      </c>
      <c r="J885" t="str">
        <f>IF($C885="","",IF($C885=0,"",
IF($H885="","",SUMIFS(Source!K:K,Source!$B:$B,'Process (2)'!$B885,Source!$Q:$Q,"Chiều"))))</f>
        <v/>
      </c>
      <c r="K885" t="str">
        <f>IF($C885="","",IF($C885=0,"",
IF($H885="","",SUMIFS(Source!L:L,Source!$B:$B,'Process (2)'!$B885,Source!$Q:$Q,"Chiều"))))</f>
        <v/>
      </c>
    </row>
    <row r="886" spans="1:11" x14ac:dyDescent="0.25">
      <c r="A886" t="str">
        <v/>
      </c>
      <c r="B886" t="str">
        <v/>
      </c>
      <c r="C886" t="str">
        <f>IF(B886="","",COUNTIF(Source!$B$1:$B$999,B886))</f>
        <v/>
      </c>
      <c r="D886" t="str">
        <f>IF($C886="","",IF($C886=0,"",
IF(SUMIFS(Source!I:I,Source!$B:$B,'Process (2)'!$B886,Source!$Q:$Q,"Sáng")=0,"",SUMIFS(Source!I:I,Source!$B:$B,'Process (2)'!$B886,Source!$Q:$Q,"Sáng"))))</f>
        <v/>
      </c>
      <c r="E886" t="str">
        <f>IF($C886="","",IF($C886=0,"",
IF($D886="","",SUMIFS(Source!J:J,Source!$B:$B,'Process (2)'!$B886,Source!$Q:$Q,"Sáng"))))</f>
        <v/>
      </c>
      <c r="F886" t="str">
        <f>IF($C886="","",IF($C886=0,"",
IF($D886="","",SUMIFS(Source!K:K,Source!$B:$B,'Process (2)'!$B886,Source!$Q:$Q,"Sáng"))))</f>
        <v/>
      </c>
      <c r="G886" t="str">
        <f>IF($C886="","",IF($C886=0,"",
IF($D886="","",SUMIFS(Source!L:L,Source!$B:$B,'Process (2)'!$B886,Source!$Q:$Q,"Sáng"))))</f>
        <v/>
      </c>
      <c r="H886" t="str">
        <f>IF($C886="","",IF($C886=0,"",
IF(SUMIFS(Source!M:M,Source!$B:$B,'Process (2)'!$B886,Source!$Q:$Q,"Chiều")=0,"",SUMIFS(Source!M:M,Source!$B:$B,'Process (2)'!$B886,Source!$Q:$Q,"Chiều"))))</f>
        <v/>
      </c>
      <c r="I886" t="str">
        <f>IF($C886="","",IF($C886=0,"",
IF($H886="","",SUMIFS(Source!J:J,Source!$B:$B,'Process (2)'!$B886,Source!$Q:$Q,"Chiều"))))</f>
        <v/>
      </c>
      <c r="J886" t="str">
        <f>IF($C886="","",IF($C886=0,"",
IF($H886="","",SUMIFS(Source!K:K,Source!$B:$B,'Process (2)'!$B886,Source!$Q:$Q,"Chiều"))))</f>
        <v/>
      </c>
      <c r="K886" t="str">
        <f>IF($C886="","",IF($C886=0,"",
IF($H886="","",SUMIFS(Source!L:L,Source!$B:$B,'Process (2)'!$B886,Source!$Q:$Q,"Chiều"))))</f>
        <v/>
      </c>
    </row>
    <row r="887" spans="1:11" x14ac:dyDescent="0.25">
      <c r="A887" t="str">
        <v/>
      </c>
      <c r="B887" t="str">
        <v/>
      </c>
      <c r="C887" t="str">
        <f>IF(B887="","",COUNTIF(Source!$B$1:$B$999,B887))</f>
        <v/>
      </c>
      <c r="D887" t="str">
        <f>IF($C887="","",IF($C887=0,"",
IF(SUMIFS(Source!I:I,Source!$B:$B,'Process (2)'!$B887,Source!$Q:$Q,"Sáng")=0,"",SUMIFS(Source!I:I,Source!$B:$B,'Process (2)'!$B887,Source!$Q:$Q,"Sáng"))))</f>
        <v/>
      </c>
      <c r="E887" t="str">
        <f>IF($C887="","",IF($C887=0,"",
IF($D887="","",SUMIFS(Source!J:J,Source!$B:$B,'Process (2)'!$B887,Source!$Q:$Q,"Sáng"))))</f>
        <v/>
      </c>
      <c r="F887" t="str">
        <f>IF($C887="","",IF($C887=0,"",
IF($D887="","",SUMIFS(Source!K:K,Source!$B:$B,'Process (2)'!$B887,Source!$Q:$Q,"Sáng"))))</f>
        <v/>
      </c>
      <c r="G887" t="str">
        <f>IF($C887="","",IF($C887=0,"",
IF($D887="","",SUMIFS(Source!L:L,Source!$B:$B,'Process (2)'!$B887,Source!$Q:$Q,"Sáng"))))</f>
        <v/>
      </c>
      <c r="H887" t="str">
        <f>IF($C887="","",IF($C887=0,"",
IF(SUMIFS(Source!M:M,Source!$B:$B,'Process (2)'!$B887,Source!$Q:$Q,"Chiều")=0,"",SUMIFS(Source!M:M,Source!$B:$B,'Process (2)'!$B887,Source!$Q:$Q,"Chiều"))))</f>
        <v/>
      </c>
      <c r="I887" t="str">
        <f>IF($C887="","",IF($C887=0,"",
IF($H887="","",SUMIFS(Source!J:J,Source!$B:$B,'Process (2)'!$B887,Source!$Q:$Q,"Chiều"))))</f>
        <v/>
      </c>
      <c r="J887" t="str">
        <f>IF($C887="","",IF($C887=0,"",
IF($H887="","",SUMIFS(Source!K:K,Source!$B:$B,'Process (2)'!$B887,Source!$Q:$Q,"Chiều"))))</f>
        <v/>
      </c>
      <c r="K887" t="str">
        <f>IF($C887="","",IF($C887=0,"",
IF($H887="","",SUMIFS(Source!L:L,Source!$B:$B,'Process (2)'!$B887,Source!$Q:$Q,"Chiều"))))</f>
        <v/>
      </c>
    </row>
    <row r="888" spans="1:11" x14ac:dyDescent="0.25">
      <c r="A888" t="str">
        <v/>
      </c>
      <c r="B888" t="str">
        <v/>
      </c>
      <c r="C888" t="str">
        <f>IF(B888="","",COUNTIF(Source!$B$1:$B$999,B888))</f>
        <v/>
      </c>
      <c r="D888" t="str">
        <f>IF($C888="","",IF($C888=0,"",
IF(SUMIFS(Source!I:I,Source!$B:$B,'Process (2)'!$B888,Source!$Q:$Q,"Sáng")=0,"",SUMIFS(Source!I:I,Source!$B:$B,'Process (2)'!$B888,Source!$Q:$Q,"Sáng"))))</f>
        <v/>
      </c>
      <c r="E888" t="str">
        <f>IF($C888="","",IF($C888=0,"",
IF($D888="","",SUMIFS(Source!J:J,Source!$B:$B,'Process (2)'!$B888,Source!$Q:$Q,"Sáng"))))</f>
        <v/>
      </c>
      <c r="F888" t="str">
        <f>IF($C888="","",IF($C888=0,"",
IF($D888="","",SUMIFS(Source!K:K,Source!$B:$B,'Process (2)'!$B888,Source!$Q:$Q,"Sáng"))))</f>
        <v/>
      </c>
      <c r="G888" t="str">
        <f>IF($C888="","",IF($C888=0,"",
IF($D888="","",SUMIFS(Source!L:L,Source!$B:$B,'Process (2)'!$B888,Source!$Q:$Q,"Sáng"))))</f>
        <v/>
      </c>
      <c r="H888" t="str">
        <f>IF($C888="","",IF($C888=0,"",
IF(SUMIFS(Source!M:M,Source!$B:$B,'Process (2)'!$B888,Source!$Q:$Q,"Chiều")=0,"",SUMIFS(Source!M:M,Source!$B:$B,'Process (2)'!$B888,Source!$Q:$Q,"Chiều"))))</f>
        <v/>
      </c>
      <c r="I888" t="str">
        <f>IF($C888="","",IF($C888=0,"",
IF($H888="","",SUMIFS(Source!J:J,Source!$B:$B,'Process (2)'!$B888,Source!$Q:$Q,"Chiều"))))</f>
        <v/>
      </c>
      <c r="J888" t="str">
        <f>IF($C888="","",IF($C888=0,"",
IF($H888="","",SUMIFS(Source!K:K,Source!$B:$B,'Process (2)'!$B888,Source!$Q:$Q,"Chiều"))))</f>
        <v/>
      </c>
      <c r="K888" t="str">
        <f>IF($C888="","",IF($C888=0,"",
IF($H888="","",SUMIFS(Source!L:L,Source!$B:$B,'Process (2)'!$B888,Source!$Q:$Q,"Chiều"))))</f>
        <v/>
      </c>
    </row>
    <row r="889" spans="1:11" x14ac:dyDescent="0.25">
      <c r="A889" t="str">
        <v/>
      </c>
      <c r="B889" t="str">
        <v/>
      </c>
      <c r="C889" t="str">
        <f>IF(B889="","",COUNTIF(Source!$B$1:$B$999,B889))</f>
        <v/>
      </c>
      <c r="D889" t="str">
        <f>IF($C889="","",IF($C889=0,"",
IF(SUMIFS(Source!I:I,Source!$B:$B,'Process (2)'!$B889,Source!$Q:$Q,"Sáng")=0,"",SUMIFS(Source!I:I,Source!$B:$B,'Process (2)'!$B889,Source!$Q:$Q,"Sáng"))))</f>
        <v/>
      </c>
      <c r="E889" t="str">
        <f>IF($C889="","",IF($C889=0,"",
IF($D889="","",SUMIFS(Source!J:J,Source!$B:$B,'Process (2)'!$B889,Source!$Q:$Q,"Sáng"))))</f>
        <v/>
      </c>
      <c r="F889" t="str">
        <f>IF($C889="","",IF($C889=0,"",
IF($D889="","",SUMIFS(Source!K:K,Source!$B:$B,'Process (2)'!$B889,Source!$Q:$Q,"Sáng"))))</f>
        <v/>
      </c>
      <c r="G889" t="str">
        <f>IF($C889="","",IF($C889=0,"",
IF($D889="","",SUMIFS(Source!L:L,Source!$B:$B,'Process (2)'!$B889,Source!$Q:$Q,"Sáng"))))</f>
        <v/>
      </c>
      <c r="H889" t="str">
        <f>IF($C889="","",IF($C889=0,"",
IF(SUMIFS(Source!M:M,Source!$B:$B,'Process (2)'!$B889,Source!$Q:$Q,"Chiều")=0,"",SUMIFS(Source!M:M,Source!$B:$B,'Process (2)'!$B889,Source!$Q:$Q,"Chiều"))))</f>
        <v/>
      </c>
      <c r="I889" t="str">
        <f>IF($C889="","",IF($C889=0,"",
IF($H889="","",SUMIFS(Source!J:J,Source!$B:$B,'Process (2)'!$B889,Source!$Q:$Q,"Chiều"))))</f>
        <v/>
      </c>
      <c r="J889" t="str">
        <f>IF($C889="","",IF($C889=0,"",
IF($H889="","",SUMIFS(Source!K:K,Source!$B:$B,'Process (2)'!$B889,Source!$Q:$Q,"Chiều"))))</f>
        <v/>
      </c>
      <c r="K889" t="str">
        <f>IF($C889="","",IF($C889=0,"",
IF($H889="","",SUMIFS(Source!L:L,Source!$B:$B,'Process (2)'!$B889,Source!$Q:$Q,"Chiều"))))</f>
        <v/>
      </c>
    </row>
    <row r="890" spans="1:11" x14ac:dyDescent="0.25">
      <c r="A890" t="str">
        <v/>
      </c>
      <c r="B890" t="str">
        <v/>
      </c>
      <c r="C890" t="str">
        <f>IF(B890="","",COUNTIF(Source!$B$1:$B$999,B890))</f>
        <v/>
      </c>
      <c r="D890" t="str">
        <f>IF($C890="","",IF($C890=0,"",
IF(SUMIFS(Source!I:I,Source!$B:$B,'Process (2)'!$B890,Source!$Q:$Q,"Sáng")=0,"",SUMIFS(Source!I:I,Source!$B:$B,'Process (2)'!$B890,Source!$Q:$Q,"Sáng"))))</f>
        <v/>
      </c>
      <c r="E890" t="str">
        <f>IF($C890="","",IF($C890=0,"",
IF($D890="","",SUMIFS(Source!J:J,Source!$B:$B,'Process (2)'!$B890,Source!$Q:$Q,"Sáng"))))</f>
        <v/>
      </c>
      <c r="F890" t="str">
        <f>IF($C890="","",IF($C890=0,"",
IF($D890="","",SUMIFS(Source!K:K,Source!$B:$B,'Process (2)'!$B890,Source!$Q:$Q,"Sáng"))))</f>
        <v/>
      </c>
      <c r="G890" t="str">
        <f>IF($C890="","",IF($C890=0,"",
IF($D890="","",SUMIFS(Source!L:L,Source!$B:$B,'Process (2)'!$B890,Source!$Q:$Q,"Sáng"))))</f>
        <v/>
      </c>
      <c r="H890" t="str">
        <f>IF($C890="","",IF($C890=0,"",
IF(SUMIFS(Source!M:M,Source!$B:$B,'Process (2)'!$B890,Source!$Q:$Q,"Chiều")=0,"",SUMIFS(Source!M:M,Source!$B:$B,'Process (2)'!$B890,Source!$Q:$Q,"Chiều"))))</f>
        <v/>
      </c>
      <c r="I890" t="str">
        <f>IF($C890="","",IF($C890=0,"",
IF($H890="","",SUMIFS(Source!J:J,Source!$B:$B,'Process (2)'!$B890,Source!$Q:$Q,"Chiều"))))</f>
        <v/>
      </c>
      <c r="J890" t="str">
        <f>IF($C890="","",IF($C890=0,"",
IF($H890="","",SUMIFS(Source!K:K,Source!$B:$B,'Process (2)'!$B890,Source!$Q:$Q,"Chiều"))))</f>
        <v/>
      </c>
      <c r="K890" t="str">
        <f>IF($C890="","",IF($C890=0,"",
IF($H890="","",SUMIFS(Source!L:L,Source!$B:$B,'Process (2)'!$B890,Source!$Q:$Q,"Chiều"))))</f>
        <v/>
      </c>
    </row>
    <row r="891" spans="1:11" x14ac:dyDescent="0.25">
      <c r="A891" t="str">
        <v/>
      </c>
      <c r="B891" t="str">
        <v/>
      </c>
      <c r="C891" t="str">
        <f>IF(B891="","",COUNTIF(Source!$B$1:$B$999,B891))</f>
        <v/>
      </c>
      <c r="D891" t="str">
        <f>IF($C891="","",IF($C891=0,"",
IF(SUMIFS(Source!I:I,Source!$B:$B,'Process (2)'!$B891,Source!$Q:$Q,"Sáng")=0,"",SUMIFS(Source!I:I,Source!$B:$B,'Process (2)'!$B891,Source!$Q:$Q,"Sáng"))))</f>
        <v/>
      </c>
      <c r="E891" t="str">
        <f>IF($C891="","",IF($C891=0,"",
IF($D891="","",SUMIFS(Source!J:J,Source!$B:$B,'Process (2)'!$B891,Source!$Q:$Q,"Sáng"))))</f>
        <v/>
      </c>
      <c r="F891" t="str">
        <f>IF($C891="","",IF($C891=0,"",
IF($D891="","",SUMIFS(Source!K:K,Source!$B:$B,'Process (2)'!$B891,Source!$Q:$Q,"Sáng"))))</f>
        <v/>
      </c>
      <c r="G891" t="str">
        <f>IF($C891="","",IF($C891=0,"",
IF($D891="","",SUMIFS(Source!L:L,Source!$B:$B,'Process (2)'!$B891,Source!$Q:$Q,"Sáng"))))</f>
        <v/>
      </c>
      <c r="H891" t="str">
        <f>IF($C891="","",IF($C891=0,"",
IF(SUMIFS(Source!M:M,Source!$B:$B,'Process (2)'!$B891,Source!$Q:$Q,"Chiều")=0,"",SUMIFS(Source!M:M,Source!$B:$B,'Process (2)'!$B891,Source!$Q:$Q,"Chiều"))))</f>
        <v/>
      </c>
      <c r="I891" t="str">
        <f>IF($C891="","",IF($C891=0,"",
IF($H891="","",SUMIFS(Source!J:J,Source!$B:$B,'Process (2)'!$B891,Source!$Q:$Q,"Chiều"))))</f>
        <v/>
      </c>
      <c r="J891" t="str">
        <f>IF($C891="","",IF($C891=0,"",
IF($H891="","",SUMIFS(Source!K:K,Source!$B:$B,'Process (2)'!$B891,Source!$Q:$Q,"Chiều"))))</f>
        <v/>
      </c>
      <c r="K891" t="str">
        <f>IF($C891="","",IF($C891=0,"",
IF($H891="","",SUMIFS(Source!L:L,Source!$B:$B,'Process (2)'!$B891,Source!$Q:$Q,"Chiều"))))</f>
        <v/>
      </c>
    </row>
    <row r="892" spans="1:11" x14ac:dyDescent="0.25">
      <c r="A892" t="str">
        <v/>
      </c>
      <c r="B892" t="str">
        <v/>
      </c>
      <c r="C892" t="str">
        <f>IF(B892="","",COUNTIF(Source!$B$1:$B$999,B892))</f>
        <v/>
      </c>
      <c r="D892" t="str">
        <f>IF($C892="","",IF($C892=0,"",
IF(SUMIFS(Source!I:I,Source!$B:$B,'Process (2)'!$B892,Source!$Q:$Q,"Sáng")=0,"",SUMIFS(Source!I:I,Source!$B:$B,'Process (2)'!$B892,Source!$Q:$Q,"Sáng"))))</f>
        <v/>
      </c>
      <c r="E892" t="str">
        <f>IF($C892="","",IF($C892=0,"",
IF($D892="","",SUMIFS(Source!J:J,Source!$B:$B,'Process (2)'!$B892,Source!$Q:$Q,"Sáng"))))</f>
        <v/>
      </c>
      <c r="F892" t="str">
        <f>IF($C892="","",IF($C892=0,"",
IF($D892="","",SUMIFS(Source!K:K,Source!$B:$B,'Process (2)'!$B892,Source!$Q:$Q,"Sáng"))))</f>
        <v/>
      </c>
      <c r="G892" t="str">
        <f>IF($C892="","",IF($C892=0,"",
IF($D892="","",SUMIFS(Source!L:L,Source!$B:$B,'Process (2)'!$B892,Source!$Q:$Q,"Sáng"))))</f>
        <v/>
      </c>
      <c r="H892" t="str">
        <f>IF($C892="","",IF($C892=0,"",
IF(SUMIFS(Source!M:M,Source!$B:$B,'Process (2)'!$B892,Source!$Q:$Q,"Chiều")=0,"",SUMIFS(Source!M:M,Source!$B:$B,'Process (2)'!$B892,Source!$Q:$Q,"Chiều"))))</f>
        <v/>
      </c>
      <c r="I892" t="str">
        <f>IF($C892="","",IF($C892=0,"",
IF($H892="","",SUMIFS(Source!J:J,Source!$B:$B,'Process (2)'!$B892,Source!$Q:$Q,"Chiều"))))</f>
        <v/>
      </c>
      <c r="J892" t="str">
        <f>IF($C892="","",IF($C892=0,"",
IF($H892="","",SUMIFS(Source!K:K,Source!$B:$B,'Process (2)'!$B892,Source!$Q:$Q,"Chiều"))))</f>
        <v/>
      </c>
      <c r="K892" t="str">
        <f>IF($C892="","",IF($C892=0,"",
IF($H892="","",SUMIFS(Source!L:L,Source!$B:$B,'Process (2)'!$B892,Source!$Q:$Q,"Chiều"))))</f>
        <v/>
      </c>
    </row>
    <row r="893" spans="1:11" x14ac:dyDescent="0.25">
      <c r="A893" t="str">
        <v/>
      </c>
      <c r="B893" t="str">
        <v/>
      </c>
      <c r="C893" t="str">
        <f>IF(B893="","",COUNTIF(Source!$B$1:$B$999,B893))</f>
        <v/>
      </c>
      <c r="D893" t="str">
        <f>IF($C893="","",IF($C893=0,"",
IF(SUMIFS(Source!I:I,Source!$B:$B,'Process (2)'!$B893,Source!$Q:$Q,"Sáng")=0,"",SUMIFS(Source!I:I,Source!$B:$B,'Process (2)'!$B893,Source!$Q:$Q,"Sáng"))))</f>
        <v/>
      </c>
      <c r="E893" t="str">
        <f>IF($C893="","",IF($C893=0,"",
IF($D893="","",SUMIFS(Source!J:J,Source!$B:$B,'Process (2)'!$B893,Source!$Q:$Q,"Sáng"))))</f>
        <v/>
      </c>
      <c r="F893" t="str">
        <f>IF($C893="","",IF($C893=0,"",
IF($D893="","",SUMIFS(Source!K:K,Source!$B:$B,'Process (2)'!$B893,Source!$Q:$Q,"Sáng"))))</f>
        <v/>
      </c>
      <c r="G893" t="str">
        <f>IF($C893="","",IF($C893=0,"",
IF($D893="","",SUMIFS(Source!L:L,Source!$B:$B,'Process (2)'!$B893,Source!$Q:$Q,"Sáng"))))</f>
        <v/>
      </c>
      <c r="H893" t="str">
        <f>IF($C893="","",IF($C893=0,"",
IF(SUMIFS(Source!M:M,Source!$B:$B,'Process (2)'!$B893,Source!$Q:$Q,"Chiều")=0,"",SUMIFS(Source!M:M,Source!$B:$B,'Process (2)'!$B893,Source!$Q:$Q,"Chiều"))))</f>
        <v/>
      </c>
      <c r="I893" t="str">
        <f>IF($C893="","",IF($C893=0,"",
IF($H893="","",SUMIFS(Source!J:J,Source!$B:$B,'Process (2)'!$B893,Source!$Q:$Q,"Chiều"))))</f>
        <v/>
      </c>
      <c r="J893" t="str">
        <f>IF($C893="","",IF($C893=0,"",
IF($H893="","",SUMIFS(Source!K:K,Source!$B:$B,'Process (2)'!$B893,Source!$Q:$Q,"Chiều"))))</f>
        <v/>
      </c>
      <c r="K893" t="str">
        <f>IF($C893="","",IF($C893=0,"",
IF($H893="","",SUMIFS(Source!L:L,Source!$B:$B,'Process (2)'!$B893,Source!$Q:$Q,"Chiều"))))</f>
        <v/>
      </c>
    </row>
    <row r="894" spans="1:11" x14ac:dyDescent="0.25">
      <c r="A894" t="str">
        <v/>
      </c>
      <c r="B894" t="str">
        <v/>
      </c>
      <c r="C894" t="str">
        <f>IF(B894="","",COUNTIF(Source!$B$1:$B$999,B894))</f>
        <v/>
      </c>
      <c r="D894" t="str">
        <f>IF($C894="","",IF($C894=0,"",
IF(SUMIFS(Source!I:I,Source!$B:$B,'Process (2)'!$B894,Source!$Q:$Q,"Sáng")=0,"",SUMIFS(Source!I:I,Source!$B:$B,'Process (2)'!$B894,Source!$Q:$Q,"Sáng"))))</f>
        <v/>
      </c>
      <c r="E894" t="str">
        <f>IF($C894="","",IF($C894=0,"",
IF($D894="","",SUMIFS(Source!J:J,Source!$B:$B,'Process (2)'!$B894,Source!$Q:$Q,"Sáng"))))</f>
        <v/>
      </c>
      <c r="F894" t="str">
        <f>IF($C894="","",IF($C894=0,"",
IF($D894="","",SUMIFS(Source!K:K,Source!$B:$B,'Process (2)'!$B894,Source!$Q:$Q,"Sáng"))))</f>
        <v/>
      </c>
      <c r="G894" t="str">
        <f>IF($C894="","",IF($C894=0,"",
IF($D894="","",SUMIFS(Source!L:L,Source!$B:$B,'Process (2)'!$B894,Source!$Q:$Q,"Sáng"))))</f>
        <v/>
      </c>
      <c r="H894" t="str">
        <f>IF($C894="","",IF($C894=0,"",
IF(SUMIFS(Source!M:M,Source!$B:$B,'Process (2)'!$B894,Source!$Q:$Q,"Chiều")=0,"",SUMIFS(Source!M:M,Source!$B:$B,'Process (2)'!$B894,Source!$Q:$Q,"Chiều"))))</f>
        <v/>
      </c>
      <c r="I894" t="str">
        <f>IF($C894="","",IF($C894=0,"",
IF($H894="","",SUMIFS(Source!J:J,Source!$B:$B,'Process (2)'!$B894,Source!$Q:$Q,"Chiều"))))</f>
        <v/>
      </c>
      <c r="J894" t="str">
        <f>IF($C894="","",IF($C894=0,"",
IF($H894="","",SUMIFS(Source!K:K,Source!$B:$B,'Process (2)'!$B894,Source!$Q:$Q,"Chiều"))))</f>
        <v/>
      </c>
      <c r="K894" t="str">
        <f>IF($C894="","",IF($C894=0,"",
IF($H894="","",SUMIFS(Source!L:L,Source!$B:$B,'Process (2)'!$B894,Source!$Q:$Q,"Chiều"))))</f>
        <v/>
      </c>
    </row>
    <row r="895" spans="1:11" x14ac:dyDescent="0.25">
      <c r="A895" t="str">
        <v/>
      </c>
      <c r="B895" t="str">
        <v/>
      </c>
      <c r="C895" t="str">
        <f>IF(B895="","",COUNTIF(Source!$B$1:$B$999,B895))</f>
        <v/>
      </c>
      <c r="D895" t="str">
        <f>IF($C895="","",IF($C895=0,"",
IF(SUMIFS(Source!I:I,Source!$B:$B,'Process (2)'!$B895,Source!$Q:$Q,"Sáng")=0,"",SUMIFS(Source!I:I,Source!$B:$B,'Process (2)'!$B895,Source!$Q:$Q,"Sáng"))))</f>
        <v/>
      </c>
      <c r="E895" t="str">
        <f>IF($C895="","",IF($C895=0,"",
IF($D895="","",SUMIFS(Source!J:J,Source!$B:$B,'Process (2)'!$B895,Source!$Q:$Q,"Sáng"))))</f>
        <v/>
      </c>
      <c r="F895" t="str">
        <f>IF($C895="","",IF($C895=0,"",
IF($D895="","",SUMIFS(Source!K:K,Source!$B:$B,'Process (2)'!$B895,Source!$Q:$Q,"Sáng"))))</f>
        <v/>
      </c>
      <c r="G895" t="str">
        <f>IF($C895="","",IF($C895=0,"",
IF($D895="","",SUMIFS(Source!L:L,Source!$B:$B,'Process (2)'!$B895,Source!$Q:$Q,"Sáng"))))</f>
        <v/>
      </c>
      <c r="H895" t="str">
        <f>IF($C895="","",IF($C895=0,"",
IF(SUMIFS(Source!M:M,Source!$B:$B,'Process (2)'!$B895,Source!$Q:$Q,"Chiều")=0,"",SUMIFS(Source!M:M,Source!$B:$B,'Process (2)'!$B895,Source!$Q:$Q,"Chiều"))))</f>
        <v/>
      </c>
      <c r="I895" t="str">
        <f>IF($C895="","",IF($C895=0,"",
IF($H895="","",SUMIFS(Source!J:J,Source!$B:$B,'Process (2)'!$B895,Source!$Q:$Q,"Chiều"))))</f>
        <v/>
      </c>
      <c r="J895" t="str">
        <f>IF($C895="","",IF($C895=0,"",
IF($H895="","",SUMIFS(Source!K:K,Source!$B:$B,'Process (2)'!$B895,Source!$Q:$Q,"Chiều"))))</f>
        <v/>
      </c>
      <c r="K895" t="str">
        <f>IF($C895="","",IF($C895=0,"",
IF($H895="","",SUMIFS(Source!L:L,Source!$B:$B,'Process (2)'!$B895,Source!$Q:$Q,"Chiều"))))</f>
        <v/>
      </c>
    </row>
    <row r="896" spans="1:11" x14ac:dyDescent="0.25">
      <c r="A896" t="str">
        <v/>
      </c>
      <c r="B896" t="str">
        <v/>
      </c>
      <c r="C896" t="str">
        <f>IF(B896="","",COUNTIF(Source!$B$1:$B$999,B896))</f>
        <v/>
      </c>
      <c r="D896" t="str">
        <f>IF($C896="","",IF($C896=0,"",
IF(SUMIFS(Source!I:I,Source!$B:$B,'Process (2)'!$B896,Source!$Q:$Q,"Sáng")=0,"",SUMIFS(Source!I:I,Source!$B:$B,'Process (2)'!$B896,Source!$Q:$Q,"Sáng"))))</f>
        <v/>
      </c>
      <c r="E896" t="str">
        <f>IF($C896="","",IF($C896=0,"",
IF($D896="","",SUMIFS(Source!J:J,Source!$B:$B,'Process (2)'!$B896,Source!$Q:$Q,"Sáng"))))</f>
        <v/>
      </c>
      <c r="F896" t="str">
        <f>IF($C896="","",IF($C896=0,"",
IF($D896="","",SUMIFS(Source!K:K,Source!$B:$B,'Process (2)'!$B896,Source!$Q:$Q,"Sáng"))))</f>
        <v/>
      </c>
      <c r="G896" t="str">
        <f>IF($C896="","",IF($C896=0,"",
IF($D896="","",SUMIFS(Source!L:L,Source!$B:$B,'Process (2)'!$B896,Source!$Q:$Q,"Sáng"))))</f>
        <v/>
      </c>
      <c r="H896" t="str">
        <f>IF($C896="","",IF($C896=0,"",
IF(SUMIFS(Source!M:M,Source!$B:$B,'Process (2)'!$B896,Source!$Q:$Q,"Chiều")=0,"",SUMIFS(Source!M:M,Source!$B:$B,'Process (2)'!$B896,Source!$Q:$Q,"Chiều"))))</f>
        <v/>
      </c>
      <c r="I896" t="str">
        <f>IF($C896="","",IF($C896=0,"",
IF($H896="","",SUMIFS(Source!J:J,Source!$B:$B,'Process (2)'!$B896,Source!$Q:$Q,"Chiều"))))</f>
        <v/>
      </c>
      <c r="J896" t="str">
        <f>IF($C896="","",IF($C896=0,"",
IF($H896="","",SUMIFS(Source!K:K,Source!$B:$B,'Process (2)'!$B896,Source!$Q:$Q,"Chiều"))))</f>
        <v/>
      </c>
      <c r="K896" t="str">
        <f>IF($C896="","",IF($C896=0,"",
IF($H896="","",SUMIFS(Source!L:L,Source!$B:$B,'Process (2)'!$B896,Source!$Q:$Q,"Chiều"))))</f>
        <v/>
      </c>
    </row>
    <row r="897" spans="1:11" x14ac:dyDescent="0.25">
      <c r="A897" t="str">
        <v/>
      </c>
      <c r="B897" t="str">
        <v/>
      </c>
      <c r="C897" t="str">
        <f>IF(B897="","",COUNTIF(Source!$B$1:$B$999,B897))</f>
        <v/>
      </c>
      <c r="D897" t="str">
        <f>IF($C897="","",IF($C897=0,"",
IF(SUMIFS(Source!I:I,Source!$B:$B,'Process (2)'!$B897,Source!$Q:$Q,"Sáng")=0,"",SUMIFS(Source!I:I,Source!$B:$B,'Process (2)'!$B897,Source!$Q:$Q,"Sáng"))))</f>
        <v/>
      </c>
      <c r="E897" t="str">
        <f>IF($C897="","",IF($C897=0,"",
IF($D897="","",SUMIFS(Source!J:J,Source!$B:$B,'Process (2)'!$B897,Source!$Q:$Q,"Sáng"))))</f>
        <v/>
      </c>
      <c r="F897" t="str">
        <f>IF($C897="","",IF($C897=0,"",
IF($D897="","",SUMIFS(Source!K:K,Source!$B:$B,'Process (2)'!$B897,Source!$Q:$Q,"Sáng"))))</f>
        <v/>
      </c>
      <c r="G897" t="str">
        <f>IF($C897="","",IF($C897=0,"",
IF($D897="","",SUMIFS(Source!L:L,Source!$B:$B,'Process (2)'!$B897,Source!$Q:$Q,"Sáng"))))</f>
        <v/>
      </c>
      <c r="H897" t="str">
        <f>IF($C897="","",IF($C897=0,"",
IF(SUMIFS(Source!M:M,Source!$B:$B,'Process (2)'!$B897,Source!$Q:$Q,"Chiều")=0,"",SUMIFS(Source!M:M,Source!$B:$B,'Process (2)'!$B897,Source!$Q:$Q,"Chiều"))))</f>
        <v/>
      </c>
      <c r="I897" t="str">
        <f>IF($C897="","",IF($C897=0,"",
IF($H897="","",SUMIFS(Source!J:J,Source!$B:$B,'Process (2)'!$B897,Source!$Q:$Q,"Chiều"))))</f>
        <v/>
      </c>
      <c r="J897" t="str">
        <f>IF($C897="","",IF($C897=0,"",
IF($H897="","",SUMIFS(Source!K:K,Source!$B:$B,'Process (2)'!$B897,Source!$Q:$Q,"Chiều"))))</f>
        <v/>
      </c>
      <c r="K897" t="str">
        <f>IF($C897="","",IF($C897=0,"",
IF($H897="","",SUMIFS(Source!L:L,Source!$B:$B,'Process (2)'!$B897,Source!$Q:$Q,"Chiều"))))</f>
        <v/>
      </c>
    </row>
    <row r="898" spans="1:11" x14ac:dyDescent="0.25">
      <c r="A898" t="str">
        <v/>
      </c>
      <c r="B898" t="str">
        <v/>
      </c>
      <c r="C898" t="str">
        <f>IF(B898="","",COUNTIF(Source!$B$1:$B$999,B898))</f>
        <v/>
      </c>
      <c r="D898" t="str">
        <f>IF($C898="","",IF($C898=0,"",
IF(SUMIFS(Source!I:I,Source!$B:$B,'Process (2)'!$B898,Source!$Q:$Q,"Sáng")=0,"",SUMIFS(Source!I:I,Source!$B:$B,'Process (2)'!$B898,Source!$Q:$Q,"Sáng"))))</f>
        <v/>
      </c>
      <c r="E898" t="str">
        <f>IF($C898="","",IF($C898=0,"",
IF($D898="","",SUMIFS(Source!J:J,Source!$B:$B,'Process (2)'!$B898,Source!$Q:$Q,"Sáng"))))</f>
        <v/>
      </c>
      <c r="F898" t="str">
        <f>IF($C898="","",IF($C898=0,"",
IF($D898="","",SUMIFS(Source!K:K,Source!$B:$B,'Process (2)'!$B898,Source!$Q:$Q,"Sáng"))))</f>
        <v/>
      </c>
      <c r="G898" t="str">
        <f>IF($C898="","",IF($C898=0,"",
IF($D898="","",SUMIFS(Source!L:L,Source!$B:$B,'Process (2)'!$B898,Source!$Q:$Q,"Sáng"))))</f>
        <v/>
      </c>
      <c r="H898" t="str">
        <f>IF($C898="","",IF($C898=0,"",
IF(SUMIFS(Source!M:M,Source!$B:$B,'Process (2)'!$B898,Source!$Q:$Q,"Chiều")=0,"",SUMIFS(Source!M:M,Source!$B:$B,'Process (2)'!$B898,Source!$Q:$Q,"Chiều"))))</f>
        <v/>
      </c>
      <c r="I898" t="str">
        <f>IF($C898="","",IF($C898=0,"",
IF($H898="","",SUMIFS(Source!J:J,Source!$B:$B,'Process (2)'!$B898,Source!$Q:$Q,"Chiều"))))</f>
        <v/>
      </c>
      <c r="J898" t="str">
        <f>IF($C898="","",IF($C898=0,"",
IF($H898="","",SUMIFS(Source!K:K,Source!$B:$B,'Process (2)'!$B898,Source!$Q:$Q,"Chiều"))))</f>
        <v/>
      </c>
      <c r="K898" t="str">
        <f>IF($C898="","",IF($C898=0,"",
IF($H898="","",SUMIFS(Source!L:L,Source!$B:$B,'Process (2)'!$B898,Source!$Q:$Q,"Chiều"))))</f>
        <v/>
      </c>
    </row>
    <row r="899" spans="1:11" x14ac:dyDescent="0.25">
      <c r="A899" t="str">
        <v/>
      </c>
      <c r="B899" t="str">
        <v/>
      </c>
      <c r="C899" t="str">
        <f>IF(B899="","",COUNTIF(Source!$B$1:$B$999,B899))</f>
        <v/>
      </c>
      <c r="D899" t="str">
        <f>IF($C899="","",IF($C899=0,"",
IF(SUMIFS(Source!I:I,Source!$B:$B,'Process (2)'!$B899,Source!$Q:$Q,"Sáng")=0,"",SUMIFS(Source!I:I,Source!$B:$B,'Process (2)'!$B899,Source!$Q:$Q,"Sáng"))))</f>
        <v/>
      </c>
      <c r="E899" t="str">
        <f>IF($C899="","",IF($C899=0,"",
IF($D899="","",SUMIFS(Source!J:J,Source!$B:$B,'Process (2)'!$B899,Source!$Q:$Q,"Sáng"))))</f>
        <v/>
      </c>
      <c r="F899" t="str">
        <f>IF($C899="","",IF($C899=0,"",
IF($D899="","",SUMIFS(Source!K:K,Source!$B:$B,'Process (2)'!$B899,Source!$Q:$Q,"Sáng"))))</f>
        <v/>
      </c>
      <c r="G899" t="str">
        <f>IF($C899="","",IF($C899=0,"",
IF($D899="","",SUMIFS(Source!L:L,Source!$B:$B,'Process (2)'!$B899,Source!$Q:$Q,"Sáng"))))</f>
        <v/>
      </c>
      <c r="H899" t="str">
        <f>IF($C899="","",IF($C899=0,"",
IF(SUMIFS(Source!M:M,Source!$B:$B,'Process (2)'!$B899,Source!$Q:$Q,"Chiều")=0,"",SUMIFS(Source!M:M,Source!$B:$B,'Process (2)'!$B899,Source!$Q:$Q,"Chiều"))))</f>
        <v/>
      </c>
      <c r="I899" t="str">
        <f>IF($C899="","",IF($C899=0,"",
IF($H899="","",SUMIFS(Source!J:J,Source!$B:$B,'Process (2)'!$B899,Source!$Q:$Q,"Chiều"))))</f>
        <v/>
      </c>
      <c r="J899" t="str">
        <f>IF($C899="","",IF($C899=0,"",
IF($H899="","",SUMIFS(Source!K:K,Source!$B:$B,'Process (2)'!$B899,Source!$Q:$Q,"Chiều"))))</f>
        <v/>
      </c>
      <c r="K899" t="str">
        <f>IF($C899="","",IF($C899=0,"",
IF($H899="","",SUMIFS(Source!L:L,Source!$B:$B,'Process (2)'!$B899,Source!$Q:$Q,"Chiều"))))</f>
        <v/>
      </c>
    </row>
    <row r="900" spans="1:11" x14ac:dyDescent="0.25">
      <c r="A900" t="str">
        <v/>
      </c>
      <c r="B900" t="str">
        <v/>
      </c>
      <c r="C900" t="str">
        <f>IF(B900="","",COUNTIF(Source!$B$1:$B$999,B900))</f>
        <v/>
      </c>
      <c r="D900" t="str">
        <f>IF($C900="","",IF($C900=0,"",
IF(SUMIFS(Source!I:I,Source!$B:$B,'Process (2)'!$B900,Source!$Q:$Q,"Sáng")=0,"",SUMIFS(Source!I:I,Source!$B:$B,'Process (2)'!$B900,Source!$Q:$Q,"Sáng"))))</f>
        <v/>
      </c>
      <c r="E900" t="str">
        <f>IF($C900="","",IF($C900=0,"",
IF($D900="","",SUMIFS(Source!J:J,Source!$B:$B,'Process (2)'!$B900,Source!$Q:$Q,"Sáng"))))</f>
        <v/>
      </c>
      <c r="F900" t="str">
        <f>IF($C900="","",IF($C900=0,"",
IF($D900="","",SUMIFS(Source!K:K,Source!$B:$B,'Process (2)'!$B900,Source!$Q:$Q,"Sáng"))))</f>
        <v/>
      </c>
      <c r="G900" t="str">
        <f>IF($C900="","",IF($C900=0,"",
IF($D900="","",SUMIFS(Source!L:L,Source!$B:$B,'Process (2)'!$B900,Source!$Q:$Q,"Sáng"))))</f>
        <v/>
      </c>
      <c r="H900" t="str">
        <f>IF($C900="","",IF($C900=0,"",
IF(SUMIFS(Source!M:M,Source!$B:$B,'Process (2)'!$B900,Source!$Q:$Q,"Chiều")=0,"",SUMIFS(Source!M:M,Source!$B:$B,'Process (2)'!$B900,Source!$Q:$Q,"Chiều"))))</f>
        <v/>
      </c>
      <c r="I900" t="str">
        <f>IF($C900="","",IF($C900=0,"",
IF($H900="","",SUMIFS(Source!J:J,Source!$B:$B,'Process (2)'!$B900,Source!$Q:$Q,"Chiều"))))</f>
        <v/>
      </c>
      <c r="J900" t="str">
        <f>IF($C900="","",IF($C900=0,"",
IF($H900="","",SUMIFS(Source!K:K,Source!$B:$B,'Process (2)'!$B900,Source!$Q:$Q,"Chiều"))))</f>
        <v/>
      </c>
      <c r="K900" t="str">
        <f>IF($C900="","",IF($C900=0,"",
IF($H900="","",SUMIFS(Source!L:L,Source!$B:$B,'Process (2)'!$B900,Source!$Q:$Q,"Chiều"))))</f>
        <v/>
      </c>
    </row>
    <row r="901" spans="1:11" x14ac:dyDescent="0.25">
      <c r="A901" t="str">
        <v/>
      </c>
      <c r="B901" t="str">
        <v/>
      </c>
      <c r="C901" t="str">
        <f>IF(B901="","",COUNTIF(Source!$B$1:$B$999,B901))</f>
        <v/>
      </c>
      <c r="D901" t="str">
        <f>IF($C901="","",IF($C901=0,"",
IF(SUMIFS(Source!I:I,Source!$B:$B,'Process (2)'!$B901,Source!$Q:$Q,"Sáng")=0,"",SUMIFS(Source!I:I,Source!$B:$B,'Process (2)'!$B901,Source!$Q:$Q,"Sáng"))))</f>
        <v/>
      </c>
      <c r="E901" t="str">
        <f>IF($C901="","",IF($C901=0,"",
IF($D901="","",SUMIFS(Source!J:J,Source!$B:$B,'Process (2)'!$B901,Source!$Q:$Q,"Sáng"))))</f>
        <v/>
      </c>
      <c r="F901" t="str">
        <f>IF($C901="","",IF($C901=0,"",
IF($D901="","",SUMIFS(Source!K:K,Source!$B:$B,'Process (2)'!$B901,Source!$Q:$Q,"Sáng"))))</f>
        <v/>
      </c>
      <c r="G901" t="str">
        <f>IF($C901="","",IF($C901=0,"",
IF($D901="","",SUMIFS(Source!L:L,Source!$B:$B,'Process (2)'!$B901,Source!$Q:$Q,"Sáng"))))</f>
        <v/>
      </c>
      <c r="H901" t="str">
        <f>IF($C901="","",IF($C901=0,"",
IF(SUMIFS(Source!M:M,Source!$B:$B,'Process (2)'!$B901,Source!$Q:$Q,"Chiều")=0,"",SUMIFS(Source!M:M,Source!$B:$B,'Process (2)'!$B901,Source!$Q:$Q,"Chiều"))))</f>
        <v/>
      </c>
      <c r="I901" t="str">
        <f>IF($C901="","",IF($C901=0,"",
IF($H901="","",SUMIFS(Source!J:J,Source!$B:$B,'Process (2)'!$B901,Source!$Q:$Q,"Chiều"))))</f>
        <v/>
      </c>
      <c r="J901" t="str">
        <f>IF($C901="","",IF($C901=0,"",
IF($H901="","",SUMIFS(Source!K:K,Source!$B:$B,'Process (2)'!$B901,Source!$Q:$Q,"Chiều"))))</f>
        <v/>
      </c>
      <c r="K901" t="str">
        <f>IF($C901="","",IF($C901=0,"",
IF($H901="","",SUMIFS(Source!L:L,Source!$B:$B,'Process (2)'!$B901,Source!$Q:$Q,"Chiều"))))</f>
        <v/>
      </c>
    </row>
    <row r="902" spans="1:11" x14ac:dyDescent="0.25">
      <c r="A902" t="str">
        <v/>
      </c>
      <c r="B902" t="str">
        <v/>
      </c>
      <c r="C902" t="str">
        <f>IF(B902="","",COUNTIF(Source!$B$1:$B$999,B902))</f>
        <v/>
      </c>
      <c r="D902" t="str">
        <f>IF($C902="","",IF($C902=0,"",
IF(SUMIFS(Source!I:I,Source!$B:$B,'Process (2)'!$B902,Source!$Q:$Q,"Sáng")=0,"",SUMIFS(Source!I:I,Source!$B:$B,'Process (2)'!$B902,Source!$Q:$Q,"Sáng"))))</f>
        <v/>
      </c>
      <c r="E902" t="str">
        <f>IF($C902="","",IF($C902=0,"",
IF($D902="","",SUMIFS(Source!J:J,Source!$B:$B,'Process (2)'!$B902,Source!$Q:$Q,"Sáng"))))</f>
        <v/>
      </c>
      <c r="F902" t="str">
        <f>IF($C902="","",IF($C902=0,"",
IF($D902="","",SUMIFS(Source!K:K,Source!$B:$B,'Process (2)'!$B902,Source!$Q:$Q,"Sáng"))))</f>
        <v/>
      </c>
      <c r="G902" t="str">
        <f>IF($C902="","",IF($C902=0,"",
IF($D902="","",SUMIFS(Source!L:L,Source!$B:$B,'Process (2)'!$B902,Source!$Q:$Q,"Sáng"))))</f>
        <v/>
      </c>
      <c r="H902" t="str">
        <f>IF($C902="","",IF($C902=0,"",
IF(SUMIFS(Source!M:M,Source!$B:$B,'Process (2)'!$B902,Source!$Q:$Q,"Chiều")=0,"",SUMIFS(Source!M:M,Source!$B:$B,'Process (2)'!$B902,Source!$Q:$Q,"Chiều"))))</f>
        <v/>
      </c>
      <c r="I902" t="str">
        <f>IF($C902="","",IF($C902=0,"",
IF($H902="","",SUMIFS(Source!J:J,Source!$B:$B,'Process (2)'!$B902,Source!$Q:$Q,"Chiều"))))</f>
        <v/>
      </c>
      <c r="J902" t="str">
        <f>IF($C902="","",IF($C902=0,"",
IF($H902="","",SUMIFS(Source!K:K,Source!$B:$B,'Process (2)'!$B902,Source!$Q:$Q,"Chiều"))))</f>
        <v/>
      </c>
      <c r="K902" t="str">
        <f>IF($C902="","",IF($C902=0,"",
IF($H902="","",SUMIFS(Source!L:L,Source!$B:$B,'Process (2)'!$B902,Source!$Q:$Q,"Chiều"))))</f>
        <v/>
      </c>
    </row>
    <row r="903" spans="1:11" x14ac:dyDescent="0.25">
      <c r="A903" t="str">
        <v/>
      </c>
      <c r="B903" t="str">
        <v/>
      </c>
      <c r="C903" t="str">
        <f>IF(B903="","",COUNTIF(Source!$B$1:$B$999,B903))</f>
        <v/>
      </c>
      <c r="D903" t="str">
        <f>IF($C903="","",IF($C903=0,"",
IF(SUMIFS(Source!I:I,Source!$B:$B,'Process (2)'!$B903,Source!$Q:$Q,"Sáng")=0,"",SUMIFS(Source!I:I,Source!$B:$B,'Process (2)'!$B903,Source!$Q:$Q,"Sáng"))))</f>
        <v/>
      </c>
      <c r="E903" t="str">
        <f>IF($C903="","",IF($C903=0,"",
IF($D903="","",SUMIFS(Source!J:J,Source!$B:$B,'Process (2)'!$B903,Source!$Q:$Q,"Sáng"))))</f>
        <v/>
      </c>
      <c r="F903" t="str">
        <f>IF($C903="","",IF($C903=0,"",
IF($D903="","",SUMIFS(Source!K:K,Source!$B:$B,'Process (2)'!$B903,Source!$Q:$Q,"Sáng"))))</f>
        <v/>
      </c>
      <c r="G903" t="str">
        <f>IF($C903="","",IF($C903=0,"",
IF($D903="","",SUMIFS(Source!L:L,Source!$B:$B,'Process (2)'!$B903,Source!$Q:$Q,"Sáng"))))</f>
        <v/>
      </c>
      <c r="H903" t="str">
        <f>IF($C903="","",IF($C903=0,"",
IF(SUMIFS(Source!M:M,Source!$B:$B,'Process (2)'!$B903,Source!$Q:$Q,"Chiều")=0,"",SUMIFS(Source!M:M,Source!$B:$B,'Process (2)'!$B903,Source!$Q:$Q,"Chiều"))))</f>
        <v/>
      </c>
      <c r="I903" t="str">
        <f>IF($C903="","",IF($C903=0,"",
IF($H903="","",SUMIFS(Source!J:J,Source!$B:$B,'Process (2)'!$B903,Source!$Q:$Q,"Chiều"))))</f>
        <v/>
      </c>
      <c r="J903" t="str">
        <f>IF($C903="","",IF($C903=0,"",
IF($H903="","",SUMIFS(Source!K:K,Source!$B:$B,'Process (2)'!$B903,Source!$Q:$Q,"Chiều"))))</f>
        <v/>
      </c>
      <c r="K903" t="str">
        <f>IF($C903="","",IF($C903=0,"",
IF($H903="","",SUMIFS(Source!L:L,Source!$B:$B,'Process (2)'!$B903,Source!$Q:$Q,"Chiều"))))</f>
        <v/>
      </c>
    </row>
    <row r="904" spans="1:11" x14ac:dyDescent="0.25">
      <c r="A904" t="str">
        <v/>
      </c>
      <c r="B904" t="str">
        <v/>
      </c>
      <c r="C904" t="str">
        <f>IF(B904="","",COUNTIF(Source!$B$1:$B$999,B904))</f>
        <v/>
      </c>
      <c r="D904" t="str">
        <f>IF($C904="","",IF($C904=0,"",
IF(SUMIFS(Source!I:I,Source!$B:$B,'Process (2)'!$B904,Source!$Q:$Q,"Sáng")=0,"",SUMIFS(Source!I:I,Source!$B:$B,'Process (2)'!$B904,Source!$Q:$Q,"Sáng"))))</f>
        <v/>
      </c>
      <c r="E904" t="str">
        <f>IF($C904="","",IF($C904=0,"",
IF($D904="","",SUMIFS(Source!J:J,Source!$B:$B,'Process (2)'!$B904,Source!$Q:$Q,"Sáng"))))</f>
        <v/>
      </c>
      <c r="F904" t="str">
        <f>IF($C904="","",IF($C904=0,"",
IF($D904="","",SUMIFS(Source!K:K,Source!$B:$B,'Process (2)'!$B904,Source!$Q:$Q,"Sáng"))))</f>
        <v/>
      </c>
      <c r="G904" t="str">
        <f>IF($C904="","",IF($C904=0,"",
IF($D904="","",SUMIFS(Source!L:L,Source!$B:$B,'Process (2)'!$B904,Source!$Q:$Q,"Sáng"))))</f>
        <v/>
      </c>
      <c r="H904" t="str">
        <f>IF($C904="","",IF($C904=0,"",
IF(SUMIFS(Source!M:M,Source!$B:$B,'Process (2)'!$B904,Source!$Q:$Q,"Chiều")=0,"",SUMIFS(Source!M:M,Source!$B:$B,'Process (2)'!$B904,Source!$Q:$Q,"Chiều"))))</f>
        <v/>
      </c>
      <c r="I904" t="str">
        <f>IF($C904="","",IF($C904=0,"",
IF($H904="","",SUMIFS(Source!J:J,Source!$B:$B,'Process (2)'!$B904,Source!$Q:$Q,"Chiều"))))</f>
        <v/>
      </c>
      <c r="J904" t="str">
        <f>IF($C904="","",IF($C904=0,"",
IF($H904="","",SUMIFS(Source!K:K,Source!$B:$B,'Process (2)'!$B904,Source!$Q:$Q,"Chiều"))))</f>
        <v/>
      </c>
      <c r="K904" t="str">
        <f>IF($C904="","",IF($C904=0,"",
IF($H904="","",SUMIFS(Source!L:L,Source!$B:$B,'Process (2)'!$B904,Source!$Q:$Q,"Chiều"))))</f>
        <v/>
      </c>
    </row>
    <row r="905" spans="1:11" x14ac:dyDescent="0.25">
      <c r="A905" t="str">
        <v/>
      </c>
      <c r="B905" t="str">
        <v/>
      </c>
      <c r="C905" t="str">
        <f>IF(B905="","",COUNTIF(Source!$B$1:$B$999,B905))</f>
        <v/>
      </c>
      <c r="D905" t="str">
        <f>IF($C905="","",IF($C905=0,"",
IF(SUMIFS(Source!I:I,Source!$B:$B,'Process (2)'!$B905,Source!$Q:$Q,"Sáng")=0,"",SUMIFS(Source!I:I,Source!$B:$B,'Process (2)'!$B905,Source!$Q:$Q,"Sáng"))))</f>
        <v/>
      </c>
      <c r="E905" t="str">
        <f>IF($C905="","",IF($C905=0,"",
IF($D905="","",SUMIFS(Source!J:J,Source!$B:$B,'Process (2)'!$B905,Source!$Q:$Q,"Sáng"))))</f>
        <v/>
      </c>
      <c r="F905" t="str">
        <f>IF($C905="","",IF($C905=0,"",
IF($D905="","",SUMIFS(Source!K:K,Source!$B:$B,'Process (2)'!$B905,Source!$Q:$Q,"Sáng"))))</f>
        <v/>
      </c>
      <c r="G905" t="str">
        <f>IF($C905="","",IF($C905=0,"",
IF($D905="","",SUMIFS(Source!L:L,Source!$B:$B,'Process (2)'!$B905,Source!$Q:$Q,"Sáng"))))</f>
        <v/>
      </c>
      <c r="H905" t="str">
        <f>IF($C905="","",IF($C905=0,"",
IF(SUMIFS(Source!M:M,Source!$B:$B,'Process (2)'!$B905,Source!$Q:$Q,"Chiều")=0,"",SUMIFS(Source!M:M,Source!$B:$B,'Process (2)'!$B905,Source!$Q:$Q,"Chiều"))))</f>
        <v/>
      </c>
      <c r="I905" t="str">
        <f>IF($C905="","",IF($C905=0,"",
IF($H905="","",SUMIFS(Source!J:J,Source!$B:$B,'Process (2)'!$B905,Source!$Q:$Q,"Chiều"))))</f>
        <v/>
      </c>
      <c r="J905" t="str">
        <f>IF($C905="","",IF($C905=0,"",
IF($H905="","",SUMIFS(Source!K:K,Source!$B:$B,'Process (2)'!$B905,Source!$Q:$Q,"Chiều"))))</f>
        <v/>
      </c>
      <c r="K905" t="str">
        <f>IF($C905="","",IF($C905=0,"",
IF($H905="","",SUMIFS(Source!L:L,Source!$B:$B,'Process (2)'!$B905,Source!$Q:$Q,"Chiều"))))</f>
        <v/>
      </c>
    </row>
    <row r="906" spans="1:11" x14ac:dyDescent="0.25">
      <c r="A906" t="str">
        <v/>
      </c>
      <c r="B906" t="str">
        <v/>
      </c>
      <c r="C906" t="str">
        <f>IF(B906="","",COUNTIF(Source!$B$1:$B$999,B906))</f>
        <v/>
      </c>
      <c r="D906" t="str">
        <f>IF($C906="","",IF($C906=0,"",
IF(SUMIFS(Source!I:I,Source!$B:$B,'Process (2)'!$B906,Source!$Q:$Q,"Sáng")=0,"",SUMIFS(Source!I:I,Source!$B:$B,'Process (2)'!$B906,Source!$Q:$Q,"Sáng"))))</f>
        <v/>
      </c>
      <c r="E906" t="str">
        <f>IF($C906="","",IF($C906=0,"",
IF($D906="","",SUMIFS(Source!J:J,Source!$B:$B,'Process (2)'!$B906,Source!$Q:$Q,"Sáng"))))</f>
        <v/>
      </c>
      <c r="F906" t="str">
        <f>IF($C906="","",IF($C906=0,"",
IF($D906="","",SUMIFS(Source!K:K,Source!$B:$B,'Process (2)'!$B906,Source!$Q:$Q,"Sáng"))))</f>
        <v/>
      </c>
      <c r="G906" t="str">
        <f>IF($C906="","",IF($C906=0,"",
IF($D906="","",SUMIFS(Source!L:L,Source!$B:$B,'Process (2)'!$B906,Source!$Q:$Q,"Sáng"))))</f>
        <v/>
      </c>
      <c r="H906" t="str">
        <f>IF($C906="","",IF($C906=0,"",
IF(SUMIFS(Source!M:M,Source!$B:$B,'Process (2)'!$B906,Source!$Q:$Q,"Chiều")=0,"",SUMIFS(Source!M:M,Source!$B:$B,'Process (2)'!$B906,Source!$Q:$Q,"Chiều"))))</f>
        <v/>
      </c>
      <c r="I906" t="str">
        <f>IF($C906="","",IF($C906=0,"",
IF($H906="","",SUMIFS(Source!J:J,Source!$B:$B,'Process (2)'!$B906,Source!$Q:$Q,"Chiều"))))</f>
        <v/>
      </c>
      <c r="J906" t="str">
        <f>IF($C906="","",IF($C906=0,"",
IF($H906="","",SUMIFS(Source!K:K,Source!$B:$B,'Process (2)'!$B906,Source!$Q:$Q,"Chiều"))))</f>
        <v/>
      </c>
      <c r="K906" t="str">
        <f>IF($C906="","",IF($C906=0,"",
IF($H906="","",SUMIFS(Source!L:L,Source!$B:$B,'Process (2)'!$B906,Source!$Q:$Q,"Chiều"))))</f>
        <v/>
      </c>
    </row>
    <row r="907" spans="1:11" x14ac:dyDescent="0.25">
      <c r="A907" t="str">
        <v/>
      </c>
      <c r="B907" t="str">
        <v/>
      </c>
      <c r="C907" t="str">
        <f>IF(B907="","",COUNTIF(Source!$B$1:$B$999,B907))</f>
        <v/>
      </c>
      <c r="D907" t="str">
        <f>IF($C907="","",IF($C907=0,"",
IF(SUMIFS(Source!I:I,Source!$B:$B,'Process (2)'!$B907,Source!$Q:$Q,"Sáng")=0,"",SUMIFS(Source!I:I,Source!$B:$B,'Process (2)'!$B907,Source!$Q:$Q,"Sáng"))))</f>
        <v/>
      </c>
      <c r="E907" t="str">
        <f>IF($C907="","",IF($C907=0,"",
IF($D907="","",SUMIFS(Source!J:J,Source!$B:$B,'Process (2)'!$B907,Source!$Q:$Q,"Sáng"))))</f>
        <v/>
      </c>
      <c r="F907" t="str">
        <f>IF($C907="","",IF($C907=0,"",
IF($D907="","",SUMIFS(Source!K:K,Source!$B:$B,'Process (2)'!$B907,Source!$Q:$Q,"Sáng"))))</f>
        <v/>
      </c>
      <c r="G907" t="str">
        <f>IF($C907="","",IF($C907=0,"",
IF($D907="","",SUMIFS(Source!L:L,Source!$B:$B,'Process (2)'!$B907,Source!$Q:$Q,"Sáng"))))</f>
        <v/>
      </c>
      <c r="H907" t="str">
        <f>IF($C907="","",IF($C907=0,"",
IF(SUMIFS(Source!M:M,Source!$B:$B,'Process (2)'!$B907,Source!$Q:$Q,"Chiều")=0,"",SUMIFS(Source!M:M,Source!$B:$B,'Process (2)'!$B907,Source!$Q:$Q,"Chiều"))))</f>
        <v/>
      </c>
      <c r="I907" t="str">
        <f>IF($C907="","",IF($C907=0,"",
IF($H907="","",SUMIFS(Source!J:J,Source!$B:$B,'Process (2)'!$B907,Source!$Q:$Q,"Chiều"))))</f>
        <v/>
      </c>
      <c r="J907" t="str">
        <f>IF($C907="","",IF($C907=0,"",
IF($H907="","",SUMIFS(Source!K:K,Source!$B:$B,'Process (2)'!$B907,Source!$Q:$Q,"Chiều"))))</f>
        <v/>
      </c>
      <c r="K907" t="str">
        <f>IF($C907="","",IF($C907=0,"",
IF($H907="","",SUMIFS(Source!L:L,Source!$B:$B,'Process (2)'!$B907,Source!$Q:$Q,"Chiều"))))</f>
        <v/>
      </c>
    </row>
    <row r="908" spans="1:11" x14ac:dyDescent="0.25">
      <c r="A908" t="str">
        <v/>
      </c>
      <c r="B908" t="str">
        <v/>
      </c>
      <c r="C908" t="str">
        <f>IF(B908="","",COUNTIF(Source!$B$1:$B$999,B908))</f>
        <v/>
      </c>
      <c r="D908" t="str">
        <f>IF($C908="","",IF($C908=0,"",
IF(SUMIFS(Source!I:I,Source!$B:$B,'Process (2)'!$B908,Source!$Q:$Q,"Sáng")=0,"",SUMIFS(Source!I:I,Source!$B:$B,'Process (2)'!$B908,Source!$Q:$Q,"Sáng"))))</f>
        <v/>
      </c>
      <c r="E908" t="str">
        <f>IF($C908="","",IF($C908=0,"",
IF($D908="","",SUMIFS(Source!J:J,Source!$B:$B,'Process (2)'!$B908,Source!$Q:$Q,"Sáng"))))</f>
        <v/>
      </c>
      <c r="F908" t="str">
        <f>IF($C908="","",IF($C908=0,"",
IF($D908="","",SUMIFS(Source!K:K,Source!$B:$B,'Process (2)'!$B908,Source!$Q:$Q,"Sáng"))))</f>
        <v/>
      </c>
      <c r="G908" t="str">
        <f>IF($C908="","",IF($C908=0,"",
IF($D908="","",SUMIFS(Source!L:L,Source!$B:$B,'Process (2)'!$B908,Source!$Q:$Q,"Sáng"))))</f>
        <v/>
      </c>
      <c r="H908" t="str">
        <f>IF($C908="","",IF($C908=0,"",
IF(SUMIFS(Source!M:M,Source!$B:$B,'Process (2)'!$B908,Source!$Q:$Q,"Chiều")=0,"",SUMIFS(Source!M:M,Source!$B:$B,'Process (2)'!$B908,Source!$Q:$Q,"Chiều"))))</f>
        <v/>
      </c>
      <c r="I908" t="str">
        <f>IF($C908="","",IF($C908=0,"",
IF($H908="","",SUMIFS(Source!J:J,Source!$B:$B,'Process (2)'!$B908,Source!$Q:$Q,"Chiều"))))</f>
        <v/>
      </c>
      <c r="J908" t="str">
        <f>IF($C908="","",IF($C908=0,"",
IF($H908="","",SUMIFS(Source!K:K,Source!$B:$B,'Process (2)'!$B908,Source!$Q:$Q,"Chiều"))))</f>
        <v/>
      </c>
      <c r="K908" t="str">
        <f>IF($C908="","",IF($C908=0,"",
IF($H908="","",SUMIFS(Source!L:L,Source!$B:$B,'Process (2)'!$B908,Source!$Q:$Q,"Chiều"))))</f>
        <v/>
      </c>
    </row>
    <row r="909" spans="1:11" x14ac:dyDescent="0.25">
      <c r="A909" t="str">
        <v/>
      </c>
      <c r="B909" t="str">
        <v/>
      </c>
      <c r="C909" t="str">
        <f>IF(B909="","",COUNTIF(Source!$B$1:$B$999,B909))</f>
        <v/>
      </c>
      <c r="D909" t="str">
        <f>IF($C909="","",IF($C909=0,"",
IF(SUMIFS(Source!I:I,Source!$B:$B,'Process (2)'!$B909,Source!$Q:$Q,"Sáng")=0,"",SUMIFS(Source!I:I,Source!$B:$B,'Process (2)'!$B909,Source!$Q:$Q,"Sáng"))))</f>
        <v/>
      </c>
      <c r="E909" t="str">
        <f>IF($C909="","",IF($C909=0,"",
IF($D909="","",SUMIFS(Source!J:J,Source!$B:$B,'Process (2)'!$B909,Source!$Q:$Q,"Sáng"))))</f>
        <v/>
      </c>
      <c r="F909" t="str">
        <f>IF($C909="","",IF($C909=0,"",
IF($D909="","",SUMIFS(Source!K:K,Source!$B:$B,'Process (2)'!$B909,Source!$Q:$Q,"Sáng"))))</f>
        <v/>
      </c>
      <c r="G909" t="str">
        <f>IF($C909="","",IF($C909=0,"",
IF($D909="","",SUMIFS(Source!L:L,Source!$B:$B,'Process (2)'!$B909,Source!$Q:$Q,"Sáng"))))</f>
        <v/>
      </c>
      <c r="H909" t="str">
        <f>IF($C909="","",IF($C909=0,"",
IF(SUMIFS(Source!M:M,Source!$B:$B,'Process (2)'!$B909,Source!$Q:$Q,"Chiều")=0,"",SUMIFS(Source!M:M,Source!$B:$B,'Process (2)'!$B909,Source!$Q:$Q,"Chiều"))))</f>
        <v/>
      </c>
      <c r="I909" t="str">
        <f>IF($C909="","",IF($C909=0,"",
IF($H909="","",SUMIFS(Source!J:J,Source!$B:$B,'Process (2)'!$B909,Source!$Q:$Q,"Chiều"))))</f>
        <v/>
      </c>
      <c r="J909" t="str">
        <f>IF($C909="","",IF($C909=0,"",
IF($H909="","",SUMIFS(Source!K:K,Source!$B:$B,'Process (2)'!$B909,Source!$Q:$Q,"Chiều"))))</f>
        <v/>
      </c>
      <c r="K909" t="str">
        <f>IF($C909="","",IF($C909=0,"",
IF($H909="","",SUMIFS(Source!L:L,Source!$B:$B,'Process (2)'!$B909,Source!$Q:$Q,"Chiều"))))</f>
        <v/>
      </c>
    </row>
    <row r="910" spans="1:11" x14ac:dyDescent="0.25">
      <c r="A910" t="str">
        <v/>
      </c>
      <c r="B910" t="str">
        <v/>
      </c>
      <c r="C910" t="str">
        <f>IF(B910="","",COUNTIF(Source!$B$1:$B$999,B910))</f>
        <v/>
      </c>
      <c r="D910" t="str">
        <f>IF($C910="","",IF($C910=0,"",
IF(SUMIFS(Source!I:I,Source!$B:$B,'Process (2)'!$B910,Source!$Q:$Q,"Sáng")=0,"",SUMIFS(Source!I:I,Source!$B:$B,'Process (2)'!$B910,Source!$Q:$Q,"Sáng"))))</f>
        <v/>
      </c>
      <c r="E910" t="str">
        <f>IF($C910="","",IF($C910=0,"",
IF($D910="","",SUMIFS(Source!J:J,Source!$B:$B,'Process (2)'!$B910,Source!$Q:$Q,"Sáng"))))</f>
        <v/>
      </c>
      <c r="F910" t="str">
        <f>IF($C910="","",IF($C910=0,"",
IF($D910="","",SUMIFS(Source!K:K,Source!$B:$B,'Process (2)'!$B910,Source!$Q:$Q,"Sáng"))))</f>
        <v/>
      </c>
      <c r="G910" t="str">
        <f>IF($C910="","",IF($C910=0,"",
IF($D910="","",SUMIFS(Source!L:L,Source!$B:$B,'Process (2)'!$B910,Source!$Q:$Q,"Sáng"))))</f>
        <v/>
      </c>
      <c r="H910" t="str">
        <f>IF($C910="","",IF($C910=0,"",
IF(SUMIFS(Source!M:M,Source!$B:$B,'Process (2)'!$B910,Source!$Q:$Q,"Chiều")=0,"",SUMIFS(Source!M:M,Source!$B:$B,'Process (2)'!$B910,Source!$Q:$Q,"Chiều"))))</f>
        <v/>
      </c>
      <c r="I910" t="str">
        <f>IF($C910="","",IF($C910=0,"",
IF($H910="","",SUMIFS(Source!J:J,Source!$B:$B,'Process (2)'!$B910,Source!$Q:$Q,"Chiều"))))</f>
        <v/>
      </c>
      <c r="J910" t="str">
        <f>IF($C910="","",IF($C910=0,"",
IF($H910="","",SUMIFS(Source!K:K,Source!$B:$B,'Process (2)'!$B910,Source!$Q:$Q,"Chiều"))))</f>
        <v/>
      </c>
      <c r="K910" t="str">
        <f>IF($C910="","",IF($C910=0,"",
IF($H910="","",SUMIFS(Source!L:L,Source!$B:$B,'Process (2)'!$B910,Source!$Q:$Q,"Chiều"))))</f>
        <v/>
      </c>
    </row>
    <row r="911" spans="1:11" x14ac:dyDescent="0.25">
      <c r="A911" t="str">
        <v/>
      </c>
      <c r="B911" t="str">
        <v/>
      </c>
      <c r="C911" t="str">
        <f>IF(B911="","",COUNTIF(Source!$B$1:$B$999,B911))</f>
        <v/>
      </c>
      <c r="D911" t="str">
        <f>IF($C911="","",IF($C911=0,"",
IF(SUMIFS(Source!I:I,Source!$B:$B,'Process (2)'!$B911,Source!$Q:$Q,"Sáng")=0,"",SUMIFS(Source!I:I,Source!$B:$B,'Process (2)'!$B911,Source!$Q:$Q,"Sáng"))))</f>
        <v/>
      </c>
      <c r="E911" t="str">
        <f>IF($C911="","",IF($C911=0,"",
IF($D911="","",SUMIFS(Source!J:J,Source!$B:$B,'Process (2)'!$B911,Source!$Q:$Q,"Sáng"))))</f>
        <v/>
      </c>
      <c r="F911" t="str">
        <f>IF($C911="","",IF($C911=0,"",
IF($D911="","",SUMIFS(Source!K:K,Source!$B:$B,'Process (2)'!$B911,Source!$Q:$Q,"Sáng"))))</f>
        <v/>
      </c>
      <c r="G911" t="str">
        <f>IF($C911="","",IF($C911=0,"",
IF($D911="","",SUMIFS(Source!L:L,Source!$B:$B,'Process (2)'!$B911,Source!$Q:$Q,"Sáng"))))</f>
        <v/>
      </c>
      <c r="H911" t="str">
        <f>IF($C911="","",IF($C911=0,"",
IF(SUMIFS(Source!M:M,Source!$B:$B,'Process (2)'!$B911,Source!$Q:$Q,"Chiều")=0,"",SUMIFS(Source!M:M,Source!$B:$B,'Process (2)'!$B911,Source!$Q:$Q,"Chiều"))))</f>
        <v/>
      </c>
      <c r="I911" t="str">
        <f>IF($C911="","",IF($C911=0,"",
IF($H911="","",SUMIFS(Source!J:J,Source!$B:$B,'Process (2)'!$B911,Source!$Q:$Q,"Chiều"))))</f>
        <v/>
      </c>
      <c r="J911" t="str">
        <f>IF($C911="","",IF($C911=0,"",
IF($H911="","",SUMIFS(Source!K:K,Source!$B:$B,'Process (2)'!$B911,Source!$Q:$Q,"Chiều"))))</f>
        <v/>
      </c>
      <c r="K911" t="str">
        <f>IF($C911="","",IF($C911=0,"",
IF($H911="","",SUMIFS(Source!L:L,Source!$B:$B,'Process (2)'!$B911,Source!$Q:$Q,"Chiều"))))</f>
        <v/>
      </c>
    </row>
    <row r="912" spans="1:11" x14ac:dyDescent="0.25">
      <c r="A912" t="str">
        <v/>
      </c>
      <c r="B912" t="str">
        <v/>
      </c>
      <c r="C912" t="str">
        <f>IF(B912="","",COUNTIF(Source!$B$1:$B$999,B912))</f>
        <v/>
      </c>
      <c r="D912" t="str">
        <f>IF($C912="","",IF($C912=0,"",
IF(SUMIFS(Source!I:I,Source!$B:$B,'Process (2)'!$B912,Source!$Q:$Q,"Sáng")=0,"",SUMIFS(Source!I:I,Source!$B:$B,'Process (2)'!$B912,Source!$Q:$Q,"Sáng"))))</f>
        <v/>
      </c>
      <c r="E912" t="str">
        <f>IF($C912="","",IF($C912=0,"",
IF($D912="","",SUMIFS(Source!J:J,Source!$B:$B,'Process (2)'!$B912,Source!$Q:$Q,"Sáng"))))</f>
        <v/>
      </c>
      <c r="F912" t="str">
        <f>IF($C912="","",IF($C912=0,"",
IF($D912="","",SUMIFS(Source!K:K,Source!$B:$B,'Process (2)'!$B912,Source!$Q:$Q,"Sáng"))))</f>
        <v/>
      </c>
      <c r="G912" t="str">
        <f>IF($C912="","",IF($C912=0,"",
IF($D912="","",SUMIFS(Source!L:L,Source!$B:$B,'Process (2)'!$B912,Source!$Q:$Q,"Sáng"))))</f>
        <v/>
      </c>
      <c r="H912" t="str">
        <f>IF($C912="","",IF($C912=0,"",
IF(SUMIFS(Source!M:M,Source!$B:$B,'Process (2)'!$B912,Source!$Q:$Q,"Chiều")=0,"",SUMIFS(Source!M:M,Source!$B:$B,'Process (2)'!$B912,Source!$Q:$Q,"Chiều"))))</f>
        <v/>
      </c>
      <c r="I912" t="str">
        <f>IF($C912="","",IF($C912=0,"",
IF($H912="","",SUMIFS(Source!J:J,Source!$B:$B,'Process (2)'!$B912,Source!$Q:$Q,"Chiều"))))</f>
        <v/>
      </c>
      <c r="J912" t="str">
        <f>IF($C912="","",IF($C912=0,"",
IF($H912="","",SUMIFS(Source!K:K,Source!$B:$B,'Process (2)'!$B912,Source!$Q:$Q,"Chiều"))))</f>
        <v/>
      </c>
      <c r="K912" t="str">
        <f>IF($C912="","",IF($C912=0,"",
IF($H912="","",SUMIFS(Source!L:L,Source!$B:$B,'Process (2)'!$B912,Source!$Q:$Q,"Chiều"))))</f>
        <v/>
      </c>
    </row>
    <row r="913" spans="1:11" x14ac:dyDescent="0.25">
      <c r="A913" t="str">
        <v/>
      </c>
      <c r="B913" t="str">
        <v/>
      </c>
      <c r="C913" t="str">
        <f>IF(B913="","",COUNTIF(Source!$B$1:$B$999,B913))</f>
        <v/>
      </c>
      <c r="D913" t="str">
        <f>IF($C913="","",IF($C913=0,"",
IF(SUMIFS(Source!I:I,Source!$B:$B,'Process (2)'!$B913,Source!$Q:$Q,"Sáng")=0,"",SUMIFS(Source!I:I,Source!$B:$B,'Process (2)'!$B913,Source!$Q:$Q,"Sáng"))))</f>
        <v/>
      </c>
      <c r="E913" t="str">
        <f>IF($C913="","",IF($C913=0,"",
IF($D913="","",SUMIFS(Source!J:J,Source!$B:$B,'Process (2)'!$B913,Source!$Q:$Q,"Sáng"))))</f>
        <v/>
      </c>
      <c r="F913" t="str">
        <f>IF($C913="","",IF($C913=0,"",
IF($D913="","",SUMIFS(Source!K:K,Source!$B:$B,'Process (2)'!$B913,Source!$Q:$Q,"Sáng"))))</f>
        <v/>
      </c>
      <c r="G913" t="str">
        <f>IF($C913="","",IF($C913=0,"",
IF($D913="","",SUMIFS(Source!L:L,Source!$B:$B,'Process (2)'!$B913,Source!$Q:$Q,"Sáng"))))</f>
        <v/>
      </c>
      <c r="H913" t="str">
        <f>IF($C913="","",IF($C913=0,"",
IF(SUMIFS(Source!M:M,Source!$B:$B,'Process (2)'!$B913,Source!$Q:$Q,"Chiều")=0,"",SUMIFS(Source!M:M,Source!$B:$B,'Process (2)'!$B913,Source!$Q:$Q,"Chiều"))))</f>
        <v/>
      </c>
      <c r="I913" t="str">
        <f>IF($C913="","",IF($C913=0,"",
IF($H913="","",SUMIFS(Source!J:J,Source!$B:$B,'Process (2)'!$B913,Source!$Q:$Q,"Chiều"))))</f>
        <v/>
      </c>
      <c r="J913" t="str">
        <f>IF($C913="","",IF($C913=0,"",
IF($H913="","",SUMIFS(Source!K:K,Source!$B:$B,'Process (2)'!$B913,Source!$Q:$Q,"Chiều"))))</f>
        <v/>
      </c>
      <c r="K913" t="str">
        <f>IF($C913="","",IF($C913=0,"",
IF($H913="","",SUMIFS(Source!L:L,Source!$B:$B,'Process (2)'!$B913,Source!$Q:$Q,"Chiều"))))</f>
        <v/>
      </c>
    </row>
    <row r="914" spans="1:11" x14ac:dyDescent="0.25">
      <c r="A914" t="str">
        <v/>
      </c>
      <c r="B914" t="str">
        <v/>
      </c>
      <c r="C914" t="str">
        <f>IF(B914="","",COUNTIF(Source!$B$1:$B$999,B914))</f>
        <v/>
      </c>
      <c r="D914" t="str">
        <f>IF($C914="","",IF($C914=0,"",
IF(SUMIFS(Source!I:I,Source!$B:$B,'Process (2)'!$B914,Source!$Q:$Q,"Sáng")=0,"",SUMIFS(Source!I:I,Source!$B:$B,'Process (2)'!$B914,Source!$Q:$Q,"Sáng"))))</f>
        <v/>
      </c>
      <c r="E914" t="str">
        <f>IF($C914="","",IF($C914=0,"",
IF($D914="","",SUMIFS(Source!J:J,Source!$B:$B,'Process (2)'!$B914,Source!$Q:$Q,"Sáng"))))</f>
        <v/>
      </c>
      <c r="F914" t="str">
        <f>IF($C914="","",IF($C914=0,"",
IF($D914="","",SUMIFS(Source!K:K,Source!$B:$B,'Process (2)'!$B914,Source!$Q:$Q,"Sáng"))))</f>
        <v/>
      </c>
      <c r="G914" t="str">
        <f>IF($C914="","",IF($C914=0,"",
IF($D914="","",SUMIFS(Source!L:L,Source!$B:$B,'Process (2)'!$B914,Source!$Q:$Q,"Sáng"))))</f>
        <v/>
      </c>
      <c r="H914" t="str">
        <f>IF($C914="","",IF($C914=0,"",
IF(SUMIFS(Source!M:M,Source!$B:$B,'Process (2)'!$B914,Source!$Q:$Q,"Chiều")=0,"",SUMIFS(Source!M:M,Source!$B:$B,'Process (2)'!$B914,Source!$Q:$Q,"Chiều"))))</f>
        <v/>
      </c>
      <c r="I914" t="str">
        <f>IF($C914="","",IF($C914=0,"",
IF($H914="","",SUMIFS(Source!J:J,Source!$B:$B,'Process (2)'!$B914,Source!$Q:$Q,"Chiều"))))</f>
        <v/>
      </c>
      <c r="J914" t="str">
        <f>IF($C914="","",IF($C914=0,"",
IF($H914="","",SUMIFS(Source!K:K,Source!$B:$B,'Process (2)'!$B914,Source!$Q:$Q,"Chiều"))))</f>
        <v/>
      </c>
      <c r="K914" t="str">
        <f>IF($C914="","",IF($C914=0,"",
IF($H914="","",SUMIFS(Source!L:L,Source!$B:$B,'Process (2)'!$B914,Source!$Q:$Q,"Chiều"))))</f>
        <v/>
      </c>
    </row>
    <row r="915" spans="1:11" x14ac:dyDescent="0.25">
      <c r="A915" t="str">
        <v/>
      </c>
      <c r="B915" t="str">
        <v/>
      </c>
      <c r="C915" t="str">
        <f>IF(B915="","",COUNTIF(Source!$B$1:$B$999,B915))</f>
        <v/>
      </c>
      <c r="D915" t="str">
        <f>IF($C915="","",IF($C915=0,"",
IF(SUMIFS(Source!I:I,Source!$B:$B,'Process (2)'!$B915,Source!$Q:$Q,"Sáng")=0,"",SUMIFS(Source!I:I,Source!$B:$B,'Process (2)'!$B915,Source!$Q:$Q,"Sáng"))))</f>
        <v/>
      </c>
      <c r="E915" t="str">
        <f>IF($C915="","",IF($C915=0,"",
IF($D915="","",SUMIFS(Source!J:J,Source!$B:$B,'Process (2)'!$B915,Source!$Q:$Q,"Sáng"))))</f>
        <v/>
      </c>
      <c r="F915" t="str">
        <f>IF($C915="","",IF($C915=0,"",
IF($D915="","",SUMIFS(Source!K:K,Source!$B:$B,'Process (2)'!$B915,Source!$Q:$Q,"Sáng"))))</f>
        <v/>
      </c>
      <c r="G915" t="str">
        <f>IF($C915="","",IF($C915=0,"",
IF($D915="","",SUMIFS(Source!L:L,Source!$B:$B,'Process (2)'!$B915,Source!$Q:$Q,"Sáng"))))</f>
        <v/>
      </c>
      <c r="H915" t="str">
        <f>IF($C915="","",IF($C915=0,"",
IF(SUMIFS(Source!M:M,Source!$B:$B,'Process (2)'!$B915,Source!$Q:$Q,"Chiều")=0,"",SUMIFS(Source!M:M,Source!$B:$B,'Process (2)'!$B915,Source!$Q:$Q,"Chiều"))))</f>
        <v/>
      </c>
      <c r="I915" t="str">
        <f>IF($C915="","",IF($C915=0,"",
IF($H915="","",SUMIFS(Source!J:J,Source!$B:$B,'Process (2)'!$B915,Source!$Q:$Q,"Chiều"))))</f>
        <v/>
      </c>
      <c r="J915" t="str">
        <f>IF($C915="","",IF($C915=0,"",
IF($H915="","",SUMIFS(Source!K:K,Source!$B:$B,'Process (2)'!$B915,Source!$Q:$Q,"Chiều"))))</f>
        <v/>
      </c>
      <c r="K915" t="str">
        <f>IF($C915="","",IF($C915=0,"",
IF($H915="","",SUMIFS(Source!L:L,Source!$B:$B,'Process (2)'!$B915,Source!$Q:$Q,"Chiều"))))</f>
        <v/>
      </c>
    </row>
    <row r="916" spans="1:11" x14ac:dyDescent="0.25">
      <c r="A916" t="str">
        <v/>
      </c>
      <c r="B916" t="str">
        <v/>
      </c>
      <c r="C916" t="str">
        <f>IF(B916="","",COUNTIF(Source!$B$1:$B$999,B916))</f>
        <v/>
      </c>
      <c r="D916" t="str">
        <f>IF($C916="","",IF($C916=0,"",
IF(SUMIFS(Source!I:I,Source!$B:$B,'Process (2)'!$B916,Source!$Q:$Q,"Sáng")=0,"",SUMIFS(Source!I:I,Source!$B:$B,'Process (2)'!$B916,Source!$Q:$Q,"Sáng"))))</f>
        <v/>
      </c>
      <c r="E916" t="str">
        <f>IF($C916="","",IF($C916=0,"",
IF($D916="","",SUMIFS(Source!J:J,Source!$B:$B,'Process (2)'!$B916,Source!$Q:$Q,"Sáng"))))</f>
        <v/>
      </c>
      <c r="F916" t="str">
        <f>IF($C916="","",IF($C916=0,"",
IF($D916="","",SUMIFS(Source!K:K,Source!$B:$B,'Process (2)'!$B916,Source!$Q:$Q,"Sáng"))))</f>
        <v/>
      </c>
      <c r="G916" t="str">
        <f>IF($C916="","",IF($C916=0,"",
IF($D916="","",SUMIFS(Source!L:L,Source!$B:$B,'Process (2)'!$B916,Source!$Q:$Q,"Sáng"))))</f>
        <v/>
      </c>
      <c r="H916" t="str">
        <f>IF($C916="","",IF($C916=0,"",
IF(SUMIFS(Source!M:M,Source!$B:$B,'Process (2)'!$B916,Source!$Q:$Q,"Chiều")=0,"",SUMIFS(Source!M:M,Source!$B:$B,'Process (2)'!$B916,Source!$Q:$Q,"Chiều"))))</f>
        <v/>
      </c>
      <c r="I916" t="str">
        <f>IF($C916="","",IF($C916=0,"",
IF($H916="","",SUMIFS(Source!J:J,Source!$B:$B,'Process (2)'!$B916,Source!$Q:$Q,"Chiều"))))</f>
        <v/>
      </c>
      <c r="J916" t="str">
        <f>IF($C916="","",IF($C916=0,"",
IF($H916="","",SUMIFS(Source!K:K,Source!$B:$B,'Process (2)'!$B916,Source!$Q:$Q,"Chiều"))))</f>
        <v/>
      </c>
      <c r="K916" t="str">
        <f>IF($C916="","",IF($C916=0,"",
IF($H916="","",SUMIFS(Source!L:L,Source!$B:$B,'Process (2)'!$B916,Source!$Q:$Q,"Chiều"))))</f>
        <v/>
      </c>
    </row>
    <row r="917" spans="1:11" x14ac:dyDescent="0.25">
      <c r="A917" t="str">
        <v/>
      </c>
      <c r="B917" t="str">
        <v/>
      </c>
      <c r="C917" t="str">
        <f>IF(B917="","",COUNTIF(Source!$B$1:$B$999,B917))</f>
        <v/>
      </c>
      <c r="D917" t="str">
        <f>IF($C917="","",IF($C917=0,"",
IF(SUMIFS(Source!I:I,Source!$B:$B,'Process (2)'!$B917,Source!$Q:$Q,"Sáng")=0,"",SUMIFS(Source!I:I,Source!$B:$B,'Process (2)'!$B917,Source!$Q:$Q,"Sáng"))))</f>
        <v/>
      </c>
      <c r="E917" t="str">
        <f>IF($C917="","",IF($C917=0,"",
IF($D917="","",SUMIFS(Source!J:J,Source!$B:$B,'Process (2)'!$B917,Source!$Q:$Q,"Sáng"))))</f>
        <v/>
      </c>
      <c r="F917" t="str">
        <f>IF($C917="","",IF($C917=0,"",
IF($D917="","",SUMIFS(Source!K:K,Source!$B:$B,'Process (2)'!$B917,Source!$Q:$Q,"Sáng"))))</f>
        <v/>
      </c>
      <c r="G917" t="str">
        <f>IF($C917="","",IF($C917=0,"",
IF($D917="","",SUMIFS(Source!L:L,Source!$B:$B,'Process (2)'!$B917,Source!$Q:$Q,"Sáng"))))</f>
        <v/>
      </c>
      <c r="H917" t="str">
        <f>IF($C917="","",IF($C917=0,"",
IF(SUMIFS(Source!M:M,Source!$B:$B,'Process (2)'!$B917,Source!$Q:$Q,"Chiều")=0,"",SUMIFS(Source!M:M,Source!$B:$B,'Process (2)'!$B917,Source!$Q:$Q,"Chiều"))))</f>
        <v/>
      </c>
      <c r="I917" t="str">
        <f>IF($C917="","",IF($C917=0,"",
IF($H917="","",SUMIFS(Source!J:J,Source!$B:$B,'Process (2)'!$B917,Source!$Q:$Q,"Chiều"))))</f>
        <v/>
      </c>
      <c r="J917" t="str">
        <f>IF($C917="","",IF($C917=0,"",
IF($H917="","",SUMIFS(Source!K:K,Source!$B:$B,'Process (2)'!$B917,Source!$Q:$Q,"Chiều"))))</f>
        <v/>
      </c>
      <c r="K917" t="str">
        <f>IF($C917="","",IF($C917=0,"",
IF($H917="","",SUMIFS(Source!L:L,Source!$B:$B,'Process (2)'!$B917,Source!$Q:$Q,"Chiều"))))</f>
        <v/>
      </c>
    </row>
    <row r="918" spans="1:11" x14ac:dyDescent="0.25">
      <c r="A918" t="str">
        <v/>
      </c>
      <c r="B918" t="str">
        <v/>
      </c>
      <c r="C918" t="str">
        <f>IF(B918="","",COUNTIF(Source!$B$1:$B$999,B918))</f>
        <v/>
      </c>
      <c r="D918" t="str">
        <f>IF($C918="","",IF($C918=0,"",
IF(SUMIFS(Source!I:I,Source!$B:$B,'Process (2)'!$B918,Source!$Q:$Q,"Sáng")=0,"",SUMIFS(Source!I:I,Source!$B:$B,'Process (2)'!$B918,Source!$Q:$Q,"Sáng"))))</f>
        <v/>
      </c>
      <c r="E918" t="str">
        <f>IF($C918="","",IF($C918=0,"",
IF($D918="","",SUMIFS(Source!J:J,Source!$B:$B,'Process (2)'!$B918,Source!$Q:$Q,"Sáng"))))</f>
        <v/>
      </c>
      <c r="F918" t="str">
        <f>IF($C918="","",IF($C918=0,"",
IF($D918="","",SUMIFS(Source!K:K,Source!$B:$B,'Process (2)'!$B918,Source!$Q:$Q,"Sáng"))))</f>
        <v/>
      </c>
      <c r="G918" t="str">
        <f>IF($C918="","",IF($C918=0,"",
IF($D918="","",SUMIFS(Source!L:L,Source!$B:$B,'Process (2)'!$B918,Source!$Q:$Q,"Sáng"))))</f>
        <v/>
      </c>
      <c r="H918" t="str">
        <f>IF($C918="","",IF($C918=0,"",
IF(SUMIFS(Source!M:M,Source!$B:$B,'Process (2)'!$B918,Source!$Q:$Q,"Chiều")=0,"",SUMIFS(Source!M:M,Source!$B:$B,'Process (2)'!$B918,Source!$Q:$Q,"Chiều"))))</f>
        <v/>
      </c>
      <c r="I918" t="str">
        <f>IF($C918="","",IF($C918=0,"",
IF($H918="","",SUMIFS(Source!J:J,Source!$B:$B,'Process (2)'!$B918,Source!$Q:$Q,"Chiều"))))</f>
        <v/>
      </c>
      <c r="J918" t="str">
        <f>IF($C918="","",IF($C918=0,"",
IF($H918="","",SUMIFS(Source!K:K,Source!$B:$B,'Process (2)'!$B918,Source!$Q:$Q,"Chiều"))))</f>
        <v/>
      </c>
      <c r="K918" t="str">
        <f>IF($C918="","",IF($C918=0,"",
IF($H918="","",SUMIFS(Source!L:L,Source!$B:$B,'Process (2)'!$B918,Source!$Q:$Q,"Chiều"))))</f>
        <v/>
      </c>
    </row>
    <row r="919" spans="1:11" x14ac:dyDescent="0.25">
      <c r="A919" t="str">
        <v/>
      </c>
      <c r="B919" t="str">
        <v/>
      </c>
      <c r="C919" t="str">
        <f>IF(B919="","",COUNTIF(Source!$B$1:$B$999,B919))</f>
        <v/>
      </c>
      <c r="D919" t="str">
        <f>IF($C919="","",IF($C919=0,"",
IF(SUMIFS(Source!I:I,Source!$B:$B,'Process (2)'!$B919,Source!$Q:$Q,"Sáng")=0,"",SUMIFS(Source!I:I,Source!$B:$B,'Process (2)'!$B919,Source!$Q:$Q,"Sáng"))))</f>
        <v/>
      </c>
      <c r="E919" t="str">
        <f>IF($C919="","",IF($C919=0,"",
IF($D919="","",SUMIFS(Source!J:J,Source!$B:$B,'Process (2)'!$B919,Source!$Q:$Q,"Sáng"))))</f>
        <v/>
      </c>
      <c r="F919" t="str">
        <f>IF($C919="","",IF($C919=0,"",
IF($D919="","",SUMIFS(Source!K:K,Source!$B:$B,'Process (2)'!$B919,Source!$Q:$Q,"Sáng"))))</f>
        <v/>
      </c>
      <c r="G919" t="str">
        <f>IF($C919="","",IF($C919=0,"",
IF($D919="","",SUMIFS(Source!L:L,Source!$B:$B,'Process (2)'!$B919,Source!$Q:$Q,"Sáng"))))</f>
        <v/>
      </c>
      <c r="H919" t="str">
        <f>IF($C919="","",IF($C919=0,"",
IF(SUMIFS(Source!M:M,Source!$B:$B,'Process (2)'!$B919,Source!$Q:$Q,"Chiều")=0,"",SUMIFS(Source!M:M,Source!$B:$B,'Process (2)'!$B919,Source!$Q:$Q,"Chiều"))))</f>
        <v/>
      </c>
      <c r="I919" t="str">
        <f>IF($C919="","",IF($C919=0,"",
IF($H919="","",SUMIFS(Source!J:J,Source!$B:$B,'Process (2)'!$B919,Source!$Q:$Q,"Chiều"))))</f>
        <v/>
      </c>
      <c r="J919" t="str">
        <f>IF($C919="","",IF($C919=0,"",
IF($H919="","",SUMIFS(Source!K:K,Source!$B:$B,'Process (2)'!$B919,Source!$Q:$Q,"Chiều"))))</f>
        <v/>
      </c>
      <c r="K919" t="str">
        <f>IF($C919="","",IF($C919=0,"",
IF($H919="","",SUMIFS(Source!L:L,Source!$B:$B,'Process (2)'!$B919,Source!$Q:$Q,"Chiều"))))</f>
        <v/>
      </c>
    </row>
    <row r="920" spans="1:11" x14ac:dyDescent="0.25">
      <c r="A920" t="str">
        <v/>
      </c>
      <c r="B920" t="str">
        <v/>
      </c>
      <c r="C920" t="str">
        <f>IF(B920="","",COUNTIF(Source!$B$1:$B$999,B920))</f>
        <v/>
      </c>
      <c r="D920" t="str">
        <f>IF($C920="","",IF($C920=0,"",
IF(SUMIFS(Source!I:I,Source!$B:$B,'Process (2)'!$B920,Source!$Q:$Q,"Sáng")=0,"",SUMIFS(Source!I:I,Source!$B:$B,'Process (2)'!$B920,Source!$Q:$Q,"Sáng"))))</f>
        <v/>
      </c>
      <c r="E920" t="str">
        <f>IF($C920="","",IF($C920=0,"",
IF($D920="","",SUMIFS(Source!J:J,Source!$B:$B,'Process (2)'!$B920,Source!$Q:$Q,"Sáng"))))</f>
        <v/>
      </c>
      <c r="F920" t="str">
        <f>IF($C920="","",IF($C920=0,"",
IF($D920="","",SUMIFS(Source!K:K,Source!$B:$B,'Process (2)'!$B920,Source!$Q:$Q,"Sáng"))))</f>
        <v/>
      </c>
      <c r="G920" t="str">
        <f>IF($C920="","",IF($C920=0,"",
IF($D920="","",SUMIFS(Source!L:L,Source!$B:$B,'Process (2)'!$B920,Source!$Q:$Q,"Sáng"))))</f>
        <v/>
      </c>
      <c r="H920" t="str">
        <f>IF($C920="","",IF($C920=0,"",
IF(SUMIFS(Source!M:M,Source!$B:$B,'Process (2)'!$B920,Source!$Q:$Q,"Chiều")=0,"",SUMIFS(Source!M:M,Source!$B:$B,'Process (2)'!$B920,Source!$Q:$Q,"Chiều"))))</f>
        <v/>
      </c>
      <c r="I920" t="str">
        <f>IF($C920="","",IF($C920=0,"",
IF($H920="","",SUMIFS(Source!J:J,Source!$B:$B,'Process (2)'!$B920,Source!$Q:$Q,"Chiều"))))</f>
        <v/>
      </c>
      <c r="J920" t="str">
        <f>IF($C920="","",IF($C920=0,"",
IF($H920="","",SUMIFS(Source!K:K,Source!$B:$B,'Process (2)'!$B920,Source!$Q:$Q,"Chiều"))))</f>
        <v/>
      </c>
      <c r="K920" t="str">
        <f>IF($C920="","",IF($C920=0,"",
IF($H920="","",SUMIFS(Source!L:L,Source!$B:$B,'Process (2)'!$B920,Source!$Q:$Q,"Chiều"))))</f>
        <v/>
      </c>
    </row>
    <row r="921" spans="1:11" x14ac:dyDescent="0.25">
      <c r="A921" t="str">
        <v/>
      </c>
      <c r="B921" t="str">
        <v/>
      </c>
      <c r="C921" t="str">
        <f>IF(B921="","",COUNTIF(Source!$B$1:$B$999,B921))</f>
        <v/>
      </c>
      <c r="D921" t="str">
        <f>IF($C921="","",IF($C921=0,"",
IF(SUMIFS(Source!I:I,Source!$B:$B,'Process (2)'!$B921,Source!$Q:$Q,"Sáng")=0,"",SUMIFS(Source!I:I,Source!$B:$B,'Process (2)'!$B921,Source!$Q:$Q,"Sáng"))))</f>
        <v/>
      </c>
      <c r="E921" t="str">
        <f>IF($C921="","",IF($C921=0,"",
IF($D921="","",SUMIFS(Source!J:J,Source!$B:$B,'Process (2)'!$B921,Source!$Q:$Q,"Sáng"))))</f>
        <v/>
      </c>
      <c r="F921" t="str">
        <f>IF($C921="","",IF($C921=0,"",
IF($D921="","",SUMIFS(Source!K:K,Source!$B:$B,'Process (2)'!$B921,Source!$Q:$Q,"Sáng"))))</f>
        <v/>
      </c>
      <c r="G921" t="str">
        <f>IF($C921="","",IF($C921=0,"",
IF($D921="","",SUMIFS(Source!L:L,Source!$B:$B,'Process (2)'!$B921,Source!$Q:$Q,"Sáng"))))</f>
        <v/>
      </c>
      <c r="H921" t="str">
        <f>IF($C921="","",IF($C921=0,"",
IF(SUMIFS(Source!M:M,Source!$B:$B,'Process (2)'!$B921,Source!$Q:$Q,"Chiều")=0,"",SUMIFS(Source!M:M,Source!$B:$B,'Process (2)'!$B921,Source!$Q:$Q,"Chiều"))))</f>
        <v/>
      </c>
      <c r="I921" t="str">
        <f>IF($C921="","",IF($C921=0,"",
IF($H921="","",SUMIFS(Source!J:J,Source!$B:$B,'Process (2)'!$B921,Source!$Q:$Q,"Chiều"))))</f>
        <v/>
      </c>
      <c r="J921" t="str">
        <f>IF($C921="","",IF($C921=0,"",
IF($H921="","",SUMIFS(Source!K:K,Source!$B:$B,'Process (2)'!$B921,Source!$Q:$Q,"Chiều"))))</f>
        <v/>
      </c>
      <c r="K921" t="str">
        <f>IF($C921="","",IF($C921=0,"",
IF($H921="","",SUMIFS(Source!L:L,Source!$B:$B,'Process (2)'!$B921,Source!$Q:$Q,"Chiều"))))</f>
        <v/>
      </c>
    </row>
    <row r="922" spans="1:11" x14ac:dyDescent="0.25">
      <c r="A922" t="str">
        <v/>
      </c>
      <c r="B922" t="str">
        <v/>
      </c>
      <c r="C922" t="str">
        <f>IF(B922="","",COUNTIF(Source!$B$1:$B$999,B922))</f>
        <v/>
      </c>
      <c r="D922" t="str">
        <f>IF($C922="","",IF($C922=0,"",
IF(SUMIFS(Source!I:I,Source!$B:$B,'Process (2)'!$B922,Source!$Q:$Q,"Sáng")=0,"",SUMIFS(Source!I:I,Source!$B:$B,'Process (2)'!$B922,Source!$Q:$Q,"Sáng"))))</f>
        <v/>
      </c>
      <c r="E922" t="str">
        <f>IF($C922="","",IF($C922=0,"",
IF($D922="","",SUMIFS(Source!J:J,Source!$B:$B,'Process (2)'!$B922,Source!$Q:$Q,"Sáng"))))</f>
        <v/>
      </c>
      <c r="F922" t="str">
        <f>IF($C922="","",IF($C922=0,"",
IF($D922="","",SUMIFS(Source!K:K,Source!$B:$B,'Process (2)'!$B922,Source!$Q:$Q,"Sáng"))))</f>
        <v/>
      </c>
      <c r="G922" t="str">
        <f>IF($C922="","",IF($C922=0,"",
IF($D922="","",SUMIFS(Source!L:L,Source!$B:$B,'Process (2)'!$B922,Source!$Q:$Q,"Sáng"))))</f>
        <v/>
      </c>
      <c r="H922" t="str">
        <f>IF($C922="","",IF($C922=0,"",
IF(SUMIFS(Source!M:M,Source!$B:$B,'Process (2)'!$B922,Source!$Q:$Q,"Chiều")=0,"",SUMIFS(Source!M:M,Source!$B:$B,'Process (2)'!$B922,Source!$Q:$Q,"Chiều"))))</f>
        <v/>
      </c>
      <c r="I922" t="str">
        <f>IF($C922="","",IF($C922=0,"",
IF($H922="","",SUMIFS(Source!J:J,Source!$B:$B,'Process (2)'!$B922,Source!$Q:$Q,"Chiều"))))</f>
        <v/>
      </c>
      <c r="J922" t="str">
        <f>IF($C922="","",IF($C922=0,"",
IF($H922="","",SUMIFS(Source!K:K,Source!$B:$B,'Process (2)'!$B922,Source!$Q:$Q,"Chiều"))))</f>
        <v/>
      </c>
      <c r="K922" t="str">
        <f>IF($C922="","",IF($C922=0,"",
IF($H922="","",SUMIFS(Source!L:L,Source!$B:$B,'Process (2)'!$B922,Source!$Q:$Q,"Chiều"))))</f>
        <v/>
      </c>
    </row>
    <row r="923" spans="1:11" x14ac:dyDescent="0.25">
      <c r="A923" t="str">
        <v/>
      </c>
      <c r="B923" t="str">
        <v/>
      </c>
      <c r="C923" t="str">
        <f>IF(B923="","",COUNTIF(Source!$B$1:$B$999,B923))</f>
        <v/>
      </c>
      <c r="D923" t="str">
        <f>IF($C923="","",IF($C923=0,"",
IF(SUMIFS(Source!I:I,Source!$B:$B,'Process (2)'!$B923,Source!$Q:$Q,"Sáng")=0,"",SUMIFS(Source!I:I,Source!$B:$B,'Process (2)'!$B923,Source!$Q:$Q,"Sáng"))))</f>
        <v/>
      </c>
      <c r="E923" t="str">
        <f>IF($C923="","",IF($C923=0,"",
IF($D923="","",SUMIFS(Source!J:J,Source!$B:$B,'Process (2)'!$B923,Source!$Q:$Q,"Sáng"))))</f>
        <v/>
      </c>
      <c r="F923" t="str">
        <f>IF($C923="","",IF($C923=0,"",
IF($D923="","",SUMIFS(Source!K:K,Source!$B:$B,'Process (2)'!$B923,Source!$Q:$Q,"Sáng"))))</f>
        <v/>
      </c>
      <c r="G923" t="str">
        <f>IF($C923="","",IF($C923=0,"",
IF($D923="","",SUMIFS(Source!L:L,Source!$B:$B,'Process (2)'!$B923,Source!$Q:$Q,"Sáng"))))</f>
        <v/>
      </c>
      <c r="H923" t="str">
        <f>IF($C923="","",IF($C923=0,"",
IF(SUMIFS(Source!M:M,Source!$B:$B,'Process (2)'!$B923,Source!$Q:$Q,"Chiều")=0,"",SUMIFS(Source!M:M,Source!$B:$B,'Process (2)'!$B923,Source!$Q:$Q,"Chiều"))))</f>
        <v/>
      </c>
      <c r="I923" t="str">
        <f>IF($C923="","",IF($C923=0,"",
IF($H923="","",SUMIFS(Source!J:J,Source!$B:$B,'Process (2)'!$B923,Source!$Q:$Q,"Chiều"))))</f>
        <v/>
      </c>
      <c r="J923" t="str">
        <f>IF($C923="","",IF($C923=0,"",
IF($H923="","",SUMIFS(Source!K:K,Source!$B:$B,'Process (2)'!$B923,Source!$Q:$Q,"Chiều"))))</f>
        <v/>
      </c>
      <c r="K923" t="str">
        <f>IF($C923="","",IF($C923=0,"",
IF($H923="","",SUMIFS(Source!L:L,Source!$B:$B,'Process (2)'!$B923,Source!$Q:$Q,"Chiều"))))</f>
        <v/>
      </c>
    </row>
    <row r="924" spans="1:11" x14ac:dyDescent="0.25">
      <c r="A924" t="str">
        <v/>
      </c>
      <c r="B924" t="str">
        <v/>
      </c>
      <c r="C924" t="str">
        <f>IF(B924="","",COUNTIF(Source!$B$1:$B$999,B924))</f>
        <v/>
      </c>
      <c r="D924" t="str">
        <f>IF($C924="","",IF($C924=0,"",
IF(SUMIFS(Source!I:I,Source!$B:$B,'Process (2)'!$B924,Source!$Q:$Q,"Sáng")=0,"",SUMIFS(Source!I:I,Source!$B:$B,'Process (2)'!$B924,Source!$Q:$Q,"Sáng"))))</f>
        <v/>
      </c>
      <c r="E924" t="str">
        <f>IF($C924="","",IF($C924=0,"",
IF($D924="","",SUMIFS(Source!J:J,Source!$B:$B,'Process (2)'!$B924,Source!$Q:$Q,"Sáng"))))</f>
        <v/>
      </c>
      <c r="F924" t="str">
        <f>IF($C924="","",IF($C924=0,"",
IF($D924="","",SUMIFS(Source!K:K,Source!$B:$B,'Process (2)'!$B924,Source!$Q:$Q,"Sáng"))))</f>
        <v/>
      </c>
      <c r="G924" t="str">
        <f>IF($C924="","",IF($C924=0,"",
IF($D924="","",SUMIFS(Source!L:L,Source!$B:$B,'Process (2)'!$B924,Source!$Q:$Q,"Sáng"))))</f>
        <v/>
      </c>
      <c r="H924" t="str">
        <f>IF($C924="","",IF($C924=0,"",
IF(SUMIFS(Source!M:M,Source!$B:$B,'Process (2)'!$B924,Source!$Q:$Q,"Chiều")=0,"",SUMIFS(Source!M:M,Source!$B:$B,'Process (2)'!$B924,Source!$Q:$Q,"Chiều"))))</f>
        <v/>
      </c>
      <c r="I924" t="str">
        <f>IF($C924="","",IF($C924=0,"",
IF($H924="","",SUMIFS(Source!J:J,Source!$B:$B,'Process (2)'!$B924,Source!$Q:$Q,"Chiều"))))</f>
        <v/>
      </c>
      <c r="J924" t="str">
        <f>IF($C924="","",IF($C924=0,"",
IF($H924="","",SUMIFS(Source!K:K,Source!$B:$B,'Process (2)'!$B924,Source!$Q:$Q,"Chiều"))))</f>
        <v/>
      </c>
      <c r="K924" t="str">
        <f>IF($C924="","",IF($C924=0,"",
IF($H924="","",SUMIFS(Source!L:L,Source!$B:$B,'Process (2)'!$B924,Source!$Q:$Q,"Chiều"))))</f>
        <v/>
      </c>
    </row>
    <row r="925" spans="1:11" x14ac:dyDescent="0.25">
      <c r="A925" t="str">
        <v/>
      </c>
      <c r="B925" t="str">
        <v/>
      </c>
      <c r="C925" t="str">
        <f>IF(B925="","",COUNTIF(Source!$B$1:$B$999,B925))</f>
        <v/>
      </c>
      <c r="D925" t="str">
        <f>IF($C925="","",IF($C925=0,"",
IF(SUMIFS(Source!I:I,Source!$B:$B,'Process (2)'!$B925,Source!$Q:$Q,"Sáng")=0,"",SUMIFS(Source!I:I,Source!$B:$B,'Process (2)'!$B925,Source!$Q:$Q,"Sáng"))))</f>
        <v/>
      </c>
      <c r="E925" t="str">
        <f>IF($C925="","",IF($C925=0,"",
IF($D925="","",SUMIFS(Source!J:J,Source!$B:$B,'Process (2)'!$B925,Source!$Q:$Q,"Sáng"))))</f>
        <v/>
      </c>
      <c r="F925" t="str">
        <f>IF($C925="","",IF($C925=0,"",
IF($D925="","",SUMIFS(Source!K:K,Source!$B:$B,'Process (2)'!$B925,Source!$Q:$Q,"Sáng"))))</f>
        <v/>
      </c>
      <c r="G925" t="str">
        <f>IF($C925="","",IF($C925=0,"",
IF($D925="","",SUMIFS(Source!L:L,Source!$B:$B,'Process (2)'!$B925,Source!$Q:$Q,"Sáng"))))</f>
        <v/>
      </c>
      <c r="H925" t="str">
        <f>IF($C925="","",IF($C925=0,"",
IF(SUMIFS(Source!M:M,Source!$B:$B,'Process (2)'!$B925,Source!$Q:$Q,"Chiều")=0,"",SUMIFS(Source!M:M,Source!$B:$B,'Process (2)'!$B925,Source!$Q:$Q,"Chiều"))))</f>
        <v/>
      </c>
      <c r="I925" t="str">
        <f>IF($C925="","",IF($C925=0,"",
IF($H925="","",SUMIFS(Source!J:J,Source!$B:$B,'Process (2)'!$B925,Source!$Q:$Q,"Chiều"))))</f>
        <v/>
      </c>
      <c r="J925" t="str">
        <f>IF($C925="","",IF($C925=0,"",
IF($H925="","",SUMIFS(Source!K:K,Source!$B:$B,'Process (2)'!$B925,Source!$Q:$Q,"Chiều"))))</f>
        <v/>
      </c>
      <c r="K925" t="str">
        <f>IF($C925="","",IF($C925=0,"",
IF($H925="","",SUMIFS(Source!L:L,Source!$B:$B,'Process (2)'!$B925,Source!$Q:$Q,"Chiều"))))</f>
        <v/>
      </c>
    </row>
    <row r="926" spans="1:11" x14ac:dyDescent="0.25">
      <c r="A926" t="str">
        <v/>
      </c>
      <c r="B926" t="str">
        <v/>
      </c>
      <c r="C926" t="str">
        <f>IF(B926="","",COUNTIF(Source!$B$1:$B$999,B926))</f>
        <v/>
      </c>
      <c r="D926" t="str">
        <f>IF($C926="","",IF($C926=0,"",
IF(SUMIFS(Source!I:I,Source!$B:$B,'Process (2)'!$B926,Source!$Q:$Q,"Sáng")=0,"",SUMIFS(Source!I:I,Source!$B:$B,'Process (2)'!$B926,Source!$Q:$Q,"Sáng"))))</f>
        <v/>
      </c>
      <c r="E926" t="str">
        <f>IF($C926="","",IF($C926=0,"",
IF($D926="","",SUMIFS(Source!J:J,Source!$B:$B,'Process (2)'!$B926,Source!$Q:$Q,"Sáng"))))</f>
        <v/>
      </c>
      <c r="F926" t="str">
        <f>IF($C926="","",IF($C926=0,"",
IF($D926="","",SUMIFS(Source!K:K,Source!$B:$B,'Process (2)'!$B926,Source!$Q:$Q,"Sáng"))))</f>
        <v/>
      </c>
      <c r="G926" t="str">
        <f>IF($C926="","",IF($C926=0,"",
IF($D926="","",SUMIFS(Source!L:L,Source!$B:$B,'Process (2)'!$B926,Source!$Q:$Q,"Sáng"))))</f>
        <v/>
      </c>
      <c r="H926" t="str">
        <f>IF($C926="","",IF($C926=0,"",
IF(SUMIFS(Source!M:M,Source!$B:$B,'Process (2)'!$B926,Source!$Q:$Q,"Chiều")=0,"",SUMIFS(Source!M:M,Source!$B:$B,'Process (2)'!$B926,Source!$Q:$Q,"Chiều"))))</f>
        <v/>
      </c>
      <c r="I926" t="str">
        <f>IF($C926="","",IF($C926=0,"",
IF($H926="","",SUMIFS(Source!J:J,Source!$B:$B,'Process (2)'!$B926,Source!$Q:$Q,"Chiều"))))</f>
        <v/>
      </c>
      <c r="J926" t="str">
        <f>IF($C926="","",IF($C926=0,"",
IF($H926="","",SUMIFS(Source!K:K,Source!$B:$B,'Process (2)'!$B926,Source!$Q:$Q,"Chiều"))))</f>
        <v/>
      </c>
      <c r="K926" t="str">
        <f>IF($C926="","",IF($C926=0,"",
IF($H926="","",SUMIFS(Source!L:L,Source!$B:$B,'Process (2)'!$B926,Source!$Q:$Q,"Chiều"))))</f>
        <v/>
      </c>
    </row>
    <row r="927" spans="1:11" x14ac:dyDescent="0.25">
      <c r="A927" t="str">
        <v/>
      </c>
      <c r="B927" t="str">
        <v/>
      </c>
      <c r="C927" t="str">
        <f>IF(B927="","",COUNTIF(Source!$B$1:$B$999,B927))</f>
        <v/>
      </c>
      <c r="D927" t="str">
        <f>IF($C927="","",IF($C927=0,"",
IF(SUMIFS(Source!I:I,Source!$B:$B,'Process (2)'!$B927,Source!$Q:$Q,"Sáng")=0,"",SUMIFS(Source!I:I,Source!$B:$B,'Process (2)'!$B927,Source!$Q:$Q,"Sáng"))))</f>
        <v/>
      </c>
      <c r="E927" t="str">
        <f>IF($C927="","",IF($C927=0,"",
IF($D927="","",SUMIFS(Source!J:J,Source!$B:$B,'Process (2)'!$B927,Source!$Q:$Q,"Sáng"))))</f>
        <v/>
      </c>
      <c r="F927" t="str">
        <f>IF($C927="","",IF($C927=0,"",
IF($D927="","",SUMIFS(Source!K:K,Source!$B:$B,'Process (2)'!$B927,Source!$Q:$Q,"Sáng"))))</f>
        <v/>
      </c>
      <c r="G927" t="str">
        <f>IF($C927="","",IF($C927=0,"",
IF($D927="","",SUMIFS(Source!L:L,Source!$B:$B,'Process (2)'!$B927,Source!$Q:$Q,"Sáng"))))</f>
        <v/>
      </c>
      <c r="H927" t="str">
        <f>IF($C927="","",IF($C927=0,"",
IF(SUMIFS(Source!M:M,Source!$B:$B,'Process (2)'!$B927,Source!$Q:$Q,"Chiều")=0,"",SUMIFS(Source!M:M,Source!$B:$B,'Process (2)'!$B927,Source!$Q:$Q,"Chiều"))))</f>
        <v/>
      </c>
      <c r="I927" t="str">
        <f>IF($C927="","",IF($C927=0,"",
IF($H927="","",SUMIFS(Source!J:J,Source!$B:$B,'Process (2)'!$B927,Source!$Q:$Q,"Chiều"))))</f>
        <v/>
      </c>
      <c r="J927" t="str">
        <f>IF($C927="","",IF($C927=0,"",
IF($H927="","",SUMIFS(Source!K:K,Source!$B:$B,'Process (2)'!$B927,Source!$Q:$Q,"Chiều"))))</f>
        <v/>
      </c>
      <c r="K927" t="str">
        <f>IF($C927="","",IF($C927=0,"",
IF($H927="","",SUMIFS(Source!L:L,Source!$B:$B,'Process (2)'!$B927,Source!$Q:$Q,"Chiều"))))</f>
        <v/>
      </c>
    </row>
    <row r="928" spans="1:11" x14ac:dyDescent="0.25">
      <c r="A928" t="str">
        <v/>
      </c>
      <c r="B928" t="str">
        <v/>
      </c>
      <c r="C928" t="str">
        <f>IF(B928="","",COUNTIF(Source!$B$1:$B$999,B928))</f>
        <v/>
      </c>
      <c r="D928" t="str">
        <f>IF($C928="","",IF($C928=0,"",
IF(SUMIFS(Source!I:I,Source!$B:$B,'Process (2)'!$B928,Source!$Q:$Q,"Sáng")=0,"",SUMIFS(Source!I:I,Source!$B:$B,'Process (2)'!$B928,Source!$Q:$Q,"Sáng"))))</f>
        <v/>
      </c>
      <c r="E928" t="str">
        <f>IF($C928="","",IF($C928=0,"",
IF($D928="","",SUMIFS(Source!J:J,Source!$B:$B,'Process (2)'!$B928,Source!$Q:$Q,"Sáng"))))</f>
        <v/>
      </c>
      <c r="F928" t="str">
        <f>IF($C928="","",IF($C928=0,"",
IF($D928="","",SUMIFS(Source!K:K,Source!$B:$B,'Process (2)'!$B928,Source!$Q:$Q,"Sáng"))))</f>
        <v/>
      </c>
      <c r="G928" t="str">
        <f>IF($C928="","",IF($C928=0,"",
IF($D928="","",SUMIFS(Source!L:L,Source!$B:$B,'Process (2)'!$B928,Source!$Q:$Q,"Sáng"))))</f>
        <v/>
      </c>
      <c r="H928" t="str">
        <f>IF($C928="","",IF($C928=0,"",
IF(SUMIFS(Source!M:M,Source!$B:$B,'Process (2)'!$B928,Source!$Q:$Q,"Chiều")=0,"",SUMIFS(Source!M:M,Source!$B:$B,'Process (2)'!$B928,Source!$Q:$Q,"Chiều"))))</f>
        <v/>
      </c>
      <c r="I928" t="str">
        <f>IF($C928="","",IF($C928=0,"",
IF($H928="","",SUMIFS(Source!J:J,Source!$B:$B,'Process (2)'!$B928,Source!$Q:$Q,"Chiều"))))</f>
        <v/>
      </c>
      <c r="J928" t="str">
        <f>IF($C928="","",IF($C928=0,"",
IF($H928="","",SUMIFS(Source!K:K,Source!$B:$B,'Process (2)'!$B928,Source!$Q:$Q,"Chiều"))))</f>
        <v/>
      </c>
      <c r="K928" t="str">
        <f>IF($C928="","",IF($C928=0,"",
IF($H928="","",SUMIFS(Source!L:L,Source!$B:$B,'Process (2)'!$B928,Source!$Q:$Q,"Chiều"))))</f>
        <v/>
      </c>
    </row>
    <row r="929" spans="1:11" x14ac:dyDescent="0.25">
      <c r="A929" t="str">
        <v/>
      </c>
      <c r="B929" t="str">
        <v/>
      </c>
      <c r="C929" t="str">
        <f>IF(B929="","",COUNTIF(Source!$B$1:$B$999,B929))</f>
        <v/>
      </c>
      <c r="D929" t="str">
        <f>IF($C929="","",IF($C929=0,"",
IF(SUMIFS(Source!I:I,Source!$B:$B,'Process (2)'!$B929,Source!$Q:$Q,"Sáng")=0,"",SUMIFS(Source!I:I,Source!$B:$B,'Process (2)'!$B929,Source!$Q:$Q,"Sáng"))))</f>
        <v/>
      </c>
      <c r="E929" t="str">
        <f>IF($C929="","",IF($C929=0,"",
IF($D929="","",SUMIFS(Source!J:J,Source!$B:$B,'Process (2)'!$B929,Source!$Q:$Q,"Sáng"))))</f>
        <v/>
      </c>
      <c r="F929" t="str">
        <f>IF($C929="","",IF($C929=0,"",
IF($D929="","",SUMIFS(Source!K:K,Source!$B:$B,'Process (2)'!$B929,Source!$Q:$Q,"Sáng"))))</f>
        <v/>
      </c>
      <c r="G929" t="str">
        <f>IF($C929="","",IF($C929=0,"",
IF($D929="","",SUMIFS(Source!L:L,Source!$B:$B,'Process (2)'!$B929,Source!$Q:$Q,"Sáng"))))</f>
        <v/>
      </c>
      <c r="H929" t="str">
        <f>IF($C929="","",IF($C929=0,"",
IF(SUMIFS(Source!M:M,Source!$B:$B,'Process (2)'!$B929,Source!$Q:$Q,"Chiều")=0,"",SUMIFS(Source!M:M,Source!$B:$B,'Process (2)'!$B929,Source!$Q:$Q,"Chiều"))))</f>
        <v/>
      </c>
      <c r="I929" t="str">
        <f>IF($C929="","",IF($C929=0,"",
IF($H929="","",SUMIFS(Source!J:J,Source!$B:$B,'Process (2)'!$B929,Source!$Q:$Q,"Chiều"))))</f>
        <v/>
      </c>
      <c r="J929" t="str">
        <f>IF($C929="","",IF($C929=0,"",
IF($H929="","",SUMIFS(Source!K:K,Source!$B:$B,'Process (2)'!$B929,Source!$Q:$Q,"Chiều"))))</f>
        <v/>
      </c>
      <c r="K929" t="str">
        <f>IF($C929="","",IF($C929=0,"",
IF($H929="","",SUMIFS(Source!L:L,Source!$B:$B,'Process (2)'!$B929,Source!$Q:$Q,"Chiều"))))</f>
        <v/>
      </c>
    </row>
    <row r="930" spans="1:11" x14ac:dyDescent="0.25">
      <c r="A930" t="str">
        <v/>
      </c>
      <c r="B930" t="str">
        <v/>
      </c>
      <c r="C930" t="str">
        <f>IF(B930="","",COUNTIF(Source!$B$1:$B$999,B930))</f>
        <v/>
      </c>
      <c r="D930" t="str">
        <f>IF($C930="","",IF($C930=0,"",
IF(SUMIFS(Source!I:I,Source!$B:$B,'Process (2)'!$B930,Source!$Q:$Q,"Sáng")=0,"",SUMIFS(Source!I:I,Source!$B:$B,'Process (2)'!$B930,Source!$Q:$Q,"Sáng"))))</f>
        <v/>
      </c>
      <c r="E930" t="str">
        <f>IF($C930="","",IF($C930=0,"",
IF($D930="","",SUMIFS(Source!J:J,Source!$B:$B,'Process (2)'!$B930,Source!$Q:$Q,"Sáng"))))</f>
        <v/>
      </c>
      <c r="F930" t="str">
        <f>IF($C930="","",IF($C930=0,"",
IF($D930="","",SUMIFS(Source!K:K,Source!$B:$B,'Process (2)'!$B930,Source!$Q:$Q,"Sáng"))))</f>
        <v/>
      </c>
      <c r="G930" t="str">
        <f>IF($C930="","",IF($C930=0,"",
IF($D930="","",SUMIFS(Source!L:L,Source!$B:$B,'Process (2)'!$B930,Source!$Q:$Q,"Sáng"))))</f>
        <v/>
      </c>
      <c r="H930" t="str">
        <f>IF($C930="","",IF($C930=0,"",
IF(SUMIFS(Source!M:M,Source!$B:$B,'Process (2)'!$B930,Source!$Q:$Q,"Chiều")=0,"",SUMIFS(Source!M:M,Source!$B:$B,'Process (2)'!$B930,Source!$Q:$Q,"Chiều"))))</f>
        <v/>
      </c>
      <c r="I930" t="str">
        <f>IF($C930="","",IF($C930=0,"",
IF($H930="","",SUMIFS(Source!J:J,Source!$B:$B,'Process (2)'!$B930,Source!$Q:$Q,"Chiều"))))</f>
        <v/>
      </c>
      <c r="J930" t="str">
        <f>IF($C930="","",IF($C930=0,"",
IF($H930="","",SUMIFS(Source!K:K,Source!$B:$B,'Process (2)'!$B930,Source!$Q:$Q,"Chiều"))))</f>
        <v/>
      </c>
      <c r="K930" t="str">
        <f>IF($C930="","",IF($C930=0,"",
IF($H930="","",SUMIFS(Source!L:L,Source!$B:$B,'Process (2)'!$B930,Source!$Q:$Q,"Chiều"))))</f>
        <v/>
      </c>
    </row>
    <row r="931" spans="1:11" x14ac:dyDescent="0.25">
      <c r="A931" t="str">
        <v/>
      </c>
      <c r="B931" t="str">
        <v/>
      </c>
      <c r="C931" t="str">
        <f>IF(B931="","",COUNTIF(Source!$B$1:$B$999,B931))</f>
        <v/>
      </c>
      <c r="D931" t="str">
        <f>IF($C931="","",IF($C931=0,"",
IF(SUMIFS(Source!I:I,Source!$B:$B,'Process (2)'!$B931,Source!$Q:$Q,"Sáng")=0,"",SUMIFS(Source!I:I,Source!$B:$B,'Process (2)'!$B931,Source!$Q:$Q,"Sáng"))))</f>
        <v/>
      </c>
      <c r="E931" t="str">
        <f>IF($C931="","",IF($C931=0,"",
IF($D931="","",SUMIFS(Source!J:J,Source!$B:$B,'Process (2)'!$B931,Source!$Q:$Q,"Sáng"))))</f>
        <v/>
      </c>
      <c r="F931" t="str">
        <f>IF($C931="","",IF($C931=0,"",
IF($D931="","",SUMIFS(Source!K:K,Source!$B:$B,'Process (2)'!$B931,Source!$Q:$Q,"Sáng"))))</f>
        <v/>
      </c>
      <c r="G931" t="str">
        <f>IF($C931="","",IF($C931=0,"",
IF($D931="","",SUMIFS(Source!L:L,Source!$B:$B,'Process (2)'!$B931,Source!$Q:$Q,"Sáng"))))</f>
        <v/>
      </c>
      <c r="H931" t="str">
        <f>IF($C931="","",IF($C931=0,"",
IF(SUMIFS(Source!M:M,Source!$B:$B,'Process (2)'!$B931,Source!$Q:$Q,"Chiều")=0,"",SUMIFS(Source!M:M,Source!$B:$B,'Process (2)'!$B931,Source!$Q:$Q,"Chiều"))))</f>
        <v/>
      </c>
      <c r="I931" t="str">
        <f>IF($C931="","",IF($C931=0,"",
IF($H931="","",SUMIFS(Source!J:J,Source!$B:$B,'Process (2)'!$B931,Source!$Q:$Q,"Chiều"))))</f>
        <v/>
      </c>
      <c r="J931" t="str">
        <f>IF($C931="","",IF($C931=0,"",
IF($H931="","",SUMIFS(Source!K:K,Source!$B:$B,'Process (2)'!$B931,Source!$Q:$Q,"Chiều"))))</f>
        <v/>
      </c>
      <c r="K931" t="str">
        <f>IF($C931="","",IF($C931=0,"",
IF($H931="","",SUMIFS(Source!L:L,Source!$B:$B,'Process (2)'!$B931,Source!$Q:$Q,"Chiều"))))</f>
        <v/>
      </c>
    </row>
    <row r="932" spans="1:11" x14ac:dyDescent="0.25">
      <c r="A932" t="str">
        <v/>
      </c>
      <c r="B932" t="str">
        <v/>
      </c>
      <c r="C932" t="str">
        <f>IF(B932="","",COUNTIF(Source!$B$1:$B$999,B932))</f>
        <v/>
      </c>
      <c r="D932" t="str">
        <f>IF($C932="","",IF($C932=0,"",
IF(SUMIFS(Source!I:I,Source!$B:$B,'Process (2)'!$B932,Source!$Q:$Q,"Sáng")=0,"",SUMIFS(Source!I:I,Source!$B:$B,'Process (2)'!$B932,Source!$Q:$Q,"Sáng"))))</f>
        <v/>
      </c>
      <c r="E932" t="str">
        <f>IF($C932="","",IF($C932=0,"",
IF($D932="","",SUMIFS(Source!J:J,Source!$B:$B,'Process (2)'!$B932,Source!$Q:$Q,"Sáng"))))</f>
        <v/>
      </c>
      <c r="F932" t="str">
        <f>IF($C932="","",IF($C932=0,"",
IF($D932="","",SUMIFS(Source!K:K,Source!$B:$B,'Process (2)'!$B932,Source!$Q:$Q,"Sáng"))))</f>
        <v/>
      </c>
      <c r="G932" t="str">
        <f>IF($C932="","",IF($C932=0,"",
IF($D932="","",SUMIFS(Source!L:L,Source!$B:$B,'Process (2)'!$B932,Source!$Q:$Q,"Sáng"))))</f>
        <v/>
      </c>
      <c r="H932" t="str">
        <f>IF($C932="","",IF($C932=0,"",
IF(SUMIFS(Source!M:M,Source!$B:$B,'Process (2)'!$B932,Source!$Q:$Q,"Chiều")=0,"",SUMIFS(Source!M:M,Source!$B:$B,'Process (2)'!$B932,Source!$Q:$Q,"Chiều"))))</f>
        <v/>
      </c>
      <c r="I932" t="str">
        <f>IF($C932="","",IF($C932=0,"",
IF($H932="","",SUMIFS(Source!J:J,Source!$B:$B,'Process (2)'!$B932,Source!$Q:$Q,"Chiều"))))</f>
        <v/>
      </c>
      <c r="J932" t="str">
        <f>IF($C932="","",IF($C932=0,"",
IF($H932="","",SUMIFS(Source!K:K,Source!$B:$B,'Process (2)'!$B932,Source!$Q:$Q,"Chiều"))))</f>
        <v/>
      </c>
      <c r="K932" t="str">
        <f>IF($C932="","",IF($C932=0,"",
IF($H932="","",SUMIFS(Source!L:L,Source!$B:$B,'Process (2)'!$B932,Source!$Q:$Q,"Chiều"))))</f>
        <v/>
      </c>
    </row>
    <row r="933" spans="1:11" x14ac:dyDescent="0.25">
      <c r="A933" t="str">
        <v/>
      </c>
      <c r="B933" t="str">
        <v/>
      </c>
      <c r="C933" t="str">
        <f>IF(B933="","",COUNTIF(Source!$B$1:$B$999,B933))</f>
        <v/>
      </c>
      <c r="D933" t="str">
        <f>IF($C933="","",IF($C933=0,"",
IF(SUMIFS(Source!I:I,Source!$B:$B,'Process (2)'!$B933,Source!$Q:$Q,"Sáng")=0,"",SUMIFS(Source!I:I,Source!$B:$B,'Process (2)'!$B933,Source!$Q:$Q,"Sáng"))))</f>
        <v/>
      </c>
      <c r="E933" t="str">
        <f>IF($C933="","",IF($C933=0,"",
IF($D933="","",SUMIFS(Source!J:J,Source!$B:$B,'Process (2)'!$B933,Source!$Q:$Q,"Sáng"))))</f>
        <v/>
      </c>
      <c r="F933" t="str">
        <f>IF($C933="","",IF($C933=0,"",
IF($D933="","",SUMIFS(Source!K:K,Source!$B:$B,'Process (2)'!$B933,Source!$Q:$Q,"Sáng"))))</f>
        <v/>
      </c>
      <c r="G933" t="str">
        <f>IF($C933="","",IF($C933=0,"",
IF($D933="","",SUMIFS(Source!L:L,Source!$B:$B,'Process (2)'!$B933,Source!$Q:$Q,"Sáng"))))</f>
        <v/>
      </c>
      <c r="H933" t="str">
        <f>IF($C933="","",IF($C933=0,"",
IF(SUMIFS(Source!M:M,Source!$B:$B,'Process (2)'!$B933,Source!$Q:$Q,"Chiều")=0,"",SUMIFS(Source!M:M,Source!$B:$B,'Process (2)'!$B933,Source!$Q:$Q,"Chiều"))))</f>
        <v/>
      </c>
      <c r="I933" t="str">
        <f>IF($C933="","",IF($C933=0,"",
IF($H933="","",SUMIFS(Source!J:J,Source!$B:$B,'Process (2)'!$B933,Source!$Q:$Q,"Chiều"))))</f>
        <v/>
      </c>
      <c r="J933" t="str">
        <f>IF($C933="","",IF($C933=0,"",
IF($H933="","",SUMIFS(Source!K:K,Source!$B:$B,'Process (2)'!$B933,Source!$Q:$Q,"Chiều"))))</f>
        <v/>
      </c>
      <c r="K933" t="str">
        <f>IF($C933="","",IF($C933=0,"",
IF($H933="","",SUMIFS(Source!L:L,Source!$B:$B,'Process (2)'!$B933,Source!$Q:$Q,"Chiều"))))</f>
        <v/>
      </c>
    </row>
    <row r="934" spans="1:11" x14ac:dyDescent="0.25">
      <c r="A934" t="str">
        <v/>
      </c>
      <c r="B934" t="str">
        <v/>
      </c>
      <c r="C934" t="str">
        <f>IF(B934="","",COUNTIF(Source!$B$1:$B$999,B934))</f>
        <v/>
      </c>
      <c r="D934" t="str">
        <f>IF($C934="","",IF($C934=0,"",
IF(SUMIFS(Source!I:I,Source!$B:$B,'Process (2)'!$B934,Source!$Q:$Q,"Sáng")=0,"",SUMIFS(Source!I:I,Source!$B:$B,'Process (2)'!$B934,Source!$Q:$Q,"Sáng"))))</f>
        <v/>
      </c>
      <c r="E934" t="str">
        <f>IF($C934="","",IF($C934=0,"",
IF($D934="","",SUMIFS(Source!J:J,Source!$B:$B,'Process (2)'!$B934,Source!$Q:$Q,"Sáng"))))</f>
        <v/>
      </c>
      <c r="F934" t="str">
        <f>IF($C934="","",IF($C934=0,"",
IF($D934="","",SUMIFS(Source!K:K,Source!$B:$B,'Process (2)'!$B934,Source!$Q:$Q,"Sáng"))))</f>
        <v/>
      </c>
      <c r="G934" t="str">
        <f>IF($C934="","",IF($C934=0,"",
IF($D934="","",SUMIFS(Source!L:L,Source!$B:$B,'Process (2)'!$B934,Source!$Q:$Q,"Sáng"))))</f>
        <v/>
      </c>
      <c r="H934" t="str">
        <f>IF($C934="","",IF($C934=0,"",
IF(SUMIFS(Source!M:M,Source!$B:$B,'Process (2)'!$B934,Source!$Q:$Q,"Chiều")=0,"",SUMIFS(Source!M:M,Source!$B:$B,'Process (2)'!$B934,Source!$Q:$Q,"Chiều"))))</f>
        <v/>
      </c>
      <c r="I934" t="str">
        <f>IF($C934="","",IF($C934=0,"",
IF($H934="","",SUMIFS(Source!J:J,Source!$B:$B,'Process (2)'!$B934,Source!$Q:$Q,"Chiều"))))</f>
        <v/>
      </c>
      <c r="J934" t="str">
        <f>IF($C934="","",IF($C934=0,"",
IF($H934="","",SUMIFS(Source!K:K,Source!$B:$B,'Process (2)'!$B934,Source!$Q:$Q,"Chiều"))))</f>
        <v/>
      </c>
      <c r="K934" t="str">
        <f>IF($C934="","",IF($C934=0,"",
IF($H934="","",SUMIFS(Source!L:L,Source!$B:$B,'Process (2)'!$B934,Source!$Q:$Q,"Chiều"))))</f>
        <v/>
      </c>
    </row>
    <row r="935" spans="1:11" x14ac:dyDescent="0.25">
      <c r="A935" t="str">
        <v/>
      </c>
      <c r="B935" t="str">
        <v/>
      </c>
      <c r="C935" t="str">
        <f>IF(B935="","",COUNTIF(Source!$B$1:$B$999,B935))</f>
        <v/>
      </c>
      <c r="D935" t="str">
        <f>IF($C935="","",IF($C935=0,"",
IF(SUMIFS(Source!I:I,Source!$B:$B,'Process (2)'!$B935,Source!$Q:$Q,"Sáng")=0,"",SUMIFS(Source!I:I,Source!$B:$B,'Process (2)'!$B935,Source!$Q:$Q,"Sáng"))))</f>
        <v/>
      </c>
      <c r="E935" t="str">
        <f>IF($C935="","",IF($C935=0,"",
IF($D935="","",SUMIFS(Source!J:J,Source!$B:$B,'Process (2)'!$B935,Source!$Q:$Q,"Sáng"))))</f>
        <v/>
      </c>
      <c r="F935" t="str">
        <f>IF($C935="","",IF($C935=0,"",
IF($D935="","",SUMIFS(Source!K:K,Source!$B:$B,'Process (2)'!$B935,Source!$Q:$Q,"Sáng"))))</f>
        <v/>
      </c>
      <c r="G935" t="str">
        <f>IF($C935="","",IF($C935=0,"",
IF($D935="","",SUMIFS(Source!L:L,Source!$B:$B,'Process (2)'!$B935,Source!$Q:$Q,"Sáng"))))</f>
        <v/>
      </c>
      <c r="H935" t="str">
        <f>IF($C935="","",IF($C935=0,"",
IF(SUMIFS(Source!M:M,Source!$B:$B,'Process (2)'!$B935,Source!$Q:$Q,"Chiều")=0,"",SUMIFS(Source!M:M,Source!$B:$B,'Process (2)'!$B935,Source!$Q:$Q,"Chiều"))))</f>
        <v/>
      </c>
      <c r="I935" t="str">
        <f>IF($C935="","",IF($C935=0,"",
IF($H935="","",SUMIFS(Source!J:J,Source!$B:$B,'Process (2)'!$B935,Source!$Q:$Q,"Chiều"))))</f>
        <v/>
      </c>
      <c r="J935" t="str">
        <f>IF($C935="","",IF($C935=0,"",
IF($H935="","",SUMIFS(Source!K:K,Source!$B:$B,'Process (2)'!$B935,Source!$Q:$Q,"Chiều"))))</f>
        <v/>
      </c>
      <c r="K935" t="str">
        <f>IF($C935="","",IF($C935=0,"",
IF($H935="","",SUMIFS(Source!L:L,Source!$B:$B,'Process (2)'!$B935,Source!$Q:$Q,"Chiều"))))</f>
        <v/>
      </c>
    </row>
    <row r="936" spans="1:11" x14ac:dyDescent="0.25">
      <c r="A936" t="str">
        <v/>
      </c>
      <c r="B936" t="str">
        <v/>
      </c>
      <c r="C936" t="str">
        <f>IF(B936="","",COUNTIF(Source!$B$1:$B$999,B936))</f>
        <v/>
      </c>
      <c r="D936" t="str">
        <f>IF($C936="","",IF($C936=0,"",
IF(SUMIFS(Source!I:I,Source!$B:$B,'Process (2)'!$B936,Source!$Q:$Q,"Sáng")=0,"",SUMIFS(Source!I:I,Source!$B:$B,'Process (2)'!$B936,Source!$Q:$Q,"Sáng"))))</f>
        <v/>
      </c>
      <c r="E936" t="str">
        <f>IF($C936="","",IF($C936=0,"",
IF($D936="","",SUMIFS(Source!J:J,Source!$B:$B,'Process (2)'!$B936,Source!$Q:$Q,"Sáng"))))</f>
        <v/>
      </c>
      <c r="F936" t="str">
        <f>IF($C936="","",IF($C936=0,"",
IF($D936="","",SUMIFS(Source!K:K,Source!$B:$B,'Process (2)'!$B936,Source!$Q:$Q,"Sáng"))))</f>
        <v/>
      </c>
      <c r="G936" t="str">
        <f>IF($C936="","",IF($C936=0,"",
IF($D936="","",SUMIFS(Source!L:L,Source!$B:$B,'Process (2)'!$B936,Source!$Q:$Q,"Sáng"))))</f>
        <v/>
      </c>
      <c r="H936" t="str">
        <f>IF($C936="","",IF($C936=0,"",
IF(SUMIFS(Source!M:M,Source!$B:$B,'Process (2)'!$B936,Source!$Q:$Q,"Chiều")=0,"",SUMIFS(Source!M:M,Source!$B:$B,'Process (2)'!$B936,Source!$Q:$Q,"Chiều"))))</f>
        <v/>
      </c>
      <c r="I936" t="str">
        <f>IF($C936="","",IF($C936=0,"",
IF($H936="","",SUMIFS(Source!J:J,Source!$B:$B,'Process (2)'!$B936,Source!$Q:$Q,"Chiều"))))</f>
        <v/>
      </c>
      <c r="J936" t="str">
        <f>IF($C936="","",IF($C936=0,"",
IF($H936="","",SUMIFS(Source!K:K,Source!$B:$B,'Process (2)'!$B936,Source!$Q:$Q,"Chiều"))))</f>
        <v/>
      </c>
      <c r="K936" t="str">
        <f>IF($C936="","",IF($C936=0,"",
IF($H936="","",SUMIFS(Source!L:L,Source!$B:$B,'Process (2)'!$B936,Source!$Q:$Q,"Chiều"))))</f>
        <v/>
      </c>
    </row>
    <row r="937" spans="1:11" x14ac:dyDescent="0.25">
      <c r="A937" t="str">
        <v/>
      </c>
      <c r="B937" t="str">
        <v/>
      </c>
      <c r="C937" t="str">
        <f>IF(B937="","",COUNTIF(Source!$B$1:$B$999,B937))</f>
        <v/>
      </c>
      <c r="D937" t="str">
        <f>IF($C937="","",IF($C937=0,"",
IF(SUMIFS(Source!I:I,Source!$B:$B,'Process (2)'!$B937,Source!$Q:$Q,"Sáng")=0,"",SUMIFS(Source!I:I,Source!$B:$B,'Process (2)'!$B937,Source!$Q:$Q,"Sáng"))))</f>
        <v/>
      </c>
      <c r="E937" t="str">
        <f>IF($C937="","",IF($C937=0,"",
IF($D937="","",SUMIFS(Source!J:J,Source!$B:$B,'Process (2)'!$B937,Source!$Q:$Q,"Sáng"))))</f>
        <v/>
      </c>
      <c r="F937" t="str">
        <f>IF($C937="","",IF($C937=0,"",
IF($D937="","",SUMIFS(Source!K:K,Source!$B:$B,'Process (2)'!$B937,Source!$Q:$Q,"Sáng"))))</f>
        <v/>
      </c>
      <c r="G937" t="str">
        <f>IF($C937="","",IF($C937=0,"",
IF($D937="","",SUMIFS(Source!L:L,Source!$B:$B,'Process (2)'!$B937,Source!$Q:$Q,"Sáng"))))</f>
        <v/>
      </c>
      <c r="H937" t="str">
        <f>IF($C937="","",IF($C937=0,"",
IF(SUMIFS(Source!M:M,Source!$B:$B,'Process (2)'!$B937,Source!$Q:$Q,"Chiều")=0,"",SUMIFS(Source!M:M,Source!$B:$B,'Process (2)'!$B937,Source!$Q:$Q,"Chiều"))))</f>
        <v/>
      </c>
      <c r="I937" t="str">
        <f>IF($C937="","",IF($C937=0,"",
IF($H937="","",SUMIFS(Source!J:J,Source!$B:$B,'Process (2)'!$B937,Source!$Q:$Q,"Chiều"))))</f>
        <v/>
      </c>
      <c r="J937" t="str">
        <f>IF($C937="","",IF($C937=0,"",
IF($H937="","",SUMIFS(Source!K:K,Source!$B:$B,'Process (2)'!$B937,Source!$Q:$Q,"Chiều"))))</f>
        <v/>
      </c>
      <c r="K937" t="str">
        <f>IF($C937="","",IF($C937=0,"",
IF($H937="","",SUMIFS(Source!L:L,Source!$B:$B,'Process (2)'!$B937,Source!$Q:$Q,"Chiều"))))</f>
        <v/>
      </c>
    </row>
    <row r="938" spans="1:11" x14ac:dyDescent="0.25">
      <c r="A938" t="str">
        <v/>
      </c>
      <c r="B938" t="str">
        <v/>
      </c>
      <c r="C938" t="str">
        <f>IF(B938="","",COUNTIF(Source!$B$1:$B$999,B938))</f>
        <v/>
      </c>
      <c r="D938" t="str">
        <f>IF($C938="","",IF($C938=0,"",
IF(SUMIFS(Source!I:I,Source!$B:$B,'Process (2)'!$B938,Source!$Q:$Q,"Sáng")=0,"",SUMIFS(Source!I:I,Source!$B:$B,'Process (2)'!$B938,Source!$Q:$Q,"Sáng"))))</f>
        <v/>
      </c>
      <c r="E938" t="str">
        <f>IF($C938="","",IF($C938=0,"",
IF($D938="","",SUMIFS(Source!J:J,Source!$B:$B,'Process (2)'!$B938,Source!$Q:$Q,"Sáng"))))</f>
        <v/>
      </c>
      <c r="F938" t="str">
        <f>IF($C938="","",IF($C938=0,"",
IF($D938="","",SUMIFS(Source!K:K,Source!$B:$B,'Process (2)'!$B938,Source!$Q:$Q,"Sáng"))))</f>
        <v/>
      </c>
      <c r="G938" t="str">
        <f>IF($C938="","",IF($C938=0,"",
IF($D938="","",SUMIFS(Source!L:L,Source!$B:$B,'Process (2)'!$B938,Source!$Q:$Q,"Sáng"))))</f>
        <v/>
      </c>
      <c r="H938" t="str">
        <f>IF($C938="","",IF($C938=0,"",
IF(SUMIFS(Source!M:M,Source!$B:$B,'Process (2)'!$B938,Source!$Q:$Q,"Chiều")=0,"",SUMIFS(Source!M:M,Source!$B:$B,'Process (2)'!$B938,Source!$Q:$Q,"Chiều"))))</f>
        <v/>
      </c>
      <c r="I938" t="str">
        <f>IF($C938="","",IF($C938=0,"",
IF($H938="","",SUMIFS(Source!J:J,Source!$B:$B,'Process (2)'!$B938,Source!$Q:$Q,"Chiều"))))</f>
        <v/>
      </c>
      <c r="J938" t="str">
        <f>IF($C938="","",IF($C938=0,"",
IF($H938="","",SUMIFS(Source!K:K,Source!$B:$B,'Process (2)'!$B938,Source!$Q:$Q,"Chiều"))))</f>
        <v/>
      </c>
      <c r="K938" t="str">
        <f>IF($C938="","",IF($C938=0,"",
IF($H938="","",SUMIFS(Source!L:L,Source!$B:$B,'Process (2)'!$B938,Source!$Q:$Q,"Chiều"))))</f>
        <v/>
      </c>
    </row>
    <row r="939" spans="1:11" x14ac:dyDescent="0.25">
      <c r="A939" t="str">
        <v/>
      </c>
      <c r="B939" t="str">
        <v/>
      </c>
      <c r="C939" t="str">
        <f>IF(B939="","",COUNTIF(Source!$B$1:$B$999,B939))</f>
        <v/>
      </c>
      <c r="D939" t="str">
        <f>IF($C939="","",IF($C939=0,"",
IF(SUMIFS(Source!I:I,Source!$B:$B,'Process (2)'!$B939,Source!$Q:$Q,"Sáng")=0,"",SUMIFS(Source!I:I,Source!$B:$B,'Process (2)'!$B939,Source!$Q:$Q,"Sáng"))))</f>
        <v/>
      </c>
      <c r="E939" t="str">
        <f>IF($C939="","",IF($C939=0,"",
IF($D939="","",SUMIFS(Source!J:J,Source!$B:$B,'Process (2)'!$B939,Source!$Q:$Q,"Sáng"))))</f>
        <v/>
      </c>
      <c r="F939" t="str">
        <f>IF($C939="","",IF($C939=0,"",
IF($D939="","",SUMIFS(Source!K:K,Source!$B:$B,'Process (2)'!$B939,Source!$Q:$Q,"Sáng"))))</f>
        <v/>
      </c>
      <c r="G939" t="str">
        <f>IF($C939="","",IF($C939=0,"",
IF($D939="","",SUMIFS(Source!L:L,Source!$B:$B,'Process (2)'!$B939,Source!$Q:$Q,"Sáng"))))</f>
        <v/>
      </c>
      <c r="H939" t="str">
        <f>IF($C939="","",IF($C939=0,"",
IF(SUMIFS(Source!M:M,Source!$B:$B,'Process (2)'!$B939,Source!$Q:$Q,"Chiều")=0,"",SUMIFS(Source!M:M,Source!$B:$B,'Process (2)'!$B939,Source!$Q:$Q,"Chiều"))))</f>
        <v/>
      </c>
      <c r="I939" t="str">
        <f>IF($C939="","",IF($C939=0,"",
IF($H939="","",SUMIFS(Source!J:J,Source!$B:$B,'Process (2)'!$B939,Source!$Q:$Q,"Chiều"))))</f>
        <v/>
      </c>
      <c r="J939" t="str">
        <f>IF($C939="","",IF($C939=0,"",
IF($H939="","",SUMIFS(Source!K:K,Source!$B:$B,'Process (2)'!$B939,Source!$Q:$Q,"Chiều"))))</f>
        <v/>
      </c>
      <c r="K939" t="str">
        <f>IF($C939="","",IF($C939=0,"",
IF($H939="","",SUMIFS(Source!L:L,Source!$B:$B,'Process (2)'!$B939,Source!$Q:$Q,"Chiều"))))</f>
        <v/>
      </c>
    </row>
    <row r="940" spans="1:11" x14ac:dyDescent="0.25">
      <c r="A940" t="str">
        <v/>
      </c>
      <c r="B940" t="str">
        <v/>
      </c>
      <c r="C940" t="str">
        <f>IF(B940="","",COUNTIF(Source!$B$1:$B$999,B940))</f>
        <v/>
      </c>
      <c r="D940" t="str">
        <f>IF($C940="","",IF($C940=0,"",
IF(SUMIFS(Source!I:I,Source!$B:$B,'Process (2)'!$B940,Source!$Q:$Q,"Sáng")=0,"",SUMIFS(Source!I:I,Source!$B:$B,'Process (2)'!$B940,Source!$Q:$Q,"Sáng"))))</f>
        <v/>
      </c>
      <c r="E940" t="str">
        <f>IF($C940="","",IF($C940=0,"",
IF($D940="","",SUMIFS(Source!J:J,Source!$B:$B,'Process (2)'!$B940,Source!$Q:$Q,"Sáng"))))</f>
        <v/>
      </c>
      <c r="F940" t="str">
        <f>IF($C940="","",IF($C940=0,"",
IF($D940="","",SUMIFS(Source!K:K,Source!$B:$B,'Process (2)'!$B940,Source!$Q:$Q,"Sáng"))))</f>
        <v/>
      </c>
      <c r="G940" t="str">
        <f>IF($C940="","",IF($C940=0,"",
IF($D940="","",SUMIFS(Source!L:L,Source!$B:$B,'Process (2)'!$B940,Source!$Q:$Q,"Sáng"))))</f>
        <v/>
      </c>
      <c r="H940" t="str">
        <f>IF($C940="","",IF($C940=0,"",
IF(SUMIFS(Source!M:M,Source!$B:$B,'Process (2)'!$B940,Source!$Q:$Q,"Chiều")=0,"",SUMIFS(Source!M:M,Source!$B:$B,'Process (2)'!$B940,Source!$Q:$Q,"Chiều"))))</f>
        <v/>
      </c>
      <c r="I940" t="str">
        <f>IF($C940="","",IF($C940=0,"",
IF($H940="","",SUMIFS(Source!J:J,Source!$B:$B,'Process (2)'!$B940,Source!$Q:$Q,"Chiều"))))</f>
        <v/>
      </c>
      <c r="J940" t="str">
        <f>IF($C940="","",IF($C940=0,"",
IF($H940="","",SUMIFS(Source!K:K,Source!$B:$B,'Process (2)'!$B940,Source!$Q:$Q,"Chiều"))))</f>
        <v/>
      </c>
      <c r="K940" t="str">
        <f>IF($C940="","",IF($C940=0,"",
IF($H940="","",SUMIFS(Source!L:L,Source!$B:$B,'Process (2)'!$B940,Source!$Q:$Q,"Chiều"))))</f>
        <v/>
      </c>
    </row>
    <row r="941" spans="1:11" x14ac:dyDescent="0.25">
      <c r="A941" t="str">
        <v/>
      </c>
      <c r="B941" t="str">
        <v/>
      </c>
      <c r="C941" t="str">
        <f>IF(B941="","",COUNTIF(Source!$B$1:$B$999,B941))</f>
        <v/>
      </c>
      <c r="D941" t="str">
        <f>IF($C941="","",IF($C941=0,"",
IF(SUMIFS(Source!I:I,Source!$B:$B,'Process (2)'!$B941,Source!$Q:$Q,"Sáng")=0,"",SUMIFS(Source!I:I,Source!$B:$B,'Process (2)'!$B941,Source!$Q:$Q,"Sáng"))))</f>
        <v/>
      </c>
      <c r="E941" t="str">
        <f>IF($C941="","",IF($C941=0,"",
IF($D941="","",SUMIFS(Source!J:J,Source!$B:$B,'Process (2)'!$B941,Source!$Q:$Q,"Sáng"))))</f>
        <v/>
      </c>
      <c r="F941" t="str">
        <f>IF($C941="","",IF($C941=0,"",
IF($D941="","",SUMIFS(Source!K:K,Source!$B:$B,'Process (2)'!$B941,Source!$Q:$Q,"Sáng"))))</f>
        <v/>
      </c>
      <c r="G941" t="str">
        <f>IF($C941="","",IF($C941=0,"",
IF($D941="","",SUMIFS(Source!L:L,Source!$B:$B,'Process (2)'!$B941,Source!$Q:$Q,"Sáng"))))</f>
        <v/>
      </c>
      <c r="H941" t="str">
        <f>IF($C941="","",IF($C941=0,"",
IF(SUMIFS(Source!M:M,Source!$B:$B,'Process (2)'!$B941,Source!$Q:$Q,"Chiều")=0,"",SUMIFS(Source!M:M,Source!$B:$B,'Process (2)'!$B941,Source!$Q:$Q,"Chiều"))))</f>
        <v/>
      </c>
      <c r="I941" t="str">
        <f>IF($C941="","",IF($C941=0,"",
IF($H941="","",SUMIFS(Source!J:J,Source!$B:$B,'Process (2)'!$B941,Source!$Q:$Q,"Chiều"))))</f>
        <v/>
      </c>
      <c r="J941" t="str">
        <f>IF($C941="","",IF($C941=0,"",
IF($H941="","",SUMIFS(Source!K:K,Source!$B:$B,'Process (2)'!$B941,Source!$Q:$Q,"Chiều"))))</f>
        <v/>
      </c>
      <c r="K941" t="str">
        <f>IF($C941="","",IF($C941=0,"",
IF($H941="","",SUMIFS(Source!L:L,Source!$B:$B,'Process (2)'!$B941,Source!$Q:$Q,"Chiều"))))</f>
        <v/>
      </c>
    </row>
    <row r="942" spans="1:11" x14ac:dyDescent="0.25">
      <c r="A942" t="str">
        <v/>
      </c>
      <c r="B942" t="str">
        <v/>
      </c>
      <c r="C942" t="str">
        <f>IF(B942="","",COUNTIF(Source!$B$1:$B$999,B942))</f>
        <v/>
      </c>
      <c r="D942" t="str">
        <f>IF($C942="","",IF($C942=0,"",
IF(SUMIFS(Source!I:I,Source!$B:$B,'Process (2)'!$B942,Source!$Q:$Q,"Sáng")=0,"",SUMIFS(Source!I:I,Source!$B:$B,'Process (2)'!$B942,Source!$Q:$Q,"Sáng"))))</f>
        <v/>
      </c>
      <c r="E942" t="str">
        <f>IF($C942="","",IF($C942=0,"",
IF($D942="","",SUMIFS(Source!J:J,Source!$B:$B,'Process (2)'!$B942,Source!$Q:$Q,"Sáng"))))</f>
        <v/>
      </c>
      <c r="F942" t="str">
        <f>IF($C942="","",IF($C942=0,"",
IF($D942="","",SUMIFS(Source!K:K,Source!$B:$B,'Process (2)'!$B942,Source!$Q:$Q,"Sáng"))))</f>
        <v/>
      </c>
      <c r="G942" t="str">
        <f>IF($C942="","",IF($C942=0,"",
IF($D942="","",SUMIFS(Source!L:L,Source!$B:$B,'Process (2)'!$B942,Source!$Q:$Q,"Sáng"))))</f>
        <v/>
      </c>
      <c r="H942" t="str">
        <f>IF($C942="","",IF($C942=0,"",
IF(SUMIFS(Source!M:M,Source!$B:$B,'Process (2)'!$B942,Source!$Q:$Q,"Chiều")=0,"",SUMIFS(Source!M:M,Source!$B:$B,'Process (2)'!$B942,Source!$Q:$Q,"Chiều"))))</f>
        <v/>
      </c>
      <c r="I942" t="str">
        <f>IF($C942="","",IF($C942=0,"",
IF($H942="","",SUMIFS(Source!J:J,Source!$B:$B,'Process (2)'!$B942,Source!$Q:$Q,"Chiều"))))</f>
        <v/>
      </c>
      <c r="J942" t="str">
        <f>IF($C942="","",IF($C942=0,"",
IF($H942="","",SUMIFS(Source!K:K,Source!$B:$B,'Process (2)'!$B942,Source!$Q:$Q,"Chiều"))))</f>
        <v/>
      </c>
      <c r="K942" t="str">
        <f>IF($C942="","",IF($C942=0,"",
IF($H942="","",SUMIFS(Source!L:L,Source!$B:$B,'Process (2)'!$B942,Source!$Q:$Q,"Chiều"))))</f>
        <v/>
      </c>
    </row>
    <row r="943" spans="1:11" x14ac:dyDescent="0.25">
      <c r="A943" t="str">
        <v/>
      </c>
      <c r="B943" t="str">
        <v/>
      </c>
      <c r="C943" t="str">
        <f>IF(B943="","",COUNTIF(Source!$B$1:$B$999,B943))</f>
        <v/>
      </c>
      <c r="D943" t="str">
        <f>IF($C943="","",IF($C943=0,"",
IF(SUMIFS(Source!I:I,Source!$B:$B,'Process (2)'!$B943,Source!$Q:$Q,"Sáng")=0,"",SUMIFS(Source!I:I,Source!$B:$B,'Process (2)'!$B943,Source!$Q:$Q,"Sáng"))))</f>
        <v/>
      </c>
      <c r="E943" t="str">
        <f>IF($C943="","",IF($C943=0,"",
IF($D943="","",SUMIFS(Source!J:J,Source!$B:$B,'Process (2)'!$B943,Source!$Q:$Q,"Sáng"))))</f>
        <v/>
      </c>
      <c r="F943" t="str">
        <f>IF($C943="","",IF($C943=0,"",
IF($D943="","",SUMIFS(Source!K:K,Source!$B:$B,'Process (2)'!$B943,Source!$Q:$Q,"Sáng"))))</f>
        <v/>
      </c>
      <c r="G943" t="str">
        <f>IF($C943="","",IF($C943=0,"",
IF($D943="","",SUMIFS(Source!L:L,Source!$B:$B,'Process (2)'!$B943,Source!$Q:$Q,"Sáng"))))</f>
        <v/>
      </c>
      <c r="H943" t="str">
        <f>IF($C943="","",IF($C943=0,"",
IF(SUMIFS(Source!M:M,Source!$B:$B,'Process (2)'!$B943,Source!$Q:$Q,"Chiều")=0,"",SUMIFS(Source!M:M,Source!$B:$B,'Process (2)'!$B943,Source!$Q:$Q,"Chiều"))))</f>
        <v/>
      </c>
      <c r="I943" t="str">
        <f>IF($C943="","",IF($C943=0,"",
IF($H943="","",SUMIFS(Source!J:J,Source!$B:$B,'Process (2)'!$B943,Source!$Q:$Q,"Chiều"))))</f>
        <v/>
      </c>
      <c r="J943" t="str">
        <f>IF($C943="","",IF($C943=0,"",
IF($H943="","",SUMIFS(Source!K:K,Source!$B:$B,'Process (2)'!$B943,Source!$Q:$Q,"Chiều"))))</f>
        <v/>
      </c>
      <c r="K943" t="str">
        <f>IF($C943="","",IF($C943=0,"",
IF($H943="","",SUMIFS(Source!L:L,Source!$B:$B,'Process (2)'!$B943,Source!$Q:$Q,"Chiều"))))</f>
        <v/>
      </c>
    </row>
    <row r="944" spans="1:11" x14ac:dyDescent="0.25">
      <c r="A944" t="str">
        <v/>
      </c>
      <c r="B944" t="str">
        <v/>
      </c>
      <c r="C944" t="str">
        <f>IF(B944="","",COUNTIF(Source!$B$1:$B$999,B944))</f>
        <v/>
      </c>
      <c r="D944" t="str">
        <f>IF($C944="","",IF($C944=0,"",
IF(SUMIFS(Source!I:I,Source!$B:$B,'Process (2)'!$B944,Source!$Q:$Q,"Sáng")=0,"",SUMIFS(Source!I:I,Source!$B:$B,'Process (2)'!$B944,Source!$Q:$Q,"Sáng"))))</f>
        <v/>
      </c>
      <c r="E944" t="str">
        <f>IF($C944="","",IF($C944=0,"",
IF($D944="","",SUMIFS(Source!J:J,Source!$B:$B,'Process (2)'!$B944,Source!$Q:$Q,"Sáng"))))</f>
        <v/>
      </c>
      <c r="F944" t="str">
        <f>IF($C944="","",IF($C944=0,"",
IF($D944="","",SUMIFS(Source!K:K,Source!$B:$B,'Process (2)'!$B944,Source!$Q:$Q,"Sáng"))))</f>
        <v/>
      </c>
      <c r="G944" t="str">
        <f>IF($C944="","",IF($C944=0,"",
IF($D944="","",SUMIFS(Source!L:L,Source!$B:$B,'Process (2)'!$B944,Source!$Q:$Q,"Sáng"))))</f>
        <v/>
      </c>
      <c r="H944" t="str">
        <f>IF($C944="","",IF($C944=0,"",
IF(SUMIFS(Source!M:M,Source!$B:$B,'Process (2)'!$B944,Source!$Q:$Q,"Chiều")=0,"",SUMIFS(Source!M:M,Source!$B:$B,'Process (2)'!$B944,Source!$Q:$Q,"Chiều"))))</f>
        <v/>
      </c>
      <c r="I944" t="str">
        <f>IF($C944="","",IF($C944=0,"",
IF($H944="","",SUMIFS(Source!J:J,Source!$B:$B,'Process (2)'!$B944,Source!$Q:$Q,"Chiều"))))</f>
        <v/>
      </c>
      <c r="J944" t="str">
        <f>IF($C944="","",IF($C944=0,"",
IF($H944="","",SUMIFS(Source!K:K,Source!$B:$B,'Process (2)'!$B944,Source!$Q:$Q,"Chiều"))))</f>
        <v/>
      </c>
      <c r="K944" t="str">
        <f>IF($C944="","",IF($C944=0,"",
IF($H944="","",SUMIFS(Source!L:L,Source!$B:$B,'Process (2)'!$B944,Source!$Q:$Q,"Chiều"))))</f>
        <v/>
      </c>
    </row>
    <row r="945" spans="1:11" x14ac:dyDescent="0.25">
      <c r="A945" t="str">
        <v/>
      </c>
      <c r="B945" t="str">
        <v/>
      </c>
      <c r="C945" t="str">
        <f>IF(B945="","",COUNTIF(Source!$B$1:$B$999,B945))</f>
        <v/>
      </c>
      <c r="D945" t="str">
        <f>IF($C945="","",IF($C945=0,"",
IF(SUMIFS(Source!I:I,Source!$B:$B,'Process (2)'!$B945,Source!$Q:$Q,"Sáng")=0,"",SUMIFS(Source!I:I,Source!$B:$B,'Process (2)'!$B945,Source!$Q:$Q,"Sáng"))))</f>
        <v/>
      </c>
      <c r="E945" t="str">
        <f>IF($C945="","",IF($C945=0,"",
IF($D945="","",SUMIFS(Source!J:J,Source!$B:$B,'Process (2)'!$B945,Source!$Q:$Q,"Sáng"))))</f>
        <v/>
      </c>
      <c r="F945" t="str">
        <f>IF($C945="","",IF($C945=0,"",
IF($D945="","",SUMIFS(Source!K:K,Source!$B:$B,'Process (2)'!$B945,Source!$Q:$Q,"Sáng"))))</f>
        <v/>
      </c>
      <c r="G945" t="str">
        <f>IF($C945="","",IF($C945=0,"",
IF($D945="","",SUMIFS(Source!L:L,Source!$B:$B,'Process (2)'!$B945,Source!$Q:$Q,"Sáng"))))</f>
        <v/>
      </c>
      <c r="H945" t="str">
        <f>IF($C945="","",IF($C945=0,"",
IF(SUMIFS(Source!M:M,Source!$B:$B,'Process (2)'!$B945,Source!$Q:$Q,"Chiều")=0,"",SUMIFS(Source!M:M,Source!$B:$B,'Process (2)'!$B945,Source!$Q:$Q,"Chiều"))))</f>
        <v/>
      </c>
      <c r="I945" t="str">
        <f>IF($C945="","",IF($C945=0,"",
IF($H945="","",SUMIFS(Source!J:J,Source!$B:$B,'Process (2)'!$B945,Source!$Q:$Q,"Chiều"))))</f>
        <v/>
      </c>
      <c r="J945" t="str">
        <f>IF($C945="","",IF($C945=0,"",
IF($H945="","",SUMIFS(Source!K:K,Source!$B:$B,'Process (2)'!$B945,Source!$Q:$Q,"Chiều"))))</f>
        <v/>
      </c>
      <c r="K945" t="str">
        <f>IF($C945="","",IF($C945=0,"",
IF($H945="","",SUMIFS(Source!L:L,Source!$B:$B,'Process (2)'!$B945,Source!$Q:$Q,"Chiều"))))</f>
        <v/>
      </c>
    </row>
    <row r="946" spans="1:11" x14ac:dyDescent="0.25">
      <c r="A946" t="str">
        <v/>
      </c>
      <c r="B946" t="str">
        <v/>
      </c>
      <c r="C946" t="str">
        <f>IF(B946="","",COUNTIF(Source!$B$1:$B$999,B946))</f>
        <v/>
      </c>
      <c r="D946" t="str">
        <f>IF($C946="","",IF($C946=0,"",
IF(SUMIFS(Source!I:I,Source!$B:$B,'Process (2)'!$B946,Source!$Q:$Q,"Sáng")=0,"",SUMIFS(Source!I:I,Source!$B:$B,'Process (2)'!$B946,Source!$Q:$Q,"Sáng"))))</f>
        <v/>
      </c>
      <c r="E946" t="str">
        <f>IF($C946="","",IF($C946=0,"",
IF($D946="","",SUMIFS(Source!J:J,Source!$B:$B,'Process (2)'!$B946,Source!$Q:$Q,"Sáng"))))</f>
        <v/>
      </c>
      <c r="F946" t="str">
        <f>IF($C946="","",IF($C946=0,"",
IF($D946="","",SUMIFS(Source!K:K,Source!$B:$B,'Process (2)'!$B946,Source!$Q:$Q,"Sáng"))))</f>
        <v/>
      </c>
      <c r="G946" t="str">
        <f>IF($C946="","",IF($C946=0,"",
IF($D946="","",SUMIFS(Source!L:L,Source!$B:$B,'Process (2)'!$B946,Source!$Q:$Q,"Sáng"))))</f>
        <v/>
      </c>
      <c r="H946" t="str">
        <f>IF($C946="","",IF($C946=0,"",
IF(SUMIFS(Source!M:M,Source!$B:$B,'Process (2)'!$B946,Source!$Q:$Q,"Chiều")=0,"",SUMIFS(Source!M:M,Source!$B:$B,'Process (2)'!$B946,Source!$Q:$Q,"Chiều"))))</f>
        <v/>
      </c>
      <c r="I946" t="str">
        <f>IF($C946="","",IF($C946=0,"",
IF($H946="","",SUMIFS(Source!J:J,Source!$B:$B,'Process (2)'!$B946,Source!$Q:$Q,"Chiều"))))</f>
        <v/>
      </c>
      <c r="J946" t="str">
        <f>IF($C946="","",IF($C946=0,"",
IF($H946="","",SUMIFS(Source!K:K,Source!$B:$B,'Process (2)'!$B946,Source!$Q:$Q,"Chiều"))))</f>
        <v/>
      </c>
      <c r="K946" t="str">
        <f>IF($C946="","",IF($C946=0,"",
IF($H946="","",SUMIFS(Source!L:L,Source!$B:$B,'Process (2)'!$B946,Source!$Q:$Q,"Chiều"))))</f>
        <v/>
      </c>
    </row>
    <row r="947" spans="1:11" x14ac:dyDescent="0.25">
      <c r="A947" t="str">
        <v/>
      </c>
      <c r="B947" t="str">
        <v/>
      </c>
      <c r="C947" t="str">
        <f>IF(B947="","",COUNTIF(Source!$B$1:$B$999,B947))</f>
        <v/>
      </c>
      <c r="D947" t="str">
        <f>IF($C947="","",IF($C947=0,"",
IF(SUMIFS(Source!I:I,Source!$B:$B,'Process (2)'!$B947,Source!$Q:$Q,"Sáng")=0,"",SUMIFS(Source!I:I,Source!$B:$B,'Process (2)'!$B947,Source!$Q:$Q,"Sáng"))))</f>
        <v/>
      </c>
      <c r="E947" t="str">
        <f>IF($C947="","",IF($C947=0,"",
IF($D947="","",SUMIFS(Source!J:J,Source!$B:$B,'Process (2)'!$B947,Source!$Q:$Q,"Sáng"))))</f>
        <v/>
      </c>
      <c r="F947" t="str">
        <f>IF($C947="","",IF($C947=0,"",
IF($D947="","",SUMIFS(Source!K:K,Source!$B:$B,'Process (2)'!$B947,Source!$Q:$Q,"Sáng"))))</f>
        <v/>
      </c>
      <c r="G947" t="str">
        <f>IF($C947="","",IF($C947=0,"",
IF($D947="","",SUMIFS(Source!L:L,Source!$B:$B,'Process (2)'!$B947,Source!$Q:$Q,"Sáng"))))</f>
        <v/>
      </c>
      <c r="H947" t="str">
        <f>IF($C947="","",IF($C947=0,"",
IF(SUMIFS(Source!M:M,Source!$B:$B,'Process (2)'!$B947,Source!$Q:$Q,"Chiều")=0,"",SUMIFS(Source!M:M,Source!$B:$B,'Process (2)'!$B947,Source!$Q:$Q,"Chiều"))))</f>
        <v/>
      </c>
      <c r="I947" t="str">
        <f>IF($C947="","",IF($C947=0,"",
IF($H947="","",SUMIFS(Source!J:J,Source!$B:$B,'Process (2)'!$B947,Source!$Q:$Q,"Chiều"))))</f>
        <v/>
      </c>
      <c r="J947" t="str">
        <f>IF($C947="","",IF($C947=0,"",
IF($H947="","",SUMIFS(Source!K:K,Source!$B:$B,'Process (2)'!$B947,Source!$Q:$Q,"Chiều"))))</f>
        <v/>
      </c>
      <c r="K947" t="str">
        <f>IF($C947="","",IF($C947=0,"",
IF($H947="","",SUMIFS(Source!L:L,Source!$B:$B,'Process (2)'!$B947,Source!$Q:$Q,"Chiều"))))</f>
        <v/>
      </c>
    </row>
    <row r="948" spans="1:11" x14ac:dyDescent="0.25">
      <c r="A948" t="str">
        <v/>
      </c>
      <c r="B948" t="str">
        <v/>
      </c>
      <c r="C948" t="str">
        <f>IF(B948="","",COUNTIF(Source!$B$1:$B$999,B948))</f>
        <v/>
      </c>
      <c r="D948" t="str">
        <f>IF($C948="","",IF($C948=0,"",
IF(SUMIFS(Source!I:I,Source!$B:$B,'Process (2)'!$B948,Source!$Q:$Q,"Sáng")=0,"",SUMIFS(Source!I:I,Source!$B:$B,'Process (2)'!$B948,Source!$Q:$Q,"Sáng"))))</f>
        <v/>
      </c>
      <c r="E948" t="str">
        <f>IF($C948="","",IF($C948=0,"",
IF($D948="","",SUMIFS(Source!J:J,Source!$B:$B,'Process (2)'!$B948,Source!$Q:$Q,"Sáng"))))</f>
        <v/>
      </c>
      <c r="F948" t="str">
        <f>IF($C948="","",IF($C948=0,"",
IF($D948="","",SUMIFS(Source!K:K,Source!$B:$B,'Process (2)'!$B948,Source!$Q:$Q,"Sáng"))))</f>
        <v/>
      </c>
      <c r="G948" t="str">
        <f>IF($C948="","",IF($C948=0,"",
IF($D948="","",SUMIFS(Source!L:L,Source!$B:$B,'Process (2)'!$B948,Source!$Q:$Q,"Sáng"))))</f>
        <v/>
      </c>
      <c r="H948" t="str">
        <f>IF($C948="","",IF($C948=0,"",
IF(SUMIFS(Source!M:M,Source!$B:$B,'Process (2)'!$B948,Source!$Q:$Q,"Chiều")=0,"",SUMIFS(Source!M:M,Source!$B:$B,'Process (2)'!$B948,Source!$Q:$Q,"Chiều"))))</f>
        <v/>
      </c>
      <c r="I948" t="str">
        <f>IF($C948="","",IF($C948=0,"",
IF($H948="","",SUMIFS(Source!J:J,Source!$B:$B,'Process (2)'!$B948,Source!$Q:$Q,"Chiều"))))</f>
        <v/>
      </c>
      <c r="J948" t="str">
        <f>IF($C948="","",IF($C948=0,"",
IF($H948="","",SUMIFS(Source!K:K,Source!$B:$B,'Process (2)'!$B948,Source!$Q:$Q,"Chiều"))))</f>
        <v/>
      </c>
      <c r="K948" t="str">
        <f>IF($C948="","",IF($C948=0,"",
IF($H948="","",SUMIFS(Source!L:L,Source!$B:$B,'Process (2)'!$B948,Source!$Q:$Q,"Chiều"))))</f>
        <v/>
      </c>
    </row>
    <row r="949" spans="1:11" x14ac:dyDescent="0.25">
      <c r="A949" t="str">
        <v/>
      </c>
      <c r="B949" t="str">
        <v/>
      </c>
      <c r="C949" t="str">
        <f>IF(B949="","",COUNTIF(Source!$B$1:$B$999,B949))</f>
        <v/>
      </c>
      <c r="D949" t="str">
        <f>IF($C949="","",IF($C949=0,"",
IF(SUMIFS(Source!I:I,Source!$B:$B,'Process (2)'!$B949,Source!$Q:$Q,"Sáng")=0,"",SUMIFS(Source!I:I,Source!$B:$B,'Process (2)'!$B949,Source!$Q:$Q,"Sáng"))))</f>
        <v/>
      </c>
      <c r="E949" t="str">
        <f>IF($C949="","",IF($C949=0,"",
IF($D949="","",SUMIFS(Source!J:J,Source!$B:$B,'Process (2)'!$B949,Source!$Q:$Q,"Sáng"))))</f>
        <v/>
      </c>
      <c r="F949" t="str">
        <f>IF($C949="","",IF($C949=0,"",
IF($D949="","",SUMIFS(Source!K:K,Source!$B:$B,'Process (2)'!$B949,Source!$Q:$Q,"Sáng"))))</f>
        <v/>
      </c>
      <c r="G949" t="str">
        <f>IF($C949="","",IF($C949=0,"",
IF($D949="","",SUMIFS(Source!L:L,Source!$B:$B,'Process (2)'!$B949,Source!$Q:$Q,"Sáng"))))</f>
        <v/>
      </c>
      <c r="H949" t="str">
        <f>IF($C949="","",IF($C949=0,"",
IF(SUMIFS(Source!M:M,Source!$B:$B,'Process (2)'!$B949,Source!$Q:$Q,"Chiều")=0,"",SUMIFS(Source!M:M,Source!$B:$B,'Process (2)'!$B949,Source!$Q:$Q,"Chiều"))))</f>
        <v/>
      </c>
      <c r="I949" t="str">
        <f>IF($C949="","",IF($C949=0,"",
IF($H949="","",SUMIFS(Source!J:J,Source!$B:$B,'Process (2)'!$B949,Source!$Q:$Q,"Chiều"))))</f>
        <v/>
      </c>
      <c r="J949" t="str">
        <f>IF($C949="","",IF($C949=0,"",
IF($H949="","",SUMIFS(Source!K:K,Source!$B:$B,'Process (2)'!$B949,Source!$Q:$Q,"Chiều"))))</f>
        <v/>
      </c>
      <c r="K949" t="str">
        <f>IF($C949="","",IF($C949=0,"",
IF($H949="","",SUMIFS(Source!L:L,Source!$B:$B,'Process (2)'!$B949,Source!$Q:$Q,"Chiều"))))</f>
        <v/>
      </c>
    </row>
    <row r="950" spans="1:11" x14ac:dyDescent="0.25">
      <c r="A950" t="str">
        <v/>
      </c>
      <c r="B950" t="str">
        <v/>
      </c>
      <c r="C950" t="str">
        <f>IF(B950="","",COUNTIF(Source!$B$1:$B$999,B950))</f>
        <v/>
      </c>
      <c r="D950" t="str">
        <f>IF($C950="","",IF($C950=0,"",
IF(SUMIFS(Source!I:I,Source!$B:$B,'Process (2)'!$B950,Source!$Q:$Q,"Sáng")=0,"",SUMIFS(Source!I:I,Source!$B:$B,'Process (2)'!$B950,Source!$Q:$Q,"Sáng"))))</f>
        <v/>
      </c>
      <c r="E950" t="str">
        <f>IF($C950="","",IF($C950=0,"",
IF($D950="","",SUMIFS(Source!J:J,Source!$B:$B,'Process (2)'!$B950,Source!$Q:$Q,"Sáng"))))</f>
        <v/>
      </c>
      <c r="F950" t="str">
        <f>IF($C950="","",IF($C950=0,"",
IF($D950="","",SUMIFS(Source!K:K,Source!$B:$B,'Process (2)'!$B950,Source!$Q:$Q,"Sáng"))))</f>
        <v/>
      </c>
      <c r="G950" t="str">
        <f>IF($C950="","",IF($C950=0,"",
IF($D950="","",SUMIFS(Source!L:L,Source!$B:$B,'Process (2)'!$B950,Source!$Q:$Q,"Sáng"))))</f>
        <v/>
      </c>
      <c r="H950" t="str">
        <f>IF($C950="","",IF($C950=0,"",
IF(SUMIFS(Source!M:M,Source!$B:$B,'Process (2)'!$B950,Source!$Q:$Q,"Chiều")=0,"",SUMIFS(Source!M:M,Source!$B:$B,'Process (2)'!$B950,Source!$Q:$Q,"Chiều"))))</f>
        <v/>
      </c>
      <c r="I950" t="str">
        <f>IF($C950="","",IF($C950=0,"",
IF($H950="","",SUMIFS(Source!J:J,Source!$B:$B,'Process (2)'!$B950,Source!$Q:$Q,"Chiều"))))</f>
        <v/>
      </c>
      <c r="J950" t="str">
        <f>IF($C950="","",IF($C950=0,"",
IF($H950="","",SUMIFS(Source!K:K,Source!$B:$B,'Process (2)'!$B950,Source!$Q:$Q,"Chiều"))))</f>
        <v/>
      </c>
      <c r="K950" t="str">
        <f>IF($C950="","",IF($C950=0,"",
IF($H950="","",SUMIFS(Source!L:L,Source!$B:$B,'Process (2)'!$B950,Source!$Q:$Q,"Chiều"))))</f>
        <v/>
      </c>
    </row>
    <row r="951" spans="1:11" x14ac:dyDescent="0.25">
      <c r="A951" t="str">
        <v/>
      </c>
      <c r="B951" t="str">
        <v/>
      </c>
      <c r="C951" t="str">
        <f>IF(B951="","",COUNTIF(Source!$B$1:$B$999,B951))</f>
        <v/>
      </c>
      <c r="D951" t="str">
        <f>IF($C951="","",IF($C951=0,"",
IF(SUMIFS(Source!I:I,Source!$B:$B,'Process (2)'!$B951,Source!$Q:$Q,"Sáng")=0,"",SUMIFS(Source!I:I,Source!$B:$B,'Process (2)'!$B951,Source!$Q:$Q,"Sáng"))))</f>
        <v/>
      </c>
      <c r="E951" t="str">
        <f>IF($C951="","",IF($C951=0,"",
IF($D951="","",SUMIFS(Source!J:J,Source!$B:$B,'Process (2)'!$B951,Source!$Q:$Q,"Sáng"))))</f>
        <v/>
      </c>
      <c r="F951" t="str">
        <f>IF($C951="","",IF($C951=0,"",
IF($D951="","",SUMIFS(Source!K:K,Source!$B:$B,'Process (2)'!$B951,Source!$Q:$Q,"Sáng"))))</f>
        <v/>
      </c>
      <c r="G951" t="str">
        <f>IF($C951="","",IF($C951=0,"",
IF($D951="","",SUMIFS(Source!L:L,Source!$B:$B,'Process (2)'!$B951,Source!$Q:$Q,"Sáng"))))</f>
        <v/>
      </c>
      <c r="H951" t="str">
        <f>IF($C951="","",IF($C951=0,"",
IF(SUMIFS(Source!M:M,Source!$B:$B,'Process (2)'!$B951,Source!$Q:$Q,"Chiều")=0,"",SUMIFS(Source!M:M,Source!$B:$B,'Process (2)'!$B951,Source!$Q:$Q,"Chiều"))))</f>
        <v/>
      </c>
      <c r="I951" t="str">
        <f>IF($C951="","",IF($C951=0,"",
IF($H951="","",SUMIFS(Source!J:J,Source!$B:$B,'Process (2)'!$B951,Source!$Q:$Q,"Chiều"))))</f>
        <v/>
      </c>
      <c r="J951" t="str">
        <f>IF($C951="","",IF($C951=0,"",
IF($H951="","",SUMIFS(Source!K:K,Source!$B:$B,'Process (2)'!$B951,Source!$Q:$Q,"Chiều"))))</f>
        <v/>
      </c>
      <c r="K951" t="str">
        <f>IF($C951="","",IF($C951=0,"",
IF($H951="","",SUMIFS(Source!L:L,Source!$B:$B,'Process (2)'!$B951,Source!$Q:$Q,"Chiều"))))</f>
        <v/>
      </c>
    </row>
    <row r="952" spans="1:11" x14ac:dyDescent="0.25">
      <c r="A952" t="str">
        <v/>
      </c>
      <c r="B952" t="str">
        <v/>
      </c>
      <c r="C952" t="str">
        <f>IF(B952="","",COUNTIF(Source!$B$1:$B$999,B952))</f>
        <v/>
      </c>
      <c r="D952" t="str">
        <f>IF($C952="","",IF($C952=0,"",
IF(SUMIFS(Source!I:I,Source!$B:$B,'Process (2)'!$B952,Source!$Q:$Q,"Sáng")=0,"",SUMIFS(Source!I:I,Source!$B:$B,'Process (2)'!$B952,Source!$Q:$Q,"Sáng"))))</f>
        <v/>
      </c>
      <c r="E952" t="str">
        <f>IF($C952="","",IF($C952=0,"",
IF($D952="","",SUMIFS(Source!J:J,Source!$B:$B,'Process (2)'!$B952,Source!$Q:$Q,"Sáng"))))</f>
        <v/>
      </c>
      <c r="F952" t="str">
        <f>IF($C952="","",IF($C952=0,"",
IF($D952="","",SUMIFS(Source!K:K,Source!$B:$B,'Process (2)'!$B952,Source!$Q:$Q,"Sáng"))))</f>
        <v/>
      </c>
      <c r="G952" t="str">
        <f>IF($C952="","",IF($C952=0,"",
IF($D952="","",SUMIFS(Source!L:L,Source!$B:$B,'Process (2)'!$B952,Source!$Q:$Q,"Sáng"))))</f>
        <v/>
      </c>
      <c r="H952" t="str">
        <f>IF($C952="","",IF($C952=0,"",
IF(SUMIFS(Source!M:M,Source!$B:$B,'Process (2)'!$B952,Source!$Q:$Q,"Chiều")=0,"",SUMIFS(Source!M:M,Source!$B:$B,'Process (2)'!$B952,Source!$Q:$Q,"Chiều"))))</f>
        <v/>
      </c>
      <c r="I952" t="str">
        <f>IF($C952="","",IF($C952=0,"",
IF($H952="","",SUMIFS(Source!J:J,Source!$B:$B,'Process (2)'!$B952,Source!$Q:$Q,"Chiều"))))</f>
        <v/>
      </c>
      <c r="J952" t="str">
        <f>IF($C952="","",IF($C952=0,"",
IF($H952="","",SUMIFS(Source!K:K,Source!$B:$B,'Process (2)'!$B952,Source!$Q:$Q,"Chiều"))))</f>
        <v/>
      </c>
      <c r="K952" t="str">
        <f>IF($C952="","",IF($C952=0,"",
IF($H952="","",SUMIFS(Source!L:L,Source!$B:$B,'Process (2)'!$B952,Source!$Q:$Q,"Chiều"))))</f>
        <v/>
      </c>
    </row>
    <row r="953" spans="1:11" x14ac:dyDescent="0.25">
      <c r="A953" t="str">
        <v/>
      </c>
      <c r="B953" t="str">
        <v/>
      </c>
      <c r="C953" t="str">
        <f>IF(B953="","",COUNTIF(Source!$B$1:$B$999,B953))</f>
        <v/>
      </c>
      <c r="D953" t="str">
        <f>IF($C953="","",IF($C953=0,"",
IF(SUMIFS(Source!I:I,Source!$B:$B,'Process (2)'!$B953,Source!$Q:$Q,"Sáng")=0,"",SUMIFS(Source!I:I,Source!$B:$B,'Process (2)'!$B953,Source!$Q:$Q,"Sáng"))))</f>
        <v/>
      </c>
      <c r="E953" t="str">
        <f>IF($C953="","",IF($C953=0,"",
IF($D953="","",SUMIFS(Source!J:J,Source!$B:$B,'Process (2)'!$B953,Source!$Q:$Q,"Sáng"))))</f>
        <v/>
      </c>
      <c r="F953" t="str">
        <f>IF($C953="","",IF($C953=0,"",
IF($D953="","",SUMIFS(Source!K:K,Source!$B:$B,'Process (2)'!$B953,Source!$Q:$Q,"Sáng"))))</f>
        <v/>
      </c>
      <c r="G953" t="str">
        <f>IF($C953="","",IF($C953=0,"",
IF($D953="","",SUMIFS(Source!L:L,Source!$B:$B,'Process (2)'!$B953,Source!$Q:$Q,"Sáng"))))</f>
        <v/>
      </c>
      <c r="H953" t="str">
        <f>IF($C953="","",IF($C953=0,"",
IF(SUMIFS(Source!M:M,Source!$B:$B,'Process (2)'!$B953,Source!$Q:$Q,"Chiều")=0,"",SUMIFS(Source!M:M,Source!$B:$B,'Process (2)'!$B953,Source!$Q:$Q,"Chiều"))))</f>
        <v/>
      </c>
      <c r="I953" t="str">
        <f>IF($C953="","",IF($C953=0,"",
IF($H953="","",SUMIFS(Source!J:J,Source!$B:$B,'Process (2)'!$B953,Source!$Q:$Q,"Chiều"))))</f>
        <v/>
      </c>
      <c r="J953" t="str">
        <f>IF($C953="","",IF($C953=0,"",
IF($H953="","",SUMIFS(Source!K:K,Source!$B:$B,'Process (2)'!$B953,Source!$Q:$Q,"Chiều"))))</f>
        <v/>
      </c>
      <c r="K953" t="str">
        <f>IF($C953="","",IF($C953=0,"",
IF($H953="","",SUMIFS(Source!L:L,Source!$B:$B,'Process (2)'!$B953,Source!$Q:$Q,"Chiều"))))</f>
        <v/>
      </c>
    </row>
    <row r="954" spans="1:11" x14ac:dyDescent="0.25">
      <c r="A954" t="str">
        <v/>
      </c>
      <c r="B954" t="str">
        <v/>
      </c>
      <c r="C954" t="str">
        <f>IF(B954="","",COUNTIF(Source!$B$1:$B$999,B954))</f>
        <v/>
      </c>
      <c r="D954" t="str">
        <f>IF($C954="","",IF($C954=0,"",
IF(SUMIFS(Source!I:I,Source!$B:$B,'Process (2)'!$B954,Source!$Q:$Q,"Sáng")=0,"",SUMIFS(Source!I:I,Source!$B:$B,'Process (2)'!$B954,Source!$Q:$Q,"Sáng"))))</f>
        <v/>
      </c>
      <c r="E954" t="str">
        <f>IF($C954="","",IF($C954=0,"",
IF($D954="","",SUMIFS(Source!J:J,Source!$B:$B,'Process (2)'!$B954,Source!$Q:$Q,"Sáng"))))</f>
        <v/>
      </c>
      <c r="F954" t="str">
        <f>IF($C954="","",IF($C954=0,"",
IF($D954="","",SUMIFS(Source!K:K,Source!$B:$B,'Process (2)'!$B954,Source!$Q:$Q,"Sáng"))))</f>
        <v/>
      </c>
      <c r="G954" t="str">
        <f>IF($C954="","",IF($C954=0,"",
IF($D954="","",SUMIFS(Source!L:L,Source!$B:$B,'Process (2)'!$B954,Source!$Q:$Q,"Sáng"))))</f>
        <v/>
      </c>
      <c r="H954" t="str">
        <f>IF($C954="","",IF($C954=0,"",
IF(SUMIFS(Source!M:M,Source!$B:$B,'Process (2)'!$B954,Source!$Q:$Q,"Chiều")=0,"",SUMIFS(Source!M:M,Source!$B:$B,'Process (2)'!$B954,Source!$Q:$Q,"Chiều"))))</f>
        <v/>
      </c>
      <c r="I954" t="str">
        <f>IF($C954="","",IF($C954=0,"",
IF($H954="","",SUMIFS(Source!J:J,Source!$B:$B,'Process (2)'!$B954,Source!$Q:$Q,"Chiều"))))</f>
        <v/>
      </c>
      <c r="J954" t="str">
        <f>IF($C954="","",IF($C954=0,"",
IF($H954="","",SUMIFS(Source!K:K,Source!$B:$B,'Process (2)'!$B954,Source!$Q:$Q,"Chiều"))))</f>
        <v/>
      </c>
      <c r="K954" t="str">
        <f>IF($C954="","",IF($C954=0,"",
IF($H954="","",SUMIFS(Source!L:L,Source!$B:$B,'Process (2)'!$B954,Source!$Q:$Q,"Chiều"))))</f>
        <v/>
      </c>
    </row>
    <row r="955" spans="1:11" x14ac:dyDescent="0.25">
      <c r="A955" t="str">
        <v/>
      </c>
      <c r="B955" t="str">
        <v/>
      </c>
      <c r="C955" t="str">
        <f>IF(B955="","",COUNTIF(Source!$B$1:$B$999,B955))</f>
        <v/>
      </c>
      <c r="D955" t="str">
        <f>IF($C955="","",IF($C955=0,"",
IF(SUMIFS(Source!I:I,Source!$B:$B,'Process (2)'!$B955,Source!$Q:$Q,"Sáng")=0,"",SUMIFS(Source!I:I,Source!$B:$B,'Process (2)'!$B955,Source!$Q:$Q,"Sáng"))))</f>
        <v/>
      </c>
      <c r="E955" t="str">
        <f>IF($C955="","",IF($C955=0,"",
IF($D955="","",SUMIFS(Source!J:J,Source!$B:$B,'Process (2)'!$B955,Source!$Q:$Q,"Sáng"))))</f>
        <v/>
      </c>
      <c r="F955" t="str">
        <f>IF($C955="","",IF($C955=0,"",
IF($D955="","",SUMIFS(Source!K:K,Source!$B:$B,'Process (2)'!$B955,Source!$Q:$Q,"Sáng"))))</f>
        <v/>
      </c>
      <c r="G955" t="str">
        <f>IF($C955="","",IF($C955=0,"",
IF($D955="","",SUMIFS(Source!L:L,Source!$B:$B,'Process (2)'!$B955,Source!$Q:$Q,"Sáng"))))</f>
        <v/>
      </c>
      <c r="H955" t="str">
        <f>IF($C955="","",IF($C955=0,"",
IF(SUMIFS(Source!M:M,Source!$B:$B,'Process (2)'!$B955,Source!$Q:$Q,"Chiều")=0,"",SUMIFS(Source!M:M,Source!$B:$B,'Process (2)'!$B955,Source!$Q:$Q,"Chiều"))))</f>
        <v/>
      </c>
      <c r="I955" t="str">
        <f>IF($C955="","",IF($C955=0,"",
IF($H955="","",SUMIFS(Source!J:J,Source!$B:$B,'Process (2)'!$B955,Source!$Q:$Q,"Chiều"))))</f>
        <v/>
      </c>
      <c r="J955" t="str">
        <f>IF($C955="","",IF($C955=0,"",
IF($H955="","",SUMIFS(Source!K:K,Source!$B:$B,'Process (2)'!$B955,Source!$Q:$Q,"Chiều"))))</f>
        <v/>
      </c>
      <c r="K955" t="str">
        <f>IF($C955="","",IF($C955=0,"",
IF($H955="","",SUMIFS(Source!L:L,Source!$B:$B,'Process (2)'!$B955,Source!$Q:$Q,"Chiều"))))</f>
        <v/>
      </c>
    </row>
    <row r="956" spans="1:11" x14ac:dyDescent="0.25">
      <c r="A956" t="str">
        <v/>
      </c>
      <c r="B956" t="str">
        <v/>
      </c>
      <c r="C956" t="str">
        <f>IF(B956="","",COUNTIF(Source!$B$1:$B$999,B956))</f>
        <v/>
      </c>
      <c r="D956" t="str">
        <f>IF($C956="","",IF($C956=0,"",
IF(SUMIFS(Source!I:I,Source!$B:$B,'Process (2)'!$B956,Source!$Q:$Q,"Sáng")=0,"",SUMIFS(Source!I:I,Source!$B:$B,'Process (2)'!$B956,Source!$Q:$Q,"Sáng"))))</f>
        <v/>
      </c>
      <c r="E956" t="str">
        <f>IF($C956="","",IF($C956=0,"",
IF($D956="","",SUMIFS(Source!J:J,Source!$B:$B,'Process (2)'!$B956,Source!$Q:$Q,"Sáng"))))</f>
        <v/>
      </c>
      <c r="F956" t="str">
        <f>IF($C956="","",IF($C956=0,"",
IF($D956="","",SUMIFS(Source!K:K,Source!$B:$B,'Process (2)'!$B956,Source!$Q:$Q,"Sáng"))))</f>
        <v/>
      </c>
      <c r="G956" t="str">
        <f>IF($C956="","",IF($C956=0,"",
IF($D956="","",SUMIFS(Source!L:L,Source!$B:$B,'Process (2)'!$B956,Source!$Q:$Q,"Sáng"))))</f>
        <v/>
      </c>
      <c r="H956" t="str">
        <f>IF($C956="","",IF($C956=0,"",
IF(SUMIFS(Source!M:M,Source!$B:$B,'Process (2)'!$B956,Source!$Q:$Q,"Chiều")=0,"",SUMIFS(Source!M:M,Source!$B:$B,'Process (2)'!$B956,Source!$Q:$Q,"Chiều"))))</f>
        <v/>
      </c>
      <c r="I956" t="str">
        <f>IF($C956="","",IF($C956=0,"",
IF($H956="","",SUMIFS(Source!J:J,Source!$B:$B,'Process (2)'!$B956,Source!$Q:$Q,"Chiều"))))</f>
        <v/>
      </c>
      <c r="J956" t="str">
        <f>IF($C956="","",IF($C956=0,"",
IF($H956="","",SUMIFS(Source!K:K,Source!$B:$B,'Process (2)'!$B956,Source!$Q:$Q,"Chiều"))))</f>
        <v/>
      </c>
      <c r="K956" t="str">
        <f>IF($C956="","",IF($C956=0,"",
IF($H956="","",SUMIFS(Source!L:L,Source!$B:$B,'Process (2)'!$B956,Source!$Q:$Q,"Chiều"))))</f>
        <v/>
      </c>
    </row>
    <row r="957" spans="1:11" x14ac:dyDescent="0.25">
      <c r="A957" t="str">
        <v/>
      </c>
      <c r="B957" t="str">
        <v/>
      </c>
      <c r="C957" t="str">
        <f>IF(B957="","",COUNTIF(Source!$B$1:$B$999,B957))</f>
        <v/>
      </c>
      <c r="D957" t="str">
        <f>IF($C957="","",IF($C957=0,"",
IF(SUMIFS(Source!I:I,Source!$B:$B,'Process (2)'!$B957,Source!$Q:$Q,"Sáng")=0,"",SUMIFS(Source!I:I,Source!$B:$B,'Process (2)'!$B957,Source!$Q:$Q,"Sáng"))))</f>
        <v/>
      </c>
      <c r="E957" t="str">
        <f>IF($C957="","",IF($C957=0,"",
IF($D957="","",SUMIFS(Source!J:J,Source!$B:$B,'Process (2)'!$B957,Source!$Q:$Q,"Sáng"))))</f>
        <v/>
      </c>
      <c r="F957" t="str">
        <f>IF($C957="","",IF($C957=0,"",
IF($D957="","",SUMIFS(Source!K:K,Source!$B:$B,'Process (2)'!$B957,Source!$Q:$Q,"Sáng"))))</f>
        <v/>
      </c>
      <c r="G957" t="str">
        <f>IF($C957="","",IF($C957=0,"",
IF($D957="","",SUMIFS(Source!L:L,Source!$B:$B,'Process (2)'!$B957,Source!$Q:$Q,"Sáng"))))</f>
        <v/>
      </c>
      <c r="H957" t="str">
        <f>IF($C957="","",IF($C957=0,"",
IF(SUMIFS(Source!M:M,Source!$B:$B,'Process (2)'!$B957,Source!$Q:$Q,"Chiều")=0,"",SUMIFS(Source!M:M,Source!$B:$B,'Process (2)'!$B957,Source!$Q:$Q,"Chiều"))))</f>
        <v/>
      </c>
      <c r="I957" t="str">
        <f>IF($C957="","",IF($C957=0,"",
IF($H957="","",SUMIFS(Source!J:J,Source!$B:$B,'Process (2)'!$B957,Source!$Q:$Q,"Chiều"))))</f>
        <v/>
      </c>
      <c r="J957" t="str">
        <f>IF($C957="","",IF($C957=0,"",
IF($H957="","",SUMIFS(Source!K:K,Source!$B:$B,'Process (2)'!$B957,Source!$Q:$Q,"Chiều"))))</f>
        <v/>
      </c>
      <c r="K957" t="str">
        <f>IF($C957="","",IF($C957=0,"",
IF($H957="","",SUMIFS(Source!L:L,Source!$B:$B,'Process (2)'!$B957,Source!$Q:$Q,"Chiều"))))</f>
        <v/>
      </c>
    </row>
    <row r="958" spans="1:11" x14ac:dyDescent="0.25">
      <c r="A958" t="str">
        <v/>
      </c>
      <c r="B958" t="str">
        <v/>
      </c>
      <c r="C958" t="str">
        <f>IF(B958="","",COUNTIF(Source!$B$1:$B$999,B958))</f>
        <v/>
      </c>
      <c r="D958" t="str">
        <f>IF($C958="","",IF($C958=0,"",
IF(SUMIFS(Source!I:I,Source!$B:$B,'Process (2)'!$B958,Source!$Q:$Q,"Sáng")=0,"",SUMIFS(Source!I:I,Source!$B:$B,'Process (2)'!$B958,Source!$Q:$Q,"Sáng"))))</f>
        <v/>
      </c>
      <c r="E958" t="str">
        <f>IF($C958="","",IF($C958=0,"",
IF($D958="","",SUMIFS(Source!J:J,Source!$B:$B,'Process (2)'!$B958,Source!$Q:$Q,"Sáng"))))</f>
        <v/>
      </c>
      <c r="F958" t="str">
        <f>IF($C958="","",IF($C958=0,"",
IF($D958="","",SUMIFS(Source!K:K,Source!$B:$B,'Process (2)'!$B958,Source!$Q:$Q,"Sáng"))))</f>
        <v/>
      </c>
      <c r="G958" t="str">
        <f>IF($C958="","",IF($C958=0,"",
IF($D958="","",SUMIFS(Source!L:L,Source!$B:$B,'Process (2)'!$B958,Source!$Q:$Q,"Sáng"))))</f>
        <v/>
      </c>
      <c r="H958" t="str">
        <f>IF($C958="","",IF($C958=0,"",
IF(SUMIFS(Source!M:M,Source!$B:$B,'Process (2)'!$B958,Source!$Q:$Q,"Chiều")=0,"",SUMIFS(Source!M:M,Source!$B:$B,'Process (2)'!$B958,Source!$Q:$Q,"Chiều"))))</f>
        <v/>
      </c>
      <c r="I958" t="str">
        <f>IF($C958="","",IF($C958=0,"",
IF($H958="","",SUMIFS(Source!J:J,Source!$B:$B,'Process (2)'!$B958,Source!$Q:$Q,"Chiều"))))</f>
        <v/>
      </c>
      <c r="J958" t="str">
        <f>IF($C958="","",IF($C958=0,"",
IF($H958="","",SUMIFS(Source!K:K,Source!$B:$B,'Process (2)'!$B958,Source!$Q:$Q,"Chiều"))))</f>
        <v/>
      </c>
      <c r="K958" t="str">
        <f>IF($C958="","",IF($C958=0,"",
IF($H958="","",SUMIFS(Source!L:L,Source!$B:$B,'Process (2)'!$B958,Source!$Q:$Q,"Chiều"))))</f>
        <v/>
      </c>
    </row>
    <row r="959" spans="1:11" x14ac:dyDescent="0.25">
      <c r="A959" t="str">
        <v/>
      </c>
      <c r="B959" t="str">
        <v/>
      </c>
      <c r="C959" t="str">
        <f>IF(B959="","",COUNTIF(Source!$B$1:$B$999,B959))</f>
        <v/>
      </c>
      <c r="D959" t="str">
        <f>IF($C959="","",IF($C959=0,"",
IF(SUMIFS(Source!I:I,Source!$B:$B,'Process (2)'!$B959,Source!$Q:$Q,"Sáng")=0,"",SUMIFS(Source!I:I,Source!$B:$B,'Process (2)'!$B959,Source!$Q:$Q,"Sáng"))))</f>
        <v/>
      </c>
      <c r="E959" t="str">
        <f>IF($C959="","",IF($C959=0,"",
IF($D959="","",SUMIFS(Source!J:J,Source!$B:$B,'Process (2)'!$B959,Source!$Q:$Q,"Sáng"))))</f>
        <v/>
      </c>
      <c r="F959" t="str">
        <f>IF($C959="","",IF($C959=0,"",
IF($D959="","",SUMIFS(Source!K:K,Source!$B:$B,'Process (2)'!$B959,Source!$Q:$Q,"Sáng"))))</f>
        <v/>
      </c>
      <c r="G959" t="str">
        <f>IF($C959="","",IF($C959=0,"",
IF($D959="","",SUMIFS(Source!L:L,Source!$B:$B,'Process (2)'!$B959,Source!$Q:$Q,"Sáng"))))</f>
        <v/>
      </c>
      <c r="H959" t="str">
        <f>IF($C959="","",IF($C959=0,"",
IF(SUMIFS(Source!M:M,Source!$B:$B,'Process (2)'!$B959,Source!$Q:$Q,"Chiều")=0,"",SUMIFS(Source!M:M,Source!$B:$B,'Process (2)'!$B959,Source!$Q:$Q,"Chiều"))))</f>
        <v/>
      </c>
      <c r="I959" t="str">
        <f>IF($C959="","",IF($C959=0,"",
IF($H959="","",SUMIFS(Source!J:J,Source!$B:$B,'Process (2)'!$B959,Source!$Q:$Q,"Chiều"))))</f>
        <v/>
      </c>
      <c r="J959" t="str">
        <f>IF($C959="","",IF($C959=0,"",
IF($H959="","",SUMIFS(Source!K:K,Source!$B:$B,'Process (2)'!$B959,Source!$Q:$Q,"Chiều"))))</f>
        <v/>
      </c>
      <c r="K959" t="str">
        <f>IF($C959="","",IF($C959=0,"",
IF($H959="","",SUMIFS(Source!L:L,Source!$B:$B,'Process (2)'!$B959,Source!$Q:$Q,"Chiều"))))</f>
        <v/>
      </c>
    </row>
    <row r="960" spans="1:11" x14ac:dyDescent="0.25">
      <c r="A960" t="str">
        <v/>
      </c>
      <c r="B960" t="str">
        <v/>
      </c>
      <c r="C960" t="str">
        <f>IF(B960="","",COUNTIF(Source!$B$1:$B$999,B960))</f>
        <v/>
      </c>
      <c r="D960" t="str">
        <f>IF($C960="","",IF($C960=0,"",
IF(SUMIFS(Source!I:I,Source!$B:$B,'Process (2)'!$B960,Source!$Q:$Q,"Sáng")=0,"",SUMIFS(Source!I:I,Source!$B:$B,'Process (2)'!$B960,Source!$Q:$Q,"Sáng"))))</f>
        <v/>
      </c>
      <c r="E960" t="str">
        <f>IF($C960="","",IF($C960=0,"",
IF($D960="","",SUMIFS(Source!J:J,Source!$B:$B,'Process (2)'!$B960,Source!$Q:$Q,"Sáng"))))</f>
        <v/>
      </c>
      <c r="F960" t="str">
        <f>IF($C960="","",IF($C960=0,"",
IF($D960="","",SUMIFS(Source!K:K,Source!$B:$B,'Process (2)'!$B960,Source!$Q:$Q,"Sáng"))))</f>
        <v/>
      </c>
      <c r="G960" t="str">
        <f>IF($C960="","",IF($C960=0,"",
IF($D960="","",SUMIFS(Source!L:L,Source!$B:$B,'Process (2)'!$B960,Source!$Q:$Q,"Sáng"))))</f>
        <v/>
      </c>
      <c r="H960" t="str">
        <f>IF($C960="","",IF($C960=0,"",
IF(SUMIFS(Source!M:M,Source!$B:$B,'Process (2)'!$B960,Source!$Q:$Q,"Chiều")=0,"",SUMIFS(Source!M:M,Source!$B:$B,'Process (2)'!$B960,Source!$Q:$Q,"Chiều"))))</f>
        <v/>
      </c>
      <c r="I960" t="str">
        <f>IF($C960="","",IF($C960=0,"",
IF($H960="","",SUMIFS(Source!J:J,Source!$B:$B,'Process (2)'!$B960,Source!$Q:$Q,"Chiều"))))</f>
        <v/>
      </c>
      <c r="J960" t="str">
        <f>IF($C960="","",IF($C960=0,"",
IF($H960="","",SUMIFS(Source!K:K,Source!$B:$B,'Process (2)'!$B960,Source!$Q:$Q,"Chiều"))))</f>
        <v/>
      </c>
      <c r="K960" t="str">
        <f>IF($C960="","",IF($C960=0,"",
IF($H960="","",SUMIFS(Source!L:L,Source!$B:$B,'Process (2)'!$B960,Source!$Q:$Q,"Chiều"))))</f>
        <v/>
      </c>
    </row>
    <row r="961" spans="1:11" x14ac:dyDescent="0.25">
      <c r="A961" t="str">
        <v/>
      </c>
      <c r="B961" t="str">
        <v/>
      </c>
      <c r="C961" t="str">
        <f>IF(B961="","",COUNTIF(Source!$B$1:$B$999,B961))</f>
        <v/>
      </c>
      <c r="D961" t="str">
        <f>IF($C961="","",IF($C961=0,"",
IF(SUMIFS(Source!I:I,Source!$B:$B,'Process (2)'!$B961,Source!$Q:$Q,"Sáng")=0,"",SUMIFS(Source!I:I,Source!$B:$B,'Process (2)'!$B961,Source!$Q:$Q,"Sáng"))))</f>
        <v/>
      </c>
      <c r="E961" t="str">
        <f>IF($C961="","",IF($C961=0,"",
IF($D961="","",SUMIFS(Source!J:J,Source!$B:$B,'Process (2)'!$B961,Source!$Q:$Q,"Sáng"))))</f>
        <v/>
      </c>
      <c r="F961" t="str">
        <f>IF($C961="","",IF($C961=0,"",
IF($D961="","",SUMIFS(Source!K:K,Source!$B:$B,'Process (2)'!$B961,Source!$Q:$Q,"Sáng"))))</f>
        <v/>
      </c>
      <c r="G961" t="str">
        <f>IF($C961="","",IF($C961=0,"",
IF($D961="","",SUMIFS(Source!L:L,Source!$B:$B,'Process (2)'!$B961,Source!$Q:$Q,"Sáng"))))</f>
        <v/>
      </c>
      <c r="H961" t="str">
        <f>IF($C961="","",IF($C961=0,"",
IF(SUMIFS(Source!M:M,Source!$B:$B,'Process (2)'!$B961,Source!$Q:$Q,"Chiều")=0,"",SUMIFS(Source!M:M,Source!$B:$B,'Process (2)'!$B961,Source!$Q:$Q,"Chiều"))))</f>
        <v/>
      </c>
      <c r="I961" t="str">
        <f>IF($C961="","",IF($C961=0,"",
IF($H961="","",SUMIFS(Source!J:J,Source!$B:$B,'Process (2)'!$B961,Source!$Q:$Q,"Chiều"))))</f>
        <v/>
      </c>
      <c r="J961" t="str">
        <f>IF($C961="","",IF($C961=0,"",
IF($H961="","",SUMIFS(Source!K:K,Source!$B:$B,'Process (2)'!$B961,Source!$Q:$Q,"Chiều"))))</f>
        <v/>
      </c>
      <c r="K961" t="str">
        <f>IF($C961="","",IF($C961=0,"",
IF($H961="","",SUMIFS(Source!L:L,Source!$B:$B,'Process (2)'!$B961,Source!$Q:$Q,"Chiều"))))</f>
        <v/>
      </c>
    </row>
    <row r="962" spans="1:11" x14ac:dyDescent="0.25">
      <c r="A962" t="str">
        <v/>
      </c>
      <c r="B962" t="str">
        <v/>
      </c>
      <c r="C962" t="str">
        <f>IF(B962="","",COUNTIF(Source!$B$1:$B$999,B962))</f>
        <v/>
      </c>
      <c r="D962" t="str">
        <f>IF($C962="","",IF($C962=0,"",
IF(SUMIFS(Source!I:I,Source!$B:$B,'Process (2)'!$B962,Source!$Q:$Q,"Sáng")=0,"",SUMIFS(Source!I:I,Source!$B:$B,'Process (2)'!$B962,Source!$Q:$Q,"Sáng"))))</f>
        <v/>
      </c>
      <c r="E962" t="str">
        <f>IF($C962="","",IF($C962=0,"",
IF($D962="","",SUMIFS(Source!J:J,Source!$B:$B,'Process (2)'!$B962,Source!$Q:$Q,"Sáng"))))</f>
        <v/>
      </c>
      <c r="F962" t="str">
        <f>IF($C962="","",IF($C962=0,"",
IF($D962="","",SUMIFS(Source!K:K,Source!$B:$B,'Process (2)'!$B962,Source!$Q:$Q,"Sáng"))))</f>
        <v/>
      </c>
      <c r="G962" t="str">
        <f>IF($C962="","",IF($C962=0,"",
IF($D962="","",SUMIFS(Source!L:L,Source!$B:$B,'Process (2)'!$B962,Source!$Q:$Q,"Sáng"))))</f>
        <v/>
      </c>
      <c r="H962" t="str">
        <f>IF($C962="","",IF($C962=0,"",
IF(SUMIFS(Source!M:M,Source!$B:$B,'Process (2)'!$B962,Source!$Q:$Q,"Chiều")=0,"",SUMIFS(Source!M:M,Source!$B:$B,'Process (2)'!$B962,Source!$Q:$Q,"Chiều"))))</f>
        <v/>
      </c>
      <c r="I962" t="str">
        <f>IF($C962="","",IF($C962=0,"",
IF($H962="","",SUMIFS(Source!J:J,Source!$B:$B,'Process (2)'!$B962,Source!$Q:$Q,"Chiều"))))</f>
        <v/>
      </c>
      <c r="J962" t="str">
        <f>IF($C962="","",IF($C962=0,"",
IF($H962="","",SUMIFS(Source!K:K,Source!$B:$B,'Process (2)'!$B962,Source!$Q:$Q,"Chiều"))))</f>
        <v/>
      </c>
      <c r="K962" t="str">
        <f>IF($C962="","",IF($C962=0,"",
IF($H962="","",SUMIFS(Source!L:L,Source!$B:$B,'Process (2)'!$B962,Source!$Q:$Q,"Chiều"))))</f>
        <v/>
      </c>
    </row>
    <row r="963" spans="1:11" x14ac:dyDescent="0.25">
      <c r="A963" t="str">
        <v/>
      </c>
      <c r="B963" t="str">
        <v/>
      </c>
      <c r="C963" t="str">
        <f>IF(B963="","",COUNTIF(Source!$B$1:$B$999,B963))</f>
        <v/>
      </c>
      <c r="D963" t="str">
        <f>IF($C963="","",IF($C963=0,"",
IF(SUMIFS(Source!I:I,Source!$B:$B,'Process (2)'!$B963,Source!$Q:$Q,"Sáng")=0,"",SUMIFS(Source!I:I,Source!$B:$B,'Process (2)'!$B963,Source!$Q:$Q,"Sáng"))))</f>
        <v/>
      </c>
      <c r="E963" t="str">
        <f>IF($C963="","",IF($C963=0,"",
IF($D963="","",SUMIFS(Source!J:J,Source!$B:$B,'Process (2)'!$B963,Source!$Q:$Q,"Sáng"))))</f>
        <v/>
      </c>
      <c r="F963" t="str">
        <f>IF($C963="","",IF($C963=0,"",
IF($D963="","",SUMIFS(Source!K:K,Source!$B:$B,'Process (2)'!$B963,Source!$Q:$Q,"Sáng"))))</f>
        <v/>
      </c>
      <c r="G963" t="str">
        <f>IF($C963="","",IF($C963=0,"",
IF($D963="","",SUMIFS(Source!L:L,Source!$B:$B,'Process (2)'!$B963,Source!$Q:$Q,"Sáng"))))</f>
        <v/>
      </c>
      <c r="H963" t="str">
        <f>IF($C963="","",IF($C963=0,"",
IF(SUMIFS(Source!M:M,Source!$B:$B,'Process (2)'!$B963,Source!$Q:$Q,"Chiều")=0,"",SUMIFS(Source!M:M,Source!$B:$B,'Process (2)'!$B963,Source!$Q:$Q,"Chiều"))))</f>
        <v/>
      </c>
      <c r="I963" t="str">
        <f>IF($C963="","",IF($C963=0,"",
IF($H963="","",SUMIFS(Source!J:J,Source!$B:$B,'Process (2)'!$B963,Source!$Q:$Q,"Chiều"))))</f>
        <v/>
      </c>
      <c r="J963" t="str">
        <f>IF($C963="","",IF($C963=0,"",
IF($H963="","",SUMIFS(Source!K:K,Source!$B:$B,'Process (2)'!$B963,Source!$Q:$Q,"Chiều"))))</f>
        <v/>
      </c>
      <c r="K963" t="str">
        <f>IF($C963="","",IF($C963=0,"",
IF($H963="","",SUMIFS(Source!L:L,Source!$B:$B,'Process (2)'!$B963,Source!$Q:$Q,"Chiều"))))</f>
        <v/>
      </c>
    </row>
    <row r="964" spans="1:11" x14ac:dyDescent="0.25">
      <c r="A964" t="str">
        <v/>
      </c>
      <c r="B964" t="str">
        <v/>
      </c>
      <c r="C964" t="str">
        <f>IF(B964="","",COUNTIF(Source!$B$1:$B$999,B964))</f>
        <v/>
      </c>
      <c r="D964" t="str">
        <f>IF($C964="","",IF($C964=0,"",
IF(SUMIFS(Source!I:I,Source!$B:$B,'Process (2)'!$B964,Source!$Q:$Q,"Sáng")=0,"",SUMIFS(Source!I:I,Source!$B:$B,'Process (2)'!$B964,Source!$Q:$Q,"Sáng"))))</f>
        <v/>
      </c>
      <c r="E964" t="str">
        <f>IF($C964="","",IF($C964=0,"",
IF($D964="","",SUMIFS(Source!J:J,Source!$B:$B,'Process (2)'!$B964,Source!$Q:$Q,"Sáng"))))</f>
        <v/>
      </c>
      <c r="F964" t="str">
        <f>IF($C964="","",IF($C964=0,"",
IF($D964="","",SUMIFS(Source!K:K,Source!$B:$B,'Process (2)'!$B964,Source!$Q:$Q,"Sáng"))))</f>
        <v/>
      </c>
      <c r="G964" t="str">
        <f>IF($C964="","",IF($C964=0,"",
IF($D964="","",SUMIFS(Source!L:L,Source!$B:$B,'Process (2)'!$B964,Source!$Q:$Q,"Sáng"))))</f>
        <v/>
      </c>
      <c r="H964" t="str">
        <f>IF($C964="","",IF($C964=0,"",
IF(SUMIFS(Source!M:M,Source!$B:$B,'Process (2)'!$B964,Source!$Q:$Q,"Chiều")=0,"",SUMIFS(Source!M:M,Source!$B:$B,'Process (2)'!$B964,Source!$Q:$Q,"Chiều"))))</f>
        <v/>
      </c>
      <c r="I964" t="str">
        <f>IF($C964="","",IF($C964=0,"",
IF($H964="","",SUMIFS(Source!J:J,Source!$B:$B,'Process (2)'!$B964,Source!$Q:$Q,"Chiều"))))</f>
        <v/>
      </c>
      <c r="J964" t="str">
        <f>IF($C964="","",IF($C964=0,"",
IF($H964="","",SUMIFS(Source!K:K,Source!$B:$B,'Process (2)'!$B964,Source!$Q:$Q,"Chiều"))))</f>
        <v/>
      </c>
      <c r="K964" t="str">
        <f>IF($C964="","",IF($C964=0,"",
IF($H964="","",SUMIFS(Source!L:L,Source!$B:$B,'Process (2)'!$B964,Source!$Q:$Q,"Chiều"))))</f>
        <v/>
      </c>
    </row>
    <row r="965" spans="1:11" x14ac:dyDescent="0.25">
      <c r="A965" t="str">
        <v/>
      </c>
      <c r="B965" t="str">
        <v/>
      </c>
      <c r="C965" t="str">
        <f>IF(B965="","",COUNTIF(Source!$B$1:$B$999,B965))</f>
        <v/>
      </c>
      <c r="D965" t="str">
        <f>IF($C965="","",IF($C965=0,"",
IF(SUMIFS(Source!I:I,Source!$B:$B,'Process (2)'!$B965,Source!$Q:$Q,"Sáng")=0,"",SUMIFS(Source!I:I,Source!$B:$B,'Process (2)'!$B965,Source!$Q:$Q,"Sáng"))))</f>
        <v/>
      </c>
      <c r="E965" t="str">
        <f>IF($C965="","",IF($C965=0,"",
IF($D965="","",SUMIFS(Source!J:J,Source!$B:$B,'Process (2)'!$B965,Source!$Q:$Q,"Sáng"))))</f>
        <v/>
      </c>
      <c r="F965" t="str">
        <f>IF($C965="","",IF($C965=0,"",
IF($D965="","",SUMIFS(Source!K:K,Source!$B:$B,'Process (2)'!$B965,Source!$Q:$Q,"Sáng"))))</f>
        <v/>
      </c>
      <c r="G965" t="str">
        <f>IF($C965="","",IF($C965=0,"",
IF($D965="","",SUMIFS(Source!L:L,Source!$B:$B,'Process (2)'!$B965,Source!$Q:$Q,"Sáng"))))</f>
        <v/>
      </c>
      <c r="H965" t="str">
        <f>IF($C965="","",IF($C965=0,"",
IF(SUMIFS(Source!M:M,Source!$B:$B,'Process (2)'!$B965,Source!$Q:$Q,"Chiều")=0,"",SUMIFS(Source!M:M,Source!$B:$B,'Process (2)'!$B965,Source!$Q:$Q,"Chiều"))))</f>
        <v/>
      </c>
      <c r="I965" t="str">
        <f>IF($C965="","",IF($C965=0,"",
IF($H965="","",SUMIFS(Source!J:J,Source!$B:$B,'Process (2)'!$B965,Source!$Q:$Q,"Chiều"))))</f>
        <v/>
      </c>
      <c r="J965" t="str">
        <f>IF($C965="","",IF($C965=0,"",
IF($H965="","",SUMIFS(Source!K:K,Source!$B:$B,'Process (2)'!$B965,Source!$Q:$Q,"Chiều"))))</f>
        <v/>
      </c>
      <c r="K965" t="str">
        <f>IF($C965="","",IF($C965=0,"",
IF($H965="","",SUMIFS(Source!L:L,Source!$B:$B,'Process (2)'!$B965,Source!$Q:$Q,"Chiều"))))</f>
        <v/>
      </c>
    </row>
    <row r="966" spans="1:11" x14ac:dyDescent="0.25">
      <c r="A966" t="str">
        <v/>
      </c>
      <c r="B966" t="str">
        <v/>
      </c>
      <c r="C966" t="str">
        <f>IF(B966="","",COUNTIF(Source!$B$1:$B$999,B966))</f>
        <v/>
      </c>
      <c r="D966" t="str">
        <f>IF($C966="","",IF($C966=0,"",
IF(SUMIFS(Source!I:I,Source!$B:$B,'Process (2)'!$B966,Source!$Q:$Q,"Sáng")=0,"",SUMIFS(Source!I:I,Source!$B:$B,'Process (2)'!$B966,Source!$Q:$Q,"Sáng"))))</f>
        <v/>
      </c>
      <c r="E966" t="str">
        <f>IF($C966="","",IF($C966=0,"",
IF($D966="","",SUMIFS(Source!J:J,Source!$B:$B,'Process (2)'!$B966,Source!$Q:$Q,"Sáng"))))</f>
        <v/>
      </c>
      <c r="F966" t="str">
        <f>IF($C966="","",IF($C966=0,"",
IF($D966="","",SUMIFS(Source!K:K,Source!$B:$B,'Process (2)'!$B966,Source!$Q:$Q,"Sáng"))))</f>
        <v/>
      </c>
      <c r="G966" t="str">
        <f>IF($C966="","",IF($C966=0,"",
IF($D966="","",SUMIFS(Source!L:L,Source!$B:$B,'Process (2)'!$B966,Source!$Q:$Q,"Sáng"))))</f>
        <v/>
      </c>
      <c r="H966" t="str">
        <f>IF($C966="","",IF($C966=0,"",
IF(SUMIFS(Source!M:M,Source!$B:$B,'Process (2)'!$B966,Source!$Q:$Q,"Chiều")=0,"",SUMIFS(Source!M:M,Source!$B:$B,'Process (2)'!$B966,Source!$Q:$Q,"Chiều"))))</f>
        <v/>
      </c>
      <c r="I966" t="str">
        <f>IF($C966="","",IF($C966=0,"",
IF($H966="","",SUMIFS(Source!J:J,Source!$B:$B,'Process (2)'!$B966,Source!$Q:$Q,"Chiều"))))</f>
        <v/>
      </c>
      <c r="J966" t="str">
        <f>IF($C966="","",IF($C966=0,"",
IF($H966="","",SUMIFS(Source!K:K,Source!$B:$B,'Process (2)'!$B966,Source!$Q:$Q,"Chiều"))))</f>
        <v/>
      </c>
      <c r="K966" t="str">
        <f>IF($C966="","",IF($C966=0,"",
IF($H966="","",SUMIFS(Source!L:L,Source!$B:$B,'Process (2)'!$B966,Source!$Q:$Q,"Chiều"))))</f>
        <v/>
      </c>
    </row>
    <row r="967" spans="1:11" x14ac:dyDescent="0.25">
      <c r="A967" t="str">
        <v/>
      </c>
      <c r="B967" t="str">
        <v/>
      </c>
      <c r="C967" t="str">
        <f>IF(B967="","",COUNTIF(Source!$B$1:$B$999,B967))</f>
        <v/>
      </c>
      <c r="D967" t="str">
        <f>IF($C967="","",IF($C967=0,"",
IF(SUMIFS(Source!I:I,Source!$B:$B,'Process (2)'!$B967,Source!$Q:$Q,"Sáng")=0,"",SUMIFS(Source!I:I,Source!$B:$B,'Process (2)'!$B967,Source!$Q:$Q,"Sáng"))))</f>
        <v/>
      </c>
      <c r="E967" t="str">
        <f>IF($C967="","",IF($C967=0,"",
IF($D967="","",SUMIFS(Source!J:J,Source!$B:$B,'Process (2)'!$B967,Source!$Q:$Q,"Sáng"))))</f>
        <v/>
      </c>
      <c r="F967" t="str">
        <f>IF($C967="","",IF($C967=0,"",
IF($D967="","",SUMIFS(Source!K:K,Source!$B:$B,'Process (2)'!$B967,Source!$Q:$Q,"Sáng"))))</f>
        <v/>
      </c>
      <c r="G967" t="str">
        <f>IF($C967="","",IF($C967=0,"",
IF($D967="","",SUMIFS(Source!L:L,Source!$B:$B,'Process (2)'!$B967,Source!$Q:$Q,"Sáng"))))</f>
        <v/>
      </c>
      <c r="H967" t="str">
        <f>IF($C967="","",IF($C967=0,"",
IF(SUMIFS(Source!M:M,Source!$B:$B,'Process (2)'!$B967,Source!$Q:$Q,"Chiều")=0,"",SUMIFS(Source!M:M,Source!$B:$B,'Process (2)'!$B967,Source!$Q:$Q,"Chiều"))))</f>
        <v/>
      </c>
      <c r="I967" t="str">
        <f>IF($C967="","",IF($C967=0,"",
IF($H967="","",SUMIFS(Source!J:J,Source!$B:$B,'Process (2)'!$B967,Source!$Q:$Q,"Chiều"))))</f>
        <v/>
      </c>
      <c r="J967" t="str">
        <f>IF($C967="","",IF($C967=0,"",
IF($H967="","",SUMIFS(Source!K:K,Source!$B:$B,'Process (2)'!$B967,Source!$Q:$Q,"Chiều"))))</f>
        <v/>
      </c>
      <c r="K967" t="str">
        <f>IF($C967="","",IF($C967=0,"",
IF($H967="","",SUMIFS(Source!L:L,Source!$B:$B,'Process (2)'!$B967,Source!$Q:$Q,"Chiều"))))</f>
        <v/>
      </c>
    </row>
    <row r="968" spans="1:11" x14ac:dyDescent="0.25">
      <c r="A968" t="str">
        <v/>
      </c>
      <c r="B968" t="str">
        <v/>
      </c>
      <c r="C968" t="str">
        <f>IF(B968="","",COUNTIF(Source!$B$1:$B$999,B968))</f>
        <v/>
      </c>
      <c r="D968" t="str">
        <f>IF($C968="","",IF($C968=0,"",
IF(SUMIFS(Source!I:I,Source!$B:$B,'Process (2)'!$B968,Source!$Q:$Q,"Sáng")=0,"",SUMIFS(Source!I:I,Source!$B:$B,'Process (2)'!$B968,Source!$Q:$Q,"Sáng"))))</f>
        <v/>
      </c>
      <c r="E968" t="str">
        <f>IF($C968="","",IF($C968=0,"",
IF($D968="","",SUMIFS(Source!J:J,Source!$B:$B,'Process (2)'!$B968,Source!$Q:$Q,"Sáng"))))</f>
        <v/>
      </c>
      <c r="F968" t="str">
        <f>IF($C968="","",IF($C968=0,"",
IF($D968="","",SUMIFS(Source!K:K,Source!$B:$B,'Process (2)'!$B968,Source!$Q:$Q,"Sáng"))))</f>
        <v/>
      </c>
      <c r="G968" t="str">
        <f>IF($C968="","",IF($C968=0,"",
IF($D968="","",SUMIFS(Source!L:L,Source!$B:$B,'Process (2)'!$B968,Source!$Q:$Q,"Sáng"))))</f>
        <v/>
      </c>
      <c r="H968" t="str">
        <f>IF($C968="","",IF($C968=0,"",
IF(SUMIFS(Source!M:M,Source!$B:$B,'Process (2)'!$B968,Source!$Q:$Q,"Chiều")=0,"",SUMIFS(Source!M:M,Source!$B:$B,'Process (2)'!$B968,Source!$Q:$Q,"Chiều"))))</f>
        <v/>
      </c>
      <c r="I968" t="str">
        <f>IF($C968="","",IF($C968=0,"",
IF($H968="","",SUMIFS(Source!J:J,Source!$B:$B,'Process (2)'!$B968,Source!$Q:$Q,"Chiều"))))</f>
        <v/>
      </c>
      <c r="J968" t="str">
        <f>IF($C968="","",IF($C968=0,"",
IF($H968="","",SUMIFS(Source!K:K,Source!$B:$B,'Process (2)'!$B968,Source!$Q:$Q,"Chiều"))))</f>
        <v/>
      </c>
      <c r="K968" t="str">
        <f>IF($C968="","",IF($C968=0,"",
IF($H968="","",SUMIFS(Source!L:L,Source!$B:$B,'Process (2)'!$B968,Source!$Q:$Q,"Chiều"))))</f>
        <v/>
      </c>
    </row>
    <row r="969" spans="1:11" x14ac:dyDescent="0.25">
      <c r="A969" t="str">
        <v/>
      </c>
      <c r="B969" t="str">
        <v/>
      </c>
      <c r="C969" t="str">
        <f>IF(B969="","",COUNTIF(Source!$B$1:$B$999,B969))</f>
        <v/>
      </c>
      <c r="D969" t="str">
        <f>IF($C969="","",IF($C969=0,"",
IF(SUMIFS(Source!I:I,Source!$B:$B,'Process (2)'!$B969,Source!$Q:$Q,"Sáng")=0,"",SUMIFS(Source!I:I,Source!$B:$B,'Process (2)'!$B969,Source!$Q:$Q,"Sáng"))))</f>
        <v/>
      </c>
      <c r="E969" t="str">
        <f>IF($C969="","",IF($C969=0,"",
IF($D969="","",SUMIFS(Source!J:J,Source!$B:$B,'Process (2)'!$B969,Source!$Q:$Q,"Sáng"))))</f>
        <v/>
      </c>
      <c r="F969" t="str">
        <f>IF($C969="","",IF($C969=0,"",
IF($D969="","",SUMIFS(Source!K:K,Source!$B:$B,'Process (2)'!$B969,Source!$Q:$Q,"Sáng"))))</f>
        <v/>
      </c>
      <c r="G969" t="str">
        <f>IF($C969="","",IF($C969=0,"",
IF($D969="","",SUMIFS(Source!L:L,Source!$B:$B,'Process (2)'!$B969,Source!$Q:$Q,"Sáng"))))</f>
        <v/>
      </c>
      <c r="H969" t="str">
        <f>IF($C969="","",IF($C969=0,"",
IF(SUMIFS(Source!M:M,Source!$B:$B,'Process (2)'!$B969,Source!$Q:$Q,"Chiều")=0,"",SUMIFS(Source!M:M,Source!$B:$B,'Process (2)'!$B969,Source!$Q:$Q,"Chiều"))))</f>
        <v/>
      </c>
      <c r="I969" t="str">
        <f>IF($C969="","",IF($C969=0,"",
IF($H969="","",SUMIFS(Source!J:J,Source!$B:$B,'Process (2)'!$B969,Source!$Q:$Q,"Chiều"))))</f>
        <v/>
      </c>
      <c r="J969" t="str">
        <f>IF($C969="","",IF($C969=0,"",
IF($H969="","",SUMIFS(Source!K:K,Source!$B:$B,'Process (2)'!$B969,Source!$Q:$Q,"Chiều"))))</f>
        <v/>
      </c>
      <c r="K969" t="str">
        <f>IF($C969="","",IF($C969=0,"",
IF($H969="","",SUMIFS(Source!L:L,Source!$B:$B,'Process (2)'!$B969,Source!$Q:$Q,"Chiều"))))</f>
        <v/>
      </c>
    </row>
    <row r="970" spans="1:11" x14ac:dyDescent="0.25">
      <c r="A970" t="str">
        <v/>
      </c>
      <c r="B970" t="str">
        <v/>
      </c>
      <c r="C970" t="str">
        <f>IF(B970="","",COUNTIF(Source!$B$1:$B$999,B970))</f>
        <v/>
      </c>
      <c r="D970" t="str">
        <f>IF($C970="","",IF($C970=0,"",
IF(SUMIFS(Source!I:I,Source!$B:$B,'Process (2)'!$B970,Source!$Q:$Q,"Sáng")=0,"",SUMIFS(Source!I:I,Source!$B:$B,'Process (2)'!$B970,Source!$Q:$Q,"Sáng"))))</f>
        <v/>
      </c>
      <c r="E970" t="str">
        <f>IF($C970="","",IF($C970=0,"",
IF($D970="","",SUMIFS(Source!J:J,Source!$B:$B,'Process (2)'!$B970,Source!$Q:$Q,"Sáng"))))</f>
        <v/>
      </c>
      <c r="F970" t="str">
        <f>IF($C970="","",IF($C970=0,"",
IF($D970="","",SUMIFS(Source!K:K,Source!$B:$B,'Process (2)'!$B970,Source!$Q:$Q,"Sáng"))))</f>
        <v/>
      </c>
      <c r="G970" t="str">
        <f>IF($C970="","",IF($C970=0,"",
IF($D970="","",SUMIFS(Source!L:L,Source!$B:$B,'Process (2)'!$B970,Source!$Q:$Q,"Sáng"))))</f>
        <v/>
      </c>
      <c r="H970" t="str">
        <f>IF($C970="","",IF($C970=0,"",
IF(SUMIFS(Source!M:M,Source!$B:$B,'Process (2)'!$B970,Source!$Q:$Q,"Chiều")=0,"",SUMIFS(Source!M:M,Source!$B:$B,'Process (2)'!$B970,Source!$Q:$Q,"Chiều"))))</f>
        <v/>
      </c>
      <c r="I970" t="str">
        <f>IF($C970="","",IF($C970=0,"",
IF($H970="","",SUMIFS(Source!J:J,Source!$B:$B,'Process (2)'!$B970,Source!$Q:$Q,"Chiều"))))</f>
        <v/>
      </c>
      <c r="J970" t="str">
        <f>IF($C970="","",IF($C970=0,"",
IF($H970="","",SUMIFS(Source!K:K,Source!$B:$B,'Process (2)'!$B970,Source!$Q:$Q,"Chiều"))))</f>
        <v/>
      </c>
      <c r="K970" t="str">
        <f>IF($C970="","",IF($C970=0,"",
IF($H970="","",SUMIFS(Source!L:L,Source!$B:$B,'Process (2)'!$B970,Source!$Q:$Q,"Chiều"))))</f>
        <v/>
      </c>
    </row>
    <row r="971" spans="1:11" x14ac:dyDescent="0.25">
      <c r="A971" t="str">
        <v/>
      </c>
      <c r="B971" t="str">
        <v/>
      </c>
      <c r="C971" t="str">
        <f>IF(B971="","",COUNTIF(Source!$B$1:$B$999,B971))</f>
        <v/>
      </c>
      <c r="D971" t="str">
        <f>IF($C971="","",IF($C971=0,"",
IF(SUMIFS(Source!I:I,Source!$B:$B,'Process (2)'!$B971,Source!$Q:$Q,"Sáng")=0,"",SUMIFS(Source!I:I,Source!$B:$B,'Process (2)'!$B971,Source!$Q:$Q,"Sáng"))))</f>
        <v/>
      </c>
      <c r="E971" t="str">
        <f>IF($C971="","",IF($C971=0,"",
IF($D971="","",SUMIFS(Source!J:J,Source!$B:$B,'Process (2)'!$B971,Source!$Q:$Q,"Sáng"))))</f>
        <v/>
      </c>
      <c r="F971" t="str">
        <f>IF($C971="","",IF($C971=0,"",
IF($D971="","",SUMIFS(Source!K:K,Source!$B:$B,'Process (2)'!$B971,Source!$Q:$Q,"Sáng"))))</f>
        <v/>
      </c>
      <c r="G971" t="str">
        <f>IF($C971="","",IF($C971=0,"",
IF($D971="","",SUMIFS(Source!L:L,Source!$B:$B,'Process (2)'!$B971,Source!$Q:$Q,"Sáng"))))</f>
        <v/>
      </c>
      <c r="H971" t="str">
        <f>IF($C971="","",IF($C971=0,"",
IF(SUMIFS(Source!M:M,Source!$B:$B,'Process (2)'!$B971,Source!$Q:$Q,"Chiều")=0,"",SUMIFS(Source!M:M,Source!$B:$B,'Process (2)'!$B971,Source!$Q:$Q,"Chiều"))))</f>
        <v/>
      </c>
      <c r="I971" t="str">
        <f>IF($C971="","",IF($C971=0,"",
IF($H971="","",SUMIFS(Source!J:J,Source!$B:$B,'Process (2)'!$B971,Source!$Q:$Q,"Chiều"))))</f>
        <v/>
      </c>
      <c r="J971" t="str">
        <f>IF($C971="","",IF($C971=0,"",
IF($H971="","",SUMIFS(Source!K:K,Source!$B:$B,'Process (2)'!$B971,Source!$Q:$Q,"Chiều"))))</f>
        <v/>
      </c>
      <c r="K971" t="str">
        <f>IF($C971="","",IF($C971=0,"",
IF($H971="","",SUMIFS(Source!L:L,Source!$B:$B,'Process (2)'!$B971,Source!$Q:$Q,"Chiều"))))</f>
        <v/>
      </c>
    </row>
    <row r="972" spans="1:11" x14ac:dyDescent="0.25">
      <c r="A972" t="str">
        <v/>
      </c>
      <c r="B972" t="str">
        <v/>
      </c>
      <c r="C972" t="str">
        <f>IF(B972="","",COUNTIF(Source!$B$1:$B$999,B972))</f>
        <v/>
      </c>
      <c r="D972" t="str">
        <f>IF($C972="","",IF($C972=0,"",
IF(SUMIFS(Source!I:I,Source!$B:$B,'Process (2)'!$B972,Source!$Q:$Q,"Sáng")=0,"",SUMIFS(Source!I:I,Source!$B:$B,'Process (2)'!$B972,Source!$Q:$Q,"Sáng"))))</f>
        <v/>
      </c>
      <c r="E972" t="str">
        <f>IF($C972="","",IF($C972=0,"",
IF($D972="","",SUMIFS(Source!J:J,Source!$B:$B,'Process (2)'!$B972,Source!$Q:$Q,"Sáng"))))</f>
        <v/>
      </c>
      <c r="F972" t="str">
        <f>IF($C972="","",IF($C972=0,"",
IF($D972="","",SUMIFS(Source!K:K,Source!$B:$B,'Process (2)'!$B972,Source!$Q:$Q,"Sáng"))))</f>
        <v/>
      </c>
      <c r="G972" t="str">
        <f>IF($C972="","",IF($C972=0,"",
IF($D972="","",SUMIFS(Source!L:L,Source!$B:$B,'Process (2)'!$B972,Source!$Q:$Q,"Sáng"))))</f>
        <v/>
      </c>
      <c r="H972" t="str">
        <f>IF($C972="","",IF($C972=0,"",
IF(SUMIFS(Source!M:M,Source!$B:$B,'Process (2)'!$B972,Source!$Q:$Q,"Chiều")=0,"",SUMIFS(Source!M:M,Source!$B:$B,'Process (2)'!$B972,Source!$Q:$Q,"Chiều"))))</f>
        <v/>
      </c>
      <c r="I972" t="str">
        <f>IF($C972="","",IF($C972=0,"",
IF($H972="","",SUMIFS(Source!J:J,Source!$B:$B,'Process (2)'!$B972,Source!$Q:$Q,"Chiều"))))</f>
        <v/>
      </c>
      <c r="J972" t="str">
        <f>IF($C972="","",IF($C972=0,"",
IF($H972="","",SUMIFS(Source!K:K,Source!$B:$B,'Process (2)'!$B972,Source!$Q:$Q,"Chiều"))))</f>
        <v/>
      </c>
      <c r="K972" t="str">
        <f>IF($C972="","",IF($C972=0,"",
IF($H972="","",SUMIFS(Source!L:L,Source!$B:$B,'Process (2)'!$B972,Source!$Q:$Q,"Chiều"))))</f>
        <v/>
      </c>
    </row>
    <row r="973" spans="1:11" x14ac:dyDescent="0.25">
      <c r="A973" t="str">
        <v/>
      </c>
      <c r="B973" t="str">
        <v/>
      </c>
      <c r="C973" t="str">
        <f>IF(B973="","",COUNTIF(Source!$B$1:$B$999,B973))</f>
        <v/>
      </c>
      <c r="D973" t="str">
        <f>IF($C973="","",IF($C973=0,"",
IF(SUMIFS(Source!I:I,Source!$B:$B,'Process (2)'!$B973,Source!$Q:$Q,"Sáng")=0,"",SUMIFS(Source!I:I,Source!$B:$B,'Process (2)'!$B973,Source!$Q:$Q,"Sáng"))))</f>
        <v/>
      </c>
      <c r="E973" t="str">
        <f>IF($C973="","",IF($C973=0,"",
IF($D973="","",SUMIFS(Source!J:J,Source!$B:$B,'Process (2)'!$B973,Source!$Q:$Q,"Sáng"))))</f>
        <v/>
      </c>
      <c r="F973" t="str">
        <f>IF($C973="","",IF($C973=0,"",
IF($D973="","",SUMIFS(Source!K:K,Source!$B:$B,'Process (2)'!$B973,Source!$Q:$Q,"Sáng"))))</f>
        <v/>
      </c>
      <c r="G973" t="str">
        <f>IF($C973="","",IF($C973=0,"",
IF($D973="","",SUMIFS(Source!L:L,Source!$B:$B,'Process (2)'!$B973,Source!$Q:$Q,"Sáng"))))</f>
        <v/>
      </c>
      <c r="H973" t="str">
        <f>IF($C973="","",IF($C973=0,"",
IF(SUMIFS(Source!M:M,Source!$B:$B,'Process (2)'!$B973,Source!$Q:$Q,"Chiều")=0,"",SUMIFS(Source!M:M,Source!$B:$B,'Process (2)'!$B973,Source!$Q:$Q,"Chiều"))))</f>
        <v/>
      </c>
      <c r="I973" t="str">
        <f>IF($C973="","",IF($C973=0,"",
IF($H973="","",SUMIFS(Source!J:J,Source!$B:$B,'Process (2)'!$B973,Source!$Q:$Q,"Chiều"))))</f>
        <v/>
      </c>
      <c r="J973" t="str">
        <f>IF($C973="","",IF($C973=0,"",
IF($H973="","",SUMIFS(Source!K:K,Source!$B:$B,'Process (2)'!$B973,Source!$Q:$Q,"Chiều"))))</f>
        <v/>
      </c>
      <c r="K973" t="str">
        <f>IF($C973="","",IF($C973=0,"",
IF($H973="","",SUMIFS(Source!L:L,Source!$B:$B,'Process (2)'!$B973,Source!$Q:$Q,"Chiều"))))</f>
        <v/>
      </c>
    </row>
    <row r="974" spans="1:11" x14ac:dyDescent="0.25">
      <c r="A974" t="str">
        <v/>
      </c>
      <c r="B974" t="str">
        <v/>
      </c>
      <c r="C974" t="str">
        <f>IF(B974="","",COUNTIF(Source!$B$1:$B$999,B974))</f>
        <v/>
      </c>
      <c r="D974" t="str">
        <f>IF($C974="","",IF($C974=0,"",
IF(SUMIFS(Source!I:I,Source!$B:$B,'Process (2)'!$B974,Source!$Q:$Q,"Sáng")=0,"",SUMIFS(Source!I:I,Source!$B:$B,'Process (2)'!$B974,Source!$Q:$Q,"Sáng"))))</f>
        <v/>
      </c>
      <c r="E974" t="str">
        <f>IF($C974="","",IF($C974=0,"",
IF($D974="","",SUMIFS(Source!J:J,Source!$B:$B,'Process (2)'!$B974,Source!$Q:$Q,"Sáng"))))</f>
        <v/>
      </c>
      <c r="F974" t="str">
        <f>IF($C974="","",IF($C974=0,"",
IF($D974="","",SUMIFS(Source!K:K,Source!$B:$B,'Process (2)'!$B974,Source!$Q:$Q,"Sáng"))))</f>
        <v/>
      </c>
      <c r="G974" t="str">
        <f>IF($C974="","",IF($C974=0,"",
IF($D974="","",SUMIFS(Source!L:L,Source!$B:$B,'Process (2)'!$B974,Source!$Q:$Q,"Sáng"))))</f>
        <v/>
      </c>
      <c r="H974" t="str">
        <f>IF($C974="","",IF($C974=0,"",
IF(SUMIFS(Source!M:M,Source!$B:$B,'Process (2)'!$B974,Source!$Q:$Q,"Chiều")=0,"",SUMIFS(Source!M:M,Source!$B:$B,'Process (2)'!$B974,Source!$Q:$Q,"Chiều"))))</f>
        <v/>
      </c>
      <c r="I974" t="str">
        <f>IF($C974="","",IF($C974=0,"",
IF($H974="","",SUMIFS(Source!J:J,Source!$B:$B,'Process (2)'!$B974,Source!$Q:$Q,"Chiều"))))</f>
        <v/>
      </c>
      <c r="J974" t="str">
        <f>IF($C974="","",IF($C974=0,"",
IF($H974="","",SUMIFS(Source!K:K,Source!$B:$B,'Process (2)'!$B974,Source!$Q:$Q,"Chiều"))))</f>
        <v/>
      </c>
      <c r="K974" t="str">
        <f>IF($C974="","",IF($C974=0,"",
IF($H974="","",SUMIFS(Source!L:L,Source!$B:$B,'Process (2)'!$B974,Source!$Q:$Q,"Chiều"))))</f>
        <v/>
      </c>
    </row>
    <row r="975" spans="1:11" x14ac:dyDescent="0.25">
      <c r="A975" t="str">
        <v/>
      </c>
      <c r="B975" t="str">
        <v/>
      </c>
      <c r="C975" t="str">
        <f>IF(B975="","",COUNTIF(Source!$B$1:$B$999,B975))</f>
        <v/>
      </c>
      <c r="D975" t="str">
        <f>IF($C975="","",IF($C975=0,"",
IF(SUMIFS(Source!I:I,Source!$B:$B,'Process (2)'!$B975,Source!$Q:$Q,"Sáng")=0,"",SUMIFS(Source!I:I,Source!$B:$B,'Process (2)'!$B975,Source!$Q:$Q,"Sáng"))))</f>
        <v/>
      </c>
      <c r="E975" t="str">
        <f>IF($C975="","",IF($C975=0,"",
IF($D975="","",SUMIFS(Source!J:J,Source!$B:$B,'Process (2)'!$B975,Source!$Q:$Q,"Sáng"))))</f>
        <v/>
      </c>
      <c r="F975" t="str">
        <f>IF($C975="","",IF($C975=0,"",
IF($D975="","",SUMIFS(Source!K:K,Source!$B:$B,'Process (2)'!$B975,Source!$Q:$Q,"Sáng"))))</f>
        <v/>
      </c>
      <c r="G975" t="str">
        <f>IF($C975="","",IF($C975=0,"",
IF($D975="","",SUMIFS(Source!L:L,Source!$B:$B,'Process (2)'!$B975,Source!$Q:$Q,"Sáng"))))</f>
        <v/>
      </c>
      <c r="H975" t="str">
        <f>IF($C975="","",IF($C975=0,"",
IF(SUMIFS(Source!M:M,Source!$B:$B,'Process (2)'!$B975,Source!$Q:$Q,"Chiều")=0,"",SUMIFS(Source!M:M,Source!$B:$B,'Process (2)'!$B975,Source!$Q:$Q,"Chiều"))))</f>
        <v/>
      </c>
      <c r="I975" t="str">
        <f>IF($C975="","",IF($C975=0,"",
IF($H975="","",SUMIFS(Source!J:J,Source!$B:$B,'Process (2)'!$B975,Source!$Q:$Q,"Chiều"))))</f>
        <v/>
      </c>
      <c r="J975" t="str">
        <f>IF($C975="","",IF($C975=0,"",
IF($H975="","",SUMIFS(Source!K:K,Source!$B:$B,'Process (2)'!$B975,Source!$Q:$Q,"Chiều"))))</f>
        <v/>
      </c>
      <c r="K975" t="str">
        <f>IF($C975="","",IF($C975=0,"",
IF($H975="","",SUMIFS(Source!L:L,Source!$B:$B,'Process (2)'!$B975,Source!$Q:$Q,"Chiều"))))</f>
        <v/>
      </c>
    </row>
    <row r="976" spans="1:11" x14ac:dyDescent="0.25">
      <c r="A976" t="str">
        <v/>
      </c>
      <c r="B976" t="str">
        <v/>
      </c>
      <c r="C976" t="str">
        <f>IF(B976="","",COUNTIF(Source!$B$1:$B$999,B976))</f>
        <v/>
      </c>
      <c r="D976" t="str">
        <f>IF($C976="","",IF($C976=0,"",
IF(SUMIFS(Source!I:I,Source!$B:$B,'Process (2)'!$B976,Source!$Q:$Q,"Sáng")=0,"",SUMIFS(Source!I:I,Source!$B:$B,'Process (2)'!$B976,Source!$Q:$Q,"Sáng"))))</f>
        <v/>
      </c>
      <c r="E976" t="str">
        <f>IF($C976="","",IF($C976=0,"",
IF($D976="","",SUMIFS(Source!J:J,Source!$B:$B,'Process (2)'!$B976,Source!$Q:$Q,"Sáng"))))</f>
        <v/>
      </c>
      <c r="F976" t="str">
        <f>IF($C976="","",IF($C976=0,"",
IF($D976="","",SUMIFS(Source!K:K,Source!$B:$B,'Process (2)'!$B976,Source!$Q:$Q,"Sáng"))))</f>
        <v/>
      </c>
      <c r="G976" t="str">
        <f>IF($C976="","",IF($C976=0,"",
IF($D976="","",SUMIFS(Source!L:L,Source!$B:$B,'Process (2)'!$B976,Source!$Q:$Q,"Sáng"))))</f>
        <v/>
      </c>
      <c r="H976" t="str">
        <f>IF($C976="","",IF($C976=0,"",
IF(SUMIFS(Source!M:M,Source!$B:$B,'Process (2)'!$B976,Source!$Q:$Q,"Chiều")=0,"",SUMIFS(Source!M:M,Source!$B:$B,'Process (2)'!$B976,Source!$Q:$Q,"Chiều"))))</f>
        <v/>
      </c>
      <c r="I976" t="str">
        <f>IF($C976="","",IF($C976=0,"",
IF($H976="","",SUMIFS(Source!J:J,Source!$B:$B,'Process (2)'!$B976,Source!$Q:$Q,"Chiều"))))</f>
        <v/>
      </c>
      <c r="J976" t="str">
        <f>IF($C976="","",IF($C976=0,"",
IF($H976="","",SUMIFS(Source!K:K,Source!$B:$B,'Process (2)'!$B976,Source!$Q:$Q,"Chiều"))))</f>
        <v/>
      </c>
      <c r="K976" t="str">
        <f>IF($C976="","",IF($C976=0,"",
IF($H976="","",SUMIFS(Source!L:L,Source!$B:$B,'Process (2)'!$B976,Source!$Q:$Q,"Chiều"))))</f>
        <v/>
      </c>
    </row>
    <row r="977" spans="1:11" x14ac:dyDescent="0.25">
      <c r="A977" t="str">
        <v/>
      </c>
      <c r="B977" t="str">
        <v/>
      </c>
      <c r="C977" t="str">
        <f>IF(B977="","",COUNTIF(Source!$B$1:$B$999,B977))</f>
        <v/>
      </c>
      <c r="D977" t="str">
        <f>IF($C977="","",IF($C977=0,"",
IF(SUMIFS(Source!I:I,Source!$B:$B,'Process (2)'!$B977,Source!$Q:$Q,"Sáng")=0,"",SUMIFS(Source!I:I,Source!$B:$B,'Process (2)'!$B977,Source!$Q:$Q,"Sáng"))))</f>
        <v/>
      </c>
      <c r="E977" t="str">
        <f>IF($C977="","",IF($C977=0,"",
IF($D977="","",SUMIFS(Source!J:J,Source!$B:$B,'Process (2)'!$B977,Source!$Q:$Q,"Sáng"))))</f>
        <v/>
      </c>
      <c r="F977" t="str">
        <f>IF($C977="","",IF($C977=0,"",
IF($D977="","",SUMIFS(Source!K:K,Source!$B:$B,'Process (2)'!$B977,Source!$Q:$Q,"Sáng"))))</f>
        <v/>
      </c>
      <c r="G977" t="str">
        <f>IF($C977="","",IF($C977=0,"",
IF($D977="","",SUMIFS(Source!L:L,Source!$B:$B,'Process (2)'!$B977,Source!$Q:$Q,"Sáng"))))</f>
        <v/>
      </c>
      <c r="H977" t="str">
        <f>IF($C977="","",IF($C977=0,"",
IF(SUMIFS(Source!M:M,Source!$B:$B,'Process (2)'!$B977,Source!$Q:$Q,"Chiều")=0,"",SUMIFS(Source!M:M,Source!$B:$B,'Process (2)'!$B977,Source!$Q:$Q,"Chiều"))))</f>
        <v/>
      </c>
      <c r="I977" t="str">
        <f>IF($C977="","",IF($C977=0,"",
IF($H977="","",SUMIFS(Source!J:J,Source!$B:$B,'Process (2)'!$B977,Source!$Q:$Q,"Chiều"))))</f>
        <v/>
      </c>
      <c r="J977" t="str">
        <f>IF($C977="","",IF($C977=0,"",
IF($H977="","",SUMIFS(Source!K:K,Source!$B:$B,'Process (2)'!$B977,Source!$Q:$Q,"Chiều"))))</f>
        <v/>
      </c>
      <c r="K977" t="str">
        <f>IF($C977="","",IF($C977=0,"",
IF($H977="","",SUMIFS(Source!L:L,Source!$B:$B,'Process (2)'!$B977,Source!$Q:$Q,"Chiều"))))</f>
        <v/>
      </c>
    </row>
    <row r="978" spans="1:11" x14ac:dyDescent="0.25">
      <c r="A978" t="str">
        <v/>
      </c>
      <c r="B978" t="str">
        <v/>
      </c>
      <c r="C978" t="str">
        <f>IF(B978="","",COUNTIF(Source!$B$1:$B$999,B978))</f>
        <v/>
      </c>
      <c r="D978" t="str">
        <f>IF($C978="","",IF($C978=0,"",
IF(SUMIFS(Source!I:I,Source!$B:$B,'Process (2)'!$B978,Source!$Q:$Q,"Sáng")=0,"",SUMIFS(Source!I:I,Source!$B:$B,'Process (2)'!$B978,Source!$Q:$Q,"Sáng"))))</f>
        <v/>
      </c>
      <c r="E978" t="str">
        <f>IF($C978="","",IF($C978=0,"",
IF($D978="","",SUMIFS(Source!J:J,Source!$B:$B,'Process (2)'!$B978,Source!$Q:$Q,"Sáng"))))</f>
        <v/>
      </c>
      <c r="F978" t="str">
        <f>IF($C978="","",IF($C978=0,"",
IF($D978="","",SUMIFS(Source!K:K,Source!$B:$B,'Process (2)'!$B978,Source!$Q:$Q,"Sáng"))))</f>
        <v/>
      </c>
      <c r="G978" t="str">
        <f>IF($C978="","",IF($C978=0,"",
IF($D978="","",SUMIFS(Source!L:L,Source!$B:$B,'Process (2)'!$B978,Source!$Q:$Q,"Sáng"))))</f>
        <v/>
      </c>
      <c r="H978" t="str">
        <f>IF($C978="","",IF($C978=0,"",
IF(SUMIFS(Source!M:M,Source!$B:$B,'Process (2)'!$B978,Source!$Q:$Q,"Chiều")=0,"",SUMIFS(Source!M:M,Source!$B:$B,'Process (2)'!$B978,Source!$Q:$Q,"Chiều"))))</f>
        <v/>
      </c>
      <c r="I978" t="str">
        <f>IF($C978="","",IF($C978=0,"",
IF($H978="","",SUMIFS(Source!J:J,Source!$B:$B,'Process (2)'!$B978,Source!$Q:$Q,"Chiều"))))</f>
        <v/>
      </c>
      <c r="J978" t="str">
        <f>IF($C978="","",IF($C978=0,"",
IF($H978="","",SUMIFS(Source!K:K,Source!$B:$B,'Process (2)'!$B978,Source!$Q:$Q,"Chiều"))))</f>
        <v/>
      </c>
      <c r="K978" t="str">
        <f>IF($C978="","",IF($C978=0,"",
IF($H978="","",SUMIFS(Source!L:L,Source!$B:$B,'Process (2)'!$B978,Source!$Q:$Q,"Chiều"))))</f>
        <v/>
      </c>
    </row>
    <row r="979" spans="1:11" x14ac:dyDescent="0.25">
      <c r="A979" t="str">
        <v/>
      </c>
      <c r="B979" t="str">
        <v/>
      </c>
      <c r="C979" t="str">
        <f>IF(B979="","",COUNTIF(Source!$B$1:$B$999,B979))</f>
        <v/>
      </c>
      <c r="D979" t="str">
        <f>IF($C979="","",IF($C979=0,"",
IF(SUMIFS(Source!I:I,Source!$B:$B,'Process (2)'!$B979,Source!$Q:$Q,"Sáng")=0,"",SUMIFS(Source!I:I,Source!$B:$B,'Process (2)'!$B979,Source!$Q:$Q,"Sáng"))))</f>
        <v/>
      </c>
      <c r="E979" t="str">
        <f>IF($C979="","",IF($C979=0,"",
IF($D979="","",SUMIFS(Source!J:J,Source!$B:$B,'Process (2)'!$B979,Source!$Q:$Q,"Sáng"))))</f>
        <v/>
      </c>
      <c r="F979" t="str">
        <f>IF($C979="","",IF($C979=0,"",
IF($D979="","",SUMIFS(Source!K:K,Source!$B:$B,'Process (2)'!$B979,Source!$Q:$Q,"Sáng"))))</f>
        <v/>
      </c>
      <c r="G979" t="str">
        <f>IF($C979="","",IF($C979=0,"",
IF($D979="","",SUMIFS(Source!L:L,Source!$B:$B,'Process (2)'!$B979,Source!$Q:$Q,"Sáng"))))</f>
        <v/>
      </c>
      <c r="H979" t="str">
        <f>IF($C979="","",IF($C979=0,"",
IF(SUMIFS(Source!M:M,Source!$B:$B,'Process (2)'!$B979,Source!$Q:$Q,"Chiều")=0,"",SUMIFS(Source!M:M,Source!$B:$B,'Process (2)'!$B979,Source!$Q:$Q,"Chiều"))))</f>
        <v/>
      </c>
      <c r="I979" t="str">
        <f>IF($C979="","",IF($C979=0,"",
IF($H979="","",SUMIFS(Source!J:J,Source!$B:$B,'Process (2)'!$B979,Source!$Q:$Q,"Chiều"))))</f>
        <v/>
      </c>
      <c r="J979" t="str">
        <f>IF($C979="","",IF($C979=0,"",
IF($H979="","",SUMIFS(Source!K:K,Source!$B:$B,'Process (2)'!$B979,Source!$Q:$Q,"Chiều"))))</f>
        <v/>
      </c>
      <c r="K979" t="str">
        <f>IF($C979="","",IF($C979=0,"",
IF($H979="","",SUMIFS(Source!L:L,Source!$B:$B,'Process (2)'!$B979,Source!$Q:$Q,"Chiều"))))</f>
        <v/>
      </c>
    </row>
    <row r="980" spans="1:11" x14ac:dyDescent="0.25">
      <c r="A980" t="str">
        <v/>
      </c>
      <c r="B980" t="str">
        <v/>
      </c>
      <c r="C980" t="str">
        <f>IF(B980="","",COUNTIF(Source!$B$1:$B$999,B980))</f>
        <v/>
      </c>
      <c r="D980" t="str">
        <f>IF($C980="","",IF($C980=0,"",
IF(SUMIFS(Source!I:I,Source!$B:$B,'Process (2)'!$B980,Source!$Q:$Q,"Sáng")=0,"",SUMIFS(Source!I:I,Source!$B:$B,'Process (2)'!$B980,Source!$Q:$Q,"Sáng"))))</f>
        <v/>
      </c>
      <c r="E980" t="str">
        <f>IF($C980="","",IF($C980=0,"",
IF($D980="","",SUMIFS(Source!J:J,Source!$B:$B,'Process (2)'!$B980,Source!$Q:$Q,"Sáng"))))</f>
        <v/>
      </c>
      <c r="F980" t="str">
        <f>IF($C980="","",IF($C980=0,"",
IF($D980="","",SUMIFS(Source!K:K,Source!$B:$B,'Process (2)'!$B980,Source!$Q:$Q,"Sáng"))))</f>
        <v/>
      </c>
      <c r="G980" t="str">
        <f>IF($C980="","",IF($C980=0,"",
IF($D980="","",SUMIFS(Source!L:L,Source!$B:$B,'Process (2)'!$B980,Source!$Q:$Q,"Sáng"))))</f>
        <v/>
      </c>
      <c r="H980" t="str">
        <f>IF($C980="","",IF($C980=0,"",
IF(SUMIFS(Source!M:M,Source!$B:$B,'Process (2)'!$B980,Source!$Q:$Q,"Chiều")=0,"",SUMIFS(Source!M:M,Source!$B:$B,'Process (2)'!$B980,Source!$Q:$Q,"Chiều"))))</f>
        <v/>
      </c>
      <c r="I980" t="str">
        <f>IF($C980="","",IF($C980=0,"",
IF($H980="","",SUMIFS(Source!J:J,Source!$B:$B,'Process (2)'!$B980,Source!$Q:$Q,"Chiều"))))</f>
        <v/>
      </c>
      <c r="J980" t="str">
        <f>IF($C980="","",IF($C980=0,"",
IF($H980="","",SUMIFS(Source!K:K,Source!$B:$B,'Process (2)'!$B980,Source!$Q:$Q,"Chiều"))))</f>
        <v/>
      </c>
      <c r="K980" t="str">
        <f>IF($C980="","",IF($C980=0,"",
IF($H980="","",SUMIFS(Source!L:L,Source!$B:$B,'Process (2)'!$B980,Source!$Q:$Q,"Chiều"))))</f>
        <v/>
      </c>
    </row>
    <row r="981" spans="1:11" x14ac:dyDescent="0.25">
      <c r="A981" t="str">
        <v/>
      </c>
      <c r="B981" t="str">
        <v/>
      </c>
      <c r="C981" t="str">
        <f>IF(B981="","",COUNTIF(Source!$B$1:$B$999,B981))</f>
        <v/>
      </c>
      <c r="D981" t="str">
        <f>IF($C981="","",IF($C981=0,"",
IF(SUMIFS(Source!I:I,Source!$B:$B,'Process (2)'!$B981,Source!$Q:$Q,"Sáng")=0,"",SUMIFS(Source!I:I,Source!$B:$B,'Process (2)'!$B981,Source!$Q:$Q,"Sáng"))))</f>
        <v/>
      </c>
      <c r="E981" t="str">
        <f>IF($C981="","",IF($C981=0,"",
IF($D981="","",SUMIFS(Source!J:J,Source!$B:$B,'Process (2)'!$B981,Source!$Q:$Q,"Sáng"))))</f>
        <v/>
      </c>
      <c r="F981" t="str">
        <f>IF($C981="","",IF($C981=0,"",
IF($D981="","",SUMIFS(Source!K:K,Source!$B:$B,'Process (2)'!$B981,Source!$Q:$Q,"Sáng"))))</f>
        <v/>
      </c>
      <c r="G981" t="str">
        <f>IF($C981="","",IF($C981=0,"",
IF($D981="","",SUMIFS(Source!L:L,Source!$B:$B,'Process (2)'!$B981,Source!$Q:$Q,"Sáng"))))</f>
        <v/>
      </c>
      <c r="H981" t="str">
        <f>IF($C981="","",IF($C981=0,"",
IF(SUMIFS(Source!M:M,Source!$B:$B,'Process (2)'!$B981,Source!$Q:$Q,"Chiều")=0,"",SUMIFS(Source!M:M,Source!$B:$B,'Process (2)'!$B981,Source!$Q:$Q,"Chiều"))))</f>
        <v/>
      </c>
      <c r="I981" t="str">
        <f>IF($C981="","",IF($C981=0,"",
IF($H981="","",SUMIFS(Source!J:J,Source!$B:$B,'Process (2)'!$B981,Source!$Q:$Q,"Chiều"))))</f>
        <v/>
      </c>
      <c r="J981" t="str">
        <f>IF($C981="","",IF($C981=0,"",
IF($H981="","",SUMIFS(Source!K:K,Source!$B:$B,'Process (2)'!$B981,Source!$Q:$Q,"Chiều"))))</f>
        <v/>
      </c>
      <c r="K981" t="str">
        <f>IF($C981="","",IF($C981=0,"",
IF($H981="","",SUMIFS(Source!L:L,Source!$B:$B,'Process (2)'!$B981,Source!$Q:$Q,"Chiều"))))</f>
        <v/>
      </c>
    </row>
    <row r="982" spans="1:11" x14ac:dyDescent="0.25">
      <c r="A982" t="str">
        <v/>
      </c>
      <c r="B982" t="str">
        <v/>
      </c>
      <c r="C982" t="str">
        <f>IF(B982="","",COUNTIF(Source!$B$1:$B$999,B982))</f>
        <v/>
      </c>
      <c r="D982" t="str">
        <f>IF($C982="","",IF($C982=0,"",
IF(SUMIFS(Source!I:I,Source!$B:$B,'Process (2)'!$B982,Source!$Q:$Q,"Sáng")=0,"",SUMIFS(Source!I:I,Source!$B:$B,'Process (2)'!$B982,Source!$Q:$Q,"Sáng"))))</f>
        <v/>
      </c>
      <c r="E982" t="str">
        <f>IF($C982="","",IF($C982=0,"",
IF($D982="","",SUMIFS(Source!J:J,Source!$B:$B,'Process (2)'!$B982,Source!$Q:$Q,"Sáng"))))</f>
        <v/>
      </c>
      <c r="F982" t="str">
        <f>IF($C982="","",IF($C982=0,"",
IF($D982="","",SUMIFS(Source!K:K,Source!$B:$B,'Process (2)'!$B982,Source!$Q:$Q,"Sáng"))))</f>
        <v/>
      </c>
      <c r="G982" t="str">
        <f>IF($C982="","",IF($C982=0,"",
IF($D982="","",SUMIFS(Source!L:L,Source!$B:$B,'Process (2)'!$B982,Source!$Q:$Q,"Sáng"))))</f>
        <v/>
      </c>
      <c r="H982" t="str">
        <f>IF($C982="","",IF($C982=0,"",
IF(SUMIFS(Source!M:M,Source!$B:$B,'Process (2)'!$B982,Source!$Q:$Q,"Chiều")=0,"",SUMIFS(Source!M:M,Source!$B:$B,'Process (2)'!$B982,Source!$Q:$Q,"Chiều"))))</f>
        <v/>
      </c>
      <c r="I982" t="str">
        <f>IF($C982="","",IF($C982=0,"",
IF($H982="","",SUMIFS(Source!J:J,Source!$B:$B,'Process (2)'!$B982,Source!$Q:$Q,"Chiều"))))</f>
        <v/>
      </c>
      <c r="J982" t="str">
        <f>IF($C982="","",IF($C982=0,"",
IF($H982="","",SUMIFS(Source!K:K,Source!$B:$B,'Process (2)'!$B982,Source!$Q:$Q,"Chiều"))))</f>
        <v/>
      </c>
      <c r="K982" t="str">
        <f>IF($C982="","",IF($C982=0,"",
IF($H982="","",SUMIFS(Source!L:L,Source!$B:$B,'Process (2)'!$B982,Source!$Q:$Q,"Chiều"))))</f>
        <v/>
      </c>
    </row>
    <row r="983" spans="1:11" x14ac:dyDescent="0.25">
      <c r="A983" t="str">
        <v/>
      </c>
      <c r="B983" t="str">
        <v/>
      </c>
      <c r="C983" t="str">
        <f>IF(B983="","",COUNTIF(Source!$B$1:$B$999,B983))</f>
        <v/>
      </c>
      <c r="D983" t="str">
        <f>IF($C983="","",IF($C983=0,"",
IF(SUMIFS(Source!I:I,Source!$B:$B,'Process (2)'!$B983,Source!$Q:$Q,"Sáng")=0,"",SUMIFS(Source!I:I,Source!$B:$B,'Process (2)'!$B983,Source!$Q:$Q,"Sáng"))))</f>
        <v/>
      </c>
      <c r="E983" t="str">
        <f>IF($C983="","",IF($C983=0,"",
IF($D983="","",SUMIFS(Source!J:J,Source!$B:$B,'Process (2)'!$B983,Source!$Q:$Q,"Sáng"))))</f>
        <v/>
      </c>
      <c r="F983" t="str">
        <f>IF($C983="","",IF($C983=0,"",
IF($D983="","",SUMIFS(Source!K:K,Source!$B:$B,'Process (2)'!$B983,Source!$Q:$Q,"Sáng"))))</f>
        <v/>
      </c>
      <c r="G983" t="str">
        <f>IF($C983="","",IF($C983=0,"",
IF($D983="","",SUMIFS(Source!L:L,Source!$B:$B,'Process (2)'!$B983,Source!$Q:$Q,"Sáng"))))</f>
        <v/>
      </c>
      <c r="H983" t="str">
        <f>IF($C983="","",IF($C983=0,"",
IF(SUMIFS(Source!M:M,Source!$B:$B,'Process (2)'!$B983,Source!$Q:$Q,"Chiều")=0,"",SUMIFS(Source!M:M,Source!$B:$B,'Process (2)'!$B983,Source!$Q:$Q,"Chiều"))))</f>
        <v/>
      </c>
      <c r="I983" t="str">
        <f>IF($C983="","",IF($C983=0,"",
IF($H983="","",SUMIFS(Source!J:J,Source!$B:$B,'Process (2)'!$B983,Source!$Q:$Q,"Chiều"))))</f>
        <v/>
      </c>
      <c r="J983" t="str">
        <f>IF($C983="","",IF($C983=0,"",
IF($H983="","",SUMIFS(Source!K:K,Source!$B:$B,'Process (2)'!$B983,Source!$Q:$Q,"Chiều"))))</f>
        <v/>
      </c>
      <c r="K983" t="str">
        <f>IF($C983="","",IF($C983=0,"",
IF($H983="","",SUMIFS(Source!L:L,Source!$B:$B,'Process (2)'!$B983,Source!$Q:$Q,"Chiều"))))</f>
        <v/>
      </c>
    </row>
    <row r="984" spans="1:11" x14ac:dyDescent="0.25">
      <c r="A984" t="str">
        <v/>
      </c>
      <c r="B984" t="str">
        <v/>
      </c>
      <c r="C984" t="str">
        <f>IF(B984="","",COUNTIF(Source!$B$1:$B$999,B984))</f>
        <v/>
      </c>
      <c r="D984" t="str">
        <f>IF($C984="","",IF($C984=0,"",
IF(SUMIFS(Source!I:I,Source!$B:$B,'Process (2)'!$B984,Source!$Q:$Q,"Sáng")=0,"",SUMIFS(Source!I:I,Source!$B:$B,'Process (2)'!$B984,Source!$Q:$Q,"Sáng"))))</f>
        <v/>
      </c>
      <c r="E984" t="str">
        <f>IF($C984="","",IF($C984=0,"",
IF($D984="","",SUMIFS(Source!J:J,Source!$B:$B,'Process (2)'!$B984,Source!$Q:$Q,"Sáng"))))</f>
        <v/>
      </c>
      <c r="F984" t="str">
        <f>IF($C984="","",IF($C984=0,"",
IF($D984="","",SUMIFS(Source!K:K,Source!$B:$B,'Process (2)'!$B984,Source!$Q:$Q,"Sáng"))))</f>
        <v/>
      </c>
      <c r="G984" t="str">
        <f>IF($C984="","",IF($C984=0,"",
IF($D984="","",SUMIFS(Source!L:L,Source!$B:$B,'Process (2)'!$B984,Source!$Q:$Q,"Sáng"))))</f>
        <v/>
      </c>
      <c r="H984" t="str">
        <f>IF($C984="","",IF($C984=0,"",
IF(SUMIFS(Source!M:M,Source!$B:$B,'Process (2)'!$B984,Source!$Q:$Q,"Chiều")=0,"",SUMIFS(Source!M:M,Source!$B:$B,'Process (2)'!$B984,Source!$Q:$Q,"Chiều"))))</f>
        <v/>
      </c>
      <c r="I984" t="str">
        <f>IF($C984="","",IF($C984=0,"",
IF($H984="","",SUMIFS(Source!J:J,Source!$B:$B,'Process (2)'!$B984,Source!$Q:$Q,"Chiều"))))</f>
        <v/>
      </c>
      <c r="J984" t="str">
        <f>IF($C984="","",IF($C984=0,"",
IF($H984="","",SUMIFS(Source!K:K,Source!$B:$B,'Process (2)'!$B984,Source!$Q:$Q,"Chiều"))))</f>
        <v/>
      </c>
      <c r="K984" t="str">
        <f>IF($C984="","",IF($C984=0,"",
IF($H984="","",SUMIFS(Source!L:L,Source!$B:$B,'Process (2)'!$B984,Source!$Q:$Q,"Chiều"))))</f>
        <v/>
      </c>
    </row>
    <row r="985" spans="1:11" x14ac:dyDescent="0.25">
      <c r="A985" t="str">
        <v/>
      </c>
      <c r="B985" t="str">
        <v/>
      </c>
      <c r="C985" t="str">
        <f>IF(B985="","",COUNTIF(Source!$B$1:$B$999,B985))</f>
        <v/>
      </c>
      <c r="D985" t="str">
        <f>IF($C985="","",IF($C985=0,"",
IF(SUMIFS(Source!I:I,Source!$B:$B,'Process (2)'!$B985,Source!$Q:$Q,"Sáng")=0,"",SUMIFS(Source!I:I,Source!$B:$B,'Process (2)'!$B985,Source!$Q:$Q,"Sáng"))))</f>
        <v/>
      </c>
      <c r="E985" t="str">
        <f>IF($C985="","",IF($C985=0,"",
IF($D985="","",SUMIFS(Source!J:J,Source!$B:$B,'Process (2)'!$B985,Source!$Q:$Q,"Sáng"))))</f>
        <v/>
      </c>
      <c r="F985" t="str">
        <f>IF($C985="","",IF($C985=0,"",
IF($D985="","",SUMIFS(Source!K:K,Source!$B:$B,'Process (2)'!$B985,Source!$Q:$Q,"Sáng"))))</f>
        <v/>
      </c>
      <c r="G985" t="str">
        <f>IF($C985="","",IF($C985=0,"",
IF($D985="","",SUMIFS(Source!L:L,Source!$B:$B,'Process (2)'!$B985,Source!$Q:$Q,"Sáng"))))</f>
        <v/>
      </c>
      <c r="H985" t="str">
        <f>IF($C985="","",IF($C985=0,"",
IF(SUMIFS(Source!M:M,Source!$B:$B,'Process (2)'!$B985,Source!$Q:$Q,"Chiều")=0,"",SUMIFS(Source!M:M,Source!$B:$B,'Process (2)'!$B985,Source!$Q:$Q,"Chiều"))))</f>
        <v/>
      </c>
      <c r="I985" t="str">
        <f>IF($C985="","",IF($C985=0,"",
IF($H985="","",SUMIFS(Source!J:J,Source!$B:$B,'Process (2)'!$B985,Source!$Q:$Q,"Chiều"))))</f>
        <v/>
      </c>
      <c r="J985" t="str">
        <f>IF($C985="","",IF($C985=0,"",
IF($H985="","",SUMIFS(Source!K:K,Source!$B:$B,'Process (2)'!$B985,Source!$Q:$Q,"Chiều"))))</f>
        <v/>
      </c>
      <c r="K985" t="str">
        <f>IF($C985="","",IF($C985=0,"",
IF($H985="","",SUMIFS(Source!L:L,Source!$B:$B,'Process (2)'!$B985,Source!$Q:$Q,"Chiều"))))</f>
        <v/>
      </c>
    </row>
    <row r="986" spans="1:11" x14ac:dyDescent="0.25">
      <c r="A986" t="str">
        <v/>
      </c>
      <c r="B986" t="str">
        <v/>
      </c>
      <c r="C986" t="str">
        <f>IF(B986="","",COUNTIF(Source!$B$1:$B$999,B986))</f>
        <v/>
      </c>
      <c r="D986" t="str">
        <f>IF($C986="","",IF($C986=0,"",
IF(SUMIFS(Source!I:I,Source!$B:$B,'Process (2)'!$B986,Source!$Q:$Q,"Sáng")=0,"",SUMIFS(Source!I:I,Source!$B:$B,'Process (2)'!$B986,Source!$Q:$Q,"Sáng"))))</f>
        <v/>
      </c>
      <c r="E986" t="str">
        <f>IF($C986="","",IF($C986=0,"",
IF($D986="","",SUMIFS(Source!J:J,Source!$B:$B,'Process (2)'!$B986,Source!$Q:$Q,"Sáng"))))</f>
        <v/>
      </c>
      <c r="F986" t="str">
        <f>IF($C986="","",IF($C986=0,"",
IF($D986="","",SUMIFS(Source!K:K,Source!$B:$B,'Process (2)'!$B986,Source!$Q:$Q,"Sáng"))))</f>
        <v/>
      </c>
      <c r="G986" t="str">
        <f>IF($C986="","",IF($C986=0,"",
IF($D986="","",SUMIFS(Source!L:L,Source!$B:$B,'Process (2)'!$B986,Source!$Q:$Q,"Sáng"))))</f>
        <v/>
      </c>
      <c r="H986" t="str">
        <f>IF($C986="","",IF($C986=0,"",
IF(SUMIFS(Source!M:M,Source!$B:$B,'Process (2)'!$B986,Source!$Q:$Q,"Chiều")=0,"",SUMIFS(Source!M:M,Source!$B:$B,'Process (2)'!$B986,Source!$Q:$Q,"Chiều"))))</f>
        <v/>
      </c>
      <c r="I986" t="str">
        <f>IF($C986="","",IF($C986=0,"",
IF($H986="","",SUMIFS(Source!J:J,Source!$B:$B,'Process (2)'!$B986,Source!$Q:$Q,"Chiều"))))</f>
        <v/>
      </c>
      <c r="J986" t="str">
        <f>IF($C986="","",IF($C986=0,"",
IF($H986="","",SUMIFS(Source!K:K,Source!$B:$B,'Process (2)'!$B986,Source!$Q:$Q,"Chiều"))))</f>
        <v/>
      </c>
      <c r="K986" t="str">
        <f>IF($C986="","",IF($C986=0,"",
IF($H986="","",SUMIFS(Source!L:L,Source!$B:$B,'Process (2)'!$B986,Source!$Q:$Q,"Chiều"))))</f>
        <v/>
      </c>
    </row>
    <row r="987" spans="1:11" x14ac:dyDescent="0.25">
      <c r="A987" t="str">
        <v/>
      </c>
      <c r="B987" t="str">
        <v/>
      </c>
      <c r="C987" t="str">
        <f>IF(B987="","",COUNTIF(Source!$B$1:$B$999,B987))</f>
        <v/>
      </c>
      <c r="D987" t="str">
        <f>IF($C987="","",IF($C987=0,"",
IF(SUMIFS(Source!I:I,Source!$B:$B,'Process (2)'!$B987,Source!$Q:$Q,"Sáng")=0,"",SUMIFS(Source!I:I,Source!$B:$B,'Process (2)'!$B987,Source!$Q:$Q,"Sáng"))))</f>
        <v/>
      </c>
      <c r="E987" t="str">
        <f>IF($C987="","",IF($C987=0,"",
IF($D987="","",SUMIFS(Source!J:J,Source!$B:$B,'Process (2)'!$B987,Source!$Q:$Q,"Sáng"))))</f>
        <v/>
      </c>
      <c r="F987" t="str">
        <f>IF($C987="","",IF($C987=0,"",
IF($D987="","",SUMIFS(Source!K:K,Source!$B:$B,'Process (2)'!$B987,Source!$Q:$Q,"Sáng"))))</f>
        <v/>
      </c>
      <c r="G987" t="str">
        <f>IF($C987="","",IF($C987=0,"",
IF($D987="","",SUMIFS(Source!L:L,Source!$B:$B,'Process (2)'!$B987,Source!$Q:$Q,"Sáng"))))</f>
        <v/>
      </c>
      <c r="H987" t="str">
        <f>IF($C987="","",IF($C987=0,"",
IF(SUMIFS(Source!M:M,Source!$B:$B,'Process (2)'!$B987,Source!$Q:$Q,"Chiều")=0,"",SUMIFS(Source!M:M,Source!$B:$B,'Process (2)'!$B987,Source!$Q:$Q,"Chiều"))))</f>
        <v/>
      </c>
      <c r="I987" t="str">
        <f>IF($C987="","",IF($C987=0,"",
IF($H987="","",SUMIFS(Source!J:J,Source!$B:$B,'Process (2)'!$B987,Source!$Q:$Q,"Chiều"))))</f>
        <v/>
      </c>
      <c r="J987" t="str">
        <f>IF($C987="","",IF($C987=0,"",
IF($H987="","",SUMIFS(Source!K:K,Source!$B:$B,'Process (2)'!$B987,Source!$Q:$Q,"Chiều"))))</f>
        <v/>
      </c>
      <c r="K987" t="str">
        <f>IF($C987="","",IF($C987=0,"",
IF($H987="","",SUMIFS(Source!L:L,Source!$B:$B,'Process (2)'!$B987,Source!$Q:$Q,"Chiều"))))</f>
        <v/>
      </c>
    </row>
    <row r="988" spans="1:11" x14ac:dyDescent="0.25">
      <c r="A988" t="str">
        <v/>
      </c>
      <c r="B988" t="str">
        <v/>
      </c>
      <c r="C988" t="str">
        <f>IF(B988="","",COUNTIF(Source!$B$1:$B$999,B988))</f>
        <v/>
      </c>
      <c r="D988" t="str">
        <f>IF($C988="","",IF($C988=0,"",
IF(SUMIFS(Source!I:I,Source!$B:$B,'Process (2)'!$B988,Source!$Q:$Q,"Sáng")=0,"",SUMIFS(Source!I:I,Source!$B:$B,'Process (2)'!$B988,Source!$Q:$Q,"Sáng"))))</f>
        <v/>
      </c>
      <c r="E988" t="str">
        <f>IF($C988="","",IF($C988=0,"",
IF($D988="","",SUMIFS(Source!J:J,Source!$B:$B,'Process (2)'!$B988,Source!$Q:$Q,"Sáng"))))</f>
        <v/>
      </c>
      <c r="F988" t="str">
        <f>IF($C988="","",IF($C988=0,"",
IF($D988="","",SUMIFS(Source!K:K,Source!$B:$B,'Process (2)'!$B988,Source!$Q:$Q,"Sáng"))))</f>
        <v/>
      </c>
      <c r="G988" t="str">
        <f>IF($C988="","",IF($C988=0,"",
IF($D988="","",SUMIFS(Source!L:L,Source!$B:$B,'Process (2)'!$B988,Source!$Q:$Q,"Sáng"))))</f>
        <v/>
      </c>
      <c r="H988" t="str">
        <f>IF($C988="","",IF($C988=0,"",
IF(SUMIFS(Source!M:M,Source!$B:$B,'Process (2)'!$B988,Source!$Q:$Q,"Chiều")=0,"",SUMIFS(Source!M:M,Source!$B:$B,'Process (2)'!$B988,Source!$Q:$Q,"Chiều"))))</f>
        <v/>
      </c>
      <c r="I988" t="str">
        <f>IF($C988="","",IF($C988=0,"",
IF($H988="","",SUMIFS(Source!J:J,Source!$B:$B,'Process (2)'!$B988,Source!$Q:$Q,"Chiều"))))</f>
        <v/>
      </c>
      <c r="J988" t="str">
        <f>IF($C988="","",IF($C988=0,"",
IF($H988="","",SUMIFS(Source!K:K,Source!$B:$B,'Process (2)'!$B988,Source!$Q:$Q,"Chiều"))))</f>
        <v/>
      </c>
      <c r="K988" t="str">
        <f>IF($C988="","",IF($C988=0,"",
IF($H988="","",SUMIFS(Source!L:L,Source!$B:$B,'Process (2)'!$B988,Source!$Q:$Q,"Chiều"))))</f>
        <v/>
      </c>
    </row>
    <row r="989" spans="1:11" x14ac:dyDescent="0.25">
      <c r="A989" t="str">
        <v/>
      </c>
      <c r="B989" t="str">
        <v/>
      </c>
      <c r="C989" t="str">
        <f>IF(B989="","",COUNTIF(Source!$B$1:$B$999,B989))</f>
        <v/>
      </c>
      <c r="D989" t="str">
        <f>IF($C989="","",IF($C989=0,"",
IF(SUMIFS(Source!I:I,Source!$B:$B,'Process (2)'!$B989,Source!$Q:$Q,"Sáng")=0,"",SUMIFS(Source!I:I,Source!$B:$B,'Process (2)'!$B989,Source!$Q:$Q,"Sáng"))))</f>
        <v/>
      </c>
      <c r="E989" t="str">
        <f>IF($C989="","",IF($C989=0,"",
IF($D989="","",SUMIFS(Source!J:J,Source!$B:$B,'Process (2)'!$B989,Source!$Q:$Q,"Sáng"))))</f>
        <v/>
      </c>
      <c r="F989" t="str">
        <f>IF($C989="","",IF($C989=0,"",
IF($D989="","",SUMIFS(Source!K:K,Source!$B:$B,'Process (2)'!$B989,Source!$Q:$Q,"Sáng"))))</f>
        <v/>
      </c>
      <c r="G989" t="str">
        <f>IF($C989="","",IF($C989=0,"",
IF($D989="","",SUMIFS(Source!L:L,Source!$B:$B,'Process (2)'!$B989,Source!$Q:$Q,"Sáng"))))</f>
        <v/>
      </c>
      <c r="H989" t="str">
        <f>IF($C989="","",IF($C989=0,"",
IF(SUMIFS(Source!M:M,Source!$B:$B,'Process (2)'!$B989,Source!$Q:$Q,"Chiều")=0,"",SUMIFS(Source!M:M,Source!$B:$B,'Process (2)'!$B989,Source!$Q:$Q,"Chiều"))))</f>
        <v/>
      </c>
      <c r="I989" t="str">
        <f>IF($C989="","",IF($C989=0,"",
IF($H989="","",SUMIFS(Source!J:J,Source!$B:$B,'Process (2)'!$B989,Source!$Q:$Q,"Chiều"))))</f>
        <v/>
      </c>
      <c r="J989" t="str">
        <f>IF($C989="","",IF($C989=0,"",
IF($H989="","",SUMIFS(Source!K:K,Source!$B:$B,'Process (2)'!$B989,Source!$Q:$Q,"Chiều"))))</f>
        <v/>
      </c>
      <c r="K989" t="str">
        <f>IF($C989="","",IF($C989=0,"",
IF($H989="","",SUMIFS(Source!L:L,Source!$B:$B,'Process (2)'!$B989,Source!$Q:$Q,"Chiều"))))</f>
        <v/>
      </c>
    </row>
    <row r="990" spans="1:11" x14ac:dyDescent="0.25">
      <c r="A990" t="str">
        <v/>
      </c>
      <c r="B990" t="str">
        <v/>
      </c>
      <c r="C990" t="str">
        <f>IF(B990="","",COUNTIF(Source!$B$1:$B$999,B990))</f>
        <v/>
      </c>
      <c r="D990" t="str">
        <f>IF($C990="","",IF($C990=0,"",
IF(SUMIFS(Source!I:I,Source!$B:$B,'Process (2)'!$B990,Source!$Q:$Q,"Sáng")=0,"",SUMIFS(Source!I:I,Source!$B:$B,'Process (2)'!$B990,Source!$Q:$Q,"Sáng"))))</f>
        <v/>
      </c>
      <c r="E990" t="str">
        <f>IF($C990="","",IF($C990=0,"",
IF($D990="","",SUMIFS(Source!J:J,Source!$B:$B,'Process (2)'!$B990,Source!$Q:$Q,"Sáng"))))</f>
        <v/>
      </c>
      <c r="F990" t="str">
        <f>IF($C990="","",IF($C990=0,"",
IF($D990="","",SUMIFS(Source!K:K,Source!$B:$B,'Process (2)'!$B990,Source!$Q:$Q,"Sáng"))))</f>
        <v/>
      </c>
      <c r="G990" t="str">
        <f>IF($C990="","",IF($C990=0,"",
IF($D990="","",SUMIFS(Source!L:L,Source!$B:$B,'Process (2)'!$B990,Source!$Q:$Q,"Sáng"))))</f>
        <v/>
      </c>
      <c r="H990" t="str">
        <f>IF($C990="","",IF($C990=0,"",
IF(SUMIFS(Source!M:M,Source!$B:$B,'Process (2)'!$B990,Source!$Q:$Q,"Chiều")=0,"",SUMIFS(Source!M:M,Source!$B:$B,'Process (2)'!$B990,Source!$Q:$Q,"Chiều"))))</f>
        <v/>
      </c>
      <c r="I990" t="str">
        <f>IF($C990="","",IF($C990=0,"",
IF($H990="","",SUMIFS(Source!J:J,Source!$B:$B,'Process (2)'!$B990,Source!$Q:$Q,"Chiều"))))</f>
        <v/>
      </c>
      <c r="J990" t="str">
        <f>IF($C990="","",IF($C990=0,"",
IF($H990="","",SUMIFS(Source!K:K,Source!$B:$B,'Process (2)'!$B990,Source!$Q:$Q,"Chiều"))))</f>
        <v/>
      </c>
      <c r="K990" t="str">
        <f>IF($C990="","",IF($C990=0,"",
IF($H990="","",SUMIFS(Source!L:L,Source!$B:$B,'Process (2)'!$B990,Source!$Q:$Q,"Chiều"))))</f>
        <v/>
      </c>
    </row>
    <row r="991" spans="1:11" x14ac:dyDescent="0.25">
      <c r="A991" t="str">
        <v/>
      </c>
      <c r="B991" t="str">
        <v/>
      </c>
      <c r="C991" t="str">
        <f>IF(B991="","",COUNTIF(Source!$B$1:$B$999,B991))</f>
        <v/>
      </c>
      <c r="D991" t="str">
        <f>IF($C991="","",IF($C991=0,"",
IF(SUMIFS(Source!I:I,Source!$B:$B,'Process (2)'!$B991,Source!$Q:$Q,"Sáng")=0,"",SUMIFS(Source!I:I,Source!$B:$B,'Process (2)'!$B991,Source!$Q:$Q,"Sáng"))))</f>
        <v/>
      </c>
      <c r="E991" t="str">
        <f>IF($C991="","",IF($C991=0,"",
IF($D991="","",SUMIFS(Source!J:J,Source!$B:$B,'Process (2)'!$B991,Source!$Q:$Q,"Sáng"))))</f>
        <v/>
      </c>
      <c r="F991" t="str">
        <f>IF($C991="","",IF($C991=0,"",
IF($D991="","",SUMIFS(Source!K:K,Source!$B:$B,'Process (2)'!$B991,Source!$Q:$Q,"Sáng"))))</f>
        <v/>
      </c>
      <c r="G991" t="str">
        <f>IF($C991="","",IF($C991=0,"",
IF($D991="","",SUMIFS(Source!L:L,Source!$B:$B,'Process (2)'!$B991,Source!$Q:$Q,"Sáng"))))</f>
        <v/>
      </c>
      <c r="H991" t="str">
        <f>IF($C991="","",IF($C991=0,"",
IF(SUMIFS(Source!M:M,Source!$B:$B,'Process (2)'!$B991,Source!$Q:$Q,"Chiều")=0,"",SUMIFS(Source!M:M,Source!$B:$B,'Process (2)'!$B991,Source!$Q:$Q,"Chiều"))))</f>
        <v/>
      </c>
      <c r="I991" t="str">
        <f>IF($C991="","",IF($C991=0,"",
IF($H991="","",SUMIFS(Source!J:J,Source!$B:$B,'Process (2)'!$B991,Source!$Q:$Q,"Chiều"))))</f>
        <v/>
      </c>
      <c r="J991" t="str">
        <f>IF($C991="","",IF($C991=0,"",
IF($H991="","",SUMIFS(Source!K:K,Source!$B:$B,'Process (2)'!$B991,Source!$Q:$Q,"Chiều"))))</f>
        <v/>
      </c>
      <c r="K991" t="str">
        <f>IF($C991="","",IF($C991=0,"",
IF($H991="","",SUMIFS(Source!L:L,Source!$B:$B,'Process (2)'!$B991,Source!$Q:$Q,"Chiều"))))</f>
        <v/>
      </c>
    </row>
    <row r="992" spans="1:11" x14ac:dyDescent="0.25">
      <c r="A992" t="str">
        <v/>
      </c>
      <c r="B992" t="str">
        <v/>
      </c>
      <c r="C992" t="str">
        <f>IF(B992="","",COUNTIF(Source!$B$1:$B$999,B992))</f>
        <v/>
      </c>
      <c r="D992" t="str">
        <f>IF($C992="","",IF($C992=0,"",
IF(SUMIFS(Source!I:I,Source!$B:$B,'Process (2)'!$B992,Source!$Q:$Q,"Sáng")=0,"",SUMIFS(Source!I:I,Source!$B:$B,'Process (2)'!$B992,Source!$Q:$Q,"Sáng"))))</f>
        <v/>
      </c>
      <c r="E992" t="str">
        <f>IF($C992="","",IF($C992=0,"",
IF($D992="","",SUMIFS(Source!J:J,Source!$B:$B,'Process (2)'!$B992,Source!$Q:$Q,"Sáng"))))</f>
        <v/>
      </c>
      <c r="F992" t="str">
        <f>IF($C992="","",IF($C992=0,"",
IF($D992="","",SUMIFS(Source!K:K,Source!$B:$B,'Process (2)'!$B992,Source!$Q:$Q,"Sáng"))))</f>
        <v/>
      </c>
      <c r="G992" t="str">
        <f>IF($C992="","",IF($C992=0,"",
IF($D992="","",SUMIFS(Source!L:L,Source!$B:$B,'Process (2)'!$B992,Source!$Q:$Q,"Sáng"))))</f>
        <v/>
      </c>
      <c r="H992" t="str">
        <f>IF($C992="","",IF($C992=0,"",
IF(SUMIFS(Source!M:M,Source!$B:$B,'Process (2)'!$B992,Source!$Q:$Q,"Chiều")=0,"",SUMIFS(Source!M:M,Source!$B:$B,'Process (2)'!$B992,Source!$Q:$Q,"Chiều"))))</f>
        <v/>
      </c>
      <c r="I992" t="str">
        <f>IF($C992="","",IF($C992=0,"",
IF($H992="","",SUMIFS(Source!J:J,Source!$B:$B,'Process (2)'!$B992,Source!$Q:$Q,"Chiều"))))</f>
        <v/>
      </c>
      <c r="J992" t="str">
        <f>IF($C992="","",IF($C992=0,"",
IF($H992="","",SUMIFS(Source!K:K,Source!$B:$B,'Process (2)'!$B992,Source!$Q:$Q,"Chiều"))))</f>
        <v/>
      </c>
      <c r="K992" t="str">
        <f>IF($C992="","",IF($C992=0,"",
IF($H992="","",SUMIFS(Source!L:L,Source!$B:$B,'Process (2)'!$B992,Source!$Q:$Q,"Chiều"))))</f>
        <v/>
      </c>
    </row>
    <row r="993" spans="1:11" x14ac:dyDescent="0.25">
      <c r="A993" t="str">
        <v/>
      </c>
      <c r="B993" t="str">
        <v/>
      </c>
      <c r="C993" t="str">
        <f>IF(B993="","",COUNTIF(Source!$B$1:$B$999,B993))</f>
        <v/>
      </c>
      <c r="D993" t="str">
        <f>IF($C993="","",IF($C993=0,"",
IF(SUMIFS(Source!I:I,Source!$B:$B,'Process (2)'!$B993,Source!$Q:$Q,"Sáng")=0,"",SUMIFS(Source!I:I,Source!$B:$B,'Process (2)'!$B993,Source!$Q:$Q,"Sáng"))))</f>
        <v/>
      </c>
      <c r="E993" t="str">
        <f>IF($C993="","",IF($C993=0,"",
IF($D993="","",SUMIFS(Source!J:J,Source!$B:$B,'Process (2)'!$B993,Source!$Q:$Q,"Sáng"))))</f>
        <v/>
      </c>
      <c r="F993" t="str">
        <f>IF($C993="","",IF($C993=0,"",
IF($D993="","",SUMIFS(Source!K:K,Source!$B:$B,'Process (2)'!$B993,Source!$Q:$Q,"Sáng"))))</f>
        <v/>
      </c>
      <c r="G993" t="str">
        <f>IF($C993="","",IF($C993=0,"",
IF($D993="","",SUMIFS(Source!L:L,Source!$B:$B,'Process (2)'!$B993,Source!$Q:$Q,"Sáng"))))</f>
        <v/>
      </c>
      <c r="H993" t="str">
        <f>IF($C993="","",IF($C993=0,"",
IF(SUMIFS(Source!M:M,Source!$B:$B,'Process (2)'!$B993,Source!$Q:$Q,"Chiều")=0,"",SUMIFS(Source!M:M,Source!$B:$B,'Process (2)'!$B993,Source!$Q:$Q,"Chiều"))))</f>
        <v/>
      </c>
      <c r="I993" t="str">
        <f>IF($C993="","",IF($C993=0,"",
IF($H993="","",SUMIFS(Source!J:J,Source!$B:$B,'Process (2)'!$B993,Source!$Q:$Q,"Chiều"))))</f>
        <v/>
      </c>
      <c r="J993" t="str">
        <f>IF($C993="","",IF($C993=0,"",
IF($H993="","",SUMIFS(Source!K:K,Source!$B:$B,'Process (2)'!$B993,Source!$Q:$Q,"Chiều"))))</f>
        <v/>
      </c>
      <c r="K993" t="str">
        <f>IF($C993="","",IF($C993=0,"",
IF($H993="","",SUMIFS(Source!L:L,Source!$B:$B,'Process (2)'!$B993,Source!$Q:$Q,"Chiều"))))</f>
        <v/>
      </c>
    </row>
    <row r="994" spans="1:11" x14ac:dyDescent="0.25">
      <c r="A994" t="str">
        <v/>
      </c>
      <c r="B994" t="str">
        <v/>
      </c>
      <c r="C994" t="str">
        <f>IF(B994="","",COUNTIF(Source!$B$1:$B$999,B994))</f>
        <v/>
      </c>
      <c r="D994" t="str">
        <f>IF($C994="","",IF($C994=0,"",
IF(SUMIFS(Source!I:I,Source!$B:$B,'Process (2)'!$B994,Source!$Q:$Q,"Sáng")=0,"",SUMIFS(Source!I:I,Source!$B:$B,'Process (2)'!$B994,Source!$Q:$Q,"Sáng"))))</f>
        <v/>
      </c>
      <c r="E994" t="str">
        <f>IF($C994="","",IF($C994=0,"",
IF($D994="","",SUMIFS(Source!J:J,Source!$B:$B,'Process (2)'!$B994,Source!$Q:$Q,"Sáng"))))</f>
        <v/>
      </c>
      <c r="F994" t="str">
        <f>IF($C994="","",IF($C994=0,"",
IF($D994="","",SUMIFS(Source!K:K,Source!$B:$B,'Process (2)'!$B994,Source!$Q:$Q,"Sáng"))))</f>
        <v/>
      </c>
      <c r="G994" t="str">
        <f>IF($C994="","",IF($C994=0,"",
IF($D994="","",SUMIFS(Source!L:L,Source!$B:$B,'Process (2)'!$B994,Source!$Q:$Q,"Sáng"))))</f>
        <v/>
      </c>
      <c r="H994" t="str">
        <f>IF($C994="","",IF($C994=0,"",
IF(SUMIFS(Source!M:M,Source!$B:$B,'Process (2)'!$B994,Source!$Q:$Q,"Chiều")=0,"",SUMIFS(Source!M:M,Source!$B:$B,'Process (2)'!$B994,Source!$Q:$Q,"Chiều"))))</f>
        <v/>
      </c>
      <c r="I994" t="str">
        <f>IF($C994="","",IF($C994=0,"",
IF($H994="","",SUMIFS(Source!J:J,Source!$B:$B,'Process (2)'!$B994,Source!$Q:$Q,"Chiều"))))</f>
        <v/>
      </c>
      <c r="J994" t="str">
        <f>IF($C994="","",IF($C994=0,"",
IF($H994="","",SUMIFS(Source!K:K,Source!$B:$B,'Process (2)'!$B994,Source!$Q:$Q,"Chiều"))))</f>
        <v/>
      </c>
      <c r="K994" t="str">
        <f>IF($C994="","",IF($C994=0,"",
IF($H994="","",SUMIFS(Source!L:L,Source!$B:$B,'Process (2)'!$B994,Source!$Q:$Q,"Chiều"))))</f>
        <v/>
      </c>
    </row>
    <row r="995" spans="1:11" x14ac:dyDescent="0.25">
      <c r="A995" t="str">
        <v/>
      </c>
      <c r="B995" t="str">
        <v/>
      </c>
      <c r="C995" t="str">
        <f>IF(B995="","",COUNTIF(Source!$B$1:$B$999,B995))</f>
        <v/>
      </c>
      <c r="D995" t="str">
        <f>IF($C995="","",IF($C995=0,"",
IF(SUMIFS(Source!I:I,Source!$B:$B,'Process (2)'!$B995,Source!$Q:$Q,"Sáng")=0,"",SUMIFS(Source!I:I,Source!$B:$B,'Process (2)'!$B995,Source!$Q:$Q,"Sáng"))))</f>
        <v/>
      </c>
      <c r="E995" t="str">
        <f>IF($C995="","",IF($C995=0,"",
IF($D995="","",SUMIFS(Source!J:J,Source!$B:$B,'Process (2)'!$B995,Source!$Q:$Q,"Sáng"))))</f>
        <v/>
      </c>
      <c r="F995" t="str">
        <f>IF($C995="","",IF($C995=0,"",
IF($D995="","",SUMIFS(Source!K:K,Source!$B:$B,'Process (2)'!$B995,Source!$Q:$Q,"Sáng"))))</f>
        <v/>
      </c>
      <c r="G995" t="str">
        <f>IF($C995="","",IF($C995=0,"",
IF($D995="","",SUMIFS(Source!L:L,Source!$B:$B,'Process (2)'!$B995,Source!$Q:$Q,"Sáng"))))</f>
        <v/>
      </c>
      <c r="H995" t="str">
        <f>IF($C995="","",IF($C995=0,"",
IF(SUMIFS(Source!M:M,Source!$B:$B,'Process (2)'!$B995,Source!$Q:$Q,"Chiều")=0,"",SUMIFS(Source!M:M,Source!$B:$B,'Process (2)'!$B995,Source!$Q:$Q,"Chiều"))))</f>
        <v/>
      </c>
      <c r="I995" t="str">
        <f>IF($C995="","",IF($C995=0,"",
IF($H995="","",SUMIFS(Source!J:J,Source!$B:$B,'Process (2)'!$B995,Source!$Q:$Q,"Chiều"))))</f>
        <v/>
      </c>
      <c r="J995" t="str">
        <f>IF($C995="","",IF($C995=0,"",
IF($H995="","",SUMIFS(Source!K:K,Source!$B:$B,'Process (2)'!$B995,Source!$Q:$Q,"Chiều"))))</f>
        <v/>
      </c>
      <c r="K995" t="str">
        <f>IF($C995="","",IF($C995=0,"",
IF($H995="","",SUMIFS(Source!L:L,Source!$B:$B,'Process (2)'!$B995,Source!$Q:$Q,"Chiều"))))</f>
        <v/>
      </c>
    </row>
    <row r="996" spans="1:11" x14ac:dyDescent="0.25">
      <c r="A996" t="str">
        <v/>
      </c>
      <c r="B996" t="str">
        <v/>
      </c>
      <c r="C996" t="str">
        <f>IF(B996="","",COUNTIF(Source!$B$1:$B$999,B996))</f>
        <v/>
      </c>
      <c r="D996" t="str">
        <f>IF($C996="","",IF($C996=0,"",
IF(SUMIFS(Source!I:I,Source!$B:$B,'Process (2)'!$B996,Source!$Q:$Q,"Sáng")=0,"",SUMIFS(Source!I:I,Source!$B:$B,'Process (2)'!$B996,Source!$Q:$Q,"Sáng"))))</f>
        <v/>
      </c>
      <c r="E996" t="str">
        <f>IF($C996="","",IF($C996=0,"",
IF($D996="","",SUMIFS(Source!J:J,Source!$B:$B,'Process (2)'!$B996,Source!$Q:$Q,"Sáng"))))</f>
        <v/>
      </c>
      <c r="F996" t="str">
        <f>IF($C996="","",IF($C996=0,"",
IF($D996="","",SUMIFS(Source!K:K,Source!$B:$B,'Process (2)'!$B996,Source!$Q:$Q,"Sáng"))))</f>
        <v/>
      </c>
      <c r="G996" t="str">
        <f>IF($C996="","",IF($C996=0,"",
IF($D996="","",SUMIFS(Source!L:L,Source!$B:$B,'Process (2)'!$B996,Source!$Q:$Q,"Sáng"))))</f>
        <v/>
      </c>
      <c r="H996" t="str">
        <f>IF($C996="","",IF($C996=0,"",
IF(SUMIFS(Source!M:M,Source!$B:$B,'Process (2)'!$B996,Source!$Q:$Q,"Chiều")=0,"",SUMIFS(Source!M:M,Source!$B:$B,'Process (2)'!$B996,Source!$Q:$Q,"Chiều"))))</f>
        <v/>
      </c>
      <c r="I996" t="str">
        <f>IF($C996="","",IF($C996=0,"",
IF($H996="","",SUMIFS(Source!J:J,Source!$B:$B,'Process (2)'!$B996,Source!$Q:$Q,"Chiều"))))</f>
        <v/>
      </c>
      <c r="J996" t="str">
        <f>IF($C996="","",IF($C996=0,"",
IF($H996="","",SUMIFS(Source!K:K,Source!$B:$B,'Process (2)'!$B996,Source!$Q:$Q,"Chiều"))))</f>
        <v/>
      </c>
      <c r="K996" t="str">
        <f>IF($C996="","",IF($C996=0,"",
IF($H996="","",SUMIFS(Source!L:L,Source!$B:$B,'Process (2)'!$B996,Source!$Q:$Q,"Chiều"))))</f>
        <v/>
      </c>
    </row>
    <row r="997" spans="1:11" x14ac:dyDescent="0.25">
      <c r="A997" t="str">
        <v/>
      </c>
      <c r="B997" t="str">
        <v/>
      </c>
      <c r="C997" t="str">
        <f>IF(B997="","",COUNTIF(Source!$B$1:$B$999,B997))</f>
        <v/>
      </c>
      <c r="D997" t="str">
        <f>IF($C997="","",IF($C997=0,"",
IF(SUMIFS(Source!I:I,Source!$B:$B,'Process (2)'!$B997,Source!$Q:$Q,"Sáng")=0,"",SUMIFS(Source!I:I,Source!$B:$B,'Process (2)'!$B997,Source!$Q:$Q,"Sáng"))))</f>
        <v/>
      </c>
      <c r="E997" t="str">
        <f>IF($C997="","",IF($C997=0,"",
IF($D997="","",SUMIFS(Source!J:J,Source!$B:$B,'Process (2)'!$B997,Source!$Q:$Q,"Sáng"))))</f>
        <v/>
      </c>
      <c r="F997" t="str">
        <f>IF($C997="","",IF($C997=0,"",
IF($D997="","",SUMIFS(Source!K:K,Source!$B:$B,'Process (2)'!$B997,Source!$Q:$Q,"Sáng"))))</f>
        <v/>
      </c>
      <c r="G997" t="str">
        <f>IF($C997="","",IF($C997=0,"",
IF($D997="","",SUMIFS(Source!L:L,Source!$B:$B,'Process (2)'!$B997,Source!$Q:$Q,"Sáng"))))</f>
        <v/>
      </c>
      <c r="H997" t="str">
        <f>IF($C997="","",IF($C997=0,"",
IF(SUMIFS(Source!M:M,Source!$B:$B,'Process (2)'!$B997,Source!$Q:$Q,"Chiều")=0,"",SUMIFS(Source!M:M,Source!$B:$B,'Process (2)'!$B997,Source!$Q:$Q,"Chiều"))))</f>
        <v/>
      </c>
      <c r="I997" t="str">
        <f>IF($C997="","",IF($C997=0,"",
IF($H997="","",SUMIFS(Source!J:J,Source!$B:$B,'Process (2)'!$B997,Source!$Q:$Q,"Chiều"))))</f>
        <v/>
      </c>
      <c r="J997" t="str">
        <f>IF($C997="","",IF($C997=0,"",
IF($H997="","",SUMIFS(Source!K:K,Source!$B:$B,'Process (2)'!$B997,Source!$Q:$Q,"Chiều"))))</f>
        <v/>
      </c>
      <c r="K997" t="str">
        <f>IF($C997="","",IF($C997=0,"",
IF($H997="","",SUMIFS(Source!L:L,Source!$B:$B,'Process (2)'!$B997,Source!$Q:$Q,"Chiều"))))</f>
        <v/>
      </c>
    </row>
    <row r="998" spans="1:11" x14ac:dyDescent="0.25">
      <c r="A998" t="str">
        <v/>
      </c>
      <c r="B998" t="str">
        <v/>
      </c>
      <c r="C998" t="str">
        <f>IF(B998="","",COUNTIF(Source!$B$1:$B$999,B998))</f>
        <v/>
      </c>
      <c r="D998" t="str">
        <f>IF($C998="","",IF($C998=0,"",
IF(SUMIFS(Source!I:I,Source!$B:$B,'Process (2)'!$B998,Source!$Q:$Q,"Sáng")=0,"",SUMIFS(Source!I:I,Source!$B:$B,'Process (2)'!$B998,Source!$Q:$Q,"Sáng"))))</f>
        <v/>
      </c>
      <c r="E998" t="str">
        <f>IF($C998="","",IF($C998=0,"",
IF($D998="","",SUMIFS(Source!J:J,Source!$B:$B,'Process (2)'!$B998,Source!$Q:$Q,"Sáng"))))</f>
        <v/>
      </c>
      <c r="F998" t="str">
        <f>IF($C998="","",IF($C998=0,"",
IF($D998="","",SUMIFS(Source!K:K,Source!$B:$B,'Process (2)'!$B998,Source!$Q:$Q,"Sáng"))))</f>
        <v/>
      </c>
      <c r="G998" t="str">
        <f>IF($C998="","",IF($C998=0,"",
IF($D998="","",SUMIFS(Source!L:L,Source!$B:$B,'Process (2)'!$B998,Source!$Q:$Q,"Sáng"))))</f>
        <v/>
      </c>
      <c r="H998" t="str">
        <f>IF($C998="","",IF($C998=0,"",
IF(SUMIFS(Source!M:M,Source!$B:$B,'Process (2)'!$B998,Source!$Q:$Q,"Chiều")=0,"",SUMIFS(Source!M:M,Source!$B:$B,'Process (2)'!$B998,Source!$Q:$Q,"Chiều"))))</f>
        <v/>
      </c>
      <c r="I998" t="str">
        <f>IF($C998="","",IF($C998=0,"",
IF($H998="","",SUMIFS(Source!J:J,Source!$B:$B,'Process (2)'!$B998,Source!$Q:$Q,"Chiều"))))</f>
        <v/>
      </c>
      <c r="J998" t="str">
        <f>IF($C998="","",IF($C998=0,"",
IF($H998="","",SUMIFS(Source!K:K,Source!$B:$B,'Process (2)'!$B998,Source!$Q:$Q,"Chiều"))))</f>
        <v/>
      </c>
      <c r="K998" t="str">
        <f>IF($C998="","",IF($C998=0,"",
IF($H998="","",SUMIFS(Source!L:L,Source!$B:$B,'Process (2)'!$B998,Source!$Q:$Q,"Chiều"))))</f>
        <v/>
      </c>
    </row>
    <row r="999" spans="1:11" x14ac:dyDescent="0.25">
      <c r="A999" t="str">
        <v/>
      </c>
      <c r="B999" t="str">
        <v/>
      </c>
      <c r="C999" t="str">
        <f>IF(B999="","",COUNTIF(Source!$B$1:$B$999,B999))</f>
        <v/>
      </c>
      <c r="D999" t="str">
        <f>IF($C999="","",IF($C999=0,"",
IF(SUMIFS(Source!I:I,Source!$B:$B,'Process (2)'!$B999,Source!$Q:$Q,"Sáng")=0,"",SUMIFS(Source!I:I,Source!$B:$B,'Process (2)'!$B999,Source!$Q:$Q,"Sáng"))))</f>
        <v/>
      </c>
      <c r="E999" t="str">
        <f>IF($C999="","",IF($C999=0,"",
IF($D999="","",SUMIFS(Source!J:J,Source!$B:$B,'Process (2)'!$B999,Source!$Q:$Q,"Sáng"))))</f>
        <v/>
      </c>
      <c r="F999" t="str">
        <f>IF($C999="","",IF($C999=0,"",
IF($D999="","",SUMIFS(Source!K:K,Source!$B:$B,'Process (2)'!$B999,Source!$Q:$Q,"Sáng"))))</f>
        <v/>
      </c>
      <c r="G999" t="str">
        <f>IF($C999="","",IF($C999=0,"",
IF($D999="","",SUMIFS(Source!L:L,Source!$B:$B,'Process (2)'!$B999,Source!$Q:$Q,"Sáng"))))</f>
        <v/>
      </c>
      <c r="H999" t="str">
        <f>IF($C999="","",IF($C999=0,"",
IF(SUMIFS(Source!M:M,Source!$B:$B,'Process (2)'!$B999,Source!$Q:$Q,"Chiều")=0,"",SUMIFS(Source!M:M,Source!$B:$B,'Process (2)'!$B999,Source!$Q:$Q,"Chiều"))))</f>
        <v/>
      </c>
      <c r="I999" t="str">
        <f>IF($C999="","",IF($C999=0,"",
IF($H999="","",SUMIFS(Source!J:J,Source!$B:$B,'Process (2)'!$B999,Source!$Q:$Q,"Chiều"))))</f>
        <v/>
      </c>
      <c r="J999" t="str">
        <f>IF($C999="","",IF($C999=0,"",
IF($H999="","",SUMIFS(Source!K:K,Source!$B:$B,'Process (2)'!$B999,Source!$Q:$Q,"Chiều"))))</f>
        <v/>
      </c>
      <c r="K999" t="str">
        <f>IF($C999="","",IF($C999=0,"",
IF($H999="","",SUMIFS(Source!L:L,Source!$B:$B,'Process (2)'!$B999,Source!$Q:$Q,"Chiều"))))</f>
        <v/>
      </c>
    </row>
    <row r="1000" spans="1:11" x14ac:dyDescent="0.25">
      <c r="A1000" t="str">
        <v/>
      </c>
      <c r="B1000" t="str">
        <v/>
      </c>
      <c r="C1000" t="str">
        <f>IF(B1000="","",COUNTIF(Source!$B$1:$B$999,B1000))</f>
        <v/>
      </c>
      <c r="D1000" t="str">
        <f>IF($C1000="","",IF($C1000=0,"",
IF(SUMIFS(Source!I:I,Source!$B:$B,'Process (2)'!$B1000,Source!$Q:$Q,"Sáng")=0,"",SUMIFS(Source!I:I,Source!$B:$B,'Process (2)'!$B1000,Source!$Q:$Q,"Sáng"))))</f>
        <v/>
      </c>
      <c r="E1000" t="str">
        <f>IF($C1000="","",IF($C1000=0,"",
IF($D1000="","",SUMIFS(Source!J:J,Source!$B:$B,'Process (2)'!$B1000,Source!$Q:$Q,"Sáng"))))</f>
        <v/>
      </c>
      <c r="F1000" t="str">
        <f>IF($C1000="","",IF($C1000=0,"",
IF($D1000="","",SUMIFS(Source!K:K,Source!$B:$B,'Process (2)'!$B1000,Source!$Q:$Q,"Sáng"))))</f>
        <v/>
      </c>
      <c r="G1000" t="str">
        <f>IF($C1000="","",IF($C1000=0,"",
IF($D1000="","",SUMIFS(Source!L:L,Source!$B:$B,'Process (2)'!$B1000,Source!$Q:$Q,"Sáng"))))</f>
        <v/>
      </c>
      <c r="H1000" t="str">
        <f>IF($C1000="","",IF($C1000=0,"",
IF(SUMIFS(Source!M:M,Source!$B:$B,'Process (2)'!$B1000,Source!$Q:$Q,"Chiều")=0,"",SUMIFS(Source!M:M,Source!$B:$B,'Process (2)'!$B1000,Source!$Q:$Q,"Chiều"))))</f>
        <v/>
      </c>
      <c r="I1000" t="str">
        <f>IF($C1000="","",IF($C1000=0,"",
IF($H1000="","",SUMIFS(Source!J:J,Source!$B:$B,'Process (2)'!$B1000,Source!$Q:$Q,"Chiều"))))</f>
        <v/>
      </c>
      <c r="J1000" t="str">
        <f>IF($C1000="","",IF($C1000=0,"",
IF($H1000="","",SUMIFS(Source!K:K,Source!$B:$B,'Process (2)'!$B1000,Source!$Q:$Q,"Chiều"))))</f>
        <v/>
      </c>
      <c r="K1000" t="str">
        <f>IF($C1000="","",IF($C1000=0,"",
IF($H1000="","",SUMIFS(Source!L:L,Source!$B:$B,'Process (2)'!$B1000,Source!$Q:$Q,"Chiều"))))</f>
        <v/>
      </c>
    </row>
  </sheetData>
  <sheetProtection algorithmName="SHA-512" hashValue="i3hMLSmPCSF4YW188rfcwOURZbAh0ej1NZjxrKlRxrWJJgU4CMWOOnP8tNkb+9G5WLBtQU4W+jCypGjcc3aCtA==" saltValue="Hdm+cS7vcINf/fvLIZ6T3A==" spinCount="100000" sheet="1" objects="1" scenarios="1" selectLockedCells="1"/>
  <mergeCells count="5">
    <mergeCell ref="A1:A2"/>
    <mergeCell ref="B1:B2"/>
    <mergeCell ref="C1:C2"/>
    <mergeCell ref="D1:G1"/>
    <mergeCell ref="H1:K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00"/>
  <sheetViews>
    <sheetView topLeftCell="A113" workbookViewId="0">
      <selection activeCell="E130" sqref="E130"/>
    </sheetView>
  </sheetViews>
  <sheetFormatPr defaultRowHeight="15" x14ac:dyDescent="0.25"/>
  <cols>
    <col min="1" max="1" width="11" customWidth="1"/>
    <col min="2" max="2" width="32.42578125" customWidth="1"/>
  </cols>
  <sheetData>
    <row r="1" spans="1:2" x14ac:dyDescent="0.25">
      <c r="A1" s="60" t="s">
        <v>16</v>
      </c>
      <c r="B1" s="62" t="s">
        <v>7</v>
      </c>
    </row>
    <row r="2" spans="1:2" ht="15.75" thickBot="1" x14ac:dyDescent="0.3">
      <c r="A2" s="61"/>
      <c r="B2" s="63"/>
    </row>
    <row r="3" spans="1:2" x14ac:dyDescent="0.25">
      <c r="A3" s="45" t="s">
        <v>21</v>
      </c>
      <c r="B3" s="45" t="s">
        <v>22</v>
      </c>
    </row>
    <row r="4" spans="1:2" x14ac:dyDescent="0.25">
      <c r="A4" s="45" t="s">
        <v>21</v>
      </c>
      <c r="B4" s="45" t="s">
        <v>23</v>
      </c>
    </row>
    <row r="5" spans="1:2" x14ac:dyDescent="0.25">
      <c r="A5" s="45" t="s">
        <v>21</v>
      </c>
      <c r="B5" s="45" t="s">
        <v>95</v>
      </c>
    </row>
    <row r="6" spans="1:2" x14ac:dyDescent="0.25">
      <c r="A6" s="45" t="s">
        <v>21</v>
      </c>
      <c r="B6" s="45" t="s">
        <v>24</v>
      </c>
    </row>
    <row r="7" spans="1:2" x14ac:dyDescent="0.25">
      <c r="A7" s="45" t="s">
        <v>21</v>
      </c>
      <c r="B7" s="45" t="s">
        <v>25</v>
      </c>
    </row>
    <row r="8" spans="1:2" x14ac:dyDescent="0.25">
      <c r="A8" s="45" t="s">
        <v>21</v>
      </c>
      <c r="B8" s="45" t="s">
        <v>96</v>
      </c>
    </row>
    <row r="9" spans="1:2" x14ac:dyDescent="0.25">
      <c r="A9" s="45" t="s">
        <v>26</v>
      </c>
      <c r="B9" s="45" t="s">
        <v>27</v>
      </c>
    </row>
    <row r="10" spans="1:2" x14ac:dyDescent="0.25">
      <c r="A10" s="57" t="s">
        <v>21</v>
      </c>
      <c r="B10" s="57" t="s">
        <v>167</v>
      </c>
    </row>
    <row r="11" spans="1:2" x14ac:dyDescent="0.25">
      <c r="A11" s="45" t="s">
        <v>26</v>
      </c>
      <c r="B11" s="45" t="s">
        <v>28</v>
      </c>
    </row>
    <row r="12" spans="1:2" x14ac:dyDescent="0.25">
      <c r="A12" s="45" t="s">
        <v>26</v>
      </c>
      <c r="B12" s="45" t="s">
        <v>29</v>
      </c>
    </row>
    <row r="13" spans="1:2" x14ac:dyDescent="0.25">
      <c r="A13" s="45" t="s">
        <v>26</v>
      </c>
      <c r="B13" t="s">
        <v>31</v>
      </c>
    </row>
    <row r="14" spans="1:2" x14ac:dyDescent="0.25">
      <c r="A14" s="45" t="s">
        <v>26</v>
      </c>
      <c r="B14" s="45" t="s">
        <v>30</v>
      </c>
    </row>
    <row r="15" spans="1:2" x14ac:dyDescent="0.25">
      <c r="A15" s="45" t="s">
        <v>26</v>
      </c>
      <c r="B15" s="45" t="s">
        <v>135</v>
      </c>
    </row>
    <row r="16" spans="1:2" x14ac:dyDescent="0.25">
      <c r="A16" s="45" t="s">
        <v>26</v>
      </c>
      <c r="B16" t="s">
        <v>97</v>
      </c>
    </row>
    <row r="17" spans="1:2" x14ac:dyDescent="0.25">
      <c r="A17" s="45" t="s">
        <v>26</v>
      </c>
      <c r="B17" s="45" t="s">
        <v>101</v>
      </c>
    </row>
    <row r="18" spans="1:2" x14ac:dyDescent="0.25">
      <c r="A18" s="45" t="s">
        <v>26</v>
      </c>
      <c r="B18" s="45" t="s">
        <v>98</v>
      </c>
    </row>
    <row r="19" spans="1:2" x14ac:dyDescent="0.25">
      <c r="A19" s="45" t="s">
        <v>26</v>
      </c>
      <c r="B19" s="45" t="s">
        <v>102</v>
      </c>
    </row>
    <row r="20" spans="1:2" x14ac:dyDescent="0.25">
      <c r="A20" s="45" t="s">
        <v>26</v>
      </c>
      <c r="B20" s="45" t="s">
        <v>32</v>
      </c>
    </row>
    <row r="21" spans="1:2" x14ac:dyDescent="0.25">
      <c r="A21" s="45" t="s">
        <v>26</v>
      </c>
      <c r="B21" s="45" t="s">
        <v>99</v>
      </c>
    </row>
    <row r="22" spans="1:2" x14ac:dyDescent="0.25">
      <c r="A22" s="45" t="s">
        <v>26</v>
      </c>
      <c r="B22" s="45" t="s">
        <v>100</v>
      </c>
    </row>
    <row r="23" spans="1:2" x14ac:dyDescent="0.25">
      <c r="A23" s="45" t="s">
        <v>33</v>
      </c>
      <c r="B23" s="45" t="s">
        <v>34</v>
      </c>
    </row>
    <row r="24" spans="1:2" x14ac:dyDescent="0.25">
      <c r="A24" s="45" t="s">
        <v>33</v>
      </c>
      <c r="B24" s="45" t="s">
        <v>104</v>
      </c>
    </row>
    <row r="25" spans="1:2" x14ac:dyDescent="0.25">
      <c r="A25" s="45" t="s">
        <v>33</v>
      </c>
      <c r="B25" s="45" t="s">
        <v>136</v>
      </c>
    </row>
    <row r="26" spans="1:2" x14ac:dyDescent="0.25">
      <c r="A26" s="45" t="s">
        <v>33</v>
      </c>
      <c r="B26" s="45" t="s">
        <v>35</v>
      </c>
    </row>
    <row r="27" spans="1:2" x14ac:dyDescent="0.25">
      <c r="A27" s="45" t="s">
        <v>33</v>
      </c>
      <c r="B27" s="45" t="s">
        <v>36</v>
      </c>
    </row>
    <row r="28" spans="1:2" x14ac:dyDescent="0.25">
      <c r="A28" s="45" t="s">
        <v>33</v>
      </c>
      <c r="B28" s="45" t="s">
        <v>37</v>
      </c>
    </row>
    <row r="29" spans="1:2" x14ac:dyDescent="0.25">
      <c r="A29" s="45" t="s">
        <v>33</v>
      </c>
      <c r="B29" s="45" t="s">
        <v>105</v>
      </c>
    </row>
    <row r="30" spans="1:2" x14ac:dyDescent="0.25">
      <c r="A30" s="45" t="s">
        <v>33</v>
      </c>
      <c r="B30" s="45" t="s">
        <v>112</v>
      </c>
    </row>
    <row r="31" spans="1:2" x14ac:dyDescent="0.25">
      <c r="A31" s="45" t="s">
        <v>33</v>
      </c>
      <c r="B31" s="45" t="s">
        <v>107</v>
      </c>
    </row>
    <row r="32" spans="1:2" x14ac:dyDescent="0.25">
      <c r="A32" s="45" t="s">
        <v>33</v>
      </c>
      <c r="B32" s="45" t="s">
        <v>137</v>
      </c>
    </row>
    <row r="33" spans="1:2" x14ac:dyDescent="0.25">
      <c r="A33" s="45" t="s">
        <v>33</v>
      </c>
      <c r="B33" s="45" t="s">
        <v>111</v>
      </c>
    </row>
    <row r="34" spans="1:2" x14ac:dyDescent="0.25">
      <c r="A34" s="45" t="s">
        <v>33</v>
      </c>
      <c r="B34" s="45" t="s">
        <v>38</v>
      </c>
    </row>
    <row r="35" spans="1:2" x14ac:dyDescent="0.25">
      <c r="A35" s="45" t="s">
        <v>33</v>
      </c>
      <c r="B35" s="45" t="s">
        <v>39</v>
      </c>
    </row>
    <row r="36" spans="1:2" x14ac:dyDescent="0.25">
      <c r="A36" s="45" t="s">
        <v>33</v>
      </c>
      <c r="B36" s="45" t="s">
        <v>40</v>
      </c>
    </row>
    <row r="37" spans="1:2" x14ac:dyDescent="0.25">
      <c r="A37" s="45" t="s">
        <v>33</v>
      </c>
      <c r="B37" s="45" t="s">
        <v>138</v>
      </c>
    </row>
    <row r="38" spans="1:2" x14ac:dyDescent="0.25">
      <c r="A38" s="45" t="s">
        <v>33</v>
      </c>
      <c r="B38" s="45" t="s">
        <v>41</v>
      </c>
    </row>
    <row r="39" spans="1:2" x14ac:dyDescent="0.25">
      <c r="A39" s="45" t="s">
        <v>33</v>
      </c>
      <c r="B39" s="45" t="s">
        <v>114</v>
      </c>
    </row>
    <row r="40" spans="1:2" x14ac:dyDescent="0.25">
      <c r="A40" s="45" t="s">
        <v>42</v>
      </c>
      <c r="B40" s="45" t="s">
        <v>43</v>
      </c>
    </row>
    <row r="41" spans="1:2" x14ac:dyDescent="0.25">
      <c r="A41" s="45" t="s">
        <v>42</v>
      </c>
      <c r="B41" s="45" t="s">
        <v>44</v>
      </c>
    </row>
    <row r="42" spans="1:2" x14ac:dyDescent="0.25">
      <c r="A42" s="45" t="s">
        <v>42</v>
      </c>
      <c r="B42" s="45" t="s">
        <v>45</v>
      </c>
    </row>
    <row r="43" spans="1:2" x14ac:dyDescent="0.25">
      <c r="A43" s="45" t="s">
        <v>42</v>
      </c>
      <c r="B43" s="45" t="s">
        <v>46</v>
      </c>
    </row>
    <row r="44" spans="1:2" x14ac:dyDescent="0.25">
      <c r="A44" s="45" t="s">
        <v>42</v>
      </c>
      <c r="B44" s="45" t="s">
        <v>47</v>
      </c>
    </row>
    <row r="45" spans="1:2" x14ac:dyDescent="0.25">
      <c r="A45" s="45" t="s">
        <v>42</v>
      </c>
      <c r="B45" s="45" t="s">
        <v>139</v>
      </c>
    </row>
    <row r="46" spans="1:2" x14ac:dyDescent="0.25">
      <c r="A46" s="45" t="s">
        <v>42</v>
      </c>
      <c r="B46" s="45" t="s">
        <v>115</v>
      </c>
    </row>
    <row r="47" spans="1:2" x14ac:dyDescent="0.25">
      <c r="A47" s="45" t="s">
        <v>48</v>
      </c>
      <c r="B47" s="45" t="s">
        <v>49</v>
      </c>
    </row>
    <row r="48" spans="1:2" x14ac:dyDescent="0.25">
      <c r="A48" s="45" t="s">
        <v>48</v>
      </c>
      <c r="B48" s="45" t="s">
        <v>50</v>
      </c>
    </row>
    <row r="49" spans="1:2" x14ac:dyDescent="0.25">
      <c r="A49" s="45" t="s">
        <v>48</v>
      </c>
      <c r="B49" s="45" t="s">
        <v>116</v>
      </c>
    </row>
    <row r="50" spans="1:2" x14ac:dyDescent="0.25">
      <c r="A50" s="45" t="s">
        <v>48</v>
      </c>
      <c r="B50" s="45" t="s">
        <v>118</v>
      </c>
    </row>
    <row r="51" spans="1:2" x14ac:dyDescent="0.25">
      <c r="A51" s="45" t="s">
        <v>48</v>
      </c>
      <c r="B51" s="45" t="s">
        <v>51</v>
      </c>
    </row>
    <row r="52" spans="1:2" x14ac:dyDescent="0.25">
      <c r="A52" s="45" t="s">
        <v>52</v>
      </c>
      <c r="B52" s="57" t="s">
        <v>119</v>
      </c>
    </row>
    <row r="53" spans="1:2" x14ac:dyDescent="0.25">
      <c r="A53" s="45" t="s">
        <v>52</v>
      </c>
      <c r="B53" s="45" t="s">
        <v>53</v>
      </c>
    </row>
    <row r="54" spans="1:2" x14ac:dyDescent="0.25">
      <c r="A54" s="45" t="s">
        <v>52</v>
      </c>
      <c r="B54" s="45" t="s">
        <v>110</v>
      </c>
    </row>
    <row r="55" spans="1:2" x14ac:dyDescent="0.25">
      <c r="A55" s="45" t="s">
        <v>54</v>
      </c>
      <c r="B55" s="45" t="s">
        <v>55</v>
      </c>
    </row>
    <row r="56" spans="1:2" x14ac:dyDescent="0.25">
      <c r="A56" s="45" t="s">
        <v>54</v>
      </c>
      <c r="B56" s="45" t="s">
        <v>56</v>
      </c>
    </row>
    <row r="57" spans="1:2" x14ac:dyDescent="0.25">
      <c r="A57" s="45" t="s">
        <v>54</v>
      </c>
      <c r="B57" t="s">
        <v>131</v>
      </c>
    </row>
    <row r="58" spans="1:2" x14ac:dyDescent="0.25">
      <c r="A58" s="45" t="s">
        <v>54</v>
      </c>
      <c r="B58" s="45" t="s">
        <v>120</v>
      </c>
    </row>
    <row r="59" spans="1:2" x14ac:dyDescent="0.25">
      <c r="A59" s="45" t="s">
        <v>54</v>
      </c>
      <c r="B59" t="s">
        <v>124</v>
      </c>
    </row>
    <row r="60" spans="1:2" x14ac:dyDescent="0.25">
      <c r="A60" s="45" t="s">
        <v>54</v>
      </c>
      <c r="B60" t="s">
        <v>57</v>
      </c>
    </row>
    <row r="61" spans="1:2" x14ac:dyDescent="0.25">
      <c r="A61" s="45" t="s">
        <v>58</v>
      </c>
      <c r="B61" t="s">
        <v>59</v>
      </c>
    </row>
    <row r="62" spans="1:2" x14ac:dyDescent="0.25">
      <c r="A62" s="45" t="s">
        <v>58</v>
      </c>
      <c r="B62" t="s">
        <v>60</v>
      </c>
    </row>
    <row r="63" spans="1:2" x14ac:dyDescent="0.25">
      <c r="A63" s="45" t="s">
        <v>58</v>
      </c>
      <c r="B63" t="s">
        <v>140</v>
      </c>
    </row>
    <row r="64" spans="1:2" x14ac:dyDescent="0.25">
      <c r="A64" s="45" t="s">
        <v>58</v>
      </c>
      <c r="B64" t="s">
        <v>61</v>
      </c>
    </row>
    <row r="65" spans="1:2" x14ac:dyDescent="0.25">
      <c r="A65" s="45" t="s">
        <v>58</v>
      </c>
      <c r="B65" t="s">
        <v>62</v>
      </c>
    </row>
    <row r="66" spans="1:2" x14ac:dyDescent="0.25">
      <c r="A66" s="45" t="s">
        <v>63</v>
      </c>
      <c r="B66" s="45" t="s">
        <v>64</v>
      </c>
    </row>
    <row r="67" spans="1:2" x14ac:dyDescent="0.25">
      <c r="A67" s="45" t="s">
        <v>63</v>
      </c>
      <c r="B67" s="45" t="s">
        <v>65</v>
      </c>
    </row>
    <row r="68" spans="1:2" x14ac:dyDescent="0.25">
      <c r="A68" s="45" t="s">
        <v>63</v>
      </c>
      <c r="B68" s="45" t="s">
        <v>66</v>
      </c>
    </row>
    <row r="69" spans="1:2" x14ac:dyDescent="0.25">
      <c r="A69" s="45" t="s">
        <v>63</v>
      </c>
      <c r="B69" s="45" t="s">
        <v>123</v>
      </c>
    </row>
    <row r="70" spans="1:2" x14ac:dyDescent="0.25">
      <c r="A70" s="45" t="s">
        <v>63</v>
      </c>
      <c r="B70" s="45" t="s">
        <v>122</v>
      </c>
    </row>
    <row r="71" spans="1:2" x14ac:dyDescent="0.25">
      <c r="A71" s="45" t="s">
        <v>67</v>
      </c>
      <c r="B71" s="45" t="s">
        <v>69</v>
      </c>
    </row>
    <row r="72" spans="1:2" x14ac:dyDescent="0.25">
      <c r="A72" s="45" t="s">
        <v>67</v>
      </c>
      <c r="B72" s="45" t="s">
        <v>70</v>
      </c>
    </row>
    <row r="73" spans="1:2" x14ac:dyDescent="0.25">
      <c r="A73" s="45" t="s">
        <v>67</v>
      </c>
      <c r="B73" s="45" t="s">
        <v>68</v>
      </c>
    </row>
    <row r="74" spans="1:2" x14ac:dyDescent="0.25">
      <c r="A74" s="45" t="s">
        <v>42</v>
      </c>
      <c r="B74" s="45" t="s">
        <v>129</v>
      </c>
    </row>
    <row r="75" spans="1:2" x14ac:dyDescent="0.25">
      <c r="A75" s="45" t="s">
        <v>33</v>
      </c>
      <c r="B75" s="45" t="s">
        <v>103</v>
      </c>
    </row>
    <row r="76" spans="1:2" x14ac:dyDescent="0.25">
      <c r="A76" s="45" t="s">
        <v>21</v>
      </c>
      <c r="B76" s="45" t="s">
        <v>141</v>
      </c>
    </row>
    <row r="77" spans="1:2" x14ac:dyDescent="0.25">
      <c r="A77" s="45" t="s">
        <v>33</v>
      </c>
      <c r="B77" s="45" t="s">
        <v>108</v>
      </c>
    </row>
    <row r="78" spans="1:2" x14ac:dyDescent="0.25">
      <c r="A78" s="45" t="s">
        <v>54</v>
      </c>
      <c r="B78" s="45" t="s">
        <v>142</v>
      </c>
    </row>
    <row r="79" spans="1:2" x14ac:dyDescent="0.25">
      <c r="A79" s="45" t="s">
        <v>54</v>
      </c>
      <c r="B79" s="46" t="s">
        <v>143</v>
      </c>
    </row>
    <row r="80" spans="1:2" x14ac:dyDescent="0.25">
      <c r="A80" s="45" t="s">
        <v>33</v>
      </c>
      <c r="B80" s="45" t="s">
        <v>106</v>
      </c>
    </row>
    <row r="81" spans="1:2" x14ac:dyDescent="0.25">
      <c r="A81" s="45" t="s">
        <v>58</v>
      </c>
      <c r="B81" s="45" t="s">
        <v>121</v>
      </c>
    </row>
    <row r="82" spans="1:2" x14ac:dyDescent="0.25">
      <c r="A82" s="45" t="s">
        <v>48</v>
      </c>
      <c r="B82" s="45" t="s">
        <v>117</v>
      </c>
    </row>
    <row r="83" spans="1:2" x14ac:dyDescent="0.25">
      <c r="A83" s="45" t="s">
        <v>42</v>
      </c>
      <c r="B83" s="45" t="s">
        <v>144</v>
      </c>
    </row>
    <row r="84" spans="1:2" x14ac:dyDescent="0.25">
      <c r="A84" s="45" t="s">
        <v>33</v>
      </c>
      <c r="B84" s="45" t="s">
        <v>113</v>
      </c>
    </row>
    <row r="85" spans="1:2" x14ac:dyDescent="0.25">
      <c r="A85" s="45" t="s">
        <v>58</v>
      </c>
      <c r="B85" s="45" t="s">
        <v>165</v>
      </c>
    </row>
    <row r="86" spans="1:2" x14ac:dyDescent="0.25">
      <c r="A86" s="45" t="s">
        <v>33</v>
      </c>
      <c r="B86" s="45" t="s">
        <v>110</v>
      </c>
    </row>
    <row r="87" spans="1:2" x14ac:dyDescent="0.25">
      <c r="A87" s="45" t="s">
        <v>33</v>
      </c>
      <c r="B87" s="45" t="s">
        <v>109</v>
      </c>
    </row>
    <row r="88" spans="1:2" x14ac:dyDescent="0.25">
      <c r="A88" s="54" t="s">
        <v>177</v>
      </c>
      <c r="B88" s="50" t="s">
        <v>134</v>
      </c>
    </row>
    <row r="89" spans="1:2" x14ac:dyDescent="0.25">
      <c r="A89" s="54" t="s">
        <v>177</v>
      </c>
      <c r="B89" s="50" t="s">
        <v>152</v>
      </c>
    </row>
    <row r="90" spans="1:2" x14ac:dyDescent="0.25">
      <c r="A90" s="54" t="s">
        <v>177</v>
      </c>
      <c r="B90" s="50" t="s">
        <v>132</v>
      </c>
    </row>
    <row r="91" spans="1:2" x14ac:dyDescent="0.25">
      <c r="A91" s="54" t="s">
        <v>177</v>
      </c>
      <c r="B91" s="55" t="s">
        <v>153</v>
      </c>
    </row>
    <row r="92" spans="1:2" x14ac:dyDescent="0.25">
      <c r="A92" s="54" t="s">
        <v>177</v>
      </c>
      <c r="B92" s="55" t="s">
        <v>154</v>
      </c>
    </row>
    <row r="93" spans="1:2" x14ac:dyDescent="0.25">
      <c r="A93" s="54" t="s">
        <v>177</v>
      </c>
      <c r="B93" s="55" t="s">
        <v>155</v>
      </c>
    </row>
    <row r="94" spans="1:2" x14ac:dyDescent="0.25">
      <c r="A94" s="54" t="s">
        <v>145</v>
      </c>
      <c r="B94" s="55" t="s">
        <v>156</v>
      </c>
    </row>
    <row r="95" spans="1:2" x14ac:dyDescent="0.25">
      <c r="A95" s="54" t="s">
        <v>145</v>
      </c>
      <c r="B95" s="50" t="s">
        <v>146</v>
      </c>
    </row>
    <row r="96" spans="1:2" x14ac:dyDescent="0.25">
      <c r="A96" s="54" t="s">
        <v>145</v>
      </c>
      <c r="B96" s="50" t="s">
        <v>127</v>
      </c>
    </row>
    <row r="97" spans="1:2" x14ac:dyDescent="0.25">
      <c r="A97" s="53" t="s">
        <v>145</v>
      </c>
      <c r="B97" s="56" t="s">
        <v>133</v>
      </c>
    </row>
    <row r="98" spans="1:2" x14ac:dyDescent="0.25">
      <c r="A98" s="53" t="s">
        <v>147</v>
      </c>
      <c r="B98" s="53" t="s">
        <v>148</v>
      </c>
    </row>
    <row r="99" spans="1:2" x14ac:dyDescent="0.25">
      <c r="A99" s="57" t="s">
        <v>48</v>
      </c>
      <c r="B99" s="45" t="s">
        <v>166</v>
      </c>
    </row>
    <row r="100" spans="1:2" x14ac:dyDescent="0.25">
      <c r="A100" s="45" t="s">
        <v>147</v>
      </c>
      <c r="B100" s="45" t="s">
        <v>149</v>
      </c>
    </row>
    <row r="101" spans="1:2" x14ac:dyDescent="0.25">
      <c r="A101" s="45" t="s">
        <v>147</v>
      </c>
      <c r="B101" s="47" t="s">
        <v>126</v>
      </c>
    </row>
    <row r="102" spans="1:2" x14ac:dyDescent="0.25">
      <c r="A102" s="45" t="s">
        <v>147</v>
      </c>
      <c r="B102" s="45" t="s">
        <v>125</v>
      </c>
    </row>
    <row r="103" spans="1:2" x14ac:dyDescent="0.25">
      <c r="A103" s="45" t="s">
        <v>147</v>
      </c>
      <c r="B103" s="46" t="s">
        <v>150</v>
      </c>
    </row>
    <row r="104" spans="1:2" x14ac:dyDescent="0.25">
      <c r="A104" s="45" t="s">
        <v>147</v>
      </c>
      <c r="B104" s="46" t="s">
        <v>130</v>
      </c>
    </row>
    <row r="105" spans="1:2" x14ac:dyDescent="0.25">
      <c r="A105" s="45" t="s">
        <v>147</v>
      </c>
      <c r="B105" s="46" t="s">
        <v>128</v>
      </c>
    </row>
    <row r="106" spans="1:2" x14ac:dyDescent="0.25">
      <c r="A106" s="45" t="s">
        <v>33</v>
      </c>
      <c r="B106" s="45" t="s">
        <v>158</v>
      </c>
    </row>
    <row r="107" spans="1:2" x14ac:dyDescent="0.25">
      <c r="A107" s="45" t="s">
        <v>147</v>
      </c>
      <c r="B107" s="45" t="s">
        <v>151</v>
      </c>
    </row>
    <row r="108" spans="1:2" x14ac:dyDescent="0.25">
      <c r="A108" s="45" t="s">
        <v>147</v>
      </c>
      <c r="B108" s="49" t="s">
        <v>157</v>
      </c>
    </row>
    <row r="109" spans="1:2" x14ac:dyDescent="0.25">
      <c r="A109" s="50" t="s">
        <v>63</v>
      </c>
      <c r="B109" s="49" t="s">
        <v>173</v>
      </c>
    </row>
    <row r="110" spans="1:2" x14ac:dyDescent="0.25">
      <c r="A110" s="50" t="s">
        <v>145</v>
      </c>
      <c r="B110" s="50" t="s">
        <v>160</v>
      </c>
    </row>
    <row r="111" spans="1:2" x14ac:dyDescent="0.25">
      <c r="A111" s="50" t="s">
        <v>145</v>
      </c>
      <c r="B111" s="50" t="s">
        <v>161</v>
      </c>
    </row>
    <row r="112" spans="1:2" x14ac:dyDescent="0.25">
      <c r="A112" s="50" t="s">
        <v>147</v>
      </c>
      <c r="B112" s="50" t="s">
        <v>162</v>
      </c>
    </row>
    <row r="113" spans="1:2" x14ac:dyDescent="0.25">
      <c r="A113" s="50" t="s">
        <v>145</v>
      </c>
      <c r="B113" s="50" t="s">
        <v>163</v>
      </c>
    </row>
    <row r="114" spans="1:2" x14ac:dyDescent="0.25">
      <c r="A114" s="50" t="s">
        <v>145</v>
      </c>
      <c r="B114" s="50" t="s">
        <v>164</v>
      </c>
    </row>
    <row r="115" spans="1:2" x14ac:dyDescent="0.25">
      <c r="A115" s="50" t="s">
        <v>63</v>
      </c>
      <c r="B115" s="50" t="s">
        <v>159</v>
      </c>
    </row>
    <row r="116" spans="1:2" x14ac:dyDescent="0.25">
      <c r="A116" s="50" t="s">
        <v>177</v>
      </c>
      <c r="B116" s="50" t="s">
        <v>152</v>
      </c>
    </row>
    <row r="117" spans="1:2" x14ac:dyDescent="0.25">
      <c r="A117" s="50" t="s">
        <v>147</v>
      </c>
      <c r="B117" s="49" t="s">
        <v>169</v>
      </c>
    </row>
    <row r="118" spans="1:2" x14ac:dyDescent="0.25">
      <c r="A118" s="50" t="s">
        <v>147</v>
      </c>
      <c r="B118" s="49" t="s">
        <v>170</v>
      </c>
    </row>
    <row r="119" spans="1:2" x14ac:dyDescent="0.25">
      <c r="A119" s="50" t="s">
        <v>147</v>
      </c>
      <c r="B119" s="49" t="s">
        <v>171</v>
      </c>
    </row>
    <row r="120" spans="1:2" x14ac:dyDescent="0.25">
      <c r="A120" s="50" t="s">
        <v>177</v>
      </c>
      <c r="B120" s="49" t="s">
        <v>168</v>
      </c>
    </row>
    <row r="121" spans="1:2" x14ac:dyDescent="0.25">
      <c r="A121" s="57" t="s">
        <v>147</v>
      </c>
      <c r="B121" s="50" t="s">
        <v>172</v>
      </c>
    </row>
    <row r="122" spans="1:2" x14ac:dyDescent="0.25">
      <c r="A122" s="57" t="s">
        <v>147</v>
      </c>
      <c r="B122" t="s">
        <v>174</v>
      </c>
    </row>
    <row r="123" spans="1:2" x14ac:dyDescent="0.25">
      <c r="A123" s="57" t="s">
        <v>147</v>
      </c>
      <c r="B123" s="49" t="s">
        <v>175</v>
      </c>
    </row>
    <row r="124" spans="1:2" x14ac:dyDescent="0.25">
      <c r="A124" s="54"/>
      <c r="B124" s="50"/>
    </row>
    <row r="125" spans="1:2" x14ac:dyDescent="0.25">
      <c r="A125" s="51"/>
      <c r="B125" s="49"/>
    </row>
    <row r="126" spans="1:2" x14ac:dyDescent="0.25">
      <c r="A126" s="51"/>
      <c r="B126" s="49"/>
    </row>
    <row r="127" spans="1:2" x14ac:dyDescent="0.25">
      <c r="A127" s="48"/>
      <c r="B127" s="49"/>
    </row>
    <row r="128" spans="1:2" x14ac:dyDescent="0.25">
      <c r="A128" s="48"/>
      <c r="B128" s="49"/>
    </row>
    <row r="129" spans="1:2" x14ac:dyDescent="0.25">
      <c r="A129" s="48"/>
      <c r="B129" s="49"/>
    </row>
    <row r="130" spans="1:2" x14ac:dyDescent="0.25">
      <c r="A130" s="48"/>
      <c r="B130" s="49"/>
    </row>
    <row r="131" spans="1:2" x14ac:dyDescent="0.25">
      <c r="A131" s="48"/>
      <c r="B131" s="49"/>
    </row>
    <row r="132" spans="1:2" x14ac:dyDescent="0.25">
      <c r="A132" s="48"/>
      <c r="B132" s="50"/>
    </row>
    <row r="133" spans="1:2" x14ac:dyDescent="0.25">
      <c r="A133" s="48"/>
      <c r="B133" s="49"/>
    </row>
    <row r="134" spans="1:2" x14ac:dyDescent="0.25">
      <c r="A134" s="48"/>
      <c r="B134" s="49"/>
    </row>
    <row r="135" spans="1:2" x14ac:dyDescent="0.25">
      <c r="A135" s="48"/>
      <c r="B135" s="49"/>
    </row>
    <row r="136" spans="1:2" x14ac:dyDescent="0.25">
      <c r="A136" s="48"/>
      <c r="B136" s="49"/>
    </row>
    <row r="137" spans="1:2" x14ac:dyDescent="0.25">
      <c r="A137" s="48"/>
      <c r="B137" s="49"/>
    </row>
    <row r="138" spans="1:2" x14ac:dyDescent="0.25">
      <c r="A138" s="48"/>
      <c r="B138" s="49"/>
    </row>
    <row r="139" spans="1:2" x14ac:dyDescent="0.25">
      <c r="A139" s="48"/>
      <c r="B139" s="49"/>
    </row>
    <row r="140" spans="1:2" x14ac:dyDescent="0.25">
      <c r="A140" s="48"/>
      <c r="B140" s="49"/>
    </row>
    <row r="141" spans="1:2" x14ac:dyDescent="0.25">
      <c r="A141" s="48"/>
      <c r="B141" s="49"/>
    </row>
    <row r="142" spans="1:2" x14ac:dyDescent="0.25">
      <c r="A142" s="48"/>
      <c r="B142" s="49"/>
    </row>
    <row r="143" spans="1:2" x14ac:dyDescent="0.25">
      <c r="A143" s="48"/>
      <c r="B143" s="49"/>
    </row>
    <row r="144" spans="1:2" x14ac:dyDescent="0.25">
      <c r="A144" s="48"/>
      <c r="B144" s="49"/>
    </row>
    <row r="145" spans="1:2" x14ac:dyDescent="0.25">
      <c r="A145" s="48"/>
      <c r="B145" s="49"/>
    </row>
    <row r="146" spans="1:2" x14ac:dyDescent="0.25">
      <c r="A146" s="48"/>
      <c r="B146" s="50"/>
    </row>
    <row r="147" spans="1:2" x14ac:dyDescent="0.25">
      <c r="A147" s="48"/>
      <c r="B147" s="50"/>
    </row>
    <row r="148" spans="1:2" x14ac:dyDescent="0.25">
      <c r="A148" s="48"/>
      <c r="B148" s="50"/>
    </row>
    <row r="149" spans="1:2" x14ac:dyDescent="0.25">
      <c r="A149" s="48"/>
      <c r="B149" s="50"/>
    </row>
    <row r="150" spans="1:2" x14ac:dyDescent="0.25">
      <c r="A150" s="51"/>
      <c r="B150" s="50"/>
    </row>
    <row r="151" spans="1:2" x14ac:dyDescent="0.25">
      <c r="A151" s="50"/>
      <c r="B151" s="50"/>
    </row>
    <row r="152" spans="1:2" x14ac:dyDescent="0.25">
      <c r="A152" s="50"/>
      <c r="B152" s="50"/>
    </row>
    <row r="153" spans="1:2" x14ac:dyDescent="0.25">
      <c r="A153" s="50"/>
      <c r="B153" s="50"/>
    </row>
    <row r="154" spans="1:2" x14ac:dyDescent="0.25">
      <c r="A154" s="50"/>
      <c r="B154" s="50"/>
    </row>
    <row r="155" spans="1:2" x14ac:dyDescent="0.25">
      <c r="A155" s="50"/>
      <c r="B155" s="50"/>
    </row>
    <row r="156" spans="1:2" x14ac:dyDescent="0.25">
      <c r="A156" s="50"/>
      <c r="B156" s="50"/>
    </row>
    <row r="157" spans="1:2" x14ac:dyDescent="0.25">
      <c r="A157" s="50"/>
      <c r="B157" s="50"/>
    </row>
    <row r="158" spans="1:2" x14ac:dyDescent="0.25">
      <c r="A158" s="50"/>
      <c r="B158" s="50"/>
    </row>
    <row r="159" spans="1:2" x14ac:dyDescent="0.25">
      <c r="A159" s="50"/>
      <c r="B159" s="50"/>
    </row>
    <row r="160" spans="1:2" x14ac:dyDescent="0.25">
      <c r="A160" s="50"/>
      <c r="B160" s="50"/>
    </row>
    <row r="161" spans="1:2" x14ac:dyDescent="0.25">
      <c r="A161" s="50"/>
      <c r="B161" s="50"/>
    </row>
    <row r="162" spans="1:2" x14ac:dyDescent="0.25">
      <c r="A162" s="50"/>
      <c r="B162" s="50"/>
    </row>
    <row r="163" spans="1:2" x14ac:dyDescent="0.25">
      <c r="A163" s="50"/>
      <c r="B163" s="50"/>
    </row>
    <row r="164" spans="1:2" x14ac:dyDescent="0.25">
      <c r="A164" s="50"/>
      <c r="B164" s="50"/>
    </row>
    <row r="165" spans="1:2" x14ac:dyDescent="0.25">
      <c r="A165" s="50"/>
      <c r="B165" s="50"/>
    </row>
    <row r="166" spans="1:2" x14ac:dyDescent="0.25">
      <c r="A166" s="50"/>
      <c r="B166" s="50"/>
    </row>
    <row r="167" spans="1:2" x14ac:dyDescent="0.25">
      <c r="A167" s="50"/>
      <c r="B167" s="50"/>
    </row>
    <row r="168" spans="1:2" x14ac:dyDescent="0.25">
      <c r="A168" s="50"/>
      <c r="B168" s="50"/>
    </row>
    <row r="169" spans="1:2" x14ac:dyDescent="0.25">
      <c r="A169" s="50"/>
      <c r="B169" s="50"/>
    </row>
    <row r="170" spans="1:2" x14ac:dyDescent="0.25">
      <c r="A170" s="50"/>
      <c r="B170" s="50"/>
    </row>
    <row r="171" spans="1:2" x14ac:dyDescent="0.25">
      <c r="A171" s="50"/>
      <c r="B171" s="50"/>
    </row>
    <row r="172" spans="1:2" x14ac:dyDescent="0.25">
      <c r="A172" s="50"/>
      <c r="B172" s="50"/>
    </row>
    <row r="173" spans="1:2" x14ac:dyDescent="0.25">
      <c r="A173" s="50"/>
      <c r="B173" s="50"/>
    </row>
    <row r="174" spans="1:2" x14ac:dyDescent="0.25">
      <c r="A174" s="50"/>
      <c r="B174" s="50"/>
    </row>
    <row r="175" spans="1:2" x14ac:dyDescent="0.25">
      <c r="A175" s="50"/>
      <c r="B175" s="50"/>
    </row>
    <row r="176" spans="1:2" x14ac:dyDescent="0.25">
      <c r="A176" s="50"/>
      <c r="B176" s="50"/>
    </row>
    <row r="177" spans="1:2" x14ac:dyDescent="0.25">
      <c r="A177" s="50"/>
      <c r="B177" s="50"/>
    </row>
    <row r="178" spans="1:2" x14ac:dyDescent="0.25">
      <c r="A178" s="50"/>
      <c r="B178" s="50"/>
    </row>
    <row r="179" spans="1:2" x14ac:dyDescent="0.25">
      <c r="A179" s="50"/>
      <c r="B179" s="50"/>
    </row>
    <row r="180" spans="1:2" x14ac:dyDescent="0.25">
      <c r="A180" s="50"/>
      <c r="B180" s="50"/>
    </row>
    <row r="181" spans="1:2" x14ac:dyDescent="0.25">
      <c r="A181" s="50"/>
      <c r="B181" s="50"/>
    </row>
    <row r="182" spans="1:2" x14ac:dyDescent="0.25">
      <c r="A182" s="50"/>
      <c r="B182" s="50"/>
    </row>
    <row r="183" spans="1:2" x14ac:dyDescent="0.25">
      <c r="A183" s="50"/>
      <c r="B183" s="50"/>
    </row>
    <row r="184" spans="1:2" x14ac:dyDescent="0.25">
      <c r="A184" s="50"/>
      <c r="B184" s="50"/>
    </row>
    <row r="185" spans="1:2" x14ac:dyDescent="0.25">
      <c r="A185" s="50"/>
      <c r="B185" s="50"/>
    </row>
    <row r="186" spans="1:2" x14ac:dyDescent="0.25">
      <c r="A186" s="50"/>
      <c r="B186" s="50"/>
    </row>
    <row r="187" spans="1:2" x14ac:dyDescent="0.25">
      <c r="A187" s="50"/>
      <c r="B187" s="50"/>
    </row>
    <row r="188" spans="1:2" x14ac:dyDescent="0.25">
      <c r="A188" s="50"/>
      <c r="B188" s="50"/>
    </row>
    <row r="189" spans="1:2" x14ac:dyDescent="0.25">
      <c r="A189" s="50"/>
      <c r="B189" s="50"/>
    </row>
    <row r="190" spans="1:2" x14ac:dyDescent="0.25">
      <c r="A190" s="50"/>
      <c r="B190" s="50"/>
    </row>
    <row r="191" spans="1:2" x14ac:dyDescent="0.25">
      <c r="A191" s="50"/>
      <c r="B191" s="50"/>
    </row>
    <row r="192" spans="1:2" x14ac:dyDescent="0.25">
      <c r="A192" s="50"/>
      <c r="B192" s="50"/>
    </row>
    <row r="193" spans="1:2" x14ac:dyDescent="0.25">
      <c r="A193" s="50"/>
      <c r="B193" s="50"/>
    </row>
    <row r="194" spans="1:2" x14ac:dyDescent="0.25">
      <c r="A194" s="50"/>
      <c r="B194" s="50"/>
    </row>
    <row r="195" spans="1:2" x14ac:dyDescent="0.25">
      <c r="A195" s="50"/>
      <c r="B195" s="50"/>
    </row>
    <row r="196" spans="1:2" x14ac:dyDescent="0.25">
      <c r="A196" s="50"/>
      <c r="B196" s="50"/>
    </row>
    <row r="197" spans="1:2" x14ac:dyDescent="0.25">
      <c r="A197" s="50"/>
      <c r="B197" s="50"/>
    </row>
    <row r="198" spans="1:2" x14ac:dyDescent="0.25">
      <c r="A198" s="50"/>
      <c r="B198" s="50"/>
    </row>
    <row r="199" spans="1:2" x14ac:dyDescent="0.25">
      <c r="A199" s="50"/>
      <c r="B199" s="50"/>
    </row>
    <row r="200" spans="1:2" x14ac:dyDescent="0.25">
      <c r="A200" s="50"/>
      <c r="B200" s="50"/>
    </row>
    <row r="201" spans="1:2" x14ac:dyDescent="0.25">
      <c r="A201" s="50"/>
      <c r="B201" s="50"/>
    </row>
    <row r="202" spans="1:2" x14ac:dyDescent="0.25">
      <c r="A202" s="50"/>
      <c r="B202" s="50"/>
    </row>
    <row r="203" spans="1:2" x14ac:dyDescent="0.25">
      <c r="A203" s="50"/>
      <c r="B203" s="50"/>
    </row>
    <row r="204" spans="1:2" x14ac:dyDescent="0.25">
      <c r="A204" s="50"/>
      <c r="B204" s="50"/>
    </row>
    <row r="205" spans="1:2" x14ac:dyDescent="0.25">
      <c r="A205" s="50"/>
      <c r="B205" s="50"/>
    </row>
    <row r="206" spans="1:2" x14ac:dyDescent="0.25">
      <c r="A206" s="50"/>
      <c r="B206" s="50"/>
    </row>
    <row r="207" spans="1:2" x14ac:dyDescent="0.25">
      <c r="A207" s="50"/>
      <c r="B207" s="50"/>
    </row>
    <row r="208" spans="1:2" x14ac:dyDescent="0.25">
      <c r="A208" s="50"/>
      <c r="B208" s="50"/>
    </row>
    <row r="209" spans="1:2" x14ac:dyDescent="0.25">
      <c r="A209" s="50"/>
      <c r="B209" s="50"/>
    </row>
    <row r="210" spans="1:2" x14ac:dyDescent="0.25">
      <c r="A210" s="50"/>
      <c r="B210" s="50"/>
    </row>
    <row r="211" spans="1:2" x14ac:dyDescent="0.25">
      <c r="A211" s="50"/>
      <c r="B211" s="50"/>
    </row>
    <row r="212" spans="1:2" x14ac:dyDescent="0.25">
      <c r="A212" s="50"/>
      <c r="B212" s="50"/>
    </row>
    <row r="213" spans="1:2" x14ac:dyDescent="0.25">
      <c r="A213" s="50"/>
      <c r="B213" s="50"/>
    </row>
    <row r="214" spans="1:2" x14ac:dyDescent="0.25">
      <c r="A214" s="50"/>
      <c r="B214" s="50"/>
    </row>
    <row r="215" spans="1:2" x14ac:dyDescent="0.25">
      <c r="A215" s="50"/>
      <c r="B215" s="50"/>
    </row>
    <row r="216" spans="1:2" x14ac:dyDescent="0.25">
      <c r="A216" s="50"/>
      <c r="B216" s="50"/>
    </row>
    <row r="217" spans="1:2" x14ac:dyDescent="0.25">
      <c r="A217" s="50"/>
      <c r="B217" s="50"/>
    </row>
    <row r="218" spans="1:2" x14ac:dyDescent="0.25">
      <c r="A218" s="50"/>
      <c r="B218" s="50"/>
    </row>
    <row r="219" spans="1:2" x14ac:dyDescent="0.25">
      <c r="A219" s="50"/>
      <c r="B219" s="50"/>
    </row>
    <row r="220" spans="1:2" x14ac:dyDescent="0.25">
      <c r="A220" s="50"/>
      <c r="B220" s="50"/>
    </row>
    <row r="221" spans="1:2" x14ac:dyDescent="0.25">
      <c r="A221" s="50"/>
      <c r="B221" s="50"/>
    </row>
    <row r="222" spans="1:2" x14ac:dyDescent="0.25">
      <c r="A222" s="50"/>
      <c r="B222" s="50"/>
    </row>
    <row r="223" spans="1:2" x14ac:dyDescent="0.25">
      <c r="A223" s="50"/>
      <c r="B223" s="50"/>
    </row>
    <row r="224" spans="1:2" x14ac:dyDescent="0.25">
      <c r="A224" s="50"/>
      <c r="B224" s="50"/>
    </row>
    <row r="225" spans="1:2" x14ac:dyDescent="0.25">
      <c r="A225" s="50"/>
      <c r="B225" s="50"/>
    </row>
    <row r="226" spans="1:2" x14ac:dyDescent="0.25">
      <c r="A226" s="50"/>
      <c r="B226" s="50"/>
    </row>
    <row r="227" spans="1:2" x14ac:dyDescent="0.25">
      <c r="A227" s="50"/>
      <c r="B227" s="50"/>
    </row>
    <row r="228" spans="1:2" x14ac:dyDescent="0.25">
      <c r="A228" s="50"/>
      <c r="B228" s="50"/>
    </row>
    <row r="229" spans="1:2" x14ac:dyDescent="0.25">
      <c r="A229" s="50"/>
      <c r="B229" s="50"/>
    </row>
    <row r="230" spans="1:2" x14ac:dyDescent="0.25">
      <c r="A230" s="50"/>
      <c r="B230" s="50"/>
    </row>
    <row r="231" spans="1:2" x14ac:dyDescent="0.25">
      <c r="A231" s="50"/>
      <c r="B231" s="50"/>
    </row>
    <row r="232" spans="1:2" x14ac:dyDescent="0.25">
      <c r="A232" s="50"/>
      <c r="B232" s="50"/>
    </row>
    <row r="233" spans="1:2" x14ac:dyDescent="0.25">
      <c r="A233" s="50"/>
      <c r="B233" s="50"/>
    </row>
    <row r="234" spans="1:2" x14ac:dyDescent="0.25">
      <c r="A234" s="50"/>
      <c r="B234" s="50"/>
    </row>
    <row r="235" spans="1:2" x14ac:dyDescent="0.25">
      <c r="A235" s="50"/>
      <c r="B235" s="50"/>
    </row>
    <row r="236" spans="1:2" x14ac:dyDescent="0.25">
      <c r="A236" s="50"/>
      <c r="B236" s="50"/>
    </row>
    <row r="237" spans="1:2" x14ac:dyDescent="0.25">
      <c r="A237" s="50"/>
      <c r="B237" s="50"/>
    </row>
    <row r="238" spans="1:2" x14ac:dyDescent="0.25">
      <c r="A238" s="50"/>
      <c r="B238" s="50"/>
    </row>
    <row r="239" spans="1:2" x14ac:dyDescent="0.25">
      <c r="A239" s="50"/>
      <c r="B239" s="50"/>
    </row>
    <row r="240" spans="1:2" x14ac:dyDescent="0.25">
      <c r="A240" s="45"/>
      <c r="B240" s="45"/>
    </row>
    <row r="241" spans="1:2" x14ac:dyDescent="0.25">
      <c r="A241" s="45"/>
      <c r="B241" s="45"/>
    </row>
    <row r="242" spans="1:2" x14ac:dyDescent="0.25">
      <c r="A242" s="45"/>
      <c r="B242" s="45"/>
    </row>
    <row r="243" spans="1:2" x14ac:dyDescent="0.25">
      <c r="A243" s="45"/>
      <c r="B243" s="45"/>
    </row>
    <row r="244" spans="1:2" x14ac:dyDescent="0.25">
      <c r="A244" s="45"/>
      <c r="B244" s="45"/>
    </row>
    <row r="245" spans="1:2" x14ac:dyDescent="0.25">
      <c r="A245" s="45"/>
      <c r="B245" s="45"/>
    </row>
    <row r="246" spans="1:2" x14ac:dyDescent="0.25">
      <c r="A246" s="45"/>
      <c r="B246" s="45"/>
    </row>
    <row r="247" spans="1:2" x14ac:dyDescent="0.25">
      <c r="A247" s="45"/>
      <c r="B247" s="45"/>
    </row>
    <row r="248" spans="1:2" x14ac:dyDescent="0.25">
      <c r="A248" s="45"/>
      <c r="B248" s="45"/>
    </row>
    <row r="249" spans="1:2" x14ac:dyDescent="0.25">
      <c r="A249" s="45"/>
      <c r="B249" s="45"/>
    </row>
    <row r="250" spans="1:2" x14ac:dyDescent="0.25">
      <c r="A250" s="45"/>
      <c r="B250" s="45"/>
    </row>
    <row r="251" spans="1:2" x14ac:dyDescent="0.25">
      <c r="A251" s="45"/>
      <c r="B251" s="45"/>
    </row>
    <row r="252" spans="1:2" x14ac:dyDescent="0.25">
      <c r="A252" s="45"/>
      <c r="B252" s="45"/>
    </row>
    <row r="253" spans="1:2" x14ac:dyDescent="0.25">
      <c r="A253" s="45"/>
      <c r="B253" s="45"/>
    </row>
    <row r="254" spans="1:2" x14ac:dyDescent="0.25">
      <c r="A254" s="45"/>
      <c r="B254" s="45"/>
    </row>
    <row r="255" spans="1:2" x14ac:dyDescent="0.25">
      <c r="A255" s="45"/>
      <c r="B255" s="45"/>
    </row>
    <row r="256" spans="1:2" x14ac:dyDescent="0.25">
      <c r="A256" s="45"/>
      <c r="B256" s="45"/>
    </row>
    <row r="257" spans="1:2" x14ac:dyDescent="0.25">
      <c r="A257" s="45"/>
      <c r="B257" s="45"/>
    </row>
    <row r="258" spans="1:2" x14ac:dyDescent="0.25">
      <c r="A258" s="45"/>
      <c r="B258" s="45"/>
    </row>
    <row r="259" spans="1:2" x14ac:dyDescent="0.25">
      <c r="A259" s="45"/>
      <c r="B259" s="45"/>
    </row>
    <row r="260" spans="1:2" x14ac:dyDescent="0.25">
      <c r="A260" s="45"/>
      <c r="B260" s="45"/>
    </row>
    <row r="261" spans="1:2" x14ac:dyDescent="0.25">
      <c r="A261" s="45"/>
      <c r="B261" s="45"/>
    </row>
    <row r="262" spans="1:2" x14ac:dyDescent="0.25">
      <c r="A262" s="45"/>
      <c r="B262" s="45"/>
    </row>
    <row r="263" spans="1:2" x14ac:dyDescent="0.25">
      <c r="A263" s="45"/>
      <c r="B263" s="45"/>
    </row>
    <row r="264" spans="1:2" x14ac:dyDescent="0.25">
      <c r="A264" s="45"/>
      <c r="B264" s="45"/>
    </row>
    <row r="265" spans="1:2" x14ac:dyDescent="0.25">
      <c r="A265" s="45"/>
      <c r="B265" s="45"/>
    </row>
    <row r="266" spans="1:2" x14ac:dyDescent="0.25">
      <c r="A266" s="45"/>
      <c r="B266" s="45"/>
    </row>
    <row r="267" spans="1:2" x14ac:dyDescent="0.25">
      <c r="A267" s="45"/>
      <c r="B267" s="45"/>
    </row>
    <row r="268" spans="1:2" x14ac:dyDescent="0.25">
      <c r="A268" s="45"/>
      <c r="B268" s="45"/>
    </row>
    <row r="269" spans="1:2" x14ac:dyDescent="0.25">
      <c r="A269" s="45"/>
      <c r="B269" s="45"/>
    </row>
    <row r="270" spans="1:2" x14ac:dyDescent="0.25">
      <c r="A270" s="45"/>
      <c r="B270" s="45"/>
    </row>
    <row r="271" spans="1:2" x14ac:dyDescent="0.25">
      <c r="A271" s="45"/>
      <c r="B271" s="45"/>
    </row>
    <row r="272" spans="1:2" x14ac:dyDescent="0.25">
      <c r="A272" s="45"/>
      <c r="B272" s="45"/>
    </row>
    <row r="273" spans="1:2" x14ac:dyDescent="0.25">
      <c r="A273" s="45"/>
      <c r="B273" s="45"/>
    </row>
    <row r="274" spans="1:2" x14ac:dyDescent="0.25">
      <c r="A274" s="45"/>
      <c r="B274" s="45"/>
    </row>
    <row r="275" spans="1:2" x14ac:dyDescent="0.25">
      <c r="A275" s="45"/>
      <c r="B275" s="45"/>
    </row>
    <row r="276" spans="1:2" x14ac:dyDescent="0.25">
      <c r="A276" s="45"/>
      <c r="B276" s="45"/>
    </row>
    <row r="277" spans="1:2" x14ac:dyDescent="0.25">
      <c r="A277" s="45"/>
      <c r="B277" s="45"/>
    </row>
    <row r="278" spans="1:2" x14ac:dyDescent="0.25">
      <c r="A278" s="45"/>
      <c r="B278" s="45"/>
    </row>
    <row r="279" spans="1:2" x14ac:dyDescent="0.25">
      <c r="A279" s="45"/>
      <c r="B279" s="45"/>
    </row>
    <row r="280" spans="1:2" x14ac:dyDescent="0.25">
      <c r="A280" s="45"/>
      <c r="B280" s="45"/>
    </row>
    <row r="281" spans="1:2" x14ac:dyDescent="0.25">
      <c r="A281" s="45"/>
      <c r="B281" s="45"/>
    </row>
    <row r="282" spans="1:2" x14ac:dyDescent="0.25">
      <c r="A282" s="45"/>
      <c r="B282" s="45"/>
    </row>
    <row r="283" spans="1:2" x14ac:dyDescent="0.25">
      <c r="A283" s="45"/>
      <c r="B283" s="45"/>
    </row>
    <row r="284" spans="1:2" x14ac:dyDescent="0.25">
      <c r="A284" s="45"/>
      <c r="B284" s="45"/>
    </row>
    <row r="285" spans="1:2" x14ac:dyDescent="0.25">
      <c r="A285" s="45"/>
      <c r="B285" s="45"/>
    </row>
    <row r="286" spans="1:2" x14ac:dyDescent="0.25">
      <c r="A286" s="45"/>
      <c r="B286" s="45"/>
    </row>
    <row r="287" spans="1:2" x14ac:dyDescent="0.25">
      <c r="A287" s="45"/>
      <c r="B287" s="45"/>
    </row>
    <row r="288" spans="1:2" x14ac:dyDescent="0.25">
      <c r="A288" s="45"/>
      <c r="B288" s="45"/>
    </row>
    <row r="289" spans="1:2" x14ac:dyDescent="0.25">
      <c r="A289" s="45"/>
      <c r="B289" s="45"/>
    </row>
    <row r="290" spans="1:2" x14ac:dyDescent="0.25">
      <c r="A290" s="45"/>
      <c r="B290" s="45"/>
    </row>
    <row r="291" spans="1:2" x14ac:dyDescent="0.25">
      <c r="A291" s="45"/>
      <c r="B291" s="45"/>
    </row>
    <row r="292" spans="1:2" x14ac:dyDescent="0.25">
      <c r="A292" s="45"/>
      <c r="B292" s="45"/>
    </row>
    <row r="293" spans="1:2" x14ac:dyDescent="0.25">
      <c r="A293" s="45"/>
      <c r="B293" s="45"/>
    </row>
    <row r="294" spans="1:2" x14ac:dyDescent="0.25">
      <c r="A294" s="45"/>
      <c r="B294" s="45"/>
    </row>
    <row r="295" spans="1:2" x14ac:dyDescent="0.25">
      <c r="A295" s="45"/>
      <c r="B295" s="45"/>
    </row>
    <row r="296" spans="1:2" x14ac:dyDescent="0.25">
      <c r="A296" s="45"/>
      <c r="B296" s="45"/>
    </row>
    <row r="297" spans="1:2" x14ac:dyDescent="0.25">
      <c r="A297" s="45"/>
      <c r="B297" s="45"/>
    </row>
    <row r="298" spans="1:2" x14ac:dyDescent="0.25">
      <c r="A298" s="45"/>
      <c r="B298" s="45"/>
    </row>
    <row r="299" spans="1:2" x14ac:dyDescent="0.25">
      <c r="A299" s="45"/>
      <c r="B299" s="45"/>
    </row>
    <row r="300" spans="1:2" x14ac:dyDescent="0.25">
      <c r="A300" s="45"/>
      <c r="B300" s="45"/>
    </row>
    <row r="301" spans="1:2" x14ac:dyDescent="0.25">
      <c r="A301" s="45"/>
      <c r="B301" s="45"/>
    </row>
    <row r="302" spans="1:2" x14ac:dyDescent="0.25">
      <c r="A302" s="45"/>
      <c r="B302" s="45"/>
    </row>
    <row r="303" spans="1:2" x14ac:dyDescent="0.25">
      <c r="A303" s="45"/>
      <c r="B303" s="45"/>
    </row>
    <row r="304" spans="1:2" x14ac:dyDescent="0.25">
      <c r="A304" s="45"/>
      <c r="B304" s="45"/>
    </row>
    <row r="305" spans="1:2" x14ac:dyDescent="0.25">
      <c r="A305" s="45"/>
      <c r="B305" s="45"/>
    </row>
    <row r="306" spans="1:2" x14ac:dyDescent="0.25">
      <c r="A306" s="45"/>
      <c r="B306" s="45"/>
    </row>
    <row r="307" spans="1:2" x14ac:dyDescent="0.25">
      <c r="A307" s="45"/>
      <c r="B307" s="45"/>
    </row>
    <row r="308" spans="1:2" x14ac:dyDescent="0.25">
      <c r="A308" s="45"/>
      <c r="B308" s="45"/>
    </row>
    <row r="309" spans="1:2" x14ac:dyDescent="0.25">
      <c r="A309" s="45"/>
      <c r="B309" s="45"/>
    </row>
    <row r="310" spans="1:2" x14ac:dyDescent="0.25">
      <c r="A310" s="45"/>
      <c r="B310" s="45"/>
    </row>
    <row r="311" spans="1:2" x14ac:dyDescent="0.25">
      <c r="A311" s="45"/>
      <c r="B311" s="45"/>
    </row>
    <row r="312" spans="1:2" x14ac:dyDescent="0.25">
      <c r="A312" s="45"/>
      <c r="B312" s="45"/>
    </row>
    <row r="313" spans="1:2" x14ac:dyDescent="0.25">
      <c r="A313" s="45"/>
      <c r="B313" s="45"/>
    </row>
    <row r="314" spans="1:2" x14ac:dyDescent="0.25">
      <c r="A314" s="45"/>
      <c r="B314" s="45"/>
    </row>
    <row r="315" spans="1:2" x14ac:dyDescent="0.25">
      <c r="A315" s="45"/>
      <c r="B315" s="45"/>
    </row>
    <row r="316" spans="1:2" x14ac:dyDescent="0.25">
      <c r="A316" s="45"/>
      <c r="B316" s="45"/>
    </row>
    <row r="317" spans="1:2" x14ac:dyDescent="0.25">
      <c r="A317" s="45"/>
      <c r="B317" s="45"/>
    </row>
    <row r="318" spans="1:2" x14ac:dyDescent="0.25">
      <c r="A318" s="45"/>
      <c r="B318" s="45"/>
    </row>
    <row r="319" spans="1:2" x14ac:dyDescent="0.25">
      <c r="A319" s="45"/>
      <c r="B319" s="45"/>
    </row>
    <row r="320" spans="1:2" x14ac:dyDescent="0.25">
      <c r="A320" s="45"/>
      <c r="B320" s="45"/>
    </row>
    <row r="321" spans="1:2" x14ac:dyDescent="0.25">
      <c r="A321" s="45"/>
      <c r="B321" s="45"/>
    </row>
    <row r="322" spans="1:2" x14ac:dyDescent="0.25">
      <c r="A322" s="45"/>
      <c r="B322" s="45"/>
    </row>
    <row r="323" spans="1:2" x14ac:dyDescent="0.25">
      <c r="A323" s="45"/>
      <c r="B323" s="45"/>
    </row>
    <row r="324" spans="1:2" x14ac:dyDescent="0.25">
      <c r="A324" s="45"/>
      <c r="B324" s="45"/>
    </row>
    <row r="325" spans="1:2" x14ac:dyDescent="0.25">
      <c r="A325" s="45"/>
      <c r="B325" s="45"/>
    </row>
    <row r="326" spans="1:2" x14ac:dyDescent="0.25">
      <c r="A326" s="45"/>
      <c r="B326" s="45"/>
    </row>
    <row r="327" spans="1:2" x14ac:dyDescent="0.25">
      <c r="A327" s="45"/>
      <c r="B327" s="45"/>
    </row>
    <row r="328" spans="1:2" x14ac:dyDescent="0.25">
      <c r="A328" s="45"/>
      <c r="B328" s="45"/>
    </row>
    <row r="329" spans="1:2" x14ac:dyDescent="0.25">
      <c r="A329" s="45"/>
      <c r="B329" s="45"/>
    </row>
    <row r="330" spans="1:2" x14ac:dyDescent="0.25">
      <c r="A330" s="45"/>
      <c r="B330" s="45"/>
    </row>
    <row r="331" spans="1:2" x14ac:dyDescent="0.25">
      <c r="A331" s="45"/>
      <c r="B331" s="45"/>
    </row>
    <row r="332" spans="1:2" x14ac:dyDescent="0.25">
      <c r="A332" s="45"/>
      <c r="B332" s="45"/>
    </row>
    <row r="333" spans="1:2" x14ac:dyDescent="0.25">
      <c r="A333" s="45"/>
      <c r="B333" s="45"/>
    </row>
    <row r="334" spans="1:2" x14ac:dyDescent="0.25">
      <c r="A334" s="45"/>
      <c r="B334" s="45"/>
    </row>
    <row r="335" spans="1:2" x14ac:dyDescent="0.25">
      <c r="A335" s="45"/>
      <c r="B335" s="45"/>
    </row>
    <row r="336" spans="1:2" x14ac:dyDescent="0.25">
      <c r="A336" s="45"/>
      <c r="B336" s="45"/>
    </row>
    <row r="337" spans="1:2" x14ac:dyDescent="0.25">
      <c r="A337" s="45"/>
      <c r="B337" s="45"/>
    </row>
    <row r="338" spans="1:2" x14ac:dyDescent="0.25">
      <c r="A338" s="45"/>
      <c r="B338" s="45"/>
    </row>
    <row r="339" spans="1:2" x14ac:dyDescent="0.25">
      <c r="A339" s="45"/>
      <c r="B339" s="45"/>
    </row>
    <row r="340" spans="1:2" x14ac:dyDescent="0.25">
      <c r="A340" s="45"/>
      <c r="B340" s="45"/>
    </row>
    <row r="341" spans="1:2" x14ac:dyDescent="0.25">
      <c r="A341" s="45"/>
      <c r="B341" s="45"/>
    </row>
    <row r="342" spans="1:2" x14ac:dyDescent="0.25">
      <c r="A342" s="45"/>
      <c r="B342" s="45"/>
    </row>
    <row r="343" spans="1:2" x14ac:dyDescent="0.25">
      <c r="A343" s="45"/>
      <c r="B343" s="45"/>
    </row>
    <row r="344" spans="1:2" x14ac:dyDescent="0.25">
      <c r="A344" s="45"/>
      <c r="B344" s="45"/>
    </row>
    <row r="345" spans="1:2" x14ac:dyDescent="0.25">
      <c r="A345" s="45"/>
      <c r="B345" s="45"/>
    </row>
    <row r="346" spans="1:2" x14ac:dyDescent="0.25">
      <c r="A346" s="45"/>
      <c r="B346" s="45"/>
    </row>
    <row r="347" spans="1:2" x14ac:dyDescent="0.25">
      <c r="A347" s="45"/>
      <c r="B347" s="45"/>
    </row>
    <row r="348" spans="1:2" x14ac:dyDescent="0.25">
      <c r="A348" s="45"/>
      <c r="B348" s="45"/>
    </row>
    <row r="349" spans="1:2" x14ac:dyDescent="0.25">
      <c r="A349" s="45"/>
      <c r="B349" s="45"/>
    </row>
    <row r="350" spans="1:2" x14ac:dyDescent="0.25">
      <c r="A350" s="45"/>
      <c r="B350" s="45"/>
    </row>
    <row r="351" spans="1:2" x14ac:dyDescent="0.25">
      <c r="A351" s="45"/>
      <c r="B351" s="45"/>
    </row>
    <row r="352" spans="1:2" x14ac:dyDescent="0.25">
      <c r="A352" s="45"/>
      <c r="B352" s="45"/>
    </row>
    <row r="353" spans="1:2" x14ac:dyDescent="0.25">
      <c r="A353" s="45"/>
      <c r="B353" s="45"/>
    </row>
    <row r="354" spans="1:2" x14ac:dyDescent="0.25">
      <c r="A354" s="45"/>
      <c r="B354" s="45"/>
    </row>
    <row r="355" spans="1:2" x14ac:dyDescent="0.25">
      <c r="A355" s="45"/>
      <c r="B355" s="45"/>
    </row>
    <row r="356" spans="1:2" x14ac:dyDescent="0.25">
      <c r="A356" s="45"/>
      <c r="B356" s="45"/>
    </row>
    <row r="357" spans="1:2" x14ac:dyDescent="0.25">
      <c r="A357" s="45"/>
      <c r="B357" s="45"/>
    </row>
    <row r="358" spans="1:2" x14ac:dyDescent="0.25">
      <c r="A358" s="45"/>
      <c r="B358" s="45"/>
    </row>
    <row r="359" spans="1:2" x14ac:dyDescent="0.25">
      <c r="A359" s="45"/>
      <c r="B359" s="45"/>
    </row>
    <row r="360" spans="1:2" x14ac:dyDescent="0.25">
      <c r="A360" s="45"/>
      <c r="B360" s="45"/>
    </row>
    <row r="361" spans="1:2" x14ac:dyDescent="0.25">
      <c r="A361" s="45"/>
      <c r="B361" s="45"/>
    </row>
    <row r="362" spans="1:2" x14ac:dyDescent="0.25">
      <c r="A362" s="45"/>
      <c r="B362" s="45"/>
    </row>
    <row r="363" spans="1:2" x14ac:dyDescent="0.25">
      <c r="A363" s="45"/>
      <c r="B363" s="45"/>
    </row>
    <row r="364" spans="1:2" x14ac:dyDescent="0.25">
      <c r="A364" s="45"/>
      <c r="B364" s="45"/>
    </row>
    <row r="365" spans="1:2" x14ac:dyDescent="0.25">
      <c r="A365" s="45"/>
      <c r="B365" s="45"/>
    </row>
    <row r="366" spans="1:2" x14ac:dyDescent="0.25">
      <c r="A366" s="45"/>
      <c r="B366" s="45"/>
    </row>
    <row r="367" spans="1:2" x14ac:dyDescent="0.25">
      <c r="A367" s="45"/>
      <c r="B367" s="45"/>
    </row>
    <row r="368" spans="1:2" x14ac:dyDescent="0.25">
      <c r="A368" s="45"/>
      <c r="B368" s="45"/>
    </row>
    <row r="369" spans="1:2" x14ac:dyDescent="0.25">
      <c r="A369" s="45"/>
      <c r="B369" s="45"/>
    </row>
    <row r="370" spans="1:2" x14ac:dyDescent="0.25">
      <c r="A370" s="45"/>
      <c r="B370" s="45"/>
    </row>
    <row r="371" spans="1:2" x14ac:dyDescent="0.25">
      <c r="A371" s="45"/>
      <c r="B371" s="45"/>
    </row>
    <row r="372" spans="1:2" x14ac:dyDescent="0.25">
      <c r="A372" s="45"/>
      <c r="B372" s="45"/>
    </row>
    <row r="373" spans="1:2" x14ac:dyDescent="0.25">
      <c r="A373" s="45"/>
      <c r="B373" s="45"/>
    </row>
    <row r="374" spans="1:2" x14ac:dyDescent="0.25">
      <c r="A374" s="45"/>
      <c r="B374" s="45"/>
    </row>
    <row r="375" spans="1:2" x14ac:dyDescent="0.25">
      <c r="A375" s="45"/>
      <c r="B375" s="45"/>
    </row>
    <row r="376" spans="1:2" x14ac:dyDescent="0.25">
      <c r="A376" s="45"/>
      <c r="B376" s="45"/>
    </row>
    <row r="377" spans="1:2" x14ac:dyDescent="0.25">
      <c r="A377" s="45"/>
      <c r="B377" s="45"/>
    </row>
    <row r="378" spans="1:2" x14ac:dyDescent="0.25">
      <c r="A378" s="45"/>
      <c r="B378" s="45"/>
    </row>
    <row r="379" spans="1:2" x14ac:dyDescent="0.25">
      <c r="A379" s="45"/>
      <c r="B379" s="45"/>
    </row>
    <row r="380" spans="1:2" x14ac:dyDescent="0.25">
      <c r="A380" s="45"/>
      <c r="B380" s="45"/>
    </row>
    <row r="381" spans="1:2" x14ac:dyDescent="0.25">
      <c r="A381" s="45"/>
      <c r="B381" s="45"/>
    </row>
    <row r="382" spans="1:2" x14ac:dyDescent="0.25">
      <c r="A382" s="45"/>
      <c r="B382" s="45"/>
    </row>
    <row r="383" spans="1:2" x14ac:dyDescent="0.25">
      <c r="A383" s="45"/>
      <c r="B383" s="45"/>
    </row>
    <row r="384" spans="1:2" x14ac:dyDescent="0.25">
      <c r="A384" s="45"/>
      <c r="B384" s="45"/>
    </row>
    <row r="385" spans="1:2" x14ac:dyDescent="0.25">
      <c r="A385" s="45"/>
      <c r="B385" s="45"/>
    </row>
    <row r="386" spans="1:2" x14ac:dyDescent="0.25">
      <c r="A386" s="45"/>
      <c r="B386" s="45"/>
    </row>
    <row r="387" spans="1:2" x14ac:dyDescent="0.25">
      <c r="A387" s="45"/>
      <c r="B387" s="45"/>
    </row>
    <row r="388" spans="1:2" x14ac:dyDescent="0.25">
      <c r="A388" s="45"/>
      <c r="B388" s="45"/>
    </row>
    <row r="389" spans="1:2" x14ac:dyDescent="0.25">
      <c r="A389" s="45"/>
      <c r="B389" s="45"/>
    </row>
    <row r="390" spans="1:2" x14ac:dyDescent="0.25">
      <c r="A390" s="45"/>
      <c r="B390" s="45"/>
    </row>
    <row r="391" spans="1:2" x14ac:dyDescent="0.25">
      <c r="A391" s="45"/>
      <c r="B391" s="45"/>
    </row>
    <row r="392" spans="1:2" x14ac:dyDescent="0.25">
      <c r="A392" s="45"/>
      <c r="B392" s="45"/>
    </row>
    <row r="393" spans="1:2" x14ac:dyDescent="0.25">
      <c r="A393" s="45"/>
      <c r="B393" s="45"/>
    </row>
    <row r="394" spans="1:2" x14ac:dyDescent="0.25">
      <c r="A394" s="45"/>
      <c r="B394" s="45"/>
    </row>
    <row r="395" spans="1:2" x14ac:dyDescent="0.25">
      <c r="A395" s="45"/>
      <c r="B395" s="45"/>
    </row>
    <row r="396" spans="1:2" x14ac:dyDescent="0.25">
      <c r="A396" s="45"/>
      <c r="B396" s="45"/>
    </row>
    <row r="397" spans="1:2" x14ac:dyDescent="0.25">
      <c r="A397" s="45"/>
      <c r="B397" s="45"/>
    </row>
    <row r="398" spans="1:2" x14ac:dyDescent="0.25">
      <c r="A398" s="45"/>
      <c r="B398" s="45"/>
    </row>
    <row r="399" spans="1:2" x14ac:dyDescent="0.25">
      <c r="A399" s="45"/>
      <c r="B399" s="45"/>
    </row>
    <row r="400" spans="1:2" x14ac:dyDescent="0.25">
      <c r="A400" s="45"/>
      <c r="B400" s="45"/>
    </row>
    <row r="401" spans="1:2" x14ac:dyDescent="0.25">
      <c r="A401" s="45"/>
      <c r="B401" s="45"/>
    </row>
    <row r="402" spans="1:2" x14ac:dyDescent="0.25">
      <c r="A402" s="45"/>
      <c r="B402" s="45"/>
    </row>
    <row r="403" spans="1:2" x14ac:dyDescent="0.25">
      <c r="A403" s="45"/>
      <c r="B403" s="45"/>
    </row>
    <row r="404" spans="1:2" x14ac:dyDescent="0.25">
      <c r="A404" s="45"/>
      <c r="B404" s="45"/>
    </row>
    <row r="405" spans="1:2" x14ac:dyDescent="0.25">
      <c r="A405" s="45"/>
      <c r="B405" s="45"/>
    </row>
    <row r="406" spans="1:2" x14ac:dyDescent="0.25">
      <c r="A406" s="45"/>
      <c r="B406" s="45"/>
    </row>
    <row r="407" spans="1:2" x14ac:dyDescent="0.25">
      <c r="A407" s="45"/>
      <c r="B407" s="45"/>
    </row>
    <row r="408" spans="1:2" x14ac:dyDescent="0.25">
      <c r="A408" s="45"/>
      <c r="B408" s="45"/>
    </row>
    <row r="409" spans="1:2" x14ac:dyDescent="0.25">
      <c r="A409" s="45"/>
      <c r="B409" s="45"/>
    </row>
    <row r="410" spans="1:2" x14ac:dyDescent="0.25">
      <c r="A410" s="45"/>
      <c r="B410" s="45"/>
    </row>
    <row r="411" spans="1:2" x14ac:dyDescent="0.25">
      <c r="A411" s="45"/>
      <c r="B411" s="45"/>
    </row>
    <row r="412" spans="1:2" x14ac:dyDescent="0.25">
      <c r="A412" s="45"/>
      <c r="B412" s="45"/>
    </row>
    <row r="413" spans="1:2" x14ac:dyDescent="0.25">
      <c r="A413" s="45"/>
      <c r="B413" s="45"/>
    </row>
    <row r="414" spans="1:2" x14ac:dyDescent="0.25">
      <c r="A414" s="45"/>
      <c r="B414" s="45"/>
    </row>
    <row r="415" spans="1:2" x14ac:dyDescent="0.25">
      <c r="A415" s="45"/>
      <c r="B415" s="45"/>
    </row>
    <row r="416" spans="1:2" x14ac:dyDescent="0.25">
      <c r="A416" s="45"/>
      <c r="B416" s="45"/>
    </row>
    <row r="417" spans="1:2" x14ac:dyDescent="0.25">
      <c r="A417" s="45"/>
      <c r="B417" s="45"/>
    </row>
    <row r="418" spans="1:2" x14ac:dyDescent="0.25">
      <c r="A418" s="45"/>
      <c r="B418" s="45"/>
    </row>
    <row r="419" spans="1:2" x14ac:dyDescent="0.25">
      <c r="A419" s="45"/>
      <c r="B419" s="45"/>
    </row>
    <row r="420" spans="1:2" x14ac:dyDescent="0.25">
      <c r="A420" s="45"/>
      <c r="B420" s="45"/>
    </row>
    <row r="421" spans="1:2" x14ac:dyDescent="0.25">
      <c r="A421" s="45"/>
      <c r="B421" s="45"/>
    </row>
    <row r="422" spans="1:2" x14ac:dyDescent="0.25">
      <c r="A422" s="45"/>
      <c r="B422" s="45"/>
    </row>
    <row r="423" spans="1:2" x14ac:dyDescent="0.25">
      <c r="A423" s="45"/>
      <c r="B423" s="45"/>
    </row>
    <row r="424" spans="1:2" x14ac:dyDescent="0.25">
      <c r="A424" s="45"/>
      <c r="B424" s="45"/>
    </row>
    <row r="425" spans="1:2" x14ac:dyDescent="0.25">
      <c r="A425" s="45"/>
      <c r="B425" s="45"/>
    </row>
    <row r="426" spans="1:2" x14ac:dyDescent="0.25">
      <c r="A426" s="45"/>
      <c r="B426" s="45"/>
    </row>
    <row r="427" spans="1:2" x14ac:dyDescent="0.25">
      <c r="A427" s="45"/>
      <c r="B427" s="45"/>
    </row>
    <row r="428" spans="1:2" x14ac:dyDescent="0.25">
      <c r="A428" s="45"/>
      <c r="B428" s="45"/>
    </row>
    <row r="429" spans="1:2" x14ac:dyDescent="0.25">
      <c r="A429" s="45"/>
      <c r="B429" s="45"/>
    </row>
    <row r="430" spans="1:2" x14ac:dyDescent="0.25">
      <c r="A430" s="45"/>
      <c r="B430" s="45"/>
    </row>
    <row r="431" spans="1:2" x14ac:dyDescent="0.25">
      <c r="A431" s="45"/>
      <c r="B431" s="45"/>
    </row>
    <row r="432" spans="1:2" x14ac:dyDescent="0.25">
      <c r="A432" s="45"/>
      <c r="B432" s="45"/>
    </row>
    <row r="433" spans="1:2" x14ac:dyDescent="0.25">
      <c r="A433" s="45"/>
      <c r="B433" s="45"/>
    </row>
    <row r="434" spans="1:2" x14ac:dyDescent="0.25">
      <c r="A434" s="45"/>
      <c r="B434" s="45"/>
    </row>
    <row r="435" spans="1:2" x14ac:dyDescent="0.25">
      <c r="A435" s="45"/>
      <c r="B435" s="45"/>
    </row>
    <row r="436" spans="1:2" x14ac:dyDescent="0.25">
      <c r="A436" s="45"/>
      <c r="B436" s="45"/>
    </row>
    <row r="437" spans="1:2" x14ac:dyDescent="0.25">
      <c r="A437" s="45"/>
      <c r="B437" s="45"/>
    </row>
    <row r="438" spans="1:2" x14ac:dyDescent="0.25">
      <c r="A438" s="45"/>
      <c r="B438" s="45"/>
    </row>
    <row r="439" spans="1:2" x14ac:dyDescent="0.25">
      <c r="A439" s="45"/>
      <c r="B439" s="45"/>
    </row>
    <row r="440" spans="1:2" x14ac:dyDescent="0.25">
      <c r="A440" s="45"/>
      <c r="B440" s="45"/>
    </row>
    <row r="441" spans="1:2" x14ac:dyDescent="0.25">
      <c r="A441" s="45"/>
      <c r="B441" s="45"/>
    </row>
    <row r="442" spans="1:2" x14ac:dyDescent="0.25">
      <c r="A442" s="45"/>
      <c r="B442" s="45"/>
    </row>
    <row r="443" spans="1:2" x14ac:dyDescent="0.25">
      <c r="A443" s="45"/>
      <c r="B443" s="45"/>
    </row>
    <row r="444" spans="1:2" x14ac:dyDescent="0.25">
      <c r="A444" s="45"/>
      <c r="B444" s="45"/>
    </row>
    <row r="445" spans="1:2" x14ac:dyDescent="0.25">
      <c r="A445" s="45"/>
      <c r="B445" s="45"/>
    </row>
    <row r="446" spans="1:2" x14ac:dyDescent="0.25">
      <c r="A446" s="45"/>
      <c r="B446" s="45"/>
    </row>
    <row r="447" spans="1:2" x14ac:dyDescent="0.25">
      <c r="A447" s="45"/>
      <c r="B447" s="45"/>
    </row>
    <row r="448" spans="1:2" x14ac:dyDescent="0.25">
      <c r="A448" s="45"/>
      <c r="B448" s="45"/>
    </row>
    <row r="449" spans="1:2" x14ac:dyDescent="0.25">
      <c r="A449" s="45"/>
      <c r="B449" s="45"/>
    </row>
    <row r="450" spans="1:2" x14ac:dyDescent="0.25">
      <c r="A450" s="45"/>
      <c r="B450" s="45"/>
    </row>
    <row r="451" spans="1:2" x14ac:dyDescent="0.25">
      <c r="A451" s="45"/>
      <c r="B451" s="45"/>
    </row>
    <row r="452" spans="1:2" x14ac:dyDescent="0.25">
      <c r="A452" s="45"/>
      <c r="B452" s="45"/>
    </row>
    <row r="453" spans="1:2" x14ac:dyDescent="0.25">
      <c r="A453" s="45"/>
      <c r="B453" s="45"/>
    </row>
    <row r="454" spans="1:2" x14ac:dyDescent="0.25">
      <c r="A454" s="45"/>
      <c r="B454" s="45"/>
    </row>
    <row r="455" spans="1:2" x14ac:dyDescent="0.25">
      <c r="A455" s="45"/>
      <c r="B455" s="45"/>
    </row>
    <row r="456" spans="1:2" x14ac:dyDescent="0.25">
      <c r="A456" s="45"/>
      <c r="B456" s="45"/>
    </row>
    <row r="457" spans="1:2" x14ac:dyDescent="0.25">
      <c r="A457" s="45"/>
      <c r="B457" s="45"/>
    </row>
    <row r="458" spans="1:2" x14ac:dyDescent="0.25">
      <c r="A458" s="45"/>
      <c r="B458" s="45"/>
    </row>
    <row r="459" spans="1:2" x14ac:dyDescent="0.25">
      <c r="A459" s="45"/>
      <c r="B459" s="45"/>
    </row>
    <row r="460" spans="1:2" x14ac:dyDescent="0.25">
      <c r="A460" s="45"/>
      <c r="B460" s="45"/>
    </row>
    <row r="461" spans="1:2" x14ac:dyDescent="0.25">
      <c r="A461" s="45"/>
      <c r="B461" s="45"/>
    </row>
    <row r="462" spans="1:2" x14ac:dyDescent="0.25">
      <c r="A462" s="45"/>
      <c r="B462" s="45"/>
    </row>
    <row r="463" spans="1:2" x14ac:dyDescent="0.25">
      <c r="A463" s="45"/>
      <c r="B463" s="45"/>
    </row>
    <row r="464" spans="1:2" x14ac:dyDescent="0.25">
      <c r="A464" s="45"/>
      <c r="B464" s="45"/>
    </row>
    <row r="465" spans="1:2" x14ac:dyDescent="0.25">
      <c r="A465" s="45"/>
      <c r="B465" s="45"/>
    </row>
    <row r="466" spans="1:2" x14ac:dyDescent="0.25">
      <c r="A466" s="45"/>
      <c r="B466" s="45"/>
    </row>
    <row r="467" spans="1:2" x14ac:dyDescent="0.25">
      <c r="A467" s="45"/>
      <c r="B467" s="45"/>
    </row>
    <row r="468" spans="1:2" x14ac:dyDescent="0.25">
      <c r="A468" s="45"/>
      <c r="B468" s="45"/>
    </row>
    <row r="469" spans="1:2" x14ac:dyDescent="0.25">
      <c r="A469" s="45"/>
      <c r="B469" s="45"/>
    </row>
    <row r="470" spans="1:2" x14ac:dyDescent="0.25">
      <c r="A470" s="45"/>
      <c r="B470" s="45"/>
    </row>
    <row r="471" spans="1:2" x14ac:dyDescent="0.25">
      <c r="A471" s="45"/>
      <c r="B471" s="45"/>
    </row>
    <row r="472" spans="1:2" x14ac:dyDescent="0.25">
      <c r="A472" s="45"/>
      <c r="B472" s="45"/>
    </row>
    <row r="473" spans="1:2" x14ac:dyDescent="0.25">
      <c r="A473" s="45"/>
      <c r="B473" s="45"/>
    </row>
    <row r="474" spans="1:2" x14ac:dyDescent="0.25">
      <c r="A474" s="45"/>
      <c r="B474" s="45"/>
    </row>
    <row r="475" spans="1:2" x14ac:dyDescent="0.25">
      <c r="A475" s="45"/>
      <c r="B475" s="45"/>
    </row>
    <row r="476" spans="1:2" x14ac:dyDescent="0.25">
      <c r="A476" s="45"/>
      <c r="B476" s="45"/>
    </row>
    <row r="477" spans="1:2" x14ac:dyDescent="0.25">
      <c r="A477" s="45"/>
      <c r="B477" s="45"/>
    </row>
    <row r="478" spans="1:2" x14ac:dyDescent="0.25">
      <c r="A478" s="45"/>
      <c r="B478" s="45"/>
    </row>
    <row r="479" spans="1:2" x14ac:dyDescent="0.25">
      <c r="A479" s="45"/>
      <c r="B479" s="45"/>
    </row>
    <row r="480" spans="1:2" x14ac:dyDescent="0.25">
      <c r="A480" s="45"/>
      <c r="B480" s="45"/>
    </row>
    <row r="481" spans="1:2" x14ac:dyDescent="0.25">
      <c r="A481" s="45"/>
      <c r="B481" s="45"/>
    </row>
    <row r="482" spans="1:2" x14ac:dyDescent="0.25">
      <c r="A482" s="45"/>
      <c r="B482" s="45"/>
    </row>
    <row r="483" spans="1:2" x14ac:dyDescent="0.25">
      <c r="A483" s="45"/>
      <c r="B483" s="45"/>
    </row>
    <row r="484" spans="1:2" x14ac:dyDescent="0.25">
      <c r="A484" s="45"/>
      <c r="B484" s="45"/>
    </row>
    <row r="485" spans="1:2" x14ac:dyDescent="0.25">
      <c r="A485" s="45"/>
      <c r="B485" s="45"/>
    </row>
    <row r="486" spans="1:2" x14ac:dyDescent="0.25">
      <c r="A486" s="45"/>
      <c r="B486" s="45"/>
    </row>
    <row r="487" spans="1:2" x14ac:dyDescent="0.25">
      <c r="A487" s="45"/>
      <c r="B487" s="45"/>
    </row>
    <row r="488" spans="1:2" x14ac:dyDescent="0.25">
      <c r="A488" s="45"/>
      <c r="B488" s="45"/>
    </row>
    <row r="489" spans="1:2" x14ac:dyDescent="0.25">
      <c r="A489" s="45"/>
      <c r="B489" s="45"/>
    </row>
    <row r="490" spans="1:2" x14ac:dyDescent="0.25">
      <c r="A490" s="45"/>
      <c r="B490" s="45"/>
    </row>
    <row r="491" spans="1:2" x14ac:dyDescent="0.25">
      <c r="A491" s="45"/>
      <c r="B491" s="45"/>
    </row>
    <row r="492" spans="1:2" x14ac:dyDescent="0.25">
      <c r="A492" s="45"/>
      <c r="B492" s="45"/>
    </row>
    <row r="493" spans="1:2" x14ac:dyDescent="0.25">
      <c r="A493" s="45"/>
      <c r="B493" s="45"/>
    </row>
    <row r="494" spans="1:2" x14ac:dyDescent="0.25">
      <c r="A494" s="45"/>
      <c r="B494" s="45"/>
    </row>
    <row r="495" spans="1:2" x14ac:dyDescent="0.25">
      <c r="A495" s="45"/>
      <c r="B495" s="45"/>
    </row>
    <row r="496" spans="1:2" x14ac:dyDescent="0.25">
      <c r="A496" s="45"/>
      <c r="B496" s="45"/>
    </row>
    <row r="497" spans="1:2" x14ac:dyDescent="0.25">
      <c r="A497" s="45"/>
      <c r="B497" s="45"/>
    </row>
    <row r="498" spans="1:2" x14ac:dyDescent="0.25">
      <c r="A498" s="45"/>
      <c r="B498" s="45"/>
    </row>
    <row r="499" spans="1:2" x14ac:dyDescent="0.25">
      <c r="A499" s="45"/>
      <c r="B499" s="45"/>
    </row>
    <row r="500" spans="1:2" x14ac:dyDescent="0.25">
      <c r="A500" s="45"/>
      <c r="B500" s="45"/>
    </row>
    <row r="501" spans="1:2" x14ac:dyDescent="0.25">
      <c r="A501" s="45"/>
      <c r="B501" s="45"/>
    </row>
    <row r="502" spans="1:2" x14ac:dyDescent="0.25">
      <c r="A502" s="45"/>
      <c r="B502" s="45"/>
    </row>
    <row r="503" spans="1:2" x14ac:dyDescent="0.25">
      <c r="A503" s="45"/>
      <c r="B503" s="45"/>
    </row>
    <row r="504" spans="1:2" x14ac:dyDescent="0.25">
      <c r="A504" s="45"/>
      <c r="B504" s="45"/>
    </row>
    <row r="505" spans="1:2" x14ac:dyDescent="0.25">
      <c r="A505" s="45"/>
      <c r="B505" s="45"/>
    </row>
    <row r="506" spans="1:2" x14ac:dyDescent="0.25">
      <c r="A506" s="45"/>
      <c r="B506" s="45"/>
    </row>
    <row r="507" spans="1:2" x14ac:dyDescent="0.25">
      <c r="A507" s="45"/>
      <c r="B507" s="45"/>
    </row>
    <row r="508" spans="1:2" x14ac:dyDescent="0.25">
      <c r="A508" s="45"/>
      <c r="B508" s="45"/>
    </row>
    <row r="509" spans="1:2" x14ac:dyDescent="0.25">
      <c r="A509" s="45"/>
      <c r="B509" s="45"/>
    </row>
    <row r="510" spans="1:2" x14ac:dyDescent="0.25">
      <c r="A510" s="45"/>
      <c r="B510" s="45"/>
    </row>
    <row r="511" spans="1:2" x14ac:dyDescent="0.25">
      <c r="A511" s="45"/>
      <c r="B511" s="45"/>
    </row>
    <row r="512" spans="1:2" x14ac:dyDescent="0.25">
      <c r="A512" s="45"/>
      <c r="B512" s="45"/>
    </row>
    <row r="513" spans="1:2" x14ac:dyDescent="0.25">
      <c r="A513" s="45"/>
      <c r="B513" s="45"/>
    </row>
    <row r="514" spans="1:2" x14ac:dyDescent="0.25">
      <c r="A514" s="45"/>
      <c r="B514" s="45"/>
    </row>
    <row r="515" spans="1:2" x14ac:dyDescent="0.25">
      <c r="A515" s="45"/>
      <c r="B515" s="45"/>
    </row>
    <row r="516" spans="1:2" x14ac:dyDescent="0.25">
      <c r="A516" s="45"/>
      <c r="B516" s="45"/>
    </row>
    <row r="517" spans="1:2" x14ac:dyDescent="0.25">
      <c r="A517" s="45"/>
      <c r="B517" s="45"/>
    </row>
    <row r="518" spans="1:2" x14ac:dyDescent="0.25">
      <c r="A518" s="45"/>
      <c r="B518" s="45"/>
    </row>
    <row r="519" spans="1:2" x14ac:dyDescent="0.25">
      <c r="A519" s="45"/>
      <c r="B519" s="45"/>
    </row>
    <row r="520" spans="1:2" x14ac:dyDescent="0.25">
      <c r="A520" s="45"/>
      <c r="B520" s="45"/>
    </row>
    <row r="521" spans="1:2" x14ac:dyDescent="0.25">
      <c r="A521" s="45"/>
      <c r="B521" s="45"/>
    </row>
    <row r="522" spans="1:2" x14ac:dyDescent="0.25">
      <c r="A522" s="45"/>
      <c r="B522" s="45"/>
    </row>
    <row r="523" spans="1:2" x14ac:dyDescent="0.25">
      <c r="A523" s="45"/>
      <c r="B523" s="45"/>
    </row>
    <row r="524" spans="1:2" x14ac:dyDescent="0.25">
      <c r="A524" s="45"/>
      <c r="B524" s="45"/>
    </row>
    <row r="525" spans="1:2" x14ac:dyDescent="0.25">
      <c r="A525" s="45"/>
      <c r="B525" s="45"/>
    </row>
    <row r="526" spans="1:2" x14ac:dyDescent="0.25">
      <c r="A526" s="45"/>
      <c r="B526" s="45"/>
    </row>
    <row r="527" spans="1:2" x14ac:dyDescent="0.25">
      <c r="A527" s="45"/>
      <c r="B527" s="45"/>
    </row>
    <row r="528" spans="1:2" x14ac:dyDescent="0.25">
      <c r="A528" s="45"/>
      <c r="B528" s="45"/>
    </row>
    <row r="529" spans="1:2" x14ac:dyDescent="0.25">
      <c r="A529" s="45"/>
      <c r="B529" s="45"/>
    </row>
    <row r="530" spans="1:2" x14ac:dyDescent="0.25">
      <c r="A530" s="45"/>
      <c r="B530" s="45"/>
    </row>
    <row r="531" spans="1:2" x14ac:dyDescent="0.25">
      <c r="A531" s="45"/>
      <c r="B531" s="45"/>
    </row>
    <row r="532" spans="1:2" x14ac:dyDescent="0.25">
      <c r="A532" s="45"/>
      <c r="B532" s="45"/>
    </row>
    <row r="533" spans="1:2" x14ac:dyDescent="0.25">
      <c r="A533" s="45"/>
      <c r="B533" s="45"/>
    </row>
    <row r="534" spans="1:2" x14ac:dyDescent="0.25">
      <c r="A534" s="45"/>
      <c r="B534" s="45"/>
    </row>
    <row r="535" spans="1:2" x14ac:dyDescent="0.25">
      <c r="A535" s="45"/>
      <c r="B535" s="45"/>
    </row>
    <row r="536" spans="1:2" x14ac:dyDescent="0.25">
      <c r="A536" s="45"/>
      <c r="B536" s="45"/>
    </row>
    <row r="537" spans="1:2" x14ac:dyDescent="0.25">
      <c r="A537" s="45"/>
      <c r="B537" s="45"/>
    </row>
    <row r="538" spans="1:2" x14ac:dyDescent="0.25">
      <c r="A538" s="45"/>
      <c r="B538" s="45"/>
    </row>
    <row r="539" spans="1:2" x14ac:dyDescent="0.25">
      <c r="A539" s="45"/>
      <c r="B539" s="45"/>
    </row>
    <row r="540" spans="1:2" x14ac:dyDescent="0.25">
      <c r="A540" s="45"/>
      <c r="B540" s="45"/>
    </row>
    <row r="541" spans="1:2" x14ac:dyDescent="0.25">
      <c r="A541" s="45"/>
      <c r="B541" s="45"/>
    </row>
    <row r="542" spans="1:2" x14ac:dyDescent="0.25">
      <c r="A542" s="45"/>
      <c r="B542" s="45"/>
    </row>
    <row r="543" spans="1:2" x14ac:dyDescent="0.25">
      <c r="A543" s="45"/>
      <c r="B543" s="45"/>
    </row>
    <row r="544" spans="1:2" x14ac:dyDescent="0.25">
      <c r="A544" s="45"/>
      <c r="B544" s="45"/>
    </row>
    <row r="545" spans="1:2" x14ac:dyDescent="0.25">
      <c r="A545" s="45"/>
      <c r="B545" s="45"/>
    </row>
    <row r="546" spans="1:2" x14ac:dyDescent="0.25">
      <c r="A546" s="45"/>
      <c r="B546" s="45"/>
    </row>
    <row r="547" spans="1:2" x14ac:dyDescent="0.25">
      <c r="A547" s="45"/>
      <c r="B547" s="45"/>
    </row>
    <row r="548" spans="1:2" x14ac:dyDescent="0.25">
      <c r="A548" s="45"/>
      <c r="B548" s="45"/>
    </row>
    <row r="549" spans="1:2" x14ac:dyDescent="0.25">
      <c r="A549" s="45"/>
      <c r="B549" s="45"/>
    </row>
    <row r="550" spans="1:2" x14ac:dyDescent="0.25">
      <c r="A550" s="45"/>
      <c r="B550" s="45"/>
    </row>
    <row r="551" spans="1:2" x14ac:dyDescent="0.25">
      <c r="A551" s="45"/>
      <c r="B551" s="45"/>
    </row>
    <row r="552" spans="1:2" x14ac:dyDescent="0.25">
      <c r="A552" s="45"/>
      <c r="B552" s="45"/>
    </row>
    <row r="553" spans="1:2" x14ac:dyDescent="0.25">
      <c r="A553" s="45"/>
      <c r="B553" s="45"/>
    </row>
    <row r="554" spans="1:2" x14ac:dyDescent="0.25">
      <c r="A554" s="45"/>
      <c r="B554" s="45"/>
    </row>
    <row r="555" spans="1:2" x14ac:dyDescent="0.25">
      <c r="A555" s="45"/>
      <c r="B555" s="45"/>
    </row>
    <row r="556" spans="1:2" x14ac:dyDescent="0.25">
      <c r="A556" s="45"/>
      <c r="B556" s="45"/>
    </row>
    <row r="557" spans="1:2" x14ac:dyDescent="0.25">
      <c r="A557" s="45"/>
      <c r="B557" s="45"/>
    </row>
    <row r="558" spans="1:2" x14ac:dyDescent="0.25">
      <c r="A558" s="45"/>
      <c r="B558" s="45"/>
    </row>
    <row r="559" spans="1:2" x14ac:dyDescent="0.25">
      <c r="A559" s="45"/>
      <c r="B559" s="45"/>
    </row>
    <row r="560" spans="1:2" x14ac:dyDescent="0.25">
      <c r="A560" s="45"/>
      <c r="B560" s="45"/>
    </row>
    <row r="561" spans="1:2" x14ac:dyDescent="0.25">
      <c r="A561" s="45"/>
      <c r="B561" s="45"/>
    </row>
    <row r="562" spans="1:2" x14ac:dyDescent="0.25">
      <c r="A562" s="45"/>
      <c r="B562" s="45"/>
    </row>
    <row r="563" spans="1:2" x14ac:dyDescent="0.25">
      <c r="A563" s="45"/>
      <c r="B563" s="45"/>
    </row>
    <row r="564" spans="1:2" x14ac:dyDescent="0.25">
      <c r="A564" s="45"/>
      <c r="B564" s="45"/>
    </row>
    <row r="565" spans="1:2" x14ac:dyDescent="0.25">
      <c r="A565" s="45"/>
      <c r="B565" s="45"/>
    </row>
    <row r="566" spans="1:2" x14ac:dyDescent="0.25">
      <c r="A566" s="45"/>
      <c r="B566" s="45"/>
    </row>
    <row r="567" spans="1:2" x14ac:dyDescent="0.25">
      <c r="A567" s="45"/>
      <c r="B567" s="45"/>
    </row>
    <row r="568" spans="1:2" x14ac:dyDescent="0.25">
      <c r="A568" s="45"/>
      <c r="B568" s="45"/>
    </row>
    <row r="569" spans="1:2" x14ac:dyDescent="0.25">
      <c r="A569" s="45"/>
      <c r="B569" s="45"/>
    </row>
    <row r="570" spans="1:2" x14ac:dyDescent="0.25">
      <c r="A570" s="45"/>
      <c r="B570" s="45"/>
    </row>
    <row r="571" spans="1:2" x14ac:dyDescent="0.25">
      <c r="A571" s="45"/>
      <c r="B571" s="45"/>
    </row>
    <row r="572" spans="1:2" x14ac:dyDescent="0.25">
      <c r="A572" s="45"/>
      <c r="B572" s="45"/>
    </row>
    <row r="573" spans="1:2" x14ac:dyDescent="0.25">
      <c r="A573" s="45"/>
      <c r="B573" s="45"/>
    </row>
    <row r="574" spans="1:2" x14ac:dyDescent="0.25">
      <c r="A574" s="45"/>
      <c r="B574" s="45"/>
    </row>
    <row r="575" spans="1:2" x14ac:dyDescent="0.25">
      <c r="A575" s="45"/>
      <c r="B575" s="45"/>
    </row>
    <row r="576" spans="1:2" x14ac:dyDescent="0.25">
      <c r="A576" s="45"/>
      <c r="B576" s="45"/>
    </row>
    <row r="577" spans="1:2" x14ac:dyDescent="0.25">
      <c r="A577" s="45"/>
      <c r="B577" s="45"/>
    </row>
    <row r="578" spans="1:2" x14ac:dyDescent="0.25">
      <c r="A578" s="45"/>
      <c r="B578" s="45"/>
    </row>
    <row r="579" spans="1:2" x14ac:dyDescent="0.25">
      <c r="A579" s="45"/>
      <c r="B579" s="45"/>
    </row>
    <row r="580" spans="1:2" x14ac:dyDescent="0.25">
      <c r="A580" s="45"/>
      <c r="B580" s="45"/>
    </row>
    <row r="581" spans="1:2" x14ac:dyDescent="0.25">
      <c r="A581" s="45"/>
      <c r="B581" s="45"/>
    </row>
    <row r="582" spans="1:2" x14ac:dyDescent="0.25">
      <c r="A582" s="45"/>
      <c r="B582" s="45"/>
    </row>
    <row r="583" spans="1:2" x14ac:dyDescent="0.25">
      <c r="A583" s="45"/>
      <c r="B583" s="45"/>
    </row>
    <row r="584" spans="1:2" x14ac:dyDescent="0.25">
      <c r="A584" s="45"/>
      <c r="B584" s="45"/>
    </row>
    <row r="585" spans="1:2" x14ac:dyDescent="0.25">
      <c r="A585" s="45"/>
      <c r="B585" s="45"/>
    </row>
    <row r="586" spans="1:2" x14ac:dyDescent="0.25">
      <c r="A586" s="45"/>
      <c r="B586" s="45"/>
    </row>
    <row r="587" spans="1:2" x14ac:dyDescent="0.25">
      <c r="A587" s="45"/>
      <c r="B587" s="45"/>
    </row>
    <row r="588" spans="1:2" x14ac:dyDescent="0.25">
      <c r="A588" s="45"/>
      <c r="B588" s="45"/>
    </row>
    <row r="589" spans="1:2" x14ac:dyDescent="0.25">
      <c r="A589" s="45"/>
      <c r="B589" s="45"/>
    </row>
    <row r="590" spans="1:2" x14ac:dyDescent="0.25">
      <c r="A590" s="45"/>
      <c r="B590" s="45"/>
    </row>
    <row r="591" spans="1:2" x14ac:dyDescent="0.25">
      <c r="A591" s="45"/>
      <c r="B591" s="45"/>
    </row>
    <row r="592" spans="1:2" x14ac:dyDescent="0.25">
      <c r="A592" s="45"/>
      <c r="B592" s="45"/>
    </row>
    <row r="593" spans="1:2" x14ac:dyDescent="0.25">
      <c r="A593" s="45"/>
      <c r="B593" s="45"/>
    </row>
    <row r="594" spans="1:2" x14ac:dyDescent="0.25">
      <c r="A594" s="45"/>
      <c r="B594" s="45"/>
    </row>
    <row r="595" spans="1:2" x14ac:dyDescent="0.25">
      <c r="A595" s="45"/>
      <c r="B595" s="45"/>
    </row>
    <row r="596" spans="1:2" x14ac:dyDescent="0.25">
      <c r="A596" s="45"/>
      <c r="B596" s="45"/>
    </row>
    <row r="597" spans="1:2" x14ac:dyDescent="0.25">
      <c r="A597" s="45"/>
      <c r="B597" s="45"/>
    </row>
    <row r="598" spans="1:2" x14ac:dyDescent="0.25">
      <c r="A598" s="45"/>
      <c r="B598" s="45"/>
    </row>
    <row r="599" spans="1:2" x14ac:dyDescent="0.25">
      <c r="A599" s="45"/>
      <c r="B599" s="45"/>
    </row>
    <row r="600" spans="1:2" x14ac:dyDescent="0.25">
      <c r="A600" s="45"/>
      <c r="B600" s="45"/>
    </row>
    <row r="601" spans="1:2" x14ac:dyDescent="0.25">
      <c r="A601" s="45"/>
      <c r="B601" s="45"/>
    </row>
    <row r="602" spans="1:2" x14ac:dyDescent="0.25">
      <c r="A602" s="45"/>
      <c r="B602" s="45"/>
    </row>
    <row r="603" spans="1:2" x14ac:dyDescent="0.25">
      <c r="A603" s="45"/>
      <c r="B603" s="45"/>
    </row>
    <row r="604" spans="1:2" x14ac:dyDescent="0.25">
      <c r="A604" s="45"/>
      <c r="B604" s="45"/>
    </row>
    <row r="605" spans="1:2" x14ac:dyDescent="0.25">
      <c r="A605" s="45"/>
      <c r="B605" s="45"/>
    </row>
    <row r="606" spans="1:2" x14ac:dyDescent="0.25">
      <c r="A606" s="45"/>
      <c r="B606" s="45"/>
    </row>
    <row r="607" spans="1:2" x14ac:dyDescent="0.25">
      <c r="A607" s="45"/>
      <c r="B607" s="45"/>
    </row>
    <row r="608" spans="1:2" x14ac:dyDescent="0.25">
      <c r="A608" s="45"/>
      <c r="B608" s="45"/>
    </row>
    <row r="609" spans="1:2" x14ac:dyDescent="0.25">
      <c r="A609" s="45"/>
      <c r="B609" s="45"/>
    </row>
    <row r="610" spans="1:2" x14ac:dyDescent="0.25">
      <c r="A610" s="45"/>
      <c r="B610" s="45"/>
    </row>
    <row r="611" spans="1:2" x14ac:dyDescent="0.25">
      <c r="A611" s="45"/>
      <c r="B611" s="45"/>
    </row>
    <row r="612" spans="1:2" x14ac:dyDescent="0.25">
      <c r="A612" s="45"/>
      <c r="B612" s="45"/>
    </row>
    <row r="613" spans="1:2" x14ac:dyDescent="0.25">
      <c r="A613" s="45"/>
      <c r="B613" s="45"/>
    </row>
    <row r="614" spans="1:2" x14ac:dyDescent="0.25">
      <c r="A614" s="45"/>
      <c r="B614" s="45"/>
    </row>
    <row r="615" spans="1:2" x14ac:dyDescent="0.25">
      <c r="A615" s="45"/>
      <c r="B615" s="45"/>
    </row>
    <row r="616" spans="1:2" x14ac:dyDescent="0.25">
      <c r="A616" s="45"/>
      <c r="B616" s="45"/>
    </row>
    <row r="617" spans="1:2" x14ac:dyDescent="0.25">
      <c r="A617" s="45"/>
      <c r="B617" s="45"/>
    </row>
    <row r="618" spans="1:2" x14ac:dyDescent="0.25">
      <c r="A618" s="45"/>
      <c r="B618" s="45"/>
    </row>
    <row r="619" spans="1:2" x14ac:dyDescent="0.25">
      <c r="A619" s="45"/>
      <c r="B619" s="45"/>
    </row>
    <row r="620" spans="1:2" x14ac:dyDescent="0.25">
      <c r="A620" s="45"/>
      <c r="B620" s="45"/>
    </row>
    <row r="621" spans="1:2" x14ac:dyDescent="0.25">
      <c r="A621" s="45"/>
      <c r="B621" s="45"/>
    </row>
    <row r="622" spans="1:2" x14ac:dyDescent="0.25">
      <c r="A622" s="45"/>
      <c r="B622" s="45"/>
    </row>
    <row r="623" spans="1:2" x14ac:dyDescent="0.25">
      <c r="A623" s="45"/>
      <c r="B623" s="45"/>
    </row>
    <row r="624" spans="1:2" x14ac:dyDescent="0.25">
      <c r="A624" s="45"/>
      <c r="B624" s="45"/>
    </row>
    <row r="625" spans="1:2" x14ac:dyDescent="0.25">
      <c r="A625" s="45"/>
      <c r="B625" s="45"/>
    </row>
    <row r="626" spans="1:2" x14ac:dyDescent="0.25">
      <c r="A626" s="45"/>
      <c r="B626" s="45"/>
    </row>
    <row r="627" spans="1:2" x14ac:dyDescent="0.25">
      <c r="A627" s="45"/>
      <c r="B627" s="45"/>
    </row>
    <row r="628" spans="1:2" x14ac:dyDescent="0.25">
      <c r="A628" s="45"/>
      <c r="B628" s="45"/>
    </row>
    <row r="629" spans="1:2" x14ac:dyDescent="0.25">
      <c r="A629" s="45"/>
      <c r="B629" s="45"/>
    </row>
    <row r="630" spans="1:2" x14ac:dyDescent="0.25">
      <c r="A630" s="45"/>
      <c r="B630" s="45"/>
    </row>
    <row r="631" spans="1:2" x14ac:dyDescent="0.25">
      <c r="A631" s="45"/>
      <c r="B631" s="45"/>
    </row>
    <row r="632" spans="1:2" x14ac:dyDescent="0.25">
      <c r="A632" s="45"/>
      <c r="B632" s="45"/>
    </row>
    <row r="633" spans="1:2" x14ac:dyDescent="0.25">
      <c r="A633" s="45"/>
      <c r="B633" s="45"/>
    </row>
    <row r="634" spans="1:2" x14ac:dyDescent="0.25">
      <c r="A634" s="45"/>
      <c r="B634" s="45"/>
    </row>
    <row r="635" spans="1:2" x14ac:dyDescent="0.25">
      <c r="A635" s="45"/>
      <c r="B635" s="45"/>
    </row>
    <row r="636" spans="1:2" x14ac:dyDescent="0.25">
      <c r="A636" s="45"/>
      <c r="B636" s="45"/>
    </row>
    <row r="637" spans="1:2" x14ac:dyDescent="0.25">
      <c r="A637" s="45"/>
      <c r="B637" s="45"/>
    </row>
    <row r="638" spans="1:2" x14ac:dyDescent="0.25">
      <c r="A638" s="45"/>
      <c r="B638" s="45"/>
    </row>
    <row r="639" spans="1:2" x14ac:dyDescent="0.25">
      <c r="A639" s="45"/>
      <c r="B639" s="45"/>
    </row>
    <row r="640" spans="1:2" x14ac:dyDescent="0.25">
      <c r="A640" s="45"/>
      <c r="B640" s="45"/>
    </row>
    <row r="641" spans="1:2" x14ac:dyDescent="0.25">
      <c r="A641" s="45"/>
      <c r="B641" s="45"/>
    </row>
    <row r="642" spans="1:2" x14ac:dyDescent="0.25">
      <c r="A642" s="45"/>
      <c r="B642" s="45"/>
    </row>
    <row r="643" spans="1:2" x14ac:dyDescent="0.25">
      <c r="A643" s="45"/>
      <c r="B643" s="45"/>
    </row>
    <row r="644" spans="1:2" x14ac:dyDescent="0.25">
      <c r="A644" s="45"/>
      <c r="B644" s="45"/>
    </row>
    <row r="645" spans="1:2" x14ac:dyDescent="0.25">
      <c r="A645" s="45"/>
      <c r="B645" s="45"/>
    </row>
    <row r="646" spans="1:2" x14ac:dyDescent="0.25">
      <c r="A646" s="45"/>
      <c r="B646" s="45"/>
    </row>
    <row r="647" spans="1:2" x14ac:dyDescent="0.25">
      <c r="A647" s="45"/>
      <c r="B647" s="45"/>
    </row>
    <row r="648" spans="1:2" x14ac:dyDescent="0.25">
      <c r="A648" s="45"/>
      <c r="B648" s="45"/>
    </row>
    <row r="649" spans="1:2" x14ac:dyDescent="0.25">
      <c r="A649" s="45"/>
      <c r="B649" s="45"/>
    </row>
    <row r="650" spans="1:2" x14ac:dyDescent="0.25">
      <c r="A650" s="45"/>
      <c r="B650" s="45"/>
    </row>
    <row r="651" spans="1:2" x14ac:dyDescent="0.25">
      <c r="A651" s="45"/>
      <c r="B651" s="45"/>
    </row>
    <row r="652" spans="1:2" x14ac:dyDescent="0.25">
      <c r="A652" s="45"/>
      <c r="B652" s="45"/>
    </row>
    <row r="653" spans="1:2" x14ac:dyDescent="0.25">
      <c r="A653" s="45"/>
      <c r="B653" s="45"/>
    </row>
    <row r="654" spans="1:2" x14ac:dyDescent="0.25">
      <c r="A654" s="45"/>
      <c r="B654" s="45"/>
    </row>
    <row r="655" spans="1:2" x14ac:dyDescent="0.25">
      <c r="A655" s="45"/>
      <c r="B655" s="45"/>
    </row>
    <row r="656" spans="1:2" x14ac:dyDescent="0.25">
      <c r="A656" s="45"/>
      <c r="B656" s="45"/>
    </row>
    <row r="657" spans="1:2" x14ac:dyDescent="0.25">
      <c r="A657" s="45"/>
      <c r="B657" s="45"/>
    </row>
    <row r="658" spans="1:2" x14ac:dyDescent="0.25">
      <c r="A658" s="45"/>
      <c r="B658" s="45"/>
    </row>
    <row r="659" spans="1:2" x14ac:dyDescent="0.25">
      <c r="A659" s="45"/>
      <c r="B659" s="45"/>
    </row>
    <row r="660" spans="1:2" x14ac:dyDescent="0.25">
      <c r="A660" s="45"/>
      <c r="B660" s="45"/>
    </row>
    <row r="661" spans="1:2" x14ac:dyDescent="0.25">
      <c r="A661" s="45"/>
      <c r="B661" s="45"/>
    </row>
    <row r="662" spans="1:2" x14ac:dyDescent="0.25">
      <c r="A662" s="45"/>
      <c r="B662" s="45"/>
    </row>
    <row r="663" spans="1:2" x14ac:dyDescent="0.25">
      <c r="A663" s="45"/>
      <c r="B663" s="45"/>
    </row>
    <row r="664" spans="1:2" x14ac:dyDescent="0.25">
      <c r="A664" s="45"/>
      <c r="B664" s="45"/>
    </row>
    <row r="665" spans="1:2" x14ac:dyDescent="0.25">
      <c r="A665" s="45"/>
      <c r="B665" s="45"/>
    </row>
    <row r="666" spans="1:2" x14ac:dyDescent="0.25">
      <c r="A666" s="45"/>
      <c r="B666" s="45"/>
    </row>
    <row r="667" spans="1:2" x14ac:dyDescent="0.25">
      <c r="A667" s="45"/>
      <c r="B667" s="45"/>
    </row>
    <row r="668" spans="1:2" x14ac:dyDescent="0.25">
      <c r="A668" s="45"/>
      <c r="B668" s="45"/>
    </row>
    <row r="669" spans="1:2" x14ac:dyDescent="0.25">
      <c r="A669" s="45"/>
      <c r="B669" s="45"/>
    </row>
    <row r="670" spans="1:2" x14ac:dyDescent="0.25">
      <c r="A670" s="45"/>
      <c r="B670" s="45"/>
    </row>
    <row r="671" spans="1:2" x14ac:dyDescent="0.25">
      <c r="A671" s="45"/>
      <c r="B671" s="45"/>
    </row>
    <row r="672" spans="1:2" x14ac:dyDescent="0.25">
      <c r="A672" s="45"/>
      <c r="B672" s="45"/>
    </row>
    <row r="673" spans="1:2" x14ac:dyDescent="0.25">
      <c r="A673" s="45"/>
      <c r="B673" s="45"/>
    </row>
    <row r="674" spans="1:2" x14ac:dyDescent="0.25">
      <c r="A674" s="45"/>
      <c r="B674" s="45"/>
    </row>
    <row r="675" spans="1:2" x14ac:dyDescent="0.25">
      <c r="A675" s="45"/>
      <c r="B675" s="45"/>
    </row>
    <row r="676" spans="1:2" x14ac:dyDescent="0.25">
      <c r="A676" s="45"/>
      <c r="B676" s="45"/>
    </row>
    <row r="677" spans="1:2" x14ac:dyDescent="0.25">
      <c r="A677" s="45"/>
      <c r="B677" s="45"/>
    </row>
    <row r="678" spans="1:2" x14ac:dyDescent="0.25">
      <c r="A678" s="45"/>
      <c r="B678" s="45"/>
    </row>
    <row r="679" spans="1:2" x14ac:dyDescent="0.25">
      <c r="A679" s="45"/>
      <c r="B679" s="45"/>
    </row>
    <row r="680" spans="1:2" x14ac:dyDescent="0.25">
      <c r="A680" s="45"/>
      <c r="B680" s="45"/>
    </row>
    <row r="681" spans="1:2" x14ac:dyDescent="0.25">
      <c r="A681" s="45"/>
      <c r="B681" s="45"/>
    </row>
    <row r="682" spans="1:2" x14ac:dyDescent="0.25">
      <c r="A682" s="45"/>
      <c r="B682" s="45"/>
    </row>
    <row r="683" spans="1:2" x14ac:dyDescent="0.25">
      <c r="A683" s="45"/>
      <c r="B683" s="45"/>
    </row>
    <row r="684" spans="1:2" x14ac:dyDescent="0.25">
      <c r="A684" s="45"/>
      <c r="B684" s="45"/>
    </row>
    <row r="685" spans="1:2" x14ac:dyDescent="0.25">
      <c r="A685" s="45"/>
      <c r="B685" s="45"/>
    </row>
    <row r="686" spans="1:2" x14ac:dyDescent="0.25">
      <c r="A686" s="45"/>
      <c r="B686" s="45"/>
    </row>
    <row r="687" spans="1:2" x14ac:dyDescent="0.25">
      <c r="A687" s="45"/>
      <c r="B687" s="45"/>
    </row>
    <row r="688" spans="1:2" x14ac:dyDescent="0.25">
      <c r="A688" s="45"/>
      <c r="B688" s="45"/>
    </row>
    <row r="689" spans="1:2" x14ac:dyDescent="0.25">
      <c r="A689" s="45"/>
      <c r="B689" s="45"/>
    </row>
    <row r="690" spans="1:2" x14ac:dyDescent="0.25">
      <c r="A690" s="45"/>
      <c r="B690" s="45"/>
    </row>
    <row r="691" spans="1:2" x14ac:dyDescent="0.25">
      <c r="A691" s="45"/>
      <c r="B691" s="45"/>
    </row>
    <row r="692" spans="1:2" x14ac:dyDescent="0.25">
      <c r="A692" s="45"/>
      <c r="B692" s="45"/>
    </row>
    <row r="693" spans="1:2" x14ac:dyDescent="0.25">
      <c r="A693" s="45"/>
      <c r="B693" s="45"/>
    </row>
    <row r="694" spans="1:2" x14ac:dyDescent="0.25">
      <c r="A694" s="45"/>
      <c r="B694" s="45"/>
    </row>
    <row r="695" spans="1:2" x14ac:dyDescent="0.25">
      <c r="A695" s="45"/>
      <c r="B695" s="45"/>
    </row>
    <row r="696" spans="1:2" x14ac:dyDescent="0.25">
      <c r="A696" s="45"/>
      <c r="B696" s="45"/>
    </row>
    <row r="697" spans="1:2" x14ac:dyDescent="0.25">
      <c r="A697" s="45"/>
      <c r="B697" s="45"/>
    </row>
    <row r="698" spans="1:2" x14ac:dyDescent="0.25">
      <c r="A698" s="45"/>
      <c r="B698" s="45"/>
    </row>
    <row r="699" spans="1:2" x14ac:dyDescent="0.25">
      <c r="A699" s="45"/>
      <c r="B699" s="45"/>
    </row>
    <row r="700" spans="1:2" x14ac:dyDescent="0.25">
      <c r="A700" s="45"/>
      <c r="B700" s="45"/>
    </row>
    <row r="701" spans="1:2" x14ac:dyDescent="0.25">
      <c r="A701" s="45"/>
      <c r="B701" s="45"/>
    </row>
    <row r="702" spans="1:2" x14ac:dyDescent="0.25">
      <c r="A702" s="45"/>
      <c r="B702" s="45"/>
    </row>
    <row r="703" spans="1:2" x14ac:dyDescent="0.25">
      <c r="A703" s="45"/>
      <c r="B703" s="45"/>
    </row>
    <row r="704" spans="1:2" x14ac:dyDescent="0.25">
      <c r="A704" s="45"/>
      <c r="B704" s="45"/>
    </row>
    <row r="705" spans="1:2" x14ac:dyDescent="0.25">
      <c r="A705" s="45"/>
      <c r="B705" s="45"/>
    </row>
    <row r="706" spans="1:2" x14ac:dyDescent="0.25">
      <c r="A706" s="45"/>
      <c r="B706" s="45"/>
    </row>
    <row r="707" spans="1:2" x14ac:dyDescent="0.25">
      <c r="A707" s="45"/>
      <c r="B707" s="45"/>
    </row>
    <row r="708" spans="1:2" x14ac:dyDescent="0.25">
      <c r="A708" s="45"/>
      <c r="B708" s="45"/>
    </row>
    <row r="709" spans="1:2" x14ac:dyDescent="0.25">
      <c r="A709" s="45"/>
      <c r="B709" s="45"/>
    </row>
    <row r="710" spans="1:2" x14ac:dyDescent="0.25">
      <c r="A710" s="45"/>
      <c r="B710" s="45"/>
    </row>
    <row r="711" spans="1:2" x14ac:dyDescent="0.25">
      <c r="A711" s="45"/>
      <c r="B711" s="45"/>
    </row>
    <row r="712" spans="1:2" x14ac:dyDescent="0.25">
      <c r="A712" s="45"/>
      <c r="B712" s="45"/>
    </row>
    <row r="713" spans="1:2" x14ac:dyDescent="0.25">
      <c r="A713" s="45"/>
      <c r="B713" s="45"/>
    </row>
    <row r="714" spans="1:2" x14ac:dyDescent="0.25">
      <c r="A714" s="45"/>
      <c r="B714" s="45"/>
    </row>
    <row r="715" spans="1:2" x14ac:dyDescent="0.25">
      <c r="A715" s="45"/>
      <c r="B715" s="45"/>
    </row>
    <row r="716" spans="1:2" x14ac:dyDescent="0.25">
      <c r="A716" s="45"/>
      <c r="B716" s="45"/>
    </row>
    <row r="717" spans="1:2" x14ac:dyDescent="0.25">
      <c r="A717" s="45"/>
      <c r="B717" s="45"/>
    </row>
    <row r="718" spans="1:2" x14ac:dyDescent="0.25">
      <c r="A718" s="45"/>
      <c r="B718" s="45"/>
    </row>
    <row r="719" spans="1:2" x14ac:dyDescent="0.25">
      <c r="A719" s="45"/>
      <c r="B719" s="45"/>
    </row>
    <row r="720" spans="1:2" x14ac:dyDescent="0.25">
      <c r="A720" s="45"/>
      <c r="B720" s="45"/>
    </row>
    <row r="721" spans="1:2" x14ac:dyDescent="0.25">
      <c r="A721" s="45"/>
      <c r="B721" s="45"/>
    </row>
    <row r="722" spans="1:2" x14ac:dyDescent="0.25">
      <c r="A722" s="45"/>
      <c r="B722" s="45"/>
    </row>
    <row r="723" spans="1:2" x14ac:dyDescent="0.25">
      <c r="A723" s="45"/>
      <c r="B723" s="45"/>
    </row>
    <row r="724" spans="1:2" x14ac:dyDescent="0.25">
      <c r="A724" s="45"/>
      <c r="B724" s="45"/>
    </row>
    <row r="725" spans="1:2" x14ac:dyDescent="0.25">
      <c r="A725" s="45"/>
      <c r="B725" s="45"/>
    </row>
    <row r="726" spans="1:2" x14ac:dyDescent="0.25">
      <c r="A726" s="45"/>
      <c r="B726" s="45"/>
    </row>
    <row r="727" spans="1:2" x14ac:dyDescent="0.25">
      <c r="A727" s="45"/>
      <c r="B727" s="45"/>
    </row>
    <row r="728" spans="1:2" x14ac:dyDescent="0.25">
      <c r="A728" s="45"/>
      <c r="B728" s="45"/>
    </row>
    <row r="729" spans="1:2" x14ac:dyDescent="0.25">
      <c r="A729" s="45"/>
      <c r="B729" s="45"/>
    </row>
    <row r="730" spans="1:2" x14ac:dyDescent="0.25">
      <c r="A730" s="45"/>
      <c r="B730" s="45"/>
    </row>
    <row r="731" spans="1:2" x14ac:dyDescent="0.25">
      <c r="A731" s="45"/>
      <c r="B731" s="45"/>
    </row>
    <row r="732" spans="1:2" x14ac:dyDescent="0.25">
      <c r="A732" s="45"/>
      <c r="B732" s="45"/>
    </row>
    <row r="733" spans="1:2" x14ac:dyDescent="0.25">
      <c r="A733" s="45"/>
      <c r="B733" s="45"/>
    </row>
    <row r="734" spans="1:2" x14ac:dyDescent="0.25">
      <c r="A734" s="45"/>
      <c r="B734" s="45"/>
    </row>
    <row r="735" spans="1:2" x14ac:dyDescent="0.25">
      <c r="A735" s="45"/>
      <c r="B735" s="45"/>
    </row>
    <row r="736" spans="1:2" x14ac:dyDescent="0.25">
      <c r="A736" s="45"/>
      <c r="B736" s="45"/>
    </row>
    <row r="737" spans="1:2" x14ac:dyDescent="0.25">
      <c r="A737" s="45"/>
      <c r="B737" s="45"/>
    </row>
    <row r="738" spans="1:2" x14ac:dyDescent="0.25">
      <c r="A738" s="45"/>
      <c r="B738" s="45"/>
    </row>
    <row r="739" spans="1:2" x14ac:dyDescent="0.25">
      <c r="A739" s="45"/>
      <c r="B739" s="45"/>
    </row>
    <row r="740" spans="1:2" x14ac:dyDescent="0.25">
      <c r="A740" s="45"/>
      <c r="B740" s="45"/>
    </row>
    <row r="741" spans="1:2" x14ac:dyDescent="0.25">
      <c r="A741" s="45"/>
      <c r="B741" s="45"/>
    </row>
    <row r="742" spans="1:2" x14ac:dyDescent="0.25">
      <c r="A742" s="45"/>
      <c r="B742" s="45"/>
    </row>
    <row r="743" spans="1:2" x14ac:dyDescent="0.25">
      <c r="A743" s="45"/>
      <c r="B743" s="45"/>
    </row>
    <row r="744" spans="1:2" x14ac:dyDescent="0.25">
      <c r="A744" s="45"/>
      <c r="B744" s="45"/>
    </row>
    <row r="745" spans="1:2" x14ac:dyDescent="0.25">
      <c r="A745" s="45"/>
      <c r="B745" s="45"/>
    </row>
    <row r="746" spans="1:2" x14ac:dyDescent="0.25">
      <c r="A746" s="45"/>
      <c r="B746" s="45"/>
    </row>
    <row r="747" spans="1:2" x14ac:dyDescent="0.25">
      <c r="A747" s="45"/>
      <c r="B747" s="45"/>
    </row>
    <row r="748" spans="1:2" x14ac:dyDescent="0.25">
      <c r="A748" s="45"/>
      <c r="B748" s="45"/>
    </row>
    <row r="749" spans="1:2" x14ac:dyDescent="0.25">
      <c r="A749" s="45"/>
      <c r="B749" s="45"/>
    </row>
    <row r="750" spans="1:2" x14ac:dyDescent="0.25">
      <c r="A750" s="45"/>
      <c r="B750" s="45"/>
    </row>
    <row r="751" spans="1:2" x14ac:dyDescent="0.25">
      <c r="A751" s="45"/>
      <c r="B751" s="45"/>
    </row>
    <row r="752" spans="1:2" x14ac:dyDescent="0.25">
      <c r="A752" s="45"/>
      <c r="B752" s="45"/>
    </row>
    <row r="753" spans="1:2" x14ac:dyDescent="0.25">
      <c r="A753" s="45"/>
      <c r="B753" s="45"/>
    </row>
    <row r="754" spans="1:2" x14ac:dyDescent="0.25">
      <c r="A754" s="45"/>
      <c r="B754" s="45"/>
    </row>
    <row r="755" spans="1:2" x14ac:dyDescent="0.25">
      <c r="A755" s="45"/>
      <c r="B755" s="45"/>
    </row>
    <row r="756" spans="1:2" x14ac:dyDescent="0.25">
      <c r="A756" s="45"/>
      <c r="B756" s="45"/>
    </row>
    <row r="757" spans="1:2" x14ac:dyDescent="0.25">
      <c r="A757" s="45"/>
      <c r="B757" s="45"/>
    </row>
    <row r="758" spans="1:2" x14ac:dyDescent="0.25">
      <c r="A758" s="45"/>
      <c r="B758" s="45"/>
    </row>
    <row r="759" spans="1:2" x14ac:dyDescent="0.25">
      <c r="A759" s="45"/>
      <c r="B759" s="45"/>
    </row>
    <row r="760" spans="1:2" x14ac:dyDescent="0.25">
      <c r="A760" s="45"/>
      <c r="B760" s="45"/>
    </row>
    <row r="761" spans="1:2" x14ac:dyDescent="0.25">
      <c r="A761" s="45"/>
      <c r="B761" s="45"/>
    </row>
    <row r="762" spans="1:2" x14ac:dyDescent="0.25">
      <c r="A762" s="45"/>
      <c r="B762" s="45"/>
    </row>
    <row r="763" spans="1:2" x14ac:dyDescent="0.25">
      <c r="A763" s="45"/>
      <c r="B763" s="45"/>
    </row>
    <row r="764" spans="1:2" x14ac:dyDescent="0.25">
      <c r="A764" s="45"/>
      <c r="B764" s="45"/>
    </row>
    <row r="765" spans="1:2" x14ac:dyDescent="0.25">
      <c r="A765" s="45"/>
      <c r="B765" s="45"/>
    </row>
    <row r="766" spans="1:2" x14ac:dyDescent="0.25">
      <c r="A766" s="45"/>
      <c r="B766" s="45"/>
    </row>
    <row r="767" spans="1:2" x14ac:dyDescent="0.25">
      <c r="A767" s="45"/>
      <c r="B767" s="45"/>
    </row>
    <row r="768" spans="1:2" x14ac:dyDescent="0.25">
      <c r="A768" s="45"/>
      <c r="B768" s="45"/>
    </row>
    <row r="769" spans="1:2" x14ac:dyDescent="0.25">
      <c r="A769" s="45"/>
      <c r="B769" s="45"/>
    </row>
    <row r="770" spans="1:2" x14ac:dyDescent="0.25">
      <c r="A770" s="45"/>
      <c r="B770" s="45"/>
    </row>
    <row r="771" spans="1:2" x14ac:dyDescent="0.25">
      <c r="A771" s="45"/>
      <c r="B771" s="45"/>
    </row>
    <row r="772" spans="1:2" x14ac:dyDescent="0.25">
      <c r="A772" s="45"/>
      <c r="B772" s="45"/>
    </row>
    <row r="773" spans="1:2" x14ac:dyDescent="0.25">
      <c r="A773" s="45"/>
      <c r="B773" s="45"/>
    </row>
    <row r="774" spans="1:2" x14ac:dyDescent="0.25">
      <c r="A774" s="45"/>
      <c r="B774" s="45"/>
    </row>
    <row r="775" spans="1:2" x14ac:dyDescent="0.25">
      <c r="A775" s="45"/>
      <c r="B775" s="45"/>
    </row>
    <row r="776" spans="1:2" x14ac:dyDescent="0.25">
      <c r="A776" s="45"/>
      <c r="B776" s="45"/>
    </row>
    <row r="777" spans="1:2" x14ac:dyDescent="0.25">
      <c r="A777" s="45"/>
      <c r="B777" s="45"/>
    </row>
    <row r="778" spans="1:2" x14ac:dyDescent="0.25">
      <c r="A778" s="45"/>
      <c r="B778" s="45"/>
    </row>
    <row r="779" spans="1:2" x14ac:dyDescent="0.25">
      <c r="A779" s="45"/>
      <c r="B779" s="45"/>
    </row>
    <row r="780" spans="1:2" x14ac:dyDescent="0.25">
      <c r="A780" s="45"/>
      <c r="B780" s="45"/>
    </row>
    <row r="781" spans="1:2" x14ac:dyDescent="0.25">
      <c r="A781" s="45"/>
      <c r="B781" s="45"/>
    </row>
    <row r="782" spans="1:2" x14ac:dyDescent="0.25">
      <c r="A782" s="45"/>
      <c r="B782" s="45"/>
    </row>
    <row r="783" spans="1:2" x14ac:dyDescent="0.25">
      <c r="A783" s="45"/>
      <c r="B783" s="45"/>
    </row>
    <row r="784" spans="1:2" x14ac:dyDescent="0.25">
      <c r="A784" s="45"/>
      <c r="B784" s="45"/>
    </row>
    <row r="785" spans="1:2" x14ac:dyDescent="0.25">
      <c r="A785" s="45"/>
      <c r="B785" s="45"/>
    </row>
    <row r="786" spans="1:2" x14ac:dyDescent="0.25">
      <c r="A786" s="45"/>
      <c r="B786" s="45"/>
    </row>
    <row r="787" spans="1:2" x14ac:dyDescent="0.25">
      <c r="A787" s="45"/>
      <c r="B787" s="45"/>
    </row>
    <row r="788" spans="1:2" x14ac:dyDescent="0.25">
      <c r="A788" s="45"/>
      <c r="B788" s="45"/>
    </row>
    <row r="789" spans="1:2" x14ac:dyDescent="0.25">
      <c r="A789" s="45"/>
      <c r="B789" s="45"/>
    </row>
    <row r="790" spans="1:2" x14ac:dyDescent="0.25">
      <c r="A790" s="45"/>
      <c r="B790" s="45"/>
    </row>
    <row r="791" spans="1:2" x14ac:dyDescent="0.25">
      <c r="A791" s="45"/>
      <c r="B791" s="45"/>
    </row>
    <row r="792" spans="1:2" x14ac:dyDescent="0.25">
      <c r="A792" s="45"/>
      <c r="B792" s="45"/>
    </row>
    <row r="793" spans="1:2" x14ac:dyDescent="0.25">
      <c r="A793" s="45"/>
      <c r="B793" s="45"/>
    </row>
    <row r="794" spans="1:2" x14ac:dyDescent="0.25">
      <c r="A794" s="45"/>
      <c r="B794" s="45"/>
    </row>
    <row r="795" spans="1:2" x14ac:dyDescent="0.25">
      <c r="A795" s="45"/>
      <c r="B795" s="45"/>
    </row>
    <row r="796" spans="1:2" x14ac:dyDescent="0.25">
      <c r="A796" s="45"/>
      <c r="B796" s="45"/>
    </row>
    <row r="797" spans="1:2" x14ac:dyDescent="0.25">
      <c r="A797" s="45"/>
      <c r="B797" s="45"/>
    </row>
    <row r="798" spans="1:2" x14ac:dyDescent="0.25">
      <c r="A798" s="45"/>
      <c r="B798" s="45"/>
    </row>
    <row r="799" spans="1:2" x14ac:dyDescent="0.25">
      <c r="A799" s="45"/>
      <c r="B799" s="45"/>
    </row>
    <row r="800" spans="1:2" x14ac:dyDescent="0.25">
      <c r="A800" s="45"/>
      <c r="B800" s="45"/>
    </row>
    <row r="801" spans="1:2" x14ac:dyDescent="0.25">
      <c r="A801" s="45"/>
      <c r="B801" s="45"/>
    </row>
    <row r="802" spans="1:2" x14ac:dyDescent="0.25">
      <c r="A802" s="45"/>
      <c r="B802" s="45"/>
    </row>
    <row r="803" spans="1:2" x14ac:dyDescent="0.25">
      <c r="A803" s="45"/>
      <c r="B803" s="45"/>
    </row>
    <row r="804" spans="1:2" x14ac:dyDescent="0.25">
      <c r="A804" s="45"/>
      <c r="B804" s="45"/>
    </row>
    <row r="805" spans="1:2" x14ac:dyDescent="0.25">
      <c r="A805" s="45"/>
      <c r="B805" s="45"/>
    </row>
    <row r="806" spans="1:2" x14ac:dyDescent="0.25">
      <c r="A806" s="45"/>
      <c r="B806" s="45"/>
    </row>
    <row r="807" spans="1:2" x14ac:dyDescent="0.25">
      <c r="A807" s="45"/>
      <c r="B807" s="45"/>
    </row>
    <row r="808" spans="1:2" x14ac:dyDescent="0.25">
      <c r="A808" s="45"/>
      <c r="B808" s="45"/>
    </row>
    <row r="809" spans="1:2" x14ac:dyDescent="0.25">
      <c r="A809" s="45"/>
      <c r="B809" s="45"/>
    </row>
    <row r="810" spans="1:2" x14ac:dyDescent="0.25">
      <c r="A810" s="45"/>
      <c r="B810" s="45"/>
    </row>
    <row r="811" spans="1:2" x14ac:dyDescent="0.25">
      <c r="A811" s="45"/>
      <c r="B811" s="45"/>
    </row>
    <row r="812" spans="1:2" x14ac:dyDescent="0.25">
      <c r="A812" s="45"/>
      <c r="B812" s="45"/>
    </row>
    <row r="813" spans="1:2" x14ac:dyDescent="0.25">
      <c r="A813" s="45"/>
      <c r="B813" s="45"/>
    </row>
    <row r="814" spans="1:2" x14ac:dyDescent="0.25">
      <c r="A814" s="45"/>
      <c r="B814" s="45"/>
    </row>
    <row r="815" spans="1:2" x14ac:dyDescent="0.25">
      <c r="A815" s="45"/>
      <c r="B815" s="45"/>
    </row>
    <row r="816" spans="1:2" x14ac:dyDescent="0.25">
      <c r="A816" s="45"/>
      <c r="B816" s="45"/>
    </row>
    <row r="817" spans="1:2" x14ac:dyDescent="0.25">
      <c r="A817" s="45"/>
      <c r="B817" s="45"/>
    </row>
    <row r="818" spans="1:2" x14ac:dyDescent="0.25">
      <c r="A818" s="45"/>
      <c r="B818" s="45"/>
    </row>
    <row r="819" spans="1:2" x14ac:dyDescent="0.25">
      <c r="A819" s="45"/>
      <c r="B819" s="45"/>
    </row>
    <row r="820" spans="1:2" x14ac:dyDescent="0.25">
      <c r="A820" s="45"/>
      <c r="B820" s="45"/>
    </row>
    <row r="821" spans="1:2" x14ac:dyDescent="0.25">
      <c r="A821" s="45"/>
      <c r="B821" s="45"/>
    </row>
    <row r="822" spans="1:2" x14ac:dyDescent="0.25">
      <c r="A822" s="45"/>
      <c r="B822" s="45"/>
    </row>
    <row r="823" spans="1:2" x14ac:dyDescent="0.25">
      <c r="A823" s="45"/>
      <c r="B823" s="45"/>
    </row>
    <row r="824" spans="1:2" x14ac:dyDescent="0.25">
      <c r="A824" s="45"/>
      <c r="B824" s="45"/>
    </row>
    <row r="825" spans="1:2" x14ac:dyDescent="0.25">
      <c r="A825" s="45"/>
      <c r="B825" s="45"/>
    </row>
    <row r="826" spans="1:2" x14ac:dyDescent="0.25">
      <c r="A826" s="45"/>
      <c r="B826" s="45"/>
    </row>
    <row r="827" spans="1:2" x14ac:dyDescent="0.25">
      <c r="A827" s="45"/>
      <c r="B827" s="45"/>
    </row>
    <row r="828" spans="1:2" x14ac:dyDescent="0.25">
      <c r="A828" s="45"/>
      <c r="B828" s="45"/>
    </row>
    <row r="829" spans="1:2" x14ac:dyDescent="0.25">
      <c r="A829" s="45"/>
      <c r="B829" s="45"/>
    </row>
    <row r="830" spans="1:2" x14ac:dyDescent="0.25">
      <c r="A830" s="45"/>
      <c r="B830" s="45"/>
    </row>
    <row r="831" spans="1:2" x14ac:dyDescent="0.25">
      <c r="A831" s="45"/>
      <c r="B831" s="45"/>
    </row>
    <row r="832" spans="1:2" x14ac:dyDescent="0.25">
      <c r="A832" s="45"/>
      <c r="B832" s="45"/>
    </row>
    <row r="833" spans="1:2" x14ac:dyDescent="0.25">
      <c r="A833" s="45"/>
      <c r="B833" s="45"/>
    </row>
    <row r="834" spans="1:2" x14ac:dyDescent="0.25">
      <c r="A834" s="45"/>
      <c r="B834" s="45"/>
    </row>
    <row r="835" spans="1:2" x14ac:dyDescent="0.25">
      <c r="A835" s="45"/>
      <c r="B835" s="45"/>
    </row>
    <row r="836" spans="1:2" x14ac:dyDescent="0.25">
      <c r="A836" s="45"/>
      <c r="B836" s="45"/>
    </row>
    <row r="837" spans="1:2" x14ac:dyDescent="0.25">
      <c r="A837" s="45"/>
      <c r="B837" s="45"/>
    </row>
    <row r="838" spans="1:2" x14ac:dyDescent="0.25">
      <c r="A838" s="45"/>
      <c r="B838" s="45"/>
    </row>
    <row r="839" spans="1:2" x14ac:dyDescent="0.25">
      <c r="A839" s="45"/>
      <c r="B839" s="45"/>
    </row>
    <row r="840" spans="1:2" x14ac:dyDescent="0.25">
      <c r="A840" s="45"/>
      <c r="B840" s="45"/>
    </row>
    <row r="841" spans="1:2" x14ac:dyDescent="0.25">
      <c r="A841" s="45"/>
      <c r="B841" s="45"/>
    </row>
    <row r="842" spans="1:2" x14ac:dyDescent="0.25">
      <c r="A842" s="45"/>
      <c r="B842" s="45"/>
    </row>
    <row r="843" spans="1:2" x14ac:dyDescent="0.25">
      <c r="A843" s="45"/>
      <c r="B843" s="45"/>
    </row>
    <row r="844" spans="1:2" x14ac:dyDescent="0.25">
      <c r="A844" s="45"/>
      <c r="B844" s="45"/>
    </row>
    <row r="845" spans="1:2" x14ac:dyDescent="0.25">
      <c r="A845" s="45"/>
      <c r="B845" s="45"/>
    </row>
    <row r="846" spans="1:2" x14ac:dyDescent="0.25">
      <c r="A846" s="45"/>
      <c r="B846" s="45"/>
    </row>
    <row r="847" spans="1:2" x14ac:dyDescent="0.25">
      <c r="A847" s="45"/>
      <c r="B847" s="45"/>
    </row>
    <row r="848" spans="1:2" x14ac:dyDescent="0.25">
      <c r="A848" s="45"/>
      <c r="B848" s="45"/>
    </row>
    <row r="849" spans="1:2" x14ac:dyDescent="0.25">
      <c r="A849" s="45"/>
      <c r="B849" s="45"/>
    </row>
    <row r="850" spans="1:2" x14ac:dyDescent="0.25">
      <c r="A850" s="45"/>
      <c r="B850" s="45"/>
    </row>
    <row r="851" spans="1:2" x14ac:dyDescent="0.25">
      <c r="A851" s="45"/>
      <c r="B851" s="45"/>
    </row>
    <row r="852" spans="1:2" x14ac:dyDescent="0.25">
      <c r="A852" s="45"/>
      <c r="B852" s="45"/>
    </row>
    <row r="853" spans="1:2" x14ac:dyDescent="0.25">
      <c r="A853" s="45"/>
      <c r="B853" s="45"/>
    </row>
    <row r="854" spans="1:2" x14ac:dyDescent="0.25">
      <c r="A854" s="45"/>
      <c r="B854" s="45"/>
    </row>
    <row r="855" spans="1:2" x14ac:dyDescent="0.25">
      <c r="A855" s="45"/>
      <c r="B855" s="45"/>
    </row>
    <row r="856" spans="1:2" x14ac:dyDescent="0.25">
      <c r="A856" s="45"/>
      <c r="B856" s="45"/>
    </row>
    <row r="857" spans="1:2" x14ac:dyDescent="0.25">
      <c r="A857" s="45"/>
      <c r="B857" s="45"/>
    </row>
    <row r="858" spans="1:2" x14ac:dyDescent="0.25">
      <c r="A858" s="45"/>
      <c r="B858" s="45"/>
    </row>
    <row r="859" spans="1:2" x14ac:dyDescent="0.25">
      <c r="A859" s="45"/>
      <c r="B859" s="45"/>
    </row>
    <row r="860" spans="1:2" x14ac:dyDescent="0.25">
      <c r="A860" s="45"/>
      <c r="B860" s="45"/>
    </row>
    <row r="861" spans="1:2" x14ac:dyDescent="0.25">
      <c r="A861" s="45"/>
      <c r="B861" s="45"/>
    </row>
    <row r="862" spans="1:2" x14ac:dyDescent="0.25">
      <c r="A862" s="45"/>
      <c r="B862" s="45"/>
    </row>
    <row r="863" spans="1:2" x14ac:dyDescent="0.25">
      <c r="A863" s="45"/>
      <c r="B863" s="45"/>
    </row>
    <row r="864" spans="1:2" x14ac:dyDescent="0.25">
      <c r="A864" s="45"/>
      <c r="B864" s="45"/>
    </row>
    <row r="865" spans="1:2" x14ac:dyDescent="0.25">
      <c r="A865" s="45"/>
      <c r="B865" s="45"/>
    </row>
    <row r="866" spans="1:2" x14ac:dyDescent="0.25">
      <c r="A866" s="45"/>
      <c r="B866" s="45"/>
    </row>
    <row r="867" spans="1:2" x14ac:dyDescent="0.25">
      <c r="A867" s="45"/>
      <c r="B867" s="45"/>
    </row>
    <row r="868" spans="1:2" x14ac:dyDescent="0.25">
      <c r="A868" s="45"/>
      <c r="B868" s="45"/>
    </row>
    <row r="869" spans="1:2" x14ac:dyDescent="0.25">
      <c r="A869" s="45"/>
      <c r="B869" s="45"/>
    </row>
    <row r="870" spans="1:2" x14ac:dyDescent="0.25">
      <c r="A870" s="45"/>
      <c r="B870" s="45"/>
    </row>
    <row r="871" spans="1:2" x14ac:dyDescent="0.25">
      <c r="A871" s="45"/>
      <c r="B871" s="45"/>
    </row>
    <row r="872" spans="1:2" x14ac:dyDescent="0.25">
      <c r="A872" s="45"/>
      <c r="B872" s="45"/>
    </row>
    <row r="873" spans="1:2" x14ac:dyDescent="0.25">
      <c r="A873" s="45"/>
      <c r="B873" s="45"/>
    </row>
    <row r="874" spans="1:2" x14ac:dyDescent="0.25">
      <c r="A874" s="45"/>
      <c r="B874" s="45"/>
    </row>
    <row r="875" spans="1:2" x14ac:dyDescent="0.25">
      <c r="A875" s="45"/>
      <c r="B875" s="45"/>
    </row>
    <row r="876" spans="1:2" x14ac:dyDescent="0.25">
      <c r="A876" s="45"/>
      <c r="B876" s="45"/>
    </row>
    <row r="877" spans="1:2" x14ac:dyDescent="0.25">
      <c r="A877" s="45"/>
      <c r="B877" s="45"/>
    </row>
    <row r="878" spans="1:2" x14ac:dyDescent="0.25">
      <c r="A878" s="45"/>
      <c r="B878" s="45"/>
    </row>
    <row r="879" spans="1:2" x14ac:dyDescent="0.25">
      <c r="A879" s="45"/>
      <c r="B879" s="45"/>
    </row>
    <row r="880" spans="1:2" x14ac:dyDescent="0.25">
      <c r="A880" s="45"/>
      <c r="B880" s="45"/>
    </row>
    <row r="881" spans="1:2" x14ac:dyDescent="0.25">
      <c r="A881" s="45"/>
      <c r="B881" s="45"/>
    </row>
    <row r="882" spans="1:2" x14ac:dyDescent="0.25">
      <c r="A882" s="45"/>
      <c r="B882" s="45"/>
    </row>
    <row r="883" spans="1:2" x14ac:dyDescent="0.25">
      <c r="A883" s="45"/>
      <c r="B883" s="45"/>
    </row>
    <row r="884" spans="1:2" x14ac:dyDescent="0.25">
      <c r="A884" s="45"/>
      <c r="B884" s="45"/>
    </row>
    <row r="885" spans="1:2" x14ac:dyDescent="0.25">
      <c r="A885" s="45"/>
      <c r="B885" s="45"/>
    </row>
    <row r="886" spans="1:2" x14ac:dyDescent="0.25">
      <c r="A886" s="45"/>
      <c r="B886" s="45"/>
    </row>
    <row r="887" spans="1:2" x14ac:dyDescent="0.25">
      <c r="A887" s="45"/>
      <c r="B887" s="45"/>
    </row>
    <row r="888" spans="1:2" x14ac:dyDescent="0.25">
      <c r="A888" s="45"/>
      <c r="B888" s="45"/>
    </row>
    <row r="889" spans="1:2" x14ac:dyDescent="0.25">
      <c r="A889" s="45"/>
      <c r="B889" s="45"/>
    </row>
    <row r="890" spans="1:2" x14ac:dyDescent="0.25">
      <c r="A890" s="45"/>
      <c r="B890" s="45"/>
    </row>
    <row r="891" spans="1:2" x14ac:dyDescent="0.25">
      <c r="A891" s="45"/>
      <c r="B891" s="45"/>
    </row>
    <row r="892" spans="1:2" x14ac:dyDescent="0.25">
      <c r="A892" s="45"/>
      <c r="B892" s="45"/>
    </row>
    <row r="893" spans="1:2" x14ac:dyDescent="0.25">
      <c r="A893" s="45"/>
      <c r="B893" s="45"/>
    </row>
    <row r="894" spans="1:2" x14ac:dyDescent="0.25">
      <c r="A894" s="45"/>
      <c r="B894" s="45"/>
    </row>
    <row r="895" spans="1:2" x14ac:dyDescent="0.25">
      <c r="A895" s="45"/>
      <c r="B895" s="45"/>
    </row>
    <row r="896" spans="1:2" x14ac:dyDescent="0.25">
      <c r="A896" s="45"/>
      <c r="B896" s="45"/>
    </row>
    <row r="897" spans="1:2" x14ac:dyDescent="0.25">
      <c r="A897" s="45"/>
      <c r="B897" s="45"/>
    </row>
    <row r="898" spans="1:2" x14ac:dyDescent="0.25">
      <c r="A898" s="45"/>
      <c r="B898" s="45"/>
    </row>
    <row r="899" spans="1:2" x14ac:dyDescent="0.25">
      <c r="A899" s="45"/>
      <c r="B899" s="45"/>
    </row>
    <row r="900" spans="1:2" x14ac:dyDescent="0.25">
      <c r="A900" s="45"/>
      <c r="B900" s="45"/>
    </row>
    <row r="901" spans="1:2" x14ac:dyDescent="0.25">
      <c r="A901" s="45"/>
      <c r="B901" s="45"/>
    </row>
    <row r="902" spans="1:2" x14ac:dyDescent="0.25">
      <c r="A902" s="45"/>
      <c r="B902" s="45"/>
    </row>
    <row r="903" spans="1:2" x14ac:dyDescent="0.25">
      <c r="A903" s="45"/>
      <c r="B903" s="45"/>
    </row>
    <row r="904" spans="1:2" x14ac:dyDescent="0.25">
      <c r="A904" s="45"/>
      <c r="B904" s="45"/>
    </row>
    <row r="905" spans="1:2" x14ac:dyDescent="0.25">
      <c r="A905" s="45"/>
      <c r="B905" s="45"/>
    </row>
    <row r="906" spans="1:2" x14ac:dyDescent="0.25">
      <c r="A906" s="45"/>
      <c r="B906" s="45"/>
    </row>
    <row r="907" spans="1:2" x14ac:dyDescent="0.25">
      <c r="A907" s="45"/>
      <c r="B907" s="45"/>
    </row>
    <row r="908" spans="1:2" x14ac:dyDescent="0.25">
      <c r="A908" s="45"/>
      <c r="B908" s="45"/>
    </row>
    <row r="909" spans="1:2" x14ac:dyDescent="0.25">
      <c r="A909" s="45"/>
      <c r="B909" s="45"/>
    </row>
    <row r="910" spans="1:2" x14ac:dyDescent="0.25">
      <c r="A910" s="45"/>
      <c r="B910" s="45"/>
    </row>
    <row r="911" spans="1:2" x14ac:dyDescent="0.25">
      <c r="A911" s="45"/>
      <c r="B911" s="45"/>
    </row>
    <row r="912" spans="1:2" x14ac:dyDescent="0.25">
      <c r="A912" s="45"/>
      <c r="B912" s="45"/>
    </row>
    <row r="913" spans="1:2" x14ac:dyDescent="0.25">
      <c r="A913" s="45"/>
      <c r="B913" s="45"/>
    </row>
    <row r="914" spans="1:2" x14ac:dyDescent="0.25">
      <c r="A914" s="45"/>
      <c r="B914" s="45"/>
    </row>
    <row r="915" spans="1:2" x14ac:dyDescent="0.25">
      <c r="A915" s="45"/>
      <c r="B915" s="45"/>
    </row>
    <row r="916" spans="1:2" x14ac:dyDescent="0.25">
      <c r="A916" s="45"/>
      <c r="B916" s="45"/>
    </row>
    <row r="917" spans="1:2" x14ac:dyDescent="0.25">
      <c r="A917" s="45"/>
      <c r="B917" s="45"/>
    </row>
    <row r="918" spans="1:2" x14ac:dyDescent="0.25">
      <c r="A918" s="45"/>
      <c r="B918" s="45"/>
    </row>
    <row r="919" spans="1:2" x14ac:dyDescent="0.25">
      <c r="A919" s="45"/>
      <c r="B919" s="45"/>
    </row>
    <row r="920" spans="1:2" x14ac:dyDescent="0.25">
      <c r="A920" s="45"/>
      <c r="B920" s="45"/>
    </row>
    <row r="921" spans="1:2" x14ac:dyDescent="0.25">
      <c r="A921" s="45"/>
      <c r="B921" s="45"/>
    </row>
    <row r="922" spans="1:2" x14ac:dyDescent="0.25">
      <c r="A922" s="45"/>
      <c r="B922" s="45"/>
    </row>
    <row r="923" spans="1:2" x14ac:dyDescent="0.25">
      <c r="A923" s="45"/>
      <c r="B923" s="45"/>
    </row>
    <row r="924" spans="1:2" x14ac:dyDescent="0.25">
      <c r="A924" s="45"/>
      <c r="B924" s="45"/>
    </row>
    <row r="925" spans="1:2" x14ac:dyDescent="0.25">
      <c r="A925" s="45"/>
      <c r="B925" s="45"/>
    </row>
    <row r="926" spans="1:2" x14ac:dyDescent="0.25">
      <c r="A926" s="45"/>
      <c r="B926" s="45"/>
    </row>
    <row r="927" spans="1:2" x14ac:dyDescent="0.25">
      <c r="A927" s="45"/>
      <c r="B927" s="45"/>
    </row>
    <row r="928" spans="1:2" x14ac:dyDescent="0.25">
      <c r="A928" s="45"/>
      <c r="B928" s="45"/>
    </row>
    <row r="929" spans="1:2" x14ac:dyDescent="0.25">
      <c r="A929" s="45"/>
      <c r="B929" s="45"/>
    </row>
    <row r="930" spans="1:2" x14ac:dyDescent="0.25">
      <c r="A930" s="45"/>
      <c r="B930" s="45"/>
    </row>
    <row r="931" spans="1:2" x14ac:dyDescent="0.25">
      <c r="A931" s="45"/>
      <c r="B931" s="45"/>
    </row>
    <row r="932" spans="1:2" x14ac:dyDescent="0.25">
      <c r="A932" s="45"/>
      <c r="B932" s="45"/>
    </row>
    <row r="933" spans="1:2" x14ac:dyDescent="0.25">
      <c r="A933" s="45"/>
      <c r="B933" s="45"/>
    </row>
    <row r="934" spans="1:2" x14ac:dyDescent="0.25">
      <c r="A934" s="45"/>
      <c r="B934" s="45"/>
    </row>
    <row r="935" spans="1:2" x14ac:dyDescent="0.25">
      <c r="A935" s="45"/>
      <c r="B935" s="45"/>
    </row>
    <row r="936" spans="1:2" x14ac:dyDescent="0.25">
      <c r="A936" s="45"/>
      <c r="B936" s="45"/>
    </row>
    <row r="937" spans="1:2" x14ac:dyDescent="0.25">
      <c r="A937" s="45"/>
      <c r="B937" s="45"/>
    </row>
    <row r="938" spans="1:2" x14ac:dyDescent="0.25">
      <c r="A938" s="45"/>
      <c r="B938" s="45"/>
    </row>
    <row r="939" spans="1:2" x14ac:dyDescent="0.25">
      <c r="A939" s="45"/>
      <c r="B939" s="45"/>
    </row>
    <row r="940" spans="1:2" x14ac:dyDescent="0.25">
      <c r="A940" s="45"/>
      <c r="B940" s="45"/>
    </row>
    <row r="941" spans="1:2" x14ac:dyDescent="0.25">
      <c r="A941" s="45"/>
      <c r="B941" s="45"/>
    </row>
    <row r="942" spans="1:2" x14ac:dyDescent="0.25">
      <c r="A942" s="45"/>
      <c r="B942" s="45"/>
    </row>
    <row r="943" spans="1:2" x14ac:dyDescent="0.25">
      <c r="A943" s="45"/>
      <c r="B943" s="45"/>
    </row>
    <row r="944" spans="1:2" x14ac:dyDescent="0.25">
      <c r="A944" s="45"/>
      <c r="B944" s="45"/>
    </row>
    <row r="945" spans="1:2" x14ac:dyDescent="0.25">
      <c r="A945" s="45"/>
      <c r="B945" s="45"/>
    </row>
    <row r="946" spans="1:2" x14ac:dyDescent="0.25">
      <c r="A946" s="45"/>
      <c r="B946" s="45"/>
    </row>
    <row r="947" spans="1:2" x14ac:dyDescent="0.25">
      <c r="A947" s="45"/>
      <c r="B947" s="45"/>
    </row>
    <row r="948" spans="1:2" x14ac:dyDescent="0.25">
      <c r="A948" s="45"/>
      <c r="B948" s="45"/>
    </row>
    <row r="949" spans="1:2" x14ac:dyDescent="0.25">
      <c r="A949" s="45"/>
      <c r="B949" s="45"/>
    </row>
    <row r="950" spans="1:2" x14ac:dyDescent="0.25">
      <c r="A950" s="45"/>
      <c r="B950" s="45"/>
    </row>
    <row r="951" spans="1:2" x14ac:dyDescent="0.25">
      <c r="A951" s="45"/>
      <c r="B951" s="45"/>
    </row>
    <row r="952" spans="1:2" x14ac:dyDescent="0.25">
      <c r="A952" s="45"/>
      <c r="B952" s="45"/>
    </row>
    <row r="953" spans="1:2" x14ac:dyDescent="0.25">
      <c r="A953" s="45"/>
      <c r="B953" s="45"/>
    </row>
    <row r="954" spans="1:2" x14ac:dyDescent="0.25">
      <c r="A954" s="45"/>
      <c r="B954" s="45"/>
    </row>
    <row r="955" spans="1:2" x14ac:dyDescent="0.25">
      <c r="A955" s="45"/>
      <c r="B955" s="45"/>
    </row>
    <row r="956" spans="1:2" x14ac:dyDescent="0.25">
      <c r="A956" s="45"/>
      <c r="B956" s="45"/>
    </row>
    <row r="957" spans="1:2" x14ac:dyDescent="0.25">
      <c r="A957" s="45"/>
      <c r="B957" s="45"/>
    </row>
    <row r="958" spans="1:2" x14ac:dyDescent="0.25">
      <c r="A958" s="45"/>
      <c r="B958" s="45"/>
    </row>
    <row r="959" spans="1:2" x14ac:dyDescent="0.25">
      <c r="A959" s="45"/>
      <c r="B959" s="45"/>
    </row>
    <row r="960" spans="1:2" x14ac:dyDescent="0.25">
      <c r="A960" s="45"/>
      <c r="B960" s="45"/>
    </row>
    <row r="961" spans="1:2" x14ac:dyDescent="0.25">
      <c r="A961" s="45"/>
      <c r="B961" s="45"/>
    </row>
    <row r="962" spans="1:2" x14ac:dyDescent="0.25">
      <c r="A962" s="45"/>
      <c r="B962" s="45"/>
    </row>
    <row r="963" spans="1:2" x14ac:dyDescent="0.25">
      <c r="A963" s="45"/>
      <c r="B963" s="45"/>
    </row>
    <row r="964" spans="1:2" x14ac:dyDescent="0.25">
      <c r="A964" s="45"/>
      <c r="B964" s="45"/>
    </row>
    <row r="965" spans="1:2" x14ac:dyDescent="0.25">
      <c r="A965" s="45"/>
      <c r="B965" s="45"/>
    </row>
    <row r="966" spans="1:2" x14ac:dyDescent="0.25">
      <c r="A966" s="45"/>
      <c r="B966" s="45"/>
    </row>
    <row r="967" spans="1:2" x14ac:dyDescent="0.25">
      <c r="A967" s="45"/>
      <c r="B967" s="45"/>
    </row>
    <row r="968" spans="1:2" x14ac:dyDescent="0.25">
      <c r="A968" s="45"/>
      <c r="B968" s="45"/>
    </row>
    <row r="969" spans="1:2" x14ac:dyDescent="0.25">
      <c r="A969" s="45"/>
      <c r="B969" s="45"/>
    </row>
    <row r="970" spans="1:2" x14ac:dyDescent="0.25">
      <c r="A970" s="45"/>
      <c r="B970" s="45"/>
    </row>
    <row r="971" spans="1:2" x14ac:dyDescent="0.25">
      <c r="A971" s="45"/>
      <c r="B971" s="45"/>
    </row>
    <row r="972" spans="1:2" x14ac:dyDescent="0.25">
      <c r="A972" s="45"/>
      <c r="B972" s="45"/>
    </row>
    <row r="973" spans="1:2" x14ac:dyDescent="0.25">
      <c r="A973" s="45"/>
      <c r="B973" s="45"/>
    </row>
    <row r="974" spans="1:2" x14ac:dyDescent="0.25">
      <c r="A974" s="45"/>
      <c r="B974" s="45"/>
    </row>
    <row r="975" spans="1:2" x14ac:dyDescent="0.25">
      <c r="A975" s="45"/>
      <c r="B975" s="45"/>
    </row>
    <row r="976" spans="1:2" x14ac:dyDescent="0.25">
      <c r="A976" s="45"/>
      <c r="B976" s="45"/>
    </row>
    <row r="977" spans="1:2" x14ac:dyDescent="0.25">
      <c r="A977" s="45"/>
      <c r="B977" s="45"/>
    </row>
    <row r="978" spans="1:2" x14ac:dyDescent="0.25">
      <c r="A978" s="45"/>
      <c r="B978" s="45"/>
    </row>
    <row r="979" spans="1:2" x14ac:dyDescent="0.25">
      <c r="A979" s="45"/>
      <c r="B979" s="45"/>
    </row>
    <row r="980" spans="1:2" x14ac:dyDescent="0.25">
      <c r="A980" s="45"/>
      <c r="B980" s="45"/>
    </row>
    <row r="981" spans="1:2" x14ac:dyDescent="0.25">
      <c r="A981" s="45"/>
      <c r="B981" s="45"/>
    </row>
    <row r="982" spans="1:2" x14ac:dyDescent="0.25">
      <c r="A982" s="45"/>
      <c r="B982" s="45"/>
    </row>
    <row r="983" spans="1:2" x14ac:dyDescent="0.25">
      <c r="A983" s="45"/>
      <c r="B983" s="45"/>
    </row>
    <row r="984" spans="1:2" x14ac:dyDescent="0.25">
      <c r="A984" s="45"/>
      <c r="B984" s="45"/>
    </row>
    <row r="985" spans="1:2" x14ac:dyDescent="0.25">
      <c r="A985" s="45"/>
      <c r="B985" s="45"/>
    </row>
    <row r="986" spans="1:2" x14ac:dyDescent="0.25">
      <c r="A986" s="45"/>
      <c r="B986" s="45"/>
    </row>
    <row r="987" spans="1:2" x14ac:dyDescent="0.25">
      <c r="A987" s="45"/>
      <c r="B987" s="45"/>
    </row>
    <row r="988" spans="1:2" x14ac:dyDescent="0.25">
      <c r="A988" s="45"/>
      <c r="B988" s="45"/>
    </row>
    <row r="989" spans="1:2" x14ac:dyDescent="0.25">
      <c r="A989" s="45"/>
      <c r="B989" s="45"/>
    </row>
    <row r="990" spans="1:2" x14ac:dyDescent="0.25">
      <c r="A990" s="45"/>
      <c r="B990" s="45"/>
    </row>
    <row r="991" spans="1:2" x14ac:dyDescent="0.25">
      <c r="A991" s="45"/>
      <c r="B991" s="45"/>
    </row>
    <row r="992" spans="1:2" x14ac:dyDescent="0.25">
      <c r="A992" s="45"/>
      <c r="B992" s="45"/>
    </row>
    <row r="993" spans="1:2" x14ac:dyDescent="0.25">
      <c r="A993" s="45"/>
      <c r="B993" s="45"/>
    </row>
    <row r="994" spans="1:2" x14ac:dyDescent="0.25">
      <c r="A994" s="45"/>
      <c r="B994" s="45"/>
    </row>
    <row r="995" spans="1:2" x14ac:dyDescent="0.25">
      <c r="A995" s="45"/>
      <c r="B995" s="45"/>
    </row>
    <row r="996" spans="1:2" x14ac:dyDescent="0.25">
      <c r="A996" s="45"/>
      <c r="B996" s="45"/>
    </row>
    <row r="997" spans="1:2" x14ac:dyDescent="0.25">
      <c r="A997" s="45"/>
      <c r="B997" s="45"/>
    </row>
    <row r="998" spans="1:2" x14ac:dyDescent="0.25">
      <c r="A998" s="45"/>
      <c r="B998" s="45"/>
    </row>
    <row r="999" spans="1:2" x14ac:dyDescent="0.25">
      <c r="A999" s="45"/>
      <c r="B999" s="45"/>
    </row>
    <row r="1000" spans="1:2" x14ac:dyDescent="0.25">
      <c r="A1000" s="45"/>
      <c r="B1000" s="45"/>
    </row>
  </sheetData>
  <sheetProtection formatCells="0" formatColumns="0" formatRows="0" sort="0"/>
  <protectedRanges>
    <protectedRange sqref="A113:A115" name="Range1"/>
    <protectedRange sqref="A100:A106" name="Range1_2"/>
    <protectedRange sqref="A107:A108 A112 A117:A119 A121:A123" name="Range1_3"/>
    <protectedRange sqref="A128:A131" name="Range1_5"/>
    <protectedRange sqref="A146:A149" name="Range1_7"/>
    <protectedRange sqref="A127" name="Range1_8"/>
    <protectedRange sqref="A110:A111 A132:A145" name="Range1_10"/>
  </protectedRanges>
  <mergeCells count="2">
    <mergeCell ref="A1:A2"/>
    <mergeCell ref="B1:B2"/>
  </mergeCells>
  <conditionalFormatting sqref="A151:B1000 A103:B106 B107 A107:A108 A66:B81 B116:B121 B123:B124 B109">
    <cfRule type="notContainsBlanks" dxfId="47" priority="59">
      <formula>LEN(TRIM(A66))&gt;0</formula>
    </cfRule>
  </conditionalFormatting>
  <conditionalFormatting sqref="A150:B150 B108 B127:B136 B145:B147 B149 B110:B112">
    <cfRule type="notContainsBlanks" dxfId="46" priority="58">
      <formula>LEN(TRIM(A108))&gt;0</formula>
    </cfRule>
  </conditionalFormatting>
  <conditionalFormatting sqref="A113">
    <cfRule type="notContainsBlanks" dxfId="45" priority="56">
      <formula>LEN(TRIM(A113))&gt;0</formula>
    </cfRule>
  </conditionalFormatting>
  <conditionalFormatting sqref="A114">
    <cfRule type="notContainsBlanks" dxfId="44" priority="55">
      <formula>LEN(TRIM(A114))&gt;0</formula>
    </cfRule>
  </conditionalFormatting>
  <conditionalFormatting sqref="A115">
    <cfRule type="notContainsBlanks" dxfId="43" priority="54">
      <formula>LEN(TRIM(A115))&gt;0</formula>
    </cfRule>
  </conditionalFormatting>
  <conditionalFormatting sqref="A125">
    <cfRule type="notContainsBlanks" dxfId="42" priority="53">
      <formula>LEN(TRIM(A125))&gt;0</formula>
    </cfRule>
  </conditionalFormatting>
  <conditionalFormatting sqref="A126">
    <cfRule type="notContainsBlanks" dxfId="41" priority="52">
      <formula>LEN(TRIM(A126))&gt;0</formula>
    </cfRule>
  </conditionalFormatting>
  <conditionalFormatting sqref="A128">
    <cfRule type="notContainsBlanks" dxfId="40" priority="44">
      <formula>LEN(TRIM(A128))&gt;0</formula>
    </cfRule>
  </conditionalFormatting>
  <conditionalFormatting sqref="A127">
    <cfRule type="notContainsBlanks" dxfId="39" priority="40">
      <formula>LEN(TRIM(A127))&gt;0</formula>
    </cfRule>
  </conditionalFormatting>
  <conditionalFormatting sqref="A129">
    <cfRule type="notContainsBlanks" dxfId="38" priority="36">
      <formula>LEN(TRIM(A129))&gt;0</formula>
    </cfRule>
  </conditionalFormatting>
  <conditionalFormatting sqref="A110:A111 A132:A134">
    <cfRule type="notContainsBlanks" dxfId="37" priority="32">
      <formula>LEN(TRIM(A110))&gt;0</formula>
    </cfRule>
  </conditionalFormatting>
  <conditionalFormatting sqref="A135">
    <cfRule type="notContainsBlanks" dxfId="36" priority="31">
      <formula>LEN(TRIM(A135))&gt;0</formula>
    </cfRule>
  </conditionalFormatting>
  <conditionalFormatting sqref="A130">
    <cfRule type="notContainsBlanks" dxfId="35" priority="29">
      <formula>LEN(TRIM(A130))&gt;0</formula>
    </cfRule>
  </conditionalFormatting>
  <conditionalFormatting sqref="A131">
    <cfRule type="notContainsBlanks" dxfId="34" priority="26">
      <formula>LEN(TRIM(A131))&gt;0</formula>
    </cfRule>
  </conditionalFormatting>
  <conditionalFormatting sqref="A136">
    <cfRule type="notContainsBlanks" dxfId="32" priority="24">
      <formula>LEN(TRIM(A136))&gt;0</formula>
    </cfRule>
  </conditionalFormatting>
  <conditionalFormatting sqref="A137">
    <cfRule type="notContainsBlanks" dxfId="31" priority="23">
      <formula>LEN(TRIM(A137))&gt;0</formula>
    </cfRule>
  </conditionalFormatting>
  <conditionalFormatting sqref="A138:A141">
    <cfRule type="notContainsBlanks" dxfId="30" priority="22">
      <formula>LEN(TRIM(A138))&gt;0</formula>
    </cfRule>
  </conditionalFormatting>
  <conditionalFormatting sqref="A142">
    <cfRule type="notContainsBlanks" dxfId="29" priority="21">
      <formula>LEN(TRIM(A142))&gt;0</formula>
    </cfRule>
  </conditionalFormatting>
  <conditionalFormatting sqref="A143">
    <cfRule type="notContainsBlanks" dxfId="28" priority="20">
      <formula>LEN(TRIM(A143))&gt;0</formula>
    </cfRule>
  </conditionalFormatting>
  <conditionalFormatting sqref="A144">
    <cfRule type="notContainsBlanks" dxfId="27" priority="19">
      <formula>LEN(TRIM(A144))&gt;0</formula>
    </cfRule>
  </conditionalFormatting>
  <conditionalFormatting sqref="A145">
    <cfRule type="notContainsBlanks" dxfId="26" priority="18">
      <formula>LEN(TRIM(A145))&gt;0</formula>
    </cfRule>
  </conditionalFormatting>
  <conditionalFormatting sqref="A146">
    <cfRule type="notContainsBlanks" dxfId="25" priority="17">
      <formula>LEN(TRIM(A146))&gt;0</formula>
    </cfRule>
  </conditionalFormatting>
  <conditionalFormatting sqref="A147">
    <cfRule type="notContainsBlanks" dxfId="24" priority="16">
      <formula>LEN(TRIM(A147))&gt;0</formula>
    </cfRule>
  </conditionalFormatting>
  <conditionalFormatting sqref="B148">
    <cfRule type="notContainsBlanks" dxfId="23" priority="15">
      <formula>LEN(TRIM(B148))&gt;0</formula>
    </cfRule>
  </conditionalFormatting>
  <conditionalFormatting sqref="A148">
    <cfRule type="notContainsBlanks" dxfId="22" priority="14">
      <formula>LEN(TRIM(A148))&gt;0</formula>
    </cfRule>
  </conditionalFormatting>
  <conditionalFormatting sqref="A149">
    <cfRule type="notContainsBlanks" dxfId="21" priority="13">
      <formula>LEN(TRIM(A149))&gt;0</formula>
    </cfRule>
  </conditionalFormatting>
  <conditionalFormatting sqref="A64:A65 A57 A58:B63 A83:B88 A98:B98 B95:B97 B99 A3:B56 B89:B90 A89:A97">
    <cfRule type="notContainsBlanks" dxfId="20" priority="12">
      <formula>LEN(TRIM(A3))&gt;0</formula>
    </cfRule>
  </conditionalFormatting>
  <conditionalFormatting sqref="A82:B82">
    <cfRule type="notContainsBlanks" dxfId="19" priority="11">
      <formula>LEN(TRIM(A82))&gt;0</formula>
    </cfRule>
  </conditionalFormatting>
  <conditionalFormatting sqref="B100 A100:A102 B102">
    <cfRule type="notContainsBlanks" dxfId="18" priority="10">
      <formula>LEN(TRIM(A100))&gt;0</formula>
    </cfRule>
  </conditionalFormatting>
  <conditionalFormatting sqref="A109">
    <cfRule type="notContainsBlanks" dxfId="17" priority="9">
      <formula>LEN(TRIM(A109))&gt;0</formula>
    </cfRule>
  </conditionalFormatting>
  <conditionalFormatting sqref="A112">
    <cfRule type="notContainsBlanks" dxfId="15" priority="6">
      <formula>LEN(TRIM(A112))&gt;0</formula>
    </cfRule>
  </conditionalFormatting>
  <conditionalFormatting sqref="A99">
    <cfRule type="notContainsBlanks" dxfId="14" priority="5">
      <formula>LEN(TRIM(A99))&gt;0</formula>
    </cfRule>
  </conditionalFormatting>
  <conditionalFormatting sqref="A117:A119 A121:A123">
    <cfRule type="notContainsBlanks" dxfId="13" priority="4">
      <formula>LEN(TRIM(A117))&gt;0</formula>
    </cfRule>
  </conditionalFormatting>
  <conditionalFormatting sqref="A124">
    <cfRule type="notContainsBlanks" dxfId="5" priority="3">
      <formula>LEN(TRIM(A124))&gt;0</formula>
    </cfRule>
  </conditionalFormatting>
  <conditionalFormatting sqref="A116">
    <cfRule type="notContainsBlanks" dxfId="4" priority="2">
      <formula>LEN(TRIM(A116))&gt;0</formula>
    </cfRule>
  </conditionalFormatting>
  <conditionalFormatting sqref="A120">
    <cfRule type="notContainsBlanks" dxfId="0" priority="1">
      <formula>LEN(TRIM(A120))&gt;0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000"/>
  <sheetViews>
    <sheetView showGridLines="0" tabSelected="1" zoomScale="90" zoomScaleNormal="90" workbookViewId="0">
      <selection activeCell="E55" sqref="E55"/>
    </sheetView>
  </sheetViews>
  <sheetFormatPr defaultRowHeight="15" x14ac:dyDescent="0.25"/>
  <cols>
    <col min="1" max="1" width="9.5703125" bestFit="1" customWidth="1"/>
    <col min="2" max="2" width="30.5703125" bestFit="1" customWidth="1"/>
    <col min="3" max="3" width="5.42578125" style="21" bestFit="1" customWidth="1"/>
    <col min="4" max="4" width="5.7109375" style="21" bestFit="1" customWidth="1"/>
    <col min="5" max="5" width="6.42578125" style="21" bestFit="1" customWidth="1"/>
    <col min="6" max="6" width="4.42578125" style="21" bestFit="1" customWidth="1"/>
    <col min="7" max="7" width="6" style="21" bestFit="1" customWidth="1"/>
    <col min="8" max="8" width="5.7109375" style="21" bestFit="1" customWidth="1"/>
    <col min="9" max="9" width="6.42578125" style="21" bestFit="1" customWidth="1"/>
    <col min="10" max="10" width="4.42578125" style="21" bestFit="1" customWidth="1"/>
    <col min="11" max="11" width="6" style="21" bestFit="1" customWidth="1"/>
    <col min="12" max="12" width="7.7109375" style="21" customWidth="1"/>
    <col min="13" max="13" width="8.28515625" style="22" customWidth="1"/>
    <col min="14" max="14" width="6.28515625" style="22" bestFit="1" customWidth="1"/>
    <col min="15" max="18" width="9.140625" style="21"/>
    <col min="19" max="19" width="8.85546875" bestFit="1" customWidth="1"/>
    <col min="20" max="20" width="6" bestFit="1" customWidth="1"/>
    <col min="21" max="21" width="30" bestFit="1" customWidth="1"/>
    <col min="22" max="22" width="8.7109375" bestFit="1" customWidth="1"/>
  </cols>
  <sheetData>
    <row r="1" spans="1:22" ht="15.75" customHeight="1" thickBot="1" x14ac:dyDescent="0.3">
      <c r="A1" s="66" t="s">
        <v>16</v>
      </c>
      <c r="B1" s="66" t="s">
        <v>7</v>
      </c>
      <c r="C1" s="66" t="s">
        <v>4</v>
      </c>
      <c r="D1" s="68" t="s">
        <v>90</v>
      </c>
      <c r="E1" s="69"/>
      <c r="F1" s="69"/>
      <c r="G1" s="70"/>
      <c r="H1" s="68" t="s">
        <v>8</v>
      </c>
      <c r="I1" s="69"/>
      <c r="J1" s="69"/>
      <c r="K1" s="70"/>
      <c r="L1" s="66" t="s">
        <v>9</v>
      </c>
      <c r="M1" s="66" t="s">
        <v>18</v>
      </c>
      <c r="N1" s="66" t="s">
        <v>10</v>
      </c>
      <c r="O1" s="64" t="s">
        <v>14</v>
      </c>
      <c r="P1" s="65"/>
      <c r="Q1" s="65"/>
      <c r="R1" s="65"/>
      <c r="S1" s="20" t="s">
        <v>85</v>
      </c>
      <c r="T1" s="20"/>
      <c r="U1" s="20"/>
      <c r="V1" s="20"/>
    </row>
    <row r="2" spans="1:22" ht="30.75" thickBot="1" x14ac:dyDescent="0.3">
      <c r="A2" s="67"/>
      <c r="B2" s="67"/>
      <c r="C2" s="67"/>
      <c r="D2" s="16" t="s">
        <v>11</v>
      </c>
      <c r="E2" s="16" t="s">
        <v>17</v>
      </c>
      <c r="F2" s="16" t="s">
        <v>12</v>
      </c>
      <c r="G2" s="16" t="s">
        <v>13</v>
      </c>
      <c r="H2" s="16" t="s">
        <v>11</v>
      </c>
      <c r="I2" s="16" t="s">
        <v>17</v>
      </c>
      <c r="J2" s="16" t="s">
        <v>12</v>
      </c>
      <c r="K2" s="16" t="s">
        <v>13</v>
      </c>
      <c r="L2" s="67"/>
      <c r="M2" s="67"/>
      <c r="N2" s="67"/>
      <c r="O2" s="17" t="s">
        <v>75</v>
      </c>
      <c r="P2" s="18" t="s">
        <v>76</v>
      </c>
      <c r="Q2" s="18" t="s">
        <v>15</v>
      </c>
      <c r="R2" s="19" t="s">
        <v>83</v>
      </c>
      <c r="S2" s="13" t="s">
        <v>86</v>
      </c>
      <c r="T2" s="13" t="s">
        <v>87</v>
      </c>
      <c r="U2" s="13" t="s">
        <v>88</v>
      </c>
      <c r="V2" s="13" t="s">
        <v>89</v>
      </c>
    </row>
    <row r="3" spans="1:22" x14ac:dyDescent="0.25">
      <c r="A3" t="str">
        <f t="array" ref="A3:B1000">IF('Danh sách COD'!A3:B1000="","",'Danh sách COD'!A3:B1000)</f>
        <v>SG17.22A</v>
      </c>
      <c r="B3" t="str">
        <v>T3048-Trần Khắc Quyền</v>
      </c>
      <c r="C3" s="21">
        <f t="array" ref="C3:K1000" ca="1">'Process (2)'!C3:K1000</f>
        <v>0</v>
      </c>
      <c r="D3" s="21" t="str">
        <f ca="1"/>
        <v/>
      </c>
      <c r="E3" s="21" t="str">
        <f ca="1"/>
        <v/>
      </c>
      <c r="F3" s="21" t="str">
        <f ca="1"/>
        <v/>
      </c>
      <c r="G3" s="21" t="str">
        <f ca="1"/>
        <v/>
      </c>
      <c r="H3" s="21" t="str">
        <f ca="1"/>
        <v/>
      </c>
      <c r="I3" s="21" t="str">
        <f ca="1"/>
        <v/>
      </c>
      <c r="J3" s="21" t="str">
        <f ca="1"/>
        <v/>
      </c>
      <c r="K3" s="21" t="str">
        <f ca="1"/>
        <v/>
      </c>
      <c r="L3" s="21" t="str">
        <f ca="1">IF(AND(D3="",H3=""),"",IF(OR(D3="",H3=""),_xlfn.NUMBERVALUE(D3)+_xlfn.NUMBERVALUE(H3),IFERROR(D3+H3,"")))</f>
        <v/>
      </c>
      <c r="M3" s="22" t="str">
        <f ca="1">IF(AND(E3="",I3=""),"",IF(OR(E3="",I3=""),_xlfn.NUMBERVALUE(E3)+_xlfn.NUMBERVALUE(I3),IFERROR(E3+I3,"")))</f>
        <v/>
      </c>
      <c r="N3" s="15" t="str">
        <f ca="1">IFERROR(M3/L3,"")</f>
        <v/>
      </c>
      <c r="O3" s="21" t="str">
        <f ca="1">IF(B3="","",IF(C3&gt;=2,
IF(ISNUMBER(D3),"Đi làm","Chốt trễ"),
IF(C3=1,
IF(ISNUMBER(D3),"Đi làm","Vắng"),
"Vắng")))</f>
        <v>Vắng</v>
      </c>
      <c r="P3" s="21" t="str">
        <f ca="1">IF(B3="","",
IF(NOT(ISNUMBER(H3)),"Vắng",
IF(C3=1,IF(INDEX(Source!$A$1:$Q$1000,MATCH('Chi tiết'!B3,Source!$B$1:$B$1000,0),16)&lt;'Báo cáo'!$C$5,"Đi làm","Chốt trễ"),
IF(AND(C3=2,O3="Chốt trễ"),IF(INDEX(Source!$A$1:$Q$1000,MATCH('Chi tiết'!B3,Source!$B$1:$B$1000,0)+1,16)&lt;'Báo cáo'!$C$5,"Đi làm","Chốt trễ"),
IF(AND(C3=12,O3="Đi làm"),IF(INDEX(Source!$A$1:$Q$1000,MATCH('Chi tiết'!B3,Source!$B$1:$B$1000,0)+COUNTIFS(Source!$B$1:$B$1000,B3,Source!$Q$1:$Q$1000,"Sáng"),16)&lt;'Báo cáo'!$C$5,"Đi làm","Chốt trễ"),IF(O3="Chốt trễ",IF(INDEX(Source!$A$1:$Q$1000,MATCH('Chi tiết'!B3,Source!$B$1:$B$1000,0)+1,16)&lt;'Báo cáo'!$C$5,"Đi làm","Chốt trễ"),IF(INDEX(Source!$A$1:$Q$1000,MATCH('Chi tiết'!B3,Source!$B$1:$B$1000,0)+COUNTIFS(Source!$B$1:$B$1000,B3,Source!$Q$1:$Q$1000,"Sáng"),16)&lt;'Báo cáo'!$C$5,"Đi làm","Chốt trễ")))))))</f>
        <v>Vắng</v>
      </c>
      <c r="Q3" s="21" t="str">
        <f ca="1">IF(B3="","",IF(C3=0,"Vắng","Đi làm"))</f>
        <v>Vắng</v>
      </c>
      <c r="R3" s="14" t="str">
        <f ca="1">IF(B3="","",IF(Q3="Vắng","Vắng",IF(OR(O3="Chốt trễ",P3="Chốt trễ"),"Trễ giờ","Đúng giờ")))</f>
        <v>Vắng</v>
      </c>
      <c r="S3" t="str">
        <f ca="1">IF(OR(_xlfn.NUMBERVALUE(E3)&gt;='Báo cáo'!$C$6,_xlfn.NUMBERVALUE(I3)&gt;='Báo cáo'!$C$6),CONCATENATE(_xlfn.NUMBERVALUE(E3),"/",_xlfn.NUMBERVALUE(I3)),"")</f>
        <v/>
      </c>
      <c r="T3" t="str">
        <f ca="1">IF(Q3="Vắng","",IF(M3&lt;='Báo cáo'!$C$7,M3,""))</f>
        <v/>
      </c>
      <c r="U3" t="str">
        <f ca="1">IF(COUNTIFS(Source!$B$1:$B$1000,'Chi tiết'!B3,Source!$S$1:$S$1000,"Có")=0,"",INDEX(Source!$A$1:$S$1000,MATCH('Chi tiết'!B3,Source!$B$1:$B$1000,0)-1+MATCH("Có",INDIRECT("Source!S"&amp;MATCH('Chi tiết'!B3,Source!$B$1:$B$1000,0)&amp;":S"&amp;MATCH('Chi tiết'!B3,Source!$B$1:$B$1000,0)+COUNTIF(Source!$B$1:$B$1000,'Chi tiết'!B3)),0),1))</f>
        <v/>
      </c>
      <c r="V3" s="2" t="str">
        <f ca="1">IF(B1="","",IF(N3&lt;='Báo cáo'!$C$9,N3,""))</f>
        <v/>
      </c>
    </row>
    <row r="4" spans="1:22" x14ac:dyDescent="0.25">
      <c r="A4" t="str">
        <v>SG17.22A</v>
      </c>
      <c r="B4" t="str">
        <v>T3358-Huỳnh Trung Tài</v>
      </c>
      <c r="C4" s="21">
        <f ca="1"/>
        <v>0</v>
      </c>
      <c r="D4" s="21" t="str">
        <f ca="1"/>
        <v/>
      </c>
      <c r="E4" s="21" t="str">
        <f ca="1"/>
        <v/>
      </c>
      <c r="F4" s="21" t="str">
        <f ca="1"/>
        <v/>
      </c>
      <c r="G4" s="21" t="str">
        <f ca="1"/>
        <v/>
      </c>
      <c r="H4" s="21" t="str">
        <f ca="1"/>
        <v/>
      </c>
      <c r="I4" s="21" t="str">
        <f ca="1"/>
        <v/>
      </c>
      <c r="J4" s="21" t="str">
        <f ca="1"/>
        <v/>
      </c>
      <c r="K4" s="21" t="str">
        <f ca="1"/>
        <v/>
      </c>
      <c r="L4" s="23" t="str">
        <f t="shared" ref="L4:L67" ca="1" si="0">IF(AND(D4="",H4=""),"",IF(OR(D4="",H4=""),_xlfn.NUMBERVALUE(D4)+_xlfn.NUMBERVALUE(H4),IFERROR(D4+H4,"")))</f>
        <v/>
      </c>
      <c r="M4" s="24" t="str">
        <f t="shared" ref="M4:M67" ca="1" si="1">IF(AND(E4="",I4=""),"",IF(OR(E4="",I4=""),_xlfn.NUMBERVALUE(E4)+_xlfn.NUMBERVALUE(I4),IFERROR(E4+I4,"")))</f>
        <v/>
      </c>
      <c r="N4" s="15" t="str">
        <f t="shared" ref="N4:N67" ca="1" si="2">IFERROR(M4/L4,"")</f>
        <v/>
      </c>
      <c r="O4" s="23" t="str">
        <f t="shared" ref="O4:O67" ca="1" si="3">IF(B4="","",IF(C4&gt;=2,
IF(ISNUMBER(D4),"Đi làm","Chốt trễ"),
IF(C4=1,
IF(ISNUMBER(D4),"Đi làm","Vắng"),
"Vắng")))</f>
        <v>Vắng</v>
      </c>
      <c r="P4" s="23" t="str">
        <f ca="1">IF(B4="","",
IF(NOT(ISNUMBER(H4)),"Vắng",
IF(C4=1,IF(INDEX(Source!$A$1:$Q$1000,MATCH('Chi tiết'!B4,Source!$B$1:$B$1000,0),16)&lt;'Báo cáo'!$C$5,"Đi làm","Chốt trễ"),
IF(AND(C4=2,O4="Chốt trễ"),IF(INDEX(Source!$A$1:$Q$1000,MATCH('Chi tiết'!B4,Source!$B$1:$B$1000,0)+1,16)&lt;'Báo cáo'!$C$5,"Đi làm","Chốt trễ"),
IF(AND(C4=12,O4="Đi làm"),IF(INDEX(Source!$A$1:$Q$1000,MATCH('Chi tiết'!B4,Source!$B$1:$B$1000,0)+COUNTIFS(Source!$B$1:$B$1000,B4,Source!$Q$1:$Q$1000,"Sáng"),16)&lt;'Báo cáo'!$C$5,"Đi làm","Chốt trễ"),IF(O4="Chốt trễ",IF(INDEX(Source!$A$1:$Q$1000,MATCH('Chi tiết'!B4,Source!$B$1:$B$1000,0)+1,16)&lt;'Báo cáo'!$C$5,"Đi làm","Chốt trễ"),IF(INDEX(Source!$A$1:$Q$1000,MATCH('Chi tiết'!B4,Source!$B$1:$B$1000,0)+COUNTIFS(Source!$B$1:$B$1000,B4,Source!$Q$1:$Q$1000,"Sáng"),16)&lt;'Báo cáo'!$C$5,"Đi làm","Chốt trễ")))))))</f>
        <v>Vắng</v>
      </c>
      <c r="Q4" s="23" t="str">
        <f t="shared" ref="Q4:Q67" ca="1" si="4">IF(B4="","",IF(C4=0,"Vắng","Đi làm"))</f>
        <v>Vắng</v>
      </c>
      <c r="R4" s="14" t="str">
        <f t="shared" ref="R4:R67" ca="1" si="5">IF(B4="","",IF(Q4="Vắng","Vắng",IF(OR(O4="Chốt trễ",P4="Chốt trễ"),"Trễ giờ","Đúng giờ")))</f>
        <v>Vắng</v>
      </c>
      <c r="S4" t="str">
        <f ca="1">IF(OR(_xlfn.NUMBERVALUE(E4)&gt;='Báo cáo'!$C$6,_xlfn.NUMBERVALUE(I4)&gt;='Báo cáo'!$C$6),CONCATENATE(_xlfn.NUMBERVALUE(E4),"/",_xlfn.NUMBERVALUE(I4)),"")</f>
        <v/>
      </c>
      <c r="T4" t="str">
        <f ca="1">IF(Q4="Vắng","",IF(M4&lt;='Báo cáo'!$C$7,M4,""))</f>
        <v/>
      </c>
      <c r="U4" t="str">
        <f ca="1">IF(COUNTIFS(Source!$B$1:$B$1000,'Chi tiết'!B4,Source!$S$1:$S$1000,"Có")=0,"",INDEX(Source!$A$1:$S$1000,MATCH('Chi tiết'!B4,Source!$B$1:$B$1000,0)-1+MATCH("Có",INDIRECT("Source!S"&amp;MATCH('Chi tiết'!B4,Source!$B$1:$B$1000,0)&amp;":S"&amp;MATCH('Chi tiết'!B4,Source!$B$1:$B$1000,0)+COUNTIF(Source!$B$1:$B$1000,'Chi tiết'!B4)),0),1))</f>
        <v/>
      </c>
      <c r="V4" s="2" t="str">
        <f>IF(B2="","",IF(N4&lt;='Báo cáo'!$C$9,N4,""))</f>
        <v/>
      </c>
    </row>
    <row r="5" spans="1:22" x14ac:dyDescent="0.25">
      <c r="A5" t="str">
        <v>SG17.22A</v>
      </c>
      <c r="B5" t="str">
        <v>T50182-Nguyễn Minh Tâm</v>
      </c>
      <c r="C5" s="21">
        <f ca="1"/>
        <v>0</v>
      </c>
      <c r="D5" s="21" t="str">
        <f ca="1"/>
        <v/>
      </c>
      <c r="E5" s="21" t="str">
        <f ca="1"/>
        <v/>
      </c>
      <c r="F5" s="21" t="str">
        <f ca="1"/>
        <v/>
      </c>
      <c r="G5" s="21" t="str">
        <f ca="1"/>
        <v/>
      </c>
      <c r="H5" s="21" t="str">
        <f ca="1"/>
        <v/>
      </c>
      <c r="I5" s="21" t="str">
        <f ca="1"/>
        <v/>
      </c>
      <c r="J5" s="21" t="str">
        <f ca="1"/>
        <v/>
      </c>
      <c r="K5" s="21" t="str">
        <f ca="1"/>
        <v/>
      </c>
      <c r="L5" s="23" t="str">
        <f t="shared" ca="1" si="0"/>
        <v/>
      </c>
      <c r="M5" s="24" t="str">
        <f t="shared" ca="1" si="1"/>
        <v/>
      </c>
      <c r="N5" s="15" t="str">
        <f t="shared" ca="1" si="2"/>
        <v/>
      </c>
      <c r="O5" s="23" t="str">
        <f t="shared" ca="1" si="3"/>
        <v>Vắng</v>
      </c>
      <c r="P5" s="23" t="str">
        <f ca="1">IF(B5="","",
IF(NOT(ISNUMBER(H5)),"Vắng",
IF(C5=1,IF(INDEX(Source!$A$1:$Q$1000,MATCH('Chi tiết'!B5,Source!$B$1:$B$1000,0),16)&lt;'Báo cáo'!$C$5,"Đi làm","Chốt trễ"),
IF(AND(C5=2,O5="Chốt trễ"),IF(INDEX(Source!$A$1:$Q$1000,MATCH('Chi tiết'!B5,Source!$B$1:$B$1000,0)+1,16)&lt;'Báo cáo'!$C$5,"Đi làm","Chốt trễ"),
IF(AND(C5=12,O5="Đi làm"),IF(INDEX(Source!$A$1:$Q$1000,MATCH('Chi tiết'!B5,Source!$B$1:$B$1000,0)+COUNTIFS(Source!$B$1:$B$1000,B5,Source!$Q$1:$Q$1000,"Sáng"),16)&lt;'Báo cáo'!$C$5,"Đi làm","Chốt trễ"),IF(O5="Chốt trễ",IF(INDEX(Source!$A$1:$Q$1000,MATCH('Chi tiết'!B5,Source!$B$1:$B$1000,0)+1,16)&lt;'Báo cáo'!$C$5,"Đi làm","Chốt trễ"),IF(INDEX(Source!$A$1:$Q$1000,MATCH('Chi tiết'!B5,Source!$B$1:$B$1000,0)+COUNTIFS(Source!$B$1:$B$1000,B5,Source!$Q$1:$Q$1000,"Sáng"),16)&lt;'Báo cáo'!$C$5,"Đi làm","Chốt trễ")))))))</f>
        <v>Vắng</v>
      </c>
      <c r="Q5" s="23" t="str">
        <f t="shared" ca="1" si="4"/>
        <v>Vắng</v>
      </c>
      <c r="R5" s="14" t="str">
        <f t="shared" ca="1" si="5"/>
        <v>Vắng</v>
      </c>
      <c r="S5" t="str">
        <f ca="1">IF(OR(_xlfn.NUMBERVALUE(E5)&gt;='Báo cáo'!$C$6,_xlfn.NUMBERVALUE(I5)&gt;='Báo cáo'!$C$6),CONCATENATE(_xlfn.NUMBERVALUE(E5),"/",_xlfn.NUMBERVALUE(I5)),"")</f>
        <v/>
      </c>
      <c r="T5" t="str">
        <f ca="1">IF(Q5="Vắng","",IF(M5&lt;='Báo cáo'!$C$7,M5,""))</f>
        <v/>
      </c>
      <c r="U5" t="str">
        <f ca="1">IF(COUNTIFS(Source!$B$1:$B$1000,'Chi tiết'!B5,Source!$S$1:$S$1000,"Có")=0,"",INDEX(Source!$A$1:$S$1000,MATCH('Chi tiết'!B5,Source!$B$1:$B$1000,0)-1+MATCH("Có",INDIRECT("Source!S"&amp;MATCH('Chi tiết'!B5,Source!$B$1:$B$1000,0)&amp;":S"&amp;MATCH('Chi tiết'!B5,Source!$B$1:$B$1000,0)+COUNTIF(Source!$B$1:$B$1000,'Chi tiết'!B5)),0),1))</f>
        <v/>
      </c>
      <c r="V5" s="2" t="str">
        <f ca="1">IF(B3="","",IF(N5&lt;='Báo cáo'!$C$9,N5,""))</f>
        <v/>
      </c>
    </row>
    <row r="6" spans="1:22" x14ac:dyDescent="0.25">
      <c r="A6" t="str">
        <v>SG17.22A</v>
      </c>
      <c r="B6" t="str">
        <v>T84017-Phạm Lý Bình</v>
      </c>
      <c r="C6" s="21">
        <f ca="1"/>
        <v>0</v>
      </c>
      <c r="D6" s="21" t="str">
        <f ca="1"/>
        <v/>
      </c>
      <c r="E6" s="21" t="str">
        <f ca="1"/>
        <v/>
      </c>
      <c r="F6" s="21" t="str">
        <f ca="1"/>
        <v/>
      </c>
      <c r="G6" s="21" t="str">
        <f ca="1"/>
        <v/>
      </c>
      <c r="H6" s="21" t="str">
        <f ca="1"/>
        <v/>
      </c>
      <c r="I6" s="21" t="str">
        <f ca="1"/>
        <v/>
      </c>
      <c r="J6" s="21" t="str">
        <f ca="1"/>
        <v/>
      </c>
      <c r="K6" s="21" t="str">
        <f ca="1"/>
        <v/>
      </c>
      <c r="L6" s="23" t="str">
        <f t="shared" ca="1" si="0"/>
        <v/>
      </c>
      <c r="M6" s="24" t="str">
        <f t="shared" ca="1" si="1"/>
        <v/>
      </c>
      <c r="N6" s="15" t="str">
        <f t="shared" ca="1" si="2"/>
        <v/>
      </c>
      <c r="O6" s="23" t="str">
        <f t="shared" ca="1" si="3"/>
        <v>Vắng</v>
      </c>
      <c r="P6" s="23" t="str">
        <f ca="1">IF(B6="","",
IF(NOT(ISNUMBER(H6)),"Vắng",
IF(C6=1,IF(INDEX(Source!$A$1:$Q$1000,MATCH('Chi tiết'!B6,Source!$B$1:$B$1000,0),16)&lt;'Báo cáo'!$C$5,"Đi làm","Chốt trễ"),
IF(AND(C6=2,O6="Chốt trễ"),IF(INDEX(Source!$A$1:$Q$1000,MATCH('Chi tiết'!B6,Source!$B$1:$B$1000,0)+1,16)&lt;'Báo cáo'!$C$5,"Đi làm","Chốt trễ"),
IF(AND(C6=12,O6="Đi làm"),IF(INDEX(Source!$A$1:$Q$1000,MATCH('Chi tiết'!B6,Source!$B$1:$B$1000,0)+COUNTIFS(Source!$B$1:$B$1000,B6,Source!$Q$1:$Q$1000,"Sáng"),16)&lt;'Báo cáo'!$C$5,"Đi làm","Chốt trễ"),IF(O6="Chốt trễ",IF(INDEX(Source!$A$1:$Q$1000,MATCH('Chi tiết'!B6,Source!$B$1:$B$1000,0)+1,16)&lt;'Báo cáo'!$C$5,"Đi làm","Chốt trễ"),IF(INDEX(Source!$A$1:$Q$1000,MATCH('Chi tiết'!B6,Source!$B$1:$B$1000,0)+COUNTIFS(Source!$B$1:$B$1000,B6,Source!$Q$1:$Q$1000,"Sáng"),16)&lt;'Báo cáo'!$C$5,"Đi làm","Chốt trễ")))))))</f>
        <v>Vắng</v>
      </c>
      <c r="Q6" s="23" t="str">
        <f t="shared" ca="1" si="4"/>
        <v>Vắng</v>
      </c>
      <c r="R6" s="14" t="str">
        <f t="shared" ca="1" si="5"/>
        <v>Vắng</v>
      </c>
      <c r="S6" t="str">
        <f ca="1">IF(OR(_xlfn.NUMBERVALUE(E6)&gt;='Báo cáo'!$C$6,_xlfn.NUMBERVALUE(I6)&gt;='Báo cáo'!$C$6),CONCATENATE(_xlfn.NUMBERVALUE(E6),"/",_xlfn.NUMBERVALUE(I6)),"")</f>
        <v/>
      </c>
      <c r="T6" t="str">
        <f ca="1">IF(Q6="Vắng","",IF(M6&lt;='Báo cáo'!$C$7,M6,""))</f>
        <v/>
      </c>
      <c r="U6" t="str">
        <f ca="1">IF(COUNTIFS(Source!$B$1:$B$1000,'Chi tiết'!B6,Source!$S$1:$S$1000,"Có")=0,"",INDEX(Source!$A$1:$S$1000,MATCH('Chi tiết'!B6,Source!$B$1:$B$1000,0)-1+MATCH("Có",INDIRECT("Source!S"&amp;MATCH('Chi tiết'!B6,Source!$B$1:$B$1000,0)&amp;":S"&amp;MATCH('Chi tiết'!B6,Source!$B$1:$B$1000,0)+COUNTIF(Source!$B$1:$B$1000,'Chi tiết'!B6)),0),1))</f>
        <v/>
      </c>
      <c r="V6" s="2" t="str">
        <f ca="1">IF(B4="","",IF(N6&lt;='Báo cáo'!$C$9,N6,""))</f>
        <v/>
      </c>
    </row>
    <row r="7" spans="1:22" x14ac:dyDescent="0.25">
      <c r="A7" t="str">
        <v>SG17.22A</v>
      </c>
      <c r="B7" t="str">
        <v>T108044-Nguyễn Hữu Tài</v>
      </c>
      <c r="C7" s="21">
        <f ca="1"/>
        <v>12</v>
      </c>
      <c r="D7" s="21">
        <f ca="1"/>
        <v>81</v>
      </c>
      <c r="E7" s="21">
        <f ca="1"/>
        <v>77</v>
      </c>
      <c r="F7" s="21">
        <f ca="1"/>
        <v>2</v>
      </c>
      <c r="G7" s="21">
        <f ca="1"/>
        <v>2</v>
      </c>
      <c r="H7" s="21">
        <f ca="1"/>
        <v>586</v>
      </c>
      <c r="I7" s="21">
        <f ca="1"/>
        <v>525</v>
      </c>
      <c r="J7" s="21">
        <f ca="1"/>
        <v>9</v>
      </c>
      <c r="K7" s="21">
        <f ca="1"/>
        <v>52</v>
      </c>
      <c r="L7" s="23">
        <f t="shared" ca="1" si="0"/>
        <v>667</v>
      </c>
      <c r="M7" s="24">
        <f t="shared" ca="1" si="1"/>
        <v>602</v>
      </c>
      <c r="N7" s="15">
        <f t="shared" ca="1" si="2"/>
        <v>0.90254872563718136</v>
      </c>
      <c r="O7" s="23" t="str">
        <f t="shared" ca="1" si="3"/>
        <v>Đi làm</v>
      </c>
      <c r="P7" s="23" t="str">
        <f ca="1">IF(B7="","",
IF(NOT(ISNUMBER(H7)),"Vắng",
IF(C7=1,IF(INDEX(Source!$A$1:$Q$1000,MATCH('Chi tiết'!B7,Source!$B$1:$B$1000,0),16)&lt;'Báo cáo'!$C$5,"Đi làm","Chốt trễ"),
IF(AND(C7=2,O7="Chốt trễ"),IF(INDEX(Source!$A$1:$Q$1000,MATCH('Chi tiết'!B7,Source!$B$1:$B$1000,0)+1,16)&lt;'Báo cáo'!$C$5,"Đi làm","Chốt trễ"),
IF(AND(C7=12,O7="Đi làm"),IF(INDEX(Source!$A$1:$Q$1000,MATCH('Chi tiết'!B7,Source!$B$1:$B$1000,0)+COUNTIFS(Source!$B$1:$B$1000,B7,Source!$Q$1:$Q$1000,"Sáng"),16)&lt;'Báo cáo'!$C$5,"Đi làm","Chốt trễ"),IF(O7="Chốt trễ",IF(INDEX(Source!$A$1:$Q$1000,MATCH('Chi tiết'!B7,Source!$B$1:$B$1000,0)+1,16)&lt;'Báo cáo'!$C$5,"Đi làm","Chốt trễ"),IF(INDEX(Source!$A$1:$Q$1000,MATCH('Chi tiết'!B7,Source!$B$1:$B$1000,0)+COUNTIFS(Source!$B$1:$B$1000,B7,Source!$Q$1:$Q$1000,"Sáng"),16)&lt;'Báo cáo'!$C$5,"Đi làm","Chốt trễ")))))))</f>
        <v>Đi làm</v>
      </c>
      <c r="Q7" s="23" t="str">
        <f t="shared" ca="1" si="4"/>
        <v>Đi làm</v>
      </c>
      <c r="R7" s="14" t="str">
        <f t="shared" ca="1" si="5"/>
        <v>Đúng giờ</v>
      </c>
      <c r="S7" t="str">
        <f ca="1">IF(OR(_xlfn.NUMBERVALUE(E7)&gt;='Báo cáo'!$C$6,_xlfn.NUMBERVALUE(I7)&gt;='Báo cáo'!$C$6),CONCATENATE(_xlfn.NUMBERVALUE(E7),"/",_xlfn.NUMBERVALUE(I7)),"")</f>
        <v>77/525</v>
      </c>
      <c r="T7" t="str">
        <f ca="1">IF(Q7="Vắng","",IF(M7&lt;='Báo cáo'!$C$7,M7,""))</f>
        <v/>
      </c>
      <c r="U7" t="str">
        <f ca="1">IF(COUNTIFS(Source!$B$1:$B$1000,'Chi tiết'!B7,Source!$S$1:$S$1000,"Có")=0,"",INDEX(Source!$A$1:$S$1000,MATCH('Chi tiết'!B7,Source!$B$1:$B$1000,0)-1+MATCH("Có",INDIRECT("Source!S"&amp;MATCH('Chi tiết'!B7,Source!$B$1:$B$1000,0)&amp;":S"&amp;MATCH('Chi tiết'!B7,Source!$B$1:$B$1000,0)+COUNTIF(Source!$B$1:$B$1000,'Chi tiết'!B7)),0),1))</f>
        <v/>
      </c>
      <c r="V7" s="2" t="str">
        <f ca="1">IF(B5="","",IF(N7&lt;='Báo cáo'!$C$9,N7,""))</f>
        <v/>
      </c>
    </row>
    <row r="8" spans="1:22" x14ac:dyDescent="0.25">
      <c r="A8" t="str">
        <v>SG17.22A</v>
      </c>
      <c r="B8" t="str">
        <v>T182068-Phạm Hoàng Duy</v>
      </c>
      <c r="C8" s="21">
        <f ca="1"/>
        <v>0</v>
      </c>
      <c r="D8" s="21" t="str">
        <f ca="1"/>
        <v/>
      </c>
      <c r="E8" s="21" t="str">
        <f ca="1"/>
        <v/>
      </c>
      <c r="F8" s="21" t="str">
        <f ca="1"/>
        <v/>
      </c>
      <c r="G8" s="21" t="str">
        <f ca="1"/>
        <v/>
      </c>
      <c r="H8" s="21" t="str">
        <f ca="1"/>
        <v/>
      </c>
      <c r="I8" s="21" t="str">
        <f ca="1"/>
        <v/>
      </c>
      <c r="J8" s="21" t="str">
        <f ca="1"/>
        <v/>
      </c>
      <c r="K8" s="21" t="str">
        <f ca="1"/>
        <v/>
      </c>
      <c r="L8" s="23" t="str">
        <f t="shared" ca="1" si="0"/>
        <v/>
      </c>
      <c r="M8" s="24" t="str">
        <f t="shared" ca="1" si="1"/>
        <v/>
      </c>
      <c r="N8" s="15" t="str">
        <f t="shared" ca="1" si="2"/>
        <v/>
      </c>
      <c r="O8" s="23" t="str">
        <f t="shared" ca="1" si="3"/>
        <v>Vắng</v>
      </c>
      <c r="P8" s="23" t="str">
        <f ca="1">IF(B8="","",
IF(NOT(ISNUMBER(H8)),"Vắng",
IF(C8=1,IF(INDEX(Source!$A$1:$Q$1000,MATCH('Chi tiết'!B8,Source!$B$1:$B$1000,0),16)&lt;'Báo cáo'!$C$5,"Đi làm","Chốt trễ"),
IF(AND(C8=2,O8="Chốt trễ"),IF(INDEX(Source!$A$1:$Q$1000,MATCH('Chi tiết'!B8,Source!$B$1:$B$1000,0)+1,16)&lt;'Báo cáo'!$C$5,"Đi làm","Chốt trễ"),
IF(AND(C8=12,O8="Đi làm"),IF(INDEX(Source!$A$1:$Q$1000,MATCH('Chi tiết'!B8,Source!$B$1:$B$1000,0)+COUNTIFS(Source!$B$1:$B$1000,B8,Source!$Q$1:$Q$1000,"Sáng"),16)&lt;'Báo cáo'!$C$5,"Đi làm","Chốt trễ"),IF(O8="Chốt trễ",IF(INDEX(Source!$A$1:$Q$1000,MATCH('Chi tiết'!B8,Source!$B$1:$B$1000,0)+1,16)&lt;'Báo cáo'!$C$5,"Đi làm","Chốt trễ"),IF(INDEX(Source!$A$1:$Q$1000,MATCH('Chi tiết'!B8,Source!$B$1:$B$1000,0)+COUNTIFS(Source!$B$1:$B$1000,B8,Source!$Q$1:$Q$1000,"Sáng"),16)&lt;'Báo cáo'!$C$5,"Đi làm","Chốt trễ")))))))</f>
        <v>Vắng</v>
      </c>
      <c r="Q8" s="23" t="str">
        <f t="shared" ca="1" si="4"/>
        <v>Vắng</v>
      </c>
      <c r="R8" s="14" t="str">
        <f t="shared" ca="1" si="5"/>
        <v>Vắng</v>
      </c>
      <c r="S8" t="str">
        <f ca="1">IF(OR(_xlfn.NUMBERVALUE(E8)&gt;='Báo cáo'!$C$6,_xlfn.NUMBERVALUE(I8)&gt;='Báo cáo'!$C$6),CONCATENATE(_xlfn.NUMBERVALUE(E8),"/",_xlfn.NUMBERVALUE(I8)),"")</f>
        <v/>
      </c>
      <c r="T8" t="str">
        <f ca="1">IF(Q8="Vắng","",IF(M8&lt;='Báo cáo'!$C$7,M8,""))</f>
        <v/>
      </c>
      <c r="U8" t="str">
        <f ca="1">IF(COUNTIFS(Source!$B$1:$B$1000,'Chi tiết'!B8,Source!$S$1:$S$1000,"Có")=0,"",INDEX(Source!$A$1:$S$1000,MATCH('Chi tiết'!B8,Source!$B$1:$B$1000,0)-1+MATCH("Có",INDIRECT("Source!S"&amp;MATCH('Chi tiết'!B8,Source!$B$1:$B$1000,0)&amp;":S"&amp;MATCH('Chi tiết'!B8,Source!$B$1:$B$1000,0)+COUNTIF(Source!$B$1:$B$1000,'Chi tiết'!B8)),0),1))</f>
        <v/>
      </c>
      <c r="V8" s="2" t="str">
        <f ca="1">IF(B6="","",IF(N8&lt;='Báo cáo'!$C$9,N8,""))</f>
        <v/>
      </c>
    </row>
    <row r="9" spans="1:22" x14ac:dyDescent="0.25">
      <c r="A9" t="str">
        <v>SG17.22B</v>
      </c>
      <c r="B9" t="str">
        <v>T1013-Nguyễn Phạm Văn Giỏi</v>
      </c>
      <c r="C9" s="21">
        <f ca="1"/>
        <v>12</v>
      </c>
      <c r="D9" s="21">
        <f ca="1"/>
        <v>480</v>
      </c>
      <c r="E9" s="21">
        <f ca="1"/>
        <v>425</v>
      </c>
      <c r="F9" s="21">
        <f ca="1"/>
        <v>2</v>
      </c>
      <c r="G9" s="21">
        <f ca="1"/>
        <v>53</v>
      </c>
      <c r="H9" s="21">
        <f ca="1"/>
        <v>257</v>
      </c>
      <c r="I9" s="21">
        <f ca="1"/>
        <v>213</v>
      </c>
      <c r="J9" s="21">
        <f ca="1"/>
        <v>4</v>
      </c>
      <c r="K9" s="21">
        <f ca="1"/>
        <v>40</v>
      </c>
      <c r="L9" s="23">
        <f t="shared" ca="1" si="0"/>
        <v>737</v>
      </c>
      <c r="M9" s="24">
        <f t="shared" ca="1" si="1"/>
        <v>638</v>
      </c>
      <c r="N9" s="15">
        <f t="shared" ca="1" si="2"/>
        <v>0.86567164179104472</v>
      </c>
      <c r="O9" s="23" t="str">
        <f t="shared" ca="1" si="3"/>
        <v>Đi làm</v>
      </c>
      <c r="P9" s="23" t="str">
        <f ca="1">IF(B9="","",
IF(NOT(ISNUMBER(H9)),"Vắng",
IF(C9=1,IF(INDEX(Source!$A$1:$Q$1000,MATCH('Chi tiết'!B9,Source!$B$1:$B$1000,0),16)&lt;'Báo cáo'!$C$5,"Đi làm","Chốt trễ"),
IF(AND(C9=2,O9="Chốt trễ"),IF(INDEX(Source!$A$1:$Q$1000,MATCH('Chi tiết'!B9,Source!$B$1:$B$1000,0)+1,16)&lt;'Báo cáo'!$C$5,"Đi làm","Chốt trễ"),
IF(AND(C9=12,O9="Đi làm"),IF(INDEX(Source!$A$1:$Q$1000,MATCH('Chi tiết'!B9,Source!$B$1:$B$1000,0)+COUNTIFS(Source!$B$1:$B$1000,B9,Source!$Q$1:$Q$1000,"Sáng"),16)&lt;'Báo cáo'!$C$5,"Đi làm","Chốt trễ"),IF(O9="Chốt trễ",IF(INDEX(Source!$A$1:$Q$1000,MATCH('Chi tiết'!B9,Source!$B$1:$B$1000,0)+1,16)&lt;'Báo cáo'!$C$5,"Đi làm","Chốt trễ"),IF(INDEX(Source!$A$1:$Q$1000,MATCH('Chi tiết'!B9,Source!$B$1:$B$1000,0)+COUNTIFS(Source!$B$1:$B$1000,B9,Source!$Q$1:$Q$1000,"Sáng"),16)&lt;'Báo cáo'!$C$5,"Đi làm","Chốt trễ")))))))</f>
        <v>Đi làm</v>
      </c>
      <c r="Q9" s="23" t="str">
        <f t="shared" ca="1" si="4"/>
        <v>Đi làm</v>
      </c>
      <c r="R9" s="14" t="str">
        <f t="shared" ca="1" si="5"/>
        <v>Đúng giờ</v>
      </c>
      <c r="S9" t="str">
        <f ca="1">IF(OR(_xlfn.NUMBERVALUE(E9)&gt;='Báo cáo'!$C$6,_xlfn.NUMBERVALUE(I9)&gt;='Báo cáo'!$C$6),CONCATENATE(_xlfn.NUMBERVALUE(E9),"/",_xlfn.NUMBERVALUE(I9)),"")</f>
        <v>425/213</v>
      </c>
      <c r="T9" t="str">
        <f ca="1">IF(Q9="Vắng","",IF(M9&lt;='Báo cáo'!$C$7,M9,""))</f>
        <v/>
      </c>
      <c r="U9" t="str">
        <f ca="1">IF(COUNTIFS(Source!$B$1:$B$1000,'Chi tiết'!B9,Source!$S$1:$S$1000,"Có")=0,"",INDEX(Source!$A$1:$S$1000,MATCH('Chi tiết'!B9,Source!$B$1:$B$1000,0)-1+MATCH("Có",INDIRECT("Source!S"&amp;MATCH('Chi tiết'!B9,Source!$B$1:$B$1000,0)&amp;":S"&amp;MATCH('Chi tiết'!B9,Source!$B$1:$B$1000,0)+COUNTIF(Source!$B$1:$B$1000,'Chi tiết'!B9)),0),1))</f>
        <v/>
      </c>
      <c r="V9" s="2" t="str">
        <f ca="1">IF(B7="","",IF(N9&lt;='Báo cáo'!$C$9,N9,""))</f>
        <v/>
      </c>
    </row>
    <row r="10" spans="1:22" x14ac:dyDescent="0.25">
      <c r="A10" t="str">
        <v>SG17.22A</v>
      </c>
      <c r="B10" t="str">
        <v>T265197-Châu Thanh Phong</v>
      </c>
      <c r="C10" s="21">
        <f ca="1"/>
        <v>0</v>
      </c>
      <c r="D10" s="21" t="str">
        <f ca="1"/>
        <v/>
      </c>
      <c r="E10" s="21" t="str">
        <f ca="1"/>
        <v/>
      </c>
      <c r="F10" s="21" t="str">
        <f ca="1"/>
        <v/>
      </c>
      <c r="G10" s="21" t="str">
        <f ca="1"/>
        <v/>
      </c>
      <c r="H10" s="21" t="str">
        <f ca="1"/>
        <v/>
      </c>
      <c r="I10" s="21" t="str">
        <f ca="1"/>
        <v/>
      </c>
      <c r="J10" s="21" t="str">
        <f ca="1"/>
        <v/>
      </c>
      <c r="K10" s="21" t="str">
        <f ca="1"/>
        <v/>
      </c>
      <c r="L10" s="23" t="str">
        <f t="shared" ca="1" si="0"/>
        <v/>
      </c>
      <c r="M10" s="24" t="str">
        <f t="shared" ca="1" si="1"/>
        <v/>
      </c>
      <c r="N10" s="15" t="str">
        <f t="shared" ca="1" si="2"/>
        <v/>
      </c>
      <c r="O10" s="23" t="str">
        <f t="shared" ca="1" si="3"/>
        <v>Vắng</v>
      </c>
      <c r="P10" s="23" t="str">
        <f ca="1">IF(B10="","",
IF(NOT(ISNUMBER(H10)),"Vắng",
IF(C10=1,IF(INDEX(Source!$A$1:$Q$1000,MATCH('Chi tiết'!B10,Source!$B$1:$B$1000,0),16)&lt;'Báo cáo'!$C$5,"Đi làm","Chốt trễ"),
IF(AND(C10=2,O10="Chốt trễ"),IF(INDEX(Source!$A$1:$Q$1000,MATCH('Chi tiết'!B10,Source!$B$1:$B$1000,0)+1,16)&lt;'Báo cáo'!$C$5,"Đi làm","Chốt trễ"),
IF(AND(C10=12,O10="Đi làm"),IF(INDEX(Source!$A$1:$Q$1000,MATCH('Chi tiết'!B10,Source!$B$1:$B$1000,0)+COUNTIFS(Source!$B$1:$B$1000,B10,Source!$Q$1:$Q$1000,"Sáng"),16)&lt;'Báo cáo'!$C$5,"Đi làm","Chốt trễ"),IF(O10="Chốt trễ",IF(INDEX(Source!$A$1:$Q$1000,MATCH('Chi tiết'!B10,Source!$B$1:$B$1000,0)+1,16)&lt;'Báo cáo'!$C$5,"Đi làm","Chốt trễ"),IF(INDEX(Source!$A$1:$Q$1000,MATCH('Chi tiết'!B10,Source!$B$1:$B$1000,0)+COUNTIFS(Source!$B$1:$B$1000,B10,Source!$Q$1:$Q$1000,"Sáng"),16)&lt;'Báo cáo'!$C$5,"Đi làm","Chốt trễ")))))))</f>
        <v>Vắng</v>
      </c>
      <c r="Q10" s="23" t="str">
        <f t="shared" ca="1" si="4"/>
        <v>Vắng</v>
      </c>
      <c r="R10" s="14" t="str">
        <f t="shared" ca="1" si="5"/>
        <v>Vắng</v>
      </c>
      <c r="S10" t="str">
        <f ca="1">IF(OR(_xlfn.NUMBERVALUE(E10)&gt;='Báo cáo'!$C$6,_xlfn.NUMBERVALUE(I10)&gt;='Báo cáo'!$C$6),CONCATENATE(_xlfn.NUMBERVALUE(E10),"/",_xlfn.NUMBERVALUE(I10)),"")</f>
        <v/>
      </c>
      <c r="T10" t="str">
        <f ca="1">IF(Q10="Vắng","",IF(M10&lt;='Báo cáo'!$C$7,M10,""))</f>
        <v/>
      </c>
      <c r="U10" t="str">
        <f ca="1">IF(COUNTIFS(Source!$B$1:$B$1000,'Chi tiết'!B10,Source!$S$1:$S$1000,"Có")=0,"",INDEX(Source!$A$1:$S$1000,MATCH('Chi tiết'!B10,Source!$B$1:$B$1000,0)-1+MATCH("Có",INDIRECT("Source!S"&amp;MATCH('Chi tiết'!B10,Source!$B$1:$B$1000,0)&amp;":S"&amp;MATCH('Chi tiết'!B10,Source!$B$1:$B$1000,0)+COUNTIF(Source!$B$1:$B$1000,'Chi tiết'!B10)),0),1))</f>
        <v/>
      </c>
      <c r="V10" s="2" t="str">
        <f ca="1">IF(B8="","",IF(N10&lt;='Báo cáo'!$C$9,N10,""))</f>
        <v/>
      </c>
    </row>
    <row r="11" spans="1:22" x14ac:dyDescent="0.25">
      <c r="A11" t="str">
        <v>SG17.22B</v>
      </c>
      <c r="B11" t="str">
        <v>T49618-Võ Ngọc Hoàng Thiên</v>
      </c>
      <c r="C11" s="21">
        <f ca="1"/>
        <v>0</v>
      </c>
      <c r="D11" s="21" t="str">
        <f ca="1"/>
        <v/>
      </c>
      <c r="E11" s="21" t="str">
        <f ca="1"/>
        <v/>
      </c>
      <c r="F11" s="21" t="str">
        <f ca="1"/>
        <v/>
      </c>
      <c r="G11" s="21" t="str">
        <f ca="1"/>
        <v/>
      </c>
      <c r="H11" s="21" t="str">
        <f ca="1"/>
        <v/>
      </c>
      <c r="I11" s="21" t="str">
        <f ca="1"/>
        <v/>
      </c>
      <c r="J11" s="21" t="str">
        <f ca="1"/>
        <v/>
      </c>
      <c r="K11" s="21" t="str">
        <f ca="1"/>
        <v/>
      </c>
      <c r="L11" s="23" t="str">
        <f t="shared" ca="1" si="0"/>
        <v/>
      </c>
      <c r="M11" s="24" t="str">
        <f t="shared" ca="1" si="1"/>
        <v/>
      </c>
      <c r="N11" s="15" t="str">
        <f t="shared" ca="1" si="2"/>
        <v/>
      </c>
      <c r="O11" s="23" t="str">
        <f t="shared" ca="1" si="3"/>
        <v>Vắng</v>
      </c>
      <c r="P11" s="23" t="str">
        <f ca="1">IF(B11="","",
IF(NOT(ISNUMBER(H11)),"Vắng",
IF(C11=1,IF(INDEX(Source!$A$1:$Q$1000,MATCH('Chi tiết'!B11,Source!$B$1:$B$1000,0),16)&lt;'Báo cáo'!$C$5,"Đi làm","Chốt trễ"),
IF(AND(C11=2,O11="Chốt trễ"),IF(INDEX(Source!$A$1:$Q$1000,MATCH('Chi tiết'!B11,Source!$B$1:$B$1000,0)+1,16)&lt;'Báo cáo'!$C$5,"Đi làm","Chốt trễ"),
IF(AND(C11=12,O11="Đi làm"),IF(INDEX(Source!$A$1:$Q$1000,MATCH('Chi tiết'!B11,Source!$B$1:$B$1000,0)+COUNTIFS(Source!$B$1:$B$1000,B11,Source!$Q$1:$Q$1000,"Sáng"),16)&lt;'Báo cáo'!$C$5,"Đi làm","Chốt trễ"),IF(O11="Chốt trễ",IF(INDEX(Source!$A$1:$Q$1000,MATCH('Chi tiết'!B11,Source!$B$1:$B$1000,0)+1,16)&lt;'Báo cáo'!$C$5,"Đi làm","Chốt trễ"),IF(INDEX(Source!$A$1:$Q$1000,MATCH('Chi tiết'!B11,Source!$B$1:$B$1000,0)+COUNTIFS(Source!$B$1:$B$1000,B11,Source!$Q$1:$Q$1000,"Sáng"),16)&lt;'Báo cáo'!$C$5,"Đi làm","Chốt trễ")))))))</f>
        <v>Vắng</v>
      </c>
      <c r="Q11" s="23" t="str">
        <f t="shared" ca="1" si="4"/>
        <v>Vắng</v>
      </c>
      <c r="R11" s="14" t="str">
        <f t="shared" ca="1" si="5"/>
        <v>Vắng</v>
      </c>
      <c r="S11" t="str">
        <f ca="1">IF(OR(_xlfn.NUMBERVALUE(E11)&gt;='Báo cáo'!$C$6,_xlfn.NUMBERVALUE(I11)&gt;='Báo cáo'!$C$6),CONCATENATE(_xlfn.NUMBERVALUE(E11),"/",_xlfn.NUMBERVALUE(I11)),"")</f>
        <v/>
      </c>
      <c r="T11" t="str">
        <f ca="1">IF(Q11="Vắng","",IF(M11&lt;='Báo cáo'!$C$7,M11,""))</f>
        <v/>
      </c>
      <c r="U11" t="str">
        <f ca="1">IF(COUNTIFS(Source!$B$1:$B$1000,'Chi tiết'!B11,Source!$S$1:$S$1000,"Có")=0,"",INDEX(Source!$A$1:$S$1000,MATCH('Chi tiết'!B11,Source!$B$1:$B$1000,0)-1+MATCH("Có",INDIRECT("Source!S"&amp;MATCH('Chi tiết'!B11,Source!$B$1:$B$1000,0)&amp;":S"&amp;MATCH('Chi tiết'!B11,Source!$B$1:$B$1000,0)+COUNTIF(Source!$B$1:$B$1000,'Chi tiết'!B11)),0),1))</f>
        <v/>
      </c>
      <c r="V11" s="2" t="str">
        <f ca="1">IF(B9="","",IF(N11&lt;='Báo cáo'!$C$9,N11,""))</f>
        <v/>
      </c>
    </row>
    <row r="12" spans="1:22" x14ac:dyDescent="0.25">
      <c r="A12" t="str">
        <v>SG17.22B</v>
      </c>
      <c r="B12" t="str">
        <v>T923-Nguyễn Hoàng Minh Đức</v>
      </c>
      <c r="C12" s="21">
        <f ca="1"/>
        <v>0</v>
      </c>
      <c r="D12" s="21" t="str">
        <f ca="1"/>
        <v/>
      </c>
      <c r="E12" s="21" t="str">
        <f ca="1"/>
        <v/>
      </c>
      <c r="F12" s="21" t="str">
        <f ca="1"/>
        <v/>
      </c>
      <c r="G12" s="21" t="str">
        <f ca="1"/>
        <v/>
      </c>
      <c r="H12" s="21" t="str">
        <f ca="1"/>
        <v/>
      </c>
      <c r="I12" s="21" t="str">
        <f ca="1"/>
        <v/>
      </c>
      <c r="J12" s="21" t="str">
        <f ca="1"/>
        <v/>
      </c>
      <c r="K12" s="21" t="str">
        <f ca="1"/>
        <v/>
      </c>
      <c r="L12" s="23" t="str">
        <f t="shared" ca="1" si="0"/>
        <v/>
      </c>
      <c r="M12" s="24" t="str">
        <f t="shared" ca="1" si="1"/>
        <v/>
      </c>
      <c r="N12" s="15" t="str">
        <f t="shared" ca="1" si="2"/>
        <v/>
      </c>
      <c r="O12" s="23" t="str">
        <f t="shared" ca="1" si="3"/>
        <v>Vắng</v>
      </c>
      <c r="P12" s="23" t="str">
        <f ca="1">IF(B12="","",
IF(NOT(ISNUMBER(H12)),"Vắng",
IF(C12=1,IF(INDEX(Source!$A$1:$Q$1000,MATCH('Chi tiết'!B12,Source!$B$1:$B$1000,0),16)&lt;'Báo cáo'!$C$5,"Đi làm","Chốt trễ"),
IF(AND(C12=2,O12="Chốt trễ"),IF(INDEX(Source!$A$1:$Q$1000,MATCH('Chi tiết'!B12,Source!$B$1:$B$1000,0)+1,16)&lt;'Báo cáo'!$C$5,"Đi làm","Chốt trễ"),
IF(AND(C12=12,O12="Đi làm"),IF(INDEX(Source!$A$1:$Q$1000,MATCH('Chi tiết'!B12,Source!$B$1:$B$1000,0)+COUNTIFS(Source!$B$1:$B$1000,B12,Source!$Q$1:$Q$1000,"Sáng"),16)&lt;'Báo cáo'!$C$5,"Đi làm","Chốt trễ"),IF(O12="Chốt trễ",IF(INDEX(Source!$A$1:$Q$1000,MATCH('Chi tiết'!B12,Source!$B$1:$B$1000,0)+1,16)&lt;'Báo cáo'!$C$5,"Đi làm","Chốt trễ"),IF(INDEX(Source!$A$1:$Q$1000,MATCH('Chi tiết'!B12,Source!$B$1:$B$1000,0)+COUNTIFS(Source!$B$1:$B$1000,B12,Source!$Q$1:$Q$1000,"Sáng"),16)&lt;'Báo cáo'!$C$5,"Đi làm","Chốt trễ")))))))</f>
        <v>Vắng</v>
      </c>
      <c r="Q12" s="23" t="str">
        <f t="shared" ca="1" si="4"/>
        <v>Vắng</v>
      </c>
      <c r="R12" s="14" t="str">
        <f t="shared" ca="1" si="5"/>
        <v>Vắng</v>
      </c>
      <c r="S12" t="str">
        <f ca="1">IF(OR(_xlfn.NUMBERVALUE(E12)&gt;='Báo cáo'!$C$6,_xlfn.NUMBERVALUE(I12)&gt;='Báo cáo'!$C$6),CONCATENATE(_xlfn.NUMBERVALUE(E12),"/",_xlfn.NUMBERVALUE(I12)),"")</f>
        <v/>
      </c>
      <c r="T12" t="str">
        <f ca="1">IF(Q12="Vắng","",IF(M12&lt;='Báo cáo'!$C$7,M12,""))</f>
        <v/>
      </c>
      <c r="U12" t="str">
        <f ca="1">IF(COUNTIFS(Source!$B$1:$B$1000,'Chi tiết'!B12,Source!$S$1:$S$1000,"Có")=0,"",INDEX(Source!$A$1:$S$1000,MATCH('Chi tiết'!B12,Source!$B$1:$B$1000,0)-1+MATCH("Có",INDIRECT("Source!S"&amp;MATCH('Chi tiết'!B12,Source!$B$1:$B$1000,0)&amp;":S"&amp;MATCH('Chi tiết'!B12,Source!$B$1:$B$1000,0)+COUNTIF(Source!$B$1:$B$1000,'Chi tiết'!B12)),0),1))</f>
        <v/>
      </c>
      <c r="V12" s="2" t="str">
        <f ca="1">IF(B10="","",IF(N12&lt;='Báo cáo'!$C$9,N12,""))</f>
        <v/>
      </c>
    </row>
    <row r="13" spans="1:22" x14ac:dyDescent="0.25">
      <c r="A13" t="str">
        <v>SG17.22B</v>
      </c>
      <c r="B13" t="str">
        <v>T2064-Trần Quốc Vinh</v>
      </c>
      <c r="C13" s="21">
        <f ca="1"/>
        <v>0</v>
      </c>
      <c r="D13" s="21" t="str">
        <f ca="1"/>
        <v/>
      </c>
      <c r="E13" s="21" t="str">
        <f ca="1"/>
        <v/>
      </c>
      <c r="F13" s="21" t="str">
        <f ca="1"/>
        <v/>
      </c>
      <c r="G13" s="21" t="str">
        <f ca="1"/>
        <v/>
      </c>
      <c r="H13" s="21" t="str">
        <f ca="1"/>
        <v/>
      </c>
      <c r="I13" s="21" t="str">
        <f ca="1"/>
        <v/>
      </c>
      <c r="J13" s="21" t="str">
        <f ca="1"/>
        <v/>
      </c>
      <c r="K13" s="21" t="str">
        <f ca="1"/>
        <v/>
      </c>
      <c r="L13" s="23" t="str">
        <f t="shared" ca="1" si="0"/>
        <v/>
      </c>
      <c r="M13" s="24" t="str">
        <f t="shared" ca="1" si="1"/>
        <v/>
      </c>
      <c r="N13" s="15" t="str">
        <f t="shared" ca="1" si="2"/>
        <v/>
      </c>
      <c r="O13" s="23" t="str">
        <f t="shared" ca="1" si="3"/>
        <v>Vắng</v>
      </c>
      <c r="P13" s="23" t="str">
        <f ca="1">IF(B13="","",
IF(NOT(ISNUMBER(H13)),"Vắng",
IF(C13=1,IF(INDEX(Source!$A$1:$Q$1000,MATCH('Chi tiết'!B13,Source!$B$1:$B$1000,0),16)&lt;'Báo cáo'!$C$5,"Đi làm","Chốt trễ"),
IF(AND(C13=2,O13="Chốt trễ"),IF(INDEX(Source!$A$1:$Q$1000,MATCH('Chi tiết'!B13,Source!$B$1:$B$1000,0)+1,16)&lt;'Báo cáo'!$C$5,"Đi làm","Chốt trễ"),
IF(AND(C13=12,O13="Đi làm"),IF(INDEX(Source!$A$1:$Q$1000,MATCH('Chi tiết'!B13,Source!$B$1:$B$1000,0)+COUNTIFS(Source!$B$1:$B$1000,B13,Source!$Q$1:$Q$1000,"Sáng"),16)&lt;'Báo cáo'!$C$5,"Đi làm","Chốt trễ"),IF(O13="Chốt trễ",IF(INDEX(Source!$A$1:$Q$1000,MATCH('Chi tiết'!B13,Source!$B$1:$B$1000,0)+1,16)&lt;'Báo cáo'!$C$5,"Đi làm","Chốt trễ"),IF(INDEX(Source!$A$1:$Q$1000,MATCH('Chi tiết'!B13,Source!$B$1:$B$1000,0)+COUNTIFS(Source!$B$1:$B$1000,B13,Source!$Q$1:$Q$1000,"Sáng"),16)&lt;'Báo cáo'!$C$5,"Đi làm","Chốt trễ")))))))</f>
        <v>Vắng</v>
      </c>
      <c r="Q13" s="23" t="str">
        <f t="shared" ca="1" si="4"/>
        <v>Vắng</v>
      </c>
      <c r="R13" s="14" t="str">
        <f t="shared" ca="1" si="5"/>
        <v>Vắng</v>
      </c>
      <c r="S13" t="str">
        <f ca="1">IF(OR(_xlfn.NUMBERVALUE(E13)&gt;='Báo cáo'!$C$6,_xlfn.NUMBERVALUE(I13)&gt;='Báo cáo'!$C$6),CONCATENATE(_xlfn.NUMBERVALUE(E13),"/",_xlfn.NUMBERVALUE(I13)),"")</f>
        <v/>
      </c>
      <c r="T13" t="str">
        <f ca="1">IF(Q13="Vắng","",IF(M13&lt;='Báo cáo'!$C$7,M13,""))</f>
        <v/>
      </c>
      <c r="U13" t="str">
        <f ca="1">IF(COUNTIFS(Source!$B$1:$B$1000,'Chi tiết'!B13,Source!$S$1:$S$1000,"Có")=0,"",INDEX(Source!$A$1:$S$1000,MATCH('Chi tiết'!B13,Source!$B$1:$B$1000,0)-1+MATCH("Có",INDIRECT("Source!S"&amp;MATCH('Chi tiết'!B13,Source!$B$1:$B$1000,0)&amp;":S"&amp;MATCH('Chi tiết'!B13,Source!$B$1:$B$1000,0)+COUNTIF(Source!$B$1:$B$1000,'Chi tiết'!B13)),0),1))</f>
        <v/>
      </c>
      <c r="V13" s="2" t="str">
        <f ca="1">IF(B11="","",IF(N13&lt;='Báo cáo'!$C$9,N13,""))</f>
        <v/>
      </c>
    </row>
    <row r="14" spans="1:22" x14ac:dyDescent="0.25">
      <c r="A14" t="str">
        <v>SG17.22B</v>
      </c>
      <c r="B14" t="str">
        <v>T1100-Trương Văn Phương</v>
      </c>
      <c r="C14" s="21">
        <f ca="1"/>
        <v>12</v>
      </c>
      <c r="D14" s="21">
        <f ca="1"/>
        <v>535</v>
      </c>
      <c r="E14" s="21">
        <f ca="1"/>
        <v>457</v>
      </c>
      <c r="F14" s="21">
        <f ca="1"/>
        <v>6</v>
      </c>
      <c r="G14" s="21">
        <f ca="1"/>
        <v>72</v>
      </c>
      <c r="H14" s="21">
        <f ca="1"/>
        <v>208</v>
      </c>
      <c r="I14" s="21">
        <f ca="1"/>
        <v>177</v>
      </c>
      <c r="J14" s="21">
        <f ca="1"/>
        <v>3</v>
      </c>
      <c r="K14" s="21">
        <f ca="1"/>
        <v>28</v>
      </c>
      <c r="L14" s="23">
        <f t="shared" ca="1" si="0"/>
        <v>743</v>
      </c>
      <c r="M14" s="24">
        <f t="shared" ca="1" si="1"/>
        <v>634</v>
      </c>
      <c r="N14" s="15">
        <f t="shared" ca="1" si="2"/>
        <v>0.85329744279946163</v>
      </c>
      <c r="O14" s="23" t="str">
        <f t="shared" ca="1" si="3"/>
        <v>Đi làm</v>
      </c>
      <c r="P14" s="23" t="str">
        <f ca="1">IF(B14="","",
IF(NOT(ISNUMBER(H14)),"Vắng",
IF(C14=1,IF(INDEX(Source!$A$1:$Q$1000,MATCH('Chi tiết'!B14,Source!$B$1:$B$1000,0),16)&lt;'Báo cáo'!$C$5,"Đi làm","Chốt trễ"),
IF(AND(C14=2,O14="Chốt trễ"),IF(INDEX(Source!$A$1:$Q$1000,MATCH('Chi tiết'!B14,Source!$B$1:$B$1000,0)+1,16)&lt;'Báo cáo'!$C$5,"Đi làm","Chốt trễ"),
IF(AND(C14=12,O14="Đi làm"),IF(INDEX(Source!$A$1:$Q$1000,MATCH('Chi tiết'!B14,Source!$B$1:$B$1000,0)+COUNTIFS(Source!$B$1:$B$1000,B14,Source!$Q$1:$Q$1000,"Sáng"),16)&lt;'Báo cáo'!$C$5,"Đi làm","Chốt trễ"),IF(O14="Chốt trễ",IF(INDEX(Source!$A$1:$Q$1000,MATCH('Chi tiết'!B14,Source!$B$1:$B$1000,0)+1,16)&lt;'Báo cáo'!$C$5,"Đi làm","Chốt trễ"),IF(INDEX(Source!$A$1:$Q$1000,MATCH('Chi tiết'!B14,Source!$B$1:$B$1000,0)+COUNTIFS(Source!$B$1:$B$1000,B14,Source!$Q$1:$Q$1000,"Sáng"),16)&lt;'Báo cáo'!$C$5,"Đi làm","Chốt trễ")))))))</f>
        <v>Đi làm</v>
      </c>
      <c r="Q14" s="23" t="str">
        <f t="shared" ca="1" si="4"/>
        <v>Đi làm</v>
      </c>
      <c r="R14" s="14" t="str">
        <f t="shared" ca="1" si="5"/>
        <v>Đúng giờ</v>
      </c>
      <c r="S14" t="str">
        <f ca="1">IF(OR(_xlfn.NUMBERVALUE(E14)&gt;='Báo cáo'!$C$6,_xlfn.NUMBERVALUE(I14)&gt;='Báo cáo'!$C$6),CONCATENATE(_xlfn.NUMBERVALUE(E14),"/",_xlfn.NUMBERVALUE(I14)),"")</f>
        <v>457/177</v>
      </c>
      <c r="T14" t="str">
        <f ca="1">IF(Q14="Vắng","",IF(M14&lt;='Báo cáo'!$C$7,M14,""))</f>
        <v/>
      </c>
      <c r="U14" t="str">
        <f ca="1">IF(COUNTIFS(Source!$B$1:$B$1000,'Chi tiết'!B14,Source!$S$1:$S$1000,"Có")=0,"",INDEX(Source!$A$1:$S$1000,MATCH('Chi tiết'!B14,Source!$B$1:$B$1000,0)-1+MATCH("Có",INDIRECT("Source!S"&amp;MATCH('Chi tiết'!B14,Source!$B$1:$B$1000,0)&amp;":S"&amp;MATCH('Chi tiết'!B14,Source!$B$1:$B$1000,0)+COUNTIF(Source!$B$1:$B$1000,'Chi tiết'!B14)),0),1))</f>
        <v/>
      </c>
      <c r="V14" s="2" t="str">
        <f ca="1">IF(B12="","",IF(N14&lt;='Báo cáo'!$C$9,N14,""))</f>
        <v/>
      </c>
    </row>
    <row r="15" spans="1:22" x14ac:dyDescent="0.25">
      <c r="A15" t="str">
        <v>SG17.22B</v>
      </c>
      <c r="B15" t="str">
        <v>T235940-Tôn Thất Tòng</v>
      </c>
      <c r="C15" s="21">
        <f ca="1"/>
        <v>0</v>
      </c>
      <c r="D15" s="21" t="str">
        <f ca="1"/>
        <v/>
      </c>
      <c r="E15" s="21" t="str">
        <f ca="1"/>
        <v/>
      </c>
      <c r="F15" s="21" t="str">
        <f ca="1"/>
        <v/>
      </c>
      <c r="G15" s="21" t="str">
        <f ca="1"/>
        <v/>
      </c>
      <c r="H15" s="21" t="str">
        <f ca="1"/>
        <v/>
      </c>
      <c r="I15" s="21" t="str">
        <f ca="1"/>
        <v/>
      </c>
      <c r="J15" s="21" t="str">
        <f ca="1"/>
        <v/>
      </c>
      <c r="K15" s="21" t="str">
        <f ca="1"/>
        <v/>
      </c>
      <c r="L15" s="23" t="str">
        <f t="shared" ca="1" si="0"/>
        <v/>
      </c>
      <c r="M15" s="24" t="str">
        <f t="shared" ca="1" si="1"/>
        <v/>
      </c>
      <c r="N15" s="15" t="str">
        <f t="shared" ca="1" si="2"/>
        <v/>
      </c>
      <c r="O15" s="23" t="str">
        <f t="shared" ca="1" si="3"/>
        <v>Vắng</v>
      </c>
      <c r="P15" s="23" t="str">
        <f ca="1">IF(B15="","",
IF(NOT(ISNUMBER(H15)),"Vắng",
IF(C15=1,IF(INDEX(Source!$A$1:$Q$1000,MATCH('Chi tiết'!B15,Source!$B$1:$B$1000,0),16)&lt;'Báo cáo'!$C$5,"Đi làm","Chốt trễ"),
IF(AND(C15=2,O15="Chốt trễ"),IF(INDEX(Source!$A$1:$Q$1000,MATCH('Chi tiết'!B15,Source!$B$1:$B$1000,0)+1,16)&lt;'Báo cáo'!$C$5,"Đi làm","Chốt trễ"),
IF(AND(C15=12,O15="Đi làm"),IF(INDEX(Source!$A$1:$Q$1000,MATCH('Chi tiết'!B15,Source!$B$1:$B$1000,0)+COUNTIFS(Source!$B$1:$B$1000,B15,Source!$Q$1:$Q$1000,"Sáng"),16)&lt;'Báo cáo'!$C$5,"Đi làm","Chốt trễ"),IF(O15="Chốt trễ",IF(INDEX(Source!$A$1:$Q$1000,MATCH('Chi tiết'!B15,Source!$B$1:$B$1000,0)+1,16)&lt;'Báo cáo'!$C$5,"Đi làm","Chốt trễ"),IF(INDEX(Source!$A$1:$Q$1000,MATCH('Chi tiết'!B15,Source!$B$1:$B$1000,0)+COUNTIFS(Source!$B$1:$B$1000,B15,Source!$Q$1:$Q$1000,"Sáng"),16)&lt;'Báo cáo'!$C$5,"Đi làm","Chốt trễ")))))))</f>
        <v>Vắng</v>
      </c>
      <c r="Q15" s="23" t="str">
        <f t="shared" ca="1" si="4"/>
        <v>Vắng</v>
      </c>
      <c r="R15" s="14" t="str">
        <f t="shared" ca="1" si="5"/>
        <v>Vắng</v>
      </c>
      <c r="S15" t="str">
        <f ca="1">IF(OR(_xlfn.NUMBERVALUE(E15)&gt;='Báo cáo'!$C$6,_xlfn.NUMBERVALUE(I15)&gt;='Báo cáo'!$C$6),CONCATENATE(_xlfn.NUMBERVALUE(E15),"/",_xlfn.NUMBERVALUE(I15)),"")</f>
        <v/>
      </c>
      <c r="T15" t="str">
        <f ca="1">IF(Q15="Vắng","",IF(M15&lt;='Báo cáo'!$C$7,M15,""))</f>
        <v/>
      </c>
      <c r="U15" t="str">
        <f ca="1">IF(COUNTIFS(Source!$B$1:$B$1000,'Chi tiết'!B15,Source!$S$1:$S$1000,"Có")=0,"",INDEX(Source!$A$1:$S$1000,MATCH('Chi tiết'!B15,Source!$B$1:$B$1000,0)-1+MATCH("Có",INDIRECT("Source!S"&amp;MATCH('Chi tiết'!B15,Source!$B$1:$B$1000,0)&amp;":S"&amp;MATCH('Chi tiết'!B15,Source!$B$1:$B$1000,0)+COUNTIF(Source!$B$1:$B$1000,'Chi tiết'!B15)),0),1))</f>
        <v/>
      </c>
      <c r="V15" s="2" t="str">
        <f ca="1">IF(B13="","",IF(N15&lt;='Báo cáo'!$C$9,N15,""))</f>
        <v/>
      </c>
    </row>
    <row r="16" spans="1:22" x14ac:dyDescent="0.25">
      <c r="A16" t="str">
        <v>SG17.22B</v>
      </c>
      <c r="B16" t="str">
        <v>T163270-Võ Ngọc Bích Thùy</v>
      </c>
      <c r="C16" s="21">
        <f ca="1"/>
        <v>12</v>
      </c>
      <c r="D16" s="21">
        <f ca="1"/>
        <v>319</v>
      </c>
      <c r="E16" s="21">
        <f ca="1"/>
        <v>269</v>
      </c>
      <c r="F16" s="21">
        <f ca="1"/>
        <v>6</v>
      </c>
      <c r="G16" s="21">
        <f ca="1"/>
        <v>44</v>
      </c>
      <c r="H16" s="21">
        <f ca="1"/>
        <v>185</v>
      </c>
      <c r="I16" s="21">
        <f ca="1"/>
        <v>136</v>
      </c>
      <c r="J16" s="21">
        <f ca="1"/>
        <v>10</v>
      </c>
      <c r="K16" s="21">
        <f ca="1"/>
        <v>39</v>
      </c>
      <c r="L16" s="23">
        <f t="shared" ca="1" si="0"/>
        <v>504</v>
      </c>
      <c r="M16" s="24">
        <f t="shared" ca="1" si="1"/>
        <v>405</v>
      </c>
      <c r="N16" s="15">
        <f t="shared" ca="1" si="2"/>
        <v>0.8035714285714286</v>
      </c>
      <c r="O16" s="23" t="str">
        <f t="shared" ca="1" si="3"/>
        <v>Đi làm</v>
      </c>
      <c r="P16" s="23" t="str">
        <f ca="1">IF(B16="","",
IF(NOT(ISNUMBER(H16)),"Vắng",
IF(C16=1,IF(INDEX(Source!$A$1:$Q$1000,MATCH('Chi tiết'!B16,Source!$B$1:$B$1000,0),16)&lt;'Báo cáo'!$C$5,"Đi làm","Chốt trễ"),
IF(AND(C16=2,O16="Chốt trễ"),IF(INDEX(Source!$A$1:$Q$1000,MATCH('Chi tiết'!B16,Source!$B$1:$B$1000,0)+1,16)&lt;'Báo cáo'!$C$5,"Đi làm","Chốt trễ"),
IF(AND(C16=12,O16="Đi làm"),IF(INDEX(Source!$A$1:$Q$1000,MATCH('Chi tiết'!B16,Source!$B$1:$B$1000,0)+COUNTIFS(Source!$B$1:$B$1000,B16,Source!$Q$1:$Q$1000,"Sáng"),16)&lt;'Báo cáo'!$C$5,"Đi làm","Chốt trễ"),IF(O16="Chốt trễ",IF(INDEX(Source!$A$1:$Q$1000,MATCH('Chi tiết'!B16,Source!$B$1:$B$1000,0)+1,16)&lt;'Báo cáo'!$C$5,"Đi làm","Chốt trễ"),IF(INDEX(Source!$A$1:$Q$1000,MATCH('Chi tiết'!B16,Source!$B$1:$B$1000,0)+COUNTIFS(Source!$B$1:$B$1000,B16,Source!$Q$1:$Q$1000,"Sáng"),16)&lt;'Báo cáo'!$C$5,"Đi làm","Chốt trễ")))))))</f>
        <v>Đi làm</v>
      </c>
      <c r="Q16" s="23" t="str">
        <f t="shared" ca="1" si="4"/>
        <v>Đi làm</v>
      </c>
      <c r="R16" s="14" t="str">
        <f t="shared" ca="1" si="5"/>
        <v>Đúng giờ</v>
      </c>
      <c r="S16" t="str">
        <f ca="1">IF(OR(_xlfn.NUMBERVALUE(E16)&gt;='Báo cáo'!$C$6,_xlfn.NUMBERVALUE(I16)&gt;='Báo cáo'!$C$6),CONCATENATE(_xlfn.NUMBERVALUE(E16),"/",_xlfn.NUMBERVALUE(I16)),"")</f>
        <v>269/136</v>
      </c>
      <c r="T16" t="str">
        <f ca="1">IF(Q16="Vắng","",IF(M16&lt;='Báo cáo'!$C$7,M16,""))</f>
        <v/>
      </c>
      <c r="U16" t="str">
        <f ca="1">IF(COUNTIFS(Source!$B$1:$B$1000,'Chi tiết'!B16,Source!$S$1:$S$1000,"Có")=0,"",INDEX(Source!$A$1:$S$1000,MATCH('Chi tiết'!B16,Source!$B$1:$B$1000,0)-1+MATCH("Có",INDIRECT("Source!S"&amp;MATCH('Chi tiết'!B16,Source!$B$1:$B$1000,0)&amp;":S"&amp;MATCH('Chi tiết'!B16,Source!$B$1:$B$1000,0)+COUNTIF(Source!$B$1:$B$1000,'Chi tiết'!B16)),0),1))</f>
        <v/>
      </c>
      <c r="V16" s="2" t="str">
        <f ca="1">IF(B14="","",IF(N16&lt;='Báo cáo'!$C$9,N16,""))</f>
        <v/>
      </c>
    </row>
    <row r="17" spans="1:22" x14ac:dyDescent="0.25">
      <c r="A17" t="str">
        <v>SG17.22B</v>
      </c>
      <c r="B17" t="str">
        <v>T145774-Trần Quang Phát</v>
      </c>
      <c r="C17" s="21">
        <f ca="1"/>
        <v>12</v>
      </c>
      <c r="D17" s="21">
        <f ca="1"/>
        <v>81</v>
      </c>
      <c r="E17" s="21">
        <f ca="1"/>
        <v>77</v>
      </c>
      <c r="F17" s="21">
        <f ca="1"/>
        <v>0</v>
      </c>
      <c r="G17" s="21">
        <f ca="1"/>
        <v>4</v>
      </c>
      <c r="H17" s="21">
        <f ca="1"/>
        <v>855</v>
      </c>
      <c r="I17" s="21">
        <f ca="1"/>
        <v>700</v>
      </c>
      <c r="J17" s="21">
        <f ca="1"/>
        <v>15</v>
      </c>
      <c r="K17" s="21">
        <f ca="1"/>
        <v>140</v>
      </c>
      <c r="L17" s="23">
        <f t="shared" ca="1" si="0"/>
        <v>936</v>
      </c>
      <c r="M17" s="24">
        <f t="shared" ca="1" si="1"/>
        <v>777</v>
      </c>
      <c r="N17" s="15">
        <f t="shared" ca="1" si="2"/>
        <v>0.83012820512820518</v>
      </c>
      <c r="O17" s="23" t="str">
        <f t="shared" ca="1" si="3"/>
        <v>Đi làm</v>
      </c>
      <c r="P17" s="23" t="str">
        <f ca="1">IF(B17="","",
IF(NOT(ISNUMBER(H17)),"Vắng",
IF(C17=1,IF(INDEX(Source!$A$1:$Q$1000,MATCH('Chi tiết'!B17,Source!$B$1:$B$1000,0),16)&lt;'Báo cáo'!$C$5,"Đi làm","Chốt trễ"),
IF(AND(C17=2,O17="Chốt trễ"),IF(INDEX(Source!$A$1:$Q$1000,MATCH('Chi tiết'!B17,Source!$B$1:$B$1000,0)+1,16)&lt;'Báo cáo'!$C$5,"Đi làm","Chốt trễ"),
IF(AND(C17=12,O17="Đi làm"),IF(INDEX(Source!$A$1:$Q$1000,MATCH('Chi tiết'!B17,Source!$B$1:$B$1000,0)+COUNTIFS(Source!$B$1:$B$1000,B17,Source!$Q$1:$Q$1000,"Sáng"),16)&lt;'Báo cáo'!$C$5,"Đi làm","Chốt trễ"),IF(O17="Chốt trễ",IF(INDEX(Source!$A$1:$Q$1000,MATCH('Chi tiết'!B17,Source!$B$1:$B$1000,0)+1,16)&lt;'Báo cáo'!$C$5,"Đi làm","Chốt trễ"),IF(INDEX(Source!$A$1:$Q$1000,MATCH('Chi tiết'!B17,Source!$B$1:$B$1000,0)+COUNTIFS(Source!$B$1:$B$1000,B17,Source!$Q$1:$Q$1000,"Sáng"),16)&lt;'Báo cáo'!$C$5,"Đi làm","Chốt trễ")))))))</f>
        <v>Đi làm</v>
      </c>
      <c r="Q17" s="23" t="str">
        <f t="shared" ca="1" si="4"/>
        <v>Đi làm</v>
      </c>
      <c r="R17" s="14" t="str">
        <f t="shared" ca="1" si="5"/>
        <v>Đúng giờ</v>
      </c>
      <c r="S17" t="str">
        <f ca="1">IF(OR(_xlfn.NUMBERVALUE(E17)&gt;='Báo cáo'!$C$6,_xlfn.NUMBERVALUE(I17)&gt;='Báo cáo'!$C$6),CONCATENATE(_xlfn.NUMBERVALUE(E17),"/",_xlfn.NUMBERVALUE(I17)),"")</f>
        <v>77/700</v>
      </c>
      <c r="T17" t="str">
        <f ca="1">IF(Q17="Vắng","",IF(M17&lt;='Báo cáo'!$C$7,M17,""))</f>
        <v/>
      </c>
      <c r="U17" t="str">
        <f ca="1">IF(COUNTIFS(Source!$B$1:$B$1000,'Chi tiết'!B17,Source!$S$1:$S$1000,"Có")=0,"",INDEX(Source!$A$1:$S$1000,MATCH('Chi tiết'!B17,Source!$B$1:$B$1000,0)-1+MATCH("Có",INDIRECT("Source!S"&amp;MATCH('Chi tiết'!B17,Source!$B$1:$B$1000,0)&amp;":S"&amp;MATCH('Chi tiết'!B17,Source!$B$1:$B$1000,0)+COUNTIF(Source!$B$1:$B$1000,'Chi tiết'!B17)),0),1))</f>
        <v/>
      </c>
      <c r="V17" s="2" t="str">
        <f ca="1">IF(B15="","",IF(N17&lt;='Báo cáo'!$C$9,N17,""))</f>
        <v/>
      </c>
    </row>
    <row r="18" spans="1:22" x14ac:dyDescent="0.25">
      <c r="A18" t="str">
        <v>SG17.22B</v>
      </c>
      <c r="B18" t="str">
        <v>T131976-Châu Thị Mỹ Trang</v>
      </c>
      <c r="C18" s="21">
        <f ca="1"/>
        <v>10</v>
      </c>
      <c r="D18" s="21">
        <f ca="1"/>
        <v>347</v>
      </c>
      <c r="E18" s="21">
        <f ca="1"/>
        <v>314</v>
      </c>
      <c r="F18" s="21">
        <f ca="1"/>
        <v>4</v>
      </c>
      <c r="G18" s="21">
        <f ca="1"/>
        <v>29</v>
      </c>
      <c r="H18" s="21">
        <f ca="1"/>
        <v>265</v>
      </c>
      <c r="I18" s="21">
        <f ca="1"/>
        <v>236</v>
      </c>
      <c r="J18" s="21">
        <f ca="1"/>
        <v>7</v>
      </c>
      <c r="K18" s="21">
        <f ca="1"/>
        <v>22</v>
      </c>
      <c r="L18" s="23">
        <f t="shared" ca="1" si="0"/>
        <v>612</v>
      </c>
      <c r="M18" s="24">
        <f t="shared" ca="1" si="1"/>
        <v>550</v>
      </c>
      <c r="N18" s="15">
        <f t="shared" ca="1" si="2"/>
        <v>0.89869281045751637</v>
      </c>
      <c r="O18" s="23" t="str">
        <f t="shared" ca="1" si="3"/>
        <v>Đi làm</v>
      </c>
      <c r="P18" s="23" t="str">
        <f ca="1">IF(B18="","",
IF(NOT(ISNUMBER(H18)),"Vắng",
IF(C18=1,IF(INDEX(Source!$A$1:$Q$1000,MATCH('Chi tiết'!B18,Source!$B$1:$B$1000,0),16)&lt;'Báo cáo'!$C$5,"Đi làm","Chốt trễ"),
IF(AND(C18=2,O18="Chốt trễ"),IF(INDEX(Source!$A$1:$Q$1000,MATCH('Chi tiết'!B18,Source!$B$1:$B$1000,0)+1,16)&lt;'Báo cáo'!$C$5,"Đi làm","Chốt trễ"),
IF(AND(C18=12,O18="Đi làm"),IF(INDEX(Source!$A$1:$Q$1000,MATCH('Chi tiết'!B18,Source!$B$1:$B$1000,0)+COUNTIFS(Source!$B$1:$B$1000,B18,Source!$Q$1:$Q$1000,"Sáng"),16)&lt;'Báo cáo'!$C$5,"Đi làm","Chốt trễ"),IF(O18="Chốt trễ",IF(INDEX(Source!$A$1:$Q$1000,MATCH('Chi tiết'!B18,Source!$B$1:$B$1000,0)+1,16)&lt;'Báo cáo'!$C$5,"Đi làm","Chốt trễ"),IF(INDEX(Source!$A$1:$Q$1000,MATCH('Chi tiết'!B18,Source!$B$1:$B$1000,0)+COUNTIFS(Source!$B$1:$B$1000,B18,Source!$Q$1:$Q$1000,"Sáng"),16)&lt;'Báo cáo'!$C$5,"Đi làm","Chốt trễ")))))))</f>
        <v>Đi làm</v>
      </c>
      <c r="Q18" s="23" t="str">
        <f t="shared" ca="1" si="4"/>
        <v>Đi làm</v>
      </c>
      <c r="R18" s="14" t="str">
        <f t="shared" ca="1" si="5"/>
        <v>Đúng giờ</v>
      </c>
      <c r="S18" t="str">
        <f ca="1">IF(OR(_xlfn.NUMBERVALUE(E18)&gt;='Báo cáo'!$C$6,_xlfn.NUMBERVALUE(I18)&gt;='Báo cáo'!$C$6),CONCATENATE(_xlfn.NUMBERVALUE(E18),"/",_xlfn.NUMBERVALUE(I18)),"")</f>
        <v>314/236</v>
      </c>
      <c r="T18" t="str">
        <f ca="1">IF(Q18="Vắng","",IF(M18&lt;='Báo cáo'!$C$7,M18,""))</f>
        <v/>
      </c>
      <c r="U18" t="str">
        <f ca="1">IF(COUNTIFS(Source!$B$1:$B$1000,'Chi tiết'!B18,Source!$S$1:$S$1000,"Có")=0,"",INDEX(Source!$A$1:$S$1000,MATCH('Chi tiết'!B18,Source!$B$1:$B$1000,0)-1+MATCH("Có",INDIRECT("Source!S"&amp;MATCH('Chi tiết'!B18,Source!$B$1:$B$1000,0)&amp;":S"&amp;MATCH('Chi tiết'!B18,Source!$B$1:$B$1000,0)+COUNTIF(Source!$B$1:$B$1000,'Chi tiết'!B18)),0),1))</f>
        <v/>
      </c>
      <c r="V18" s="2" t="str">
        <f ca="1">IF(B16="","",IF(N18&lt;='Báo cáo'!$C$9,N18,""))</f>
        <v/>
      </c>
    </row>
    <row r="19" spans="1:22" x14ac:dyDescent="0.25">
      <c r="A19" t="str">
        <v>SG17.22B</v>
      </c>
      <c r="B19" t="str">
        <v>T156038-Nhang Thị Bích Châu</v>
      </c>
      <c r="C19" s="21">
        <f ca="1"/>
        <v>12</v>
      </c>
      <c r="D19" s="21">
        <f ca="1"/>
        <v>321</v>
      </c>
      <c r="E19" s="21">
        <f ca="1"/>
        <v>288</v>
      </c>
      <c r="F19" s="21">
        <f ca="1"/>
        <v>2</v>
      </c>
      <c r="G19" s="21">
        <f ca="1"/>
        <v>31</v>
      </c>
      <c r="H19" s="21">
        <f ca="1"/>
        <v>312</v>
      </c>
      <c r="I19" s="21">
        <f ca="1"/>
        <v>271</v>
      </c>
      <c r="J19" s="21">
        <f ca="1"/>
        <v>4</v>
      </c>
      <c r="K19" s="21">
        <f ca="1"/>
        <v>37</v>
      </c>
      <c r="L19" s="23">
        <f t="shared" ca="1" si="0"/>
        <v>633</v>
      </c>
      <c r="M19" s="24">
        <f t="shared" ca="1" si="1"/>
        <v>559</v>
      </c>
      <c r="N19" s="15">
        <f t="shared" ca="1" si="2"/>
        <v>0.88309636650868883</v>
      </c>
      <c r="O19" s="23" t="str">
        <f t="shared" ca="1" si="3"/>
        <v>Đi làm</v>
      </c>
      <c r="P19" s="23" t="str">
        <f ca="1">IF(B19="","",
IF(NOT(ISNUMBER(H19)),"Vắng",
IF(C19=1,IF(INDEX(Source!$A$1:$Q$1000,MATCH('Chi tiết'!B19,Source!$B$1:$B$1000,0),16)&lt;'Báo cáo'!$C$5,"Đi làm","Chốt trễ"),
IF(AND(C19=2,O19="Chốt trễ"),IF(INDEX(Source!$A$1:$Q$1000,MATCH('Chi tiết'!B19,Source!$B$1:$B$1000,0)+1,16)&lt;'Báo cáo'!$C$5,"Đi làm","Chốt trễ"),
IF(AND(C19=12,O19="Đi làm"),IF(INDEX(Source!$A$1:$Q$1000,MATCH('Chi tiết'!B19,Source!$B$1:$B$1000,0)+COUNTIFS(Source!$B$1:$B$1000,B19,Source!$Q$1:$Q$1000,"Sáng"),16)&lt;'Báo cáo'!$C$5,"Đi làm","Chốt trễ"),IF(O19="Chốt trễ",IF(INDEX(Source!$A$1:$Q$1000,MATCH('Chi tiết'!B19,Source!$B$1:$B$1000,0)+1,16)&lt;'Báo cáo'!$C$5,"Đi làm","Chốt trễ"),IF(INDEX(Source!$A$1:$Q$1000,MATCH('Chi tiết'!B19,Source!$B$1:$B$1000,0)+COUNTIFS(Source!$B$1:$B$1000,B19,Source!$Q$1:$Q$1000,"Sáng"),16)&lt;'Báo cáo'!$C$5,"Đi làm","Chốt trễ")))))))</f>
        <v>Đi làm</v>
      </c>
      <c r="Q19" s="23" t="str">
        <f t="shared" ca="1" si="4"/>
        <v>Đi làm</v>
      </c>
      <c r="R19" s="14" t="str">
        <f t="shared" ca="1" si="5"/>
        <v>Đúng giờ</v>
      </c>
      <c r="S19" t="str">
        <f ca="1">IF(OR(_xlfn.NUMBERVALUE(E19)&gt;='Báo cáo'!$C$6,_xlfn.NUMBERVALUE(I19)&gt;='Báo cáo'!$C$6),CONCATENATE(_xlfn.NUMBERVALUE(E19),"/",_xlfn.NUMBERVALUE(I19)),"")</f>
        <v>288/271</v>
      </c>
      <c r="T19" t="str">
        <f ca="1">IF(Q19="Vắng","",IF(M19&lt;='Báo cáo'!$C$7,M19,""))</f>
        <v/>
      </c>
      <c r="U19" t="str">
        <f ca="1">IF(COUNTIFS(Source!$B$1:$B$1000,'Chi tiết'!B19,Source!$S$1:$S$1000,"Có")=0,"",INDEX(Source!$A$1:$S$1000,MATCH('Chi tiết'!B19,Source!$B$1:$B$1000,0)-1+MATCH("Có",INDIRECT("Source!S"&amp;MATCH('Chi tiết'!B19,Source!$B$1:$B$1000,0)&amp;":S"&amp;MATCH('Chi tiết'!B19,Source!$B$1:$B$1000,0)+COUNTIF(Source!$B$1:$B$1000,'Chi tiết'!B19)),0),1))</f>
        <v/>
      </c>
      <c r="V19" s="2" t="str">
        <f ca="1">IF(B17="","",IF(N19&lt;='Báo cáo'!$C$9,N19,""))</f>
        <v/>
      </c>
    </row>
    <row r="20" spans="1:22" x14ac:dyDescent="0.25">
      <c r="A20" t="str">
        <v>SG17.22B</v>
      </c>
      <c r="B20" t="str">
        <v>T11840-Đoàn Ngọc Thiên</v>
      </c>
      <c r="C20" s="21">
        <f ca="1"/>
        <v>12</v>
      </c>
      <c r="D20" s="21">
        <f ca="1"/>
        <v>391</v>
      </c>
      <c r="E20" s="21">
        <f ca="1"/>
        <v>348</v>
      </c>
      <c r="F20" s="21">
        <f ca="1"/>
        <v>7</v>
      </c>
      <c r="G20" s="21">
        <f ca="1"/>
        <v>36</v>
      </c>
      <c r="H20" s="21">
        <f ca="1"/>
        <v>227</v>
      </c>
      <c r="I20" s="21">
        <f ca="1"/>
        <v>128</v>
      </c>
      <c r="J20" s="21">
        <f ca="1"/>
        <v>10</v>
      </c>
      <c r="K20" s="21">
        <f ca="1"/>
        <v>89</v>
      </c>
      <c r="L20" s="23">
        <f t="shared" ca="1" si="0"/>
        <v>618</v>
      </c>
      <c r="M20" s="24">
        <f t="shared" ca="1" si="1"/>
        <v>476</v>
      </c>
      <c r="N20" s="15">
        <f t="shared" ca="1" si="2"/>
        <v>0.77022653721682843</v>
      </c>
      <c r="O20" s="23" t="str">
        <f t="shared" ca="1" si="3"/>
        <v>Đi làm</v>
      </c>
      <c r="P20" s="23" t="str">
        <f ca="1">IF(B20="","",
IF(NOT(ISNUMBER(H20)),"Vắng",
IF(C20=1,IF(INDEX(Source!$A$1:$Q$1000,MATCH('Chi tiết'!B20,Source!$B$1:$B$1000,0),16)&lt;'Báo cáo'!$C$5,"Đi làm","Chốt trễ"),
IF(AND(C20=2,O20="Chốt trễ"),IF(INDEX(Source!$A$1:$Q$1000,MATCH('Chi tiết'!B20,Source!$B$1:$B$1000,0)+1,16)&lt;'Báo cáo'!$C$5,"Đi làm","Chốt trễ"),
IF(AND(C20=12,O20="Đi làm"),IF(INDEX(Source!$A$1:$Q$1000,MATCH('Chi tiết'!B20,Source!$B$1:$B$1000,0)+COUNTIFS(Source!$B$1:$B$1000,B20,Source!$Q$1:$Q$1000,"Sáng"),16)&lt;'Báo cáo'!$C$5,"Đi làm","Chốt trễ"),IF(O20="Chốt trễ",IF(INDEX(Source!$A$1:$Q$1000,MATCH('Chi tiết'!B20,Source!$B$1:$B$1000,0)+1,16)&lt;'Báo cáo'!$C$5,"Đi làm","Chốt trễ"),IF(INDEX(Source!$A$1:$Q$1000,MATCH('Chi tiết'!B20,Source!$B$1:$B$1000,0)+COUNTIFS(Source!$B$1:$B$1000,B20,Source!$Q$1:$Q$1000,"Sáng"),16)&lt;'Báo cáo'!$C$5,"Đi làm","Chốt trễ")))))))</f>
        <v>Đi làm</v>
      </c>
      <c r="Q20" s="23" t="str">
        <f t="shared" ca="1" si="4"/>
        <v>Đi làm</v>
      </c>
      <c r="R20" s="14" t="str">
        <f t="shared" ca="1" si="5"/>
        <v>Đúng giờ</v>
      </c>
      <c r="S20" t="str">
        <f ca="1">IF(OR(_xlfn.NUMBERVALUE(E20)&gt;='Báo cáo'!$C$6,_xlfn.NUMBERVALUE(I20)&gt;='Báo cáo'!$C$6),CONCATENATE(_xlfn.NUMBERVALUE(E20),"/",_xlfn.NUMBERVALUE(I20)),"")</f>
        <v>348/128</v>
      </c>
      <c r="T20" t="str">
        <f ca="1">IF(Q20="Vắng","",IF(M20&lt;='Báo cáo'!$C$7,M20,""))</f>
        <v/>
      </c>
      <c r="U20" t="str">
        <f ca="1">IF(COUNTIFS(Source!$B$1:$B$1000,'Chi tiết'!B20,Source!$S$1:$S$1000,"Có")=0,"",INDEX(Source!$A$1:$S$1000,MATCH('Chi tiết'!B20,Source!$B$1:$B$1000,0)-1+MATCH("Có",INDIRECT("Source!S"&amp;MATCH('Chi tiết'!B20,Source!$B$1:$B$1000,0)&amp;":S"&amp;MATCH('Chi tiết'!B20,Source!$B$1:$B$1000,0)+COUNTIF(Source!$B$1:$B$1000,'Chi tiết'!B20)),0),1))</f>
        <v/>
      </c>
      <c r="V20" s="2" t="str">
        <f ca="1">IF(B18="","",IF(N20&lt;='Báo cáo'!$C$9,N20,""))</f>
        <v/>
      </c>
    </row>
    <row r="21" spans="1:22" x14ac:dyDescent="0.25">
      <c r="A21" t="str">
        <v>SG17.22B</v>
      </c>
      <c r="B21" t="str">
        <v>T129883-Lao Mạnh Cường</v>
      </c>
      <c r="C21" s="21">
        <f ca="1"/>
        <v>12</v>
      </c>
      <c r="D21" s="21">
        <f ca="1"/>
        <v>166</v>
      </c>
      <c r="E21" s="21">
        <f ca="1"/>
        <v>95</v>
      </c>
      <c r="F21" s="21">
        <f ca="1"/>
        <v>1</v>
      </c>
      <c r="G21" s="21">
        <f ca="1"/>
        <v>70</v>
      </c>
      <c r="H21" s="21">
        <f ca="1"/>
        <v>654</v>
      </c>
      <c r="I21" s="21">
        <f ca="1"/>
        <v>599</v>
      </c>
      <c r="J21" s="21">
        <f ca="1"/>
        <v>11</v>
      </c>
      <c r="K21" s="21">
        <f ca="1"/>
        <v>44</v>
      </c>
      <c r="L21" s="23">
        <f t="shared" ca="1" si="0"/>
        <v>820</v>
      </c>
      <c r="M21" s="24">
        <f t="shared" ca="1" si="1"/>
        <v>694</v>
      </c>
      <c r="N21" s="15">
        <f t="shared" ca="1" si="2"/>
        <v>0.84634146341463412</v>
      </c>
      <c r="O21" s="23" t="str">
        <f t="shared" ca="1" si="3"/>
        <v>Đi làm</v>
      </c>
      <c r="P21" s="23" t="str">
        <f ca="1">IF(B21="","",
IF(NOT(ISNUMBER(H21)),"Vắng",
IF(C21=1,IF(INDEX(Source!$A$1:$Q$1000,MATCH('Chi tiết'!B21,Source!$B$1:$B$1000,0),16)&lt;'Báo cáo'!$C$5,"Đi làm","Chốt trễ"),
IF(AND(C21=2,O21="Chốt trễ"),IF(INDEX(Source!$A$1:$Q$1000,MATCH('Chi tiết'!B21,Source!$B$1:$B$1000,0)+1,16)&lt;'Báo cáo'!$C$5,"Đi làm","Chốt trễ"),
IF(AND(C21=12,O21="Đi làm"),IF(INDEX(Source!$A$1:$Q$1000,MATCH('Chi tiết'!B21,Source!$B$1:$B$1000,0)+COUNTIFS(Source!$B$1:$B$1000,B21,Source!$Q$1:$Q$1000,"Sáng"),16)&lt;'Báo cáo'!$C$5,"Đi làm","Chốt trễ"),IF(O21="Chốt trễ",IF(INDEX(Source!$A$1:$Q$1000,MATCH('Chi tiết'!B21,Source!$B$1:$B$1000,0)+1,16)&lt;'Báo cáo'!$C$5,"Đi làm","Chốt trễ"),IF(INDEX(Source!$A$1:$Q$1000,MATCH('Chi tiết'!B21,Source!$B$1:$B$1000,0)+COUNTIFS(Source!$B$1:$B$1000,B21,Source!$Q$1:$Q$1000,"Sáng"),16)&lt;'Báo cáo'!$C$5,"Đi làm","Chốt trễ")))))))</f>
        <v>Đi làm</v>
      </c>
      <c r="Q21" s="23" t="str">
        <f t="shared" ca="1" si="4"/>
        <v>Đi làm</v>
      </c>
      <c r="R21" s="14" t="str">
        <f t="shared" ca="1" si="5"/>
        <v>Đúng giờ</v>
      </c>
      <c r="S21" t="str">
        <f ca="1">IF(OR(_xlfn.NUMBERVALUE(E21)&gt;='Báo cáo'!$C$6,_xlfn.NUMBERVALUE(I21)&gt;='Báo cáo'!$C$6),CONCATENATE(_xlfn.NUMBERVALUE(E21),"/",_xlfn.NUMBERVALUE(I21)),"")</f>
        <v>95/599</v>
      </c>
      <c r="T21" t="str">
        <f ca="1">IF(Q21="Vắng","",IF(M21&lt;='Báo cáo'!$C$7,M21,""))</f>
        <v/>
      </c>
      <c r="U21" t="str">
        <f ca="1">IF(COUNTIFS(Source!$B$1:$B$1000,'Chi tiết'!B21,Source!$S$1:$S$1000,"Có")=0,"",INDEX(Source!$A$1:$S$1000,MATCH('Chi tiết'!B21,Source!$B$1:$B$1000,0)-1+MATCH("Có",INDIRECT("Source!S"&amp;MATCH('Chi tiết'!B21,Source!$B$1:$B$1000,0)&amp;":S"&amp;MATCH('Chi tiết'!B21,Source!$B$1:$B$1000,0)+COUNTIF(Source!$B$1:$B$1000,'Chi tiết'!B21)),0),1))</f>
        <v/>
      </c>
      <c r="V21" s="2" t="str">
        <f ca="1">IF(B19="","",IF(N21&lt;='Báo cáo'!$C$9,N21,""))</f>
        <v/>
      </c>
    </row>
    <row r="22" spans="1:22" x14ac:dyDescent="0.25">
      <c r="A22" t="str">
        <v>SG17.22B</v>
      </c>
      <c r="B22" t="str">
        <v>T60154-Nguyễn Hữu Nhân</v>
      </c>
      <c r="C22" s="21">
        <f ca="1"/>
        <v>0</v>
      </c>
      <c r="D22" s="21" t="str">
        <f ca="1"/>
        <v/>
      </c>
      <c r="E22" s="21" t="str">
        <f ca="1"/>
        <v/>
      </c>
      <c r="F22" s="21" t="str">
        <f ca="1"/>
        <v/>
      </c>
      <c r="G22" s="21" t="str">
        <f ca="1"/>
        <v/>
      </c>
      <c r="H22" s="21" t="str">
        <f ca="1"/>
        <v/>
      </c>
      <c r="I22" s="21" t="str">
        <f ca="1"/>
        <v/>
      </c>
      <c r="J22" s="21" t="str">
        <f ca="1"/>
        <v/>
      </c>
      <c r="K22" s="21" t="str">
        <f ca="1"/>
        <v/>
      </c>
      <c r="L22" s="23" t="str">
        <f t="shared" ca="1" si="0"/>
        <v/>
      </c>
      <c r="M22" s="24" t="str">
        <f t="shared" ca="1" si="1"/>
        <v/>
      </c>
      <c r="N22" s="15" t="str">
        <f t="shared" ca="1" si="2"/>
        <v/>
      </c>
      <c r="O22" s="23" t="str">
        <f t="shared" ca="1" si="3"/>
        <v>Vắng</v>
      </c>
      <c r="P22" s="23" t="str">
        <f ca="1">IF(B22="","",
IF(NOT(ISNUMBER(H22)),"Vắng",
IF(C22=1,IF(INDEX(Source!$A$1:$Q$1000,MATCH('Chi tiết'!B22,Source!$B$1:$B$1000,0),16)&lt;'Báo cáo'!$C$5,"Đi làm","Chốt trễ"),
IF(AND(C22=2,O22="Chốt trễ"),IF(INDEX(Source!$A$1:$Q$1000,MATCH('Chi tiết'!B22,Source!$B$1:$B$1000,0)+1,16)&lt;'Báo cáo'!$C$5,"Đi làm","Chốt trễ"),
IF(AND(C22=12,O22="Đi làm"),IF(INDEX(Source!$A$1:$Q$1000,MATCH('Chi tiết'!B22,Source!$B$1:$B$1000,0)+COUNTIFS(Source!$B$1:$B$1000,B22,Source!$Q$1:$Q$1000,"Sáng"),16)&lt;'Báo cáo'!$C$5,"Đi làm","Chốt trễ"),IF(O22="Chốt trễ",IF(INDEX(Source!$A$1:$Q$1000,MATCH('Chi tiết'!B22,Source!$B$1:$B$1000,0)+1,16)&lt;'Báo cáo'!$C$5,"Đi làm","Chốt trễ"),IF(INDEX(Source!$A$1:$Q$1000,MATCH('Chi tiết'!B22,Source!$B$1:$B$1000,0)+COUNTIFS(Source!$B$1:$B$1000,B22,Source!$Q$1:$Q$1000,"Sáng"),16)&lt;'Báo cáo'!$C$5,"Đi làm","Chốt trễ")))))))</f>
        <v>Vắng</v>
      </c>
      <c r="Q22" s="23" t="str">
        <f t="shared" ca="1" si="4"/>
        <v>Vắng</v>
      </c>
      <c r="R22" s="14" t="str">
        <f t="shared" ca="1" si="5"/>
        <v>Vắng</v>
      </c>
      <c r="S22" t="str">
        <f ca="1">IF(OR(_xlfn.NUMBERVALUE(E22)&gt;='Báo cáo'!$C$6,_xlfn.NUMBERVALUE(I22)&gt;='Báo cáo'!$C$6),CONCATENATE(_xlfn.NUMBERVALUE(E22),"/",_xlfn.NUMBERVALUE(I22)),"")</f>
        <v/>
      </c>
      <c r="T22" t="str">
        <f ca="1">IF(Q22="Vắng","",IF(M22&lt;='Báo cáo'!$C$7,M22,""))</f>
        <v/>
      </c>
      <c r="U22" t="str">
        <f ca="1">IF(COUNTIFS(Source!$B$1:$B$1000,'Chi tiết'!B22,Source!$S$1:$S$1000,"Có")=0,"",INDEX(Source!$A$1:$S$1000,MATCH('Chi tiết'!B22,Source!$B$1:$B$1000,0)-1+MATCH("Có",INDIRECT("Source!S"&amp;MATCH('Chi tiết'!B22,Source!$B$1:$B$1000,0)&amp;":S"&amp;MATCH('Chi tiết'!B22,Source!$B$1:$B$1000,0)+COUNTIF(Source!$B$1:$B$1000,'Chi tiết'!B22)),0),1))</f>
        <v/>
      </c>
      <c r="V22" s="2" t="str">
        <f ca="1">IF(B20="","",IF(N22&lt;='Báo cáo'!$C$9,N22,""))</f>
        <v/>
      </c>
    </row>
    <row r="23" spans="1:22" x14ac:dyDescent="0.25">
      <c r="A23" t="str">
        <v>SG17.22C</v>
      </c>
      <c r="B23" t="str">
        <v>T3804-Lê Nguyễn Minh Tuệ</v>
      </c>
      <c r="C23" s="21">
        <f ca="1"/>
        <v>0</v>
      </c>
      <c r="D23" s="21" t="str">
        <f ca="1"/>
        <v/>
      </c>
      <c r="E23" s="21" t="str">
        <f ca="1"/>
        <v/>
      </c>
      <c r="F23" s="21" t="str">
        <f ca="1"/>
        <v/>
      </c>
      <c r="G23" s="21" t="str">
        <f ca="1"/>
        <v/>
      </c>
      <c r="H23" s="21" t="str">
        <f ca="1"/>
        <v/>
      </c>
      <c r="I23" s="21" t="str">
        <f ca="1"/>
        <v/>
      </c>
      <c r="J23" s="21" t="str">
        <f ca="1"/>
        <v/>
      </c>
      <c r="K23" s="21" t="str">
        <f ca="1"/>
        <v/>
      </c>
      <c r="L23" s="23" t="str">
        <f t="shared" ca="1" si="0"/>
        <v/>
      </c>
      <c r="M23" s="24" t="str">
        <f t="shared" ca="1" si="1"/>
        <v/>
      </c>
      <c r="N23" s="15" t="str">
        <f t="shared" ca="1" si="2"/>
        <v/>
      </c>
      <c r="O23" s="23" t="str">
        <f t="shared" ca="1" si="3"/>
        <v>Vắng</v>
      </c>
      <c r="P23" s="23" t="str">
        <f ca="1">IF(B23="","",
IF(NOT(ISNUMBER(H23)),"Vắng",
IF(C23=1,IF(INDEX(Source!$A$1:$Q$1000,MATCH('Chi tiết'!B23,Source!$B$1:$B$1000,0),16)&lt;'Báo cáo'!$C$5,"Đi làm","Chốt trễ"),
IF(AND(C23=2,O23="Chốt trễ"),IF(INDEX(Source!$A$1:$Q$1000,MATCH('Chi tiết'!B23,Source!$B$1:$B$1000,0)+1,16)&lt;'Báo cáo'!$C$5,"Đi làm","Chốt trễ"),
IF(AND(C23=12,O23="Đi làm"),IF(INDEX(Source!$A$1:$Q$1000,MATCH('Chi tiết'!B23,Source!$B$1:$B$1000,0)+COUNTIFS(Source!$B$1:$B$1000,B23,Source!$Q$1:$Q$1000,"Sáng"),16)&lt;'Báo cáo'!$C$5,"Đi làm","Chốt trễ"),IF(O23="Chốt trễ",IF(INDEX(Source!$A$1:$Q$1000,MATCH('Chi tiết'!B23,Source!$B$1:$B$1000,0)+1,16)&lt;'Báo cáo'!$C$5,"Đi làm","Chốt trễ"),IF(INDEX(Source!$A$1:$Q$1000,MATCH('Chi tiết'!B23,Source!$B$1:$B$1000,0)+COUNTIFS(Source!$B$1:$B$1000,B23,Source!$Q$1:$Q$1000,"Sáng"),16)&lt;'Báo cáo'!$C$5,"Đi làm","Chốt trễ")))))))</f>
        <v>Vắng</v>
      </c>
      <c r="Q23" s="23" t="str">
        <f t="shared" ca="1" si="4"/>
        <v>Vắng</v>
      </c>
      <c r="R23" s="14" t="str">
        <f t="shared" ca="1" si="5"/>
        <v>Vắng</v>
      </c>
      <c r="S23" t="str">
        <f ca="1">IF(OR(_xlfn.NUMBERVALUE(E23)&gt;='Báo cáo'!$C$6,_xlfn.NUMBERVALUE(I23)&gt;='Báo cáo'!$C$6),CONCATENATE(_xlfn.NUMBERVALUE(E23),"/",_xlfn.NUMBERVALUE(I23)),"")</f>
        <v/>
      </c>
      <c r="T23" t="str">
        <f ca="1">IF(Q23="Vắng","",IF(M23&lt;='Báo cáo'!$C$7,M23,""))</f>
        <v/>
      </c>
      <c r="U23" t="str">
        <f ca="1">IF(COUNTIFS(Source!$B$1:$B$1000,'Chi tiết'!B23,Source!$S$1:$S$1000,"Có")=0,"",INDEX(Source!$A$1:$S$1000,MATCH('Chi tiết'!B23,Source!$B$1:$B$1000,0)-1+MATCH("Có",INDIRECT("Source!S"&amp;MATCH('Chi tiết'!B23,Source!$B$1:$B$1000,0)&amp;":S"&amp;MATCH('Chi tiết'!B23,Source!$B$1:$B$1000,0)+COUNTIF(Source!$B$1:$B$1000,'Chi tiết'!B23)),0),1))</f>
        <v/>
      </c>
      <c r="V23" s="2" t="str">
        <f ca="1">IF(B21="","",IF(N23&lt;='Báo cáo'!$C$9,N23,""))</f>
        <v/>
      </c>
    </row>
    <row r="24" spans="1:22" x14ac:dyDescent="0.25">
      <c r="A24" t="str">
        <v>SG17.22C</v>
      </c>
      <c r="B24" t="str">
        <v>T56265-Thị Hồng Quyên</v>
      </c>
      <c r="C24" s="21">
        <f ca="1"/>
        <v>0</v>
      </c>
      <c r="D24" s="21" t="str">
        <f ca="1"/>
        <v/>
      </c>
      <c r="E24" s="21" t="str">
        <f ca="1"/>
        <v/>
      </c>
      <c r="F24" s="21" t="str">
        <f ca="1"/>
        <v/>
      </c>
      <c r="G24" s="21" t="str">
        <f ca="1"/>
        <v/>
      </c>
      <c r="H24" s="21" t="str">
        <f ca="1"/>
        <v/>
      </c>
      <c r="I24" s="21" t="str">
        <f ca="1"/>
        <v/>
      </c>
      <c r="J24" s="21" t="str">
        <f ca="1"/>
        <v/>
      </c>
      <c r="K24" s="21" t="str">
        <f ca="1"/>
        <v/>
      </c>
      <c r="L24" s="23" t="str">
        <f t="shared" ca="1" si="0"/>
        <v/>
      </c>
      <c r="M24" s="24" t="str">
        <f t="shared" ca="1" si="1"/>
        <v/>
      </c>
      <c r="N24" s="15" t="str">
        <f t="shared" ca="1" si="2"/>
        <v/>
      </c>
      <c r="O24" s="23" t="str">
        <f t="shared" ca="1" si="3"/>
        <v>Vắng</v>
      </c>
      <c r="P24" s="23" t="str">
        <f ca="1">IF(B24="","",
IF(NOT(ISNUMBER(H24)),"Vắng",
IF(C24=1,IF(INDEX(Source!$A$1:$Q$1000,MATCH('Chi tiết'!B24,Source!$B$1:$B$1000,0),16)&lt;'Báo cáo'!$C$5,"Đi làm","Chốt trễ"),
IF(AND(C24=2,O24="Chốt trễ"),IF(INDEX(Source!$A$1:$Q$1000,MATCH('Chi tiết'!B24,Source!$B$1:$B$1000,0)+1,16)&lt;'Báo cáo'!$C$5,"Đi làm","Chốt trễ"),
IF(AND(C24=12,O24="Đi làm"),IF(INDEX(Source!$A$1:$Q$1000,MATCH('Chi tiết'!B24,Source!$B$1:$B$1000,0)+COUNTIFS(Source!$B$1:$B$1000,B24,Source!$Q$1:$Q$1000,"Sáng"),16)&lt;'Báo cáo'!$C$5,"Đi làm","Chốt trễ"),IF(O24="Chốt trễ",IF(INDEX(Source!$A$1:$Q$1000,MATCH('Chi tiết'!B24,Source!$B$1:$B$1000,0)+1,16)&lt;'Báo cáo'!$C$5,"Đi làm","Chốt trễ"),IF(INDEX(Source!$A$1:$Q$1000,MATCH('Chi tiết'!B24,Source!$B$1:$B$1000,0)+COUNTIFS(Source!$B$1:$B$1000,B24,Source!$Q$1:$Q$1000,"Sáng"),16)&lt;'Báo cáo'!$C$5,"Đi làm","Chốt trễ")))))))</f>
        <v>Vắng</v>
      </c>
      <c r="Q24" s="23" t="str">
        <f t="shared" ca="1" si="4"/>
        <v>Vắng</v>
      </c>
      <c r="R24" s="14" t="str">
        <f t="shared" ca="1" si="5"/>
        <v>Vắng</v>
      </c>
      <c r="S24" t="str">
        <f ca="1">IF(OR(_xlfn.NUMBERVALUE(E24)&gt;='Báo cáo'!$C$6,_xlfn.NUMBERVALUE(I24)&gt;='Báo cáo'!$C$6),CONCATENATE(_xlfn.NUMBERVALUE(E24),"/",_xlfn.NUMBERVALUE(I24)),"")</f>
        <v/>
      </c>
      <c r="T24" t="str">
        <f ca="1">IF(Q24="Vắng","",IF(M24&lt;='Báo cáo'!$C$7,M24,""))</f>
        <v/>
      </c>
      <c r="U24" t="str">
        <f ca="1">IF(COUNTIFS(Source!$B$1:$B$1000,'Chi tiết'!B24,Source!$S$1:$S$1000,"Có")=0,"",INDEX(Source!$A$1:$S$1000,MATCH('Chi tiết'!B24,Source!$B$1:$B$1000,0)-1+MATCH("Có",INDIRECT("Source!S"&amp;MATCH('Chi tiết'!B24,Source!$B$1:$B$1000,0)&amp;":S"&amp;MATCH('Chi tiết'!B24,Source!$B$1:$B$1000,0)+COUNTIF(Source!$B$1:$B$1000,'Chi tiết'!B24)),0),1))</f>
        <v/>
      </c>
      <c r="V24" s="2" t="str">
        <f ca="1">IF(B22="","",IF(N24&lt;='Báo cáo'!$C$9,N24,""))</f>
        <v/>
      </c>
    </row>
    <row r="25" spans="1:22" x14ac:dyDescent="0.25">
      <c r="A25" t="str">
        <v>SG17.22C</v>
      </c>
      <c r="B25" t="str">
        <v>T58298-Võ Minh Trí</v>
      </c>
      <c r="C25" s="21">
        <f ca="1"/>
        <v>0</v>
      </c>
      <c r="D25" s="21" t="str">
        <f ca="1"/>
        <v/>
      </c>
      <c r="E25" s="21" t="str">
        <f ca="1"/>
        <v/>
      </c>
      <c r="F25" s="21" t="str">
        <f ca="1"/>
        <v/>
      </c>
      <c r="G25" s="21" t="str">
        <f ca="1"/>
        <v/>
      </c>
      <c r="H25" s="21" t="str">
        <f ca="1"/>
        <v/>
      </c>
      <c r="I25" s="21" t="str">
        <f ca="1"/>
        <v/>
      </c>
      <c r="J25" s="21" t="str">
        <f ca="1"/>
        <v/>
      </c>
      <c r="K25" s="21" t="str">
        <f ca="1"/>
        <v/>
      </c>
      <c r="L25" s="23" t="str">
        <f t="shared" ca="1" si="0"/>
        <v/>
      </c>
      <c r="M25" s="24" t="str">
        <f t="shared" ca="1" si="1"/>
        <v/>
      </c>
      <c r="N25" s="15" t="str">
        <f t="shared" ca="1" si="2"/>
        <v/>
      </c>
      <c r="O25" s="23" t="str">
        <f t="shared" ca="1" si="3"/>
        <v>Vắng</v>
      </c>
      <c r="P25" s="23" t="str">
        <f ca="1">IF(B25="","",
IF(NOT(ISNUMBER(H25)),"Vắng",
IF(C25=1,IF(INDEX(Source!$A$1:$Q$1000,MATCH('Chi tiết'!B25,Source!$B$1:$B$1000,0),16)&lt;'Báo cáo'!$C$5,"Đi làm","Chốt trễ"),
IF(AND(C25=2,O25="Chốt trễ"),IF(INDEX(Source!$A$1:$Q$1000,MATCH('Chi tiết'!B25,Source!$B$1:$B$1000,0)+1,16)&lt;'Báo cáo'!$C$5,"Đi làm","Chốt trễ"),
IF(AND(C25=12,O25="Đi làm"),IF(INDEX(Source!$A$1:$Q$1000,MATCH('Chi tiết'!B25,Source!$B$1:$B$1000,0)+COUNTIFS(Source!$B$1:$B$1000,B25,Source!$Q$1:$Q$1000,"Sáng"),16)&lt;'Báo cáo'!$C$5,"Đi làm","Chốt trễ"),IF(O25="Chốt trễ",IF(INDEX(Source!$A$1:$Q$1000,MATCH('Chi tiết'!B25,Source!$B$1:$B$1000,0)+1,16)&lt;'Báo cáo'!$C$5,"Đi làm","Chốt trễ"),IF(INDEX(Source!$A$1:$Q$1000,MATCH('Chi tiết'!B25,Source!$B$1:$B$1000,0)+COUNTIFS(Source!$B$1:$B$1000,B25,Source!$Q$1:$Q$1000,"Sáng"),16)&lt;'Báo cáo'!$C$5,"Đi làm","Chốt trễ")))))))</f>
        <v>Vắng</v>
      </c>
      <c r="Q25" s="23" t="str">
        <f t="shared" ca="1" si="4"/>
        <v>Vắng</v>
      </c>
      <c r="R25" s="14" t="str">
        <f t="shared" ca="1" si="5"/>
        <v>Vắng</v>
      </c>
      <c r="S25" t="str">
        <f ca="1">IF(OR(_xlfn.NUMBERVALUE(E25)&gt;='Báo cáo'!$C$6,_xlfn.NUMBERVALUE(I25)&gt;='Báo cáo'!$C$6),CONCATENATE(_xlfn.NUMBERVALUE(E25),"/",_xlfn.NUMBERVALUE(I25)),"")</f>
        <v/>
      </c>
      <c r="T25" t="str">
        <f ca="1">IF(Q25="Vắng","",IF(M25&lt;='Báo cáo'!$C$7,M25,""))</f>
        <v/>
      </c>
      <c r="U25" t="str">
        <f ca="1">IF(COUNTIFS(Source!$B$1:$B$1000,'Chi tiết'!B25,Source!$S$1:$S$1000,"Có")=0,"",INDEX(Source!$A$1:$S$1000,MATCH('Chi tiết'!B25,Source!$B$1:$B$1000,0)-1+MATCH("Có",INDIRECT("Source!S"&amp;MATCH('Chi tiết'!B25,Source!$B$1:$B$1000,0)&amp;":S"&amp;MATCH('Chi tiết'!B25,Source!$B$1:$B$1000,0)+COUNTIF(Source!$B$1:$B$1000,'Chi tiết'!B25)),0),1))</f>
        <v/>
      </c>
      <c r="V25" s="2" t="str">
        <f ca="1">IF(B23="","",IF(N25&lt;='Báo cáo'!$C$9,N25,""))</f>
        <v/>
      </c>
    </row>
    <row r="26" spans="1:22" x14ac:dyDescent="0.25">
      <c r="A26" t="str">
        <v>SG17.22C</v>
      </c>
      <c r="B26" t="str">
        <v>T488-Ôn Quang Phước</v>
      </c>
      <c r="C26" s="21">
        <f ca="1"/>
        <v>0</v>
      </c>
      <c r="D26" s="21" t="str">
        <f ca="1"/>
        <v/>
      </c>
      <c r="E26" s="21" t="str">
        <f ca="1"/>
        <v/>
      </c>
      <c r="F26" s="21" t="str">
        <f ca="1"/>
        <v/>
      </c>
      <c r="G26" s="21" t="str">
        <f ca="1"/>
        <v/>
      </c>
      <c r="H26" s="21" t="str">
        <f ca="1"/>
        <v/>
      </c>
      <c r="I26" s="21" t="str">
        <f ca="1"/>
        <v/>
      </c>
      <c r="J26" s="21" t="str">
        <f ca="1"/>
        <v/>
      </c>
      <c r="K26" s="21" t="str">
        <f ca="1"/>
        <v/>
      </c>
      <c r="L26" s="23" t="str">
        <f t="shared" ca="1" si="0"/>
        <v/>
      </c>
      <c r="M26" s="24" t="str">
        <f t="shared" ca="1" si="1"/>
        <v/>
      </c>
      <c r="N26" s="15" t="str">
        <f t="shared" ca="1" si="2"/>
        <v/>
      </c>
      <c r="O26" s="23" t="str">
        <f t="shared" ca="1" si="3"/>
        <v>Vắng</v>
      </c>
      <c r="P26" s="23" t="str">
        <f ca="1">IF(B26="","",
IF(NOT(ISNUMBER(H26)),"Vắng",
IF(C26=1,IF(INDEX(Source!$A$1:$Q$1000,MATCH('Chi tiết'!B26,Source!$B$1:$B$1000,0),16)&lt;'Báo cáo'!$C$5,"Đi làm","Chốt trễ"),
IF(AND(C26=2,O26="Chốt trễ"),IF(INDEX(Source!$A$1:$Q$1000,MATCH('Chi tiết'!B26,Source!$B$1:$B$1000,0)+1,16)&lt;'Báo cáo'!$C$5,"Đi làm","Chốt trễ"),
IF(AND(C26=12,O26="Đi làm"),IF(INDEX(Source!$A$1:$Q$1000,MATCH('Chi tiết'!B26,Source!$B$1:$B$1000,0)+COUNTIFS(Source!$B$1:$B$1000,B26,Source!$Q$1:$Q$1000,"Sáng"),16)&lt;'Báo cáo'!$C$5,"Đi làm","Chốt trễ"),IF(O26="Chốt trễ",IF(INDEX(Source!$A$1:$Q$1000,MATCH('Chi tiết'!B26,Source!$B$1:$B$1000,0)+1,16)&lt;'Báo cáo'!$C$5,"Đi làm","Chốt trễ"),IF(INDEX(Source!$A$1:$Q$1000,MATCH('Chi tiết'!B26,Source!$B$1:$B$1000,0)+COUNTIFS(Source!$B$1:$B$1000,B26,Source!$Q$1:$Q$1000,"Sáng"),16)&lt;'Báo cáo'!$C$5,"Đi làm","Chốt trễ")))))))</f>
        <v>Vắng</v>
      </c>
      <c r="Q26" s="23" t="str">
        <f t="shared" ca="1" si="4"/>
        <v>Vắng</v>
      </c>
      <c r="R26" s="14" t="str">
        <f t="shared" ca="1" si="5"/>
        <v>Vắng</v>
      </c>
      <c r="S26" t="str">
        <f ca="1">IF(OR(_xlfn.NUMBERVALUE(E26)&gt;='Báo cáo'!$C$6,_xlfn.NUMBERVALUE(I26)&gt;='Báo cáo'!$C$6),CONCATENATE(_xlfn.NUMBERVALUE(E26),"/",_xlfn.NUMBERVALUE(I26)),"")</f>
        <v/>
      </c>
      <c r="T26" t="str">
        <f ca="1">IF(Q26="Vắng","",IF(M26&lt;='Báo cáo'!$C$7,M26,""))</f>
        <v/>
      </c>
      <c r="U26" t="str">
        <f ca="1">IF(COUNTIFS(Source!$B$1:$B$1000,'Chi tiết'!B26,Source!$S$1:$S$1000,"Có")=0,"",INDEX(Source!$A$1:$S$1000,MATCH('Chi tiết'!B26,Source!$B$1:$B$1000,0)-1+MATCH("Có",INDIRECT("Source!S"&amp;MATCH('Chi tiết'!B26,Source!$B$1:$B$1000,0)&amp;":S"&amp;MATCH('Chi tiết'!B26,Source!$B$1:$B$1000,0)+COUNTIF(Source!$B$1:$B$1000,'Chi tiết'!B26)),0),1))</f>
        <v/>
      </c>
      <c r="V26" s="2" t="str">
        <f ca="1">IF(B24="","",IF(N26&lt;='Báo cáo'!$C$9,N26,""))</f>
        <v/>
      </c>
    </row>
    <row r="27" spans="1:22" x14ac:dyDescent="0.25">
      <c r="A27" t="str">
        <v>SG17.22C</v>
      </c>
      <c r="B27" t="str">
        <v>T294-Chu Văn Báu</v>
      </c>
      <c r="C27" s="21">
        <f ca="1"/>
        <v>0</v>
      </c>
      <c r="D27" s="21" t="str">
        <f ca="1"/>
        <v/>
      </c>
      <c r="E27" s="21" t="str">
        <f ca="1"/>
        <v/>
      </c>
      <c r="F27" s="21" t="str">
        <f ca="1"/>
        <v/>
      </c>
      <c r="G27" s="21" t="str">
        <f ca="1"/>
        <v/>
      </c>
      <c r="H27" s="21" t="str">
        <f ca="1"/>
        <v/>
      </c>
      <c r="I27" s="21" t="str">
        <f ca="1"/>
        <v/>
      </c>
      <c r="J27" s="21" t="str">
        <f ca="1"/>
        <v/>
      </c>
      <c r="K27" s="21" t="str">
        <f ca="1"/>
        <v/>
      </c>
      <c r="L27" s="23" t="str">
        <f t="shared" ca="1" si="0"/>
        <v/>
      </c>
      <c r="M27" s="24" t="str">
        <f t="shared" ca="1" si="1"/>
        <v/>
      </c>
      <c r="N27" s="15" t="str">
        <f t="shared" ca="1" si="2"/>
        <v/>
      </c>
      <c r="O27" s="23" t="str">
        <f t="shared" ca="1" si="3"/>
        <v>Vắng</v>
      </c>
      <c r="P27" s="23" t="str">
        <f ca="1">IF(B27="","",
IF(NOT(ISNUMBER(H27)),"Vắng",
IF(C27=1,IF(INDEX(Source!$A$1:$Q$1000,MATCH('Chi tiết'!B27,Source!$B$1:$B$1000,0),16)&lt;'Báo cáo'!$C$5,"Đi làm","Chốt trễ"),
IF(AND(C27=2,O27="Chốt trễ"),IF(INDEX(Source!$A$1:$Q$1000,MATCH('Chi tiết'!B27,Source!$B$1:$B$1000,0)+1,16)&lt;'Báo cáo'!$C$5,"Đi làm","Chốt trễ"),
IF(AND(C27=12,O27="Đi làm"),IF(INDEX(Source!$A$1:$Q$1000,MATCH('Chi tiết'!B27,Source!$B$1:$B$1000,0)+COUNTIFS(Source!$B$1:$B$1000,B27,Source!$Q$1:$Q$1000,"Sáng"),16)&lt;'Báo cáo'!$C$5,"Đi làm","Chốt trễ"),IF(O27="Chốt trễ",IF(INDEX(Source!$A$1:$Q$1000,MATCH('Chi tiết'!B27,Source!$B$1:$B$1000,0)+1,16)&lt;'Báo cáo'!$C$5,"Đi làm","Chốt trễ"),IF(INDEX(Source!$A$1:$Q$1000,MATCH('Chi tiết'!B27,Source!$B$1:$B$1000,0)+COUNTIFS(Source!$B$1:$B$1000,B27,Source!$Q$1:$Q$1000,"Sáng"),16)&lt;'Báo cáo'!$C$5,"Đi làm","Chốt trễ")))))))</f>
        <v>Vắng</v>
      </c>
      <c r="Q27" s="23" t="str">
        <f t="shared" ca="1" si="4"/>
        <v>Vắng</v>
      </c>
      <c r="R27" s="14" t="str">
        <f t="shared" ca="1" si="5"/>
        <v>Vắng</v>
      </c>
      <c r="S27" t="str">
        <f ca="1">IF(OR(_xlfn.NUMBERVALUE(E27)&gt;='Báo cáo'!$C$6,_xlfn.NUMBERVALUE(I27)&gt;='Báo cáo'!$C$6),CONCATENATE(_xlfn.NUMBERVALUE(E27),"/",_xlfn.NUMBERVALUE(I27)),"")</f>
        <v/>
      </c>
      <c r="T27" t="str">
        <f ca="1">IF(Q27="Vắng","",IF(M27&lt;='Báo cáo'!$C$7,M27,""))</f>
        <v/>
      </c>
      <c r="U27" t="str">
        <f ca="1">IF(COUNTIFS(Source!$B$1:$B$1000,'Chi tiết'!B27,Source!$S$1:$S$1000,"Có")=0,"",INDEX(Source!$A$1:$S$1000,MATCH('Chi tiết'!B27,Source!$B$1:$B$1000,0)-1+MATCH("Có",INDIRECT("Source!S"&amp;MATCH('Chi tiết'!B27,Source!$B$1:$B$1000,0)&amp;":S"&amp;MATCH('Chi tiết'!B27,Source!$B$1:$B$1000,0)+COUNTIF(Source!$B$1:$B$1000,'Chi tiết'!B27)),0),1))</f>
        <v/>
      </c>
      <c r="V27" s="2" t="str">
        <f ca="1">IF(B25="","",IF(N27&lt;='Báo cáo'!$C$9,N27,""))</f>
        <v/>
      </c>
    </row>
    <row r="28" spans="1:22" x14ac:dyDescent="0.25">
      <c r="A28" t="str">
        <v>SG17.22C</v>
      </c>
      <c r="B28" t="str">
        <v>T1821-Phạm Mạnh Tường</v>
      </c>
      <c r="C28" s="21">
        <f ca="1"/>
        <v>0</v>
      </c>
      <c r="D28" s="21" t="str">
        <f ca="1"/>
        <v/>
      </c>
      <c r="E28" s="21" t="str">
        <f ca="1"/>
        <v/>
      </c>
      <c r="F28" s="21" t="str">
        <f ca="1"/>
        <v/>
      </c>
      <c r="G28" s="21" t="str">
        <f ca="1"/>
        <v/>
      </c>
      <c r="H28" s="21" t="str">
        <f ca="1"/>
        <v/>
      </c>
      <c r="I28" s="21" t="str">
        <f ca="1"/>
        <v/>
      </c>
      <c r="J28" s="21" t="str">
        <f ca="1"/>
        <v/>
      </c>
      <c r="K28" s="21" t="str">
        <f ca="1"/>
        <v/>
      </c>
      <c r="L28" s="23" t="str">
        <f t="shared" ca="1" si="0"/>
        <v/>
      </c>
      <c r="M28" s="24" t="str">
        <f t="shared" ca="1" si="1"/>
        <v/>
      </c>
      <c r="N28" s="15" t="str">
        <f t="shared" ca="1" si="2"/>
        <v/>
      </c>
      <c r="O28" s="23" t="str">
        <f t="shared" ca="1" si="3"/>
        <v>Vắng</v>
      </c>
      <c r="P28" s="23" t="str">
        <f ca="1">IF(B28="","",
IF(NOT(ISNUMBER(H28)),"Vắng",
IF(C28=1,IF(INDEX(Source!$A$1:$Q$1000,MATCH('Chi tiết'!B28,Source!$B$1:$B$1000,0),16)&lt;'Báo cáo'!$C$5,"Đi làm","Chốt trễ"),
IF(AND(C28=2,O28="Chốt trễ"),IF(INDEX(Source!$A$1:$Q$1000,MATCH('Chi tiết'!B28,Source!$B$1:$B$1000,0)+1,16)&lt;'Báo cáo'!$C$5,"Đi làm","Chốt trễ"),
IF(AND(C28=12,O28="Đi làm"),IF(INDEX(Source!$A$1:$Q$1000,MATCH('Chi tiết'!B28,Source!$B$1:$B$1000,0)+COUNTIFS(Source!$B$1:$B$1000,B28,Source!$Q$1:$Q$1000,"Sáng"),16)&lt;'Báo cáo'!$C$5,"Đi làm","Chốt trễ"),IF(O28="Chốt trễ",IF(INDEX(Source!$A$1:$Q$1000,MATCH('Chi tiết'!B28,Source!$B$1:$B$1000,0)+1,16)&lt;'Báo cáo'!$C$5,"Đi làm","Chốt trễ"),IF(INDEX(Source!$A$1:$Q$1000,MATCH('Chi tiết'!B28,Source!$B$1:$B$1000,0)+COUNTIFS(Source!$B$1:$B$1000,B28,Source!$Q$1:$Q$1000,"Sáng"),16)&lt;'Báo cáo'!$C$5,"Đi làm","Chốt trễ")))))))</f>
        <v>Vắng</v>
      </c>
      <c r="Q28" s="23" t="str">
        <f t="shared" ca="1" si="4"/>
        <v>Vắng</v>
      </c>
      <c r="R28" s="14" t="str">
        <f t="shared" ca="1" si="5"/>
        <v>Vắng</v>
      </c>
      <c r="S28" t="str">
        <f ca="1">IF(OR(_xlfn.NUMBERVALUE(E28)&gt;='Báo cáo'!$C$6,_xlfn.NUMBERVALUE(I28)&gt;='Báo cáo'!$C$6),CONCATENATE(_xlfn.NUMBERVALUE(E28),"/",_xlfn.NUMBERVALUE(I28)),"")</f>
        <v/>
      </c>
      <c r="T28" t="str">
        <f ca="1">IF(Q28="Vắng","",IF(M28&lt;='Báo cáo'!$C$7,M28,""))</f>
        <v/>
      </c>
      <c r="U28" t="str">
        <f ca="1">IF(COUNTIFS(Source!$B$1:$B$1000,'Chi tiết'!B28,Source!$S$1:$S$1000,"Có")=0,"",INDEX(Source!$A$1:$S$1000,MATCH('Chi tiết'!B28,Source!$B$1:$B$1000,0)-1+MATCH("Có",INDIRECT("Source!S"&amp;MATCH('Chi tiết'!B28,Source!$B$1:$B$1000,0)&amp;":S"&amp;MATCH('Chi tiết'!B28,Source!$B$1:$B$1000,0)+COUNTIF(Source!$B$1:$B$1000,'Chi tiết'!B28)),0),1))</f>
        <v/>
      </c>
      <c r="V28" s="2" t="str">
        <f ca="1">IF(B26="","",IF(N28&lt;='Báo cáo'!$C$9,N28,""))</f>
        <v/>
      </c>
    </row>
    <row r="29" spans="1:22" x14ac:dyDescent="0.25">
      <c r="A29" t="str">
        <v>SG17.22C</v>
      </c>
      <c r="B29" t="str">
        <v>T148943-Chu Văn Quý</v>
      </c>
      <c r="C29" s="21">
        <f ca="1"/>
        <v>0</v>
      </c>
      <c r="D29" s="21" t="str">
        <f ca="1"/>
        <v/>
      </c>
      <c r="E29" s="21" t="str">
        <f ca="1"/>
        <v/>
      </c>
      <c r="F29" s="21" t="str">
        <f ca="1"/>
        <v/>
      </c>
      <c r="G29" s="21" t="str">
        <f ca="1"/>
        <v/>
      </c>
      <c r="H29" s="21" t="str">
        <f ca="1"/>
        <v/>
      </c>
      <c r="I29" s="21" t="str">
        <f ca="1"/>
        <v/>
      </c>
      <c r="J29" s="21" t="str">
        <f ca="1"/>
        <v/>
      </c>
      <c r="K29" s="21" t="str">
        <f ca="1"/>
        <v/>
      </c>
      <c r="L29" s="23" t="str">
        <f t="shared" ca="1" si="0"/>
        <v/>
      </c>
      <c r="M29" s="24" t="str">
        <f t="shared" ca="1" si="1"/>
        <v/>
      </c>
      <c r="N29" s="15" t="str">
        <f t="shared" ca="1" si="2"/>
        <v/>
      </c>
      <c r="O29" s="23" t="str">
        <f t="shared" ca="1" si="3"/>
        <v>Vắng</v>
      </c>
      <c r="P29" s="23" t="str">
        <f ca="1">IF(B29="","",
IF(NOT(ISNUMBER(H29)),"Vắng",
IF(C29=1,IF(INDEX(Source!$A$1:$Q$1000,MATCH('Chi tiết'!B29,Source!$B$1:$B$1000,0),16)&lt;'Báo cáo'!$C$5,"Đi làm","Chốt trễ"),
IF(AND(C29=2,O29="Chốt trễ"),IF(INDEX(Source!$A$1:$Q$1000,MATCH('Chi tiết'!B29,Source!$B$1:$B$1000,0)+1,16)&lt;'Báo cáo'!$C$5,"Đi làm","Chốt trễ"),
IF(AND(C29=12,O29="Đi làm"),IF(INDEX(Source!$A$1:$Q$1000,MATCH('Chi tiết'!B29,Source!$B$1:$B$1000,0)+COUNTIFS(Source!$B$1:$B$1000,B29,Source!$Q$1:$Q$1000,"Sáng"),16)&lt;'Báo cáo'!$C$5,"Đi làm","Chốt trễ"),IF(O29="Chốt trễ",IF(INDEX(Source!$A$1:$Q$1000,MATCH('Chi tiết'!B29,Source!$B$1:$B$1000,0)+1,16)&lt;'Báo cáo'!$C$5,"Đi làm","Chốt trễ"),IF(INDEX(Source!$A$1:$Q$1000,MATCH('Chi tiết'!B29,Source!$B$1:$B$1000,0)+COUNTIFS(Source!$B$1:$B$1000,B29,Source!$Q$1:$Q$1000,"Sáng"),16)&lt;'Báo cáo'!$C$5,"Đi làm","Chốt trễ")))))))</f>
        <v>Vắng</v>
      </c>
      <c r="Q29" s="23" t="str">
        <f t="shared" ca="1" si="4"/>
        <v>Vắng</v>
      </c>
      <c r="R29" s="14" t="str">
        <f t="shared" ca="1" si="5"/>
        <v>Vắng</v>
      </c>
      <c r="S29" t="str">
        <f ca="1">IF(OR(_xlfn.NUMBERVALUE(E29)&gt;='Báo cáo'!$C$6,_xlfn.NUMBERVALUE(I29)&gt;='Báo cáo'!$C$6),CONCATENATE(_xlfn.NUMBERVALUE(E29),"/",_xlfn.NUMBERVALUE(I29)),"")</f>
        <v/>
      </c>
      <c r="T29" t="str">
        <f ca="1">IF(Q29="Vắng","",IF(M29&lt;='Báo cáo'!$C$7,M29,""))</f>
        <v/>
      </c>
      <c r="U29" t="str">
        <f ca="1">IF(COUNTIFS(Source!$B$1:$B$1000,'Chi tiết'!B29,Source!$S$1:$S$1000,"Có")=0,"",INDEX(Source!$A$1:$S$1000,MATCH('Chi tiết'!B29,Source!$B$1:$B$1000,0)-1+MATCH("Có",INDIRECT("Source!S"&amp;MATCH('Chi tiết'!B29,Source!$B$1:$B$1000,0)&amp;":S"&amp;MATCH('Chi tiết'!B29,Source!$B$1:$B$1000,0)+COUNTIF(Source!$B$1:$B$1000,'Chi tiết'!B29)),0),1))</f>
        <v/>
      </c>
      <c r="V29" s="2" t="str">
        <f ca="1">IF(B27="","",IF(N29&lt;='Báo cáo'!$C$9,N29,""))</f>
        <v/>
      </c>
    </row>
    <row r="30" spans="1:22" x14ac:dyDescent="0.25">
      <c r="A30" t="str">
        <v>SG17.22C</v>
      </c>
      <c r="B30" t="str">
        <v>T154563-Huỳnh Văn Truyền</v>
      </c>
      <c r="C30" s="21">
        <f ca="1"/>
        <v>12</v>
      </c>
      <c r="D30" s="21">
        <f ca="1"/>
        <v>215</v>
      </c>
      <c r="E30" s="21">
        <f ca="1"/>
        <v>169</v>
      </c>
      <c r="F30" s="21">
        <f ca="1"/>
        <v>3</v>
      </c>
      <c r="G30" s="21">
        <f ca="1"/>
        <v>43</v>
      </c>
      <c r="H30" s="21">
        <f ca="1"/>
        <v>353</v>
      </c>
      <c r="I30" s="21">
        <f ca="1"/>
        <v>279</v>
      </c>
      <c r="J30" s="21">
        <f ca="1"/>
        <v>8</v>
      </c>
      <c r="K30" s="21">
        <f ca="1"/>
        <v>63</v>
      </c>
      <c r="L30" s="23">
        <f t="shared" ca="1" si="0"/>
        <v>568</v>
      </c>
      <c r="M30" s="24">
        <f t="shared" ca="1" si="1"/>
        <v>448</v>
      </c>
      <c r="N30" s="15">
        <f t="shared" ca="1" si="2"/>
        <v>0.78873239436619713</v>
      </c>
      <c r="O30" s="23" t="str">
        <f t="shared" ca="1" si="3"/>
        <v>Đi làm</v>
      </c>
      <c r="P30" s="23" t="str">
        <f ca="1">IF(B30="","",
IF(NOT(ISNUMBER(H30)),"Vắng",
IF(C30=1,IF(INDEX(Source!$A$1:$Q$1000,MATCH('Chi tiết'!B30,Source!$B$1:$B$1000,0),16)&lt;'Báo cáo'!$C$5,"Đi làm","Chốt trễ"),
IF(AND(C30=2,O30="Chốt trễ"),IF(INDEX(Source!$A$1:$Q$1000,MATCH('Chi tiết'!B30,Source!$B$1:$B$1000,0)+1,16)&lt;'Báo cáo'!$C$5,"Đi làm","Chốt trễ"),
IF(AND(C30=12,O30="Đi làm"),IF(INDEX(Source!$A$1:$Q$1000,MATCH('Chi tiết'!B30,Source!$B$1:$B$1000,0)+COUNTIFS(Source!$B$1:$B$1000,B30,Source!$Q$1:$Q$1000,"Sáng"),16)&lt;'Báo cáo'!$C$5,"Đi làm","Chốt trễ"),IF(O30="Chốt trễ",IF(INDEX(Source!$A$1:$Q$1000,MATCH('Chi tiết'!B30,Source!$B$1:$B$1000,0)+1,16)&lt;'Báo cáo'!$C$5,"Đi làm","Chốt trễ"),IF(INDEX(Source!$A$1:$Q$1000,MATCH('Chi tiết'!B30,Source!$B$1:$B$1000,0)+COUNTIFS(Source!$B$1:$B$1000,B30,Source!$Q$1:$Q$1000,"Sáng"),16)&lt;'Báo cáo'!$C$5,"Đi làm","Chốt trễ")))))))</f>
        <v>Đi làm</v>
      </c>
      <c r="Q30" s="23" t="str">
        <f t="shared" ca="1" si="4"/>
        <v>Đi làm</v>
      </c>
      <c r="R30" s="14" t="str">
        <f t="shared" ca="1" si="5"/>
        <v>Đúng giờ</v>
      </c>
      <c r="S30" t="str">
        <f ca="1">IF(OR(_xlfn.NUMBERVALUE(E30)&gt;='Báo cáo'!$C$6,_xlfn.NUMBERVALUE(I30)&gt;='Báo cáo'!$C$6),CONCATENATE(_xlfn.NUMBERVALUE(E30),"/",_xlfn.NUMBERVALUE(I30)),"")</f>
        <v>169/279</v>
      </c>
      <c r="T30" t="str">
        <f ca="1">IF(Q30="Vắng","",IF(M30&lt;='Báo cáo'!$C$7,M30,""))</f>
        <v/>
      </c>
      <c r="U30" t="str">
        <f ca="1">IF(COUNTIFS(Source!$B$1:$B$1000,'Chi tiết'!B30,Source!$S$1:$S$1000,"Có")=0,"",INDEX(Source!$A$1:$S$1000,MATCH('Chi tiết'!B30,Source!$B$1:$B$1000,0)-1+MATCH("Có",INDIRECT("Source!S"&amp;MATCH('Chi tiết'!B30,Source!$B$1:$B$1000,0)&amp;":S"&amp;MATCH('Chi tiết'!B30,Source!$B$1:$B$1000,0)+COUNTIF(Source!$B$1:$B$1000,'Chi tiết'!B30)),0),1))</f>
        <v>BTT396982929.T154563.041219</v>
      </c>
      <c r="V30" s="2" t="str">
        <f ca="1">IF(B28="","",IF(N30&lt;='Báo cáo'!$C$9,N30,""))</f>
        <v/>
      </c>
    </row>
    <row r="31" spans="1:22" x14ac:dyDescent="0.25">
      <c r="A31" t="str">
        <v>SG17.22C</v>
      </c>
      <c r="B31" t="str">
        <v>T159854-Lê Văn Tính</v>
      </c>
      <c r="C31" s="21">
        <f ca="1"/>
        <v>12</v>
      </c>
      <c r="D31" s="21">
        <f ca="1"/>
        <v>295</v>
      </c>
      <c r="E31" s="21">
        <f ca="1"/>
        <v>243</v>
      </c>
      <c r="F31" s="21">
        <f ca="1"/>
        <v>2</v>
      </c>
      <c r="G31" s="21">
        <f ca="1"/>
        <v>50</v>
      </c>
      <c r="H31" s="21">
        <f ca="1"/>
        <v>286</v>
      </c>
      <c r="I31" s="21">
        <f ca="1"/>
        <v>242</v>
      </c>
      <c r="J31" s="21">
        <f ca="1"/>
        <v>10</v>
      </c>
      <c r="K31" s="21">
        <f ca="1"/>
        <v>34</v>
      </c>
      <c r="L31" s="23">
        <f t="shared" ca="1" si="0"/>
        <v>581</v>
      </c>
      <c r="M31" s="24">
        <f t="shared" ca="1" si="1"/>
        <v>485</v>
      </c>
      <c r="N31" s="15">
        <f t="shared" ca="1" si="2"/>
        <v>0.83476764199655762</v>
      </c>
      <c r="O31" s="23" t="str">
        <f t="shared" ca="1" si="3"/>
        <v>Đi làm</v>
      </c>
      <c r="P31" s="23" t="str">
        <f ca="1">IF(B31="","",
IF(NOT(ISNUMBER(H31)),"Vắng",
IF(C31=1,IF(INDEX(Source!$A$1:$Q$1000,MATCH('Chi tiết'!B31,Source!$B$1:$B$1000,0),16)&lt;'Báo cáo'!$C$5,"Đi làm","Chốt trễ"),
IF(AND(C31=2,O31="Chốt trễ"),IF(INDEX(Source!$A$1:$Q$1000,MATCH('Chi tiết'!B31,Source!$B$1:$B$1000,0)+1,16)&lt;'Báo cáo'!$C$5,"Đi làm","Chốt trễ"),
IF(AND(C31=12,O31="Đi làm"),IF(INDEX(Source!$A$1:$Q$1000,MATCH('Chi tiết'!B31,Source!$B$1:$B$1000,0)+COUNTIFS(Source!$B$1:$B$1000,B31,Source!$Q$1:$Q$1000,"Sáng"),16)&lt;'Báo cáo'!$C$5,"Đi làm","Chốt trễ"),IF(O31="Chốt trễ",IF(INDEX(Source!$A$1:$Q$1000,MATCH('Chi tiết'!B31,Source!$B$1:$B$1000,0)+1,16)&lt;'Báo cáo'!$C$5,"Đi làm","Chốt trễ"),IF(INDEX(Source!$A$1:$Q$1000,MATCH('Chi tiết'!B31,Source!$B$1:$B$1000,0)+COUNTIFS(Source!$B$1:$B$1000,B31,Source!$Q$1:$Q$1000,"Sáng"),16)&lt;'Báo cáo'!$C$5,"Đi làm","Chốt trễ")))))))</f>
        <v>Đi làm</v>
      </c>
      <c r="Q31" s="23" t="str">
        <f t="shared" ca="1" si="4"/>
        <v>Đi làm</v>
      </c>
      <c r="R31" s="14" t="str">
        <f t="shared" ca="1" si="5"/>
        <v>Đúng giờ</v>
      </c>
      <c r="S31" t="str">
        <f ca="1">IF(OR(_xlfn.NUMBERVALUE(E31)&gt;='Báo cáo'!$C$6,_xlfn.NUMBERVALUE(I31)&gt;='Báo cáo'!$C$6),CONCATENATE(_xlfn.NUMBERVALUE(E31),"/",_xlfn.NUMBERVALUE(I31)),"")</f>
        <v>243/242</v>
      </c>
      <c r="T31" t="str">
        <f ca="1">IF(Q31="Vắng","",IF(M31&lt;='Báo cáo'!$C$7,M31,""))</f>
        <v/>
      </c>
      <c r="U31" t="str">
        <f ca="1">IF(COUNTIFS(Source!$B$1:$B$1000,'Chi tiết'!B31,Source!$S$1:$S$1000,"Có")=0,"",INDEX(Source!$A$1:$S$1000,MATCH('Chi tiết'!B31,Source!$B$1:$B$1000,0)-1+MATCH("Có",INDIRECT("Source!S"&amp;MATCH('Chi tiết'!B31,Source!$B$1:$B$1000,0)&amp;":S"&amp;MATCH('Chi tiết'!B31,Source!$B$1:$B$1000,0)+COUNTIF(Source!$B$1:$B$1000,'Chi tiết'!B31)),0),1))</f>
        <v/>
      </c>
      <c r="V31" s="2" t="str">
        <f ca="1">IF(B29="","",IF(N31&lt;='Báo cáo'!$C$9,N31,""))</f>
        <v/>
      </c>
    </row>
    <row r="32" spans="1:22" x14ac:dyDescent="0.25">
      <c r="A32" t="str">
        <v>SG17.22C</v>
      </c>
      <c r="B32" t="str">
        <v>T159866-Võ Hoàng Thiên</v>
      </c>
      <c r="C32" s="21">
        <f ca="1"/>
        <v>0</v>
      </c>
      <c r="D32" s="21" t="str">
        <f ca="1"/>
        <v/>
      </c>
      <c r="E32" s="21" t="str">
        <f ca="1"/>
        <v/>
      </c>
      <c r="F32" s="21" t="str">
        <f ca="1"/>
        <v/>
      </c>
      <c r="G32" s="21" t="str">
        <f ca="1"/>
        <v/>
      </c>
      <c r="H32" s="21" t="str">
        <f ca="1"/>
        <v/>
      </c>
      <c r="I32" s="21" t="str">
        <f ca="1"/>
        <v/>
      </c>
      <c r="J32" s="21" t="str">
        <f ca="1"/>
        <v/>
      </c>
      <c r="K32" s="21" t="str">
        <f ca="1"/>
        <v/>
      </c>
      <c r="L32" s="23" t="str">
        <f t="shared" ca="1" si="0"/>
        <v/>
      </c>
      <c r="M32" s="24" t="str">
        <f t="shared" ca="1" si="1"/>
        <v/>
      </c>
      <c r="N32" s="15" t="str">
        <f t="shared" ca="1" si="2"/>
        <v/>
      </c>
      <c r="O32" s="23" t="str">
        <f t="shared" ca="1" si="3"/>
        <v>Vắng</v>
      </c>
      <c r="P32" s="23" t="str">
        <f ca="1">IF(B32="","",
IF(NOT(ISNUMBER(H32)),"Vắng",
IF(C32=1,IF(INDEX(Source!$A$1:$Q$1000,MATCH('Chi tiết'!B32,Source!$B$1:$B$1000,0),16)&lt;'Báo cáo'!$C$5,"Đi làm","Chốt trễ"),
IF(AND(C32=2,O32="Chốt trễ"),IF(INDEX(Source!$A$1:$Q$1000,MATCH('Chi tiết'!B32,Source!$B$1:$B$1000,0)+1,16)&lt;'Báo cáo'!$C$5,"Đi làm","Chốt trễ"),
IF(AND(C32=12,O32="Đi làm"),IF(INDEX(Source!$A$1:$Q$1000,MATCH('Chi tiết'!B32,Source!$B$1:$B$1000,0)+COUNTIFS(Source!$B$1:$B$1000,B32,Source!$Q$1:$Q$1000,"Sáng"),16)&lt;'Báo cáo'!$C$5,"Đi làm","Chốt trễ"),IF(O32="Chốt trễ",IF(INDEX(Source!$A$1:$Q$1000,MATCH('Chi tiết'!B32,Source!$B$1:$B$1000,0)+1,16)&lt;'Báo cáo'!$C$5,"Đi làm","Chốt trễ"),IF(INDEX(Source!$A$1:$Q$1000,MATCH('Chi tiết'!B32,Source!$B$1:$B$1000,0)+COUNTIFS(Source!$B$1:$B$1000,B32,Source!$Q$1:$Q$1000,"Sáng"),16)&lt;'Báo cáo'!$C$5,"Đi làm","Chốt trễ")))))))</f>
        <v>Vắng</v>
      </c>
      <c r="Q32" s="23" t="str">
        <f t="shared" ca="1" si="4"/>
        <v>Vắng</v>
      </c>
      <c r="R32" s="14" t="str">
        <f t="shared" ca="1" si="5"/>
        <v>Vắng</v>
      </c>
      <c r="S32" t="str">
        <f ca="1">IF(OR(_xlfn.NUMBERVALUE(E32)&gt;='Báo cáo'!$C$6,_xlfn.NUMBERVALUE(I32)&gt;='Báo cáo'!$C$6),CONCATENATE(_xlfn.NUMBERVALUE(E32),"/",_xlfn.NUMBERVALUE(I32)),"")</f>
        <v/>
      </c>
      <c r="T32" t="str">
        <f ca="1">IF(Q32="Vắng","",IF(M32&lt;='Báo cáo'!$C$7,M32,""))</f>
        <v/>
      </c>
      <c r="U32" t="str">
        <f ca="1">IF(COUNTIFS(Source!$B$1:$B$1000,'Chi tiết'!B32,Source!$S$1:$S$1000,"Có")=0,"",INDEX(Source!$A$1:$S$1000,MATCH('Chi tiết'!B32,Source!$B$1:$B$1000,0)-1+MATCH("Có",INDIRECT("Source!S"&amp;MATCH('Chi tiết'!B32,Source!$B$1:$B$1000,0)&amp;":S"&amp;MATCH('Chi tiết'!B32,Source!$B$1:$B$1000,0)+COUNTIF(Source!$B$1:$B$1000,'Chi tiết'!B32)),0),1))</f>
        <v/>
      </c>
      <c r="V32" s="2" t="str">
        <f ca="1">IF(B30="","",IF(N32&lt;='Báo cáo'!$C$9,N32,""))</f>
        <v/>
      </c>
    </row>
    <row r="33" spans="1:22" x14ac:dyDescent="0.25">
      <c r="A33" t="str">
        <v>SG17.22C</v>
      </c>
      <c r="B33" t="str">
        <v>T163250-Trương Kính Đức</v>
      </c>
      <c r="C33" s="21">
        <f ca="1"/>
        <v>12</v>
      </c>
      <c r="D33" s="21">
        <f ca="1"/>
        <v>126</v>
      </c>
      <c r="E33" s="21">
        <f ca="1"/>
        <v>97</v>
      </c>
      <c r="F33" s="21">
        <f ca="1"/>
        <v>5</v>
      </c>
      <c r="G33" s="21">
        <f ca="1"/>
        <v>24</v>
      </c>
      <c r="H33" s="21">
        <f ca="1"/>
        <v>531</v>
      </c>
      <c r="I33" s="21">
        <f ca="1"/>
        <v>377</v>
      </c>
      <c r="J33" s="21">
        <f ca="1"/>
        <v>21</v>
      </c>
      <c r="K33" s="21">
        <f ca="1"/>
        <v>132</v>
      </c>
      <c r="L33" s="23">
        <f t="shared" ca="1" si="0"/>
        <v>657</v>
      </c>
      <c r="M33" s="24">
        <f t="shared" ca="1" si="1"/>
        <v>474</v>
      </c>
      <c r="N33" s="15">
        <f t="shared" ca="1" si="2"/>
        <v>0.72146118721461183</v>
      </c>
      <c r="O33" s="23" t="str">
        <f t="shared" ca="1" si="3"/>
        <v>Đi làm</v>
      </c>
      <c r="P33" s="23" t="str">
        <f ca="1">IF(B33="","",
IF(NOT(ISNUMBER(H33)),"Vắng",
IF(C33=1,IF(INDEX(Source!$A$1:$Q$1000,MATCH('Chi tiết'!B33,Source!$B$1:$B$1000,0),16)&lt;'Báo cáo'!$C$5,"Đi làm","Chốt trễ"),
IF(AND(C33=2,O33="Chốt trễ"),IF(INDEX(Source!$A$1:$Q$1000,MATCH('Chi tiết'!B33,Source!$B$1:$B$1000,0)+1,16)&lt;'Báo cáo'!$C$5,"Đi làm","Chốt trễ"),
IF(AND(C33=12,O33="Đi làm"),IF(INDEX(Source!$A$1:$Q$1000,MATCH('Chi tiết'!B33,Source!$B$1:$B$1000,0)+COUNTIFS(Source!$B$1:$B$1000,B33,Source!$Q$1:$Q$1000,"Sáng"),16)&lt;'Báo cáo'!$C$5,"Đi làm","Chốt trễ"),IF(O33="Chốt trễ",IF(INDEX(Source!$A$1:$Q$1000,MATCH('Chi tiết'!B33,Source!$B$1:$B$1000,0)+1,16)&lt;'Báo cáo'!$C$5,"Đi làm","Chốt trễ"),IF(INDEX(Source!$A$1:$Q$1000,MATCH('Chi tiết'!B33,Source!$B$1:$B$1000,0)+COUNTIFS(Source!$B$1:$B$1000,B33,Source!$Q$1:$Q$1000,"Sáng"),16)&lt;'Báo cáo'!$C$5,"Đi làm","Chốt trễ")))))))</f>
        <v>Đi làm</v>
      </c>
      <c r="Q33" s="23" t="str">
        <f t="shared" ca="1" si="4"/>
        <v>Đi làm</v>
      </c>
      <c r="R33" s="14" t="str">
        <f t="shared" ca="1" si="5"/>
        <v>Đúng giờ</v>
      </c>
      <c r="S33" t="str">
        <f ca="1">IF(OR(_xlfn.NUMBERVALUE(E33)&gt;='Báo cáo'!$C$6,_xlfn.NUMBERVALUE(I33)&gt;='Báo cáo'!$C$6),CONCATENATE(_xlfn.NUMBERVALUE(E33),"/",_xlfn.NUMBERVALUE(I33)),"")</f>
        <v>97/377</v>
      </c>
      <c r="T33" t="str">
        <f ca="1">IF(Q33="Vắng","",IF(M33&lt;='Báo cáo'!$C$7,M33,""))</f>
        <v/>
      </c>
      <c r="U33" t="str">
        <f ca="1">IF(COUNTIFS(Source!$B$1:$B$1000,'Chi tiết'!B33,Source!$S$1:$S$1000,"Có")=0,"",INDEX(Source!$A$1:$S$1000,MATCH('Chi tiết'!B33,Source!$B$1:$B$1000,0)-1+MATCH("Có",INDIRECT("Source!S"&amp;MATCH('Chi tiết'!B33,Source!$B$1:$B$1000,0)&amp;":S"&amp;MATCH('Chi tiết'!B33,Source!$B$1:$B$1000,0)+COUNTIF(Source!$B$1:$B$1000,'Chi tiết'!B33)),0),1))</f>
        <v/>
      </c>
      <c r="V33" s="2" t="str">
        <f ca="1">IF(B31="","",IF(N33&lt;='Báo cáo'!$C$9,N33,""))</f>
        <v/>
      </c>
    </row>
    <row r="34" spans="1:22" x14ac:dyDescent="0.25">
      <c r="A34" t="str">
        <v>SG17.22C</v>
      </c>
      <c r="B34" t="str">
        <v>T3146-Kiều Thanh Dũng</v>
      </c>
      <c r="C34" s="21">
        <f ca="1"/>
        <v>0</v>
      </c>
      <c r="D34" s="21" t="str">
        <f ca="1"/>
        <v/>
      </c>
      <c r="E34" s="21" t="str">
        <f ca="1"/>
        <v/>
      </c>
      <c r="F34" s="21" t="str">
        <f ca="1"/>
        <v/>
      </c>
      <c r="G34" s="21" t="str">
        <f ca="1"/>
        <v/>
      </c>
      <c r="H34" s="21" t="str">
        <f ca="1"/>
        <v/>
      </c>
      <c r="I34" s="21" t="str">
        <f ca="1"/>
        <v/>
      </c>
      <c r="J34" s="21" t="str">
        <f ca="1"/>
        <v/>
      </c>
      <c r="K34" s="21" t="str">
        <f ca="1"/>
        <v/>
      </c>
      <c r="L34" s="23" t="str">
        <f t="shared" ca="1" si="0"/>
        <v/>
      </c>
      <c r="M34" s="24" t="str">
        <f t="shared" ca="1" si="1"/>
        <v/>
      </c>
      <c r="N34" s="15" t="str">
        <f t="shared" ca="1" si="2"/>
        <v/>
      </c>
      <c r="O34" s="23" t="str">
        <f t="shared" ca="1" si="3"/>
        <v>Vắng</v>
      </c>
      <c r="P34" s="23" t="str">
        <f ca="1">IF(B34="","",
IF(NOT(ISNUMBER(H34)),"Vắng",
IF(C34=1,IF(INDEX(Source!$A$1:$Q$1000,MATCH('Chi tiết'!B34,Source!$B$1:$B$1000,0),16)&lt;'Báo cáo'!$C$5,"Đi làm","Chốt trễ"),
IF(AND(C34=2,O34="Chốt trễ"),IF(INDEX(Source!$A$1:$Q$1000,MATCH('Chi tiết'!B34,Source!$B$1:$B$1000,0)+1,16)&lt;'Báo cáo'!$C$5,"Đi làm","Chốt trễ"),
IF(AND(C34=12,O34="Đi làm"),IF(INDEX(Source!$A$1:$Q$1000,MATCH('Chi tiết'!B34,Source!$B$1:$B$1000,0)+COUNTIFS(Source!$B$1:$B$1000,B34,Source!$Q$1:$Q$1000,"Sáng"),16)&lt;'Báo cáo'!$C$5,"Đi làm","Chốt trễ"),IF(O34="Chốt trễ",IF(INDEX(Source!$A$1:$Q$1000,MATCH('Chi tiết'!B34,Source!$B$1:$B$1000,0)+1,16)&lt;'Báo cáo'!$C$5,"Đi làm","Chốt trễ"),IF(INDEX(Source!$A$1:$Q$1000,MATCH('Chi tiết'!B34,Source!$B$1:$B$1000,0)+COUNTIFS(Source!$B$1:$B$1000,B34,Source!$Q$1:$Q$1000,"Sáng"),16)&lt;'Báo cáo'!$C$5,"Đi làm","Chốt trễ")))))))</f>
        <v>Vắng</v>
      </c>
      <c r="Q34" s="23" t="str">
        <f t="shared" ca="1" si="4"/>
        <v>Vắng</v>
      </c>
      <c r="R34" s="14" t="str">
        <f t="shared" ca="1" si="5"/>
        <v>Vắng</v>
      </c>
      <c r="S34" t="str">
        <f ca="1">IF(OR(_xlfn.NUMBERVALUE(E34)&gt;='Báo cáo'!$C$6,_xlfn.NUMBERVALUE(I34)&gt;='Báo cáo'!$C$6),CONCATENATE(_xlfn.NUMBERVALUE(E34),"/",_xlfn.NUMBERVALUE(I34)),"")</f>
        <v/>
      </c>
      <c r="T34" t="str">
        <f ca="1">IF(Q34="Vắng","",IF(M34&lt;='Báo cáo'!$C$7,M34,""))</f>
        <v/>
      </c>
      <c r="U34" t="str">
        <f ca="1">IF(COUNTIFS(Source!$B$1:$B$1000,'Chi tiết'!B34,Source!$S$1:$S$1000,"Có")=0,"",INDEX(Source!$A$1:$S$1000,MATCH('Chi tiết'!B34,Source!$B$1:$B$1000,0)-1+MATCH("Có",INDIRECT("Source!S"&amp;MATCH('Chi tiết'!B34,Source!$B$1:$B$1000,0)&amp;":S"&amp;MATCH('Chi tiết'!B34,Source!$B$1:$B$1000,0)+COUNTIF(Source!$B$1:$B$1000,'Chi tiết'!B34)),0),1))</f>
        <v/>
      </c>
      <c r="V34" s="2" t="str">
        <f ca="1">IF(B32="","",IF(N34&lt;='Báo cáo'!$C$9,N34,""))</f>
        <v/>
      </c>
    </row>
    <row r="35" spans="1:22" x14ac:dyDescent="0.25">
      <c r="A35" t="str">
        <v>SG17.22C</v>
      </c>
      <c r="B35" t="str">
        <v>T4923-Mai Ly Phê</v>
      </c>
      <c r="C35" s="21">
        <f ca="1"/>
        <v>0</v>
      </c>
      <c r="D35" s="21" t="str">
        <f ca="1"/>
        <v/>
      </c>
      <c r="E35" s="21" t="str">
        <f ca="1"/>
        <v/>
      </c>
      <c r="F35" s="21" t="str">
        <f ca="1"/>
        <v/>
      </c>
      <c r="G35" s="21" t="str">
        <f ca="1"/>
        <v/>
      </c>
      <c r="H35" s="21" t="str">
        <f ca="1"/>
        <v/>
      </c>
      <c r="I35" s="21" t="str">
        <f ca="1"/>
        <v/>
      </c>
      <c r="J35" s="21" t="str">
        <f ca="1"/>
        <v/>
      </c>
      <c r="K35" s="21" t="str">
        <f ca="1"/>
        <v/>
      </c>
      <c r="L35" s="23" t="str">
        <f t="shared" ca="1" si="0"/>
        <v/>
      </c>
      <c r="M35" s="24" t="str">
        <f t="shared" ca="1" si="1"/>
        <v/>
      </c>
      <c r="N35" s="15" t="str">
        <f t="shared" ca="1" si="2"/>
        <v/>
      </c>
      <c r="O35" s="23" t="str">
        <f t="shared" ca="1" si="3"/>
        <v>Vắng</v>
      </c>
      <c r="P35" s="23" t="str">
        <f ca="1">IF(B35="","",
IF(NOT(ISNUMBER(H35)),"Vắng",
IF(C35=1,IF(INDEX(Source!$A$1:$Q$1000,MATCH('Chi tiết'!B35,Source!$B$1:$B$1000,0),16)&lt;'Báo cáo'!$C$5,"Đi làm","Chốt trễ"),
IF(AND(C35=2,O35="Chốt trễ"),IF(INDEX(Source!$A$1:$Q$1000,MATCH('Chi tiết'!B35,Source!$B$1:$B$1000,0)+1,16)&lt;'Báo cáo'!$C$5,"Đi làm","Chốt trễ"),
IF(AND(C35=12,O35="Đi làm"),IF(INDEX(Source!$A$1:$Q$1000,MATCH('Chi tiết'!B35,Source!$B$1:$B$1000,0)+COUNTIFS(Source!$B$1:$B$1000,B35,Source!$Q$1:$Q$1000,"Sáng"),16)&lt;'Báo cáo'!$C$5,"Đi làm","Chốt trễ"),IF(O35="Chốt trễ",IF(INDEX(Source!$A$1:$Q$1000,MATCH('Chi tiết'!B35,Source!$B$1:$B$1000,0)+1,16)&lt;'Báo cáo'!$C$5,"Đi làm","Chốt trễ"),IF(INDEX(Source!$A$1:$Q$1000,MATCH('Chi tiết'!B35,Source!$B$1:$B$1000,0)+COUNTIFS(Source!$B$1:$B$1000,B35,Source!$Q$1:$Q$1000,"Sáng"),16)&lt;'Báo cáo'!$C$5,"Đi làm","Chốt trễ")))))))</f>
        <v>Vắng</v>
      </c>
      <c r="Q35" s="23" t="str">
        <f t="shared" ca="1" si="4"/>
        <v>Vắng</v>
      </c>
      <c r="R35" s="14" t="str">
        <f t="shared" ca="1" si="5"/>
        <v>Vắng</v>
      </c>
      <c r="S35" t="str">
        <f ca="1">IF(OR(_xlfn.NUMBERVALUE(E35)&gt;='Báo cáo'!$C$6,_xlfn.NUMBERVALUE(I35)&gt;='Báo cáo'!$C$6),CONCATENATE(_xlfn.NUMBERVALUE(E35),"/",_xlfn.NUMBERVALUE(I35)),"")</f>
        <v/>
      </c>
      <c r="T35" t="str">
        <f ca="1">IF(Q35="Vắng","",IF(M35&lt;='Báo cáo'!$C$7,M35,""))</f>
        <v/>
      </c>
      <c r="U35" t="str">
        <f ca="1">IF(COUNTIFS(Source!$B$1:$B$1000,'Chi tiết'!B35,Source!$S$1:$S$1000,"Có")=0,"",INDEX(Source!$A$1:$S$1000,MATCH('Chi tiết'!B35,Source!$B$1:$B$1000,0)-1+MATCH("Có",INDIRECT("Source!S"&amp;MATCH('Chi tiết'!B35,Source!$B$1:$B$1000,0)&amp;":S"&amp;MATCH('Chi tiết'!B35,Source!$B$1:$B$1000,0)+COUNTIF(Source!$B$1:$B$1000,'Chi tiết'!B35)),0),1))</f>
        <v/>
      </c>
      <c r="V35" s="2" t="str">
        <f ca="1">IF(B33="","",IF(N35&lt;='Báo cáo'!$C$9,N35,""))</f>
        <v/>
      </c>
    </row>
    <row r="36" spans="1:22" x14ac:dyDescent="0.25">
      <c r="A36" t="str">
        <v>SG17.22C</v>
      </c>
      <c r="B36" t="str">
        <v>T33258-Tăng Quốc Vinh</v>
      </c>
      <c r="C36" s="21">
        <f ca="1"/>
        <v>0</v>
      </c>
      <c r="D36" s="21" t="str">
        <f ca="1"/>
        <v/>
      </c>
      <c r="E36" s="21" t="str">
        <f ca="1"/>
        <v/>
      </c>
      <c r="F36" s="21" t="str">
        <f ca="1"/>
        <v/>
      </c>
      <c r="G36" s="21" t="str">
        <f ca="1"/>
        <v/>
      </c>
      <c r="H36" s="21" t="str">
        <f ca="1"/>
        <v/>
      </c>
      <c r="I36" s="21" t="str">
        <f ca="1"/>
        <v/>
      </c>
      <c r="J36" s="21" t="str">
        <f ca="1"/>
        <v/>
      </c>
      <c r="K36" s="21" t="str">
        <f ca="1"/>
        <v/>
      </c>
      <c r="L36" s="23" t="str">
        <f t="shared" ca="1" si="0"/>
        <v/>
      </c>
      <c r="M36" s="24" t="str">
        <f t="shared" ca="1" si="1"/>
        <v/>
      </c>
      <c r="N36" s="15" t="str">
        <f t="shared" ca="1" si="2"/>
        <v/>
      </c>
      <c r="O36" s="23" t="str">
        <f t="shared" ca="1" si="3"/>
        <v>Vắng</v>
      </c>
      <c r="P36" s="23" t="str">
        <f ca="1">IF(B36="","",
IF(NOT(ISNUMBER(H36)),"Vắng",
IF(C36=1,IF(INDEX(Source!$A$1:$Q$1000,MATCH('Chi tiết'!B36,Source!$B$1:$B$1000,0),16)&lt;'Báo cáo'!$C$5,"Đi làm","Chốt trễ"),
IF(AND(C36=2,O36="Chốt trễ"),IF(INDEX(Source!$A$1:$Q$1000,MATCH('Chi tiết'!B36,Source!$B$1:$B$1000,0)+1,16)&lt;'Báo cáo'!$C$5,"Đi làm","Chốt trễ"),
IF(AND(C36=12,O36="Đi làm"),IF(INDEX(Source!$A$1:$Q$1000,MATCH('Chi tiết'!B36,Source!$B$1:$B$1000,0)+COUNTIFS(Source!$B$1:$B$1000,B36,Source!$Q$1:$Q$1000,"Sáng"),16)&lt;'Báo cáo'!$C$5,"Đi làm","Chốt trễ"),IF(O36="Chốt trễ",IF(INDEX(Source!$A$1:$Q$1000,MATCH('Chi tiết'!B36,Source!$B$1:$B$1000,0)+1,16)&lt;'Báo cáo'!$C$5,"Đi làm","Chốt trễ"),IF(INDEX(Source!$A$1:$Q$1000,MATCH('Chi tiết'!B36,Source!$B$1:$B$1000,0)+COUNTIFS(Source!$B$1:$B$1000,B36,Source!$Q$1:$Q$1000,"Sáng"),16)&lt;'Báo cáo'!$C$5,"Đi làm","Chốt trễ")))))))</f>
        <v>Vắng</v>
      </c>
      <c r="Q36" s="23" t="str">
        <f t="shared" ca="1" si="4"/>
        <v>Vắng</v>
      </c>
      <c r="R36" s="14" t="str">
        <f t="shared" ca="1" si="5"/>
        <v>Vắng</v>
      </c>
      <c r="S36" t="str">
        <f ca="1">IF(OR(_xlfn.NUMBERVALUE(E36)&gt;='Báo cáo'!$C$6,_xlfn.NUMBERVALUE(I36)&gt;='Báo cáo'!$C$6),CONCATENATE(_xlfn.NUMBERVALUE(E36),"/",_xlfn.NUMBERVALUE(I36)),"")</f>
        <v/>
      </c>
      <c r="T36" t="str">
        <f ca="1">IF(Q36="Vắng","",IF(M36&lt;='Báo cáo'!$C$7,M36,""))</f>
        <v/>
      </c>
      <c r="U36" t="str">
        <f ca="1">IF(COUNTIFS(Source!$B$1:$B$1000,'Chi tiết'!B36,Source!$S$1:$S$1000,"Có")=0,"",INDEX(Source!$A$1:$S$1000,MATCH('Chi tiết'!B36,Source!$B$1:$B$1000,0)-1+MATCH("Có",INDIRECT("Source!S"&amp;MATCH('Chi tiết'!B36,Source!$B$1:$B$1000,0)&amp;":S"&amp;MATCH('Chi tiết'!B36,Source!$B$1:$B$1000,0)+COUNTIF(Source!$B$1:$B$1000,'Chi tiết'!B36)),0),1))</f>
        <v/>
      </c>
      <c r="V36" s="2" t="str">
        <f ca="1">IF(B34="","",IF(N36&lt;='Báo cáo'!$C$9,N36,""))</f>
        <v/>
      </c>
    </row>
    <row r="37" spans="1:22" x14ac:dyDescent="0.25">
      <c r="A37" t="str">
        <v>SG17.22C</v>
      </c>
      <c r="B37" t="str">
        <v>T41398-Nguyễn Phi Long</v>
      </c>
      <c r="C37" s="21">
        <f ca="1"/>
        <v>0</v>
      </c>
      <c r="D37" s="21" t="str">
        <f ca="1"/>
        <v/>
      </c>
      <c r="E37" s="21" t="str">
        <f ca="1"/>
        <v/>
      </c>
      <c r="F37" s="21" t="str">
        <f ca="1"/>
        <v/>
      </c>
      <c r="G37" s="21" t="str">
        <f ca="1"/>
        <v/>
      </c>
      <c r="H37" s="21" t="str">
        <f ca="1"/>
        <v/>
      </c>
      <c r="I37" s="21" t="str">
        <f ca="1"/>
        <v/>
      </c>
      <c r="J37" s="21" t="str">
        <f ca="1"/>
        <v/>
      </c>
      <c r="K37" s="21" t="str">
        <f ca="1"/>
        <v/>
      </c>
      <c r="L37" s="23" t="str">
        <f t="shared" ca="1" si="0"/>
        <v/>
      </c>
      <c r="M37" s="24" t="str">
        <f t="shared" ca="1" si="1"/>
        <v/>
      </c>
      <c r="N37" s="15" t="str">
        <f t="shared" ca="1" si="2"/>
        <v/>
      </c>
      <c r="O37" s="23" t="str">
        <f t="shared" ca="1" si="3"/>
        <v>Vắng</v>
      </c>
      <c r="P37" s="23" t="str">
        <f ca="1">IF(B37="","",
IF(NOT(ISNUMBER(H37)),"Vắng",
IF(C37=1,IF(INDEX(Source!$A$1:$Q$1000,MATCH('Chi tiết'!B37,Source!$B$1:$B$1000,0),16)&lt;'Báo cáo'!$C$5,"Đi làm","Chốt trễ"),
IF(AND(C37=2,O37="Chốt trễ"),IF(INDEX(Source!$A$1:$Q$1000,MATCH('Chi tiết'!B37,Source!$B$1:$B$1000,0)+1,16)&lt;'Báo cáo'!$C$5,"Đi làm","Chốt trễ"),
IF(AND(C37=12,O37="Đi làm"),IF(INDEX(Source!$A$1:$Q$1000,MATCH('Chi tiết'!B37,Source!$B$1:$B$1000,0)+COUNTIFS(Source!$B$1:$B$1000,B37,Source!$Q$1:$Q$1000,"Sáng"),16)&lt;'Báo cáo'!$C$5,"Đi làm","Chốt trễ"),IF(O37="Chốt trễ",IF(INDEX(Source!$A$1:$Q$1000,MATCH('Chi tiết'!B37,Source!$B$1:$B$1000,0)+1,16)&lt;'Báo cáo'!$C$5,"Đi làm","Chốt trễ"),IF(INDEX(Source!$A$1:$Q$1000,MATCH('Chi tiết'!B37,Source!$B$1:$B$1000,0)+COUNTIFS(Source!$B$1:$B$1000,B37,Source!$Q$1:$Q$1000,"Sáng"),16)&lt;'Báo cáo'!$C$5,"Đi làm","Chốt trễ")))))))</f>
        <v>Vắng</v>
      </c>
      <c r="Q37" s="23" t="str">
        <f t="shared" ca="1" si="4"/>
        <v>Vắng</v>
      </c>
      <c r="R37" s="14" t="str">
        <f t="shared" ca="1" si="5"/>
        <v>Vắng</v>
      </c>
      <c r="S37" t="str">
        <f ca="1">IF(OR(_xlfn.NUMBERVALUE(E37)&gt;='Báo cáo'!$C$6,_xlfn.NUMBERVALUE(I37)&gt;='Báo cáo'!$C$6),CONCATENATE(_xlfn.NUMBERVALUE(E37),"/",_xlfn.NUMBERVALUE(I37)),"")</f>
        <v/>
      </c>
      <c r="T37" t="str">
        <f ca="1">IF(Q37="Vắng","",IF(M37&lt;='Báo cáo'!$C$7,M37,""))</f>
        <v/>
      </c>
      <c r="U37" t="str">
        <f ca="1">IF(COUNTIFS(Source!$B$1:$B$1000,'Chi tiết'!B37,Source!$S$1:$S$1000,"Có")=0,"",INDEX(Source!$A$1:$S$1000,MATCH('Chi tiết'!B37,Source!$B$1:$B$1000,0)-1+MATCH("Có",INDIRECT("Source!S"&amp;MATCH('Chi tiết'!B37,Source!$B$1:$B$1000,0)&amp;":S"&amp;MATCH('Chi tiết'!B37,Source!$B$1:$B$1000,0)+COUNTIF(Source!$B$1:$B$1000,'Chi tiết'!B37)),0),1))</f>
        <v/>
      </c>
      <c r="V37" s="2" t="str">
        <f ca="1">IF(B35="","",IF(N37&lt;='Báo cáo'!$C$9,N37,""))</f>
        <v/>
      </c>
    </row>
    <row r="38" spans="1:22" x14ac:dyDescent="0.25">
      <c r="A38" t="str">
        <v>SG17.22C</v>
      </c>
      <c r="B38" t="str">
        <v>T47718-Nguyễn Trần Minh</v>
      </c>
      <c r="C38" s="21">
        <f ca="1"/>
        <v>0</v>
      </c>
      <c r="D38" s="21" t="str">
        <f ca="1"/>
        <v/>
      </c>
      <c r="E38" s="21" t="str">
        <f ca="1"/>
        <v/>
      </c>
      <c r="F38" s="21" t="str">
        <f ca="1"/>
        <v/>
      </c>
      <c r="G38" s="21" t="str">
        <f ca="1"/>
        <v/>
      </c>
      <c r="H38" s="21" t="str">
        <f ca="1"/>
        <v/>
      </c>
      <c r="I38" s="21" t="str">
        <f ca="1"/>
        <v/>
      </c>
      <c r="J38" s="21" t="str">
        <f ca="1"/>
        <v/>
      </c>
      <c r="K38" s="21" t="str">
        <f ca="1"/>
        <v/>
      </c>
      <c r="L38" s="23" t="str">
        <f t="shared" ca="1" si="0"/>
        <v/>
      </c>
      <c r="M38" s="24" t="str">
        <f t="shared" ca="1" si="1"/>
        <v/>
      </c>
      <c r="N38" s="15" t="str">
        <f t="shared" ca="1" si="2"/>
        <v/>
      </c>
      <c r="O38" s="23" t="str">
        <f t="shared" ca="1" si="3"/>
        <v>Vắng</v>
      </c>
      <c r="P38" s="23" t="str">
        <f ca="1">IF(B38="","",
IF(NOT(ISNUMBER(H38)),"Vắng",
IF(C38=1,IF(INDEX(Source!$A$1:$Q$1000,MATCH('Chi tiết'!B38,Source!$B$1:$B$1000,0),16)&lt;'Báo cáo'!$C$5,"Đi làm","Chốt trễ"),
IF(AND(C38=2,O38="Chốt trễ"),IF(INDEX(Source!$A$1:$Q$1000,MATCH('Chi tiết'!B38,Source!$B$1:$B$1000,0)+1,16)&lt;'Báo cáo'!$C$5,"Đi làm","Chốt trễ"),
IF(AND(C38=12,O38="Đi làm"),IF(INDEX(Source!$A$1:$Q$1000,MATCH('Chi tiết'!B38,Source!$B$1:$B$1000,0)+COUNTIFS(Source!$B$1:$B$1000,B38,Source!$Q$1:$Q$1000,"Sáng"),16)&lt;'Báo cáo'!$C$5,"Đi làm","Chốt trễ"),IF(O38="Chốt trễ",IF(INDEX(Source!$A$1:$Q$1000,MATCH('Chi tiết'!B38,Source!$B$1:$B$1000,0)+1,16)&lt;'Báo cáo'!$C$5,"Đi làm","Chốt trễ"),IF(INDEX(Source!$A$1:$Q$1000,MATCH('Chi tiết'!B38,Source!$B$1:$B$1000,0)+COUNTIFS(Source!$B$1:$B$1000,B38,Source!$Q$1:$Q$1000,"Sáng"),16)&lt;'Báo cáo'!$C$5,"Đi làm","Chốt trễ")))))))</f>
        <v>Vắng</v>
      </c>
      <c r="Q38" s="23" t="str">
        <f t="shared" ca="1" si="4"/>
        <v>Vắng</v>
      </c>
      <c r="R38" s="14" t="str">
        <f t="shared" ca="1" si="5"/>
        <v>Vắng</v>
      </c>
      <c r="S38" t="str">
        <f ca="1">IF(OR(_xlfn.NUMBERVALUE(E38)&gt;='Báo cáo'!$C$6,_xlfn.NUMBERVALUE(I38)&gt;='Báo cáo'!$C$6),CONCATENATE(_xlfn.NUMBERVALUE(E38),"/",_xlfn.NUMBERVALUE(I38)),"")</f>
        <v/>
      </c>
      <c r="T38" t="str">
        <f ca="1">IF(Q38="Vắng","",IF(M38&lt;='Báo cáo'!$C$7,M38,""))</f>
        <v/>
      </c>
      <c r="U38" t="str">
        <f ca="1">IF(COUNTIFS(Source!$B$1:$B$1000,'Chi tiết'!B38,Source!$S$1:$S$1000,"Có")=0,"",INDEX(Source!$A$1:$S$1000,MATCH('Chi tiết'!B38,Source!$B$1:$B$1000,0)-1+MATCH("Có",INDIRECT("Source!S"&amp;MATCH('Chi tiết'!B38,Source!$B$1:$B$1000,0)&amp;":S"&amp;MATCH('Chi tiết'!B38,Source!$B$1:$B$1000,0)+COUNTIF(Source!$B$1:$B$1000,'Chi tiết'!B38)),0),1))</f>
        <v/>
      </c>
      <c r="V38" s="2" t="str">
        <f ca="1">IF(B36="","",IF(N38&lt;='Báo cáo'!$C$9,N38,""))</f>
        <v/>
      </c>
    </row>
    <row r="39" spans="1:22" x14ac:dyDescent="0.25">
      <c r="A39" t="str">
        <v>SG17.22C</v>
      </c>
      <c r="B39" t="str">
        <v>T171111-Trần Văn Toản</v>
      </c>
      <c r="C39" s="21">
        <f ca="1"/>
        <v>12</v>
      </c>
      <c r="D39" s="21">
        <f ca="1"/>
        <v>137</v>
      </c>
      <c r="E39" s="21">
        <f ca="1"/>
        <v>115</v>
      </c>
      <c r="F39" s="21">
        <f ca="1"/>
        <v>1</v>
      </c>
      <c r="G39" s="21">
        <f ca="1"/>
        <v>21</v>
      </c>
      <c r="H39" s="21">
        <f ca="1"/>
        <v>817</v>
      </c>
      <c r="I39" s="21">
        <f ca="1"/>
        <v>587</v>
      </c>
      <c r="J39" s="21">
        <f ca="1"/>
        <v>26</v>
      </c>
      <c r="K39" s="21">
        <f ca="1"/>
        <v>172</v>
      </c>
      <c r="L39" s="23">
        <f t="shared" ca="1" si="0"/>
        <v>954</v>
      </c>
      <c r="M39" s="24">
        <f t="shared" ca="1" si="1"/>
        <v>702</v>
      </c>
      <c r="N39" s="15">
        <f t="shared" ca="1" si="2"/>
        <v>0.73584905660377353</v>
      </c>
      <c r="O39" s="23" t="str">
        <f t="shared" ca="1" si="3"/>
        <v>Đi làm</v>
      </c>
      <c r="P39" s="23" t="str">
        <f ca="1">IF(B39="","",
IF(NOT(ISNUMBER(H39)),"Vắng",
IF(C39=1,IF(INDEX(Source!$A$1:$Q$1000,MATCH('Chi tiết'!B39,Source!$B$1:$B$1000,0),16)&lt;'Báo cáo'!$C$5,"Đi làm","Chốt trễ"),
IF(AND(C39=2,O39="Chốt trễ"),IF(INDEX(Source!$A$1:$Q$1000,MATCH('Chi tiết'!B39,Source!$B$1:$B$1000,0)+1,16)&lt;'Báo cáo'!$C$5,"Đi làm","Chốt trễ"),
IF(AND(C39=12,O39="Đi làm"),IF(INDEX(Source!$A$1:$Q$1000,MATCH('Chi tiết'!B39,Source!$B$1:$B$1000,0)+COUNTIFS(Source!$B$1:$B$1000,B39,Source!$Q$1:$Q$1000,"Sáng"),16)&lt;'Báo cáo'!$C$5,"Đi làm","Chốt trễ"),IF(O39="Chốt trễ",IF(INDEX(Source!$A$1:$Q$1000,MATCH('Chi tiết'!B39,Source!$B$1:$B$1000,0)+1,16)&lt;'Báo cáo'!$C$5,"Đi làm","Chốt trễ"),IF(INDEX(Source!$A$1:$Q$1000,MATCH('Chi tiết'!B39,Source!$B$1:$B$1000,0)+COUNTIFS(Source!$B$1:$B$1000,B39,Source!$Q$1:$Q$1000,"Sáng"),16)&lt;'Báo cáo'!$C$5,"Đi làm","Chốt trễ")))))))</f>
        <v>Đi làm</v>
      </c>
      <c r="Q39" s="23" t="str">
        <f t="shared" ca="1" si="4"/>
        <v>Đi làm</v>
      </c>
      <c r="R39" s="14" t="str">
        <f t="shared" ca="1" si="5"/>
        <v>Đúng giờ</v>
      </c>
      <c r="S39" t="str">
        <f ca="1">IF(OR(_xlfn.NUMBERVALUE(E39)&gt;='Báo cáo'!$C$6,_xlfn.NUMBERVALUE(I39)&gt;='Báo cáo'!$C$6),CONCATENATE(_xlfn.NUMBERVALUE(E39),"/",_xlfn.NUMBERVALUE(I39)),"")</f>
        <v>115/587</v>
      </c>
      <c r="T39" t="str">
        <f ca="1">IF(Q39="Vắng","",IF(M39&lt;='Báo cáo'!$C$7,M39,""))</f>
        <v/>
      </c>
      <c r="U39" t="str">
        <f ca="1">IF(COUNTIFS(Source!$B$1:$B$1000,'Chi tiết'!B39,Source!$S$1:$S$1000,"Có")=0,"",INDEX(Source!$A$1:$S$1000,MATCH('Chi tiết'!B39,Source!$B$1:$B$1000,0)-1+MATCH("Có",INDIRECT("Source!S"&amp;MATCH('Chi tiết'!B39,Source!$B$1:$B$1000,0)&amp;":S"&amp;MATCH('Chi tiết'!B39,Source!$B$1:$B$1000,0)+COUNTIF(Source!$B$1:$B$1000,'Chi tiết'!B39)),0),1))</f>
        <v/>
      </c>
      <c r="V39" s="2" t="str">
        <f ca="1">IF(B37="","",IF(N39&lt;='Báo cáo'!$C$9,N39,""))</f>
        <v/>
      </c>
    </row>
    <row r="40" spans="1:22" x14ac:dyDescent="0.25">
      <c r="A40" t="str">
        <v>SG17.22D</v>
      </c>
      <c r="B40" t="str">
        <v>T2948-Đỗ Hoàng Anh Quân</v>
      </c>
      <c r="C40" s="21">
        <f ca="1"/>
        <v>0</v>
      </c>
      <c r="D40" s="21" t="str">
        <f ca="1"/>
        <v/>
      </c>
      <c r="E40" s="21" t="str">
        <f ca="1"/>
        <v/>
      </c>
      <c r="F40" s="21" t="str">
        <f ca="1"/>
        <v/>
      </c>
      <c r="G40" s="21" t="str">
        <f ca="1"/>
        <v/>
      </c>
      <c r="H40" s="21" t="str">
        <f ca="1"/>
        <v/>
      </c>
      <c r="I40" s="21" t="str">
        <f ca="1"/>
        <v/>
      </c>
      <c r="J40" s="21" t="str">
        <f ca="1"/>
        <v/>
      </c>
      <c r="K40" s="21" t="str">
        <f ca="1"/>
        <v/>
      </c>
      <c r="L40" s="23" t="str">
        <f t="shared" ca="1" si="0"/>
        <v/>
      </c>
      <c r="M40" s="24" t="str">
        <f t="shared" ca="1" si="1"/>
        <v/>
      </c>
      <c r="N40" s="15" t="str">
        <f t="shared" ca="1" si="2"/>
        <v/>
      </c>
      <c r="O40" s="23" t="str">
        <f t="shared" ca="1" si="3"/>
        <v>Vắng</v>
      </c>
      <c r="P40" s="23" t="str">
        <f ca="1">IF(B40="","",
IF(NOT(ISNUMBER(H40)),"Vắng",
IF(C40=1,IF(INDEX(Source!$A$1:$Q$1000,MATCH('Chi tiết'!B40,Source!$B$1:$B$1000,0),16)&lt;'Báo cáo'!$C$5,"Đi làm","Chốt trễ"),
IF(AND(C40=2,O40="Chốt trễ"),IF(INDEX(Source!$A$1:$Q$1000,MATCH('Chi tiết'!B40,Source!$B$1:$B$1000,0)+1,16)&lt;'Báo cáo'!$C$5,"Đi làm","Chốt trễ"),
IF(AND(C40=12,O40="Đi làm"),IF(INDEX(Source!$A$1:$Q$1000,MATCH('Chi tiết'!B40,Source!$B$1:$B$1000,0)+COUNTIFS(Source!$B$1:$B$1000,B40,Source!$Q$1:$Q$1000,"Sáng"),16)&lt;'Báo cáo'!$C$5,"Đi làm","Chốt trễ"),IF(O40="Chốt trễ",IF(INDEX(Source!$A$1:$Q$1000,MATCH('Chi tiết'!B40,Source!$B$1:$B$1000,0)+1,16)&lt;'Báo cáo'!$C$5,"Đi làm","Chốt trễ"),IF(INDEX(Source!$A$1:$Q$1000,MATCH('Chi tiết'!B40,Source!$B$1:$B$1000,0)+COUNTIFS(Source!$B$1:$B$1000,B40,Source!$Q$1:$Q$1000,"Sáng"),16)&lt;'Báo cáo'!$C$5,"Đi làm","Chốt trễ")))))))</f>
        <v>Vắng</v>
      </c>
      <c r="Q40" s="23" t="str">
        <f t="shared" ca="1" si="4"/>
        <v>Vắng</v>
      </c>
      <c r="R40" s="14" t="str">
        <f t="shared" ca="1" si="5"/>
        <v>Vắng</v>
      </c>
      <c r="S40" t="str">
        <f ca="1">IF(OR(_xlfn.NUMBERVALUE(E40)&gt;='Báo cáo'!$C$6,_xlfn.NUMBERVALUE(I40)&gt;='Báo cáo'!$C$6),CONCATENATE(_xlfn.NUMBERVALUE(E40),"/",_xlfn.NUMBERVALUE(I40)),"")</f>
        <v/>
      </c>
      <c r="T40" t="str">
        <f ca="1">IF(Q40="Vắng","",IF(M40&lt;='Báo cáo'!$C$7,M40,""))</f>
        <v/>
      </c>
      <c r="U40" t="str">
        <f ca="1">IF(COUNTIFS(Source!$B$1:$B$1000,'Chi tiết'!B40,Source!$S$1:$S$1000,"Có")=0,"",INDEX(Source!$A$1:$S$1000,MATCH('Chi tiết'!B40,Source!$B$1:$B$1000,0)-1+MATCH("Có",INDIRECT("Source!S"&amp;MATCH('Chi tiết'!B40,Source!$B$1:$B$1000,0)&amp;":S"&amp;MATCH('Chi tiết'!B40,Source!$B$1:$B$1000,0)+COUNTIF(Source!$B$1:$B$1000,'Chi tiết'!B40)),0),1))</f>
        <v/>
      </c>
      <c r="V40" s="2" t="str">
        <f ca="1">IF(B38="","",IF(N40&lt;='Báo cáo'!$C$9,N40,""))</f>
        <v/>
      </c>
    </row>
    <row r="41" spans="1:22" x14ac:dyDescent="0.25">
      <c r="A41" t="str">
        <v>SG17.22D</v>
      </c>
      <c r="B41" t="str">
        <v>T3165-Trần Văn Tuấn</v>
      </c>
      <c r="C41" s="21">
        <f ca="1"/>
        <v>0</v>
      </c>
      <c r="D41" s="21" t="str">
        <f ca="1"/>
        <v/>
      </c>
      <c r="E41" s="21" t="str">
        <f ca="1"/>
        <v/>
      </c>
      <c r="F41" s="21" t="str">
        <f ca="1"/>
        <v/>
      </c>
      <c r="G41" s="21" t="str">
        <f ca="1"/>
        <v/>
      </c>
      <c r="H41" s="21" t="str">
        <f ca="1"/>
        <v/>
      </c>
      <c r="I41" s="21" t="str">
        <f ca="1"/>
        <v/>
      </c>
      <c r="J41" s="21" t="str">
        <f ca="1"/>
        <v/>
      </c>
      <c r="K41" s="21" t="str">
        <f ca="1"/>
        <v/>
      </c>
      <c r="L41" s="23" t="str">
        <f t="shared" ca="1" si="0"/>
        <v/>
      </c>
      <c r="M41" s="24" t="str">
        <f t="shared" ca="1" si="1"/>
        <v/>
      </c>
      <c r="N41" s="15" t="str">
        <f t="shared" ca="1" si="2"/>
        <v/>
      </c>
      <c r="O41" s="23" t="str">
        <f t="shared" ca="1" si="3"/>
        <v>Vắng</v>
      </c>
      <c r="P41" s="23" t="str">
        <f ca="1">IF(B41="","",
IF(NOT(ISNUMBER(H41)),"Vắng",
IF(C41=1,IF(INDEX(Source!$A$1:$Q$1000,MATCH('Chi tiết'!B41,Source!$B$1:$B$1000,0),16)&lt;'Báo cáo'!$C$5,"Đi làm","Chốt trễ"),
IF(AND(C41=2,O41="Chốt trễ"),IF(INDEX(Source!$A$1:$Q$1000,MATCH('Chi tiết'!B41,Source!$B$1:$B$1000,0)+1,16)&lt;'Báo cáo'!$C$5,"Đi làm","Chốt trễ"),
IF(AND(C41=12,O41="Đi làm"),IF(INDEX(Source!$A$1:$Q$1000,MATCH('Chi tiết'!B41,Source!$B$1:$B$1000,0)+COUNTIFS(Source!$B$1:$B$1000,B41,Source!$Q$1:$Q$1000,"Sáng"),16)&lt;'Báo cáo'!$C$5,"Đi làm","Chốt trễ"),IF(O41="Chốt trễ",IF(INDEX(Source!$A$1:$Q$1000,MATCH('Chi tiết'!B41,Source!$B$1:$B$1000,0)+1,16)&lt;'Báo cáo'!$C$5,"Đi làm","Chốt trễ"),IF(INDEX(Source!$A$1:$Q$1000,MATCH('Chi tiết'!B41,Source!$B$1:$B$1000,0)+COUNTIFS(Source!$B$1:$B$1000,B41,Source!$Q$1:$Q$1000,"Sáng"),16)&lt;'Báo cáo'!$C$5,"Đi làm","Chốt trễ")))))))</f>
        <v>Vắng</v>
      </c>
      <c r="Q41" s="23" t="str">
        <f t="shared" ca="1" si="4"/>
        <v>Vắng</v>
      </c>
      <c r="R41" s="14" t="str">
        <f t="shared" ca="1" si="5"/>
        <v>Vắng</v>
      </c>
      <c r="S41" t="str">
        <f ca="1">IF(OR(_xlfn.NUMBERVALUE(E41)&gt;='Báo cáo'!$C$6,_xlfn.NUMBERVALUE(I41)&gt;='Báo cáo'!$C$6),CONCATENATE(_xlfn.NUMBERVALUE(E41),"/",_xlfn.NUMBERVALUE(I41)),"")</f>
        <v/>
      </c>
      <c r="T41" t="str">
        <f ca="1">IF(Q41="Vắng","",IF(M41&lt;='Báo cáo'!$C$7,M41,""))</f>
        <v/>
      </c>
      <c r="U41" t="str">
        <f ca="1">IF(COUNTIFS(Source!$B$1:$B$1000,'Chi tiết'!B41,Source!$S$1:$S$1000,"Có")=0,"",INDEX(Source!$A$1:$S$1000,MATCH('Chi tiết'!B41,Source!$B$1:$B$1000,0)-1+MATCH("Có",INDIRECT("Source!S"&amp;MATCH('Chi tiết'!B41,Source!$B$1:$B$1000,0)&amp;":S"&amp;MATCH('Chi tiết'!B41,Source!$B$1:$B$1000,0)+COUNTIF(Source!$B$1:$B$1000,'Chi tiết'!B41)),0),1))</f>
        <v/>
      </c>
      <c r="V41" s="2" t="str">
        <f ca="1">IF(B39="","",IF(N41&lt;='Báo cáo'!$C$9,N41,""))</f>
        <v/>
      </c>
    </row>
    <row r="42" spans="1:22" x14ac:dyDescent="0.25">
      <c r="A42" t="str">
        <v>SG17.22D</v>
      </c>
      <c r="B42" t="str">
        <v>T6292-Tạ Quang Thành</v>
      </c>
      <c r="C42" s="21">
        <f ca="1"/>
        <v>0</v>
      </c>
      <c r="D42" s="21" t="str">
        <f ca="1"/>
        <v/>
      </c>
      <c r="E42" s="21" t="str">
        <f ca="1"/>
        <v/>
      </c>
      <c r="F42" s="21" t="str">
        <f ca="1"/>
        <v/>
      </c>
      <c r="G42" s="21" t="str">
        <f ca="1"/>
        <v/>
      </c>
      <c r="H42" s="21" t="str">
        <f ca="1"/>
        <v/>
      </c>
      <c r="I42" s="21" t="str">
        <f ca="1"/>
        <v/>
      </c>
      <c r="J42" s="21" t="str">
        <f ca="1"/>
        <v/>
      </c>
      <c r="K42" s="21" t="str">
        <f ca="1"/>
        <v/>
      </c>
      <c r="L42" s="23" t="str">
        <f t="shared" ca="1" si="0"/>
        <v/>
      </c>
      <c r="M42" s="24" t="str">
        <f t="shared" ca="1" si="1"/>
        <v/>
      </c>
      <c r="N42" s="15" t="str">
        <f t="shared" ca="1" si="2"/>
        <v/>
      </c>
      <c r="O42" s="23" t="str">
        <f t="shared" ca="1" si="3"/>
        <v>Vắng</v>
      </c>
      <c r="P42" s="23" t="str">
        <f ca="1">IF(B42="","",
IF(NOT(ISNUMBER(H42)),"Vắng",
IF(C42=1,IF(INDEX(Source!$A$1:$Q$1000,MATCH('Chi tiết'!B42,Source!$B$1:$B$1000,0),16)&lt;'Báo cáo'!$C$5,"Đi làm","Chốt trễ"),
IF(AND(C42=2,O42="Chốt trễ"),IF(INDEX(Source!$A$1:$Q$1000,MATCH('Chi tiết'!B42,Source!$B$1:$B$1000,0)+1,16)&lt;'Báo cáo'!$C$5,"Đi làm","Chốt trễ"),
IF(AND(C42=12,O42="Đi làm"),IF(INDEX(Source!$A$1:$Q$1000,MATCH('Chi tiết'!B42,Source!$B$1:$B$1000,0)+COUNTIFS(Source!$B$1:$B$1000,B42,Source!$Q$1:$Q$1000,"Sáng"),16)&lt;'Báo cáo'!$C$5,"Đi làm","Chốt trễ"),IF(O42="Chốt trễ",IF(INDEX(Source!$A$1:$Q$1000,MATCH('Chi tiết'!B42,Source!$B$1:$B$1000,0)+1,16)&lt;'Báo cáo'!$C$5,"Đi làm","Chốt trễ"),IF(INDEX(Source!$A$1:$Q$1000,MATCH('Chi tiết'!B42,Source!$B$1:$B$1000,0)+COUNTIFS(Source!$B$1:$B$1000,B42,Source!$Q$1:$Q$1000,"Sáng"),16)&lt;'Báo cáo'!$C$5,"Đi làm","Chốt trễ")))))))</f>
        <v>Vắng</v>
      </c>
      <c r="Q42" s="23" t="str">
        <f t="shared" ca="1" si="4"/>
        <v>Vắng</v>
      </c>
      <c r="R42" s="14" t="str">
        <f t="shared" ca="1" si="5"/>
        <v>Vắng</v>
      </c>
      <c r="S42" t="str">
        <f ca="1">IF(OR(_xlfn.NUMBERVALUE(E42)&gt;='Báo cáo'!$C$6,_xlfn.NUMBERVALUE(I42)&gt;='Báo cáo'!$C$6),CONCATENATE(_xlfn.NUMBERVALUE(E42),"/",_xlfn.NUMBERVALUE(I42)),"")</f>
        <v/>
      </c>
      <c r="T42" t="str">
        <f ca="1">IF(Q42="Vắng","",IF(M42&lt;='Báo cáo'!$C$7,M42,""))</f>
        <v/>
      </c>
      <c r="U42" t="str">
        <f ca="1">IF(COUNTIFS(Source!$B$1:$B$1000,'Chi tiết'!B42,Source!$S$1:$S$1000,"Có")=0,"",INDEX(Source!$A$1:$S$1000,MATCH('Chi tiết'!B42,Source!$B$1:$B$1000,0)-1+MATCH("Có",INDIRECT("Source!S"&amp;MATCH('Chi tiết'!B42,Source!$B$1:$B$1000,0)&amp;":S"&amp;MATCH('Chi tiết'!B42,Source!$B$1:$B$1000,0)+COUNTIF(Source!$B$1:$B$1000,'Chi tiết'!B42)),0),1))</f>
        <v/>
      </c>
      <c r="V42" s="2" t="str">
        <f ca="1">IF(B40="","",IF(N42&lt;='Báo cáo'!$C$9,N42,""))</f>
        <v/>
      </c>
    </row>
    <row r="43" spans="1:22" x14ac:dyDescent="0.25">
      <c r="A43" t="str">
        <v>SG17.22D</v>
      </c>
      <c r="B43" t="str">
        <v>T57486-Nguyễn Thanh Lộc</v>
      </c>
      <c r="C43" s="21">
        <f ca="1"/>
        <v>0</v>
      </c>
      <c r="D43" s="21" t="str">
        <f ca="1"/>
        <v/>
      </c>
      <c r="E43" s="21" t="str">
        <f ca="1"/>
        <v/>
      </c>
      <c r="F43" s="21" t="str">
        <f ca="1"/>
        <v/>
      </c>
      <c r="G43" s="21" t="str">
        <f ca="1"/>
        <v/>
      </c>
      <c r="H43" s="21" t="str">
        <f ca="1"/>
        <v/>
      </c>
      <c r="I43" s="21" t="str">
        <f ca="1"/>
        <v/>
      </c>
      <c r="J43" s="21" t="str">
        <f ca="1"/>
        <v/>
      </c>
      <c r="K43" s="21" t="str">
        <f ca="1"/>
        <v/>
      </c>
      <c r="L43" s="23" t="str">
        <f t="shared" ca="1" si="0"/>
        <v/>
      </c>
      <c r="M43" s="24" t="str">
        <f t="shared" ca="1" si="1"/>
        <v/>
      </c>
      <c r="N43" s="15" t="str">
        <f t="shared" ca="1" si="2"/>
        <v/>
      </c>
      <c r="O43" s="23" t="str">
        <f t="shared" ca="1" si="3"/>
        <v>Vắng</v>
      </c>
      <c r="P43" s="23" t="str">
        <f ca="1">IF(B43="","",
IF(NOT(ISNUMBER(H43)),"Vắng",
IF(C43=1,IF(INDEX(Source!$A$1:$Q$1000,MATCH('Chi tiết'!B43,Source!$B$1:$B$1000,0),16)&lt;'Báo cáo'!$C$5,"Đi làm","Chốt trễ"),
IF(AND(C43=2,O43="Chốt trễ"),IF(INDEX(Source!$A$1:$Q$1000,MATCH('Chi tiết'!B43,Source!$B$1:$B$1000,0)+1,16)&lt;'Báo cáo'!$C$5,"Đi làm","Chốt trễ"),
IF(AND(C43=12,O43="Đi làm"),IF(INDEX(Source!$A$1:$Q$1000,MATCH('Chi tiết'!B43,Source!$B$1:$B$1000,0)+COUNTIFS(Source!$B$1:$B$1000,B43,Source!$Q$1:$Q$1000,"Sáng"),16)&lt;'Báo cáo'!$C$5,"Đi làm","Chốt trễ"),IF(O43="Chốt trễ",IF(INDEX(Source!$A$1:$Q$1000,MATCH('Chi tiết'!B43,Source!$B$1:$B$1000,0)+1,16)&lt;'Báo cáo'!$C$5,"Đi làm","Chốt trễ"),IF(INDEX(Source!$A$1:$Q$1000,MATCH('Chi tiết'!B43,Source!$B$1:$B$1000,0)+COUNTIFS(Source!$B$1:$B$1000,B43,Source!$Q$1:$Q$1000,"Sáng"),16)&lt;'Báo cáo'!$C$5,"Đi làm","Chốt trễ")))))))</f>
        <v>Vắng</v>
      </c>
      <c r="Q43" s="23" t="str">
        <f t="shared" ca="1" si="4"/>
        <v>Vắng</v>
      </c>
      <c r="R43" s="14" t="str">
        <f t="shared" ca="1" si="5"/>
        <v>Vắng</v>
      </c>
      <c r="S43" t="str">
        <f ca="1">IF(OR(_xlfn.NUMBERVALUE(E43)&gt;='Báo cáo'!$C$6,_xlfn.NUMBERVALUE(I43)&gt;='Báo cáo'!$C$6),CONCATENATE(_xlfn.NUMBERVALUE(E43),"/",_xlfn.NUMBERVALUE(I43)),"")</f>
        <v/>
      </c>
      <c r="T43" t="str">
        <f ca="1">IF(Q43="Vắng","",IF(M43&lt;='Báo cáo'!$C$7,M43,""))</f>
        <v/>
      </c>
      <c r="U43" t="str">
        <f ca="1">IF(COUNTIFS(Source!$B$1:$B$1000,'Chi tiết'!B43,Source!$S$1:$S$1000,"Có")=0,"",INDEX(Source!$A$1:$S$1000,MATCH('Chi tiết'!B43,Source!$B$1:$B$1000,0)-1+MATCH("Có",INDIRECT("Source!S"&amp;MATCH('Chi tiết'!B43,Source!$B$1:$B$1000,0)&amp;":S"&amp;MATCH('Chi tiết'!B43,Source!$B$1:$B$1000,0)+COUNTIF(Source!$B$1:$B$1000,'Chi tiết'!B43)),0),1))</f>
        <v/>
      </c>
      <c r="V43" s="2" t="str">
        <f ca="1">IF(B41="","",IF(N43&lt;='Báo cáo'!$C$9,N43,""))</f>
        <v/>
      </c>
    </row>
    <row r="44" spans="1:22" x14ac:dyDescent="0.25">
      <c r="A44" t="str">
        <v>SG17.22D</v>
      </c>
      <c r="B44" t="str">
        <v>T87145-Trương Thị Phương Hằng</v>
      </c>
      <c r="C44" s="21">
        <f ca="1"/>
        <v>0</v>
      </c>
      <c r="D44" s="21" t="str">
        <f ca="1"/>
        <v/>
      </c>
      <c r="E44" s="21" t="str">
        <f ca="1"/>
        <v/>
      </c>
      <c r="F44" s="21" t="str">
        <f ca="1"/>
        <v/>
      </c>
      <c r="G44" s="21" t="str">
        <f ca="1"/>
        <v/>
      </c>
      <c r="H44" s="21" t="str">
        <f ca="1"/>
        <v/>
      </c>
      <c r="I44" s="21" t="str">
        <f ca="1"/>
        <v/>
      </c>
      <c r="J44" s="21" t="str">
        <f ca="1"/>
        <v/>
      </c>
      <c r="K44" s="21" t="str">
        <f ca="1"/>
        <v/>
      </c>
      <c r="L44" s="23" t="str">
        <f t="shared" ca="1" si="0"/>
        <v/>
      </c>
      <c r="M44" s="24" t="str">
        <f t="shared" ca="1" si="1"/>
        <v/>
      </c>
      <c r="N44" s="15" t="str">
        <f t="shared" ca="1" si="2"/>
        <v/>
      </c>
      <c r="O44" s="23" t="str">
        <f t="shared" ca="1" si="3"/>
        <v>Vắng</v>
      </c>
      <c r="P44" s="23" t="str">
        <f ca="1">IF(B44="","",
IF(NOT(ISNUMBER(H44)),"Vắng",
IF(C44=1,IF(INDEX(Source!$A$1:$Q$1000,MATCH('Chi tiết'!B44,Source!$B$1:$B$1000,0),16)&lt;'Báo cáo'!$C$5,"Đi làm","Chốt trễ"),
IF(AND(C44=2,O44="Chốt trễ"),IF(INDEX(Source!$A$1:$Q$1000,MATCH('Chi tiết'!B44,Source!$B$1:$B$1000,0)+1,16)&lt;'Báo cáo'!$C$5,"Đi làm","Chốt trễ"),
IF(AND(C44=12,O44="Đi làm"),IF(INDEX(Source!$A$1:$Q$1000,MATCH('Chi tiết'!B44,Source!$B$1:$B$1000,0)+COUNTIFS(Source!$B$1:$B$1000,B44,Source!$Q$1:$Q$1000,"Sáng"),16)&lt;'Báo cáo'!$C$5,"Đi làm","Chốt trễ"),IF(O44="Chốt trễ",IF(INDEX(Source!$A$1:$Q$1000,MATCH('Chi tiết'!B44,Source!$B$1:$B$1000,0)+1,16)&lt;'Báo cáo'!$C$5,"Đi làm","Chốt trễ"),IF(INDEX(Source!$A$1:$Q$1000,MATCH('Chi tiết'!B44,Source!$B$1:$B$1000,0)+COUNTIFS(Source!$B$1:$B$1000,B44,Source!$Q$1:$Q$1000,"Sáng"),16)&lt;'Báo cáo'!$C$5,"Đi làm","Chốt trễ")))))))</f>
        <v>Vắng</v>
      </c>
      <c r="Q44" s="23" t="str">
        <f t="shared" ca="1" si="4"/>
        <v>Vắng</v>
      </c>
      <c r="R44" s="14" t="str">
        <f t="shared" ca="1" si="5"/>
        <v>Vắng</v>
      </c>
      <c r="S44" t="str">
        <f ca="1">IF(OR(_xlfn.NUMBERVALUE(E44)&gt;='Báo cáo'!$C$6,_xlfn.NUMBERVALUE(I44)&gt;='Báo cáo'!$C$6),CONCATENATE(_xlfn.NUMBERVALUE(E44),"/",_xlfn.NUMBERVALUE(I44)),"")</f>
        <v/>
      </c>
      <c r="T44" t="str">
        <f ca="1">IF(Q44="Vắng","",IF(M44&lt;='Báo cáo'!$C$7,M44,""))</f>
        <v/>
      </c>
      <c r="U44" t="str">
        <f ca="1">IF(COUNTIFS(Source!$B$1:$B$1000,'Chi tiết'!B44,Source!$S$1:$S$1000,"Có")=0,"",INDEX(Source!$A$1:$S$1000,MATCH('Chi tiết'!B44,Source!$B$1:$B$1000,0)-1+MATCH("Có",INDIRECT("Source!S"&amp;MATCH('Chi tiết'!B44,Source!$B$1:$B$1000,0)&amp;":S"&amp;MATCH('Chi tiết'!B44,Source!$B$1:$B$1000,0)+COUNTIF(Source!$B$1:$B$1000,'Chi tiết'!B44)),0),1))</f>
        <v/>
      </c>
      <c r="V44" s="2" t="str">
        <f ca="1">IF(B42="","",IF(N44&lt;='Báo cáo'!$C$9,N44,""))</f>
        <v/>
      </c>
    </row>
    <row r="45" spans="1:22" x14ac:dyDescent="0.25">
      <c r="A45" t="str">
        <v>SG17.22D</v>
      </c>
      <c r="B45" t="str">
        <v>T69696- Mai Thanh Hoàng</v>
      </c>
      <c r="C45" s="21">
        <f ca="1"/>
        <v>0</v>
      </c>
      <c r="D45" s="21" t="str">
        <f ca="1"/>
        <v/>
      </c>
      <c r="E45" s="21" t="str">
        <f ca="1"/>
        <v/>
      </c>
      <c r="F45" s="21" t="str">
        <f ca="1"/>
        <v/>
      </c>
      <c r="G45" s="21" t="str">
        <f ca="1"/>
        <v/>
      </c>
      <c r="H45" s="21" t="str">
        <f ca="1"/>
        <v/>
      </c>
      <c r="I45" s="21" t="str">
        <f ca="1"/>
        <v/>
      </c>
      <c r="J45" s="21" t="str">
        <f ca="1"/>
        <v/>
      </c>
      <c r="K45" s="21" t="str">
        <f ca="1"/>
        <v/>
      </c>
      <c r="L45" s="23" t="str">
        <f t="shared" ca="1" si="0"/>
        <v/>
      </c>
      <c r="M45" s="24" t="str">
        <f t="shared" ca="1" si="1"/>
        <v/>
      </c>
      <c r="N45" s="15" t="str">
        <f t="shared" ca="1" si="2"/>
        <v/>
      </c>
      <c r="O45" s="23" t="str">
        <f t="shared" ca="1" si="3"/>
        <v>Vắng</v>
      </c>
      <c r="P45" s="23" t="str">
        <f ca="1">IF(B45="","",
IF(NOT(ISNUMBER(H45)),"Vắng",
IF(C45=1,IF(INDEX(Source!$A$1:$Q$1000,MATCH('Chi tiết'!B45,Source!$B$1:$B$1000,0),16)&lt;'Báo cáo'!$C$5,"Đi làm","Chốt trễ"),
IF(AND(C45=2,O45="Chốt trễ"),IF(INDEX(Source!$A$1:$Q$1000,MATCH('Chi tiết'!B45,Source!$B$1:$B$1000,0)+1,16)&lt;'Báo cáo'!$C$5,"Đi làm","Chốt trễ"),
IF(AND(C45=12,O45="Đi làm"),IF(INDEX(Source!$A$1:$Q$1000,MATCH('Chi tiết'!B45,Source!$B$1:$B$1000,0)+COUNTIFS(Source!$B$1:$B$1000,B45,Source!$Q$1:$Q$1000,"Sáng"),16)&lt;'Báo cáo'!$C$5,"Đi làm","Chốt trễ"),IF(O45="Chốt trễ",IF(INDEX(Source!$A$1:$Q$1000,MATCH('Chi tiết'!B45,Source!$B$1:$B$1000,0)+1,16)&lt;'Báo cáo'!$C$5,"Đi làm","Chốt trễ"),IF(INDEX(Source!$A$1:$Q$1000,MATCH('Chi tiết'!B45,Source!$B$1:$B$1000,0)+COUNTIFS(Source!$B$1:$B$1000,B45,Source!$Q$1:$Q$1000,"Sáng"),16)&lt;'Báo cáo'!$C$5,"Đi làm","Chốt trễ")))))))</f>
        <v>Vắng</v>
      </c>
      <c r="Q45" s="23" t="str">
        <f t="shared" ca="1" si="4"/>
        <v>Vắng</v>
      </c>
      <c r="R45" s="14" t="str">
        <f t="shared" ca="1" si="5"/>
        <v>Vắng</v>
      </c>
      <c r="S45" t="str">
        <f ca="1">IF(OR(_xlfn.NUMBERVALUE(E45)&gt;='Báo cáo'!$C$6,_xlfn.NUMBERVALUE(I45)&gt;='Báo cáo'!$C$6),CONCATENATE(_xlfn.NUMBERVALUE(E45),"/",_xlfn.NUMBERVALUE(I45)),"")</f>
        <v/>
      </c>
      <c r="T45" t="str">
        <f ca="1">IF(Q45="Vắng","",IF(M45&lt;='Báo cáo'!$C$7,M45,""))</f>
        <v/>
      </c>
      <c r="U45" t="str">
        <f ca="1">IF(COUNTIFS(Source!$B$1:$B$1000,'Chi tiết'!B45,Source!$S$1:$S$1000,"Có")=0,"",INDEX(Source!$A$1:$S$1000,MATCH('Chi tiết'!B45,Source!$B$1:$B$1000,0)-1+MATCH("Có",INDIRECT("Source!S"&amp;MATCH('Chi tiết'!B45,Source!$B$1:$B$1000,0)&amp;":S"&amp;MATCH('Chi tiết'!B45,Source!$B$1:$B$1000,0)+COUNTIF(Source!$B$1:$B$1000,'Chi tiết'!B45)),0),1))</f>
        <v/>
      </c>
      <c r="V45" s="2" t="str">
        <f ca="1">IF(B43="","",IF(N45&lt;='Báo cáo'!$C$9,N45,""))</f>
        <v/>
      </c>
    </row>
    <row r="46" spans="1:22" x14ac:dyDescent="0.25">
      <c r="A46" t="str">
        <v>SG17.22D</v>
      </c>
      <c r="B46" t="str">
        <v>T134212-Nguyễn Văn Sang</v>
      </c>
      <c r="C46" s="21">
        <f ca="1"/>
        <v>12</v>
      </c>
      <c r="D46" s="21">
        <f ca="1"/>
        <v>117</v>
      </c>
      <c r="E46" s="21">
        <f ca="1"/>
        <v>95</v>
      </c>
      <c r="F46" s="21">
        <f ca="1"/>
        <v>3</v>
      </c>
      <c r="G46" s="21">
        <f ca="1"/>
        <v>19</v>
      </c>
      <c r="H46" s="21">
        <f ca="1"/>
        <v>560</v>
      </c>
      <c r="I46" s="21">
        <f ca="1"/>
        <v>442</v>
      </c>
      <c r="J46" s="21">
        <f ca="1"/>
        <v>21</v>
      </c>
      <c r="K46" s="21">
        <f ca="1"/>
        <v>97</v>
      </c>
      <c r="L46" s="23">
        <f t="shared" ca="1" si="0"/>
        <v>677</v>
      </c>
      <c r="M46" s="24">
        <f t="shared" ca="1" si="1"/>
        <v>537</v>
      </c>
      <c r="N46" s="15">
        <f t="shared" ca="1" si="2"/>
        <v>0.79320531757754797</v>
      </c>
      <c r="O46" s="23" t="str">
        <f t="shared" ca="1" si="3"/>
        <v>Đi làm</v>
      </c>
      <c r="P46" s="23" t="str">
        <f ca="1">IF(B46="","",
IF(NOT(ISNUMBER(H46)),"Vắng",
IF(C46=1,IF(INDEX(Source!$A$1:$Q$1000,MATCH('Chi tiết'!B46,Source!$B$1:$B$1000,0),16)&lt;'Báo cáo'!$C$5,"Đi làm","Chốt trễ"),
IF(AND(C46=2,O46="Chốt trễ"),IF(INDEX(Source!$A$1:$Q$1000,MATCH('Chi tiết'!B46,Source!$B$1:$B$1000,0)+1,16)&lt;'Báo cáo'!$C$5,"Đi làm","Chốt trễ"),
IF(AND(C46=12,O46="Đi làm"),IF(INDEX(Source!$A$1:$Q$1000,MATCH('Chi tiết'!B46,Source!$B$1:$B$1000,0)+COUNTIFS(Source!$B$1:$B$1000,B46,Source!$Q$1:$Q$1000,"Sáng"),16)&lt;'Báo cáo'!$C$5,"Đi làm","Chốt trễ"),IF(O46="Chốt trễ",IF(INDEX(Source!$A$1:$Q$1000,MATCH('Chi tiết'!B46,Source!$B$1:$B$1000,0)+1,16)&lt;'Báo cáo'!$C$5,"Đi làm","Chốt trễ"),IF(INDEX(Source!$A$1:$Q$1000,MATCH('Chi tiết'!B46,Source!$B$1:$B$1000,0)+COUNTIFS(Source!$B$1:$B$1000,B46,Source!$Q$1:$Q$1000,"Sáng"),16)&lt;'Báo cáo'!$C$5,"Đi làm","Chốt trễ")))))))</f>
        <v>Đi làm</v>
      </c>
      <c r="Q46" s="23" t="str">
        <f t="shared" ca="1" si="4"/>
        <v>Đi làm</v>
      </c>
      <c r="R46" s="14" t="str">
        <f t="shared" ca="1" si="5"/>
        <v>Đúng giờ</v>
      </c>
      <c r="S46" t="str">
        <f ca="1">IF(OR(_xlfn.NUMBERVALUE(E46)&gt;='Báo cáo'!$C$6,_xlfn.NUMBERVALUE(I46)&gt;='Báo cáo'!$C$6),CONCATENATE(_xlfn.NUMBERVALUE(E46),"/",_xlfn.NUMBERVALUE(I46)),"")</f>
        <v>95/442</v>
      </c>
      <c r="T46" t="str">
        <f ca="1">IF(Q46="Vắng","",IF(M46&lt;='Báo cáo'!$C$7,M46,""))</f>
        <v/>
      </c>
      <c r="U46" t="str">
        <f ca="1">IF(COUNTIFS(Source!$B$1:$B$1000,'Chi tiết'!B46,Source!$S$1:$S$1000,"Có")=0,"",INDEX(Source!$A$1:$S$1000,MATCH('Chi tiết'!B46,Source!$B$1:$B$1000,0)-1+MATCH("Có",INDIRECT("Source!S"&amp;MATCH('Chi tiết'!B46,Source!$B$1:$B$1000,0)&amp;":S"&amp;MATCH('Chi tiết'!B46,Source!$B$1:$B$1000,0)+COUNTIF(Source!$B$1:$B$1000,'Chi tiết'!B46)),0),1))</f>
        <v/>
      </c>
      <c r="V46" s="2" t="str">
        <f ca="1">IF(B44="","",IF(N46&lt;='Báo cáo'!$C$9,N46,""))</f>
        <v/>
      </c>
    </row>
    <row r="47" spans="1:22" x14ac:dyDescent="0.25">
      <c r="A47" t="str">
        <v>SG17.22E</v>
      </c>
      <c r="B47" t="str">
        <v>T897-Nguyễn Quốc Hảo</v>
      </c>
      <c r="C47" s="21">
        <f ca="1"/>
        <v>0</v>
      </c>
      <c r="D47" s="21" t="str">
        <f ca="1"/>
        <v/>
      </c>
      <c r="E47" s="21" t="str">
        <f ca="1"/>
        <v/>
      </c>
      <c r="F47" s="21" t="str">
        <f ca="1"/>
        <v/>
      </c>
      <c r="G47" s="21" t="str">
        <f ca="1"/>
        <v/>
      </c>
      <c r="H47" s="21" t="str">
        <f ca="1"/>
        <v/>
      </c>
      <c r="I47" s="21" t="str">
        <f ca="1"/>
        <v/>
      </c>
      <c r="J47" s="21" t="str">
        <f ca="1"/>
        <v/>
      </c>
      <c r="K47" s="21" t="str">
        <f ca="1"/>
        <v/>
      </c>
      <c r="L47" s="23" t="str">
        <f t="shared" ca="1" si="0"/>
        <v/>
      </c>
      <c r="M47" s="24" t="str">
        <f t="shared" ca="1" si="1"/>
        <v/>
      </c>
      <c r="N47" s="15" t="str">
        <f t="shared" ca="1" si="2"/>
        <v/>
      </c>
      <c r="O47" s="23" t="str">
        <f t="shared" ca="1" si="3"/>
        <v>Vắng</v>
      </c>
      <c r="P47" s="23" t="str">
        <f ca="1">IF(B47="","",
IF(NOT(ISNUMBER(H47)),"Vắng",
IF(C47=1,IF(INDEX(Source!$A$1:$Q$1000,MATCH('Chi tiết'!B47,Source!$B$1:$B$1000,0),16)&lt;'Báo cáo'!$C$5,"Đi làm","Chốt trễ"),
IF(AND(C47=2,O47="Chốt trễ"),IF(INDEX(Source!$A$1:$Q$1000,MATCH('Chi tiết'!B47,Source!$B$1:$B$1000,0)+1,16)&lt;'Báo cáo'!$C$5,"Đi làm","Chốt trễ"),
IF(AND(C47=12,O47="Đi làm"),IF(INDEX(Source!$A$1:$Q$1000,MATCH('Chi tiết'!B47,Source!$B$1:$B$1000,0)+COUNTIFS(Source!$B$1:$B$1000,B47,Source!$Q$1:$Q$1000,"Sáng"),16)&lt;'Báo cáo'!$C$5,"Đi làm","Chốt trễ"),IF(O47="Chốt trễ",IF(INDEX(Source!$A$1:$Q$1000,MATCH('Chi tiết'!B47,Source!$B$1:$B$1000,0)+1,16)&lt;'Báo cáo'!$C$5,"Đi làm","Chốt trễ"),IF(INDEX(Source!$A$1:$Q$1000,MATCH('Chi tiết'!B47,Source!$B$1:$B$1000,0)+COUNTIFS(Source!$B$1:$B$1000,B47,Source!$Q$1:$Q$1000,"Sáng"),16)&lt;'Báo cáo'!$C$5,"Đi làm","Chốt trễ")))))))</f>
        <v>Vắng</v>
      </c>
      <c r="Q47" s="23" t="str">
        <f t="shared" ca="1" si="4"/>
        <v>Vắng</v>
      </c>
      <c r="R47" s="14" t="str">
        <f t="shared" ca="1" si="5"/>
        <v>Vắng</v>
      </c>
      <c r="S47" t="str">
        <f ca="1">IF(OR(_xlfn.NUMBERVALUE(E47)&gt;='Báo cáo'!$C$6,_xlfn.NUMBERVALUE(I47)&gt;='Báo cáo'!$C$6),CONCATENATE(_xlfn.NUMBERVALUE(E47),"/",_xlfn.NUMBERVALUE(I47)),"")</f>
        <v/>
      </c>
      <c r="T47" t="str">
        <f ca="1">IF(Q47="Vắng","",IF(M47&lt;='Báo cáo'!$C$7,M47,""))</f>
        <v/>
      </c>
      <c r="U47" t="str">
        <f ca="1">IF(COUNTIFS(Source!$B$1:$B$1000,'Chi tiết'!B47,Source!$S$1:$S$1000,"Có")=0,"",INDEX(Source!$A$1:$S$1000,MATCH('Chi tiết'!B47,Source!$B$1:$B$1000,0)-1+MATCH("Có",INDIRECT("Source!S"&amp;MATCH('Chi tiết'!B47,Source!$B$1:$B$1000,0)&amp;":S"&amp;MATCH('Chi tiết'!B47,Source!$B$1:$B$1000,0)+COUNTIF(Source!$B$1:$B$1000,'Chi tiết'!B47)),0),1))</f>
        <v/>
      </c>
      <c r="V47" s="2" t="str">
        <f ca="1">IF(B45="","",IF(N47&lt;='Báo cáo'!$C$9,N47,""))</f>
        <v/>
      </c>
    </row>
    <row r="48" spans="1:22" x14ac:dyDescent="0.25">
      <c r="A48" t="str">
        <v>SG17.22E</v>
      </c>
      <c r="B48" t="str">
        <v>T18914-Nguyễn Tấn Thành</v>
      </c>
      <c r="C48" s="21">
        <f ca="1"/>
        <v>0</v>
      </c>
      <c r="D48" s="21" t="str">
        <f ca="1"/>
        <v/>
      </c>
      <c r="E48" s="21" t="str">
        <f ca="1"/>
        <v/>
      </c>
      <c r="F48" s="21" t="str">
        <f ca="1"/>
        <v/>
      </c>
      <c r="G48" s="21" t="str">
        <f ca="1"/>
        <v/>
      </c>
      <c r="H48" s="21" t="str">
        <f ca="1"/>
        <v/>
      </c>
      <c r="I48" s="21" t="str">
        <f ca="1"/>
        <v/>
      </c>
      <c r="J48" s="21" t="str">
        <f ca="1"/>
        <v/>
      </c>
      <c r="K48" s="21" t="str">
        <f ca="1"/>
        <v/>
      </c>
      <c r="L48" s="23" t="str">
        <f t="shared" ca="1" si="0"/>
        <v/>
      </c>
      <c r="M48" s="24" t="str">
        <f t="shared" ca="1" si="1"/>
        <v/>
      </c>
      <c r="N48" s="15" t="str">
        <f t="shared" ca="1" si="2"/>
        <v/>
      </c>
      <c r="O48" s="23" t="str">
        <f t="shared" ca="1" si="3"/>
        <v>Vắng</v>
      </c>
      <c r="P48" s="23" t="str">
        <f ca="1">IF(B48="","",
IF(NOT(ISNUMBER(H48)),"Vắng",
IF(C48=1,IF(INDEX(Source!$A$1:$Q$1000,MATCH('Chi tiết'!B48,Source!$B$1:$B$1000,0),16)&lt;'Báo cáo'!$C$5,"Đi làm","Chốt trễ"),
IF(AND(C48=2,O48="Chốt trễ"),IF(INDEX(Source!$A$1:$Q$1000,MATCH('Chi tiết'!B48,Source!$B$1:$B$1000,0)+1,16)&lt;'Báo cáo'!$C$5,"Đi làm","Chốt trễ"),
IF(AND(C48=12,O48="Đi làm"),IF(INDEX(Source!$A$1:$Q$1000,MATCH('Chi tiết'!B48,Source!$B$1:$B$1000,0)+COUNTIFS(Source!$B$1:$B$1000,B48,Source!$Q$1:$Q$1000,"Sáng"),16)&lt;'Báo cáo'!$C$5,"Đi làm","Chốt trễ"),IF(O48="Chốt trễ",IF(INDEX(Source!$A$1:$Q$1000,MATCH('Chi tiết'!B48,Source!$B$1:$B$1000,0)+1,16)&lt;'Báo cáo'!$C$5,"Đi làm","Chốt trễ"),IF(INDEX(Source!$A$1:$Q$1000,MATCH('Chi tiết'!B48,Source!$B$1:$B$1000,0)+COUNTIFS(Source!$B$1:$B$1000,B48,Source!$Q$1:$Q$1000,"Sáng"),16)&lt;'Báo cáo'!$C$5,"Đi làm","Chốt trễ")))))))</f>
        <v>Vắng</v>
      </c>
      <c r="Q48" s="23" t="str">
        <f t="shared" ca="1" si="4"/>
        <v>Vắng</v>
      </c>
      <c r="R48" s="14" t="str">
        <f t="shared" ca="1" si="5"/>
        <v>Vắng</v>
      </c>
      <c r="S48" t="str">
        <f ca="1">IF(OR(_xlfn.NUMBERVALUE(E48)&gt;='Báo cáo'!$C$6,_xlfn.NUMBERVALUE(I48)&gt;='Báo cáo'!$C$6),CONCATENATE(_xlfn.NUMBERVALUE(E48),"/",_xlfn.NUMBERVALUE(I48)),"")</f>
        <v/>
      </c>
      <c r="T48" t="str">
        <f ca="1">IF(Q48="Vắng","",IF(M48&lt;='Báo cáo'!$C$7,M48,""))</f>
        <v/>
      </c>
      <c r="U48" t="str">
        <f ca="1">IF(COUNTIFS(Source!$B$1:$B$1000,'Chi tiết'!B48,Source!$S$1:$S$1000,"Có")=0,"",INDEX(Source!$A$1:$S$1000,MATCH('Chi tiết'!B48,Source!$B$1:$B$1000,0)-1+MATCH("Có",INDIRECT("Source!S"&amp;MATCH('Chi tiết'!B48,Source!$B$1:$B$1000,0)&amp;":S"&amp;MATCH('Chi tiết'!B48,Source!$B$1:$B$1000,0)+COUNTIF(Source!$B$1:$B$1000,'Chi tiết'!B48)),0),1))</f>
        <v/>
      </c>
      <c r="V48" s="2" t="str">
        <f ca="1">IF(B46="","",IF(N48&lt;='Báo cáo'!$C$9,N48,""))</f>
        <v/>
      </c>
    </row>
    <row r="49" spans="1:22" x14ac:dyDescent="0.25">
      <c r="A49" t="str">
        <v>SG17.22E</v>
      </c>
      <c r="B49" t="str">
        <v>T59802-Phan Văn Chung</v>
      </c>
      <c r="C49" s="21">
        <f ca="1"/>
        <v>0</v>
      </c>
      <c r="D49" s="21" t="str">
        <f ca="1"/>
        <v/>
      </c>
      <c r="E49" s="21" t="str">
        <f ca="1"/>
        <v/>
      </c>
      <c r="F49" s="21" t="str">
        <f ca="1"/>
        <v/>
      </c>
      <c r="G49" s="21" t="str">
        <f ca="1"/>
        <v/>
      </c>
      <c r="H49" s="21" t="str">
        <f ca="1"/>
        <v/>
      </c>
      <c r="I49" s="21" t="str">
        <f ca="1"/>
        <v/>
      </c>
      <c r="J49" s="21" t="str">
        <f ca="1"/>
        <v/>
      </c>
      <c r="K49" s="21" t="str">
        <f ca="1"/>
        <v/>
      </c>
      <c r="L49" s="23" t="str">
        <f t="shared" ca="1" si="0"/>
        <v/>
      </c>
      <c r="M49" s="24" t="str">
        <f t="shared" ca="1" si="1"/>
        <v/>
      </c>
      <c r="N49" s="15" t="str">
        <f t="shared" ca="1" si="2"/>
        <v/>
      </c>
      <c r="O49" s="23" t="str">
        <f t="shared" ca="1" si="3"/>
        <v>Vắng</v>
      </c>
      <c r="P49" s="23" t="str">
        <f ca="1">IF(B49="","",
IF(NOT(ISNUMBER(H49)),"Vắng",
IF(C49=1,IF(INDEX(Source!$A$1:$Q$1000,MATCH('Chi tiết'!B49,Source!$B$1:$B$1000,0),16)&lt;'Báo cáo'!$C$5,"Đi làm","Chốt trễ"),
IF(AND(C49=2,O49="Chốt trễ"),IF(INDEX(Source!$A$1:$Q$1000,MATCH('Chi tiết'!B49,Source!$B$1:$B$1000,0)+1,16)&lt;'Báo cáo'!$C$5,"Đi làm","Chốt trễ"),
IF(AND(C49=12,O49="Đi làm"),IF(INDEX(Source!$A$1:$Q$1000,MATCH('Chi tiết'!B49,Source!$B$1:$B$1000,0)+COUNTIFS(Source!$B$1:$B$1000,B49,Source!$Q$1:$Q$1000,"Sáng"),16)&lt;'Báo cáo'!$C$5,"Đi làm","Chốt trễ"),IF(O49="Chốt trễ",IF(INDEX(Source!$A$1:$Q$1000,MATCH('Chi tiết'!B49,Source!$B$1:$B$1000,0)+1,16)&lt;'Báo cáo'!$C$5,"Đi làm","Chốt trễ"),IF(INDEX(Source!$A$1:$Q$1000,MATCH('Chi tiết'!B49,Source!$B$1:$B$1000,0)+COUNTIFS(Source!$B$1:$B$1000,B49,Source!$Q$1:$Q$1000,"Sáng"),16)&lt;'Báo cáo'!$C$5,"Đi làm","Chốt trễ")))))))</f>
        <v>Vắng</v>
      </c>
      <c r="Q49" s="23" t="str">
        <f t="shared" ca="1" si="4"/>
        <v>Vắng</v>
      </c>
      <c r="R49" s="14" t="str">
        <f t="shared" ca="1" si="5"/>
        <v>Vắng</v>
      </c>
      <c r="S49" t="str">
        <f ca="1">IF(OR(_xlfn.NUMBERVALUE(E49)&gt;='Báo cáo'!$C$6,_xlfn.NUMBERVALUE(I49)&gt;='Báo cáo'!$C$6),CONCATENATE(_xlfn.NUMBERVALUE(E49),"/",_xlfn.NUMBERVALUE(I49)),"")</f>
        <v/>
      </c>
      <c r="T49" t="str">
        <f ca="1">IF(Q49="Vắng","",IF(M49&lt;='Báo cáo'!$C$7,M49,""))</f>
        <v/>
      </c>
      <c r="U49" t="str">
        <f ca="1">IF(COUNTIFS(Source!$B$1:$B$1000,'Chi tiết'!B49,Source!$S$1:$S$1000,"Có")=0,"",INDEX(Source!$A$1:$S$1000,MATCH('Chi tiết'!B49,Source!$B$1:$B$1000,0)-1+MATCH("Có",INDIRECT("Source!S"&amp;MATCH('Chi tiết'!B49,Source!$B$1:$B$1000,0)&amp;":S"&amp;MATCH('Chi tiết'!B49,Source!$B$1:$B$1000,0)+COUNTIF(Source!$B$1:$B$1000,'Chi tiết'!B49)),0),1))</f>
        <v/>
      </c>
      <c r="V49" s="2" t="str">
        <f ca="1">IF(B47="","",IF(N49&lt;='Báo cáo'!$C$9,N49,""))</f>
        <v/>
      </c>
    </row>
    <row r="50" spans="1:22" x14ac:dyDescent="0.25">
      <c r="A50" t="str">
        <v>SG17.22E</v>
      </c>
      <c r="B50" t="str">
        <v>T60446-Huỳnh Minh Tuấn</v>
      </c>
      <c r="C50" s="21">
        <f ca="1"/>
        <v>0</v>
      </c>
      <c r="D50" s="21" t="str">
        <f ca="1"/>
        <v/>
      </c>
      <c r="E50" s="21" t="str">
        <f ca="1"/>
        <v/>
      </c>
      <c r="F50" s="21" t="str">
        <f ca="1"/>
        <v/>
      </c>
      <c r="G50" s="21" t="str">
        <f ca="1"/>
        <v/>
      </c>
      <c r="H50" s="21" t="str">
        <f ca="1"/>
        <v/>
      </c>
      <c r="I50" s="21" t="str">
        <f ca="1"/>
        <v/>
      </c>
      <c r="J50" s="21" t="str">
        <f ca="1"/>
        <v/>
      </c>
      <c r="K50" s="21" t="str">
        <f ca="1"/>
        <v/>
      </c>
      <c r="L50" s="23" t="str">
        <f t="shared" ca="1" si="0"/>
        <v/>
      </c>
      <c r="M50" s="24" t="str">
        <f t="shared" ca="1" si="1"/>
        <v/>
      </c>
      <c r="N50" s="15" t="str">
        <f t="shared" ca="1" si="2"/>
        <v/>
      </c>
      <c r="O50" s="23" t="str">
        <f t="shared" ca="1" si="3"/>
        <v>Vắng</v>
      </c>
      <c r="P50" s="23" t="str">
        <f ca="1">IF(B50="","",
IF(NOT(ISNUMBER(H50)),"Vắng",
IF(C50=1,IF(INDEX(Source!$A$1:$Q$1000,MATCH('Chi tiết'!B50,Source!$B$1:$B$1000,0),16)&lt;'Báo cáo'!$C$5,"Đi làm","Chốt trễ"),
IF(AND(C50=2,O50="Chốt trễ"),IF(INDEX(Source!$A$1:$Q$1000,MATCH('Chi tiết'!B50,Source!$B$1:$B$1000,0)+1,16)&lt;'Báo cáo'!$C$5,"Đi làm","Chốt trễ"),
IF(AND(C50=12,O50="Đi làm"),IF(INDEX(Source!$A$1:$Q$1000,MATCH('Chi tiết'!B50,Source!$B$1:$B$1000,0)+COUNTIFS(Source!$B$1:$B$1000,B50,Source!$Q$1:$Q$1000,"Sáng"),16)&lt;'Báo cáo'!$C$5,"Đi làm","Chốt trễ"),IF(O50="Chốt trễ",IF(INDEX(Source!$A$1:$Q$1000,MATCH('Chi tiết'!B50,Source!$B$1:$B$1000,0)+1,16)&lt;'Báo cáo'!$C$5,"Đi làm","Chốt trễ"),IF(INDEX(Source!$A$1:$Q$1000,MATCH('Chi tiết'!B50,Source!$B$1:$B$1000,0)+COUNTIFS(Source!$B$1:$B$1000,B50,Source!$Q$1:$Q$1000,"Sáng"),16)&lt;'Báo cáo'!$C$5,"Đi làm","Chốt trễ")))))))</f>
        <v>Vắng</v>
      </c>
      <c r="Q50" s="23" t="str">
        <f t="shared" ca="1" si="4"/>
        <v>Vắng</v>
      </c>
      <c r="R50" s="14" t="str">
        <f t="shared" ca="1" si="5"/>
        <v>Vắng</v>
      </c>
      <c r="S50" t="str">
        <f ca="1">IF(OR(_xlfn.NUMBERVALUE(E50)&gt;='Báo cáo'!$C$6,_xlfn.NUMBERVALUE(I50)&gt;='Báo cáo'!$C$6),CONCATENATE(_xlfn.NUMBERVALUE(E50),"/",_xlfn.NUMBERVALUE(I50)),"")</f>
        <v/>
      </c>
      <c r="T50" t="str">
        <f ca="1">IF(Q50="Vắng","",IF(M50&lt;='Báo cáo'!$C$7,M50,""))</f>
        <v/>
      </c>
      <c r="U50" t="str">
        <f ca="1">IF(COUNTIFS(Source!$B$1:$B$1000,'Chi tiết'!B50,Source!$S$1:$S$1000,"Có")=0,"",INDEX(Source!$A$1:$S$1000,MATCH('Chi tiết'!B50,Source!$B$1:$B$1000,0)-1+MATCH("Có",INDIRECT("Source!S"&amp;MATCH('Chi tiết'!B50,Source!$B$1:$B$1000,0)&amp;":S"&amp;MATCH('Chi tiết'!B50,Source!$B$1:$B$1000,0)+COUNTIF(Source!$B$1:$B$1000,'Chi tiết'!B50)),0),1))</f>
        <v/>
      </c>
      <c r="V50" s="2" t="str">
        <f ca="1">IF(B48="","",IF(N50&lt;='Báo cáo'!$C$9,N50,""))</f>
        <v/>
      </c>
    </row>
    <row r="51" spans="1:22" x14ac:dyDescent="0.25">
      <c r="A51" t="str">
        <v>SG17.22E</v>
      </c>
      <c r="B51" t="str">
        <v>T124687-Huỳnh Minh Tuấn</v>
      </c>
      <c r="C51" s="21">
        <f ca="1"/>
        <v>5</v>
      </c>
      <c r="D51" s="21" t="str">
        <f ca="1"/>
        <v/>
      </c>
      <c r="E51" s="21" t="str">
        <f ca="1"/>
        <v/>
      </c>
      <c r="F51" s="21" t="str">
        <f ca="1"/>
        <v/>
      </c>
      <c r="G51" s="21" t="str">
        <f ca="1"/>
        <v/>
      </c>
      <c r="H51" s="21">
        <f ca="1"/>
        <v>223</v>
      </c>
      <c r="I51" s="21">
        <f ca="1"/>
        <v>175</v>
      </c>
      <c r="J51" s="21">
        <f ca="1"/>
        <v>8</v>
      </c>
      <c r="K51" s="21">
        <f ca="1"/>
        <v>40</v>
      </c>
      <c r="L51" s="23">
        <f t="shared" ca="1" si="0"/>
        <v>223</v>
      </c>
      <c r="M51" s="24">
        <f t="shared" ca="1" si="1"/>
        <v>175</v>
      </c>
      <c r="N51" s="15">
        <f t="shared" ca="1" si="2"/>
        <v>0.7847533632286996</v>
      </c>
      <c r="O51" s="23" t="str">
        <f t="shared" ca="1" si="3"/>
        <v>Chốt trễ</v>
      </c>
      <c r="P51" s="23" t="str">
        <f ca="1">IF(B51="","",
IF(NOT(ISNUMBER(H51)),"Vắng",
IF(C51=1,IF(INDEX(Source!$A$1:$Q$1000,MATCH('Chi tiết'!B51,Source!$B$1:$B$1000,0),16)&lt;'Báo cáo'!$C$5,"Đi làm","Chốt trễ"),
IF(AND(C51=2,O51="Chốt trễ"),IF(INDEX(Source!$A$1:$Q$1000,MATCH('Chi tiết'!B51,Source!$B$1:$B$1000,0)+1,16)&lt;'Báo cáo'!$C$5,"Đi làm","Chốt trễ"),
IF(AND(C51=12,O51="Đi làm"),IF(INDEX(Source!$A$1:$Q$1000,MATCH('Chi tiết'!B51,Source!$B$1:$B$1000,0)+COUNTIFS(Source!$B$1:$B$1000,B51,Source!$Q$1:$Q$1000,"Sáng"),16)&lt;'Báo cáo'!$C$5,"Đi làm","Chốt trễ"),IF(O51="Chốt trễ",IF(INDEX(Source!$A$1:$Q$1000,MATCH('Chi tiết'!B51,Source!$B$1:$B$1000,0)+1,16)&lt;'Báo cáo'!$C$5,"Đi làm","Chốt trễ"),IF(INDEX(Source!$A$1:$Q$1000,MATCH('Chi tiết'!B51,Source!$B$1:$B$1000,0)+COUNTIFS(Source!$B$1:$B$1000,B51,Source!$Q$1:$Q$1000,"Sáng"),16)&lt;'Báo cáo'!$C$5,"Đi làm","Chốt trễ")))))))</f>
        <v>Đi làm</v>
      </c>
      <c r="Q51" s="23" t="str">
        <f t="shared" ca="1" si="4"/>
        <v>Đi làm</v>
      </c>
      <c r="R51" s="14" t="str">
        <f t="shared" ca="1" si="5"/>
        <v>Trễ giờ</v>
      </c>
      <c r="S51" t="str">
        <f ca="1">IF(OR(_xlfn.NUMBERVALUE(E51)&gt;='Báo cáo'!$C$6,_xlfn.NUMBERVALUE(I51)&gt;='Báo cáo'!$C$6),CONCATENATE(_xlfn.NUMBERVALUE(E51),"/",_xlfn.NUMBERVALUE(I51)),"")</f>
        <v>0/175</v>
      </c>
      <c r="T51" t="str">
        <f ca="1">IF(Q51="Vắng","",IF(M51&lt;='Báo cáo'!$C$7,M51,""))</f>
        <v/>
      </c>
      <c r="U51" t="str">
        <f ca="1">IF(COUNTIFS(Source!$B$1:$B$1000,'Chi tiết'!B51,Source!$S$1:$S$1000,"Có")=0,"",INDEX(Source!$A$1:$S$1000,MATCH('Chi tiết'!B51,Source!$B$1:$B$1000,0)-1+MATCH("Có",INDIRECT("Source!S"&amp;MATCH('Chi tiết'!B51,Source!$B$1:$B$1000,0)&amp;":S"&amp;MATCH('Chi tiết'!B51,Source!$B$1:$B$1000,0)+COUNTIF(Source!$B$1:$B$1000,'Chi tiết'!B51)),0),1))</f>
        <v/>
      </c>
      <c r="V51" s="2" t="str">
        <f ca="1">IF(B49="","",IF(N51&lt;='Báo cáo'!$C$9,N51,""))</f>
        <v/>
      </c>
    </row>
    <row r="52" spans="1:22" x14ac:dyDescent="0.25">
      <c r="A52" t="str">
        <v>SG17.22F</v>
      </c>
      <c r="B52" t="str">
        <v>T64420-Tạ Thành Lập</v>
      </c>
      <c r="C52" s="21">
        <f ca="1"/>
        <v>0</v>
      </c>
      <c r="D52" s="21" t="str">
        <f ca="1"/>
        <v/>
      </c>
      <c r="E52" s="21" t="str">
        <f ca="1"/>
        <v/>
      </c>
      <c r="F52" s="21" t="str">
        <f ca="1"/>
        <v/>
      </c>
      <c r="G52" s="21" t="str">
        <f ca="1"/>
        <v/>
      </c>
      <c r="H52" s="21" t="str">
        <f ca="1"/>
        <v/>
      </c>
      <c r="I52" s="21" t="str">
        <f ca="1"/>
        <v/>
      </c>
      <c r="J52" s="21" t="str">
        <f ca="1"/>
        <v/>
      </c>
      <c r="K52" s="21" t="str">
        <f ca="1"/>
        <v/>
      </c>
      <c r="L52" s="23" t="str">
        <f t="shared" ca="1" si="0"/>
        <v/>
      </c>
      <c r="M52" s="24" t="str">
        <f t="shared" ca="1" si="1"/>
        <v/>
      </c>
      <c r="N52" s="15" t="str">
        <f t="shared" ca="1" si="2"/>
        <v/>
      </c>
      <c r="O52" s="23" t="str">
        <f t="shared" ca="1" si="3"/>
        <v>Vắng</v>
      </c>
      <c r="P52" s="23" t="str">
        <f ca="1">IF(B52="","",
IF(NOT(ISNUMBER(H52)),"Vắng",
IF(C52=1,IF(INDEX(Source!$A$1:$Q$1000,MATCH('Chi tiết'!B52,Source!$B$1:$B$1000,0),16)&lt;'Báo cáo'!$C$5,"Đi làm","Chốt trễ"),
IF(AND(C52=2,O52="Chốt trễ"),IF(INDEX(Source!$A$1:$Q$1000,MATCH('Chi tiết'!B52,Source!$B$1:$B$1000,0)+1,16)&lt;'Báo cáo'!$C$5,"Đi làm","Chốt trễ"),
IF(AND(C52=12,O52="Đi làm"),IF(INDEX(Source!$A$1:$Q$1000,MATCH('Chi tiết'!B52,Source!$B$1:$B$1000,0)+COUNTIFS(Source!$B$1:$B$1000,B52,Source!$Q$1:$Q$1000,"Sáng"),16)&lt;'Báo cáo'!$C$5,"Đi làm","Chốt trễ"),IF(O52="Chốt trễ",IF(INDEX(Source!$A$1:$Q$1000,MATCH('Chi tiết'!B52,Source!$B$1:$B$1000,0)+1,16)&lt;'Báo cáo'!$C$5,"Đi làm","Chốt trễ"),IF(INDEX(Source!$A$1:$Q$1000,MATCH('Chi tiết'!B52,Source!$B$1:$B$1000,0)+COUNTIFS(Source!$B$1:$B$1000,B52,Source!$Q$1:$Q$1000,"Sáng"),16)&lt;'Báo cáo'!$C$5,"Đi làm","Chốt trễ")))))))</f>
        <v>Vắng</v>
      </c>
      <c r="Q52" s="23" t="str">
        <f t="shared" ca="1" si="4"/>
        <v>Vắng</v>
      </c>
      <c r="R52" s="14" t="str">
        <f t="shared" ca="1" si="5"/>
        <v>Vắng</v>
      </c>
      <c r="S52" t="str">
        <f ca="1">IF(OR(_xlfn.NUMBERVALUE(E52)&gt;='Báo cáo'!$C$6,_xlfn.NUMBERVALUE(I52)&gt;='Báo cáo'!$C$6),CONCATENATE(_xlfn.NUMBERVALUE(E52),"/",_xlfn.NUMBERVALUE(I52)),"")</f>
        <v/>
      </c>
      <c r="T52" t="str">
        <f ca="1">IF(Q52="Vắng","",IF(M52&lt;='Báo cáo'!$C$7,M52,""))</f>
        <v/>
      </c>
      <c r="U52" t="str">
        <f ca="1">IF(COUNTIFS(Source!$B$1:$B$1000,'Chi tiết'!B52,Source!$S$1:$S$1000,"Có")=0,"",INDEX(Source!$A$1:$S$1000,MATCH('Chi tiết'!B52,Source!$B$1:$B$1000,0)-1+MATCH("Có",INDIRECT("Source!S"&amp;MATCH('Chi tiết'!B52,Source!$B$1:$B$1000,0)&amp;":S"&amp;MATCH('Chi tiết'!B52,Source!$B$1:$B$1000,0)+COUNTIF(Source!$B$1:$B$1000,'Chi tiết'!B52)),0),1))</f>
        <v/>
      </c>
      <c r="V52" s="2" t="str">
        <f ca="1">IF(B50="","",IF(N52&lt;='Báo cáo'!$C$9,N52,""))</f>
        <v/>
      </c>
    </row>
    <row r="53" spans="1:22" x14ac:dyDescent="0.25">
      <c r="A53" t="str">
        <v>SG17.22F</v>
      </c>
      <c r="B53" t="str">
        <v>T83505-Nguyễn Thanh Trí</v>
      </c>
      <c r="C53" s="21">
        <f ca="1"/>
        <v>0</v>
      </c>
      <c r="D53" s="21" t="str">
        <f ca="1"/>
        <v/>
      </c>
      <c r="E53" s="21" t="str">
        <f ca="1"/>
        <v/>
      </c>
      <c r="F53" s="21" t="str">
        <f ca="1"/>
        <v/>
      </c>
      <c r="G53" s="21" t="str">
        <f ca="1"/>
        <v/>
      </c>
      <c r="H53" s="21" t="str">
        <f ca="1"/>
        <v/>
      </c>
      <c r="I53" s="21" t="str">
        <f ca="1"/>
        <v/>
      </c>
      <c r="J53" s="21" t="str">
        <f ca="1"/>
        <v/>
      </c>
      <c r="K53" s="21" t="str">
        <f ca="1"/>
        <v/>
      </c>
      <c r="L53" s="23" t="str">
        <f t="shared" ca="1" si="0"/>
        <v/>
      </c>
      <c r="M53" s="24" t="str">
        <f t="shared" ca="1" si="1"/>
        <v/>
      </c>
      <c r="N53" s="15" t="str">
        <f t="shared" ca="1" si="2"/>
        <v/>
      </c>
      <c r="O53" s="23" t="str">
        <f t="shared" ca="1" si="3"/>
        <v>Vắng</v>
      </c>
      <c r="P53" s="23" t="str">
        <f ca="1">IF(B53="","",
IF(NOT(ISNUMBER(H53)),"Vắng",
IF(C53=1,IF(INDEX(Source!$A$1:$Q$1000,MATCH('Chi tiết'!B53,Source!$B$1:$B$1000,0),16)&lt;'Báo cáo'!$C$5,"Đi làm","Chốt trễ"),
IF(AND(C53=2,O53="Chốt trễ"),IF(INDEX(Source!$A$1:$Q$1000,MATCH('Chi tiết'!B53,Source!$B$1:$B$1000,0)+1,16)&lt;'Báo cáo'!$C$5,"Đi làm","Chốt trễ"),
IF(AND(C53=12,O53="Đi làm"),IF(INDEX(Source!$A$1:$Q$1000,MATCH('Chi tiết'!B53,Source!$B$1:$B$1000,0)+COUNTIFS(Source!$B$1:$B$1000,B53,Source!$Q$1:$Q$1000,"Sáng"),16)&lt;'Báo cáo'!$C$5,"Đi làm","Chốt trễ"),IF(O53="Chốt trễ",IF(INDEX(Source!$A$1:$Q$1000,MATCH('Chi tiết'!B53,Source!$B$1:$B$1000,0)+1,16)&lt;'Báo cáo'!$C$5,"Đi làm","Chốt trễ"),IF(INDEX(Source!$A$1:$Q$1000,MATCH('Chi tiết'!B53,Source!$B$1:$B$1000,0)+COUNTIFS(Source!$B$1:$B$1000,B53,Source!$Q$1:$Q$1000,"Sáng"),16)&lt;'Báo cáo'!$C$5,"Đi làm","Chốt trễ")))))))</f>
        <v>Vắng</v>
      </c>
      <c r="Q53" s="23" t="str">
        <f t="shared" ca="1" si="4"/>
        <v>Vắng</v>
      </c>
      <c r="R53" s="14" t="str">
        <f t="shared" ca="1" si="5"/>
        <v>Vắng</v>
      </c>
      <c r="S53" t="str">
        <f ca="1">IF(OR(_xlfn.NUMBERVALUE(E53)&gt;='Báo cáo'!$C$6,_xlfn.NUMBERVALUE(I53)&gt;='Báo cáo'!$C$6),CONCATENATE(_xlfn.NUMBERVALUE(E53),"/",_xlfn.NUMBERVALUE(I53)),"")</f>
        <v/>
      </c>
      <c r="T53" t="str">
        <f ca="1">IF(Q53="Vắng","",IF(M53&lt;='Báo cáo'!$C$7,M53,""))</f>
        <v/>
      </c>
      <c r="U53" t="str">
        <f ca="1">IF(COUNTIFS(Source!$B$1:$B$1000,'Chi tiết'!B53,Source!$S$1:$S$1000,"Có")=0,"",INDEX(Source!$A$1:$S$1000,MATCH('Chi tiết'!B53,Source!$B$1:$B$1000,0)-1+MATCH("Có",INDIRECT("Source!S"&amp;MATCH('Chi tiết'!B53,Source!$B$1:$B$1000,0)&amp;":S"&amp;MATCH('Chi tiết'!B53,Source!$B$1:$B$1000,0)+COUNTIF(Source!$B$1:$B$1000,'Chi tiết'!B53)),0),1))</f>
        <v/>
      </c>
      <c r="V53" s="2" t="str">
        <f ca="1">IF(B51="","",IF(N53&lt;='Báo cáo'!$C$9,N53,""))</f>
        <v/>
      </c>
    </row>
    <row r="54" spans="1:22" x14ac:dyDescent="0.25">
      <c r="A54" t="str">
        <v>SG17.22F</v>
      </c>
      <c r="B54" t="str">
        <v>T211130-Lã Duy Tùng</v>
      </c>
      <c r="C54" s="21">
        <f ca="1"/>
        <v>0</v>
      </c>
      <c r="D54" s="21" t="str">
        <f ca="1"/>
        <v/>
      </c>
      <c r="E54" s="21" t="str">
        <f ca="1"/>
        <v/>
      </c>
      <c r="F54" s="21" t="str">
        <f ca="1"/>
        <v/>
      </c>
      <c r="G54" s="21" t="str">
        <f ca="1"/>
        <v/>
      </c>
      <c r="H54" s="21" t="str">
        <f ca="1"/>
        <v/>
      </c>
      <c r="I54" s="21" t="str">
        <f ca="1"/>
        <v/>
      </c>
      <c r="J54" s="21" t="str">
        <f ca="1"/>
        <v/>
      </c>
      <c r="K54" s="21" t="str">
        <f ca="1"/>
        <v/>
      </c>
      <c r="L54" s="23" t="str">
        <f t="shared" ca="1" si="0"/>
        <v/>
      </c>
      <c r="M54" s="24" t="str">
        <f t="shared" ca="1" si="1"/>
        <v/>
      </c>
      <c r="N54" s="15" t="str">
        <f t="shared" ca="1" si="2"/>
        <v/>
      </c>
      <c r="O54" s="23" t="str">
        <f t="shared" ca="1" si="3"/>
        <v>Vắng</v>
      </c>
      <c r="P54" s="23" t="str">
        <f ca="1">IF(B54="","",
IF(NOT(ISNUMBER(H54)),"Vắng",
IF(C54=1,IF(INDEX(Source!$A$1:$Q$1000,MATCH('Chi tiết'!B54,Source!$B$1:$B$1000,0),16)&lt;'Báo cáo'!$C$5,"Đi làm","Chốt trễ"),
IF(AND(C54=2,O54="Chốt trễ"),IF(INDEX(Source!$A$1:$Q$1000,MATCH('Chi tiết'!B54,Source!$B$1:$B$1000,0)+1,16)&lt;'Báo cáo'!$C$5,"Đi làm","Chốt trễ"),
IF(AND(C54=12,O54="Đi làm"),IF(INDEX(Source!$A$1:$Q$1000,MATCH('Chi tiết'!B54,Source!$B$1:$B$1000,0)+COUNTIFS(Source!$B$1:$B$1000,B54,Source!$Q$1:$Q$1000,"Sáng"),16)&lt;'Báo cáo'!$C$5,"Đi làm","Chốt trễ"),IF(O54="Chốt trễ",IF(INDEX(Source!$A$1:$Q$1000,MATCH('Chi tiết'!B54,Source!$B$1:$B$1000,0)+1,16)&lt;'Báo cáo'!$C$5,"Đi làm","Chốt trễ"),IF(INDEX(Source!$A$1:$Q$1000,MATCH('Chi tiết'!B54,Source!$B$1:$B$1000,0)+COUNTIFS(Source!$B$1:$B$1000,B54,Source!$Q$1:$Q$1000,"Sáng"),16)&lt;'Báo cáo'!$C$5,"Đi làm","Chốt trễ")))))))</f>
        <v>Vắng</v>
      </c>
      <c r="Q54" s="23" t="str">
        <f t="shared" ca="1" si="4"/>
        <v>Vắng</v>
      </c>
      <c r="R54" s="14" t="str">
        <f t="shared" ca="1" si="5"/>
        <v>Vắng</v>
      </c>
      <c r="S54" t="str">
        <f ca="1">IF(OR(_xlfn.NUMBERVALUE(E54)&gt;='Báo cáo'!$C$6,_xlfn.NUMBERVALUE(I54)&gt;='Báo cáo'!$C$6),CONCATENATE(_xlfn.NUMBERVALUE(E54),"/",_xlfn.NUMBERVALUE(I54)),"")</f>
        <v/>
      </c>
      <c r="T54" t="str">
        <f ca="1">IF(Q54="Vắng","",IF(M54&lt;='Báo cáo'!$C$7,M54,""))</f>
        <v/>
      </c>
      <c r="U54" t="str">
        <f ca="1">IF(COUNTIFS(Source!$B$1:$B$1000,'Chi tiết'!B54,Source!$S$1:$S$1000,"Có")=0,"",INDEX(Source!$A$1:$S$1000,MATCH('Chi tiết'!B54,Source!$B$1:$B$1000,0)-1+MATCH("Có",INDIRECT("Source!S"&amp;MATCH('Chi tiết'!B54,Source!$B$1:$B$1000,0)&amp;":S"&amp;MATCH('Chi tiết'!B54,Source!$B$1:$B$1000,0)+COUNTIF(Source!$B$1:$B$1000,'Chi tiết'!B54)),0),1))</f>
        <v/>
      </c>
      <c r="V54" s="2" t="str">
        <f ca="1">IF(B52="","",IF(N54&lt;='Báo cáo'!$C$9,N54,""))</f>
        <v/>
      </c>
    </row>
    <row r="55" spans="1:22" x14ac:dyDescent="0.25">
      <c r="A55" t="str">
        <v>SG17.22G</v>
      </c>
      <c r="B55" t="str">
        <v>T80773-Phan Trọng Khoa</v>
      </c>
      <c r="C55" s="21">
        <f ca="1"/>
        <v>0</v>
      </c>
      <c r="D55" s="21" t="str">
        <f ca="1"/>
        <v/>
      </c>
      <c r="E55" s="21" t="str">
        <f ca="1"/>
        <v/>
      </c>
      <c r="F55" s="21" t="str">
        <f ca="1"/>
        <v/>
      </c>
      <c r="G55" s="21" t="str">
        <f ca="1"/>
        <v/>
      </c>
      <c r="H55" s="21" t="str">
        <f ca="1"/>
        <v/>
      </c>
      <c r="I55" s="21" t="str">
        <f ca="1"/>
        <v/>
      </c>
      <c r="J55" s="21" t="str">
        <f ca="1"/>
        <v/>
      </c>
      <c r="K55" s="21" t="str">
        <f ca="1"/>
        <v/>
      </c>
      <c r="L55" s="23" t="str">
        <f t="shared" ca="1" si="0"/>
        <v/>
      </c>
      <c r="M55" s="24" t="str">
        <f t="shared" ca="1" si="1"/>
        <v/>
      </c>
      <c r="N55" s="15" t="str">
        <f t="shared" ca="1" si="2"/>
        <v/>
      </c>
      <c r="O55" s="23" t="str">
        <f t="shared" ca="1" si="3"/>
        <v>Vắng</v>
      </c>
      <c r="P55" s="23" t="str">
        <f ca="1">IF(B55="","",
IF(NOT(ISNUMBER(H55)),"Vắng",
IF(C55=1,IF(INDEX(Source!$A$1:$Q$1000,MATCH('Chi tiết'!B55,Source!$B$1:$B$1000,0),16)&lt;'Báo cáo'!$C$5,"Đi làm","Chốt trễ"),
IF(AND(C55=2,O55="Chốt trễ"),IF(INDEX(Source!$A$1:$Q$1000,MATCH('Chi tiết'!B55,Source!$B$1:$B$1000,0)+1,16)&lt;'Báo cáo'!$C$5,"Đi làm","Chốt trễ"),
IF(AND(C55=12,O55="Đi làm"),IF(INDEX(Source!$A$1:$Q$1000,MATCH('Chi tiết'!B55,Source!$B$1:$B$1000,0)+COUNTIFS(Source!$B$1:$B$1000,B55,Source!$Q$1:$Q$1000,"Sáng"),16)&lt;'Báo cáo'!$C$5,"Đi làm","Chốt trễ"),IF(O55="Chốt trễ",IF(INDEX(Source!$A$1:$Q$1000,MATCH('Chi tiết'!B55,Source!$B$1:$B$1000,0)+1,16)&lt;'Báo cáo'!$C$5,"Đi làm","Chốt trễ"),IF(INDEX(Source!$A$1:$Q$1000,MATCH('Chi tiết'!B55,Source!$B$1:$B$1000,0)+COUNTIFS(Source!$B$1:$B$1000,B55,Source!$Q$1:$Q$1000,"Sáng"),16)&lt;'Báo cáo'!$C$5,"Đi làm","Chốt trễ")))))))</f>
        <v>Vắng</v>
      </c>
      <c r="Q55" s="23" t="str">
        <f t="shared" ca="1" si="4"/>
        <v>Vắng</v>
      </c>
      <c r="R55" s="14" t="str">
        <f t="shared" ca="1" si="5"/>
        <v>Vắng</v>
      </c>
      <c r="S55" t="str">
        <f ca="1">IF(OR(_xlfn.NUMBERVALUE(E55)&gt;='Báo cáo'!$C$6,_xlfn.NUMBERVALUE(I55)&gt;='Báo cáo'!$C$6),CONCATENATE(_xlfn.NUMBERVALUE(E55),"/",_xlfn.NUMBERVALUE(I55)),"")</f>
        <v/>
      </c>
      <c r="T55" t="str">
        <f ca="1">IF(Q55="Vắng","",IF(M55&lt;='Báo cáo'!$C$7,M55,""))</f>
        <v/>
      </c>
      <c r="U55" t="str">
        <f ca="1">IF(COUNTIFS(Source!$B$1:$B$1000,'Chi tiết'!B55,Source!$S$1:$S$1000,"Có")=0,"",INDEX(Source!$A$1:$S$1000,MATCH('Chi tiết'!B55,Source!$B$1:$B$1000,0)-1+MATCH("Có",INDIRECT("Source!S"&amp;MATCH('Chi tiết'!B55,Source!$B$1:$B$1000,0)&amp;":S"&amp;MATCH('Chi tiết'!B55,Source!$B$1:$B$1000,0)+COUNTIF(Source!$B$1:$B$1000,'Chi tiết'!B55)),0),1))</f>
        <v/>
      </c>
      <c r="V55" s="2" t="str">
        <f ca="1">IF(B53="","",IF(N55&lt;='Báo cáo'!$C$9,N55,""))</f>
        <v/>
      </c>
    </row>
    <row r="56" spans="1:22" x14ac:dyDescent="0.25">
      <c r="A56" t="str">
        <v>SG17.22G</v>
      </c>
      <c r="B56" t="str">
        <v>T19529-Bùi Lê Xuân Lộc</v>
      </c>
      <c r="C56" s="21">
        <f ca="1"/>
        <v>0</v>
      </c>
      <c r="D56" s="21" t="str">
        <f ca="1"/>
        <v/>
      </c>
      <c r="E56" s="21" t="str">
        <f ca="1"/>
        <v/>
      </c>
      <c r="F56" s="21" t="str">
        <f ca="1"/>
        <v/>
      </c>
      <c r="G56" s="21" t="str">
        <f ca="1"/>
        <v/>
      </c>
      <c r="H56" s="21" t="str">
        <f ca="1"/>
        <v/>
      </c>
      <c r="I56" s="21" t="str">
        <f ca="1"/>
        <v/>
      </c>
      <c r="J56" s="21" t="str">
        <f ca="1"/>
        <v/>
      </c>
      <c r="K56" s="21" t="str">
        <f ca="1"/>
        <v/>
      </c>
      <c r="L56" s="23" t="str">
        <f t="shared" ca="1" si="0"/>
        <v/>
      </c>
      <c r="M56" s="24" t="str">
        <f t="shared" ca="1" si="1"/>
        <v/>
      </c>
      <c r="N56" s="15" t="str">
        <f t="shared" ca="1" si="2"/>
        <v/>
      </c>
      <c r="O56" s="23" t="str">
        <f t="shared" ca="1" si="3"/>
        <v>Vắng</v>
      </c>
      <c r="P56" s="23" t="str">
        <f ca="1">IF(B56="","",
IF(NOT(ISNUMBER(H56)),"Vắng",
IF(C56=1,IF(INDEX(Source!$A$1:$Q$1000,MATCH('Chi tiết'!B56,Source!$B$1:$B$1000,0),16)&lt;'Báo cáo'!$C$5,"Đi làm","Chốt trễ"),
IF(AND(C56=2,O56="Chốt trễ"),IF(INDEX(Source!$A$1:$Q$1000,MATCH('Chi tiết'!B56,Source!$B$1:$B$1000,0)+1,16)&lt;'Báo cáo'!$C$5,"Đi làm","Chốt trễ"),
IF(AND(C56=12,O56="Đi làm"),IF(INDEX(Source!$A$1:$Q$1000,MATCH('Chi tiết'!B56,Source!$B$1:$B$1000,0)+COUNTIFS(Source!$B$1:$B$1000,B56,Source!$Q$1:$Q$1000,"Sáng"),16)&lt;'Báo cáo'!$C$5,"Đi làm","Chốt trễ"),IF(O56="Chốt trễ",IF(INDEX(Source!$A$1:$Q$1000,MATCH('Chi tiết'!B56,Source!$B$1:$B$1000,0)+1,16)&lt;'Báo cáo'!$C$5,"Đi làm","Chốt trễ"),IF(INDEX(Source!$A$1:$Q$1000,MATCH('Chi tiết'!B56,Source!$B$1:$B$1000,0)+COUNTIFS(Source!$B$1:$B$1000,B56,Source!$Q$1:$Q$1000,"Sáng"),16)&lt;'Báo cáo'!$C$5,"Đi làm","Chốt trễ")))))))</f>
        <v>Vắng</v>
      </c>
      <c r="Q56" s="23" t="str">
        <f t="shared" ca="1" si="4"/>
        <v>Vắng</v>
      </c>
      <c r="R56" s="14" t="str">
        <f t="shared" ca="1" si="5"/>
        <v>Vắng</v>
      </c>
      <c r="S56" t="str">
        <f ca="1">IF(OR(_xlfn.NUMBERVALUE(E56)&gt;='Báo cáo'!$C$6,_xlfn.NUMBERVALUE(I56)&gt;='Báo cáo'!$C$6),CONCATENATE(_xlfn.NUMBERVALUE(E56),"/",_xlfn.NUMBERVALUE(I56)),"")</f>
        <v/>
      </c>
      <c r="T56" t="str">
        <f ca="1">IF(Q56="Vắng","",IF(M56&lt;='Báo cáo'!$C$7,M56,""))</f>
        <v/>
      </c>
      <c r="U56" t="str">
        <f ca="1">IF(COUNTIFS(Source!$B$1:$B$1000,'Chi tiết'!B56,Source!$S$1:$S$1000,"Có")=0,"",INDEX(Source!$A$1:$S$1000,MATCH('Chi tiết'!B56,Source!$B$1:$B$1000,0)-1+MATCH("Có",INDIRECT("Source!S"&amp;MATCH('Chi tiết'!B56,Source!$B$1:$B$1000,0)&amp;":S"&amp;MATCH('Chi tiết'!B56,Source!$B$1:$B$1000,0)+COUNTIF(Source!$B$1:$B$1000,'Chi tiết'!B56)),0),1))</f>
        <v/>
      </c>
      <c r="V56" s="2" t="str">
        <f ca="1">IF(B54="","",IF(N56&lt;='Báo cáo'!$C$9,N56,""))</f>
        <v/>
      </c>
    </row>
    <row r="57" spans="1:22" x14ac:dyDescent="0.25">
      <c r="A57" t="str">
        <v>SG17.22G</v>
      </c>
      <c r="B57" t="str">
        <v>T104256-Nguyễn Thiện Cường</v>
      </c>
      <c r="C57" s="21">
        <f ca="1"/>
        <v>2</v>
      </c>
      <c r="D57" s="21">
        <f ca="1"/>
        <v>37</v>
      </c>
      <c r="E57" s="21">
        <f ca="1"/>
        <v>34</v>
      </c>
      <c r="F57" s="21">
        <f ca="1"/>
        <v>1</v>
      </c>
      <c r="G57" s="21">
        <f ca="1"/>
        <v>2</v>
      </c>
      <c r="H57" s="21">
        <f ca="1"/>
        <v>26</v>
      </c>
      <c r="I57" s="21">
        <f ca="1"/>
        <v>19</v>
      </c>
      <c r="J57" s="21">
        <f ca="1"/>
        <v>3</v>
      </c>
      <c r="K57" s="21">
        <f ca="1"/>
        <v>4</v>
      </c>
      <c r="L57" s="23">
        <f t="shared" ca="1" si="0"/>
        <v>63</v>
      </c>
      <c r="M57" s="24">
        <f t="shared" ca="1" si="1"/>
        <v>53</v>
      </c>
      <c r="N57" s="15">
        <f t="shared" ca="1" si="2"/>
        <v>0.84126984126984128</v>
      </c>
      <c r="O57" s="23" t="str">
        <f t="shared" ca="1" si="3"/>
        <v>Đi làm</v>
      </c>
      <c r="P57" s="23" t="str">
        <f ca="1">IF(B57="","",
IF(NOT(ISNUMBER(H57)),"Vắng",
IF(C57=1,IF(INDEX(Source!$A$1:$Q$1000,MATCH('Chi tiết'!B57,Source!$B$1:$B$1000,0),16)&lt;'Báo cáo'!$C$5,"Đi làm","Chốt trễ"),
IF(AND(C57=2,O57="Chốt trễ"),IF(INDEX(Source!$A$1:$Q$1000,MATCH('Chi tiết'!B57,Source!$B$1:$B$1000,0)+1,16)&lt;'Báo cáo'!$C$5,"Đi làm","Chốt trễ"),
IF(AND(C57=12,O57="Đi làm"),IF(INDEX(Source!$A$1:$Q$1000,MATCH('Chi tiết'!B57,Source!$B$1:$B$1000,0)+COUNTIFS(Source!$B$1:$B$1000,B57,Source!$Q$1:$Q$1000,"Sáng"),16)&lt;'Báo cáo'!$C$5,"Đi làm","Chốt trễ"),IF(O57="Chốt trễ",IF(INDEX(Source!$A$1:$Q$1000,MATCH('Chi tiết'!B57,Source!$B$1:$B$1000,0)+1,16)&lt;'Báo cáo'!$C$5,"Đi làm","Chốt trễ"),IF(INDEX(Source!$A$1:$Q$1000,MATCH('Chi tiết'!B57,Source!$B$1:$B$1000,0)+COUNTIFS(Source!$B$1:$B$1000,B57,Source!$Q$1:$Q$1000,"Sáng"),16)&lt;'Báo cáo'!$C$5,"Đi làm","Chốt trễ")))))))</f>
        <v>Đi làm</v>
      </c>
      <c r="Q57" s="23" t="str">
        <f t="shared" ca="1" si="4"/>
        <v>Đi làm</v>
      </c>
      <c r="R57" s="14" t="str">
        <f t="shared" ca="1" si="5"/>
        <v>Đúng giờ</v>
      </c>
      <c r="S57" t="str">
        <f ca="1">IF(OR(_xlfn.NUMBERVALUE(E57)&gt;='Báo cáo'!$C$6,_xlfn.NUMBERVALUE(I57)&gt;='Báo cáo'!$C$6),CONCATENATE(_xlfn.NUMBERVALUE(E57),"/",_xlfn.NUMBERVALUE(I57)),"")</f>
        <v/>
      </c>
      <c r="T57" t="str">
        <f ca="1">IF(Q57="Vắng","",IF(M57&lt;='Báo cáo'!$C$7,M57,""))</f>
        <v/>
      </c>
      <c r="U57" t="str">
        <f ca="1">IF(COUNTIFS(Source!$B$1:$B$1000,'Chi tiết'!B57,Source!$S$1:$S$1000,"Có")=0,"",INDEX(Source!$A$1:$S$1000,MATCH('Chi tiết'!B57,Source!$B$1:$B$1000,0)-1+MATCH("Có",INDIRECT("Source!S"&amp;MATCH('Chi tiết'!B57,Source!$B$1:$B$1000,0)&amp;":S"&amp;MATCH('Chi tiết'!B57,Source!$B$1:$B$1000,0)+COUNTIF(Source!$B$1:$B$1000,'Chi tiết'!B57)),0),1))</f>
        <v/>
      </c>
      <c r="V57" s="2" t="str">
        <f ca="1">IF(B55="","",IF(N57&lt;='Báo cáo'!$C$9,N57,""))</f>
        <v/>
      </c>
    </row>
    <row r="58" spans="1:22" x14ac:dyDescent="0.25">
      <c r="A58" t="str">
        <v>SG17.22G</v>
      </c>
      <c r="B58" t="str">
        <v>T41358-Nguyễn Ngọc Danh</v>
      </c>
      <c r="C58" s="21">
        <f ca="1"/>
        <v>0</v>
      </c>
      <c r="D58" s="21" t="str">
        <f ca="1"/>
        <v/>
      </c>
      <c r="E58" s="21" t="str">
        <f ca="1"/>
        <v/>
      </c>
      <c r="F58" s="21" t="str">
        <f ca="1"/>
        <v/>
      </c>
      <c r="G58" s="21" t="str">
        <f ca="1"/>
        <v/>
      </c>
      <c r="H58" s="21" t="str">
        <f ca="1"/>
        <v/>
      </c>
      <c r="I58" s="21" t="str">
        <f ca="1"/>
        <v/>
      </c>
      <c r="J58" s="21" t="str">
        <f ca="1"/>
        <v/>
      </c>
      <c r="K58" s="21" t="str">
        <f ca="1"/>
        <v/>
      </c>
      <c r="L58" s="23" t="str">
        <f t="shared" ca="1" si="0"/>
        <v/>
      </c>
      <c r="M58" s="24" t="str">
        <f t="shared" ca="1" si="1"/>
        <v/>
      </c>
      <c r="N58" s="15" t="str">
        <f t="shared" ca="1" si="2"/>
        <v/>
      </c>
      <c r="O58" s="23" t="str">
        <f t="shared" ca="1" si="3"/>
        <v>Vắng</v>
      </c>
      <c r="P58" s="23" t="str">
        <f ca="1">IF(B58="","",
IF(NOT(ISNUMBER(H58)),"Vắng",
IF(C58=1,IF(INDEX(Source!$A$1:$Q$1000,MATCH('Chi tiết'!B58,Source!$B$1:$B$1000,0),16)&lt;'Báo cáo'!$C$5,"Đi làm","Chốt trễ"),
IF(AND(C58=2,O58="Chốt trễ"),IF(INDEX(Source!$A$1:$Q$1000,MATCH('Chi tiết'!B58,Source!$B$1:$B$1000,0)+1,16)&lt;'Báo cáo'!$C$5,"Đi làm","Chốt trễ"),
IF(AND(C58=12,O58="Đi làm"),IF(INDEX(Source!$A$1:$Q$1000,MATCH('Chi tiết'!B58,Source!$B$1:$B$1000,0)+COUNTIFS(Source!$B$1:$B$1000,B58,Source!$Q$1:$Q$1000,"Sáng"),16)&lt;'Báo cáo'!$C$5,"Đi làm","Chốt trễ"),IF(O58="Chốt trễ",IF(INDEX(Source!$A$1:$Q$1000,MATCH('Chi tiết'!B58,Source!$B$1:$B$1000,0)+1,16)&lt;'Báo cáo'!$C$5,"Đi làm","Chốt trễ"),IF(INDEX(Source!$A$1:$Q$1000,MATCH('Chi tiết'!B58,Source!$B$1:$B$1000,0)+COUNTIFS(Source!$B$1:$B$1000,B58,Source!$Q$1:$Q$1000,"Sáng"),16)&lt;'Báo cáo'!$C$5,"Đi làm","Chốt trễ")))))))</f>
        <v>Vắng</v>
      </c>
      <c r="Q58" s="23" t="str">
        <f t="shared" ca="1" si="4"/>
        <v>Vắng</v>
      </c>
      <c r="R58" s="14" t="str">
        <f t="shared" ca="1" si="5"/>
        <v>Vắng</v>
      </c>
      <c r="S58" t="str">
        <f ca="1">IF(OR(_xlfn.NUMBERVALUE(E58)&gt;='Báo cáo'!$C$6,_xlfn.NUMBERVALUE(I58)&gt;='Báo cáo'!$C$6),CONCATENATE(_xlfn.NUMBERVALUE(E58),"/",_xlfn.NUMBERVALUE(I58)),"")</f>
        <v/>
      </c>
      <c r="T58" t="str">
        <f ca="1">IF(Q58="Vắng","",IF(M58&lt;='Báo cáo'!$C$7,M58,""))</f>
        <v/>
      </c>
      <c r="U58" t="str">
        <f ca="1">IF(COUNTIFS(Source!$B$1:$B$1000,'Chi tiết'!B58,Source!$S$1:$S$1000,"Có")=0,"",INDEX(Source!$A$1:$S$1000,MATCH('Chi tiết'!B58,Source!$B$1:$B$1000,0)-1+MATCH("Có",INDIRECT("Source!S"&amp;MATCH('Chi tiết'!B58,Source!$B$1:$B$1000,0)&amp;":S"&amp;MATCH('Chi tiết'!B58,Source!$B$1:$B$1000,0)+COUNTIF(Source!$B$1:$B$1000,'Chi tiết'!B58)),0),1))</f>
        <v/>
      </c>
      <c r="V58" s="2" t="str">
        <f ca="1">IF(B56="","",IF(N58&lt;='Báo cáo'!$C$9,N58,""))</f>
        <v/>
      </c>
    </row>
    <row r="59" spans="1:22" x14ac:dyDescent="0.25">
      <c r="A59" t="str">
        <v>SG17.22G</v>
      </c>
      <c r="B59" t="str">
        <v>T162430-Nguyễn Hữu Nhân</v>
      </c>
      <c r="C59" s="21">
        <f ca="1"/>
        <v>12</v>
      </c>
      <c r="D59" s="21" t="str">
        <f ca="1"/>
        <v/>
      </c>
      <c r="E59" s="21" t="str">
        <f ca="1"/>
        <v/>
      </c>
      <c r="F59" s="21" t="str">
        <f ca="1"/>
        <v/>
      </c>
      <c r="G59" s="21" t="str">
        <f ca="1"/>
        <v/>
      </c>
      <c r="H59" s="21">
        <f ca="1"/>
        <v>460</v>
      </c>
      <c r="I59" s="21">
        <f ca="1"/>
        <v>373</v>
      </c>
      <c r="J59" s="21">
        <f ca="1"/>
        <v>22</v>
      </c>
      <c r="K59" s="21">
        <f ca="1"/>
        <v>69</v>
      </c>
      <c r="L59" s="23">
        <f t="shared" ca="1" si="0"/>
        <v>460</v>
      </c>
      <c r="M59" s="24">
        <f t="shared" ca="1" si="1"/>
        <v>373</v>
      </c>
      <c r="N59" s="15">
        <f t="shared" ca="1" si="2"/>
        <v>0.81086956521739129</v>
      </c>
      <c r="O59" s="23" t="str">
        <f t="shared" ca="1" si="3"/>
        <v>Chốt trễ</v>
      </c>
      <c r="P59" s="23" t="str">
        <f ca="1">IF(B59="","",
IF(NOT(ISNUMBER(H59)),"Vắng",
IF(C59=1,IF(INDEX(Source!$A$1:$Q$1000,MATCH('Chi tiết'!B59,Source!$B$1:$B$1000,0),16)&lt;'Báo cáo'!$C$5,"Đi làm","Chốt trễ"),
IF(AND(C59=2,O59="Chốt trễ"),IF(INDEX(Source!$A$1:$Q$1000,MATCH('Chi tiết'!B59,Source!$B$1:$B$1000,0)+1,16)&lt;'Báo cáo'!$C$5,"Đi làm","Chốt trễ"),
IF(AND(C59=12,O59="Đi làm"),IF(INDEX(Source!$A$1:$Q$1000,MATCH('Chi tiết'!B59,Source!$B$1:$B$1000,0)+COUNTIFS(Source!$B$1:$B$1000,B59,Source!$Q$1:$Q$1000,"Sáng"),16)&lt;'Báo cáo'!$C$5,"Đi làm","Chốt trễ"),IF(O59="Chốt trễ",IF(INDEX(Source!$A$1:$Q$1000,MATCH('Chi tiết'!B59,Source!$B$1:$B$1000,0)+1,16)&lt;'Báo cáo'!$C$5,"Đi làm","Chốt trễ"),IF(INDEX(Source!$A$1:$Q$1000,MATCH('Chi tiết'!B59,Source!$B$1:$B$1000,0)+COUNTIFS(Source!$B$1:$B$1000,B59,Source!$Q$1:$Q$1000,"Sáng"),16)&lt;'Báo cáo'!$C$5,"Đi làm","Chốt trễ")))))))</f>
        <v>Đi làm</v>
      </c>
      <c r="Q59" s="23" t="str">
        <f t="shared" ca="1" si="4"/>
        <v>Đi làm</v>
      </c>
      <c r="R59" s="14" t="str">
        <f t="shared" ca="1" si="5"/>
        <v>Trễ giờ</v>
      </c>
      <c r="S59" t="str">
        <f ca="1">IF(OR(_xlfn.NUMBERVALUE(E59)&gt;='Báo cáo'!$C$6,_xlfn.NUMBERVALUE(I59)&gt;='Báo cáo'!$C$6),CONCATENATE(_xlfn.NUMBERVALUE(E59),"/",_xlfn.NUMBERVALUE(I59)),"")</f>
        <v>0/373</v>
      </c>
      <c r="T59" t="str">
        <f ca="1">IF(Q59="Vắng","",IF(M59&lt;='Báo cáo'!$C$7,M59,""))</f>
        <v/>
      </c>
      <c r="U59" t="str">
        <f ca="1">IF(COUNTIFS(Source!$B$1:$B$1000,'Chi tiết'!B59,Source!$S$1:$S$1000,"Có")=0,"",INDEX(Source!$A$1:$S$1000,MATCH('Chi tiết'!B59,Source!$B$1:$B$1000,0)-1+MATCH("Có",INDIRECT("Source!S"&amp;MATCH('Chi tiết'!B59,Source!$B$1:$B$1000,0)&amp;":S"&amp;MATCH('Chi tiết'!B59,Source!$B$1:$B$1000,0)+COUNTIF(Source!$B$1:$B$1000,'Chi tiết'!B59)),0),1))</f>
        <v/>
      </c>
      <c r="V59" s="2" t="str">
        <f ca="1">IF(B57="","",IF(N59&lt;='Báo cáo'!$C$9,N59,""))</f>
        <v/>
      </c>
    </row>
    <row r="60" spans="1:22" x14ac:dyDescent="0.25">
      <c r="A60" t="str">
        <v>SG17.22G</v>
      </c>
      <c r="B60" t="str">
        <v>T101996-Nguyễn Phú Lập</v>
      </c>
      <c r="C60" s="21">
        <f ca="1"/>
        <v>12</v>
      </c>
      <c r="D60" s="21">
        <f ca="1"/>
        <v>259</v>
      </c>
      <c r="E60" s="21">
        <f ca="1"/>
        <v>239</v>
      </c>
      <c r="F60" s="21">
        <f ca="1"/>
        <v>4</v>
      </c>
      <c r="G60" s="21">
        <f ca="1"/>
        <v>16</v>
      </c>
      <c r="H60" s="21">
        <f ca="1"/>
        <v>311</v>
      </c>
      <c r="I60" s="21">
        <f ca="1"/>
        <v>217</v>
      </c>
      <c r="J60" s="21">
        <f ca="1"/>
        <v>17</v>
      </c>
      <c r="K60" s="21">
        <f ca="1"/>
        <v>69</v>
      </c>
      <c r="L60" s="23">
        <f t="shared" ca="1" si="0"/>
        <v>570</v>
      </c>
      <c r="M60" s="24">
        <f t="shared" ca="1" si="1"/>
        <v>456</v>
      </c>
      <c r="N60" s="15">
        <f t="shared" ca="1" si="2"/>
        <v>0.8</v>
      </c>
      <c r="O60" s="23" t="str">
        <f t="shared" ca="1" si="3"/>
        <v>Đi làm</v>
      </c>
      <c r="P60" s="23" t="str">
        <f ca="1">IF(B60="","",
IF(NOT(ISNUMBER(H60)),"Vắng",
IF(C60=1,IF(INDEX(Source!$A$1:$Q$1000,MATCH('Chi tiết'!B60,Source!$B$1:$B$1000,0),16)&lt;'Báo cáo'!$C$5,"Đi làm","Chốt trễ"),
IF(AND(C60=2,O60="Chốt trễ"),IF(INDEX(Source!$A$1:$Q$1000,MATCH('Chi tiết'!B60,Source!$B$1:$B$1000,0)+1,16)&lt;'Báo cáo'!$C$5,"Đi làm","Chốt trễ"),
IF(AND(C60=12,O60="Đi làm"),IF(INDEX(Source!$A$1:$Q$1000,MATCH('Chi tiết'!B60,Source!$B$1:$B$1000,0)+COUNTIFS(Source!$B$1:$B$1000,B60,Source!$Q$1:$Q$1000,"Sáng"),16)&lt;'Báo cáo'!$C$5,"Đi làm","Chốt trễ"),IF(O60="Chốt trễ",IF(INDEX(Source!$A$1:$Q$1000,MATCH('Chi tiết'!B60,Source!$B$1:$B$1000,0)+1,16)&lt;'Báo cáo'!$C$5,"Đi làm","Chốt trễ"),IF(INDEX(Source!$A$1:$Q$1000,MATCH('Chi tiết'!B60,Source!$B$1:$B$1000,0)+COUNTIFS(Source!$B$1:$B$1000,B60,Source!$Q$1:$Q$1000,"Sáng"),16)&lt;'Báo cáo'!$C$5,"Đi làm","Chốt trễ")))))))</f>
        <v>Đi làm</v>
      </c>
      <c r="Q60" s="23" t="str">
        <f t="shared" ca="1" si="4"/>
        <v>Đi làm</v>
      </c>
      <c r="R60" s="14" t="str">
        <f t="shared" ca="1" si="5"/>
        <v>Đúng giờ</v>
      </c>
      <c r="S60" t="str">
        <f ca="1">IF(OR(_xlfn.NUMBERVALUE(E60)&gt;='Báo cáo'!$C$6,_xlfn.NUMBERVALUE(I60)&gt;='Báo cáo'!$C$6),CONCATENATE(_xlfn.NUMBERVALUE(E60),"/",_xlfn.NUMBERVALUE(I60)),"")</f>
        <v>239/217</v>
      </c>
      <c r="T60" t="str">
        <f ca="1">IF(Q60="Vắng","",IF(M60&lt;='Báo cáo'!$C$7,M60,""))</f>
        <v/>
      </c>
      <c r="U60" t="str">
        <f ca="1">IF(COUNTIFS(Source!$B$1:$B$1000,'Chi tiết'!B60,Source!$S$1:$S$1000,"Có")=0,"",INDEX(Source!$A$1:$S$1000,MATCH('Chi tiết'!B60,Source!$B$1:$B$1000,0)-1+MATCH("Có",INDIRECT("Source!S"&amp;MATCH('Chi tiết'!B60,Source!$B$1:$B$1000,0)&amp;":S"&amp;MATCH('Chi tiết'!B60,Source!$B$1:$B$1000,0)+COUNTIF(Source!$B$1:$B$1000,'Chi tiết'!B60)),0),1))</f>
        <v/>
      </c>
      <c r="V60" s="2" t="str">
        <f ca="1">IF(B58="","",IF(N60&lt;='Báo cáo'!$C$9,N60,""))</f>
        <v/>
      </c>
    </row>
    <row r="61" spans="1:22" x14ac:dyDescent="0.25">
      <c r="A61" t="str">
        <v>SG17.22H</v>
      </c>
      <c r="B61" t="str">
        <v>T18107-Phan Trường Chinh</v>
      </c>
      <c r="C61" s="21">
        <f ca="1"/>
        <v>0</v>
      </c>
      <c r="D61" s="21" t="str">
        <f ca="1"/>
        <v/>
      </c>
      <c r="E61" s="21" t="str">
        <f ca="1"/>
        <v/>
      </c>
      <c r="F61" s="21" t="str">
        <f ca="1"/>
        <v/>
      </c>
      <c r="G61" s="21" t="str">
        <f ca="1"/>
        <v/>
      </c>
      <c r="H61" s="21" t="str">
        <f ca="1"/>
        <v/>
      </c>
      <c r="I61" s="21" t="str">
        <f ca="1"/>
        <v/>
      </c>
      <c r="J61" s="21" t="str">
        <f ca="1"/>
        <v/>
      </c>
      <c r="K61" s="21" t="str">
        <f ca="1"/>
        <v/>
      </c>
      <c r="L61" s="23" t="str">
        <f t="shared" ca="1" si="0"/>
        <v/>
      </c>
      <c r="M61" s="24" t="str">
        <f t="shared" ca="1" si="1"/>
        <v/>
      </c>
      <c r="N61" s="15" t="str">
        <f t="shared" ca="1" si="2"/>
        <v/>
      </c>
      <c r="O61" s="23" t="str">
        <f t="shared" ca="1" si="3"/>
        <v>Vắng</v>
      </c>
      <c r="P61" s="23" t="str">
        <f ca="1">IF(B61="","",
IF(NOT(ISNUMBER(H61)),"Vắng",
IF(C61=1,IF(INDEX(Source!$A$1:$Q$1000,MATCH('Chi tiết'!B61,Source!$B$1:$B$1000,0),16)&lt;'Báo cáo'!$C$5,"Đi làm","Chốt trễ"),
IF(AND(C61=2,O61="Chốt trễ"),IF(INDEX(Source!$A$1:$Q$1000,MATCH('Chi tiết'!B61,Source!$B$1:$B$1000,0)+1,16)&lt;'Báo cáo'!$C$5,"Đi làm","Chốt trễ"),
IF(AND(C61=12,O61="Đi làm"),IF(INDEX(Source!$A$1:$Q$1000,MATCH('Chi tiết'!B61,Source!$B$1:$B$1000,0)+COUNTIFS(Source!$B$1:$B$1000,B61,Source!$Q$1:$Q$1000,"Sáng"),16)&lt;'Báo cáo'!$C$5,"Đi làm","Chốt trễ"),IF(O61="Chốt trễ",IF(INDEX(Source!$A$1:$Q$1000,MATCH('Chi tiết'!B61,Source!$B$1:$B$1000,0)+1,16)&lt;'Báo cáo'!$C$5,"Đi làm","Chốt trễ"),IF(INDEX(Source!$A$1:$Q$1000,MATCH('Chi tiết'!B61,Source!$B$1:$B$1000,0)+COUNTIFS(Source!$B$1:$B$1000,B61,Source!$Q$1:$Q$1000,"Sáng"),16)&lt;'Báo cáo'!$C$5,"Đi làm","Chốt trễ")))))))</f>
        <v>Vắng</v>
      </c>
      <c r="Q61" s="23" t="str">
        <f t="shared" ca="1" si="4"/>
        <v>Vắng</v>
      </c>
      <c r="R61" s="14" t="str">
        <f t="shared" ca="1" si="5"/>
        <v>Vắng</v>
      </c>
      <c r="S61" t="str">
        <f ca="1">IF(OR(_xlfn.NUMBERVALUE(E61)&gt;='Báo cáo'!$C$6,_xlfn.NUMBERVALUE(I61)&gt;='Báo cáo'!$C$6),CONCATENATE(_xlfn.NUMBERVALUE(E61),"/",_xlfn.NUMBERVALUE(I61)),"")</f>
        <v/>
      </c>
      <c r="T61" t="str">
        <f ca="1">IF(Q61="Vắng","",IF(M61&lt;='Báo cáo'!$C$7,M61,""))</f>
        <v/>
      </c>
      <c r="U61" t="str">
        <f ca="1">IF(COUNTIFS(Source!$B$1:$B$1000,'Chi tiết'!B61,Source!$S$1:$S$1000,"Có")=0,"",INDEX(Source!$A$1:$S$1000,MATCH('Chi tiết'!B61,Source!$B$1:$B$1000,0)-1+MATCH("Có",INDIRECT("Source!S"&amp;MATCH('Chi tiết'!B61,Source!$B$1:$B$1000,0)&amp;":S"&amp;MATCH('Chi tiết'!B61,Source!$B$1:$B$1000,0)+COUNTIF(Source!$B$1:$B$1000,'Chi tiết'!B61)),0),1))</f>
        <v/>
      </c>
      <c r="V61" s="2" t="str">
        <f ca="1">IF(B59="","",IF(N61&lt;='Báo cáo'!$C$9,N61,""))</f>
        <v/>
      </c>
    </row>
    <row r="62" spans="1:22" x14ac:dyDescent="0.25">
      <c r="A62" t="str">
        <v>SG17.22H</v>
      </c>
      <c r="B62" t="str">
        <v>T44794-Đỗ Hồng Tâm</v>
      </c>
      <c r="C62" s="21">
        <f ca="1"/>
        <v>0</v>
      </c>
      <c r="D62" s="21" t="str">
        <f ca="1"/>
        <v/>
      </c>
      <c r="E62" s="21" t="str">
        <f ca="1"/>
        <v/>
      </c>
      <c r="F62" s="21" t="str">
        <f ca="1"/>
        <v/>
      </c>
      <c r="G62" s="21" t="str">
        <f ca="1"/>
        <v/>
      </c>
      <c r="H62" s="21" t="str">
        <f ca="1"/>
        <v/>
      </c>
      <c r="I62" s="21" t="str">
        <f ca="1"/>
        <v/>
      </c>
      <c r="J62" s="21" t="str">
        <f ca="1"/>
        <v/>
      </c>
      <c r="K62" s="21" t="str">
        <f ca="1"/>
        <v/>
      </c>
      <c r="L62" s="23" t="str">
        <f t="shared" ca="1" si="0"/>
        <v/>
      </c>
      <c r="M62" s="24" t="str">
        <f t="shared" ca="1" si="1"/>
        <v/>
      </c>
      <c r="N62" s="15" t="str">
        <f t="shared" ca="1" si="2"/>
        <v/>
      </c>
      <c r="O62" s="23" t="str">
        <f t="shared" ca="1" si="3"/>
        <v>Vắng</v>
      </c>
      <c r="P62" s="23" t="str">
        <f ca="1">IF(B62="","",
IF(NOT(ISNUMBER(H62)),"Vắng",
IF(C62=1,IF(INDEX(Source!$A$1:$Q$1000,MATCH('Chi tiết'!B62,Source!$B$1:$B$1000,0),16)&lt;'Báo cáo'!$C$5,"Đi làm","Chốt trễ"),
IF(AND(C62=2,O62="Chốt trễ"),IF(INDEX(Source!$A$1:$Q$1000,MATCH('Chi tiết'!B62,Source!$B$1:$B$1000,0)+1,16)&lt;'Báo cáo'!$C$5,"Đi làm","Chốt trễ"),
IF(AND(C62=12,O62="Đi làm"),IF(INDEX(Source!$A$1:$Q$1000,MATCH('Chi tiết'!B62,Source!$B$1:$B$1000,0)+COUNTIFS(Source!$B$1:$B$1000,B62,Source!$Q$1:$Q$1000,"Sáng"),16)&lt;'Báo cáo'!$C$5,"Đi làm","Chốt trễ"),IF(O62="Chốt trễ",IF(INDEX(Source!$A$1:$Q$1000,MATCH('Chi tiết'!B62,Source!$B$1:$B$1000,0)+1,16)&lt;'Báo cáo'!$C$5,"Đi làm","Chốt trễ"),IF(INDEX(Source!$A$1:$Q$1000,MATCH('Chi tiết'!B62,Source!$B$1:$B$1000,0)+COUNTIFS(Source!$B$1:$B$1000,B62,Source!$Q$1:$Q$1000,"Sáng"),16)&lt;'Báo cáo'!$C$5,"Đi làm","Chốt trễ")))))))</f>
        <v>Vắng</v>
      </c>
      <c r="Q62" s="23" t="str">
        <f t="shared" ca="1" si="4"/>
        <v>Vắng</v>
      </c>
      <c r="R62" s="14" t="str">
        <f t="shared" ca="1" si="5"/>
        <v>Vắng</v>
      </c>
      <c r="S62" t="str">
        <f ca="1">IF(OR(_xlfn.NUMBERVALUE(E62)&gt;='Báo cáo'!$C$6,_xlfn.NUMBERVALUE(I62)&gt;='Báo cáo'!$C$6),CONCATENATE(_xlfn.NUMBERVALUE(E62),"/",_xlfn.NUMBERVALUE(I62)),"")</f>
        <v/>
      </c>
      <c r="T62" t="str">
        <f ca="1">IF(Q62="Vắng","",IF(M62&lt;='Báo cáo'!$C$7,M62,""))</f>
        <v/>
      </c>
      <c r="U62" t="str">
        <f ca="1">IF(COUNTIFS(Source!$B$1:$B$1000,'Chi tiết'!B62,Source!$S$1:$S$1000,"Có")=0,"",INDEX(Source!$A$1:$S$1000,MATCH('Chi tiết'!B62,Source!$B$1:$B$1000,0)-1+MATCH("Có",INDIRECT("Source!S"&amp;MATCH('Chi tiết'!B62,Source!$B$1:$B$1000,0)&amp;":S"&amp;MATCH('Chi tiết'!B62,Source!$B$1:$B$1000,0)+COUNTIF(Source!$B$1:$B$1000,'Chi tiết'!B62)),0),1))</f>
        <v/>
      </c>
      <c r="V62" s="2" t="str">
        <f ca="1">IF(B60="","",IF(N62&lt;='Báo cáo'!$C$9,N62,""))</f>
        <v/>
      </c>
    </row>
    <row r="63" spans="1:22" x14ac:dyDescent="0.25">
      <c r="A63" t="str">
        <v>SG17.22H</v>
      </c>
      <c r="B63" t="str">
        <v>T48314-Dương Tường Long</v>
      </c>
      <c r="C63" s="21">
        <f ca="1"/>
        <v>0</v>
      </c>
      <c r="D63" s="21" t="str">
        <f ca="1"/>
        <v/>
      </c>
      <c r="E63" s="21" t="str">
        <f ca="1"/>
        <v/>
      </c>
      <c r="F63" s="21" t="str">
        <f ca="1"/>
        <v/>
      </c>
      <c r="G63" s="21" t="str">
        <f ca="1"/>
        <v/>
      </c>
      <c r="H63" s="21" t="str">
        <f ca="1"/>
        <v/>
      </c>
      <c r="I63" s="21" t="str">
        <f ca="1"/>
        <v/>
      </c>
      <c r="J63" s="21" t="str">
        <f ca="1"/>
        <v/>
      </c>
      <c r="K63" s="21" t="str">
        <f ca="1"/>
        <v/>
      </c>
      <c r="L63" s="23" t="str">
        <f t="shared" ca="1" si="0"/>
        <v/>
      </c>
      <c r="M63" s="24" t="str">
        <f t="shared" ca="1" si="1"/>
        <v/>
      </c>
      <c r="N63" s="15" t="str">
        <f t="shared" ca="1" si="2"/>
        <v/>
      </c>
      <c r="O63" s="23" t="str">
        <f t="shared" ca="1" si="3"/>
        <v>Vắng</v>
      </c>
      <c r="P63" s="23" t="str">
        <f ca="1">IF(B63="","",
IF(NOT(ISNUMBER(H63)),"Vắng",
IF(C63=1,IF(INDEX(Source!$A$1:$Q$1000,MATCH('Chi tiết'!B63,Source!$B$1:$B$1000,0),16)&lt;'Báo cáo'!$C$5,"Đi làm","Chốt trễ"),
IF(AND(C63=2,O63="Chốt trễ"),IF(INDEX(Source!$A$1:$Q$1000,MATCH('Chi tiết'!B63,Source!$B$1:$B$1000,0)+1,16)&lt;'Báo cáo'!$C$5,"Đi làm","Chốt trễ"),
IF(AND(C63=12,O63="Đi làm"),IF(INDEX(Source!$A$1:$Q$1000,MATCH('Chi tiết'!B63,Source!$B$1:$B$1000,0)+COUNTIFS(Source!$B$1:$B$1000,B63,Source!$Q$1:$Q$1000,"Sáng"),16)&lt;'Báo cáo'!$C$5,"Đi làm","Chốt trễ"),IF(O63="Chốt trễ",IF(INDEX(Source!$A$1:$Q$1000,MATCH('Chi tiết'!B63,Source!$B$1:$B$1000,0)+1,16)&lt;'Báo cáo'!$C$5,"Đi làm","Chốt trễ"),IF(INDEX(Source!$A$1:$Q$1000,MATCH('Chi tiết'!B63,Source!$B$1:$B$1000,0)+COUNTIFS(Source!$B$1:$B$1000,B63,Source!$Q$1:$Q$1000,"Sáng"),16)&lt;'Báo cáo'!$C$5,"Đi làm","Chốt trễ")))))))</f>
        <v>Vắng</v>
      </c>
      <c r="Q63" s="23" t="str">
        <f t="shared" ca="1" si="4"/>
        <v>Vắng</v>
      </c>
      <c r="R63" s="14" t="str">
        <f t="shared" ca="1" si="5"/>
        <v>Vắng</v>
      </c>
      <c r="S63" t="str">
        <f ca="1">IF(OR(_xlfn.NUMBERVALUE(E63)&gt;='Báo cáo'!$C$6,_xlfn.NUMBERVALUE(I63)&gt;='Báo cáo'!$C$6),CONCATENATE(_xlfn.NUMBERVALUE(E63),"/",_xlfn.NUMBERVALUE(I63)),"")</f>
        <v/>
      </c>
      <c r="T63" t="str">
        <f ca="1">IF(Q63="Vắng","",IF(M63&lt;='Báo cáo'!$C$7,M63,""))</f>
        <v/>
      </c>
      <c r="U63" t="str">
        <f ca="1">IF(COUNTIFS(Source!$B$1:$B$1000,'Chi tiết'!B63,Source!$S$1:$S$1000,"Có")=0,"",INDEX(Source!$A$1:$S$1000,MATCH('Chi tiết'!B63,Source!$B$1:$B$1000,0)-1+MATCH("Có",INDIRECT("Source!S"&amp;MATCH('Chi tiết'!B63,Source!$B$1:$B$1000,0)&amp;":S"&amp;MATCH('Chi tiết'!B63,Source!$B$1:$B$1000,0)+COUNTIF(Source!$B$1:$B$1000,'Chi tiết'!B63)),0),1))</f>
        <v/>
      </c>
      <c r="V63" s="2" t="str">
        <f ca="1">IF(B61="","",IF(N63&lt;='Báo cáo'!$C$9,N63,""))</f>
        <v/>
      </c>
    </row>
    <row r="64" spans="1:22" x14ac:dyDescent="0.25">
      <c r="A64" t="str">
        <v>SG17.22H</v>
      </c>
      <c r="B64" t="str">
        <v>T83561-Trang Hồng Phương</v>
      </c>
      <c r="C64" s="21">
        <f ca="1"/>
        <v>0</v>
      </c>
      <c r="D64" s="21" t="str">
        <f ca="1"/>
        <v/>
      </c>
      <c r="E64" s="21" t="str">
        <f ca="1"/>
        <v/>
      </c>
      <c r="F64" s="21" t="str">
        <f ca="1"/>
        <v/>
      </c>
      <c r="G64" s="21" t="str">
        <f ca="1"/>
        <v/>
      </c>
      <c r="H64" s="21" t="str">
        <f ca="1"/>
        <v/>
      </c>
      <c r="I64" s="21" t="str">
        <f ca="1"/>
        <v/>
      </c>
      <c r="J64" s="21" t="str">
        <f ca="1"/>
        <v/>
      </c>
      <c r="K64" s="21" t="str">
        <f ca="1"/>
        <v/>
      </c>
      <c r="L64" s="23" t="str">
        <f t="shared" ca="1" si="0"/>
        <v/>
      </c>
      <c r="M64" s="24" t="str">
        <f t="shared" ca="1" si="1"/>
        <v/>
      </c>
      <c r="N64" s="15" t="str">
        <f t="shared" ca="1" si="2"/>
        <v/>
      </c>
      <c r="O64" s="23" t="str">
        <f t="shared" ca="1" si="3"/>
        <v>Vắng</v>
      </c>
      <c r="P64" s="23" t="str">
        <f ca="1">IF(B64="","",
IF(NOT(ISNUMBER(H64)),"Vắng",
IF(C64=1,IF(INDEX(Source!$A$1:$Q$1000,MATCH('Chi tiết'!B64,Source!$B$1:$B$1000,0),16)&lt;'Báo cáo'!$C$5,"Đi làm","Chốt trễ"),
IF(AND(C64=2,O64="Chốt trễ"),IF(INDEX(Source!$A$1:$Q$1000,MATCH('Chi tiết'!B64,Source!$B$1:$B$1000,0)+1,16)&lt;'Báo cáo'!$C$5,"Đi làm","Chốt trễ"),
IF(AND(C64=12,O64="Đi làm"),IF(INDEX(Source!$A$1:$Q$1000,MATCH('Chi tiết'!B64,Source!$B$1:$B$1000,0)+COUNTIFS(Source!$B$1:$B$1000,B64,Source!$Q$1:$Q$1000,"Sáng"),16)&lt;'Báo cáo'!$C$5,"Đi làm","Chốt trễ"),IF(O64="Chốt trễ",IF(INDEX(Source!$A$1:$Q$1000,MATCH('Chi tiết'!B64,Source!$B$1:$B$1000,0)+1,16)&lt;'Báo cáo'!$C$5,"Đi làm","Chốt trễ"),IF(INDEX(Source!$A$1:$Q$1000,MATCH('Chi tiết'!B64,Source!$B$1:$B$1000,0)+COUNTIFS(Source!$B$1:$B$1000,B64,Source!$Q$1:$Q$1000,"Sáng"),16)&lt;'Báo cáo'!$C$5,"Đi làm","Chốt trễ")))))))</f>
        <v>Vắng</v>
      </c>
      <c r="Q64" s="23" t="str">
        <f t="shared" ca="1" si="4"/>
        <v>Vắng</v>
      </c>
      <c r="R64" s="14" t="str">
        <f t="shared" ca="1" si="5"/>
        <v>Vắng</v>
      </c>
      <c r="S64" t="str">
        <f ca="1">IF(OR(_xlfn.NUMBERVALUE(E64)&gt;='Báo cáo'!$C$6,_xlfn.NUMBERVALUE(I64)&gt;='Báo cáo'!$C$6),CONCATENATE(_xlfn.NUMBERVALUE(E64),"/",_xlfn.NUMBERVALUE(I64)),"")</f>
        <v/>
      </c>
      <c r="T64" t="str">
        <f ca="1">IF(Q64="Vắng","",IF(M64&lt;='Báo cáo'!$C$7,M64,""))</f>
        <v/>
      </c>
      <c r="U64" t="str">
        <f ca="1">IF(COUNTIFS(Source!$B$1:$B$1000,'Chi tiết'!B64,Source!$S$1:$S$1000,"Có")=0,"",INDEX(Source!$A$1:$S$1000,MATCH('Chi tiết'!B64,Source!$B$1:$B$1000,0)-1+MATCH("Có",INDIRECT("Source!S"&amp;MATCH('Chi tiết'!B64,Source!$B$1:$B$1000,0)&amp;":S"&amp;MATCH('Chi tiết'!B64,Source!$B$1:$B$1000,0)+COUNTIF(Source!$B$1:$B$1000,'Chi tiết'!B64)),0),1))</f>
        <v/>
      </c>
      <c r="V64" s="2" t="str">
        <f ca="1">IF(B62="","",IF(N64&lt;='Báo cáo'!$C$9,N64,""))</f>
        <v/>
      </c>
    </row>
    <row r="65" spans="1:22" x14ac:dyDescent="0.25">
      <c r="A65" t="str">
        <v>SG17.22H</v>
      </c>
      <c r="B65" t="str">
        <v>T84121-Nguyễn Quang Vinh</v>
      </c>
      <c r="C65" s="21">
        <f ca="1"/>
        <v>0</v>
      </c>
      <c r="D65" s="21" t="str">
        <f ca="1"/>
        <v/>
      </c>
      <c r="E65" s="21" t="str">
        <f ca="1"/>
        <v/>
      </c>
      <c r="F65" s="21" t="str">
        <f ca="1"/>
        <v/>
      </c>
      <c r="G65" s="21" t="str">
        <f ca="1"/>
        <v/>
      </c>
      <c r="H65" s="21" t="str">
        <f ca="1"/>
        <v/>
      </c>
      <c r="I65" s="21" t="str">
        <f ca="1"/>
        <v/>
      </c>
      <c r="J65" s="21" t="str">
        <f ca="1"/>
        <v/>
      </c>
      <c r="K65" s="21" t="str">
        <f ca="1"/>
        <v/>
      </c>
      <c r="L65" s="23" t="str">
        <f t="shared" ca="1" si="0"/>
        <v/>
      </c>
      <c r="M65" s="24" t="str">
        <f t="shared" ca="1" si="1"/>
        <v/>
      </c>
      <c r="N65" s="15" t="str">
        <f t="shared" ca="1" si="2"/>
        <v/>
      </c>
      <c r="O65" s="23" t="str">
        <f t="shared" ca="1" si="3"/>
        <v>Vắng</v>
      </c>
      <c r="P65" s="23" t="str">
        <f ca="1">IF(B65="","",
IF(NOT(ISNUMBER(H65)),"Vắng",
IF(C65=1,IF(INDEX(Source!$A$1:$Q$1000,MATCH('Chi tiết'!B65,Source!$B$1:$B$1000,0),16)&lt;'Báo cáo'!$C$5,"Đi làm","Chốt trễ"),
IF(AND(C65=2,O65="Chốt trễ"),IF(INDEX(Source!$A$1:$Q$1000,MATCH('Chi tiết'!B65,Source!$B$1:$B$1000,0)+1,16)&lt;'Báo cáo'!$C$5,"Đi làm","Chốt trễ"),
IF(AND(C65=12,O65="Đi làm"),IF(INDEX(Source!$A$1:$Q$1000,MATCH('Chi tiết'!B65,Source!$B$1:$B$1000,0)+COUNTIFS(Source!$B$1:$B$1000,B65,Source!$Q$1:$Q$1000,"Sáng"),16)&lt;'Báo cáo'!$C$5,"Đi làm","Chốt trễ"),IF(O65="Chốt trễ",IF(INDEX(Source!$A$1:$Q$1000,MATCH('Chi tiết'!B65,Source!$B$1:$B$1000,0)+1,16)&lt;'Báo cáo'!$C$5,"Đi làm","Chốt trễ"),IF(INDEX(Source!$A$1:$Q$1000,MATCH('Chi tiết'!B65,Source!$B$1:$B$1000,0)+COUNTIFS(Source!$B$1:$B$1000,B65,Source!$Q$1:$Q$1000,"Sáng"),16)&lt;'Báo cáo'!$C$5,"Đi làm","Chốt trễ")))))))</f>
        <v>Vắng</v>
      </c>
      <c r="Q65" s="23" t="str">
        <f t="shared" ca="1" si="4"/>
        <v>Vắng</v>
      </c>
      <c r="R65" s="14" t="str">
        <f t="shared" ca="1" si="5"/>
        <v>Vắng</v>
      </c>
      <c r="S65" t="str">
        <f ca="1">IF(OR(_xlfn.NUMBERVALUE(E65)&gt;='Báo cáo'!$C$6,_xlfn.NUMBERVALUE(I65)&gt;='Báo cáo'!$C$6),CONCATENATE(_xlfn.NUMBERVALUE(E65),"/",_xlfn.NUMBERVALUE(I65)),"")</f>
        <v/>
      </c>
      <c r="T65" t="str">
        <f ca="1">IF(Q65="Vắng","",IF(M65&lt;='Báo cáo'!$C$7,M65,""))</f>
        <v/>
      </c>
      <c r="U65" t="str">
        <f ca="1">IF(COUNTIFS(Source!$B$1:$B$1000,'Chi tiết'!B65,Source!$S$1:$S$1000,"Có")=0,"",INDEX(Source!$A$1:$S$1000,MATCH('Chi tiết'!B65,Source!$B$1:$B$1000,0)-1+MATCH("Có",INDIRECT("Source!S"&amp;MATCH('Chi tiết'!B65,Source!$B$1:$B$1000,0)&amp;":S"&amp;MATCH('Chi tiết'!B65,Source!$B$1:$B$1000,0)+COUNTIF(Source!$B$1:$B$1000,'Chi tiết'!B65)),0),1))</f>
        <v/>
      </c>
      <c r="V65" s="2" t="str">
        <f ca="1">IF(B63="","",IF(N65&lt;='Báo cáo'!$C$9,N65,""))</f>
        <v/>
      </c>
    </row>
    <row r="66" spans="1:22" x14ac:dyDescent="0.25">
      <c r="A66" t="str">
        <v>SG17.22I</v>
      </c>
      <c r="B66" t="str">
        <v>T1299-Đinh Đức Thiện</v>
      </c>
      <c r="C66" s="21">
        <f ca="1"/>
        <v>13</v>
      </c>
      <c r="D66" s="21">
        <f ca="1"/>
        <v>353</v>
      </c>
      <c r="E66" s="21">
        <f ca="1"/>
        <v>328</v>
      </c>
      <c r="F66" s="21">
        <f ca="1"/>
        <v>5</v>
      </c>
      <c r="G66" s="21">
        <f ca="1"/>
        <v>20</v>
      </c>
      <c r="H66" s="21">
        <f ca="1"/>
        <v>253</v>
      </c>
      <c r="I66" s="21">
        <f ca="1"/>
        <v>213</v>
      </c>
      <c r="J66" s="21">
        <f ca="1"/>
        <v>3</v>
      </c>
      <c r="K66" s="21">
        <f ca="1"/>
        <v>34</v>
      </c>
      <c r="L66" s="23">
        <f t="shared" ca="1" si="0"/>
        <v>606</v>
      </c>
      <c r="M66" s="24">
        <f t="shared" ca="1" si="1"/>
        <v>541</v>
      </c>
      <c r="N66" s="15">
        <f t="shared" ca="1" si="2"/>
        <v>0.89273927392739272</v>
      </c>
      <c r="O66" s="23" t="str">
        <f t="shared" ca="1" si="3"/>
        <v>Đi làm</v>
      </c>
      <c r="P66" s="23" t="str">
        <f ca="1">IF(B66="","",
IF(NOT(ISNUMBER(H66)),"Vắng",
IF(C66=1,IF(INDEX(Source!$A$1:$Q$1000,MATCH('Chi tiết'!B66,Source!$B$1:$B$1000,0),16)&lt;'Báo cáo'!$C$5,"Đi làm","Chốt trễ"),
IF(AND(C66=2,O66="Chốt trễ"),IF(INDEX(Source!$A$1:$Q$1000,MATCH('Chi tiết'!B66,Source!$B$1:$B$1000,0)+1,16)&lt;'Báo cáo'!$C$5,"Đi làm","Chốt trễ"),
IF(AND(C66=12,O66="Đi làm"),IF(INDEX(Source!$A$1:$Q$1000,MATCH('Chi tiết'!B66,Source!$B$1:$B$1000,0)+COUNTIFS(Source!$B$1:$B$1000,B66,Source!$Q$1:$Q$1000,"Sáng"),16)&lt;'Báo cáo'!$C$5,"Đi làm","Chốt trễ"),IF(O66="Chốt trễ",IF(INDEX(Source!$A$1:$Q$1000,MATCH('Chi tiết'!B66,Source!$B$1:$B$1000,0)+1,16)&lt;'Báo cáo'!$C$5,"Đi làm","Chốt trễ"),IF(INDEX(Source!$A$1:$Q$1000,MATCH('Chi tiết'!B66,Source!$B$1:$B$1000,0)+COUNTIFS(Source!$B$1:$B$1000,B66,Source!$Q$1:$Q$1000,"Sáng"),16)&lt;'Báo cáo'!$C$5,"Đi làm","Chốt trễ")))))))</f>
        <v>Đi làm</v>
      </c>
      <c r="Q66" s="23" t="str">
        <f t="shared" ca="1" si="4"/>
        <v>Đi làm</v>
      </c>
      <c r="R66" s="14" t="str">
        <f t="shared" ca="1" si="5"/>
        <v>Đúng giờ</v>
      </c>
      <c r="S66" t="str">
        <f ca="1">IF(OR(_xlfn.NUMBERVALUE(E66)&gt;='Báo cáo'!$C$6,_xlfn.NUMBERVALUE(I66)&gt;='Báo cáo'!$C$6),CONCATENATE(_xlfn.NUMBERVALUE(E66),"/",_xlfn.NUMBERVALUE(I66)),"")</f>
        <v>328/213</v>
      </c>
      <c r="T66" t="str">
        <f ca="1">IF(Q66="Vắng","",IF(M66&lt;='Báo cáo'!$C$7,M66,""))</f>
        <v/>
      </c>
      <c r="U66" t="str">
        <f ca="1">IF(COUNTIFS(Source!$B$1:$B$1000,'Chi tiết'!B66,Source!$S$1:$S$1000,"Có")=0,"",INDEX(Source!$A$1:$S$1000,MATCH('Chi tiết'!B66,Source!$B$1:$B$1000,0)-1+MATCH("Có",INDIRECT("Source!S"&amp;MATCH('Chi tiết'!B66,Source!$B$1:$B$1000,0)&amp;":S"&amp;MATCH('Chi tiết'!B66,Source!$B$1:$B$1000,0)+COUNTIF(Source!$B$1:$B$1000,'Chi tiết'!B66)),0),1))</f>
        <v>BTT391946133.T1299.301119</v>
      </c>
      <c r="V66" s="2" t="str">
        <f ca="1">IF(B64="","",IF(N66&lt;='Báo cáo'!$C$9,N66,""))</f>
        <v/>
      </c>
    </row>
    <row r="67" spans="1:22" x14ac:dyDescent="0.25">
      <c r="A67" t="str">
        <v>SG17.22I</v>
      </c>
      <c r="B67" t="str">
        <v>T89470-Trần Minh Đạt</v>
      </c>
      <c r="C67" s="21">
        <f ca="1"/>
        <v>0</v>
      </c>
      <c r="D67" s="21" t="str">
        <f ca="1"/>
        <v/>
      </c>
      <c r="E67" s="21" t="str">
        <f ca="1"/>
        <v/>
      </c>
      <c r="F67" s="21" t="str">
        <f ca="1"/>
        <v/>
      </c>
      <c r="G67" s="21" t="str">
        <f ca="1"/>
        <v/>
      </c>
      <c r="H67" s="21" t="str">
        <f ca="1"/>
        <v/>
      </c>
      <c r="I67" s="21" t="str">
        <f ca="1"/>
        <v/>
      </c>
      <c r="J67" s="21" t="str">
        <f ca="1"/>
        <v/>
      </c>
      <c r="K67" s="21" t="str">
        <f ca="1"/>
        <v/>
      </c>
      <c r="L67" s="23" t="str">
        <f t="shared" ca="1" si="0"/>
        <v/>
      </c>
      <c r="M67" s="24" t="str">
        <f t="shared" ca="1" si="1"/>
        <v/>
      </c>
      <c r="N67" s="15" t="str">
        <f t="shared" ca="1" si="2"/>
        <v/>
      </c>
      <c r="O67" s="23" t="str">
        <f t="shared" ca="1" si="3"/>
        <v>Vắng</v>
      </c>
      <c r="P67" s="23" t="str">
        <f ca="1">IF(B67="","",
IF(NOT(ISNUMBER(H67)),"Vắng",
IF(C67=1,IF(INDEX(Source!$A$1:$Q$1000,MATCH('Chi tiết'!B67,Source!$B$1:$B$1000,0),16)&lt;'Báo cáo'!$C$5,"Đi làm","Chốt trễ"),
IF(AND(C67=2,O67="Chốt trễ"),IF(INDEX(Source!$A$1:$Q$1000,MATCH('Chi tiết'!B67,Source!$B$1:$B$1000,0)+1,16)&lt;'Báo cáo'!$C$5,"Đi làm","Chốt trễ"),
IF(AND(C67=12,O67="Đi làm"),IF(INDEX(Source!$A$1:$Q$1000,MATCH('Chi tiết'!B67,Source!$B$1:$B$1000,0)+COUNTIFS(Source!$B$1:$B$1000,B67,Source!$Q$1:$Q$1000,"Sáng"),16)&lt;'Báo cáo'!$C$5,"Đi làm","Chốt trễ"),IF(O67="Chốt trễ",IF(INDEX(Source!$A$1:$Q$1000,MATCH('Chi tiết'!B67,Source!$B$1:$B$1000,0)+1,16)&lt;'Báo cáo'!$C$5,"Đi làm","Chốt trễ"),IF(INDEX(Source!$A$1:$Q$1000,MATCH('Chi tiết'!B67,Source!$B$1:$B$1000,0)+COUNTIFS(Source!$B$1:$B$1000,B67,Source!$Q$1:$Q$1000,"Sáng"),16)&lt;'Báo cáo'!$C$5,"Đi làm","Chốt trễ")))))))</f>
        <v>Vắng</v>
      </c>
      <c r="Q67" s="23" t="str">
        <f t="shared" ca="1" si="4"/>
        <v>Vắng</v>
      </c>
      <c r="R67" s="14" t="str">
        <f t="shared" ca="1" si="5"/>
        <v>Vắng</v>
      </c>
      <c r="S67" t="str">
        <f ca="1">IF(OR(_xlfn.NUMBERVALUE(E67)&gt;='Báo cáo'!$C$6,_xlfn.NUMBERVALUE(I67)&gt;='Báo cáo'!$C$6),CONCATENATE(_xlfn.NUMBERVALUE(E67),"/",_xlfn.NUMBERVALUE(I67)),"")</f>
        <v/>
      </c>
      <c r="T67" t="str">
        <f ca="1">IF(Q67="Vắng","",IF(M67&lt;='Báo cáo'!$C$7,M67,""))</f>
        <v/>
      </c>
      <c r="U67" t="str">
        <f ca="1">IF(COUNTIFS(Source!$B$1:$B$1000,'Chi tiết'!B67,Source!$S$1:$S$1000,"Có")=0,"",INDEX(Source!$A$1:$S$1000,MATCH('Chi tiết'!B67,Source!$B$1:$B$1000,0)-1+MATCH("Có",INDIRECT("Source!S"&amp;MATCH('Chi tiết'!B67,Source!$B$1:$B$1000,0)&amp;":S"&amp;MATCH('Chi tiết'!B67,Source!$B$1:$B$1000,0)+COUNTIF(Source!$B$1:$B$1000,'Chi tiết'!B67)),0),1))</f>
        <v/>
      </c>
      <c r="V67" s="2" t="str">
        <f ca="1">IF(B65="","",IF(N67&lt;='Báo cáo'!$C$9,N67,""))</f>
        <v/>
      </c>
    </row>
    <row r="68" spans="1:22" x14ac:dyDescent="0.25">
      <c r="A68" t="str">
        <v>SG17.22I</v>
      </c>
      <c r="B68" t="str">
        <v>T98624-Ngô Thanh Tiến</v>
      </c>
      <c r="C68" s="21">
        <f ca="1"/>
        <v>0</v>
      </c>
      <c r="D68" s="21" t="str">
        <f ca="1"/>
        <v/>
      </c>
      <c r="E68" s="21" t="str">
        <f ca="1"/>
        <v/>
      </c>
      <c r="F68" s="21" t="str">
        <f ca="1"/>
        <v/>
      </c>
      <c r="G68" s="21" t="str">
        <f ca="1"/>
        <v/>
      </c>
      <c r="H68" s="21" t="str">
        <f ca="1"/>
        <v/>
      </c>
      <c r="I68" s="21" t="str">
        <f ca="1"/>
        <v/>
      </c>
      <c r="J68" s="21" t="str">
        <f ca="1"/>
        <v/>
      </c>
      <c r="K68" s="21" t="str">
        <f ca="1"/>
        <v/>
      </c>
      <c r="L68" s="23" t="str">
        <f t="shared" ref="L68:L131" ca="1" si="6">IF(AND(D68="",H68=""),"",IF(OR(D68="",H68=""),_xlfn.NUMBERVALUE(D68)+_xlfn.NUMBERVALUE(H68),IFERROR(D68+H68,"")))</f>
        <v/>
      </c>
      <c r="M68" s="24" t="str">
        <f t="shared" ref="M68:M131" ca="1" si="7">IF(AND(E68="",I68=""),"",IF(OR(E68="",I68=""),_xlfn.NUMBERVALUE(E68)+_xlfn.NUMBERVALUE(I68),IFERROR(E68+I68,"")))</f>
        <v/>
      </c>
      <c r="N68" s="15" t="str">
        <f t="shared" ref="N68:N131" ca="1" si="8">IFERROR(M68/L68,"")</f>
        <v/>
      </c>
      <c r="O68" s="23" t="str">
        <f t="shared" ref="O68:O131" ca="1" si="9">IF(B68="","",IF(C68&gt;=2,
IF(ISNUMBER(D68),"Đi làm","Chốt trễ"),
IF(C68=1,
IF(ISNUMBER(D68),"Đi làm","Vắng"),
"Vắng")))</f>
        <v>Vắng</v>
      </c>
      <c r="P68" s="23" t="str">
        <f ca="1">IF(B68="","",
IF(NOT(ISNUMBER(H68)),"Vắng",
IF(C68=1,IF(INDEX(Source!$A$1:$Q$1000,MATCH('Chi tiết'!B68,Source!$B$1:$B$1000,0),16)&lt;'Báo cáo'!$C$5,"Đi làm","Chốt trễ"),
IF(AND(C68=2,O68="Chốt trễ"),IF(INDEX(Source!$A$1:$Q$1000,MATCH('Chi tiết'!B68,Source!$B$1:$B$1000,0)+1,16)&lt;'Báo cáo'!$C$5,"Đi làm","Chốt trễ"),
IF(AND(C68=12,O68="Đi làm"),IF(INDEX(Source!$A$1:$Q$1000,MATCH('Chi tiết'!B68,Source!$B$1:$B$1000,0)+COUNTIFS(Source!$B$1:$B$1000,B68,Source!$Q$1:$Q$1000,"Sáng"),16)&lt;'Báo cáo'!$C$5,"Đi làm","Chốt trễ"),IF(O68="Chốt trễ",IF(INDEX(Source!$A$1:$Q$1000,MATCH('Chi tiết'!B68,Source!$B$1:$B$1000,0)+1,16)&lt;'Báo cáo'!$C$5,"Đi làm","Chốt trễ"),IF(INDEX(Source!$A$1:$Q$1000,MATCH('Chi tiết'!B68,Source!$B$1:$B$1000,0)+COUNTIFS(Source!$B$1:$B$1000,B68,Source!$Q$1:$Q$1000,"Sáng"),16)&lt;'Báo cáo'!$C$5,"Đi làm","Chốt trễ")))))))</f>
        <v>Vắng</v>
      </c>
      <c r="Q68" s="23" t="str">
        <f t="shared" ref="Q68:Q131" ca="1" si="10">IF(B68="","",IF(C68=0,"Vắng","Đi làm"))</f>
        <v>Vắng</v>
      </c>
      <c r="R68" s="14" t="str">
        <f t="shared" ref="R68:R131" ca="1" si="11">IF(B68="","",IF(Q68="Vắng","Vắng",IF(OR(O68="Chốt trễ",P68="Chốt trễ"),"Trễ giờ","Đúng giờ")))</f>
        <v>Vắng</v>
      </c>
      <c r="S68" t="str">
        <f ca="1">IF(OR(_xlfn.NUMBERVALUE(E68)&gt;='Báo cáo'!$C$6,_xlfn.NUMBERVALUE(I68)&gt;='Báo cáo'!$C$6),CONCATENATE(_xlfn.NUMBERVALUE(E68),"/",_xlfn.NUMBERVALUE(I68)),"")</f>
        <v/>
      </c>
      <c r="T68" t="str">
        <f ca="1">IF(Q68="Vắng","",IF(M68&lt;='Báo cáo'!$C$7,M68,""))</f>
        <v/>
      </c>
      <c r="U68" t="str">
        <f ca="1">IF(COUNTIFS(Source!$B$1:$B$1000,'Chi tiết'!B68,Source!$S$1:$S$1000,"Có")=0,"",INDEX(Source!$A$1:$S$1000,MATCH('Chi tiết'!B68,Source!$B$1:$B$1000,0)-1+MATCH("Có",INDIRECT("Source!S"&amp;MATCH('Chi tiết'!B68,Source!$B$1:$B$1000,0)&amp;":S"&amp;MATCH('Chi tiết'!B68,Source!$B$1:$B$1000,0)+COUNTIF(Source!$B$1:$B$1000,'Chi tiết'!B68)),0),1))</f>
        <v/>
      </c>
      <c r="V68" s="2" t="str">
        <f ca="1">IF(B66="","",IF(N68&lt;='Báo cáo'!$C$9,N68,""))</f>
        <v/>
      </c>
    </row>
    <row r="69" spans="1:22" x14ac:dyDescent="0.25">
      <c r="A69" t="str">
        <v>SG17.22I</v>
      </c>
      <c r="B69" t="str">
        <v>T131400-Nguyễn Vĩnh Lợi</v>
      </c>
      <c r="C69" s="21">
        <f ca="1"/>
        <v>10</v>
      </c>
      <c r="D69" s="21">
        <f ca="1"/>
        <v>148</v>
      </c>
      <c r="E69" s="21">
        <f ca="1"/>
        <v>136</v>
      </c>
      <c r="F69" s="21">
        <f ca="1"/>
        <v>2</v>
      </c>
      <c r="G69" s="21">
        <f ca="1"/>
        <v>10</v>
      </c>
      <c r="H69" s="21">
        <f ca="1"/>
        <v>315</v>
      </c>
      <c r="I69" s="21">
        <f ca="1"/>
        <v>274</v>
      </c>
      <c r="J69" s="21">
        <f ca="1"/>
        <v>7</v>
      </c>
      <c r="K69" s="21">
        <f ca="1"/>
        <v>33</v>
      </c>
      <c r="L69" s="23">
        <f t="shared" ca="1" si="6"/>
        <v>463</v>
      </c>
      <c r="M69" s="24">
        <f t="shared" ca="1" si="7"/>
        <v>410</v>
      </c>
      <c r="N69" s="15">
        <f t="shared" ca="1" si="8"/>
        <v>0.8855291576673866</v>
      </c>
      <c r="O69" s="23" t="str">
        <f t="shared" ca="1" si="9"/>
        <v>Đi làm</v>
      </c>
      <c r="P69" s="23" t="str">
        <f ca="1">IF(B69="","",
IF(NOT(ISNUMBER(H69)),"Vắng",
IF(C69=1,IF(INDEX(Source!$A$1:$Q$1000,MATCH('Chi tiết'!B69,Source!$B$1:$B$1000,0),16)&lt;'Báo cáo'!$C$5,"Đi làm","Chốt trễ"),
IF(AND(C69=2,O69="Chốt trễ"),IF(INDEX(Source!$A$1:$Q$1000,MATCH('Chi tiết'!B69,Source!$B$1:$B$1000,0)+1,16)&lt;'Báo cáo'!$C$5,"Đi làm","Chốt trễ"),
IF(AND(C69=12,O69="Đi làm"),IF(INDEX(Source!$A$1:$Q$1000,MATCH('Chi tiết'!B69,Source!$B$1:$B$1000,0)+COUNTIFS(Source!$B$1:$B$1000,B69,Source!$Q$1:$Q$1000,"Sáng"),16)&lt;'Báo cáo'!$C$5,"Đi làm","Chốt trễ"),IF(O69="Chốt trễ",IF(INDEX(Source!$A$1:$Q$1000,MATCH('Chi tiết'!B69,Source!$B$1:$B$1000,0)+1,16)&lt;'Báo cáo'!$C$5,"Đi làm","Chốt trễ"),IF(INDEX(Source!$A$1:$Q$1000,MATCH('Chi tiết'!B69,Source!$B$1:$B$1000,0)+COUNTIFS(Source!$B$1:$B$1000,B69,Source!$Q$1:$Q$1000,"Sáng"),16)&lt;'Báo cáo'!$C$5,"Đi làm","Chốt trễ")))))))</f>
        <v>Đi làm</v>
      </c>
      <c r="Q69" s="23" t="str">
        <f t="shared" ca="1" si="10"/>
        <v>Đi làm</v>
      </c>
      <c r="R69" s="14" t="str">
        <f t="shared" ca="1" si="11"/>
        <v>Đúng giờ</v>
      </c>
      <c r="S69" t="str">
        <f ca="1">IF(OR(_xlfn.NUMBERVALUE(E69)&gt;='Báo cáo'!$C$6,_xlfn.NUMBERVALUE(I69)&gt;='Báo cáo'!$C$6),CONCATENATE(_xlfn.NUMBERVALUE(E69),"/",_xlfn.NUMBERVALUE(I69)),"")</f>
        <v>136/274</v>
      </c>
      <c r="T69" t="str">
        <f ca="1">IF(Q69="Vắng","",IF(M69&lt;='Báo cáo'!$C$7,M69,""))</f>
        <v/>
      </c>
      <c r="U69" t="str">
        <f ca="1">IF(COUNTIFS(Source!$B$1:$B$1000,'Chi tiết'!B69,Source!$S$1:$S$1000,"Có")=0,"",INDEX(Source!$A$1:$S$1000,MATCH('Chi tiết'!B69,Source!$B$1:$B$1000,0)-1+MATCH("Có",INDIRECT("Source!S"&amp;MATCH('Chi tiết'!B69,Source!$B$1:$B$1000,0)&amp;":S"&amp;MATCH('Chi tiết'!B69,Source!$B$1:$B$1000,0)+COUNTIF(Source!$B$1:$B$1000,'Chi tiết'!B69)),0),1))</f>
        <v>BTT399771846.T131400.061219</v>
      </c>
      <c r="V69" s="2" t="str">
        <f ca="1">IF(B67="","",IF(N69&lt;='Báo cáo'!$C$9,N69,""))</f>
        <v/>
      </c>
    </row>
    <row r="70" spans="1:22" x14ac:dyDescent="0.25">
      <c r="A70" t="str">
        <v>SG17.22I</v>
      </c>
      <c r="B70" t="str">
        <v>T157838-Vương Quang Châu</v>
      </c>
      <c r="C70" s="21">
        <f ca="1"/>
        <v>12</v>
      </c>
      <c r="D70" s="21" t="str">
        <f ca="1"/>
        <v/>
      </c>
      <c r="E70" s="21" t="str">
        <f ca="1"/>
        <v/>
      </c>
      <c r="F70" s="21" t="str">
        <f ca="1"/>
        <v/>
      </c>
      <c r="G70" s="21" t="str">
        <f ca="1"/>
        <v/>
      </c>
      <c r="H70" s="21">
        <f ca="1"/>
        <v>425</v>
      </c>
      <c r="I70" s="21">
        <f ca="1"/>
        <v>368</v>
      </c>
      <c r="J70" s="21">
        <f ca="1"/>
        <v>14</v>
      </c>
      <c r="K70" s="21">
        <f ca="1"/>
        <v>42</v>
      </c>
      <c r="L70" s="23">
        <f t="shared" ca="1" si="6"/>
        <v>425</v>
      </c>
      <c r="M70" s="24">
        <f t="shared" ca="1" si="7"/>
        <v>368</v>
      </c>
      <c r="N70" s="15">
        <f t="shared" ca="1" si="8"/>
        <v>0.86588235294117644</v>
      </c>
      <c r="O70" s="23" t="str">
        <f t="shared" ca="1" si="9"/>
        <v>Chốt trễ</v>
      </c>
      <c r="P70" s="23" t="str">
        <f ca="1">IF(B70="","",
IF(NOT(ISNUMBER(H70)),"Vắng",
IF(C70=1,IF(INDEX(Source!$A$1:$Q$1000,MATCH('Chi tiết'!B70,Source!$B$1:$B$1000,0),16)&lt;'Báo cáo'!$C$5,"Đi làm","Chốt trễ"),
IF(AND(C70=2,O70="Chốt trễ"),IF(INDEX(Source!$A$1:$Q$1000,MATCH('Chi tiết'!B70,Source!$B$1:$B$1000,0)+1,16)&lt;'Báo cáo'!$C$5,"Đi làm","Chốt trễ"),
IF(AND(C70=12,O70="Đi làm"),IF(INDEX(Source!$A$1:$Q$1000,MATCH('Chi tiết'!B70,Source!$B$1:$B$1000,0)+COUNTIFS(Source!$B$1:$B$1000,B70,Source!$Q$1:$Q$1000,"Sáng"),16)&lt;'Báo cáo'!$C$5,"Đi làm","Chốt trễ"),IF(O70="Chốt trễ",IF(INDEX(Source!$A$1:$Q$1000,MATCH('Chi tiết'!B70,Source!$B$1:$B$1000,0)+1,16)&lt;'Báo cáo'!$C$5,"Đi làm","Chốt trễ"),IF(INDEX(Source!$A$1:$Q$1000,MATCH('Chi tiết'!B70,Source!$B$1:$B$1000,0)+COUNTIFS(Source!$B$1:$B$1000,B70,Source!$Q$1:$Q$1000,"Sáng"),16)&lt;'Báo cáo'!$C$5,"Đi làm","Chốt trễ")))))))</f>
        <v>Đi làm</v>
      </c>
      <c r="Q70" s="23" t="str">
        <f t="shared" ca="1" si="10"/>
        <v>Đi làm</v>
      </c>
      <c r="R70" s="14" t="str">
        <f t="shared" ca="1" si="11"/>
        <v>Trễ giờ</v>
      </c>
      <c r="S70" t="str">
        <f ca="1">IF(OR(_xlfn.NUMBERVALUE(E70)&gt;='Báo cáo'!$C$6,_xlfn.NUMBERVALUE(I70)&gt;='Báo cáo'!$C$6),CONCATENATE(_xlfn.NUMBERVALUE(E70),"/",_xlfn.NUMBERVALUE(I70)),"")</f>
        <v>0/368</v>
      </c>
      <c r="T70" t="str">
        <f ca="1">IF(Q70="Vắng","",IF(M70&lt;='Báo cáo'!$C$7,M70,""))</f>
        <v/>
      </c>
      <c r="U70" t="str">
        <f ca="1">IF(COUNTIFS(Source!$B$1:$B$1000,'Chi tiết'!B70,Source!$S$1:$S$1000,"Có")=0,"",INDEX(Source!$A$1:$S$1000,MATCH('Chi tiết'!B70,Source!$B$1:$B$1000,0)-1+MATCH("Có",INDIRECT("Source!S"&amp;MATCH('Chi tiết'!B70,Source!$B$1:$B$1000,0)&amp;":S"&amp;MATCH('Chi tiết'!B70,Source!$B$1:$B$1000,0)+COUNTIF(Source!$B$1:$B$1000,'Chi tiết'!B70)),0),1))</f>
        <v>BTT399508452.T157838.061219</v>
      </c>
      <c r="V70" s="2" t="str">
        <f ca="1">IF(B68="","",IF(N70&lt;='Báo cáo'!$C$9,N70,""))</f>
        <v/>
      </c>
    </row>
    <row r="71" spans="1:22" x14ac:dyDescent="0.25">
      <c r="A71" t="str">
        <v>SG17.22K</v>
      </c>
      <c r="B71" t="str">
        <v>T36014-Nguyễn Châu Lang</v>
      </c>
      <c r="C71" s="21">
        <f ca="1"/>
        <v>0</v>
      </c>
      <c r="D71" s="21" t="str">
        <f ca="1"/>
        <v/>
      </c>
      <c r="E71" s="21" t="str">
        <f ca="1"/>
        <v/>
      </c>
      <c r="F71" s="21" t="str">
        <f ca="1"/>
        <v/>
      </c>
      <c r="G71" s="21" t="str">
        <f ca="1"/>
        <v/>
      </c>
      <c r="H71" s="21" t="str">
        <f ca="1"/>
        <v/>
      </c>
      <c r="I71" s="21" t="str">
        <f ca="1"/>
        <v/>
      </c>
      <c r="J71" s="21" t="str">
        <f ca="1"/>
        <v/>
      </c>
      <c r="K71" s="21" t="str">
        <f ca="1"/>
        <v/>
      </c>
      <c r="L71" s="23" t="str">
        <f t="shared" ca="1" si="6"/>
        <v/>
      </c>
      <c r="M71" s="24" t="str">
        <f t="shared" ca="1" si="7"/>
        <v/>
      </c>
      <c r="N71" s="15" t="str">
        <f t="shared" ca="1" si="8"/>
        <v/>
      </c>
      <c r="O71" s="23" t="str">
        <f t="shared" ca="1" si="9"/>
        <v>Vắng</v>
      </c>
      <c r="P71" s="23" t="str">
        <f ca="1">IF(B71="","",
IF(NOT(ISNUMBER(H71)),"Vắng",
IF(C71=1,IF(INDEX(Source!$A$1:$Q$1000,MATCH('Chi tiết'!B71,Source!$B$1:$B$1000,0),16)&lt;'Báo cáo'!$C$5,"Đi làm","Chốt trễ"),
IF(AND(C71=2,O71="Chốt trễ"),IF(INDEX(Source!$A$1:$Q$1000,MATCH('Chi tiết'!B71,Source!$B$1:$B$1000,0)+1,16)&lt;'Báo cáo'!$C$5,"Đi làm","Chốt trễ"),
IF(AND(C71=12,O71="Đi làm"),IF(INDEX(Source!$A$1:$Q$1000,MATCH('Chi tiết'!B71,Source!$B$1:$B$1000,0)+COUNTIFS(Source!$B$1:$B$1000,B71,Source!$Q$1:$Q$1000,"Sáng"),16)&lt;'Báo cáo'!$C$5,"Đi làm","Chốt trễ"),IF(O71="Chốt trễ",IF(INDEX(Source!$A$1:$Q$1000,MATCH('Chi tiết'!B71,Source!$B$1:$B$1000,0)+1,16)&lt;'Báo cáo'!$C$5,"Đi làm","Chốt trễ"),IF(INDEX(Source!$A$1:$Q$1000,MATCH('Chi tiết'!B71,Source!$B$1:$B$1000,0)+COUNTIFS(Source!$B$1:$B$1000,B71,Source!$Q$1:$Q$1000,"Sáng"),16)&lt;'Báo cáo'!$C$5,"Đi làm","Chốt trễ")))))))</f>
        <v>Vắng</v>
      </c>
      <c r="Q71" s="23" t="str">
        <f t="shared" ca="1" si="10"/>
        <v>Vắng</v>
      </c>
      <c r="R71" s="14" t="str">
        <f t="shared" ca="1" si="11"/>
        <v>Vắng</v>
      </c>
      <c r="S71" t="str">
        <f ca="1">IF(OR(_xlfn.NUMBERVALUE(E71)&gt;='Báo cáo'!$C$6,_xlfn.NUMBERVALUE(I71)&gt;='Báo cáo'!$C$6),CONCATENATE(_xlfn.NUMBERVALUE(E71),"/",_xlfn.NUMBERVALUE(I71)),"")</f>
        <v/>
      </c>
      <c r="T71" t="str">
        <f ca="1">IF(Q71="Vắng","",IF(M71&lt;='Báo cáo'!$C$7,M71,""))</f>
        <v/>
      </c>
      <c r="U71" t="str">
        <f ca="1">IF(COUNTIFS(Source!$B$1:$B$1000,'Chi tiết'!B71,Source!$S$1:$S$1000,"Có")=0,"",INDEX(Source!$A$1:$S$1000,MATCH('Chi tiết'!B71,Source!$B$1:$B$1000,0)-1+MATCH("Có",INDIRECT("Source!S"&amp;MATCH('Chi tiết'!B71,Source!$B$1:$B$1000,0)&amp;":S"&amp;MATCH('Chi tiết'!B71,Source!$B$1:$B$1000,0)+COUNTIF(Source!$B$1:$B$1000,'Chi tiết'!B71)),0),1))</f>
        <v/>
      </c>
      <c r="V71" s="2" t="str">
        <f ca="1">IF(B69="","",IF(N71&lt;='Báo cáo'!$C$9,N71,""))</f>
        <v/>
      </c>
    </row>
    <row r="72" spans="1:22" x14ac:dyDescent="0.25">
      <c r="A72" t="str">
        <v>SG17.22K</v>
      </c>
      <c r="B72" t="str">
        <v>T94422-Khưu Thị Mỹ Ngân</v>
      </c>
      <c r="C72" s="21">
        <f ca="1"/>
        <v>0</v>
      </c>
      <c r="D72" s="21" t="str">
        <f ca="1"/>
        <v/>
      </c>
      <c r="E72" s="21" t="str">
        <f ca="1"/>
        <v/>
      </c>
      <c r="F72" s="21" t="str">
        <f ca="1"/>
        <v/>
      </c>
      <c r="G72" s="21" t="str">
        <f ca="1"/>
        <v/>
      </c>
      <c r="H72" s="21" t="str">
        <f ca="1"/>
        <v/>
      </c>
      <c r="I72" s="21" t="str">
        <f ca="1"/>
        <v/>
      </c>
      <c r="J72" s="21" t="str">
        <f ca="1"/>
        <v/>
      </c>
      <c r="K72" s="21" t="str">
        <f ca="1"/>
        <v/>
      </c>
      <c r="L72" s="23" t="str">
        <f t="shared" ca="1" si="6"/>
        <v/>
      </c>
      <c r="M72" s="24" t="str">
        <f t="shared" ca="1" si="7"/>
        <v/>
      </c>
      <c r="N72" s="15" t="str">
        <f t="shared" ca="1" si="8"/>
        <v/>
      </c>
      <c r="O72" s="23" t="str">
        <f t="shared" ca="1" si="9"/>
        <v>Vắng</v>
      </c>
      <c r="P72" s="23" t="str">
        <f ca="1">IF(B72="","",
IF(NOT(ISNUMBER(H72)),"Vắng",
IF(C72=1,IF(INDEX(Source!$A$1:$Q$1000,MATCH('Chi tiết'!B72,Source!$B$1:$B$1000,0),16)&lt;'Báo cáo'!$C$5,"Đi làm","Chốt trễ"),
IF(AND(C72=2,O72="Chốt trễ"),IF(INDEX(Source!$A$1:$Q$1000,MATCH('Chi tiết'!B72,Source!$B$1:$B$1000,0)+1,16)&lt;'Báo cáo'!$C$5,"Đi làm","Chốt trễ"),
IF(AND(C72=12,O72="Đi làm"),IF(INDEX(Source!$A$1:$Q$1000,MATCH('Chi tiết'!B72,Source!$B$1:$B$1000,0)+COUNTIFS(Source!$B$1:$B$1000,B72,Source!$Q$1:$Q$1000,"Sáng"),16)&lt;'Báo cáo'!$C$5,"Đi làm","Chốt trễ"),IF(O72="Chốt trễ",IF(INDEX(Source!$A$1:$Q$1000,MATCH('Chi tiết'!B72,Source!$B$1:$B$1000,0)+1,16)&lt;'Báo cáo'!$C$5,"Đi làm","Chốt trễ"),IF(INDEX(Source!$A$1:$Q$1000,MATCH('Chi tiết'!B72,Source!$B$1:$B$1000,0)+COUNTIFS(Source!$B$1:$B$1000,B72,Source!$Q$1:$Q$1000,"Sáng"),16)&lt;'Báo cáo'!$C$5,"Đi làm","Chốt trễ")))))))</f>
        <v>Vắng</v>
      </c>
      <c r="Q72" s="23" t="str">
        <f t="shared" ca="1" si="10"/>
        <v>Vắng</v>
      </c>
      <c r="R72" s="14" t="str">
        <f t="shared" ca="1" si="11"/>
        <v>Vắng</v>
      </c>
      <c r="S72" t="str">
        <f ca="1">IF(OR(_xlfn.NUMBERVALUE(E72)&gt;='Báo cáo'!$C$6,_xlfn.NUMBERVALUE(I72)&gt;='Báo cáo'!$C$6),CONCATENATE(_xlfn.NUMBERVALUE(E72),"/",_xlfn.NUMBERVALUE(I72)),"")</f>
        <v/>
      </c>
      <c r="T72" t="str">
        <f ca="1">IF(Q72="Vắng","",IF(M72&lt;='Báo cáo'!$C$7,M72,""))</f>
        <v/>
      </c>
      <c r="U72" t="str">
        <f ca="1">IF(COUNTIFS(Source!$B$1:$B$1000,'Chi tiết'!B72,Source!$S$1:$S$1000,"Có")=0,"",INDEX(Source!$A$1:$S$1000,MATCH('Chi tiết'!B72,Source!$B$1:$B$1000,0)-1+MATCH("Có",INDIRECT("Source!S"&amp;MATCH('Chi tiết'!B72,Source!$B$1:$B$1000,0)&amp;":S"&amp;MATCH('Chi tiết'!B72,Source!$B$1:$B$1000,0)+COUNTIF(Source!$B$1:$B$1000,'Chi tiết'!B72)),0),1))</f>
        <v/>
      </c>
      <c r="V72" s="2" t="str">
        <f ca="1">IF(B70="","",IF(N72&lt;='Báo cáo'!$C$9,N72,""))</f>
        <v/>
      </c>
    </row>
    <row r="73" spans="1:22" x14ac:dyDescent="0.25">
      <c r="A73" t="str">
        <v>SG17.22K</v>
      </c>
      <c r="B73" t="str">
        <v>T3568-Trương Ngọc Khải</v>
      </c>
      <c r="C73" s="21">
        <f ca="1"/>
        <v>0</v>
      </c>
      <c r="D73" s="21" t="str">
        <f ca="1"/>
        <v/>
      </c>
      <c r="E73" s="21" t="str">
        <f ca="1"/>
        <v/>
      </c>
      <c r="F73" s="21" t="str">
        <f ca="1"/>
        <v/>
      </c>
      <c r="G73" s="21" t="str">
        <f ca="1"/>
        <v/>
      </c>
      <c r="H73" s="21" t="str">
        <f ca="1"/>
        <v/>
      </c>
      <c r="I73" s="21" t="str">
        <f ca="1"/>
        <v/>
      </c>
      <c r="J73" s="21" t="str">
        <f ca="1"/>
        <v/>
      </c>
      <c r="K73" s="21" t="str">
        <f ca="1"/>
        <v/>
      </c>
      <c r="L73" s="23" t="str">
        <f t="shared" ca="1" si="6"/>
        <v/>
      </c>
      <c r="M73" s="24" t="str">
        <f t="shared" ca="1" si="7"/>
        <v/>
      </c>
      <c r="N73" s="15" t="str">
        <f t="shared" ca="1" si="8"/>
        <v/>
      </c>
      <c r="O73" s="23" t="str">
        <f t="shared" ca="1" si="9"/>
        <v>Vắng</v>
      </c>
      <c r="P73" s="23" t="str">
        <f ca="1">IF(B73="","",
IF(NOT(ISNUMBER(H73)),"Vắng",
IF(C73=1,IF(INDEX(Source!$A$1:$Q$1000,MATCH('Chi tiết'!B73,Source!$B$1:$B$1000,0),16)&lt;'Báo cáo'!$C$5,"Đi làm","Chốt trễ"),
IF(AND(C73=2,O73="Chốt trễ"),IF(INDEX(Source!$A$1:$Q$1000,MATCH('Chi tiết'!B73,Source!$B$1:$B$1000,0)+1,16)&lt;'Báo cáo'!$C$5,"Đi làm","Chốt trễ"),
IF(AND(C73=12,O73="Đi làm"),IF(INDEX(Source!$A$1:$Q$1000,MATCH('Chi tiết'!B73,Source!$B$1:$B$1000,0)+COUNTIFS(Source!$B$1:$B$1000,B73,Source!$Q$1:$Q$1000,"Sáng"),16)&lt;'Báo cáo'!$C$5,"Đi làm","Chốt trễ"),IF(O73="Chốt trễ",IF(INDEX(Source!$A$1:$Q$1000,MATCH('Chi tiết'!B73,Source!$B$1:$B$1000,0)+1,16)&lt;'Báo cáo'!$C$5,"Đi làm","Chốt trễ"),IF(INDEX(Source!$A$1:$Q$1000,MATCH('Chi tiết'!B73,Source!$B$1:$B$1000,0)+COUNTIFS(Source!$B$1:$B$1000,B73,Source!$Q$1:$Q$1000,"Sáng"),16)&lt;'Báo cáo'!$C$5,"Đi làm","Chốt trễ")))))))</f>
        <v>Vắng</v>
      </c>
      <c r="Q73" s="23" t="str">
        <f t="shared" ca="1" si="10"/>
        <v>Vắng</v>
      </c>
      <c r="R73" s="14" t="str">
        <f t="shared" ca="1" si="11"/>
        <v>Vắng</v>
      </c>
      <c r="S73" t="str">
        <f ca="1">IF(OR(_xlfn.NUMBERVALUE(E73)&gt;='Báo cáo'!$C$6,_xlfn.NUMBERVALUE(I73)&gt;='Báo cáo'!$C$6),CONCATENATE(_xlfn.NUMBERVALUE(E73),"/",_xlfn.NUMBERVALUE(I73)),"")</f>
        <v/>
      </c>
      <c r="T73" t="str">
        <f ca="1">IF(Q73="Vắng","",IF(M73&lt;='Báo cáo'!$C$7,M73,""))</f>
        <v/>
      </c>
      <c r="U73" t="str">
        <f ca="1">IF(COUNTIFS(Source!$B$1:$B$1000,'Chi tiết'!B73,Source!$S$1:$S$1000,"Có")=0,"",INDEX(Source!$A$1:$S$1000,MATCH('Chi tiết'!B73,Source!$B$1:$B$1000,0)-1+MATCH("Có",INDIRECT("Source!S"&amp;MATCH('Chi tiết'!B73,Source!$B$1:$B$1000,0)&amp;":S"&amp;MATCH('Chi tiết'!B73,Source!$B$1:$B$1000,0)+COUNTIF(Source!$B$1:$B$1000,'Chi tiết'!B73)),0),1))</f>
        <v/>
      </c>
      <c r="V73" s="2" t="str">
        <f ca="1">IF(B71="","",IF(N73&lt;='Báo cáo'!$C$9,N73,""))</f>
        <v/>
      </c>
    </row>
    <row r="74" spans="1:22" x14ac:dyDescent="0.25">
      <c r="A74" t="str">
        <v>SG17.22D</v>
      </c>
      <c r="B74" t="str">
        <v>T174908-Nguyễn Thành Chương</v>
      </c>
      <c r="C74" s="21">
        <f ca="1"/>
        <v>0</v>
      </c>
      <c r="D74" s="21" t="str">
        <f ca="1"/>
        <v/>
      </c>
      <c r="E74" s="21" t="str">
        <f ca="1"/>
        <v/>
      </c>
      <c r="F74" s="21" t="str">
        <f ca="1"/>
        <v/>
      </c>
      <c r="G74" s="21" t="str">
        <f ca="1"/>
        <v/>
      </c>
      <c r="H74" s="21" t="str">
        <f ca="1"/>
        <v/>
      </c>
      <c r="I74" s="21" t="str">
        <f ca="1"/>
        <v/>
      </c>
      <c r="J74" s="21" t="str">
        <f ca="1"/>
        <v/>
      </c>
      <c r="K74" s="21" t="str">
        <f ca="1"/>
        <v/>
      </c>
      <c r="L74" s="23" t="str">
        <f t="shared" ca="1" si="6"/>
        <v/>
      </c>
      <c r="M74" s="24" t="str">
        <f t="shared" ca="1" si="7"/>
        <v/>
      </c>
      <c r="N74" s="15" t="str">
        <f t="shared" ca="1" si="8"/>
        <v/>
      </c>
      <c r="O74" s="23" t="str">
        <f t="shared" ca="1" si="9"/>
        <v>Vắng</v>
      </c>
      <c r="P74" s="23" t="str">
        <f ca="1">IF(B74="","",
IF(NOT(ISNUMBER(H74)),"Vắng",
IF(C74=1,IF(INDEX(Source!$A$1:$Q$1000,MATCH('Chi tiết'!B74,Source!$B$1:$B$1000,0),16)&lt;'Báo cáo'!$C$5,"Đi làm","Chốt trễ"),
IF(AND(C74=2,O74="Chốt trễ"),IF(INDEX(Source!$A$1:$Q$1000,MATCH('Chi tiết'!B74,Source!$B$1:$B$1000,0)+1,16)&lt;'Báo cáo'!$C$5,"Đi làm","Chốt trễ"),
IF(AND(C74=12,O74="Đi làm"),IF(INDEX(Source!$A$1:$Q$1000,MATCH('Chi tiết'!B74,Source!$B$1:$B$1000,0)+COUNTIFS(Source!$B$1:$B$1000,B74,Source!$Q$1:$Q$1000,"Sáng"),16)&lt;'Báo cáo'!$C$5,"Đi làm","Chốt trễ"),IF(O74="Chốt trễ",IF(INDEX(Source!$A$1:$Q$1000,MATCH('Chi tiết'!B74,Source!$B$1:$B$1000,0)+1,16)&lt;'Báo cáo'!$C$5,"Đi làm","Chốt trễ"),IF(INDEX(Source!$A$1:$Q$1000,MATCH('Chi tiết'!B74,Source!$B$1:$B$1000,0)+COUNTIFS(Source!$B$1:$B$1000,B74,Source!$Q$1:$Q$1000,"Sáng"),16)&lt;'Báo cáo'!$C$5,"Đi làm","Chốt trễ")))))))</f>
        <v>Vắng</v>
      </c>
      <c r="Q74" s="23" t="str">
        <f t="shared" ca="1" si="10"/>
        <v>Vắng</v>
      </c>
      <c r="R74" s="14" t="str">
        <f t="shared" ca="1" si="11"/>
        <v>Vắng</v>
      </c>
      <c r="S74" t="str">
        <f ca="1">IF(OR(_xlfn.NUMBERVALUE(E74)&gt;='Báo cáo'!$C$6,_xlfn.NUMBERVALUE(I74)&gt;='Báo cáo'!$C$6),CONCATENATE(_xlfn.NUMBERVALUE(E74),"/",_xlfn.NUMBERVALUE(I74)),"")</f>
        <v/>
      </c>
      <c r="T74" t="str">
        <f ca="1">IF(Q74="Vắng","",IF(M74&lt;='Báo cáo'!$C$7,M74,""))</f>
        <v/>
      </c>
      <c r="U74" t="str">
        <f ca="1">IF(COUNTIFS(Source!$B$1:$B$1000,'Chi tiết'!B74,Source!$S$1:$S$1000,"Có")=0,"",INDEX(Source!$A$1:$S$1000,MATCH('Chi tiết'!B74,Source!$B$1:$B$1000,0)-1+MATCH("Có",INDIRECT("Source!S"&amp;MATCH('Chi tiết'!B74,Source!$B$1:$B$1000,0)&amp;":S"&amp;MATCH('Chi tiết'!B74,Source!$B$1:$B$1000,0)+COUNTIF(Source!$B$1:$B$1000,'Chi tiết'!B74)),0),1))</f>
        <v/>
      </c>
      <c r="V74" s="2" t="str">
        <f ca="1">IF(B72="","",IF(N74&lt;='Báo cáo'!$C$9,N74,""))</f>
        <v/>
      </c>
    </row>
    <row r="75" spans="1:22" x14ac:dyDescent="0.25">
      <c r="A75" t="str">
        <v>SG17.22C</v>
      </c>
      <c r="B75" t="str">
        <v>T177712-Nguyễn Bảo Toàn</v>
      </c>
      <c r="C75" s="21">
        <f ca="1"/>
        <v>0</v>
      </c>
      <c r="D75" s="21" t="str">
        <f ca="1"/>
        <v/>
      </c>
      <c r="E75" s="21" t="str">
        <f ca="1"/>
        <v/>
      </c>
      <c r="F75" s="21" t="str">
        <f ca="1"/>
        <v/>
      </c>
      <c r="G75" s="21" t="str">
        <f ca="1"/>
        <v/>
      </c>
      <c r="H75" s="21" t="str">
        <f ca="1"/>
        <v/>
      </c>
      <c r="I75" s="21" t="str">
        <f ca="1"/>
        <v/>
      </c>
      <c r="J75" s="21" t="str">
        <f ca="1"/>
        <v/>
      </c>
      <c r="K75" s="21" t="str">
        <f ca="1"/>
        <v/>
      </c>
      <c r="L75" s="23" t="str">
        <f t="shared" ca="1" si="6"/>
        <v/>
      </c>
      <c r="M75" s="24" t="str">
        <f t="shared" ca="1" si="7"/>
        <v/>
      </c>
      <c r="N75" s="15" t="str">
        <f t="shared" ca="1" si="8"/>
        <v/>
      </c>
      <c r="O75" s="23" t="str">
        <f t="shared" ca="1" si="9"/>
        <v>Vắng</v>
      </c>
      <c r="P75" s="23" t="str">
        <f ca="1">IF(B75="","",
IF(NOT(ISNUMBER(H75)),"Vắng",
IF(C75=1,IF(INDEX(Source!$A$1:$Q$1000,MATCH('Chi tiết'!B75,Source!$B$1:$B$1000,0),16)&lt;'Báo cáo'!$C$5,"Đi làm","Chốt trễ"),
IF(AND(C75=2,O75="Chốt trễ"),IF(INDEX(Source!$A$1:$Q$1000,MATCH('Chi tiết'!B75,Source!$B$1:$B$1000,0)+1,16)&lt;'Báo cáo'!$C$5,"Đi làm","Chốt trễ"),
IF(AND(C75=12,O75="Đi làm"),IF(INDEX(Source!$A$1:$Q$1000,MATCH('Chi tiết'!B75,Source!$B$1:$B$1000,0)+COUNTIFS(Source!$B$1:$B$1000,B75,Source!$Q$1:$Q$1000,"Sáng"),16)&lt;'Báo cáo'!$C$5,"Đi làm","Chốt trễ"),IF(O75="Chốt trễ",IF(INDEX(Source!$A$1:$Q$1000,MATCH('Chi tiết'!B75,Source!$B$1:$B$1000,0)+1,16)&lt;'Báo cáo'!$C$5,"Đi làm","Chốt trễ"),IF(INDEX(Source!$A$1:$Q$1000,MATCH('Chi tiết'!B75,Source!$B$1:$B$1000,0)+COUNTIFS(Source!$B$1:$B$1000,B75,Source!$Q$1:$Q$1000,"Sáng"),16)&lt;'Báo cáo'!$C$5,"Đi làm","Chốt trễ")))))))</f>
        <v>Vắng</v>
      </c>
      <c r="Q75" s="23" t="str">
        <f t="shared" ca="1" si="10"/>
        <v>Vắng</v>
      </c>
      <c r="R75" s="14" t="str">
        <f t="shared" ca="1" si="11"/>
        <v>Vắng</v>
      </c>
      <c r="S75" t="str">
        <f ca="1">IF(OR(_xlfn.NUMBERVALUE(E75)&gt;='Báo cáo'!$C$6,_xlfn.NUMBERVALUE(I75)&gt;='Báo cáo'!$C$6),CONCATENATE(_xlfn.NUMBERVALUE(E75),"/",_xlfn.NUMBERVALUE(I75)),"")</f>
        <v/>
      </c>
      <c r="T75" t="str">
        <f ca="1">IF(Q75="Vắng","",IF(M75&lt;='Báo cáo'!$C$7,M75,""))</f>
        <v/>
      </c>
      <c r="U75" t="str">
        <f ca="1">IF(COUNTIFS(Source!$B$1:$B$1000,'Chi tiết'!B75,Source!$S$1:$S$1000,"Có")=0,"",INDEX(Source!$A$1:$S$1000,MATCH('Chi tiết'!B75,Source!$B$1:$B$1000,0)-1+MATCH("Có",INDIRECT("Source!S"&amp;MATCH('Chi tiết'!B75,Source!$B$1:$B$1000,0)&amp;":S"&amp;MATCH('Chi tiết'!B75,Source!$B$1:$B$1000,0)+COUNTIF(Source!$B$1:$B$1000,'Chi tiết'!B75)),0),1))</f>
        <v/>
      </c>
      <c r="V75" s="2" t="str">
        <f ca="1">IF(B73="","",IF(N75&lt;='Báo cáo'!$C$9,N75,""))</f>
        <v/>
      </c>
    </row>
    <row r="76" spans="1:22" x14ac:dyDescent="0.25">
      <c r="A76" t="str">
        <v>SG17.22A</v>
      </c>
      <c r="B76" t="str">
        <v>T176220-Nguyễn Quốc Cường</v>
      </c>
      <c r="C76" s="21">
        <f ca="1"/>
        <v>0</v>
      </c>
      <c r="D76" s="21" t="str">
        <f ca="1"/>
        <v/>
      </c>
      <c r="E76" s="21" t="str">
        <f ca="1"/>
        <v/>
      </c>
      <c r="F76" s="21" t="str">
        <f ca="1"/>
        <v/>
      </c>
      <c r="G76" s="21" t="str">
        <f ca="1"/>
        <v/>
      </c>
      <c r="H76" s="21" t="str">
        <f ca="1"/>
        <v/>
      </c>
      <c r="I76" s="21" t="str">
        <f ca="1"/>
        <v/>
      </c>
      <c r="J76" s="21" t="str">
        <f ca="1"/>
        <v/>
      </c>
      <c r="K76" s="21" t="str">
        <f ca="1"/>
        <v/>
      </c>
      <c r="L76" s="23" t="str">
        <f t="shared" ca="1" si="6"/>
        <v/>
      </c>
      <c r="M76" s="24" t="str">
        <f t="shared" ca="1" si="7"/>
        <v/>
      </c>
      <c r="N76" s="15" t="str">
        <f t="shared" ca="1" si="8"/>
        <v/>
      </c>
      <c r="O76" s="23" t="str">
        <f t="shared" ca="1" si="9"/>
        <v>Vắng</v>
      </c>
      <c r="P76" s="23" t="str">
        <f ca="1">IF(B76="","",
IF(NOT(ISNUMBER(H76)),"Vắng",
IF(C76=1,IF(INDEX(Source!$A$1:$Q$1000,MATCH('Chi tiết'!B76,Source!$B$1:$B$1000,0),16)&lt;'Báo cáo'!$C$5,"Đi làm","Chốt trễ"),
IF(AND(C76=2,O76="Chốt trễ"),IF(INDEX(Source!$A$1:$Q$1000,MATCH('Chi tiết'!B76,Source!$B$1:$B$1000,0)+1,16)&lt;'Báo cáo'!$C$5,"Đi làm","Chốt trễ"),
IF(AND(C76=12,O76="Đi làm"),IF(INDEX(Source!$A$1:$Q$1000,MATCH('Chi tiết'!B76,Source!$B$1:$B$1000,0)+COUNTIFS(Source!$B$1:$B$1000,B76,Source!$Q$1:$Q$1000,"Sáng"),16)&lt;'Báo cáo'!$C$5,"Đi làm","Chốt trễ"),IF(O76="Chốt trễ",IF(INDEX(Source!$A$1:$Q$1000,MATCH('Chi tiết'!B76,Source!$B$1:$B$1000,0)+1,16)&lt;'Báo cáo'!$C$5,"Đi làm","Chốt trễ"),IF(INDEX(Source!$A$1:$Q$1000,MATCH('Chi tiết'!B76,Source!$B$1:$B$1000,0)+COUNTIFS(Source!$B$1:$B$1000,B76,Source!$Q$1:$Q$1000,"Sáng"),16)&lt;'Báo cáo'!$C$5,"Đi làm","Chốt trễ")))))))</f>
        <v>Vắng</v>
      </c>
      <c r="Q76" s="23" t="str">
        <f t="shared" ca="1" si="10"/>
        <v>Vắng</v>
      </c>
      <c r="R76" s="14" t="str">
        <f t="shared" ca="1" si="11"/>
        <v>Vắng</v>
      </c>
      <c r="S76" t="str">
        <f ca="1">IF(OR(_xlfn.NUMBERVALUE(E76)&gt;='Báo cáo'!$C$6,_xlfn.NUMBERVALUE(I76)&gt;='Báo cáo'!$C$6),CONCATENATE(_xlfn.NUMBERVALUE(E76),"/",_xlfn.NUMBERVALUE(I76)),"")</f>
        <v/>
      </c>
      <c r="T76" t="str">
        <f ca="1">IF(Q76="Vắng","",IF(M76&lt;='Báo cáo'!$C$7,M76,""))</f>
        <v/>
      </c>
      <c r="U76" t="str">
        <f ca="1">IF(COUNTIFS(Source!$B$1:$B$1000,'Chi tiết'!B76,Source!$S$1:$S$1000,"Có")=0,"",INDEX(Source!$A$1:$S$1000,MATCH('Chi tiết'!B76,Source!$B$1:$B$1000,0)-1+MATCH("Có",INDIRECT("Source!S"&amp;MATCH('Chi tiết'!B76,Source!$B$1:$B$1000,0)&amp;":S"&amp;MATCH('Chi tiết'!B76,Source!$B$1:$B$1000,0)+COUNTIF(Source!$B$1:$B$1000,'Chi tiết'!B76)),0),1))</f>
        <v/>
      </c>
      <c r="V76" s="2" t="str">
        <f ca="1">IF(B74="","",IF(N76&lt;='Báo cáo'!$C$9,N76,""))</f>
        <v/>
      </c>
    </row>
    <row r="77" spans="1:22" x14ac:dyDescent="0.25">
      <c r="A77" t="str">
        <v>SG17.22C</v>
      </c>
      <c r="B77" t="str">
        <v>T181596-Hoàng Minh Trường</v>
      </c>
      <c r="C77" s="21">
        <f ca="1"/>
        <v>0</v>
      </c>
      <c r="D77" s="21" t="str">
        <f ca="1"/>
        <v/>
      </c>
      <c r="E77" s="21" t="str">
        <f ca="1"/>
        <v/>
      </c>
      <c r="F77" s="21" t="str">
        <f ca="1"/>
        <v/>
      </c>
      <c r="G77" s="21" t="str">
        <f ca="1"/>
        <v/>
      </c>
      <c r="H77" s="21" t="str">
        <f ca="1"/>
        <v/>
      </c>
      <c r="I77" s="21" t="str">
        <f ca="1"/>
        <v/>
      </c>
      <c r="J77" s="21" t="str">
        <f ca="1"/>
        <v/>
      </c>
      <c r="K77" s="21" t="str">
        <f ca="1"/>
        <v/>
      </c>
      <c r="L77" s="23" t="str">
        <f t="shared" ca="1" si="6"/>
        <v/>
      </c>
      <c r="M77" s="24" t="str">
        <f t="shared" ca="1" si="7"/>
        <v/>
      </c>
      <c r="N77" s="15" t="str">
        <f t="shared" ca="1" si="8"/>
        <v/>
      </c>
      <c r="O77" s="23" t="str">
        <f t="shared" ca="1" si="9"/>
        <v>Vắng</v>
      </c>
      <c r="P77" s="23" t="str">
        <f ca="1">IF(B77="","",
IF(NOT(ISNUMBER(H77)),"Vắng",
IF(C77=1,IF(INDEX(Source!$A$1:$Q$1000,MATCH('Chi tiết'!B77,Source!$B$1:$B$1000,0),16)&lt;'Báo cáo'!$C$5,"Đi làm","Chốt trễ"),
IF(AND(C77=2,O77="Chốt trễ"),IF(INDEX(Source!$A$1:$Q$1000,MATCH('Chi tiết'!B77,Source!$B$1:$B$1000,0)+1,16)&lt;'Báo cáo'!$C$5,"Đi làm","Chốt trễ"),
IF(AND(C77=12,O77="Đi làm"),IF(INDEX(Source!$A$1:$Q$1000,MATCH('Chi tiết'!B77,Source!$B$1:$B$1000,0)+COUNTIFS(Source!$B$1:$B$1000,B77,Source!$Q$1:$Q$1000,"Sáng"),16)&lt;'Báo cáo'!$C$5,"Đi làm","Chốt trễ"),IF(O77="Chốt trễ",IF(INDEX(Source!$A$1:$Q$1000,MATCH('Chi tiết'!B77,Source!$B$1:$B$1000,0)+1,16)&lt;'Báo cáo'!$C$5,"Đi làm","Chốt trễ"),IF(INDEX(Source!$A$1:$Q$1000,MATCH('Chi tiết'!B77,Source!$B$1:$B$1000,0)+COUNTIFS(Source!$B$1:$B$1000,B77,Source!$Q$1:$Q$1000,"Sáng"),16)&lt;'Báo cáo'!$C$5,"Đi làm","Chốt trễ")))))))</f>
        <v>Vắng</v>
      </c>
      <c r="Q77" s="23" t="str">
        <f t="shared" ca="1" si="10"/>
        <v>Vắng</v>
      </c>
      <c r="R77" s="14" t="str">
        <f t="shared" ca="1" si="11"/>
        <v>Vắng</v>
      </c>
      <c r="S77" t="str">
        <f ca="1">IF(OR(_xlfn.NUMBERVALUE(E77)&gt;='Báo cáo'!$C$6,_xlfn.NUMBERVALUE(I77)&gt;='Báo cáo'!$C$6),CONCATENATE(_xlfn.NUMBERVALUE(E77),"/",_xlfn.NUMBERVALUE(I77)),"")</f>
        <v/>
      </c>
      <c r="T77" t="str">
        <f ca="1">IF(Q77="Vắng","",IF(M77&lt;='Báo cáo'!$C$7,M77,""))</f>
        <v/>
      </c>
      <c r="U77" t="str">
        <f ca="1">IF(COUNTIFS(Source!$B$1:$B$1000,'Chi tiết'!B77,Source!$S$1:$S$1000,"Có")=0,"",INDEX(Source!$A$1:$S$1000,MATCH('Chi tiết'!B77,Source!$B$1:$B$1000,0)-1+MATCH("Có",INDIRECT("Source!S"&amp;MATCH('Chi tiết'!B77,Source!$B$1:$B$1000,0)&amp;":S"&amp;MATCH('Chi tiết'!B77,Source!$B$1:$B$1000,0)+COUNTIF(Source!$B$1:$B$1000,'Chi tiết'!B77)),0),1))</f>
        <v/>
      </c>
      <c r="V77" s="2" t="str">
        <f ca="1">IF(B75="","",IF(N77&lt;='Báo cáo'!$C$9,N77,""))</f>
        <v/>
      </c>
    </row>
    <row r="78" spans="1:22" x14ac:dyDescent="0.25">
      <c r="A78" t="str">
        <v>SG17.22G</v>
      </c>
      <c r="B78" t="str">
        <v>T238068-Bành Tất Hoài</v>
      </c>
      <c r="C78" s="21">
        <f ca="1"/>
        <v>0</v>
      </c>
      <c r="D78" s="21" t="str">
        <f ca="1"/>
        <v/>
      </c>
      <c r="E78" s="21" t="str">
        <f ca="1"/>
        <v/>
      </c>
      <c r="F78" s="21" t="str">
        <f ca="1"/>
        <v/>
      </c>
      <c r="G78" s="21" t="str">
        <f ca="1"/>
        <v/>
      </c>
      <c r="H78" s="21" t="str">
        <f ca="1"/>
        <v/>
      </c>
      <c r="I78" s="21" t="str">
        <f ca="1"/>
        <v/>
      </c>
      <c r="J78" s="21" t="str">
        <f ca="1"/>
        <v/>
      </c>
      <c r="K78" s="21" t="str">
        <f ca="1"/>
        <v/>
      </c>
      <c r="L78" s="23" t="str">
        <f t="shared" ca="1" si="6"/>
        <v/>
      </c>
      <c r="M78" s="24" t="str">
        <f t="shared" ca="1" si="7"/>
        <v/>
      </c>
      <c r="N78" s="15" t="str">
        <f t="shared" ca="1" si="8"/>
        <v/>
      </c>
      <c r="O78" s="23" t="str">
        <f t="shared" ca="1" si="9"/>
        <v>Vắng</v>
      </c>
      <c r="P78" s="23" t="str">
        <f ca="1">IF(B78="","",
IF(NOT(ISNUMBER(H78)),"Vắng",
IF(C78=1,IF(INDEX(Source!$A$1:$Q$1000,MATCH('Chi tiết'!B78,Source!$B$1:$B$1000,0),16)&lt;'Báo cáo'!$C$5,"Đi làm","Chốt trễ"),
IF(AND(C78=2,O78="Chốt trễ"),IF(INDEX(Source!$A$1:$Q$1000,MATCH('Chi tiết'!B78,Source!$B$1:$B$1000,0)+1,16)&lt;'Báo cáo'!$C$5,"Đi làm","Chốt trễ"),
IF(AND(C78=12,O78="Đi làm"),IF(INDEX(Source!$A$1:$Q$1000,MATCH('Chi tiết'!B78,Source!$B$1:$B$1000,0)+COUNTIFS(Source!$B$1:$B$1000,B78,Source!$Q$1:$Q$1000,"Sáng"),16)&lt;'Báo cáo'!$C$5,"Đi làm","Chốt trễ"),IF(O78="Chốt trễ",IF(INDEX(Source!$A$1:$Q$1000,MATCH('Chi tiết'!B78,Source!$B$1:$B$1000,0)+1,16)&lt;'Báo cáo'!$C$5,"Đi làm","Chốt trễ"),IF(INDEX(Source!$A$1:$Q$1000,MATCH('Chi tiết'!B78,Source!$B$1:$B$1000,0)+COUNTIFS(Source!$B$1:$B$1000,B78,Source!$Q$1:$Q$1000,"Sáng"),16)&lt;'Báo cáo'!$C$5,"Đi làm","Chốt trễ")))))))</f>
        <v>Vắng</v>
      </c>
      <c r="Q78" s="23" t="str">
        <f t="shared" ca="1" si="10"/>
        <v>Vắng</v>
      </c>
      <c r="R78" s="14" t="str">
        <f t="shared" ca="1" si="11"/>
        <v>Vắng</v>
      </c>
      <c r="S78" t="str">
        <f ca="1">IF(OR(_xlfn.NUMBERVALUE(E78)&gt;='Báo cáo'!$C$6,_xlfn.NUMBERVALUE(I78)&gt;='Báo cáo'!$C$6),CONCATENATE(_xlfn.NUMBERVALUE(E78),"/",_xlfn.NUMBERVALUE(I78)),"")</f>
        <v/>
      </c>
      <c r="T78" t="str">
        <f ca="1">IF(Q78="Vắng","",IF(M78&lt;='Báo cáo'!$C$7,M78,""))</f>
        <v/>
      </c>
      <c r="U78" t="str">
        <f ca="1">IF(COUNTIFS(Source!$B$1:$B$1000,'Chi tiết'!B78,Source!$S$1:$S$1000,"Có")=0,"",INDEX(Source!$A$1:$S$1000,MATCH('Chi tiết'!B78,Source!$B$1:$B$1000,0)-1+MATCH("Có",INDIRECT("Source!S"&amp;MATCH('Chi tiết'!B78,Source!$B$1:$B$1000,0)&amp;":S"&amp;MATCH('Chi tiết'!B78,Source!$B$1:$B$1000,0)+COUNTIF(Source!$B$1:$B$1000,'Chi tiết'!B78)),0),1))</f>
        <v/>
      </c>
      <c r="V78" s="2" t="str">
        <f ca="1">IF(B76="","",IF(N78&lt;='Báo cáo'!$C$9,N78,""))</f>
        <v/>
      </c>
    </row>
    <row r="79" spans="1:22" x14ac:dyDescent="0.25">
      <c r="A79" t="str">
        <v>SG17.22G</v>
      </c>
      <c r="B79" t="str">
        <v>T222678- Nguyễn Trần Trung</v>
      </c>
      <c r="C79" s="21">
        <f ca="1"/>
        <v>0</v>
      </c>
      <c r="D79" s="21" t="str">
        <f ca="1"/>
        <v/>
      </c>
      <c r="E79" s="21" t="str">
        <f ca="1"/>
        <v/>
      </c>
      <c r="F79" s="21" t="str">
        <f ca="1"/>
        <v/>
      </c>
      <c r="G79" s="21" t="str">
        <f ca="1"/>
        <v/>
      </c>
      <c r="H79" s="21" t="str">
        <f ca="1"/>
        <v/>
      </c>
      <c r="I79" s="21" t="str">
        <f ca="1"/>
        <v/>
      </c>
      <c r="J79" s="21" t="str">
        <f ca="1"/>
        <v/>
      </c>
      <c r="K79" s="21" t="str">
        <f ca="1"/>
        <v/>
      </c>
      <c r="L79" s="23" t="str">
        <f t="shared" ca="1" si="6"/>
        <v/>
      </c>
      <c r="M79" s="24" t="str">
        <f t="shared" ca="1" si="7"/>
        <v/>
      </c>
      <c r="N79" s="15" t="str">
        <f t="shared" ca="1" si="8"/>
        <v/>
      </c>
      <c r="O79" s="23" t="str">
        <f t="shared" ca="1" si="9"/>
        <v>Vắng</v>
      </c>
      <c r="P79" s="23" t="str">
        <f ca="1">IF(B79="","",
IF(NOT(ISNUMBER(H79)),"Vắng",
IF(C79=1,IF(INDEX(Source!$A$1:$Q$1000,MATCH('Chi tiết'!B79,Source!$B$1:$B$1000,0),16)&lt;'Báo cáo'!$C$5,"Đi làm","Chốt trễ"),
IF(AND(C79=2,O79="Chốt trễ"),IF(INDEX(Source!$A$1:$Q$1000,MATCH('Chi tiết'!B79,Source!$B$1:$B$1000,0)+1,16)&lt;'Báo cáo'!$C$5,"Đi làm","Chốt trễ"),
IF(AND(C79=12,O79="Đi làm"),IF(INDEX(Source!$A$1:$Q$1000,MATCH('Chi tiết'!B79,Source!$B$1:$B$1000,0)+COUNTIFS(Source!$B$1:$B$1000,B79,Source!$Q$1:$Q$1000,"Sáng"),16)&lt;'Báo cáo'!$C$5,"Đi làm","Chốt trễ"),IF(O79="Chốt trễ",IF(INDEX(Source!$A$1:$Q$1000,MATCH('Chi tiết'!B79,Source!$B$1:$B$1000,0)+1,16)&lt;'Báo cáo'!$C$5,"Đi làm","Chốt trễ"),IF(INDEX(Source!$A$1:$Q$1000,MATCH('Chi tiết'!B79,Source!$B$1:$B$1000,0)+COUNTIFS(Source!$B$1:$B$1000,B79,Source!$Q$1:$Q$1000,"Sáng"),16)&lt;'Báo cáo'!$C$5,"Đi làm","Chốt trễ")))))))</f>
        <v>Vắng</v>
      </c>
      <c r="Q79" s="23" t="str">
        <f t="shared" ca="1" si="10"/>
        <v>Vắng</v>
      </c>
      <c r="R79" s="14" t="str">
        <f t="shared" ca="1" si="11"/>
        <v>Vắng</v>
      </c>
      <c r="S79" t="str">
        <f ca="1">IF(OR(_xlfn.NUMBERVALUE(E79)&gt;='Báo cáo'!$C$6,_xlfn.NUMBERVALUE(I79)&gt;='Báo cáo'!$C$6),CONCATENATE(_xlfn.NUMBERVALUE(E79),"/",_xlfn.NUMBERVALUE(I79)),"")</f>
        <v/>
      </c>
      <c r="T79" t="str">
        <f ca="1">IF(Q79="Vắng","",IF(M79&lt;='Báo cáo'!$C$7,M79,""))</f>
        <v/>
      </c>
      <c r="U79" t="str">
        <f ca="1">IF(COUNTIFS(Source!$B$1:$B$1000,'Chi tiết'!B79,Source!$S$1:$S$1000,"Có")=0,"",INDEX(Source!$A$1:$S$1000,MATCH('Chi tiết'!B79,Source!$B$1:$B$1000,0)-1+MATCH("Có",INDIRECT("Source!S"&amp;MATCH('Chi tiết'!B79,Source!$B$1:$B$1000,0)&amp;":S"&amp;MATCH('Chi tiết'!B79,Source!$B$1:$B$1000,0)+COUNTIF(Source!$B$1:$B$1000,'Chi tiết'!B79)),0),1))</f>
        <v/>
      </c>
      <c r="V79" s="2" t="str">
        <f ca="1">IF(B77="","",IF(N79&lt;='Báo cáo'!$C$9,N79,""))</f>
        <v/>
      </c>
    </row>
    <row r="80" spans="1:22" x14ac:dyDescent="0.25">
      <c r="A80" t="str">
        <v>SG17.22C</v>
      </c>
      <c r="B80" t="str">
        <v>T184852-Lê Minh Nhựt</v>
      </c>
      <c r="C80" s="21">
        <f ca="1"/>
        <v>0</v>
      </c>
      <c r="D80" s="21" t="str">
        <f ca="1"/>
        <v/>
      </c>
      <c r="E80" s="21" t="str">
        <f ca="1"/>
        <v/>
      </c>
      <c r="F80" s="21" t="str">
        <f ca="1"/>
        <v/>
      </c>
      <c r="G80" s="21" t="str">
        <f ca="1"/>
        <v/>
      </c>
      <c r="H80" s="21" t="str">
        <f ca="1"/>
        <v/>
      </c>
      <c r="I80" s="21" t="str">
        <f ca="1"/>
        <v/>
      </c>
      <c r="J80" s="21" t="str">
        <f ca="1"/>
        <v/>
      </c>
      <c r="K80" s="21" t="str">
        <f ca="1"/>
        <v/>
      </c>
      <c r="L80" s="23" t="str">
        <f t="shared" ca="1" si="6"/>
        <v/>
      </c>
      <c r="M80" s="24" t="str">
        <f t="shared" ca="1" si="7"/>
        <v/>
      </c>
      <c r="N80" s="15" t="str">
        <f t="shared" ca="1" si="8"/>
        <v/>
      </c>
      <c r="O80" s="23" t="str">
        <f t="shared" ca="1" si="9"/>
        <v>Vắng</v>
      </c>
      <c r="P80" s="23" t="str">
        <f ca="1">IF(B80="","",
IF(NOT(ISNUMBER(H80)),"Vắng",
IF(C80=1,IF(INDEX(Source!$A$1:$Q$1000,MATCH('Chi tiết'!B80,Source!$B$1:$B$1000,0),16)&lt;'Báo cáo'!$C$5,"Đi làm","Chốt trễ"),
IF(AND(C80=2,O80="Chốt trễ"),IF(INDEX(Source!$A$1:$Q$1000,MATCH('Chi tiết'!B80,Source!$B$1:$B$1000,0)+1,16)&lt;'Báo cáo'!$C$5,"Đi làm","Chốt trễ"),
IF(AND(C80=12,O80="Đi làm"),IF(INDEX(Source!$A$1:$Q$1000,MATCH('Chi tiết'!B80,Source!$B$1:$B$1000,0)+COUNTIFS(Source!$B$1:$B$1000,B80,Source!$Q$1:$Q$1000,"Sáng"),16)&lt;'Báo cáo'!$C$5,"Đi làm","Chốt trễ"),IF(O80="Chốt trễ",IF(INDEX(Source!$A$1:$Q$1000,MATCH('Chi tiết'!B80,Source!$B$1:$B$1000,0)+1,16)&lt;'Báo cáo'!$C$5,"Đi làm","Chốt trễ"),IF(INDEX(Source!$A$1:$Q$1000,MATCH('Chi tiết'!B80,Source!$B$1:$B$1000,0)+COUNTIFS(Source!$B$1:$B$1000,B80,Source!$Q$1:$Q$1000,"Sáng"),16)&lt;'Báo cáo'!$C$5,"Đi làm","Chốt trễ")))))))</f>
        <v>Vắng</v>
      </c>
      <c r="Q80" s="23" t="str">
        <f t="shared" ca="1" si="10"/>
        <v>Vắng</v>
      </c>
      <c r="R80" s="14" t="str">
        <f t="shared" ca="1" si="11"/>
        <v>Vắng</v>
      </c>
      <c r="S80" t="str">
        <f ca="1">IF(OR(_xlfn.NUMBERVALUE(E80)&gt;='Báo cáo'!$C$6,_xlfn.NUMBERVALUE(I80)&gt;='Báo cáo'!$C$6),CONCATENATE(_xlfn.NUMBERVALUE(E80),"/",_xlfn.NUMBERVALUE(I80)),"")</f>
        <v/>
      </c>
      <c r="T80" t="str">
        <f ca="1">IF(Q80="Vắng","",IF(M80&lt;='Báo cáo'!$C$7,M80,""))</f>
        <v/>
      </c>
      <c r="U80" t="str">
        <f ca="1">IF(COUNTIFS(Source!$B$1:$B$1000,'Chi tiết'!B80,Source!$S$1:$S$1000,"Có")=0,"",INDEX(Source!$A$1:$S$1000,MATCH('Chi tiết'!B80,Source!$B$1:$B$1000,0)-1+MATCH("Có",INDIRECT("Source!S"&amp;MATCH('Chi tiết'!B80,Source!$B$1:$B$1000,0)&amp;":S"&amp;MATCH('Chi tiết'!B80,Source!$B$1:$B$1000,0)+COUNTIF(Source!$B$1:$B$1000,'Chi tiết'!B80)),0),1))</f>
        <v/>
      </c>
      <c r="V80" s="2" t="str">
        <f ca="1">IF(B78="","",IF(N80&lt;='Báo cáo'!$C$9,N80,""))</f>
        <v/>
      </c>
    </row>
    <row r="81" spans="1:22" x14ac:dyDescent="0.25">
      <c r="A81" t="str">
        <v>SG17.22H</v>
      </c>
      <c r="B81" t="str">
        <v>T185244-Trần Minh Khánh</v>
      </c>
      <c r="C81" s="21">
        <f ca="1"/>
        <v>0</v>
      </c>
      <c r="D81" s="21" t="str">
        <f ca="1"/>
        <v/>
      </c>
      <c r="E81" s="21" t="str">
        <f ca="1"/>
        <v/>
      </c>
      <c r="F81" s="21" t="str">
        <f ca="1"/>
        <v/>
      </c>
      <c r="G81" s="21" t="str">
        <f ca="1"/>
        <v/>
      </c>
      <c r="H81" s="21" t="str">
        <f ca="1"/>
        <v/>
      </c>
      <c r="I81" s="21" t="str">
        <f ca="1"/>
        <v/>
      </c>
      <c r="J81" s="21" t="str">
        <f ca="1"/>
        <v/>
      </c>
      <c r="K81" s="21" t="str">
        <f ca="1"/>
        <v/>
      </c>
      <c r="L81" s="23" t="str">
        <f t="shared" ca="1" si="6"/>
        <v/>
      </c>
      <c r="M81" s="24" t="str">
        <f t="shared" ca="1" si="7"/>
        <v/>
      </c>
      <c r="N81" s="15" t="str">
        <f t="shared" ca="1" si="8"/>
        <v/>
      </c>
      <c r="O81" s="23" t="str">
        <f t="shared" ca="1" si="9"/>
        <v>Vắng</v>
      </c>
      <c r="P81" s="23" t="str">
        <f ca="1">IF(B81="","",
IF(NOT(ISNUMBER(H81)),"Vắng",
IF(C81=1,IF(INDEX(Source!$A$1:$Q$1000,MATCH('Chi tiết'!B81,Source!$B$1:$B$1000,0),16)&lt;'Báo cáo'!$C$5,"Đi làm","Chốt trễ"),
IF(AND(C81=2,O81="Chốt trễ"),IF(INDEX(Source!$A$1:$Q$1000,MATCH('Chi tiết'!B81,Source!$B$1:$B$1000,0)+1,16)&lt;'Báo cáo'!$C$5,"Đi làm","Chốt trễ"),
IF(AND(C81=12,O81="Đi làm"),IF(INDEX(Source!$A$1:$Q$1000,MATCH('Chi tiết'!B81,Source!$B$1:$B$1000,0)+COUNTIFS(Source!$B$1:$B$1000,B81,Source!$Q$1:$Q$1000,"Sáng"),16)&lt;'Báo cáo'!$C$5,"Đi làm","Chốt trễ"),IF(O81="Chốt trễ",IF(INDEX(Source!$A$1:$Q$1000,MATCH('Chi tiết'!B81,Source!$B$1:$B$1000,0)+1,16)&lt;'Báo cáo'!$C$5,"Đi làm","Chốt trễ"),IF(INDEX(Source!$A$1:$Q$1000,MATCH('Chi tiết'!B81,Source!$B$1:$B$1000,0)+COUNTIFS(Source!$B$1:$B$1000,B81,Source!$Q$1:$Q$1000,"Sáng"),16)&lt;'Báo cáo'!$C$5,"Đi làm","Chốt trễ")))))))</f>
        <v>Vắng</v>
      </c>
      <c r="Q81" s="23" t="str">
        <f t="shared" ca="1" si="10"/>
        <v>Vắng</v>
      </c>
      <c r="R81" s="14" t="str">
        <f t="shared" ca="1" si="11"/>
        <v>Vắng</v>
      </c>
      <c r="S81" t="str">
        <f ca="1">IF(OR(_xlfn.NUMBERVALUE(E81)&gt;='Báo cáo'!$C$6,_xlfn.NUMBERVALUE(I81)&gt;='Báo cáo'!$C$6),CONCATENATE(_xlfn.NUMBERVALUE(E81),"/",_xlfn.NUMBERVALUE(I81)),"")</f>
        <v/>
      </c>
      <c r="T81" t="str">
        <f ca="1">IF(Q81="Vắng","",IF(M81&lt;='Báo cáo'!$C$7,M81,""))</f>
        <v/>
      </c>
      <c r="U81" t="str">
        <f ca="1">IF(COUNTIFS(Source!$B$1:$B$1000,'Chi tiết'!B81,Source!$S$1:$S$1000,"Có")=0,"",INDEX(Source!$A$1:$S$1000,MATCH('Chi tiết'!B81,Source!$B$1:$B$1000,0)-1+MATCH("Có",INDIRECT("Source!S"&amp;MATCH('Chi tiết'!B81,Source!$B$1:$B$1000,0)&amp;":S"&amp;MATCH('Chi tiết'!B81,Source!$B$1:$B$1000,0)+COUNTIF(Source!$B$1:$B$1000,'Chi tiết'!B81)),0),1))</f>
        <v/>
      </c>
      <c r="V81" s="2" t="str">
        <f ca="1">IF(B79="","",IF(N81&lt;='Báo cáo'!$C$9,N81,""))</f>
        <v/>
      </c>
    </row>
    <row r="82" spans="1:22" x14ac:dyDescent="0.25">
      <c r="A82" t="str">
        <v>SG17.22E</v>
      </c>
      <c r="B82" t="str">
        <v>T192784-Vũ Ngọc Hiếu</v>
      </c>
      <c r="C82" s="21">
        <f ca="1"/>
        <v>0</v>
      </c>
      <c r="D82" s="21" t="str">
        <f ca="1"/>
        <v/>
      </c>
      <c r="E82" s="21" t="str">
        <f ca="1"/>
        <v/>
      </c>
      <c r="F82" s="21" t="str">
        <f ca="1"/>
        <v/>
      </c>
      <c r="G82" s="21" t="str">
        <f ca="1"/>
        <v/>
      </c>
      <c r="H82" s="21" t="str">
        <f ca="1"/>
        <v/>
      </c>
      <c r="I82" s="21" t="str">
        <f ca="1"/>
        <v/>
      </c>
      <c r="J82" s="21" t="str">
        <f ca="1"/>
        <v/>
      </c>
      <c r="K82" s="21" t="str">
        <f ca="1"/>
        <v/>
      </c>
      <c r="L82" s="23" t="str">
        <f t="shared" ca="1" si="6"/>
        <v/>
      </c>
      <c r="M82" s="24" t="str">
        <f t="shared" ca="1" si="7"/>
        <v/>
      </c>
      <c r="N82" s="15" t="str">
        <f t="shared" ca="1" si="8"/>
        <v/>
      </c>
      <c r="O82" s="23" t="str">
        <f t="shared" ca="1" si="9"/>
        <v>Vắng</v>
      </c>
      <c r="P82" s="23" t="str">
        <f ca="1">IF(B82="","",
IF(NOT(ISNUMBER(H82)),"Vắng",
IF(C82=1,IF(INDEX(Source!$A$1:$Q$1000,MATCH('Chi tiết'!B82,Source!$B$1:$B$1000,0),16)&lt;'Báo cáo'!$C$5,"Đi làm","Chốt trễ"),
IF(AND(C82=2,O82="Chốt trễ"),IF(INDEX(Source!$A$1:$Q$1000,MATCH('Chi tiết'!B82,Source!$B$1:$B$1000,0)+1,16)&lt;'Báo cáo'!$C$5,"Đi làm","Chốt trễ"),
IF(AND(C82=12,O82="Đi làm"),IF(INDEX(Source!$A$1:$Q$1000,MATCH('Chi tiết'!B82,Source!$B$1:$B$1000,0)+COUNTIFS(Source!$B$1:$B$1000,B82,Source!$Q$1:$Q$1000,"Sáng"),16)&lt;'Báo cáo'!$C$5,"Đi làm","Chốt trễ"),IF(O82="Chốt trễ",IF(INDEX(Source!$A$1:$Q$1000,MATCH('Chi tiết'!B82,Source!$B$1:$B$1000,0)+1,16)&lt;'Báo cáo'!$C$5,"Đi làm","Chốt trễ"),IF(INDEX(Source!$A$1:$Q$1000,MATCH('Chi tiết'!B82,Source!$B$1:$B$1000,0)+COUNTIFS(Source!$B$1:$B$1000,B82,Source!$Q$1:$Q$1000,"Sáng"),16)&lt;'Báo cáo'!$C$5,"Đi làm","Chốt trễ")))))))</f>
        <v>Vắng</v>
      </c>
      <c r="Q82" s="23" t="str">
        <f t="shared" ca="1" si="10"/>
        <v>Vắng</v>
      </c>
      <c r="R82" s="14" t="str">
        <f t="shared" ca="1" si="11"/>
        <v>Vắng</v>
      </c>
      <c r="S82" t="str">
        <f ca="1">IF(OR(_xlfn.NUMBERVALUE(E82)&gt;='Báo cáo'!$C$6,_xlfn.NUMBERVALUE(I82)&gt;='Báo cáo'!$C$6),CONCATENATE(_xlfn.NUMBERVALUE(E82),"/",_xlfn.NUMBERVALUE(I82)),"")</f>
        <v/>
      </c>
      <c r="T82" t="str">
        <f ca="1">IF(Q82="Vắng","",IF(M82&lt;='Báo cáo'!$C$7,M82,""))</f>
        <v/>
      </c>
      <c r="U82" t="str">
        <f ca="1">IF(COUNTIFS(Source!$B$1:$B$1000,'Chi tiết'!B82,Source!$S$1:$S$1000,"Có")=0,"",INDEX(Source!$A$1:$S$1000,MATCH('Chi tiết'!B82,Source!$B$1:$B$1000,0)-1+MATCH("Có",INDIRECT("Source!S"&amp;MATCH('Chi tiết'!B82,Source!$B$1:$B$1000,0)&amp;":S"&amp;MATCH('Chi tiết'!B82,Source!$B$1:$B$1000,0)+COUNTIF(Source!$B$1:$B$1000,'Chi tiết'!B82)),0),1))</f>
        <v/>
      </c>
      <c r="V82" s="2" t="str">
        <f ca="1">IF(B80="","",IF(N82&lt;='Báo cáo'!$C$9,N82,""))</f>
        <v/>
      </c>
    </row>
    <row r="83" spans="1:22" x14ac:dyDescent="0.25">
      <c r="A83" t="str">
        <v>SG17.22D</v>
      </c>
      <c r="B83" t="str">
        <v>T203536-Ngô Văn Tú</v>
      </c>
      <c r="C83" s="21">
        <f ca="1"/>
        <v>0</v>
      </c>
      <c r="D83" s="21" t="str">
        <f ca="1"/>
        <v/>
      </c>
      <c r="E83" s="21" t="str">
        <f ca="1"/>
        <v/>
      </c>
      <c r="F83" s="21" t="str">
        <f ca="1"/>
        <v/>
      </c>
      <c r="G83" s="21" t="str">
        <f ca="1"/>
        <v/>
      </c>
      <c r="H83" s="21" t="str">
        <f ca="1"/>
        <v/>
      </c>
      <c r="I83" s="21" t="str">
        <f ca="1"/>
        <v/>
      </c>
      <c r="J83" s="21" t="str">
        <f ca="1"/>
        <v/>
      </c>
      <c r="K83" s="21" t="str">
        <f ca="1"/>
        <v/>
      </c>
      <c r="L83" s="23" t="str">
        <f t="shared" ca="1" si="6"/>
        <v/>
      </c>
      <c r="M83" s="24" t="str">
        <f t="shared" ca="1" si="7"/>
        <v/>
      </c>
      <c r="N83" s="15" t="str">
        <f t="shared" ca="1" si="8"/>
        <v/>
      </c>
      <c r="O83" s="23" t="str">
        <f t="shared" ca="1" si="9"/>
        <v>Vắng</v>
      </c>
      <c r="P83" s="23" t="str">
        <f ca="1">IF(B83="","",
IF(NOT(ISNUMBER(H83)),"Vắng",
IF(C83=1,IF(INDEX(Source!$A$1:$Q$1000,MATCH('Chi tiết'!B83,Source!$B$1:$B$1000,0),16)&lt;'Báo cáo'!$C$5,"Đi làm","Chốt trễ"),
IF(AND(C83=2,O83="Chốt trễ"),IF(INDEX(Source!$A$1:$Q$1000,MATCH('Chi tiết'!B83,Source!$B$1:$B$1000,0)+1,16)&lt;'Báo cáo'!$C$5,"Đi làm","Chốt trễ"),
IF(AND(C83=12,O83="Đi làm"),IF(INDEX(Source!$A$1:$Q$1000,MATCH('Chi tiết'!B83,Source!$B$1:$B$1000,0)+COUNTIFS(Source!$B$1:$B$1000,B83,Source!$Q$1:$Q$1000,"Sáng"),16)&lt;'Báo cáo'!$C$5,"Đi làm","Chốt trễ"),IF(O83="Chốt trễ",IF(INDEX(Source!$A$1:$Q$1000,MATCH('Chi tiết'!B83,Source!$B$1:$B$1000,0)+1,16)&lt;'Báo cáo'!$C$5,"Đi làm","Chốt trễ"),IF(INDEX(Source!$A$1:$Q$1000,MATCH('Chi tiết'!B83,Source!$B$1:$B$1000,0)+COUNTIFS(Source!$B$1:$B$1000,B83,Source!$Q$1:$Q$1000,"Sáng"),16)&lt;'Báo cáo'!$C$5,"Đi làm","Chốt trễ")))))))</f>
        <v>Vắng</v>
      </c>
      <c r="Q83" s="23" t="str">
        <f t="shared" ca="1" si="10"/>
        <v>Vắng</v>
      </c>
      <c r="R83" s="14" t="str">
        <f t="shared" ca="1" si="11"/>
        <v>Vắng</v>
      </c>
      <c r="S83" t="str">
        <f ca="1">IF(OR(_xlfn.NUMBERVALUE(E83)&gt;='Báo cáo'!$C$6,_xlfn.NUMBERVALUE(I83)&gt;='Báo cáo'!$C$6),CONCATENATE(_xlfn.NUMBERVALUE(E83),"/",_xlfn.NUMBERVALUE(I83)),"")</f>
        <v/>
      </c>
      <c r="T83" t="str">
        <f ca="1">IF(Q83="Vắng","",IF(M83&lt;='Báo cáo'!$C$7,M83,""))</f>
        <v/>
      </c>
      <c r="U83" t="str">
        <f ca="1">IF(COUNTIFS(Source!$B$1:$B$1000,'Chi tiết'!B83,Source!$S$1:$S$1000,"Có")=0,"",INDEX(Source!$A$1:$S$1000,MATCH('Chi tiết'!B83,Source!$B$1:$B$1000,0)-1+MATCH("Có",INDIRECT("Source!S"&amp;MATCH('Chi tiết'!B83,Source!$B$1:$B$1000,0)&amp;":S"&amp;MATCH('Chi tiết'!B83,Source!$B$1:$B$1000,0)+COUNTIF(Source!$B$1:$B$1000,'Chi tiết'!B83)),0),1))</f>
        <v/>
      </c>
      <c r="V83" s="2" t="str">
        <f ca="1">IF(B81="","",IF(N83&lt;='Báo cáo'!$C$9,N83,""))</f>
        <v/>
      </c>
    </row>
    <row r="84" spans="1:22" x14ac:dyDescent="0.25">
      <c r="A84" t="str">
        <v>SG17.22C</v>
      </c>
      <c r="B84" t="str">
        <v>T204632-Ninh Tuấn Khanh</v>
      </c>
      <c r="C84" s="21">
        <f ca="1"/>
        <v>0</v>
      </c>
      <c r="D84" s="21" t="str">
        <f ca="1"/>
        <v/>
      </c>
      <c r="E84" s="21" t="str">
        <f ca="1"/>
        <v/>
      </c>
      <c r="F84" s="21" t="str">
        <f ca="1"/>
        <v/>
      </c>
      <c r="G84" s="21" t="str">
        <f ca="1"/>
        <v/>
      </c>
      <c r="H84" s="21" t="str">
        <f ca="1"/>
        <v/>
      </c>
      <c r="I84" s="21" t="str">
        <f ca="1"/>
        <v/>
      </c>
      <c r="J84" s="21" t="str">
        <f ca="1"/>
        <v/>
      </c>
      <c r="K84" s="21" t="str">
        <f ca="1"/>
        <v/>
      </c>
      <c r="L84" s="23" t="str">
        <f t="shared" ca="1" si="6"/>
        <v/>
      </c>
      <c r="M84" s="24" t="str">
        <f t="shared" ca="1" si="7"/>
        <v/>
      </c>
      <c r="N84" s="15" t="str">
        <f t="shared" ca="1" si="8"/>
        <v/>
      </c>
      <c r="O84" s="23" t="str">
        <f t="shared" ca="1" si="9"/>
        <v>Vắng</v>
      </c>
      <c r="P84" s="23" t="str">
        <f ca="1">IF(B84="","",
IF(NOT(ISNUMBER(H84)),"Vắng",
IF(C84=1,IF(INDEX(Source!$A$1:$Q$1000,MATCH('Chi tiết'!B84,Source!$B$1:$B$1000,0),16)&lt;'Báo cáo'!$C$5,"Đi làm","Chốt trễ"),
IF(AND(C84=2,O84="Chốt trễ"),IF(INDEX(Source!$A$1:$Q$1000,MATCH('Chi tiết'!B84,Source!$B$1:$B$1000,0)+1,16)&lt;'Báo cáo'!$C$5,"Đi làm","Chốt trễ"),
IF(AND(C84=12,O84="Đi làm"),IF(INDEX(Source!$A$1:$Q$1000,MATCH('Chi tiết'!B84,Source!$B$1:$B$1000,0)+COUNTIFS(Source!$B$1:$B$1000,B84,Source!$Q$1:$Q$1000,"Sáng"),16)&lt;'Báo cáo'!$C$5,"Đi làm","Chốt trễ"),IF(O84="Chốt trễ",IF(INDEX(Source!$A$1:$Q$1000,MATCH('Chi tiết'!B84,Source!$B$1:$B$1000,0)+1,16)&lt;'Báo cáo'!$C$5,"Đi làm","Chốt trễ"),IF(INDEX(Source!$A$1:$Q$1000,MATCH('Chi tiết'!B84,Source!$B$1:$B$1000,0)+COUNTIFS(Source!$B$1:$B$1000,B84,Source!$Q$1:$Q$1000,"Sáng"),16)&lt;'Báo cáo'!$C$5,"Đi làm","Chốt trễ")))))))</f>
        <v>Vắng</v>
      </c>
      <c r="Q84" s="23" t="str">
        <f t="shared" ca="1" si="10"/>
        <v>Vắng</v>
      </c>
      <c r="R84" s="14" t="str">
        <f t="shared" ca="1" si="11"/>
        <v>Vắng</v>
      </c>
      <c r="S84" t="str">
        <f ca="1">IF(OR(_xlfn.NUMBERVALUE(E84)&gt;='Báo cáo'!$C$6,_xlfn.NUMBERVALUE(I84)&gt;='Báo cáo'!$C$6),CONCATENATE(_xlfn.NUMBERVALUE(E84),"/",_xlfn.NUMBERVALUE(I84)),"")</f>
        <v/>
      </c>
      <c r="T84" t="str">
        <f ca="1">IF(Q84="Vắng","",IF(M84&lt;='Báo cáo'!$C$7,M84,""))</f>
        <v/>
      </c>
      <c r="U84" t="str">
        <f ca="1">IF(COUNTIFS(Source!$B$1:$B$1000,'Chi tiết'!B84,Source!$S$1:$S$1000,"Có")=0,"",INDEX(Source!$A$1:$S$1000,MATCH('Chi tiết'!B84,Source!$B$1:$B$1000,0)-1+MATCH("Có",INDIRECT("Source!S"&amp;MATCH('Chi tiết'!B84,Source!$B$1:$B$1000,0)&amp;":S"&amp;MATCH('Chi tiết'!B84,Source!$B$1:$B$1000,0)+COUNTIF(Source!$B$1:$B$1000,'Chi tiết'!B84)),0),1))</f>
        <v/>
      </c>
      <c r="V84" s="2" t="str">
        <f ca="1">IF(B82="","",IF(N84&lt;='Báo cáo'!$C$9,N84,""))</f>
        <v/>
      </c>
    </row>
    <row r="85" spans="1:22" x14ac:dyDescent="0.25">
      <c r="A85" t="str">
        <v>SG17.22H</v>
      </c>
      <c r="B85" t="str">
        <v>T266679-Nguyễn Thanh Sơn</v>
      </c>
      <c r="C85" s="21">
        <f ca="1"/>
        <v>0</v>
      </c>
      <c r="D85" s="21" t="str">
        <f ca="1"/>
        <v/>
      </c>
      <c r="E85" s="21" t="str">
        <f ca="1"/>
        <v/>
      </c>
      <c r="F85" s="21" t="str">
        <f ca="1"/>
        <v/>
      </c>
      <c r="G85" s="21" t="str">
        <f ca="1"/>
        <v/>
      </c>
      <c r="H85" s="21" t="str">
        <f ca="1"/>
        <v/>
      </c>
      <c r="I85" s="21" t="str">
        <f ca="1"/>
        <v/>
      </c>
      <c r="J85" s="21" t="str">
        <f ca="1"/>
        <v/>
      </c>
      <c r="K85" s="21" t="str">
        <f ca="1"/>
        <v/>
      </c>
      <c r="L85" s="23" t="str">
        <f t="shared" ca="1" si="6"/>
        <v/>
      </c>
      <c r="M85" s="24" t="str">
        <f t="shared" ca="1" si="7"/>
        <v/>
      </c>
      <c r="N85" s="15" t="str">
        <f t="shared" ca="1" si="8"/>
        <v/>
      </c>
      <c r="O85" s="23" t="str">
        <f t="shared" ca="1" si="9"/>
        <v>Vắng</v>
      </c>
      <c r="P85" s="23" t="str">
        <f ca="1">IF(B85="","",
IF(NOT(ISNUMBER(H85)),"Vắng",
IF(C85=1,IF(INDEX(Source!$A$1:$Q$1000,MATCH('Chi tiết'!B85,Source!$B$1:$B$1000,0),16)&lt;'Báo cáo'!$C$5,"Đi làm","Chốt trễ"),
IF(AND(C85=2,O85="Chốt trễ"),IF(INDEX(Source!$A$1:$Q$1000,MATCH('Chi tiết'!B85,Source!$B$1:$B$1000,0)+1,16)&lt;'Báo cáo'!$C$5,"Đi làm","Chốt trễ"),
IF(AND(C85=12,O85="Đi làm"),IF(INDEX(Source!$A$1:$Q$1000,MATCH('Chi tiết'!B85,Source!$B$1:$B$1000,0)+COUNTIFS(Source!$B$1:$B$1000,B85,Source!$Q$1:$Q$1000,"Sáng"),16)&lt;'Báo cáo'!$C$5,"Đi làm","Chốt trễ"),IF(O85="Chốt trễ",IF(INDEX(Source!$A$1:$Q$1000,MATCH('Chi tiết'!B85,Source!$B$1:$B$1000,0)+1,16)&lt;'Báo cáo'!$C$5,"Đi làm","Chốt trễ"),IF(INDEX(Source!$A$1:$Q$1000,MATCH('Chi tiết'!B85,Source!$B$1:$B$1000,0)+COUNTIFS(Source!$B$1:$B$1000,B85,Source!$Q$1:$Q$1000,"Sáng"),16)&lt;'Báo cáo'!$C$5,"Đi làm","Chốt trễ")))))))</f>
        <v>Vắng</v>
      </c>
      <c r="Q85" s="23" t="str">
        <f t="shared" ca="1" si="10"/>
        <v>Vắng</v>
      </c>
      <c r="R85" s="14" t="str">
        <f t="shared" ca="1" si="11"/>
        <v>Vắng</v>
      </c>
      <c r="S85" t="str">
        <f ca="1">IF(OR(_xlfn.NUMBERVALUE(E85)&gt;='Báo cáo'!$C$6,_xlfn.NUMBERVALUE(I85)&gt;='Báo cáo'!$C$6),CONCATENATE(_xlfn.NUMBERVALUE(E85),"/",_xlfn.NUMBERVALUE(I85)),"")</f>
        <v/>
      </c>
      <c r="T85" t="str">
        <f ca="1">IF(Q85="Vắng","",IF(M85&lt;='Báo cáo'!$C$7,M85,""))</f>
        <v/>
      </c>
      <c r="U85" t="str">
        <f ca="1">IF(COUNTIFS(Source!$B$1:$B$1000,'Chi tiết'!B85,Source!$S$1:$S$1000,"Có")=0,"",INDEX(Source!$A$1:$S$1000,MATCH('Chi tiết'!B85,Source!$B$1:$B$1000,0)-1+MATCH("Có",INDIRECT("Source!S"&amp;MATCH('Chi tiết'!B85,Source!$B$1:$B$1000,0)&amp;":S"&amp;MATCH('Chi tiết'!B85,Source!$B$1:$B$1000,0)+COUNTIF(Source!$B$1:$B$1000,'Chi tiết'!B85)),0),1))</f>
        <v/>
      </c>
      <c r="V85" s="2" t="str">
        <f ca="1">IF(B83="","",IF(N85&lt;='Báo cáo'!$C$9,N85,""))</f>
        <v/>
      </c>
    </row>
    <row r="86" spans="1:22" x14ac:dyDescent="0.25">
      <c r="A86" t="str">
        <v>SG17.22C</v>
      </c>
      <c r="B86" t="str">
        <v>T211130-Lã Duy Tùng</v>
      </c>
      <c r="C86" s="21">
        <f ca="1"/>
        <v>0</v>
      </c>
      <c r="D86" s="21" t="str">
        <f ca="1"/>
        <v/>
      </c>
      <c r="E86" s="21" t="str">
        <f ca="1"/>
        <v/>
      </c>
      <c r="F86" s="21" t="str">
        <f ca="1"/>
        <v/>
      </c>
      <c r="G86" s="21" t="str">
        <f ca="1"/>
        <v/>
      </c>
      <c r="H86" s="21" t="str">
        <f ca="1"/>
        <v/>
      </c>
      <c r="I86" s="21" t="str">
        <f ca="1"/>
        <v/>
      </c>
      <c r="J86" s="21" t="str">
        <f ca="1"/>
        <v/>
      </c>
      <c r="K86" s="21" t="str">
        <f ca="1"/>
        <v/>
      </c>
      <c r="L86" s="23" t="str">
        <f t="shared" ca="1" si="6"/>
        <v/>
      </c>
      <c r="M86" s="24" t="str">
        <f t="shared" ca="1" si="7"/>
        <v/>
      </c>
      <c r="N86" s="15" t="str">
        <f t="shared" ca="1" si="8"/>
        <v/>
      </c>
      <c r="O86" s="23" t="str">
        <f t="shared" ca="1" si="9"/>
        <v>Vắng</v>
      </c>
      <c r="P86" s="23" t="str">
        <f ca="1">IF(B86="","",
IF(NOT(ISNUMBER(H86)),"Vắng",
IF(C86=1,IF(INDEX(Source!$A$1:$Q$1000,MATCH('Chi tiết'!B86,Source!$B$1:$B$1000,0),16)&lt;'Báo cáo'!$C$5,"Đi làm","Chốt trễ"),
IF(AND(C86=2,O86="Chốt trễ"),IF(INDEX(Source!$A$1:$Q$1000,MATCH('Chi tiết'!B86,Source!$B$1:$B$1000,0)+1,16)&lt;'Báo cáo'!$C$5,"Đi làm","Chốt trễ"),
IF(AND(C86=12,O86="Đi làm"),IF(INDEX(Source!$A$1:$Q$1000,MATCH('Chi tiết'!B86,Source!$B$1:$B$1000,0)+COUNTIFS(Source!$B$1:$B$1000,B86,Source!$Q$1:$Q$1000,"Sáng"),16)&lt;'Báo cáo'!$C$5,"Đi làm","Chốt trễ"),IF(O86="Chốt trễ",IF(INDEX(Source!$A$1:$Q$1000,MATCH('Chi tiết'!B86,Source!$B$1:$B$1000,0)+1,16)&lt;'Báo cáo'!$C$5,"Đi làm","Chốt trễ"),IF(INDEX(Source!$A$1:$Q$1000,MATCH('Chi tiết'!B86,Source!$B$1:$B$1000,0)+COUNTIFS(Source!$B$1:$B$1000,B86,Source!$Q$1:$Q$1000,"Sáng"),16)&lt;'Báo cáo'!$C$5,"Đi làm","Chốt trễ")))))))</f>
        <v>Vắng</v>
      </c>
      <c r="Q86" s="23" t="str">
        <f t="shared" ca="1" si="10"/>
        <v>Vắng</v>
      </c>
      <c r="R86" s="14" t="str">
        <f t="shared" ca="1" si="11"/>
        <v>Vắng</v>
      </c>
      <c r="S86" t="str">
        <f ca="1">IF(OR(_xlfn.NUMBERVALUE(E86)&gt;='Báo cáo'!$C$6,_xlfn.NUMBERVALUE(I86)&gt;='Báo cáo'!$C$6),CONCATENATE(_xlfn.NUMBERVALUE(E86),"/",_xlfn.NUMBERVALUE(I86)),"")</f>
        <v/>
      </c>
      <c r="T86" t="str">
        <f ca="1">IF(Q86="Vắng","",IF(M86&lt;='Báo cáo'!$C$7,M86,""))</f>
        <v/>
      </c>
      <c r="U86" t="str">
        <f ca="1">IF(COUNTIFS(Source!$B$1:$B$1000,'Chi tiết'!B86,Source!$S$1:$S$1000,"Có")=0,"",INDEX(Source!$A$1:$S$1000,MATCH('Chi tiết'!B86,Source!$B$1:$B$1000,0)-1+MATCH("Có",INDIRECT("Source!S"&amp;MATCH('Chi tiết'!B86,Source!$B$1:$B$1000,0)&amp;":S"&amp;MATCH('Chi tiết'!B86,Source!$B$1:$B$1000,0)+COUNTIF(Source!$B$1:$B$1000,'Chi tiết'!B86)),0),1))</f>
        <v/>
      </c>
      <c r="V86" s="2" t="str">
        <f ca="1">IF(B84="","",IF(N86&lt;='Báo cáo'!$C$9,N86,""))</f>
        <v/>
      </c>
    </row>
    <row r="87" spans="1:22" x14ac:dyDescent="0.25">
      <c r="A87" t="str">
        <v>SG17.22C</v>
      </c>
      <c r="B87" t="str">
        <v>T209722-Đào Quốc Thanh</v>
      </c>
      <c r="C87" s="21">
        <f ca="1"/>
        <v>0</v>
      </c>
      <c r="D87" s="21" t="str">
        <f ca="1"/>
        <v/>
      </c>
      <c r="E87" s="21" t="str">
        <f ca="1"/>
        <v/>
      </c>
      <c r="F87" s="21" t="str">
        <f ca="1"/>
        <v/>
      </c>
      <c r="G87" s="21" t="str">
        <f ca="1"/>
        <v/>
      </c>
      <c r="H87" s="21" t="str">
        <f ca="1"/>
        <v/>
      </c>
      <c r="I87" s="21" t="str">
        <f ca="1"/>
        <v/>
      </c>
      <c r="J87" s="21" t="str">
        <f ca="1"/>
        <v/>
      </c>
      <c r="K87" s="21" t="str">
        <f ca="1"/>
        <v/>
      </c>
      <c r="L87" s="23" t="str">
        <f t="shared" ca="1" si="6"/>
        <v/>
      </c>
      <c r="M87" s="24" t="str">
        <f t="shared" ca="1" si="7"/>
        <v/>
      </c>
      <c r="N87" s="15" t="str">
        <f t="shared" ca="1" si="8"/>
        <v/>
      </c>
      <c r="O87" s="23" t="str">
        <f t="shared" ca="1" si="9"/>
        <v>Vắng</v>
      </c>
      <c r="P87" s="23" t="str">
        <f ca="1">IF(B87="","",
IF(NOT(ISNUMBER(H87)),"Vắng",
IF(C87=1,IF(INDEX(Source!$A$1:$Q$1000,MATCH('Chi tiết'!B87,Source!$B$1:$B$1000,0),16)&lt;'Báo cáo'!$C$5,"Đi làm","Chốt trễ"),
IF(AND(C87=2,O87="Chốt trễ"),IF(INDEX(Source!$A$1:$Q$1000,MATCH('Chi tiết'!B87,Source!$B$1:$B$1000,0)+1,16)&lt;'Báo cáo'!$C$5,"Đi làm","Chốt trễ"),
IF(AND(C87=12,O87="Đi làm"),IF(INDEX(Source!$A$1:$Q$1000,MATCH('Chi tiết'!B87,Source!$B$1:$B$1000,0)+COUNTIFS(Source!$B$1:$B$1000,B87,Source!$Q$1:$Q$1000,"Sáng"),16)&lt;'Báo cáo'!$C$5,"Đi làm","Chốt trễ"),IF(O87="Chốt trễ",IF(INDEX(Source!$A$1:$Q$1000,MATCH('Chi tiết'!B87,Source!$B$1:$B$1000,0)+1,16)&lt;'Báo cáo'!$C$5,"Đi làm","Chốt trễ"),IF(INDEX(Source!$A$1:$Q$1000,MATCH('Chi tiết'!B87,Source!$B$1:$B$1000,0)+COUNTIFS(Source!$B$1:$B$1000,B87,Source!$Q$1:$Q$1000,"Sáng"),16)&lt;'Báo cáo'!$C$5,"Đi làm","Chốt trễ")))))))</f>
        <v>Vắng</v>
      </c>
      <c r="Q87" s="23" t="str">
        <f t="shared" ca="1" si="10"/>
        <v>Vắng</v>
      </c>
      <c r="R87" s="14" t="str">
        <f t="shared" ca="1" si="11"/>
        <v>Vắng</v>
      </c>
      <c r="S87" t="str">
        <f ca="1">IF(OR(_xlfn.NUMBERVALUE(E87)&gt;='Báo cáo'!$C$6,_xlfn.NUMBERVALUE(I87)&gt;='Báo cáo'!$C$6),CONCATENATE(_xlfn.NUMBERVALUE(E87),"/",_xlfn.NUMBERVALUE(I87)),"")</f>
        <v/>
      </c>
      <c r="T87" t="str">
        <f ca="1">IF(Q87="Vắng","",IF(M87&lt;='Báo cáo'!$C$7,M87,""))</f>
        <v/>
      </c>
      <c r="U87" t="str">
        <f ca="1">IF(COUNTIFS(Source!$B$1:$B$1000,'Chi tiết'!B87,Source!$S$1:$S$1000,"Có")=0,"",INDEX(Source!$A$1:$S$1000,MATCH('Chi tiết'!B87,Source!$B$1:$B$1000,0)-1+MATCH("Có",INDIRECT("Source!S"&amp;MATCH('Chi tiết'!B87,Source!$B$1:$B$1000,0)&amp;":S"&amp;MATCH('Chi tiết'!B87,Source!$B$1:$B$1000,0)+COUNTIF(Source!$B$1:$B$1000,'Chi tiết'!B87)),0),1))</f>
        <v/>
      </c>
      <c r="V87" s="2" t="str">
        <f ca="1">IF(B85="","",IF(N87&lt;='Báo cáo'!$C$9,N87,""))</f>
        <v/>
      </c>
    </row>
    <row r="88" spans="1:22" x14ac:dyDescent="0.25">
      <c r="A88" t="str">
        <v>PARTIME T</v>
      </c>
      <c r="B88" t="str">
        <v>T149715-Nguyễn Quang Tường</v>
      </c>
      <c r="C88" s="21">
        <f ca="1"/>
        <v>5</v>
      </c>
      <c r="D88" s="21" t="str">
        <f ca="1"/>
        <v/>
      </c>
      <c r="E88" s="21" t="str">
        <f ca="1"/>
        <v/>
      </c>
      <c r="F88" s="21" t="str">
        <f ca="1"/>
        <v/>
      </c>
      <c r="G88" s="21" t="str">
        <f ca="1"/>
        <v/>
      </c>
      <c r="H88" s="21">
        <f ca="1"/>
        <v>146</v>
      </c>
      <c r="I88" s="21">
        <f ca="1"/>
        <v>54</v>
      </c>
      <c r="J88" s="21">
        <f ca="1"/>
        <v>9</v>
      </c>
      <c r="K88" s="21">
        <f ca="1"/>
        <v>83</v>
      </c>
      <c r="L88" s="23">
        <f t="shared" ca="1" si="6"/>
        <v>146</v>
      </c>
      <c r="M88" s="24">
        <f t="shared" ca="1" si="7"/>
        <v>54</v>
      </c>
      <c r="N88" s="15">
        <f t="shared" ca="1" si="8"/>
        <v>0.36986301369863012</v>
      </c>
      <c r="O88" s="23" t="str">
        <f t="shared" ca="1" si="9"/>
        <v>Chốt trễ</v>
      </c>
      <c r="P88" s="23" t="str">
        <f ca="1">IF(B88="","",
IF(NOT(ISNUMBER(H88)),"Vắng",
IF(C88=1,IF(INDEX(Source!$A$1:$Q$1000,MATCH('Chi tiết'!B88,Source!$B$1:$B$1000,0),16)&lt;'Báo cáo'!$C$5,"Đi làm","Chốt trễ"),
IF(AND(C88=2,O88="Chốt trễ"),IF(INDEX(Source!$A$1:$Q$1000,MATCH('Chi tiết'!B88,Source!$B$1:$B$1000,0)+1,16)&lt;'Báo cáo'!$C$5,"Đi làm","Chốt trễ"),
IF(AND(C88=12,O88="Đi làm"),IF(INDEX(Source!$A$1:$Q$1000,MATCH('Chi tiết'!B88,Source!$B$1:$B$1000,0)+COUNTIFS(Source!$B$1:$B$1000,B88,Source!$Q$1:$Q$1000,"Sáng"),16)&lt;'Báo cáo'!$C$5,"Đi làm","Chốt trễ"),IF(O88="Chốt trễ",IF(INDEX(Source!$A$1:$Q$1000,MATCH('Chi tiết'!B88,Source!$B$1:$B$1000,0)+1,16)&lt;'Báo cáo'!$C$5,"Đi làm","Chốt trễ"),IF(INDEX(Source!$A$1:$Q$1000,MATCH('Chi tiết'!B88,Source!$B$1:$B$1000,0)+COUNTIFS(Source!$B$1:$B$1000,B88,Source!$Q$1:$Q$1000,"Sáng"),16)&lt;'Báo cáo'!$C$5,"Đi làm","Chốt trễ")))))))</f>
        <v>Chốt trễ</v>
      </c>
      <c r="Q88" s="23" t="str">
        <f t="shared" ca="1" si="10"/>
        <v>Đi làm</v>
      </c>
      <c r="R88" s="14" t="str">
        <f t="shared" ca="1" si="11"/>
        <v>Trễ giờ</v>
      </c>
      <c r="S88" t="str">
        <f ca="1">IF(OR(_xlfn.NUMBERVALUE(E88)&gt;='Báo cáo'!$C$6,_xlfn.NUMBERVALUE(I88)&gt;='Báo cáo'!$C$6),CONCATENATE(_xlfn.NUMBERVALUE(E88),"/",_xlfn.NUMBERVALUE(I88)),"")</f>
        <v/>
      </c>
      <c r="T88" t="str">
        <f ca="1">IF(Q88="Vắng","",IF(M88&lt;='Báo cáo'!$C$7,M88,""))</f>
        <v/>
      </c>
      <c r="U88" t="str">
        <f ca="1">IF(COUNTIFS(Source!$B$1:$B$1000,'Chi tiết'!B88,Source!$S$1:$S$1000,"Có")=0,"",INDEX(Source!$A$1:$S$1000,MATCH('Chi tiết'!B88,Source!$B$1:$B$1000,0)-1+MATCH("Có",INDIRECT("Source!S"&amp;MATCH('Chi tiết'!B88,Source!$B$1:$B$1000,0)&amp;":S"&amp;MATCH('Chi tiết'!B88,Source!$B$1:$B$1000,0)+COUNTIF(Source!$B$1:$B$1000,'Chi tiết'!B88)),0),1))</f>
        <v/>
      </c>
      <c r="V88" s="2" t="str">
        <f ca="1">IF(B86="","",IF(N88&lt;='Báo cáo'!$C$9,N88,""))</f>
        <v/>
      </c>
    </row>
    <row r="89" spans="1:22" x14ac:dyDescent="0.25">
      <c r="A89" t="str">
        <v>PARTIME T</v>
      </c>
      <c r="B89" t="str">
        <v>T247592-Võ Đình Bạch</v>
      </c>
      <c r="C89" s="21">
        <f ca="1"/>
        <v>0</v>
      </c>
      <c r="D89" s="21" t="str">
        <f ca="1"/>
        <v/>
      </c>
      <c r="E89" s="21" t="str">
        <f ca="1"/>
        <v/>
      </c>
      <c r="F89" s="21" t="str">
        <f ca="1"/>
        <v/>
      </c>
      <c r="G89" s="21" t="str">
        <f ca="1"/>
        <v/>
      </c>
      <c r="H89" s="21" t="str">
        <f ca="1"/>
        <v/>
      </c>
      <c r="I89" s="21" t="str">
        <f ca="1"/>
        <v/>
      </c>
      <c r="J89" s="21" t="str">
        <f ca="1"/>
        <v/>
      </c>
      <c r="K89" s="21" t="str">
        <f ca="1"/>
        <v/>
      </c>
      <c r="L89" s="23" t="str">
        <f t="shared" ca="1" si="6"/>
        <v/>
      </c>
      <c r="M89" s="24" t="str">
        <f t="shared" ca="1" si="7"/>
        <v/>
      </c>
      <c r="N89" s="15" t="str">
        <f t="shared" ca="1" si="8"/>
        <v/>
      </c>
      <c r="O89" s="23" t="str">
        <f t="shared" ca="1" si="9"/>
        <v>Vắng</v>
      </c>
      <c r="P89" s="23" t="str">
        <f ca="1">IF(B89="","",
IF(NOT(ISNUMBER(H89)),"Vắng",
IF(C89=1,IF(INDEX(Source!$A$1:$Q$1000,MATCH('Chi tiết'!B89,Source!$B$1:$B$1000,0),16)&lt;'Báo cáo'!$C$5,"Đi làm","Chốt trễ"),
IF(AND(C89=2,O89="Chốt trễ"),IF(INDEX(Source!$A$1:$Q$1000,MATCH('Chi tiết'!B89,Source!$B$1:$B$1000,0)+1,16)&lt;'Báo cáo'!$C$5,"Đi làm","Chốt trễ"),
IF(AND(C89=12,O89="Đi làm"),IF(INDEX(Source!$A$1:$Q$1000,MATCH('Chi tiết'!B89,Source!$B$1:$B$1000,0)+COUNTIFS(Source!$B$1:$B$1000,B89,Source!$Q$1:$Q$1000,"Sáng"),16)&lt;'Báo cáo'!$C$5,"Đi làm","Chốt trễ"),IF(O89="Chốt trễ",IF(INDEX(Source!$A$1:$Q$1000,MATCH('Chi tiết'!B89,Source!$B$1:$B$1000,0)+1,16)&lt;'Báo cáo'!$C$5,"Đi làm","Chốt trễ"),IF(INDEX(Source!$A$1:$Q$1000,MATCH('Chi tiết'!B89,Source!$B$1:$B$1000,0)+COUNTIFS(Source!$B$1:$B$1000,B89,Source!$Q$1:$Q$1000,"Sáng"),16)&lt;'Báo cáo'!$C$5,"Đi làm","Chốt trễ")))))))</f>
        <v>Vắng</v>
      </c>
      <c r="Q89" s="23" t="str">
        <f t="shared" ca="1" si="10"/>
        <v>Vắng</v>
      </c>
      <c r="R89" s="14" t="str">
        <f t="shared" ca="1" si="11"/>
        <v>Vắng</v>
      </c>
      <c r="S89" t="str">
        <f ca="1">IF(OR(_xlfn.NUMBERVALUE(E89)&gt;='Báo cáo'!$C$6,_xlfn.NUMBERVALUE(I89)&gt;='Báo cáo'!$C$6),CONCATENATE(_xlfn.NUMBERVALUE(E89),"/",_xlfn.NUMBERVALUE(I89)),"")</f>
        <v/>
      </c>
      <c r="T89" t="str">
        <f ca="1">IF(Q89="Vắng","",IF(M89&lt;='Báo cáo'!$C$7,M89,""))</f>
        <v/>
      </c>
      <c r="U89" t="str">
        <f ca="1">IF(COUNTIFS(Source!$B$1:$B$1000,'Chi tiết'!B89,Source!$S$1:$S$1000,"Có")=0,"",INDEX(Source!$A$1:$S$1000,MATCH('Chi tiết'!B89,Source!$B$1:$B$1000,0)-1+MATCH("Có",INDIRECT("Source!S"&amp;MATCH('Chi tiết'!B89,Source!$B$1:$B$1000,0)&amp;":S"&amp;MATCH('Chi tiết'!B89,Source!$B$1:$B$1000,0)+COUNTIF(Source!$B$1:$B$1000,'Chi tiết'!B89)),0),1))</f>
        <v/>
      </c>
      <c r="V89" s="2" t="str">
        <f ca="1">IF(B87="","",IF(N89&lt;='Báo cáo'!$C$9,N89,""))</f>
        <v/>
      </c>
    </row>
    <row r="90" spans="1:22" x14ac:dyDescent="0.25">
      <c r="A90" t="str">
        <v>PARTIME T</v>
      </c>
      <c r="B90" t="str">
        <v>T89374-PT Võ Thái Thanh</v>
      </c>
      <c r="C90" s="21">
        <f ca="1"/>
        <v>0</v>
      </c>
      <c r="D90" s="21" t="str">
        <f ca="1"/>
        <v/>
      </c>
      <c r="E90" s="21" t="str">
        <f ca="1"/>
        <v/>
      </c>
      <c r="F90" s="21" t="str">
        <f ca="1"/>
        <v/>
      </c>
      <c r="G90" s="21" t="str">
        <f ca="1"/>
        <v/>
      </c>
      <c r="H90" s="21" t="str">
        <f ca="1"/>
        <v/>
      </c>
      <c r="I90" s="21" t="str">
        <f ca="1"/>
        <v/>
      </c>
      <c r="J90" s="21" t="str">
        <f ca="1"/>
        <v/>
      </c>
      <c r="K90" s="21" t="str">
        <f ca="1"/>
        <v/>
      </c>
      <c r="L90" s="23" t="str">
        <f t="shared" ca="1" si="6"/>
        <v/>
      </c>
      <c r="M90" s="24" t="str">
        <f t="shared" ca="1" si="7"/>
        <v/>
      </c>
      <c r="N90" s="15" t="str">
        <f t="shared" ca="1" si="8"/>
        <v/>
      </c>
      <c r="O90" s="23" t="str">
        <f t="shared" ca="1" si="9"/>
        <v>Vắng</v>
      </c>
      <c r="P90" s="23" t="str">
        <f ca="1">IF(B90="","",
IF(NOT(ISNUMBER(H90)),"Vắng",
IF(C90=1,IF(INDEX(Source!$A$1:$Q$1000,MATCH('Chi tiết'!B90,Source!$B$1:$B$1000,0),16)&lt;'Báo cáo'!$C$5,"Đi làm","Chốt trễ"),
IF(AND(C90=2,O90="Chốt trễ"),IF(INDEX(Source!$A$1:$Q$1000,MATCH('Chi tiết'!B90,Source!$B$1:$B$1000,0)+1,16)&lt;'Báo cáo'!$C$5,"Đi làm","Chốt trễ"),
IF(AND(C90=12,O90="Đi làm"),IF(INDEX(Source!$A$1:$Q$1000,MATCH('Chi tiết'!B90,Source!$B$1:$B$1000,0)+COUNTIFS(Source!$B$1:$B$1000,B90,Source!$Q$1:$Q$1000,"Sáng"),16)&lt;'Báo cáo'!$C$5,"Đi làm","Chốt trễ"),IF(O90="Chốt trễ",IF(INDEX(Source!$A$1:$Q$1000,MATCH('Chi tiết'!B90,Source!$B$1:$B$1000,0)+1,16)&lt;'Báo cáo'!$C$5,"Đi làm","Chốt trễ"),IF(INDEX(Source!$A$1:$Q$1000,MATCH('Chi tiết'!B90,Source!$B$1:$B$1000,0)+COUNTIFS(Source!$B$1:$B$1000,B90,Source!$Q$1:$Q$1000,"Sáng"),16)&lt;'Báo cáo'!$C$5,"Đi làm","Chốt trễ")))))))</f>
        <v>Vắng</v>
      </c>
      <c r="Q90" s="23" t="str">
        <f t="shared" ca="1" si="10"/>
        <v>Vắng</v>
      </c>
      <c r="R90" s="14" t="str">
        <f t="shared" ca="1" si="11"/>
        <v>Vắng</v>
      </c>
      <c r="S90" t="str">
        <f ca="1">IF(OR(_xlfn.NUMBERVALUE(E90)&gt;='Báo cáo'!$C$6,_xlfn.NUMBERVALUE(I90)&gt;='Báo cáo'!$C$6),CONCATENATE(_xlfn.NUMBERVALUE(E90),"/",_xlfn.NUMBERVALUE(I90)),"")</f>
        <v/>
      </c>
      <c r="T90" t="str">
        <f ca="1">IF(Q90="Vắng","",IF(M90&lt;='Báo cáo'!$C$7,M90,""))</f>
        <v/>
      </c>
      <c r="U90" t="str">
        <f ca="1">IF(COUNTIFS(Source!$B$1:$B$1000,'Chi tiết'!B90,Source!$S$1:$S$1000,"Có")=0,"",INDEX(Source!$A$1:$S$1000,MATCH('Chi tiết'!B90,Source!$B$1:$B$1000,0)-1+MATCH("Có",INDIRECT("Source!S"&amp;MATCH('Chi tiết'!B90,Source!$B$1:$B$1000,0)&amp;":S"&amp;MATCH('Chi tiết'!B90,Source!$B$1:$B$1000,0)+COUNTIF(Source!$B$1:$B$1000,'Chi tiết'!B90)),0),1))</f>
        <v/>
      </c>
      <c r="V90" s="2" t="str">
        <f ca="1">IF(B88="","",IF(N90&lt;='Báo cáo'!$C$9,N90,""))</f>
        <v/>
      </c>
    </row>
    <row r="91" spans="1:22" x14ac:dyDescent="0.25">
      <c r="A91" t="str">
        <v>PARTIME T</v>
      </c>
      <c r="B91" t="str">
        <v>T226778 - Võ Ngọc Hoàng Thiên</v>
      </c>
      <c r="C91" s="21">
        <f ca="1"/>
        <v>0</v>
      </c>
      <c r="D91" s="21" t="str">
        <f ca="1"/>
        <v/>
      </c>
      <c r="E91" s="21" t="str">
        <f ca="1"/>
        <v/>
      </c>
      <c r="F91" s="21" t="str">
        <f ca="1"/>
        <v/>
      </c>
      <c r="G91" s="21" t="str">
        <f ca="1"/>
        <v/>
      </c>
      <c r="H91" s="21" t="str">
        <f ca="1"/>
        <v/>
      </c>
      <c r="I91" s="21" t="str">
        <f ca="1"/>
        <v/>
      </c>
      <c r="J91" s="21" t="str">
        <f ca="1"/>
        <v/>
      </c>
      <c r="K91" s="21" t="str">
        <f ca="1"/>
        <v/>
      </c>
      <c r="L91" s="23" t="str">
        <f t="shared" ca="1" si="6"/>
        <v/>
      </c>
      <c r="M91" s="24" t="str">
        <f t="shared" ca="1" si="7"/>
        <v/>
      </c>
      <c r="N91" s="15" t="str">
        <f t="shared" ca="1" si="8"/>
        <v/>
      </c>
      <c r="O91" s="23" t="str">
        <f t="shared" ca="1" si="9"/>
        <v>Vắng</v>
      </c>
      <c r="P91" s="23" t="str">
        <f ca="1">IF(B91="","",
IF(NOT(ISNUMBER(H91)),"Vắng",
IF(C91=1,IF(INDEX(Source!$A$1:$Q$1000,MATCH('Chi tiết'!B91,Source!$B$1:$B$1000,0),16)&lt;'Báo cáo'!$C$5,"Đi làm","Chốt trễ"),
IF(AND(C91=2,O91="Chốt trễ"),IF(INDEX(Source!$A$1:$Q$1000,MATCH('Chi tiết'!B91,Source!$B$1:$B$1000,0)+1,16)&lt;'Báo cáo'!$C$5,"Đi làm","Chốt trễ"),
IF(AND(C91=12,O91="Đi làm"),IF(INDEX(Source!$A$1:$Q$1000,MATCH('Chi tiết'!B91,Source!$B$1:$B$1000,0)+COUNTIFS(Source!$B$1:$B$1000,B91,Source!$Q$1:$Q$1000,"Sáng"),16)&lt;'Báo cáo'!$C$5,"Đi làm","Chốt trễ"),IF(O91="Chốt trễ",IF(INDEX(Source!$A$1:$Q$1000,MATCH('Chi tiết'!B91,Source!$B$1:$B$1000,0)+1,16)&lt;'Báo cáo'!$C$5,"Đi làm","Chốt trễ"),IF(INDEX(Source!$A$1:$Q$1000,MATCH('Chi tiết'!B91,Source!$B$1:$B$1000,0)+COUNTIFS(Source!$B$1:$B$1000,B91,Source!$Q$1:$Q$1000,"Sáng"),16)&lt;'Báo cáo'!$C$5,"Đi làm","Chốt trễ")))))))</f>
        <v>Vắng</v>
      </c>
      <c r="Q91" s="23" t="str">
        <f t="shared" ca="1" si="10"/>
        <v>Vắng</v>
      </c>
      <c r="R91" s="14" t="str">
        <f t="shared" ca="1" si="11"/>
        <v>Vắng</v>
      </c>
      <c r="S91" t="str">
        <f ca="1">IF(OR(_xlfn.NUMBERVALUE(E91)&gt;='Báo cáo'!$C$6,_xlfn.NUMBERVALUE(I91)&gt;='Báo cáo'!$C$6),CONCATENATE(_xlfn.NUMBERVALUE(E91),"/",_xlfn.NUMBERVALUE(I91)),"")</f>
        <v/>
      </c>
      <c r="T91" t="str">
        <f ca="1">IF(Q91="Vắng","",IF(M91&lt;='Báo cáo'!$C$7,M91,""))</f>
        <v/>
      </c>
      <c r="U91" t="str">
        <f ca="1">IF(COUNTIFS(Source!$B$1:$B$1000,'Chi tiết'!B91,Source!$S$1:$S$1000,"Có")=0,"",INDEX(Source!$A$1:$S$1000,MATCH('Chi tiết'!B91,Source!$B$1:$B$1000,0)-1+MATCH("Có",INDIRECT("Source!S"&amp;MATCH('Chi tiết'!B91,Source!$B$1:$B$1000,0)&amp;":S"&amp;MATCH('Chi tiết'!B91,Source!$B$1:$B$1000,0)+COUNTIF(Source!$B$1:$B$1000,'Chi tiết'!B91)),0),1))</f>
        <v/>
      </c>
      <c r="V91" s="2" t="str">
        <f ca="1">IF(B89="","",IF(N91&lt;='Báo cáo'!$C$9,N91,""))</f>
        <v/>
      </c>
    </row>
    <row r="92" spans="1:22" x14ac:dyDescent="0.25">
      <c r="A92" t="str">
        <v>PARTIME T</v>
      </c>
      <c r="B92" t="str">
        <v>T231212 - Võ Ngọc Bích Thùy</v>
      </c>
      <c r="C92" s="21">
        <f ca="1"/>
        <v>0</v>
      </c>
      <c r="D92" s="21" t="str">
        <f ca="1"/>
        <v/>
      </c>
      <c r="E92" s="21" t="str">
        <f ca="1"/>
        <v/>
      </c>
      <c r="F92" s="21" t="str">
        <f ca="1"/>
        <v/>
      </c>
      <c r="G92" s="21" t="str">
        <f ca="1"/>
        <v/>
      </c>
      <c r="H92" s="21" t="str">
        <f ca="1"/>
        <v/>
      </c>
      <c r="I92" s="21" t="str">
        <f ca="1"/>
        <v/>
      </c>
      <c r="J92" s="21" t="str">
        <f ca="1"/>
        <v/>
      </c>
      <c r="K92" s="21" t="str">
        <f ca="1"/>
        <v/>
      </c>
      <c r="L92" s="23" t="str">
        <f t="shared" ca="1" si="6"/>
        <v/>
      </c>
      <c r="M92" s="24" t="str">
        <f t="shared" ca="1" si="7"/>
        <v/>
      </c>
      <c r="N92" s="15" t="str">
        <f t="shared" ca="1" si="8"/>
        <v/>
      </c>
      <c r="O92" s="23" t="str">
        <f t="shared" ca="1" si="9"/>
        <v>Vắng</v>
      </c>
      <c r="P92" s="23" t="str">
        <f ca="1">IF(B92="","",
IF(NOT(ISNUMBER(H92)),"Vắng",
IF(C92=1,IF(INDEX(Source!$A$1:$Q$1000,MATCH('Chi tiết'!B92,Source!$B$1:$B$1000,0),16)&lt;'Báo cáo'!$C$5,"Đi làm","Chốt trễ"),
IF(AND(C92=2,O92="Chốt trễ"),IF(INDEX(Source!$A$1:$Q$1000,MATCH('Chi tiết'!B92,Source!$B$1:$B$1000,0)+1,16)&lt;'Báo cáo'!$C$5,"Đi làm","Chốt trễ"),
IF(AND(C92=12,O92="Đi làm"),IF(INDEX(Source!$A$1:$Q$1000,MATCH('Chi tiết'!B92,Source!$B$1:$B$1000,0)+COUNTIFS(Source!$B$1:$B$1000,B92,Source!$Q$1:$Q$1000,"Sáng"),16)&lt;'Báo cáo'!$C$5,"Đi làm","Chốt trễ"),IF(O92="Chốt trễ",IF(INDEX(Source!$A$1:$Q$1000,MATCH('Chi tiết'!B92,Source!$B$1:$B$1000,0)+1,16)&lt;'Báo cáo'!$C$5,"Đi làm","Chốt trễ"),IF(INDEX(Source!$A$1:$Q$1000,MATCH('Chi tiết'!B92,Source!$B$1:$B$1000,0)+COUNTIFS(Source!$B$1:$B$1000,B92,Source!$Q$1:$Q$1000,"Sáng"),16)&lt;'Báo cáo'!$C$5,"Đi làm","Chốt trễ")))))))</f>
        <v>Vắng</v>
      </c>
      <c r="Q92" s="23" t="str">
        <f t="shared" ca="1" si="10"/>
        <v>Vắng</v>
      </c>
      <c r="R92" s="14" t="str">
        <f t="shared" ca="1" si="11"/>
        <v>Vắng</v>
      </c>
      <c r="S92" t="str">
        <f ca="1">IF(OR(_xlfn.NUMBERVALUE(E92)&gt;='Báo cáo'!$C$6,_xlfn.NUMBERVALUE(I92)&gt;='Báo cáo'!$C$6),CONCATENATE(_xlfn.NUMBERVALUE(E92),"/",_xlfn.NUMBERVALUE(I92)),"")</f>
        <v/>
      </c>
      <c r="T92" t="str">
        <f ca="1">IF(Q92="Vắng","",IF(M92&lt;='Báo cáo'!$C$7,M92,""))</f>
        <v/>
      </c>
      <c r="U92" t="str">
        <f ca="1">IF(COUNTIFS(Source!$B$1:$B$1000,'Chi tiết'!B92,Source!$S$1:$S$1000,"Có")=0,"",INDEX(Source!$A$1:$S$1000,MATCH('Chi tiết'!B92,Source!$B$1:$B$1000,0)-1+MATCH("Có",INDIRECT("Source!S"&amp;MATCH('Chi tiết'!B92,Source!$B$1:$B$1000,0)&amp;":S"&amp;MATCH('Chi tiết'!B92,Source!$B$1:$B$1000,0)+COUNTIF(Source!$B$1:$B$1000,'Chi tiết'!B92)),0),1))</f>
        <v/>
      </c>
      <c r="V92" s="2" t="str">
        <f ca="1">IF(B90="","",IF(N92&lt;='Báo cáo'!$C$9,N92,""))</f>
        <v/>
      </c>
    </row>
    <row r="93" spans="1:22" x14ac:dyDescent="0.25">
      <c r="A93" t="str">
        <v>PARTIME T</v>
      </c>
      <c r="B93" t="str">
        <v>T226786 - Dương Tường Long</v>
      </c>
      <c r="C93" s="21">
        <f ca="1"/>
        <v>0</v>
      </c>
      <c r="D93" s="21" t="str">
        <f ca="1"/>
        <v/>
      </c>
      <c r="E93" s="21" t="str">
        <f ca="1"/>
        <v/>
      </c>
      <c r="F93" s="21" t="str">
        <f ca="1"/>
        <v/>
      </c>
      <c r="G93" s="21" t="str">
        <f ca="1"/>
        <v/>
      </c>
      <c r="H93" s="21" t="str">
        <f ca="1"/>
        <v/>
      </c>
      <c r="I93" s="21" t="str">
        <f ca="1"/>
        <v/>
      </c>
      <c r="J93" s="21" t="str">
        <f ca="1"/>
        <v/>
      </c>
      <c r="K93" s="21" t="str">
        <f ca="1"/>
        <v/>
      </c>
      <c r="L93" s="23" t="str">
        <f t="shared" ca="1" si="6"/>
        <v/>
      </c>
      <c r="M93" s="24" t="str">
        <f t="shared" ca="1" si="7"/>
        <v/>
      </c>
      <c r="N93" s="15" t="str">
        <f t="shared" ca="1" si="8"/>
        <v/>
      </c>
      <c r="O93" s="23" t="str">
        <f t="shared" ca="1" si="9"/>
        <v>Vắng</v>
      </c>
      <c r="P93" s="23" t="str">
        <f ca="1">IF(B93="","",
IF(NOT(ISNUMBER(H93)),"Vắng",
IF(C93=1,IF(INDEX(Source!$A$1:$Q$1000,MATCH('Chi tiết'!B93,Source!$B$1:$B$1000,0),16)&lt;'Báo cáo'!$C$5,"Đi làm","Chốt trễ"),
IF(AND(C93=2,O93="Chốt trễ"),IF(INDEX(Source!$A$1:$Q$1000,MATCH('Chi tiết'!B93,Source!$B$1:$B$1000,0)+1,16)&lt;'Báo cáo'!$C$5,"Đi làm","Chốt trễ"),
IF(AND(C93=12,O93="Đi làm"),IF(INDEX(Source!$A$1:$Q$1000,MATCH('Chi tiết'!B93,Source!$B$1:$B$1000,0)+COUNTIFS(Source!$B$1:$B$1000,B93,Source!$Q$1:$Q$1000,"Sáng"),16)&lt;'Báo cáo'!$C$5,"Đi làm","Chốt trễ"),IF(O93="Chốt trễ",IF(INDEX(Source!$A$1:$Q$1000,MATCH('Chi tiết'!B93,Source!$B$1:$B$1000,0)+1,16)&lt;'Báo cáo'!$C$5,"Đi làm","Chốt trễ"),IF(INDEX(Source!$A$1:$Q$1000,MATCH('Chi tiết'!B93,Source!$B$1:$B$1000,0)+COUNTIFS(Source!$B$1:$B$1000,B93,Source!$Q$1:$Q$1000,"Sáng"),16)&lt;'Báo cáo'!$C$5,"Đi làm","Chốt trễ")))))))</f>
        <v>Vắng</v>
      </c>
      <c r="Q93" s="23" t="str">
        <f t="shared" ca="1" si="10"/>
        <v>Vắng</v>
      </c>
      <c r="R93" s="14" t="str">
        <f t="shared" ca="1" si="11"/>
        <v>Vắng</v>
      </c>
      <c r="S93" t="str">
        <f ca="1">IF(OR(_xlfn.NUMBERVALUE(E93)&gt;='Báo cáo'!$C$6,_xlfn.NUMBERVALUE(I93)&gt;='Báo cáo'!$C$6),CONCATENATE(_xlfn.NUMBERVALUE(E93),"/",_xlfn.NUMBERVALUE(I93)),"")</f>
        <v/>
      </c>
      <c r="T93" t="str">
        <f ca="1">IF(Q93="Vắng","",IF(M93&lt;='Báo cáo'!$C$7,M93,""))</f>
        <v/>
      </c>
      <c r="U93" t="str">
        <f ca="1">IF(COUNTIFS(Source!$B$1:$B$1000,'Chi tiết'!B93,Source!$S$1:$S$1000,"Có")=0,"",INDEX(Source!$A$1:$S$1000,MATCH('Chi tiết'!B93,Source!$B$1:$B$1000,0)-1+MATCH("Có",INDIRECT("Source!S"&amp;MATCH('Chi tiết'!B93,Source!$B$1:$B$1000,0)&amp;":S"&amp;MATCH('Chi tiết'!B93,Source!$B$1:$B$1000,0)+COUNTIF(Source!$B$1:$B$1000,'Chi tiết'!B93)),0),1))</f>
        <v/>
      </c>
      <c r="V93" s="2" t="str">
        <f ca="1">IF(B91="","",IF(N93&lt;='Báo cáo'!$C$9,N93,""))</f>
        <v/>
      </c>
    </row>
    <row r="94" spans="1:22" x14ac:dyDescent="0.25">
      <c r="A94" t="str">
        <v>PARTIME</v>
      </c>
      <c r="B94" t="str">
        <v>T226806 - Trần Minh Khánh</v>
      </c>
      <c r="C94" s="21">
        <f ca="1"/>
        <v>0</v>
      </c>
      <c r="D94" s="21" t="str">
        <f ca="1"/>
        <v/>
      </c>
      <c r="E94" s="21" t="str">
        <f ca="1"/>
        <v/>
      </c>
      <c r="F94" s="21" t="str">
        <f ca="1"/>
        <v/>
      </c>
      <c r="G94" s="21" t="str">
        <f ca="1"/>
        <v/>
      </c>
      <c r="H94" s="21" t="str">
        <f ca="1"/>
        <v/>
      </c>
      <c r="I94" s="21" t="str">
        <f ca="1"/>
        <v/>
      </c>
      <c r="J94" s="21" t="str">
        <f ca="1"/>
        <v/>
      </c>
      <c r="K94" s="21" t="str">
        <f ca="1"/>
        <v/>
      </c>
      <c r="L94" s="23" t="str">
        <f t="shared" ca="1" si="6"/>
        <v/>
      </c>
      <c r="M94" s="24" t="str">
        <f t="shared" ca="1" si="7"/>
        <v/>
      </c>
      <c r="N94" s="15" t="str">
        <f t="shared" ca="1" si="8"/>
        <v/>
      </c>
      <c r="O94" s="23" t="str">
        <f t="shared" ca="1" si="9"/>
        <v>Vắng</v>
      </c>
      <c r="P94" s="23" t="str">
        <f ca="1">IF(B94="","",
IF(NOT(ISNUMBER(H94)),"Vắng",
IF(C94=1,IF(INDEX(Source!$A$1:$Q$1000,MATCH('Chi tiết'!B94,Source!$B$1:$B$1000,0),16)&lt;'Báo cáo'!$C$5,"Đi làm","Chốt trễ"),
IF(AND(C94=2,O94="Chốt trễ"),IF(INDEX(Source!$A$1:$Q$1000,MATCH('Chi tiết'!B94,Source!$B$1:$B$1000,0)+1,16)&lt;'Báo cáo'!$C$5,"Đi làm","Chốt trễ"),
IF(AND(C94=12,O94="Đi làm"),IF(INDEX(Source!$A$1:$Q$1000,MATCH('Chi tiết'!B94,Source!$B$1:$B$1000,0)+COUNTIFS(Source!$B$1:$B$1000,B94,Source!$Q$1:$Q$1000,"Sáng"),16)&lt;'Báo cáo'!$C$5,"Đi làm","Chốt trễ"),IF(O94="Chốt trễ",IF(INDEX(Source!$A$1:$Q$1000,MATCH('Chi tiết'!B94,Source!$B$1:$B$1000,0)+1,16)&lt;'Báo cáo'!$C$5,"Đi làm","Chốt trễ"),IF(INDEX(Source!$A$1:$Q$1000,MATCH('Chi tiết'!B94,Source!$B$1:$B$1000,0)+COUNTIFS(Source!$B$1:$B$1000,B94,Source!$Q$1:$Q$1000,"Sáng"),16)&lt;'Báo cáo'!$C$5,"Đi làm","Chốt trễ")))))))</f>
        <v>Vắng</v>
      </c>
      <c r="Q94" s="23" t="str">
        <f t="shared" ca="1" si="10"/>
        <v>Vắng</v>
      </c>
      <c r="R94" s="14" t="str">
        <f t="shared" ca="1" si="11"/>
        <v>Vắng</v>
      </c>
      <c r="S94" t="str">
        <f ca="1">IF(OR(_xlfn.NUMBERVALUE(E94)&gt;='Báo cáo'!$C$6,_xlfn.NUMBERVALUE(I94)&gt;='Báo cáo'!$C$6),CONCATENATE(_xlfn.NUMBERVALUE(E94),"/",_xlfn.NUMBERVALUE(I94)),"")</f>
        <v/>
      </c>
      <c r="T94" t="str">
        <f ca="1">IF(Q94="Vắng","",IF(M94&lt;='Báo cáo'!$C$7,M94,""))</f>
        <v/>
      </c>
      <c r="U94" t="str">
        <f ca="1">IF(COUNTIFS(Source!$B$1:$B$1000,'Chi tiết'!B94,Source!$S$1:$S$1000,"Có")=0,"",INDEX(Source!$A$1:$S$1000,MATCH('Chi tiết'!B94,Source!$B$1:$B$1000,0)-1+MATCH("Có",INDIRECT("Source!S"&amp;MATCH('Chi tiết'!B94,Source!$B$1:$B$1000,0)&amp;":S"&amp;MATCH('Chi tiết'!B94,Source!$B$1:$B$1000,0)+COUNTIF(Source!$B$1:$B$1000,'Chi tiết'!B94)),0),1))</f>
        <v/>
      </c>
      <c r="V94" s="2" t="str">
        <f ca="1">IF(B92="","",IF(N94&lt;='Báo cáo'!$C$9,N94,""))</f>
        <v/>
      </c>
    </row>
    <row r="95" spans="1:22" x14ac:dyDescent="0.25">
      <c r="A95" t="str">
        <v>PARTIME</v>
      </c>
      <c r="B95" t="str">
        <v>T212686-Nguyễn Huỳnh Định</v>
      </c>
      <c r="C95" s="21">
        <f ca="1"/>
        <v>0</v>
      </c>
      <c r="D95" s="21" t="str">
        <f ca="1"/>
        <v/>
      </c>
      <c r="E95" s="21" t="str">
        <f ca="1"/>
        <v/>
      </c>
      <c r="F95" s="21" t="str">
        <f ca="1"/>
        <v/>
      </c>
      <c r="G95" s="21" t="str">
        <f ca="1"/>
        <v/>
      </c>
      <c r="H95" s="21" t="str">
        <f ca="1"/>
        <v/>
      </c>
      <c r="I95" s="21" t="str">
        <f ca="1"/>
        <v/>
      </c>
      <c r="J95" s="21" t="str">
        <f ca="1"/>
        <v/>
      </c>
      <c r="K95" s="21" t="str">
        <f ca="1"/>
        <v/>
      </c>
      <c r="L95" s="23" t="str">
        <f t="shared" ca="1" si="6"/>
        <v/>
      </c>
      <c r="M95" s="24" t="str">
        <f t="shared" ca="1" si="7"/>
        <v/>
      </c>
      <c r="N95" s="15" t="str">
        <f t="shared" ca="1" si="8"/>
        <v/>
      </c>
      <c r="O95" s="23" t="str">
        <f t="shared" ca="1" si="9"/>
        <v>Vắng</v>
      </c>
      <c r="P95" s="23" t="str">
        <f ca="1">IF(B95="","",
IF(NOT(ISNUMBER(H95)),"Vắng",
IF(C95=1,IF(INDEX(Source!$A$1:$Q$1000,MATCH('Chi tiết'!B95,Source!$B$1:$B$1000,0),16)&lt;'Báo cáo'!$C$5,"Đi làm","Chốt trễ"),
IF(AND(C95=2,O95="Chốt trễ"),IF(INDEX(Source!$A$1:$Q$1000,MATCH('Chi tiết'!B95,Source!$B$1:$B$1000,0)+1,16)&lt;'Báo cáo'!$C$5,"Đi làm","Chốt trễ"),
IF(AND(C95=12,O95="Đi làm"),IF(INDEX(Source!$A$1:$Q$1000,MATCH('Chi tiết'!B95,Source!$B$1:$B$1000,0)+COUNTIFS(Source!$B$1:$B$1000,B95,Source!$Q$1:$Q$1000,"Sáng"),16)&lt;'Báo cáo'!$C$5,"Đi làm","Chốt trễ"),IF(O95="Chốt trễ",IF(INDEX(Source!$A$1:$Q$1000,MATCH('Chi tiết'!B95,Source!$B$1:$B$1000,0)+1,16)&lt;'Báo cáo'!$C$5,"Đi làm","Chốt trễ"),IF(INDEX(Source!$A$1:$Q$1000,MATCH('Chi tiết'!B95,Source!$B$1:$B$1000,0)+COUNTIFS(Source!$B$1:$B$1000,B95,Source!$Q$1:$Q$1000,"Sáng"),16)&lt;'Báo cáo'!$C$5,"Đi làm","Chốt trễ")))))))</f>
        <v>Vắng</v>
      </c>
      <c r="Q95" s="23" t="str">
        <f t="shared" ca="1" si="10"/>
        <v>Vắng</v>
      </c>
      <c r="R95" s="14" t="str">
        <f t="shared" ca="1" si="11"/>
        <v>Vắng</v>
      </c>
      <c r="S95" t="str">
        <f ca="1">IF(OR(_xlfn.NUMBERVALUE(E95)&gt;='Báo cáo'!$C$6,_xlfn.NUMBERVALUE(I95)&gt;='Báo cáo'!$C$6),CONCATENATE(_xlfn.NUMBERVALUE(E95),"/",_xlfn.NUMBERVALUE(I95)),"")</f>
        <v/>
      </c>
      <c r="T95" t="str">
        <f ca="1">IF(Q95="Vắng","",IF(M95&lt;='Báo cáo'!$C$7,M95,""))</f>
        <v/>
      </c>
      <c r="U95" t="str">
        <f ca="1">IF(COUNTIFS(Source!$B$1:$B$1000,'Chi tiết'!B95,Source!$S$1:$S$1000,"Có")=0,"",INDEX(Source!$A$1:$S$1000,MATCH('Chi tiết'!B95,Source!$B$1:$B$1000,0)-1+MATCH("Có",INDIRECT("Source!S"&amp;MATCH('Chi tiết'!B95,Source!$B$1:$B$1000,0)&amp;":S"&amp;MATCH('Chi tiết'!B95,Source!$B$1:$B$1000,0)+COUNTIF(Source!$B$1:$B$1000,'Chi tiết'!B95)),0),1))</f>
        <v/>
      </c>
      <c r="V95" s="2" t="str">
        <f ca="1">IF(B93="","",IF(N95&lt;='Báo cáo'!$C$9,N95,""))</f>
        <v/>
      </c>
    </row>
    <row r="96" spans="1:22" x14ac:dyDescent="0.25">
      <c r="A96" t="str">
        <v>PARTIME</v>
      </c>
      <c r="B96" t="str">
        <v>T3570-Nguyễn Văn Thuận</v>
      </c>
      <c r="C96" s="21">
        <f ca="1"/>
        <v>0</v>
      </c>
      <c r="D96" s="21" t="str">
        <f ca="1"/>
        <v/>
      </c>
      <c r="E96" s="21" t="str">
        <f ca="1"/>
        <v/>
      </c>
      <c r="F96" s="21" t="str">
        <f ca="1"/>
        <v/>
      </c>
      <c r="G96" s="21" t="str">
        <f ca="1"/>
        <v/>
      </c>
      <c r="H96" s="21" t="str">
        <f ca="1"/>
        <v/>
      </c>
      <c r="I96" s="21" t="str">
        <f ca="1"/>
        <v/>
      </c>
      <c r="J96" s="21" t="str">
        <f ca="1"/>
        <v/>
      </c>
      <c r="K96" s="21" t="str">
        <f ca="1"/>
        <v/>
      </c>
      <c r="L96" s="23" t="str">
        <f t="shared" ca="1" si="6"/>
        <v/>
      </c>
      <c r="M96" s="24" t="str">
        <f t="shared" ca="1" si="7"/>
        <v/>
      </c>
      <c r="N96" s="15" t="str">
        <f t="shared" ca="1" si="8"/>
        <v/>
      </c>
      <c r="O96" s="23" t="str">
        <f t="shared" ca="1" si="9"/>
        <v>Vắng</v>
      </c>
      <c r="P96" s="23" t="str">
        <f ca="1">IF(B96="","",
IF(NOT(ISNUMBER(H96)),"Vắng",
IF(C96=1,IF(INDEX(Source!$A$1:$Q$1000,MATCH('Chi tiết'!B96,Source!$B$1:$B$1000,0),16)&lt;'Báo cáo'!$C$5,"Đi làm","Chốt trễ"),
IF(AND(C96=2,O96="Chốt trễ"),IF(INDEX(Source!$A$1:$Q$1000,MATCH('Chi tiết'!B96,Source!$B$1:$B$1000,0)+1,16)&lt;'Báo cáo'!$C$5,"Đi làm","Chốt trễ"),
IF(AND(C96=12,O96="Đi làm"),IF(INDEX(Source!$A$1:$Q$1000,MATCH('Chi tiết'!B96,Source!$B$1:$B$1000,0)+COUNTIFS(Source!$B$1:$B$1000,B96,Source!$Q$1:$Q$1000,"Sáng"),16)&lt;'Báo cáo'!$C$5,"Đi làm","Chốt trễ"),IF(O96="Chốt trễ",IF(INDEX(Source!$A$1:$Q$1000,MATCH('Chi tiết'!B96,Source!$B$1:$B$1000,0)+1,16)&lt;'Báo cáo'!$C$5,"Đi làm","Chốt trễ"),IF(INDEX(Source!$A$1:$Q$1000,MATCH('Chi tiết'!B96,Source!$B$1:$B$1000,0)+COUNTIFS(Source!$B$1:$B$1000,B96,Source!$Q$1:$Q$1000,"Sáng"),16)&lt;'Báo cáo'!$C$5,"Đi làm","Chốt trễ")))))))</f>
        <v>Vắng</v>
      </c>
      <c r="Q96" s="23" t="str">
        <f t="shared" ca="1" si="10"/>
        <v>Vắng</v>
      </c>
      <c r="R96" s="14" t="str">
        <f t="shared" ca="1" si="11"/>
        <v>Vắng</v>
      </c>
      <c r="S96" t="str">
        <f ca="1">IF(OR(_xlfn.NUMBERVALUE(E96)&gt;='Báo cáo'!$C$6,_xlfn.NUMBERVALUE(I96)&gt;='Báo cáo'!$C$6),CONCATENATE(_xlfn.NUMBERVALUE(E96),"/",_xlfn.NUMBERVALUE(I96)),"")</f>
        <v/>
      </c>
      <c r="T96" t="str">
        <f ca="1">IF(Q96="Vắng","",IF(M96&lt;='Báo cáo'!$C$7,M96,""))</f>
        <v/>
      </c>
      <c r="U96" t="str">
        <f ca="1">IF(COUNTIFS(Source!$B$1:$B$1000,'Chi tiết'!B96,Source!$S$1:$S$1000,"Có")=0,"",INDEX(Source!$A$1:$S$1000,MATCH('Chi tiết'!B96,Source!$B$1:$B$1000,0)-1+MATCH("Có",INDIRECT("Source!S"&amp;MATCH('Chi tiết'!B96,Source!$B$1:$B$1000,0)&amp;":S"&amp;MATCH('Chi tiết'!B96,Source!$B$1:$B$1000,0)+COUNTIF(Source!$B$1:$B$1000,'Chi tiết'!B96)),0),1))</f>
        <v/>
      </c>
      <c r="V96" s="2" t="str">
        <f ca="1">IF(B94="","",IF(N96&lt;='Báo cáo'!$C$9,N96,""))</f>
        <v/>
      </c>
    </row>
    <row r="97" spans="1:22" x14ac:dyDescent="0.25">
      <c r="A97" t="str">
        <v>PARTIME</v>
      </c>
      <c r="B97" t="str">
        <v>T170863-Nguyễn Thanh Lộc</v>
      </c>
      <c r="C97" s="21">
        <f ca="1"/>
        <v>6</v>
      </c>
      <c r="D97" s="21" t="str">
        <f ca="1"/>
        <v/>
      </c>
      <c r="E97" s="21" t="str">
        <f ca="1"/>
        <v/>
      </c>
      <c r="F97" s="21" t="str">
        <f ca="1"/>
        <v/>
      </c>
      <c r="G97" s="21" t="str">
        <f ca="1"/>
        <v/>
      </c>
      <c r="H97" s="21">
        <f ca="1"/>
        <v>125</v>
      </c>
      <c r="I97" s="21">
        <f ca="1"/>
        <v>63</v>
      </c>
      <c r="J97" s="21">
        <f ca="1"/>
        <v>7</v>
      </c>
      <c r="K97" s="21">
        <f ca="1"/>
        <v>55</v>
      </c>
      <c r="L97" s="23">
        <f t="shared" ca="1" si="6"/>
        <v>125</v>
      </c>
      <c r="M97" s="24">
        <f t="shared" ca="1" si="7"/>
        <v>63</v>
      </c>
      <c r="N97" s="15">
        <f t="shared" ca="1" si="8"/>
        <v>0.504</v>
      </c>
      <c r="O97" s="23" t="str">
        <f t="shared" ca="1" si="9"/>
        <v>Chốt trễ</v>
      </c>
      <c r="P97" s="23" t="str">
        <f ca="1">IF(B97="","",
IF(NOT(ISNUMBER(H97)),"Vắng",
IF(C97=1,IF(INDEX(Source!$A$1:$Q$1000,MATCH('Chi tiết'!B97,Source!$B$1:$B$1000,0),16)&lt;'Báo cáo'!$C$5,"Đi làm","Chốt trễ"),
IF(AND(C97=2,O97="Chốt trễ"),IF(INDEX(Source!$A$1:$Q$1000,MATCH('Chi tiết'!B97,Source!$B$1:$B$1000,0)+1,16)&lt;'Báo cáo'!$C$5,"Đi làm","Chốt trễ"),
IF(AND(C97=12,O97="Đi làm"),IF(INDEX(Source!$A$1:$Q$1000,MATCH('Chi tiết'!B97,Source!$B$1:$B$1000,0)+COUNTIFS(Source!$B$1:$B$1000,B97,Source!$Q$1:$Q$1000,"Sáng"),16)&lt;'Báo cáo'!$C$5,"Đi làm","Chốt trễ"),IF(O97="Chốt trễ",IF(INDEX(Source!$A$1:$Q$1000,MATCH('Chi tiết'!B97,Source!$B$1:$B$1000,0)+1,16)&lt;'Báo cáo'!$C$5,"Đi làm","Chốt trễ"),IF(INDEX(Source!$A$1:$Q$1000,MATCH('Chi tiết'!B97,Source!$B$1:$B$1000,0)+COUNTIFS(Source!$B$1:$B$1000,B97,Source!$Q$1:$Q$1000,"Sáng"),16)&lt;'Báo cáo'!$C$5,"Đi làm","Chốt trễ")))))))</f>
        <v>Chốt trễ</v>
      </c>
      <c r="Q97" s="23" t="str">
        <f t="shared" ca="1" si="10"/>
        <v>Đi làm</v>
      </c>
      <c r="R97" s="14" t="str">
        <f t="shared" ca="1" si="11"/>
        <v>Trễ giờ</v>
      </c>
      <c r="S97" t="str">
        <f ca="1">IF(OR(_xlfn.NUMBERVALUE(E97)&gt;='Báo cáo'!$C$6,_xlfn.NUMBERVALUE(I97)&gt;='Báo cáo'!$C$6),CONCATENATE(_xlfn.NUMBERVALUE(E97),"/",_xlfn.NUMBERVALUE(I97)),"")</f>
        <v/>
      </c>
      <c r="T97" t="str">
        <f ca="1">IF(Q97="Vắng","",IF(M97&lt;='Báo cáo'!$C$7,M97,""))</f>
        <v/>
      </c>
      <c r="U97" t="str">
        <f ca="1">IF(COUNTIFS(Source!$B$1:$B$1000,'Chi tiết'!B97,Source!$S$1:$S$1000,"Có")=0,"",INDEX(Source!$A$1:$S$1000,MATCH('Chi tiết'!B97,Source!$B$1:$B$1000,0)-1+MATCH("Có",INDIRECT("Source!S"&amp;MATCH('Chi tiết'!B97,Source!$B$1:$B$1000,0)&amp;":S"&amp;MATCH('Chi tiết'!B97,Source!$B$1:$B$1000,0)+COUNTIF(Source!$B$1:$B$1000,'Chi tiết'!B97)),0),1))</f>
        <v/>
      </c>
      <c r="V97" s="2" t="str">
        <f ca="1">IF(B95="","",IF(N97&lt;='Báo cáo'!$C$9,N97,""))</f>
        <v/>
      </c>
    </row>
    <row r="98" spans="1:22" x14ac:dyDescent="0.25">
      <c r="A98" t="str">
        <v>CTVHT</v>
      </c>
      <c r="B98" t="str">
        <v>T163258-TSàn Mừng</v>
      </c>
      <c r="C98" s="21">
        <f ca="1"/>
        <v>0</v>
      </c>
      <c r="D98" s="21" t="str">
        <f ca="1"/>
        <v/>
      </c>
      <c r="E98" s="21" t="str">
        <f ca="1"/>
        <v/>
      </c>
      <c r="F98" s="21" t="str">
        <f ca="1"/>
        <v/>
      </c>
      <c r="G98" s="21" t="str">
        <f ca="1"/>
        <v/>
      </c>
      <c r="H98" s="21" t="str">
        <f ca="1"/>
        <v/>
      </c>
      <c r="I98" s="21" t="str">
        <f ca="1"/>
        <v/>
      </c>
      <c r="J98" s="21" t="str">
        <f ca="1"/>
        <v/>
      </c>
      <c r="K98" s="21" t="str">
        <f ca="1"/>
        <v/>
      </c>
      <c r="L98" s="23" t="str">
        <f t="shared" ca="1" si="6"/>
        <v/>
      </c>
      <c r="M98" s="24" t="str">
        <f t="shared" ca="1" si="7"/>
        <v/>
      </c>
      <c r="N98" s="15" t="str">
        <f t="shared" ca="1" si="8"/>
        <v/>
      </c>
      <c r="O98" s="23" t="str">
        <f t="shared" ca="1" si="9"/>
        <v>Vắng</v>
      </c>
      <c r="P98" s="23" t="str">
        <f ca="1">IF(B98="","",
IF(NOT(ISNUMBER(H98)),"Vắng",
IF(C98=1,IF(INDEX(Source!$A$1:$Q$1000,MATCH('Chi tiết'!B98,Source!$B$1:$B$1000,0),16)&lt;'Báo cáo'!$C$5,"Đi làm","Chốt trễ"),
IF(AND(C98=2,O98="Chốt trễ"),IF(INDEX(Source!$A$1:$Q$1000,MATCH('Chi tiết'!B98,Source!$B$1:$B$1000,0)+1,16)&lt;'Báo cáo'!$C$5,"Đi làm","Chốt trễ"),
IF(AND(C98=12,O98="Đi làm"),IF(INDEX(Source!$A$1:$Q$1000,MATCH('Chi tiết'!B98,Source!$B$1:$B$1000,0)+COUNTIFS(Source!$B$1:$B$1000,B98,Source!$Q$1:$Q$1000,"Sáng"),16)&lt;'Báo cáo'!$C$5,"Đi làm","Chốt trễ"),IF(O98="Chốt trễ",IF(INDEX(Source!$A$1:$Q$1000,MATCH('Chi tiết'!B98,Source!$B$1:$B$1000,0)+1,16)&lt;'Báo cáo'!$C$5,"Đi làm","Chốt trễ"),IF(INDEX(Source!$A$1:$Q$1000,MATCH('Chi tiết'!B98,Source!$B$1:$B$1000,0)+COUNTIFS(Source!$B$1:$B$1000,B98,Source!$Q$1:$Q$1000,"Sáng"),16)&lt;'Báo cáo'!$C$5,"Đi làm","Chốt trễ")))))))</f>
        <v>Vắng</v>
      </c>
      <c r="Q98" s="23" t="str">
        <f t="shared" ca="1" si="10"/>
        <v>Vắng</v>
      </c>
      <c r="R98" s="14" t="str">
        <f t="shared" ca="1" si="11"/>
        <v>Vắng</v>
      </c>
      <c r="S98" t="str">
        <f ca="1">IF(OR(_xlfn.NUMBERVALUE(E98)&gt;='Báo cáo'!$C$6,_xlfn.NUMBERVALUE(I98)&gt;='Báo cáo'!$C$6),CONCATENATE(_xlfn.NUMBERVALUE(E98),"/",_xlfn.NUMBERVALUE(I98)),"")</f>
        <v/>
      </c>
      <c r="T98" t="str">
        <f ca="1">IF(Q98="Vắng","",IF(M98&lt;='Báo cáo'!$C$7,M98,""))</f>
        <v/>
      </c>
      <c r="U98" t="str">
        <f ca="1">IF(COUNTIFS(Source!$B$1:$B$1000,'Chi tiết'!B98,Source!$S$1:$S$1000,"Có")=0,"",INDEX(Source!$A$1:$S$1000,MATCH('Chi tiết'!B98,Source!$B$1:$B$1000,0)-1+MATCH("Có",INDIRECT("Source!S"&amp;MATCH('Chi tiết'!B98,Source!$B$1:$B$1000,0)&amp;":S"&amp;MATCH('Chi tiết'!B98,Source!$B$1:$B$1000,0)+COUNTIF(Source!$B$1:$B$1000,'Chi tiết'!B98)),0),1))</f>
        <v/>
      </c>
      <c r="V98" s="2" t="str">
        <f ca="1">IF(B96="","",IF(N98&lt;='Báo cáo'!$C$9,N98,""))</f>
        <v/>
      </c>
    </row>
    <row r="99" spans="1:22" x14ac:dyDescent="0.25">
      <c r="A99" t="str">
        <v>SG17.22E</v>
      </c>
      <c r="B99" t="str">
        <v>T162382-Lê Ngọc Chương</v>
      </c>
      <c r="C99" s="21">
        <f ca="1"/>
        <v>0</v>
      </c>
      <c r="D99" s="21" t="str">
        <f ca="1"/>
        <v/>
      </c>
      <c r="E99" s="21" t="str">
        <f ca="1"/>
        <v/>
      </c>
      <c r="F99" s="21" t="str">
        <f ca="1"/>
        <v/>
      </c>
      <c r="G99" s="21" t="str">
        <f ca="1"/>
        <v/>
      </c>
      <c r="H99" s="21" t="str">
        <f ca="1"/>
        <v/>
      </c>
      <c r="I99" s="21" t="str">
        <f ca="1"/>
        <v/>
      </c>
      <c r="J99" s="21" t="str">
        <f ca="1"/>
        <v/>
      </c>
      <c r="K99" s="21" t="str">
        <f ca="1"/>
        <v/>
      </c>
      <c r="L99" s="23" t="str">
        <f t="shared" ca="1" si="6"/>
        <v/>
      </c>
      <c r="M99" s="24" t="str">
        <f t="shared" ca="1" si="7"/>
        <v/>
      </c>
      <c r="N99" s="15" t="str">
        <f t="shared" ca="1" si="8"/>
        <v/>
      </c>
      <c r="O99" s="23" t="str">
        <f t="shared" ca="1" si="9"/>
        <v>Vắng</v>
      </c>
      <c r="P99" s="23" t="str">
        <f ca="1">IF(B99="","",
IF(NOT(ISNUMBER(H99)),"Vắng",
IF(C99=1,IF(INDEX(Source!$A$1:$Q$1000,MATCH('Chi tiết'!B99,Source!$B$1:$B$1000,0),16)&lt;'Báo cáo'!$C$5,"Đi làm","Chốt trễ"),
IF(AND(C99=2,O99="Chốt trễ"),IF(INDEX(Source!$A$1:$Q$1000,MATCH('Chi tiết'!B99,Source!$B$1:$B$1000,0)+1,16)&lt;'Báo cáo'!$C$5,"Đi làm","Chốt trễ"),
IF(AND(C99=12,O99="Đi làm"),IF(INDEX(Source!$A$1:$Q$1000,MATCH('Chi tiết'!B99,Source!$B$1:$B$1000,0)+COUNTIFS(Source!$B$1:$B$1000,B99,Source!$Q$1:$Q$1000,"Sáng"),16)&lt;'Báo cáo'!$C$5,"Đi làm","Chốt trễ"),IF(O99="Chốt trễ",IF(INDEX(Source!$A$1:$Q$1000,MATCH('Chi tiết'!B99,Source!$B$1:$B$1000,0)+1,16)&lt;'Báo cáo'!$C$5,"Đi làm","Chốt trễ"),IF(INDEX(Source!$A$1:$Q$1000,MATCH('Chi tiết'!B99,Source!$B$1:$B$1000,0)+COUNTIFS(Source!$B$1:$B$1000,B99,Source!$Q$1:$Q$1000,"Sáng"),16)&lt;'Báo cáo'!$C$5,"Đi làm","Chốt trễ")))))))</f>
        <v>Vắng</v>
      </c>
      <c r="Q99" s="23" t="str">
        <f t="shared" ca="1" si="10"/>
        <v>Vắng</v>
      </c>
      <c r="R99" s="14" t="str">
        <f t="shared" ca="1" si="11"/>
        <v>Vắng</v>
      </c>
      <c r="S99" t="str">
        <f ca="1">IF(OR(_xlfn.NUMBERVALUE(E99)&gt;='Báo cáo'!$C$6,_xlfn.NUMBERVALUE(I99)&gt;='Báo cáo'!$C$6),CONCATENATE(_xlfn.NUMBERVALUE(E99),"/",_xlfn.NUMBERVALUE(I99)),"")</f>
        <v/>
      </c>
      <c r="T99" t="str">
        <f ca="1">IF(Q99="Vắng","",IF(M99&lt;='Báo cáo'!$C$7,M99,""))</f>
        <v/>
      </c>
      <c r="U99" t="str">
        <f ca="1">IF(COUNTIFS(Source!$B$1:$B$1000,'Chi tiết'!B99,Source!$S$1:$S$1000,"Có")=0,"",INDEX(Source!$A$1:$S$1000,MATCH('Chi tiết'!B99,Source!$B$1:$B$1000,0)-1+MATCH("Có",INDIRECT("Source!S"&amp;MATCH('Chi tiết'!B99,Source!$B$1:$B$1000,0)&amp;":S"&amp;MATCH('Chi tiết'!B99,Source!$B$1:$B$1000,0)+COUNTIF(Source!$B$1:$B$1000,'Chi tiết'!B99)),0),1))</f>
        <v/>
      </c>
      <c r="V99" s="2" t="str">
        <f ca="1">IF(B97="","",IF(N99&lt;='Báo cáo'!$C$9,N99,""))</f>
        <v/>
      </c>
    </row>
    <row r="100" spans="1:22" x14ac:dyDescent="0.25">
      <c r="A100" t="str">
        <v>CTVHT</v>
      </c>
      <c r="B100" t="str">
        <v>T128863-Vũ Hoàng An</v>
      </c>
      <c r="C100" s="21">
        <f ca="1"/>
        <v>8</v>
      </c>
      <c r="D100" s="21">
        <f ca="1"/>
        <v>244</v>
      </c>
      <c r="E100" s="21">
        <f ca="1"/>
        <v>193</v>
      </c>
      <c r="F100" s="21">
        <f ca="1"/>
        <v>6</v>
      </c>
      <c r="G100" s="21">
        <f ca="1"/>
        <v>45</v>
      </c>
      <c r="H100" s="21">
        <f ca="1"/>
        <v>137</v>
      </c>
      <c r="I100" s="21">
        <f ca="1"/>
        <v>110</v>
      </c>
      <c r="J100" s="21">
        <f ca="1"/>
        <v>5</v>
      </c>
      <c r="K100" s="21">
        <f ca="1"/>
        <v>22</v>
      </c>
      <c r="L100" s="23">
        <f t="shared" ca="1" si="6"/>
        <v>381</v>
      </c>
      <c r="M100" s="24">
        <f t="shared" ca="1" si="7"/>
        <v>303</v>
      </c>
      <c r="N100" s="15">
        <f t="shared" ca="1" si="8"/>
        <v>0.79527559055118113</v>
      </c>
      <c r="O100" s="23" t="str">
        <f t="shared" ca="1" si="9"/>
        <v>Đi làm</v>
      </c>
      <c r="P100" s="23" t="str">
        <f ca="1">IF(B100="","",
IF(NOT(ISNUMBER(H100)),"Vắng",
IF(C100=1,IF(INDEX(Source!$A$1:$Q$1000,MATCH('Chi tiết'!B100,Source!$B$1:$B$1000,0),16)&lt;'Báo cáo'!$C$5,"Đi làm","Chốt trễ"),
IF(AND(C100=2,O100="Chốt trễ"),IF(INDEX(Source!$A$1:$Q$1000,MATCH('Chi tiết'!B100,Source!$B$1:$B$1000,0)+1,16)&lt;'Báo cáo'!$C$5,"Đi làm","Chốt trễ"),
IF(AND(C100=12,O100="Đi làm"),IF(INDEX(Source!$A$1:$Q$1000,MATCH('Chi tiết'!B100,Source!$B$1:$B$1000,0)+COUNTIFS(Source!$B$1:$B$1000,B100,Source!$Q$1:$Q$1000,"Sáng"),16)&lt;'Báo cáo'!$C$5,"Đi làm","Chốt trễ"),IF(O100="Chốt trễ",IF(INDEX(Source!$A$1:$Q$1000,MATCH('Chi tiết'!B100,Source!$B$1:$B$1000,0)+1,16)&lt;'Báo cáo'!$C$5,"Đi làm","Chốt trễ"),IF(INDEX(Source!$A$1:$Q$1000,MATCH('Chi tiết'!B100,Source!$B$1:$B$1000,0)+COUNTIFS(Source!$B$1:$B$1000,B100,Source!$Q$1:$Q$1000,"Sáng"),16)&lt;'Báo cáo'!$C$5,"Đi làm","Chốt trễ")))))))</f>
        <v>Đi làm</v>
      </c>
      <c r="Q100" s="23" t="str">
        <f t="shared" ca="1" si="10"/>
        <v>Đi làm</v>
      </c>
      <c r="R100" s="14" t="str">
        <f t="shared" ca="1" si="11"/>
        <v>Đúng giờ</v>
      </c>
      <c r="S100" t="str">
        <f ca="1">IF(OR(_xlfn.NUMBERVALUE(E100)&gt;='Báo cáo'!$C$6,_xlfn.NUMBERVALUE(I100)&gt;='Báo cáo'!$C$6),CONCATENATE(_xlfn.NUMBERVALUE(E100),"/",_xlfn.NUMBERVALUE(I100)),"")</f>
        <v>193/110</v>
      </c>
      <c r="T100" t="str">
        <f ca="1">IF(Q100="Vắng","",IF(M100&lt;='Báo cáo'!$C$7,M100,""))</f>
        <v/>
      </c>
      <c r="U100" t="str">
        <f ca="1">IF(COUNTIFS(Source!$B$1:$B$1000,'Chi tiết'!B100,Source!$S$1:$S$1000,"Có")=0,"",INDEX(Source!$A$1:$S$1000,MATCH('Chi tiết'!B100,Source!$B$1:$B$1000,0)-1+MATCH("Có",INDIRECT("Source!S"&amp;MATCH('Chi tiết'!B100,Source!$B$1:$B$1000,0)&amp;":S"&amp;MATCH('Chi tiết'!B100,Source!$B$1:$B$1000,0)+COUNTIF(Source!$B$1:$B$1000,'Chi tiết'!B100)),0),1))</f>
        <v/>
      </c>
      <c r="V100" s="2" t="str">
        <f ca="1">IF(B98="","",IF(N100&lt;='Báo cáo'!$C$9,N100,""))</f>
        <v/>
      </c>
    </row>
    <row r="101" spans="1:22" x14ac:dyDescent="0.25">
      <c r="A101" t="str">
        <v>CTVHT</v>
      </c>
      <c r="B101" t="str">
        <v>T175520-Đỗ Phan Hoàng Phúc</v>
      </c>
      <c r="C101" s="21">
        <f ca="1"/>
        <v>0</v>
      </c>
      <c r="D101" s="21" t="str">
        <f ca="1"/>
        <v/>
      </c>
      <c r="E101" s="21" t="str">
        <f ca="1"/>
        <v/>
      </c>
      <c r="F101" s="21" t="str">
        <f ca="1"/>
        <v/>
      </c>
      <c r="G101" s="21" t="str">
        <f ca="1"/>
        <v/>
      </c>
      <c r="H101" s="21" t="str">
        <f ca="1"/>
        <v/>
      </c>
      <c r="I101" s="21" t="str">
        <f ca="1"/>
        <v/>
      </c>
      <c r="J101" s="21" t="str">
        <f ca="1"/>
        <v/>
      </c>
      <c r="K101" s="21" t="str">
        <f ca="1"/>
        <v/>
      </c>
      <c r="L101" s="23" t="str">
        <f t="shared" ca="1" si="6"/>
        <v/>
      </c>
      <c r="M101" s="24" t="str">
        <f t="shared" ca="1" si="7"/>
        <v/>
      </c>
      <c r="N101" s="15" t="str">
        <f t="shared" ca="1" si="8"/>
        <v/>
      </c>
      <c r="O101" s="23" t="str">
        <f t="shared" ca="1" si="9"/>
        <v>Vắng</v>
      </c>
      <c r="P101" s="23" t="str">
        <f ca="1">IF(B101="","",
IF(NOT(ISNUMBER(H101)),"Vắng",
IF(C101=1,IF(INDEX(Source!$A$1:$Q$1000,MATCH('Chi tiết'!B101,Source!$B$1:$B$1000,0),16)&lt;'Báo cáo'!$C$5,"Đi làm","Chốt trễ"),
IF(AND(C101=2,O101="Chốt trễ"),IF(INDEX(Source!$A$1:$Q$1000,MATCH('Chi tiết'!B101,Source!$B$1:$B$1000,0)+1,16)&lt;'Báo cáo'!$C$5,"Đi làm","Chốt trễ"),
IF(AND(C101=12,O101="Đi làm"),IF(INDEX(Source!$A$1:$Q$1000,MATCH('Chi tiết'!B101,Source!$B$1:$B$1000,0)+COUNTIFS(Source!$B$1:$B$1000,B101,Source!$Q$1:$Q$1000,"Sáng"),16)&lt;'Báo cáo'!$C$5,"Đi làm","Chốt trễ"),IF(O101="Chốt trễ",IF(INDEX(Source!$A$1:$Q$1000,MATCH('Chi tiết'!B101,Source!$B$1:$B$1000,0)+1,16)&lt;'Báo cáo'!$C$5,"Đi làm","Chốt trễ"),IF(INDEX(Source!$A$1:$Q$1000,MATCH('Chi tiết'!B101,Source!$B$1:$B$1000,0)+COUNTIFS(Source!$B$1:$B$1000,B101,Source!$Q$1:$Q$1000,"Sáng"),16)&lt;'Báo cáo'!$C$5,"Đi làm","Chốt trễ")))))))</f>
        <v>Vắng</v>
      </c>
      <c r="Q101" s="23" t="str">
        <f t="shared" ca="1" si="10"/>
        <v>Vắng</v>
      </c>
      <c r="R101" s="14" t="str">
        <f t="shared" ca="1" si="11"/>
        <v>Vắng</v>
      </c>
      <c r="S101" t="str">
        <f ca="1">IF(OR(_xlfn.NUMBERVALUE(E101)&gt;='Báo cáo'!$C$6,_xlfn.NUMBERVALUE(I101)&gt;='Báo cáo'!$C$6),CONCATENATE(_xlfn.NUMBERVALUE(E101),"/",_xlfn.NUMBERVALUE(I101)),"")</f>
        <v/>
      </c>
      <c r="T101" t="str">
        <f ca="1">IF(Q101="Vắng","",IF(M101&lt;='Báo cáo'!$C$7,M101,""))</f>
        <v/>
      </c>
      <c r="U101" t="str">
        <f ca="1">IF(COUNTIFS(Source!$B$1:$B$1000,'Chi tiết'!B101,Source!$S$1:$S$1000,"Có")=0,"",INDEX(Source!$A$1:$S$1000,MATCH('Chi tiết'!B101,Source!$B$1:$B$1000,0)-1+MATCH("Có",INDIRECT("Source!S"&amp;MATCH('Chi tiết'!B101,Source!$B$1:$B$1000,0)&amp;":S"&amp;MATCH('Chi tiết'!B101,Source!$B$1:$B$1000,0)+COUNTIF(Source!$B$1:$B$1000,'Chi tiết'!B101)),0),1))</f>
        <v/>
      </c>
      <c r="V101" s="2" t="str">
        <f ca="1">IF(B99="","",IF(N101&lt;='Báo cáo'!$C$9,N101,""))</f>
        <v/>
      </c>
    </row>
    <row r="102" spans="1:22" x14ac:dyDescent="0.25">
      <c r="A102" t="str">
        <v>CTVHT</v>
      </c>
      <c r="B102" t="str">
        <v>T179204-Nguyễn Hiệp Tài</v>
      </c>
      <c r="C102" s="21">
        <f ca="1"/>
        <v>0</v>
      </c>
      <c r="D102" s="21" t="str">
        <f ca="1"/>
        <v/>
      </c>
      <c r="E102" s="21" t="str">
        <f ca="1"/>
        <v/>
      </c>
      <c r="F102" s="21" t="str">
        <f ca="1"/>
        <v/>
      </c>
      <c r="G102" s="21" t="str">
        <f ca="1"/>
        <v/>
      </c>
      <c r="H102" s="21" t="str">
        <f ca="1"/>
        <v/>
      </c>
      <c r="I102" s="21" t="str">
        <f ca="1"/>
        <v/>
      </c>
      <c r="J102" s="21" t="str">
        <f ca="1"/>
        <v/>
      </c>
      <c r="K102" s="21" t="str">
        <f ca="1"/>
        <v/>
      </c>
      <c r="L102" s="23" t="str">
        <f t="shared" ca="1" si="6"/>
        <v/>
      </c>
      <c r="M102" s="24" t="str">
        <f t="shared" ca="1" si="7"/>
        <v/>
      </c>
      <c r="N102" s="15" t="str">
        <f t="shared" ca="1" si="8"/>
        <v/>
      </c>
      <c r="O102" s="23" t="str">
        <f t="shared" ca="1" si="9"/>
        <v>Vắng</v>
      </c>
      <c r="P102" s="23" t="str">
        <f ca="1">IF(B102="","",
IF(NOT(ISNUMBER(H102)),"Vắng",
IF(C102=1,IF(INDEX(Source!$A$1:$Q$1000,MATCH('Chi tiết'!B102,Source!$B$1:$B$1000,0),16)&lt;'Báo cáo'!$C$5,"Đi làm","Chốt trễ"),
IF(AND(C102=2,O102="Chốt trễ"),IF(INDEX(Source!$A$1:$Q$1000,MATCH('Chi tiết'!B102,Source!$B$1:$B$1000,0)+1,16)&lt;'Báo cáo'!$C$5,"Đi làm","Chốt trễ"),
IF(AND(C102=12,O102="Đi làm"),IF(INDEX(Source!$A$1:$Q$1000,MATCH('Chi tiết'!B102,Source!$B$1:$B$1000,0)+COUNTIFS(Source!$B$1:$B$1000,B102,Source!$Q$1:$Q$1000,"Sáng"),16)&lt;'Báo cáo'!$C$5,"Đi làm","Chốt trễ"),IF(O102="Chốt trễ",IF(INDEX(Source!$A$1:$Q$1000,MATCH('Chi tiết'!B102,Source!$B$1:$B$1000,0)+1,16)&lt;'Báo cáo'!$C$5,"Đi làm","Chốt trễ"),IF(INDEX(Source!$A$1:$Q$1000,MATCH('Chi tiết'!B102,Source!$B$1:$B$1000,0)+COUNTIFS(Source!$B$1:$B$1000,B102,Source!$Q$1:$Q$1000,"Sáng"),16)&lt;'Báo cáo'!$C$5,"Đi làm","Chốt trễ")))))))</f>
        <v>Vắng</v>
      </c>
      <c r="Q102" s="23" t="str">
        <f t="shared" ca="1" si="10"/>
        <v>Vắng</v>
      </c>
      <c r="R102" s="14" t="str">
        <f t="shared" ca="1" si="11"/>
        <v>Vắng</v>
      </c>
      <c r="S102" t="str">
        <f ca="1">IF(OR(_xlfn.NUMBERVALUE(E102)&gt;='Báo cáo'!$C$6,_xlfn.NUMBERVALUE(I102)&gt;='Báo cáo'!$C$6),CONCATENATE(_xlfn.NUMBERVALUE(E102),"/",_xlfn.NUMBERVALUE(I102)),"")</f>
        <v/>
      </c>
      <c r="T102" t="str">
        <f ca="1">IF(Q102="Vắng","",IF(M102&lt;='Báo cáo'!$C$7,M102,""))</f>
        <v/>
      </c>
      <c r="U102" t="str">
        <f ca="1">IF(COUNTIFS(Source!$B$1:$B$1000,'Chi tiết'!B102,Source!$S$1:$S$1000,"Có")=0,"",INDEX(Source!$A$1:$S$1000,MATCH('Chi tiết'!B102,Source!$B$1:$B$1000,0)-1+MATCH("Có",INDIRECT("Source!S"&amp;MATCH('Chi tiết'!B102,Source!$B$1:$B$1000,0)&amp;":S"&amp;MATCH('Chi tiết'!B102,Source!$B$1:$B$1000,0)+COUNTIF(Source!$B$1:$B$1000,'Chi tiết'!B102)),0),1))</f>
        <v/>
      </c>
      <c r="V102" s="2" t="str">
        <f ca="1">IF(B100="","",IF(N102&lt;='Báo cáo'!$C$9,N102,""))</f>
        <v/>
      </c>
    </row>
    <row r="103" spans="1:22" x14ac:dyDescent="0.25">
      <c r="A103" t="str">
        <v>CTVHT</v>
      </c>
      <c r="B103" t="str">
        <v>T159246-Trần Anh Vĩ</v>
      </c>
      <c r="C103" s="21">
        <f ca="1"/>
        <v>3</v>
      </c>
      <c r="D103" s="21" t="str">
        <f ca="1"/>
        <v/>
      </c>
      <c r="E103" s="21" t="str">
        <f ca="1"/>
        <v/>
      </c>
      <c r="F103" s="21" t="str">
        <f ca="1"/>
        <v/>
      </c>
      <c r="G103" s="21" t="str">
        <f ca="1"/>
        <v/>
      </c>
      <c r="H103" s="21">
        <f ca="1"/>
        <v>205</v>
      </c>
      <c r="I103" s="21">
        <f ca="1"/>
        <v>146</v>
      </c>
      <c r="J103" s="21">
        <f ca="1"/>
        <v>3</v>
      </c>
      <c r="K103" s="21">
        <f ca="1"/>
        <v>56</v>
      </c>
      <c r="L103" s="23">
        <f t="shared" ca="1" si="6"/>
        <v>205</v>
      </c>
      <c r="M103" s="24">
        <f t="shared" ca="1" si="7"/>
        <v>146</v>
      </c>
      <c r="N103" s="15">
        <f t="shared" ca="1" si="8"/>
        <v>0.71219512195121948</v>
      </c>
      <c r="O103" s="23" t="str">
        <f t="shared" ca="1" si="9"/>
        <v>Chốt trễ</v>
      </c>
      <c r="P103" s="23" t="str">
        <f ca="1">IF(B103="","",
IF(NOT(ISNUMBER(H103)),"Vắng",
IF(C103=1,IF(INDEX(Source!$A$1:$Q$1000,MATCH('Chi tiết'!B103,Source!$B$1:$B$1000,0),16)&lt;'Báo cáo'!$C$5,"Đi làm","Chốt trễ"),
IF(AND(C103=2,O103="Chốt trễ"),IF(INDEX(Source!$A$1:$Q$1000,MATCH('Chi tiết'!B103,Source!$B$1:$B$1000,0)+1,16)&lt;'Báo cáo'!$C$5,"Đi làm","Chốt trễ"),
IF(AND(C103=12,O103="Đi làm"),IF(INDEX(Source!$A$1:$Q$1000,MATCH('Chi tiết'!B103,Source!$B$1:$B$1000,0)+COUNTIFS(Source!$B$1:$B$1000,B103,Source!$Q$1:$Q$1000,"Sáng"),16)&lt;'Báo cáo'!$C$5,"Đi làm","Chốt trễ"),IF(O103="Chốt trễ",IF(INDEX(Source!$A$1:$Q$1000,MATCH('Chi tiết'!B103,Source!$B$1:$B$1000,0)+1,16)&lt;'Báo cáo'!$C$5,"Đi làm","Chốt trễ"),IF(INDEX(Source!$A$1:$Q$1000,MATCH('Chi tiết'!B103,Source!$B$1:$B$1000,0)+COUNTIFS(Source!$B$1:$B$1000,B103,Source!$Q$1:$Q$1000,"Sáng"),16)&lt;'Báo cáo'!$C$5,"Đi làm","Chốt trễ")))))))</f>
        <v>Chốt trễ</v>
      </c>
      <c r="Q103" s="23" t="str">
        <f t="shared" ca="1" si="10"/>
        <v>Đi làm</v>
      </c>
      <c r="R103" s="14" t="str">
        <f t="shared" ca="1" si="11"/>
        <v>Trễ giờ</v>
      </c>
      <c r="S103" t="str">
        <f ca="1">IF(OR(_xlfn.NUMBERVALUE(E103)&gt;='Báo cáo'!$C$6,_xlfn.NUMBERVALUE(I103)&gt;='Báo cáo'!$C$6),CONCATENATE(_xlfn.NUMBERVALUE(E103),"/",_xlfn.NUMBERVALUE(I103)),"")</f>
        <v/>
      </c>
      <c r="T103" t="str">
        <f ca="1">IF(Q103="Vắng","",IF(M103&lt;='Báo cáo'!$C$7,M103,""))</f>
        <v/>
      </c>
      <c r="U103" t="str">
        <f ca="1">IF(COUNTIFS(Source!$B$1:$B$1000,'Chi tiết'!B103,Source!$S$1:$S$1000,"Có")=0,"",INDEX(Source!$A$1:$S$1000,MATCH('Chi tiết'!B103,Source!$B$1:$B$1000,0)-1+MATCH("Có",INDIRECT("Source!S"&amp;MATCH('Chi tiết'!B103,Source!$B$1:$B$1000,0)&amp;":S"&amp;MATCH('Chi tiết'!B103,Source!$B$1:$B$1000,0)+COUNTIF(Source!$B$1:$B$1000,'Chi tiết'!B103)),0),1))</f>
        <v/>
      </c>
      <c r="V103" s="2" t="str">
        <f ca="1">IF(B101="","",IF(N103&lt;='Báo cáo'!$C$9,N103,""))</f>
        <v/>
      </c>
    </row>
    <row r="104" spans="1:22" x14ac:dyDescent="0.25">
      <c r="A104" t="str">
        <v>CTVHT</v>
      </c>
      <c r="B104" t="str">
        <v>T161238-Phù Siêu</v>
      </c>
      <c r="C104" s="21">
        <f ca="1"/>
        <v>5</v>
      </c>
      <c r="D104" s="21" t="str">
        <f ca="1"/>
        <v/>
      </c>
      <c r="E104" s="21" t="str">
        <f ca="1"/>
        <v/>
      </c>
      <c r="F104" s="21" t="str">
        <f ca="1"/>
        <v/>
      </c>
      <c r="G104" s="21" t="str">
        <f ca="1"/>
        <v/>
      </c>
      <c r="H104" s="21">
        <f ca="1"/>
        <v>199</v>
      </c>
      <c r="I104" s="21">
        <f ca="1"/>
        <v>89</v>
      </c>
      <c r="J104" s="21">
        <f ca="1"/>
        <v>28</v>
      </c>
      <c r="K104" s="21">
        <f ca="1"/>
        <v>82</v>
      </c>
      <c r="L104" s="23">
        <f t="shared" ca="1" si="6"/>
        <v>199</v>
      </c>
      <c r="M104" s="24">
        <f t="shared" ca="1" si="7"/>
        <v>89</v>
      </c>
      <c r="N104" s="15">
        <f t="shared" ca="1" si="8"/>
        <v>0.44723618090452261</v>
      </c>
      <c r="O104" s="23" t="str">
        <f t="shared" ca="1" si="9"/>
        <v>Chốt trễ</v>
      </c>
      <c r="P104" s="23" t="str">
        <f ca="1">IF(B104="","",
IF(NOT(ISNUMBER(H104)),"Vắng",
IF(C104=1,IF(INDEX(Source!$A$1:$Q$1000,MATCH('Chi tiết'!B104,Source!$B$1:$B$1000,0),16)&lt;'Báo cáo'!$C$5,"Đi làm","Chốt trễ"),
IF(AND(C104=2,O104="Chốt trễ"),IF(INDEX(Source!$A$1:$Q$1000,MATCH('Chi tiết'!B104,Source!$B$1:$B$1000,0)+1,16)&lt;'Báo cáo'!$C$5,"Đi làm","Chốt trễ"),
IF(AND(C104=12,O104="Đi làm"),IF(INDEX(Source!$A$1:$Q$1000,MATCH('Chi tiết'!B104,Source!$B$1:$B$1000,0)+COUNTIFS(Source!$B$1:$B$1000,B104,Source!$Q$1:$Q$1000,"Sáng"),16)&lt;'Báo cáo'!$C$5,"Đi làm","Chốt trễ"),IF(O104="Chốt trễ",IF(INDEX(Source!$A$1:$Q$1000,MATCH('Chi tiết'!B104,Source!$B$1:$B$1000,0)+1,16)&lt;'Báo cáo'!$C$5,"Đi làm","Chốt trễ"),IF(INDEX(Source!$A$1:$Q$1000,MATCH('Chi tiết'!B104,Source!$B$1:$B$1000,0)+COUNTIFS(Source!$B$1:$B$1000,B104,Source!$Q$1:$Q$1000,"Sáng"),16)&lt;'Báo cáo'!$C$5,"Đi làm","Chốt trễ")))))))</f>
        <v>Chốt trễ</v>
      </c>
      <c r="Q104" s="23" t="str">
        <f t="shared" ca="1" si="10"/>
        <v>Đi làm</v>
      </c>
      <c r="R104" s="14" t="str">
        <f t="shared" ca="1" si="11"/>
        <v>Trễ giờ</v>
      </c>
      <c r="S104" t="str">
        <f ca="1">IF(OR(_xlfn.NUMBERVALUE(E104)&gt;='Báo cáo'!$C$6,_xlfn.NUMBERVALUE(I104)&gt;='Báo cáo'!$C$6),CONCATENATE(_xlfn.NUMBERVALUE(E104),"/",_xlfn.NUMBERVALUE(I104)),"")</f>
        <v/>
      </c>
      <c r="T104" t="str">
        <f ca="1">IF(Q104="Vắng","",IF(M104&lt;='Báo cáo'!$C$7,M104,""))</f>
        <v/>
      </c>
      <c r="U104" t="str">
        <f ca="1">IF(COUNTIFS(Source!$B$1:$B$1000,'Chi tiết'!B104,Source!$S$1:$S$1000,"Có")=0,"",INDEX(Source!$A$1:$S$1000,MATCH('Chi tiết'!B104,Source!$B$1:$B$1000,0)-1+MATCH("Có",INDIRECT("Source!S"&amp;MATCH('Chi tiết'!B104,Source!$B$1:$B$1000,0)&amp;":S"&amp;MATCH('Chi tiết'!B104,Source!$B$1:$B$1000,0)+COUNTIF(Source!$B$1:$B$1000,'Chi tiết'!B104)),0),1))</f>
        <v/>
      </c>
      <c r="V104" s="2" t="str">
        <f ca="1">IF(B102="","",IF(N104&lt;='Báo cáo'!$C$9,N104,""))</f>
        <v/>
      </c>
    </row>
    <row r="105" spans="1:22" x14ac:dyDescent="0.25">
      <c r="A105" t="str">
        <v>CTVHT</v>
      </c>
      <c r="B105" t="str">
        <v>T142380-Võ Thái Thanh</v>
      </c>
      <c r="C105" s="21">
        <f ca="1"/>
        <v>13</v>
      </c>
      <c r="D105" s="21">
        <f ca="1"/>
        <v>120</v>
      </c>
      <c r="E105" s="21">
        <f ca="1"/>
        <v>85</v>
      </c>
      <c r="F105" s="21">
        <f ca="1"/>
        <v>4</v>
      </c>
      <c r="G105" s="21">
        <f ca="1"/>
        <v>31</v>
      </c>
      <c r="H105" s="21">
        <f ca="1"/>
        <v>418</v>
      </c>
      <c r="I105" s="21">
        <f ca="1"/>
        <v>251</v>
      </c>
      <c r="J105" s="21">
        <f ca="1"/>
        <v>11</v>
      </c>
      <c r="K105" s="21">
        <f ca="1"/>
        <v>162</v>
      </c>
      <c r="L105" s="23">
        <f t="shared" ca="1" si="6"/>
        <v>538</v>
      </c>
      <c r="M105" s="24">
        <f t="shared" ca="1" si="7"/>
        <v>336</v>
      </c>
      <c r="N105" s="15">
        <f t="shared" ca="1" si="8"/>
        <v>0.62453531598513012</v>
      </c>
      <c r="O105" s="23" t="str">
        <f t="shared" ca="1" si="9"/>
        <v>Đi làm</v>
      </c>
      <c r="P105" s="23" t="str">
        <f ca="1">IF(B105="","",
IF(NOT(ISNUMBER(H105)),"Vắng",
IF(C105=1,IF(INDEX(Source!$A$1:$Q$1000,MATCH('Chi tiết'!B105,Source!$B$1:$B$1000,0),16)&lt;'Báo cáo'!$C$5,"Đi làm","Chốt trễ"),
IF(AND(C105=2,O105="Chốt trễ"),IF(INDEX(Source!$A$1:$Q$1000,MATCH('Chi tiết'!B105,Source!$B$1:$B$1000,0)+1,16)&lt;'Báo cáo'!$C$5,"Đi làm","Chốt trễ"),
IF(AND(C105=12,O105="Đi làm"),IF(INDEX(Source!$A$1:$Q$1000,MATCH('Chi tiết'!B105,Source!$B$1:$B$1000,0)+COUNTIFS(Source!$B$1:$B$1000,B105,Source!$Q$1:$Q$1000,"Sáng"),16)&lt;'Báo cáo'!$C$5,"Đi làm","Chốt trễ"),IF(O105="Chốt trễ",IF(INDEX(Source!$A$1:$Q$1000,MATCH('Chi tiết'!B105,Source!$B$1:$B$1000,0)+1,16)&lt;'Báo cáo'!$C$5,"Đi làm","Chốt trễ"),IF(INDEX(Source!$A$1:$Q$1000,MATCH('Chi tiết'!B105,Source!$B$1:$B$1000,0)+COUNTIFS(Source!$B$1:$B$1000,B105,Source!$Q$1:$Q$1000,"Sáng"),16)&lt;'Báo cáo'!$C$5,"Đi làm","Chốt trễ")))))))</f>
        <v>Đi làm</v>
      </c>
      <c r="Q105" s="23" t="str">
        <f t="shared" ca="1" si="10"/>
        <v>Đi làm</v>
      </c>
      <c r="R105" s="14" t="str">
        <f t="shared" ca="1" si="11"/>
        <v>Đúng giờ</v>
      </c>
      <c r="S105" t="str">
        <f ca="1">IF(OR(_xlfn.NUMBERVALUE(E105)&gt;='Báo cáo'!$C$6,_xlfn.NUMBERVALUE(I105)&gt;='Báo cáo'!$C$6),CONCATENATE(_xlfn.NUMBERVALUE(E105),"/",_xlfn.NUMBERVALUE(I105)),"")</f>
        <v>85/251</v>
      </c>
      <c r="T105" t="str">
        <f ca="1">IF(Q105="Vắng","",IF(M105&lt;='Báo cáo'!$C$7,M105,""))</f>
        <v/>
      </c>
      <c r="U105" t="str">
        <f ca="1">IF(COUNTIFS(Source!$B$1:$B$1000,'Chi tiết'!B105,Source!$S$1:$S$1000,"Có")=0,"",INDEX(Source!$A$1:$S$1000,MATCH('Chi tiết'!B105,Source!$B$1:$B$1000,0)-1+MATCH("Có",INDIRECT("Source!S"&amp;MATCH('Chi tiết'!B105,Source!$B$1:$B$1000,0)&amp;":S"&amp;MATCH('Chi tiết'!B105,Source!$B$1:$B$1000,0)+COUNTIF(Source!$B$1:$B$1000,'Chi tiết'!B105)),0),1))</f>
        <v/>
      </c>
      <c r="V105" s="2" t="str">
        <f ca="1">IF(B103="","",IF(N105&lt;='Báo cáo'!$C$9,N105,""))</f>
        <v/>
      </c>
    </row>
    <row r="106" spans="1:22" x14ac:dyDescent="0.25">
      <c r="A106" t="str">
        <v>SG17.22C</v>
      </c>
      <c r="B106" t="str">
        <v>T245300- Lê Ngọc Hải</v>
      </c>
      <c r="C106" s="21">
        <f ca="1"/>
        <v>0</v>
      </c>
      <c r="D106" s="21" t="str">
        <f ca="1"/>
        <v/>
      </c>
      <c r="E106" s="21" t="str">
        <f ca="1"/>
        <v/>
      </c>
      <c r="F106" s="21" t="str">
        <f ca="1"/>
        <v/>
      </c>
      <c r="G106" s="21" t="str">
        <f ca="1"/>
        <v/>
      </c>
      <c r="H106" s="21" t="str">
        <f ca="1"/>
        <v/>
      </c>
      <c r="I106" s="21" t="str">
        <f ca="1"/>
        <v/>
      </c>
      <c r="J106" s="21" t="str">
        <f ca="1"/>
        <v/>
      </c>
      <c r="K106" s="21" t="str">
        <f ca="1"/>
        <v/>
      </c>
      <c r="L106" s="23" t="str">
        <f t="shared" ca="1" si="6"/>
        <v/>
      </c>
      <c r="M106" s="24" t="str">
        <f t="shared" ca="1" si="7"/>
        <v/>
      </c>
      <c r="N106" s="15" t="str">
        <f t="shared" ca="1" si="8"/>
        <v/>
      </c>
      <c r="O106" s="23" t="str">
        <f t="shared" ca="1" si="9"/>
        <v>Vắng</v>
      </c>
      <c r="P106" s="23" t="str">
        <f ca="1">IF(B106="","",
IF(NOT(ISNUMBER(H106)),"Vắng",
IF(C106=1,IF(INDEX(Source!$A$1:$Q$1000,MATCH('Chi tiết'!B106,Source!$B$1:$B$1000,0),16)&lt;'Báo cáo'!$C$5,"Đi làm","Chốt trễ"),
IF(AND(C106=2,O106="Chốt trễ"),IF(INDEX(Source!$A$1:$Q$1000,MATCH('Chi tiết'!B106,Source!$B$1:$B$1000,0)+1,16)&lt;'Báo cáo'!$C$5,"Đi làm","Chốt trễ"),
IF(AND(C106=12,O106="Đi làm"),IF(INDEX(Source!$A$1:$Q$1000,MATCH('Chi tiết'!B106,Source!$B$1:$B$1000,0)+COUNTIFS(Source!$B$1:$B$1000,B106,Source!$Q$1:$Q$1000,"Sáng"),16)&lt;'Báo cáo'!$C$5,"Đi làm","Chốt trễ"),IF(O106="Chốt trễ",IF(INDEX(Source!$A$1:$Q$1000,MATCH('Chi tiết'!B106,Source!$B$1:$B$1000,0)+1,16)&lt;'Báo cáo'!$C$5,"Đi làm","Chốt trễ"),IF(INDEX(Source!$A$1:$Q$1000,MATCH('Chi tiết'!B106,Source!$B$1:$B$1000,0)+COUNTIFS(Source!$B$1:$B$1000,B106,Source!$Q$1:$Q$1000,"Sáng"),16)&lt;'Báo cáo'!$C$5,"Đi làm","Chốt trễ")))))))</f>
        <v>Vắng</v>
      </c>
      <c r="Q106" s="23" t="str">
        <f t="shared" ca="1" si="10"/>
        <v>Vắng</v>
      </c>
      <c r="R106" s="14" t="str">
        <f t="shared" ca="1" si="11"/>
        <v>Vắng</v>
      </c>
      <c r="S106" t="str">
        <f ca="1">IF(OR(_xlfn.NUMBERVALUE(E106)&gt;='Báo cáo'!$C$6,_xlfn.NUMBERVALUE(I106)&gt;='Báo cáo'!$C$6),CONCATENATE(_xlfn.NUMBERVALUE(E106),"/",_xlfn.NUMBERVALUE(I106)),"")</f>
        <v/>
      </c>
      <c r="T106" t="str">
        <f ca="1">IF(Q106="Vắng","",IF(M106&lt;='Báo cáo'!$C$7,M106,""))</f>
        <v/>
      </c>
      <c r="U106" t="str">
        <f ca="1">IF(COUNTIFS(Source!$B$1:$B$1000,'Chi tiết'!B106,Source!$S$1:$S$1000,"Có")=0,"",INDEX(Source!$A$1:$S$1000,MATCH('Chi tiết'!B106,Source!$B$1:$B$1000,0)-1+MATCH("Có",INDIRECT("Source!S"&amp;MATCH('Chi tiết'!B106,Source!$B$1:$B$1000,0)&amp;":S"&amp;MATCH('Chi tiết'!B106,Source!$B$1:$B$1000,0)+COUNTIF(Source!$B$1:$B$1000,'Chi tiết'!B106)),0),1))</f>
        <v/>
      </c>
      <c r="V106" s="2" t="str">
        <f ca="1">IF(B104="","",IF(N106&lt;='Báo cáo'!$C$9,N106,""))</f>
        <v/>
      </c>
    </row>
    <row r="107" spans="1:22" x14ac:dyDescent="0.25">
      <c r="A107" t="str">
        <v>CTVHT</v>
      </c>
      <c r="B107" t="str">
        <v>T222402-Đỗ Nhật Can</v>
      </c>
      <c r="C107" s="21">
        <f ca="1"/>
        <v>0</v>
      </c>
      <c r="D107" s="21" t="str">
        <f ca="1"/>
        <v/>
      </c>
      <c r="E107" s="21" t="str">
        <f ca="1"/>
        <v/>
      </c>
      <c r="F107" s="21" t="str">
        <f ca="1"/>
        <v/>
      </c>
      <c r="G107" s="21" t="str">
        <f ca="1"/>
        <v/>
      </c>
      <c r="H107" s="21" t="str">
        <f ca="1"/>
        <v/>
      </c>
      <c r="I107" s="21" t="str">
        <f ca="1"/>
        <v/>
      </c>
      <c r="J107" s="21" t="str">
        <f ca="1"/>
        <v/>
      </c>
      <c r="K107" s="21" t="str">
        <f ca="1"/>
        <v/>
      </c>
      <c r="L107" s="23" t="str">
        <f t="shared" ca="1" si="6"/>
        <v/>
      </c>
      <c r="M107" s="24" t="str">
        <f t="shared" ca="1" si="7"/>
        <v/>
      </c>
      <c r="N107" s="15" t="str">
        <f t="shared" ca="1" si="8"/>
        <v/>
      </c>
      <c r="O107" s="23" t="str">
        <f t="shared" ca="1" si="9"/>
        <v>Vắng</v>
      </c>
      <c r="P107" s="23" t="str">
        <f ca="1">IF(B107="","",
IF(NOT(ISNUMBER(H107)),"Vắng",
IF(C107=1,IF(INDEX(Source!$A$1:$Q$1000,MATCH('Chi tiết'!B107,Source!$B$1:$B$1000,0),16)&lt;'Báo cáo'!$C$5,"Đi làm","Chốt trễ"),
IF(AND(C107=2,O107="Chốt trễ"),IF(INDEX(Source!$A$1:$Q$1000,MATCH('Chi tiết'!B107,Source!$B$1:$B$1000,0)+1,16)&lt;'Báo cáo'!$C$5,"Đi làm","Chốt trễ"),
IF(AND(C107=12,O107="Đi làm"),IF(INDEX(Source!$A$1:$Q$1000,MATCH('Chi tiết'!B107,Source!$B$1:$B$1000,0)+COUNTIFS(Source!$B$1:$B$1000,B107,Source!$Q$1:$Q$1000,"Sáng"),16)&lt;'Báo cáo'!$C$5,"Đi làm","Chốt trễ"),IF(O107="Chốt trễ",IF(INDEX(Source!$A$1:$Q$1000,MATCH('Chi tiết'!B107,Source!$B$1:$B$1000,0)+1,16)&lt;'Báo cáo'!$C$5,"Đi làm","Chốt trễ"),IF(INDEX(Source!$A$1:$Q$1000,MATCH('Chi tiết'!B107,Source!$B$1:$B$1000,0)+COUNTIFS(Source!$B$1:$B$1000,B107,Source!$Q$1:$Q$1000,"Sáng"),16)&lt;'Báo cáo'!$C$5,"Đi làm","Chốt trễ")))))))</f>
        <v>Vắng</v>
      </c>
      <c r="Q107" s="23" t="str">
        <f t="shared" ca="1" si="10"/>
        <v>Vắng</v>
      </c>
      <c r="R107" s="14" t="str">
        <f t="shared" ca="1" si="11"/>
        <v>Vắng</v>
      </c>
      <c r="S107" t="str">
        <f ca="1">IF(OR(_xlfn.NUMBERVALUE(E107)&gt;='Báo cáo'!$C$6,_xlfn.NUMBERVALUE(I107)&gt;='Báo cáo'!$C$6),CONCATENATE(_xlfn.NUMBERVALUE(E107),"/",_xlfn.NUMBERVALUE(I107)),"")</f>
        <v/>
      </c>
      <c r="T107" t="str">
        <f ca="1">IF(Q107="Vắng","",IF(M107&lt;='Báo cáo'!$C$7,M107,""))</f>
        <v/>
      </c>
      <c r="U107" t="str">
        <f ca="1">IF(COUNTIFS(Source!$B$1:$B$1000,'Chi tiết'!B107,Source!$S$1:$S$1000,"Có")=0,"",INDEX(Source!$A$1:$S$1000,MATCH('Chi tiết'!B107,Source!$B$1:$B$1000,0)-1+MATCH("Có",INDIRECT("Source!S"&amp;MATCH('Chi tiết'!B107,Source!$B$1:$B$1000,0)&amp;":S"&amp;MATCH('Chi tiết'!B107,Source!$B$1:$B$1000,0)+COUNTIF(Source!$B$1:$B$1000,'Chi tiết'!B107)),0),1))</f>
        <v/>
      </c>
      <c r="V107" s="2" t="str">
        <f ca="1">IF(B105="","",IF(N107&lt;='Báo cáo'!$C$9,N107,""))</f>
        <v/>
      </c>
    </row>
    <row r="108" spans="1:22" x14ac:dyDescent="0.25">
      <c r="A108" t="str">
        <v>CTVHT</v>
      </c>
      <c r="B108" t="str">
        <v>T255678-Nguyễn Huy Hoàng</v>
      </c>
      <c r="C108" s="21">
        <f ca="1"/>
        <v>0</v>
      </c>
      <c r="D108" s="21" t="str">
        <f ca="1"/>
        <v/>
      </c>
      <c r="E108" s="21" t="str">
        <f ca="1"/>
        <v/>
      </c>
      <c r="F108" s="21" t="str">
        <f ca="1"/>
        <v/>
      </c>
      <c r="G108" s="21" t="str">
        <f ca="1"/>
        <v/>
      </c>
      <c r="H108" s="21" t="str">
        <f ca="1"/>
        <v/>
      </c>
      <c r="I108" s="21" t="str">
        <f ca="1"/>
        <v/>
      </c>
      <c r="J108" s="21" t="str">
        <f ca="1"/>
        <v/>
      </c>
      <c r="K108" s="21" t="str">
        <f ca="1"/>
        <v/>
      </c>
      <c r="L108" s="23" t="str">
        <f t="shared" ca="1" si="6"/>
        <v/>
      </c>
      <c r="M108" s="24" t="str">
        <f t="shared" ca="1" si="7"/>
        <v/>
      </c>
      <c r="N108" s="15" t="str">
        <f t="shared" ca="1" si="8"/>
        <v/>
      </c>
      <c r="O108" s="23" t="str">
        <f t="shared" ca="1" si="9"/>
        <v>Vắng</v>
      </c>
      <c r="P108" s="23" t="str">
        <f ca="1">IF(B108="","",
IF(NOT(ISNUMBER(H108)),"Vắng",
IF(C108=1,IF(INDEX(Source!$A$1:$Q$1000,MATCH('Chi tiết'!B108,Source!$B$1:$B$1000,0),16)&lt;'Báo cáo'!$C$5,"Đi làm","Chốt trễ"),
IF(AND(C108=2,O108="Chốt trễ"),IF(INDEX(Source!$A$1:$Q$1000,MATCH('Chi tiết'!B108,Source!$B$1:$B$1000,0)+1,16)&lt;'Báo cáo'!$C$5,"Đi làm","Chốt trễ"),
IF(AND(C108=12,O108="Đi làm"),IF(INDEX(Source!$A$1:$Q$1000,MATCH('Chi tiết'!B108,Source!$B$1:$B$1000,0)+COUNTIFS(Source!$B$1:$B$1000,B108,Source!$Q$1:$Q$1000,"Sáng"),16)&lt;'Báo cáo'!$C$5,"Đi làm","Chốt trễ"),IF(O108="Chốt trễ",IF(INDEX(Source!$A$1:$Q$1000,MATCH('Chi tiết'!B108,Source!$B$1:$B$1000,0)+1,16)&lt;'Báo cáo'!$C$5,"Đi làm","Chốt trễ"),IF(INDEX(Source!$A$1:$Q$1000,MATCH('Chi tiết'!B108,Source!$B$1:$B$1000,0)+COUNTIFS(Source!$B$1:$B$1000,B108,Source!$Q$1:$Q$1000,"Sáng"),16)&lt;'Báo cáo'!$C$5,"Đi làm","Chốt trễ")))))))</f>
        <v>Vắng</v>
      </c>
      <c r="Q108" s="23" t="str">
        <f t="shared" ca="1" si="10"/>
        <v>Vắng</v>
      </c>
      <c r="R108" s="14" t="str">
        <f t="shared" ca="1" si="11"/>
        <v>Vắng</v>
      </c>
      <c r="S108" t="str">
        <f ca="1">IF(OR(_xlfn.NUMBERVALUE(E108)&gt;='Báo cáo'!$C$6,_xlfn.NUMBERVALUE(I108)&gt;='Báo cáo'!$C$6),CONCATENATE(_xlfn.NUMBERVALUE(E108),"/",_xlfn.NUMBERVALUE(I108)),"")</f>
        <v/>
      </c>
      <c r="T108" t="str">
        <f ca="1">IF(Q108="Vắng","",IF(M108&lt;='Báo cáo'!$C$7,M108,""))</f>
        <v/>
      </c>
      <c r="U108" t="str">
        <f ca="1">IF(COUNTIFS(Source!$B$1:$B$1000,'Chi tiết'!B108,Source!$S$1:$S$1000,"Có")=0,"",INDEX(Source!$A$1:$S$1000,MATCH('Chi tiết'!B108,Source!$B$1:$B$1000,0)-1+MATCH("Có",INDIRECT("Source!S"&amp;MATCH('Chi tiết'!B108,Source!$B$1:$B$1000,0)&amp;":S"&amp;MATCH('Chi tiết'!B108,Source!$B$1:$B$1000,0)+COUNTIF(Source!$B$1:$B$1000,'Chi tiết'!B108)),0),1))</f>
        <v/>
      </c>
      <c r="V108" s="2" t="str">
        <f ca="1">IF(B106="","",IF(N108&lt;='Báo cáo'!$C$9,N108,""))</f>
        <v/>
      </c>
    </row>
    <row r="109" spans="1:22" x14ac:dyDescent="0.25">
      <c r="A109" t="str">
        <v>SG17.22I</v>
      </c>
      <c r="B109" t="str">
        <v>T264564-Phạm Văn Tuấn</v>
      </c>
      <c r="C109" s="21">
        <f ca="1"/>
        <v>0</v>
      </c>
      <c r="D109" s="21" t="str">
        <f ca="1"/>
        <v/>
      </c>
      <c r="E109" s="21" t="str">
        <f ca="1"/>
        <v/>
      </c>
      <c r="F109" s="21" t="str">
        <f ca="1"/>
        <v/>
      </c>
      <c r="G109" s="21" t="str">
        <f ca="1"/>
        <v/>
      </c>
      <c r="H109" s="21" t="str">
        <f ca="1"/>
        <v/>
      </c>
      <c r="I109" s="21" t="str">
        <f ca="1"/>
        <v/>
      </c>
      <c r="J109" s="21" t="str">
        <f ca="1"/>
        <v/>
      </c>
      <c r="K109" s="21" t="str">
        <f ca="1"/>
        <v/>
      </c>
      <c r="L109" s="23" t="str">
        <f t="shared" ca="1" si="6"/>
        <v/>
      </c>
      <c r="M109" s="24" t="str">
        <f t="shared" ca="1" si="7"/>
        <v/>
      </c>
      <c r="N109" s="15" t="str">
        <f t="shared" ca="1" si="8"/>
        <v/>
      </c>
      <c r="O109" s="23" t="str">
        <f t="shared" ca="1" si="9"/>
        <v>Vắng</v>
      </c>
      <c r="P109" s="23" t="str">
        <f ca="1">IF(B109="","",
IF(NOT(ISNUMBER(H109)),"Vắng",
IF(C109=1,IF(INDEX(Source!$A$1:$Q$1000,MATCH('Chi tiết'!B109,Source!$B$1:$B$1000,0),16)&lt;'Báo cáo'!$C$5,"Đi làm","Chốt trễ"),
IF(AND(C109=2,O109="Chốt trễ"),IF(INDEX(Source!$A$1:$Q$1000,MATCH('Chi tiết'!B109,Source!$B$1:$B$1000,0)+1,16)&lt;'Báo cáo'!$C$5,"Đi làm","Chốt trễ"),
IF(AND(C109=12,O109="Đi làm"),IF(INDEX(Source!$A$1:$Q$1000,MATCH('Chi tiết'!B109,Source!$B$1:$B$1000,0)+COUNTIFS(Source!$B$1:$B$1000,B109,Source!$Q$1:$Q$1000,"Sáng"),16)&lt;'Báo cáo'!$C$5,"Đi làm","Chốt trễ"),IF(O109="Chốt trễ",IF(INDEX(Source!$A$1:$Q$1000,MATCH('Chi tiết'!B109,Source!$B$1:$B$1000,0)+1,16)&lt;'Báo cáo'!$C$5,"Đi làm","Chốt trễ"),IF(INDEX(Source!$A$1:$Q$1000,MATCH('Chi tiết'!B109,Source!$B$1:$B$1000,0)+COUNTIFS(Source!$B$1:$B$1000,B109,Source!$Q$1:$Q$1000,"Sáng"),16)&lt;'Báo cáo'!$C$5,"Đi làm","Chốt trễ")))))))</f>
        <v>Vắng</v>
      </c>
      <c r="Q109" s="23" t="str">
        <f t="shared" ca="1" si="10"/>
        <v>Vắng</v>
      </c>
      <c r="R109" s="14" t="str">
        <f t="shared" ca="1" si="11"/>
        <v>Vắng</v>
      </c>
      <c r="S109" t="str">
        <f ca="1">IF(OR(_xlfn.NUMBERVALUE(E109)&gt;='Báo cáo'!$C$6,_xlfn.NUMBERVALUE(I109)&gt;='Báo cáo'!$C$6),CONCATENATE(_xlfn.NUMBERVALUE(E109),"/",_xlfn.NUMBERVALUE(I109)),"")</f>
        <v/>
      </c>
      <c r="T109" t="str">
        <f ca="1">IF(Q109="Vắng","",IF(M109&lt;='Báo cáo'!$C$7,M109,""))</f>
        <v/>
      </c>
      <c r="U109" t="str">
        <f ca="1">IF(COUNTIFS(Source!$B$1:$B$1000,'Chi tiết'!B109,Source!$S$1:$S$1000,"Có")=0,"",INDEX(Source!$A$1:$S$1000,MATCH('Chi tiết'!B109,Source!$B$1:$B$1000,0)-1+MATCH("Có",INDIRECT("Source!S"&amp;MATCH('Chi tiết'!B109,Source!$B$1:$B$1000,0)&amp;":S"&amp;MATCH('Chi tiết'!B109,Source!$B$1:$B$1000,0)+COUNTIF(Source!$B$1:$B$1000,'Chi tiết'!B109)),0),1))</f>
        <v/>
      </c>
      <c r="V109" s="2" t="str">
        <f ca="1">IF(B107="","",IF(N109&lt;='Báo cáo'!$C$9,N109,""))</f>
        <v/>
      </c>
    </row>
    <row r="110" spans="1:22" x14ac:dyDescent="0.25">
      <c r="A110" t="str">
        <v>PARTIME</v>
      </c>
      <c r="B110" t="str">
        <v>T237832-Trần Bảo Hiếu</v>
      </c>
      <c r="C110" s="21">
        <f ca="1"/>
        <v>0</v>
      </c>
      <c r="D110" s="21" t="str">
        <f ca="1"/>
        <v/>
      </c>
      <c r="E110" s="21" t="str">
        <f ca="1"/>
        <v/>
      </c>
      <c r="F110" s="21" t="str">
        <f ca="1"/>
        <v/>
      </c>
      <c r="G110" s="21" t="str">
        <f ca="1"/>
        <v/>
      </c>
      <c r="H110" s="21" t="str">
        <f ca="1"/>
        <v/>
      </c>
      <c r="I110" s="21" t="str">
        <f ca="1"/>
        <v/>
      </c>
      <c r="J110" s="21" t="str">
        <f ca="1"/>
        <v/>
      </c>
      <c r="K110" s="21" t="str">
        <f ca="1"/>
        <v/>
      </c>
      <c r="L110" s="23" t="str">
        <f t="shared" ca="1" si="6"/>
        <v/>
      </c>
      <c r="M110" s="24" t="str">
        <f t="shared" ca="1" si="7"/>
        <v/>
      </c>
      <c r="N110" s="15" t="str">
        <f t="shared" ca="1" si="8"/>
        <v/>
      </c>
      <c r="O110" s="23" t="str">
        <f t="shared" ca="1" si="9"/>
        <v>Vắng</v>
      </c>
      <c r="P110" s="23" t="str">
        <f ca="1">IF(B110="","",
IF(NOT(ISNUMBER(H110)),"Vắng",
IF(C110=1,IF(INDEX(Source!$A$1:$Q$1000,MATCH('Chi tiết'!B110,Source!$B$1:$B$1000,0),16)&lt;'Báo cáo'!$C$5,"Đi làm","Chốt trễ"),
IF(AND(C110=2,O110="Chốt trễ"),IF(INDEX(Source!$A$1:$Q$1000,MATCH('Chi tiết'!B110,Source!$B$1:$B$1000,0)+1,16)&lt;'Báo cáo'!$C$5,"Đi làm","Chốt trễ"),
IF(AND(C110=12,O110="Đi làm"),IF(INDEX(Source!$A$1:$Q$1000,MATCH('Chi tiết'!B110,Source!$B$1:$B$1000,0)+COUNTIFS(Source!$B$1:$B$1000,B110,Source!$Q$1:$Q$1000,"Sáng"),16)&lt;'Báo cáo'!$C$5,"Đi làm","Chốt trễ"),IF(O110="Chốt trễ",IF(INDEX(Source!$A$1:$Q$1000,MATCH('Chi tiết'!B110,Source!$B$1:$B$1000,0)+1,16)&lt;'Báo cáo'!$C$5,"Đi làm","Chốt trễ"),IF(INDEX(Source!$A$1:$Q$1000,MATCH('Chi tiết'!B110,Source!$B$1:$B$1000,0)+COUNTIFS(Source!$B$1:$B$1000,B110,Source!$Q$1:$Q$1000,"Sáng"),16)&lt;'Báo cáo'!$C$5,"Đi làm","Chốt trễ")))))))</f>
        <v>Vắng</v>
      </c>
      <c r="Q110" s="23" t="str">
        <f t="shared" ca="1" si="10"/>
        <v>Vắng</v>
      </c>
      <c r="R110" s="14" t="str">
        <f t="shared" ca="1" si="11"/>
        <v>Vắng</v>
      </c>
      <c r="S110" t="str">
        <f ca="1">IF(OR(_xlfn.NUMBERVALUE(E110)&gt;='Báo cáo'!$C$6,_xlfn.NUMBERVALUE(I110)&gt;='Báo cáo'!$C$6),CONCATENATE(_xlfn.NUMBERVALUE(E110),"/",_xlfn.NUMBERVALUE(I110)),"")</f>
        <v/>
      </c>
      <c r="T110" t="str">
        <f ca="1">IF(Q110="Vắng","",IF(M110&lt;='Báo cáo'!$C$7,M110,""))</f>
        <v/>
      </c>
      <c r="U110" t="str">
        <f ca="1">IF(COUNTIFS(Source!$B$1:$B$1000,'Chi tiết'!B110,Source!$S$1:$S$1000,"Có")=0,"",INDEX(Source!$A$1:$S$1000,MATCH('Chi tiết'!B110,Source!$B$1:$B$1000,0)-1+MATCH("Có",INDIRECT("Source!S"&amp;MATCH('Chi tiết'!B110,Source!$B$1:$B$1000,0)&amp;":S"&amp;MATCH('Chi tiết'!B110,Source!$B$1:$B$1000,0)+COUNTIF(Source!$B$1:$B$1000,'Chi tiết'!B110)),0),1))</f>
        <v/>
      </c>
      <c r="V110" s="2" t="str">
        <f ca="1">IF(B108="","",IF(N110&lt;='Báo cáo'!$C$9,N110,""))</f>
        <v/>
      </c>
    </row>
    <row r="111" spans="1:22" x14ac:dyDescent="0.25">
      <c r="A111" t="str">
        <v>PARTIME</v>
      </c>
      <c r="B111" t="str">
        <v>T261786-La Tiến Cường</v>
      </c>
      <c r="C111" s="21">
        <f ca="1"/>
        <v>0</v>
      </c>
      <c r="D111" s="21" t="str">
        <f ca="1"/>
        <v/>
      </c>
      <c r="E111" s="21" t="str">
        <f ca="1"/>
        <v/>
      </c>
      <c r="F111" s="21" t="str">
        <f ca="1"/>
        <v/>
      </c>
      <c r="G111" s="21" t="str">
        <f ca="1"/>
        <v/>
      </c>
      <c r="H111" s="21" t="str">
        <f ca="1"/>
        <v/>
      </c>
      <c r="I111" s="21" t="str">
        <f ca="1"/>
        <v/>
      </c>
      <c r="J111" s="21" t="str">
        <f ca="1"/>
        <v/>
      </c>
      <c r="K111" s="21" t="str">
        <f ca="1"/>
        <v/>
      </c>
      <c r="L111" s="23" t="str">
        <f t="shared" ca="1" si="6"/>
        <v/>
      </c>
      <c r="M111" s="24" t="str">
        <f t="shared" ca="1" si="7"/>
        <v/>
      </c>
      <c r="N111" s="15" t="str">
        <f t="shared" ca="1" si="8"/>
        <v/>
      </c>
      <c r="O111" s="23" t="str">
        <f t="shared" ca="1" si="9"/>
        <v>Vắng</v>
      </c>
      <c r="P111" s="23" t="str">
        <f ca="1">IF(B111="","",
IF(NOT(ISNUMBER(H111)),"Vắng",
IF(C111=1,IF(INDEX(Source!$A$1:$Q$1000,MATCH('Chi tiết'!B111,Source!$B$1:$B$1000,0),16)&lt;'Báo cáo'!$C$5,"Đi làm","Chốt trễ"),
IF(AND(C111=2,O111="Chốt trễ"),IF(INDEX(Source!$A$1:$Q$1000,MATCH('Chi tiết'!B111,Source!$B$1:$B$1000,0)+1,16)&lt;'Báo cáo'!$C$5,"Đi làm","Chốt trễ"),
IF(AND(C111=12,O111="Đi làm"),IF(INDEX(Source!$A$1:$Q$1000,MATCH('Chi tiết'!B111,Source!$B$1:$B$1000,0)+COUNTIFS(Source!$B$1:$B$1000,B111,Source!$Q$1:$Q$1000,"Sáng"),16)&lt;'Báo cáo'!$C$5,"Đi làm","Chốt trễ"),IF(O111="Chốt trễ",IF(INDEX(Source!$A$1:$Q$1000,MATCH('Chi tiết'!B111,Source!$B$1:$B$1000,0)+1,16)&lt;'Báo cáo'!$C$5,"Đi làm","Chốt trễ"),IF(INDEX(Source!$A$1:$Q$1000,MATCH('Chi tiết'!B111,Source!$B$1:$B$1000,0)+COUNTIFS(Source!$B$1:$B$1000,B111,Source!$Q$1:$Q$1000,"Sáng"),16)&lt;'Báo cáo'!$C$5,"Đi làm","Chốt trễ")))))))</f>
        <v>Vắng</v>
      </c>
      <c r="Q111" s="23" t="str">
        <f t="shared" ca="1" si="10"/>
        <v>Vắng</v>
      </c>
      <c r="R111" s="14" t="str">
        <f t="shared" ca="1" si="11"/>
        <v>Vắng</v>
      </c>
      <c r="S111" t="str">
        <f ca="1">IF(OR(_xlfn.NUMBERVALUE(E111)&gt;='Báo cáo'!$C$6,_xlfn.NUMBERVALUE(I111)&gt;='Báo cáo'!$C$6),CONCATENATE(_xlfn.NUMBERVALUE(E111),"/",_xlfn.NUMBERVALUE(I111)),"")</f>
        <v/>
      </c>
      <c r="T111" t="str">
        <f ca="1">IF(Q111="Vắng","",IF(M111&lt;='Báo cáo'!$C$7,M111,""))</f>
        <v/>
      </c>
      <c r="U111" t="str">
        <f ca="1">IF(COUNTIFS(Source!$B$1:$B$1000,'Chi tiết'!B111,Source!$S$1:$S$1000,"Có")=0,"",INDEX(Source!$A$1:$S$1000,MATCH('Chi tiết'!B111,Source!$B$1:$B$1000,0)-1+MATCH("Có",INDIRECT("Source!S"&amp;MATCH('Chi tiết'!B111,Source!$B$1:$B$1000,0)&amp;":S"&amp;MATCH('Chi tiết'!B111,Source!$B$1:$B$1000,0)+COUNTIF(Source!$B$1:$B$1000,'Chi tiết'!B111)),0),1))</f>
        <v/>
      </c>
      <c r="V111" s="2" t="str">
        <f ca="1">IF(B109="","",IF(N111&lt;='Báo cáo'!$C$9,N111,""))</f>
        <v/>
      </c>
    </row>
    <row r="112" spans="1:22" x14ac:dyDescent="0.25">
      <c r="A112" t="str">
        <v>CTVHT</v>
      </c>
      <c r="B112" t="str">
        <v>T201828-Võ Đình Bạch</v>
      </c>
      <c r="C112" s="21">
        <f ca="1"/>
        <v>0</v>
      </c>
      <c r="D112" s="21" t="str">
        <f ca="1"/>
        <v/>
      </c>
      <c r="E112" s="21" t="str">
        <f ca="1"/>
        <v/>
      </c>
      <c r="F112" s="21" t="str">
        <f ca="1"/>
        <v/>
      </c>
      <c r="G112" s="21" t="str">
        <f ca="1"/>
        <v/>
      </c>
      <c r="H112" s="21" t="str">
        <f ca="1"/>
        <v/>
      </c>
      <c r="I112" s="21" t="str">
        <f ca="1"/>
        <v/>
      </c>
      <c r="J112" s="21" t="str">
        <f ca="1"/>
        <v/>
      </c>
      <c r="K112" s="21" t="str">
        <f ca="1"/>
        <v/>
      </c>
      <c r="L112" s="23" t="str">
        <f t="shared" ca="1" si="6"/>
        <v/>
      </c>
      <c r="M112" s="24" t="str">
        <f t="shared" ca="1" si="7"/>
        <v/>
      </c>
      <c r="N112" s="15" t="str">
        <f t="shared" ca="1" si="8"/>
        <v/>
      </c>
      <c r="O112" s="23" t="str">
        <f t="shared" ca="1" si="9"/>
        <v>Vắng</v>
      </c>
      <c r="P112" s="23" t="str">
        <f ca="1">IF(B112="","",
IF(NOT(ISNUMBER(H112)),"Vắng",
IF(C112=1,IF(INDEX(Source!$A$1:$Q$1000,MATCH('Chi tiết'!B112,Source!$B$1:$B$1000,0),16)&lt;'Báo cáo'!$C$5,"Đi làm","Chốt trễ"),
IF(AND(C112=2,O112="Chốt trễ"),IF(INDEX(Source!$A$1:$Q$1000,MATCH('Chi tiết'!B112,Source!$B$1:$B$1000,0)+1,16)&lt;'Báo cáo'!$C$5,"Đi làm","Chốt trễ"),
IF(AND(C112=12,O112="Đi làm"),IF(INDEX(Source!$A$1:$Q$1000,MATCH('Chi tiết'!B112,Source!$B$1:$B$1000,0)+COUNTIFS(Source!$B$1:$B$1000,B112,Source!$Q$1:$Q$1000,"Sáng"),16)&lt;'Báo cáo'!$C$5,"Đi làm","Chốt trễ"),IF(O112="Chốt trễ",IF(INDEX(Source!$A$1:$Q$1000,MATCH('Chi tiết'!B112,Source!$B$1:$B$1000,0)+1,16)&lt;'Báo cáo'!$C$5,"Đi làm","Chốt trễ"),IF(INDEX(Source!$A$1:$Q$1000,MATCH('Chi tiết'!B112,Source!$B$1:$B$1000,0)+COUNTIFS(Source!$B$1:$B$1000,B112,Source!$Q$1:$Q$1000,"Sáng"),16)&lt;'Báo cáo'!$C$5,"Đi làm","Chốt trễ")))))))</f>
        <v>Vắng</v>
      </c>
      <c r="Q112" s="23" t="str">
        <f t="shared" ca="1" si="10"/>
        <v>Vắng</v>
      </c>
      <c r="R112" s="14" t="str">
        <f t="shared" ca="1" si="11"/>
        <v>Vắng</v>
      </c>
      <c r="S112" t="str">
        <f ca="1">IF(OR(_xlfn.NUMBERVALUE(E112)&gt;='Báo cáo'!$C$6,_xlfn.NUMBERVALUE(I112)&gt;='Báo cáo'!$C$6),CONCATENATE(_xlfn.NUMBERVALUE(E112),"/",_xlfn.NUMBERVALUE(I112)),"")</f>
        <v/>
      </c>
      <c r="T112" t="str">
        <f ca="1">IF(Q112="Vắng","",IF(M112&lt;='Báo cáo'!$C$7,M112,""))</f>
        <v/>
      </c>
      <c r="U112" t="str">
        <f ca="1">IF(COUNTIFS(Source!$B$1:$B$1000,'Chi tiết'!B112,Source!$S$1:$S$1000,"Có")=0,"",INDEX(Source!$A$1:$S$1000,MATCH('Chi tiết'!B112,Source!$B$1:$B$1000,0)-1+MATCH("Có",INDIRECT("Source!S"&amp;MATCH('Chi tiết'!B112,Source!$B$1:$B$1000,0)&amp;":S"&amp;MATCH('Chi tiết'!B112,Source!$B$1:$B$1000,0)+COUNTIF(Source!$B$1:$B$1000,'Chi tiết'!B112)),0),1))</f>
        <v/>
      </c>
      <c r="V112" s="2" t="str">
        <f ca="1">IF(B110="","",IF(N112&lt;='Báo cáo'!$C$9,N112,""))</f>
        <v/>
      </c>
    </row>
    <row r="113" spans="1:22" x14ac:dyDescent="0.25">
      <c r="A113" t="str">
        <v>PARTIME</v>
      </c>
      <c r="B113" t="str">
        <v>T261933-Nguyễn Xuân Trường</v>
      </c>
      <c r="C113" s="21">
        <f ca="1"/>
        <v>0</v>
      </c>
      <c r="D113" s="21" t="str">
        <f ca="1"/>
        <v/>
      </c>
      <c r="E113" s="21" t="str">
        <f ca="1"/>
        <v/>
      </c>
      <c r="F113" s="21" t="str">
        <f ca="1"/>
        <v/>
      </c>
      <c r="G113" s="21" t="str">
        <f ca="1"/>
        <v/>
      </c>
      <c r="H113" s="21" t="str">
        <f ca="1"/>
        <v/>
      </c>
      <c r="I113" s="21" t="str">
        <f ca="1"/>
        <v/>
      </c>
      <c r="J113" s="21" t="str">
        <f ca="1"/>
        <v/>
      </c>
      <c r="K113" s="21" t="str">
        <f ca="1"/>
        <v/>
      </c>
      <c r="L113" s="23" t="str">
        <f t="shared" ca="1" si="6"/>
        <v/>
      </c>
      <c r="M113" s="24" t="str">
        <f t="shared" ca="1" si="7"/>
        <v/>
      </c>
      <c r="N113" s="15" t="str">
        <f t="shared" ca="1" si="8"/>
        <v/>
      </c>
      <c r="O113" s="23" t="str">
        <f t="shared" ca="1" si="9"/>
        <v>Vắng</v>
      </c>
      <c r="P113" s="23" t="str">
        <f ca="1">IF(B113="","",
IF(NOT(ISNUMBER(H113)),"Vắng",
IF(C113=1,IF(INDEX(Source!$A$1:$Q$1000,MATCH('Chi tiết'!B113,Source!$B$1:$B$1000,0),16)&lt;'Báo cáo'!$C$5,"Đi làm","Chốt trễ"),
IF(AND(C113=2,O113="Chốt trễ"),IF(INDEX(Source!$A$1:$Q$1000,MATCH('Chi tiết'!B113,Source!$B$1:$B$1000,0)+1,16)&lt;'Báo cáo'!$C$5,"Đi làm","Chốt trễ"),
IF(AND(C113=12,O113="Đi làm"),IF(INDEX(Source!$A$1:$Q$1000,MATCH('Chi tiết'!B113,Source!$B$1:$B$1000,0)+COUNTIFS(Source!$B$1:$B$1000,B113,Source!$Q$1:$Q$1000,"Sáng"),16)&lt;'Báo cáo'!$C$5,"Đi làm","Chốt trễ"),IF(O113="Chốt trễ",IF(INDEX(Source!$A$1:$Q$1000,MATCH('Chi tiết'!B113,Source!$B$1:$B$1000,0)+1,16)&lt;'Báo cáo'!$C$5,"Đi làm","Chốt trễ"),IF(INDEX(Source!$A$1:$Q$1000,MATCH('Chi tiết'!B113,Source!$B$1:$B$1000,0)+COUNTIFS(Source!$B$1:$B$1000,B113,Source!$Q$1:$Q$1000,"Sáng"),16)&lt;'Báo cáo'!$C$5,"Đi làm","Chốt trễ")))))))</f>
        <v>Vắng</v>
      </c>
      <c r="Q113" s="23" t="str">
        <f t="shared" ca="1" si="10"/>
        <v>Vắng</v>
      </c>
      <c r="R113" s="14" t="str">
        <f t="shared" ca="1" si="11"/>
        <v>Vắng</v>
      </c>
      <c r="S113" t="str">
        <f ca="1">IF(OR(_xlfn.NUMBERVALUE(E113)&gt;='Báo cáo'!$C$6,_xlfn.NUMBERVALUE(I113)&gt;='Báo cáo'!$C$6),CONCATENATE(_xlfn.NUMBERVALUE(E113),"/",_xlfn.NUMBERVALUE(I113)),"")</f>
        <v/>
      </c>
      <c r="T113" t="str">
        <f ca="1">IF(Q113="Vắng","",IF(M113&lt;='Báo cáo'!$C$7,M113,""))</f>
        <v/>
      </c>
      <c r="U113" t="str">
        <f ca="1">IF(COUNTIFS(Source!$B$1:$B$1000,'Chi tiết'!B113,Source!$S$1:$S$1000,"Có")=0,"",INDEX(Source!$A$1:$S$1000,MATCH('Chi tiết'!B113,Source!$B$1:$B$1000,0)-1+MATCH("Có",INDIRECT("Source!S"&amp;MATCH('Chi tiết'!B113,Source!$B$1:$B$1000,0)&amp;":S"&amp;MATCH('Chi tiết'!B113,Source!$B$1:$B$1000,0)+COUNTIF(Source!$B$1:$B$1000,'Chi tiết'!B113)),0),1))</f>
        <v/>
      </c>
      <c r="V113" s="2" t="str">
        <f ca="1">IF(B111="","",IF(N113&lt;='Báo cáo'!$C$9,N113,""))</f>
        <v/>
      </c>
    </row>
    <row r="114" spans="1:22" x14ac:dyDescent="0.25">
      <c r="A114" t="str">
        <v>PARTIME</v>
      </c>
      <c r="B114" t="str">
        <v>T241548-Nguyễn Ngọc Huỳnh</v>
      </c>
      <c r="C114" s="21">
        <f ca="1"/>
        <v>0</v>
      </c>
      <c r="D114" s="21" t="str">
        <f ca="1"/>
        <v/>
      </c>
      <c r="E114" s="21" t="str">
        <f ca="1"/>
        <v/>
      </c>
      <c r="F114" s="21" t="str">
        <f ca="1"/>
        <v/>
      </c>
      <c r="G114" s="21" t="str">
        <f ca="1"/>
        <v/>
      </c>
      <c r="H114" s="21" t="str">
        <f ca="1"/>
        <v/>
      </c>
      <c r="I114" s="21" t="str">
        <f ca="1"/>
        <v/>
      </c>
      <c r="J114" s="21" t="str">
        <f ca="1"/>
        <v/>
      </c>
      <c r="K114" s="21" t="str">
        <f ca="1"/>
        <v/>
      </c>
      <c r="L114" s="23" t="str">
        <f t="shared" ca="1" si="6"/>
        <v/>
      </c>
      <c r="M114" s="24" t="str">
        <f t="shared" ca="1" si="7"/>
        <v/>
      </c>
      <c r="N114" s="15" t="str">
        <f t="shared" ca="1" si="8"/>
        <v/>
      </c>
      <c r="O114" s="23" t="str">
        <f t="shared" ca="1" si="9"/>
        <v>Vắng</v>
      </c>
      <c r="P114" s="23" t="str">
        <f ca="1">IF(B114="","",
IF(NOT(ISNUMBER(H114)),"Vắng",
IF(C114=1,IF(INDEX(Source!$A$1:$Q$1000,MATCH('Chi tiết'!B114,Source!$B$1:$B$1000,0),16)&lt;'Báo cáo'!$C$5,"Đi làm","Chốt trễ"),
IF(AND(C114=2,O114="Chốt trễ"),IF(INDEX(Source!$A$1:$Q$1000,MATCH('Chi tiết'!B114,Source!$B$1:$B$1000,0)+1,16)&lt;'Báo cáo'!$C$5,"Đi làm","Chốt trễ"),
IF(AND(C114=12,O114="Đi làm"),IF(INDEX(Source!$A$1:$Q$1000,MATCH('Chi tiết'!B114,Source!$B$1:$B$1000,0)+COUNTIFS(Source!$B$1:$B$1000,B114,Source!$Q$1:$Q$1000,"Sáng"),16)&lt;'Báo cáo'!$C$5,"Đi làm","Chốt trễ"),IF(O114="Chốt trễ",IF(INDEX(Source!$A$1:$Q$1000,MATCH('Chi tiết'!B114,Source!$B$1:$B$1000,0)+1,16)&lt;'Báo cáo'!$C$5,"Đi làm","Chốt trễ"),IF(INDEX(Source!$A$1:$Q$1000,MATCH('Chi tiết'!B114,Source!$B$1:$B$1000,0)+COUNTIFS(Source!$B$1:$B$1000,B114,Source!$Q$1:$Q$1000,"Sáng"),16)&lt;'Báo cáo'!$C$5,"Đi làm","Chốt trễ")))))))</f>
        <v>Vắng</v>
      </c>
      <c r="Q114" s="23" t="str">
        <f t="shared" ca="1" si="10"/>
        <v>Vắng</v>
      </c>
      <c r="R114" s="14" t="str">
        <f t="shared" ca="1" si="11"/>
        <v>Vắng</v>
      </c>
      <c r="S114" t="str">
        <f ca="1">IF(OR(_xlfn.NUMBERVALUE(E114)&gt;='Báo cáo'!$C$6,_xlfn.NUMBERVALUE(I114)&gt;='Báo cáo'!$C$6),CONCATENATE(_xlfn.NUMBERVALUE(E114),"/",_xlfn.NUMBERVALUE(I114)),"")</f>
        <v/>
      </c>
      <c r="T114" t="str">
        <f ca="1">IF(Q114="Vắng","",IF(M114&lt;='Báo cáo'!$C$7,M114,""))</f>
        <v/>
      </c>
      <c r="U114" t="str">
        <f ca="1">IF(COUNTIFS(Source!$B$1:$B$1000,'Chi tiết'!B114,Source!$S$1:$S$1000,"Có")=0,"",INDEX(Source!$A$1:$S$1000,MATCH('Chi tiết'!B114,Source!$B$1:$B$1000,0)-1+MATCH("Có",INDIRECT("Source!S"&amp;MATCH('Chi tiết'!B114,Source!$B$1:$B$1000,0)&amp;":S"&amp;MATCH('Chi tiết'!B114,Source!$B$1:$B$1000,0)+COUNTIF(Source!$B$1:$B$1000,'Chi tiết'!B114)),0),1))</f>
        <v/>
      </c>
      <c r="V114" s="2" t="str">
        <f ca="1">IF(B112="","",IF(N114&lt;='Báo cáo'!$C$9,N114,""))</f>
        <v/>
      </c>
    </row>
    <row r="115" spans="1:22" x14ac:dyDescent="0.25">
      <c r="A115" t="str">
        <v>SG17.22I</v>
      </c>
      <c r="B115" t="str">
        <v>T240944-Nguyễn Hoàng Trọng</v>
      </c>
      <c r="C115" s="21">
        <f ca="1"/>
        <v>0</v>
      </c>
      <c r="D115" s="21" t="str">
        <f ca="1"/>
        <v/>
      </c>
      <c r="E115" s="21" t="str">
        <f ca="1"/>
        <v/>
      </c>
      <c r="F115" s="21" t="str">
        <f ca="1"/>
        <v/>
      </c>
      <c r="G115" s="21" t="str">
        <f ca="1"/>
        <v/>
      </c>
      <c r="H115" s="21" t="str">
        <f ca="1"/>
        <v/>
      </c>
      <c r="I115" s="21" t="str">
        <f ca="1"/>
        <v/>
      </c>
      <c r="J115" s="21" t="str">
        <f ca="1"/>
        <v/>
      </c>
      <c r="K115" s="21" t="str">
        <f ca="1"/>
        <v/>
      </c>
      <c r="L115" s="23" t="str">
        <f t="shared" ca="1" si="6"/>
        <v/>
      </c>
      <c r="M115" s="24" t="str">
        <f t="shared" ca="1" si="7"/>
        <v/>
      </c>
      <c r="N115" s="15" t="str">
        <f t="shared" ca="1" si="8"/>
        <v/>
      </c>
      <c r="O115" s="23" t="str">
        <f t="shared" ca="1" si="9"/>
        <v>Vắng</v>
      </c>
      <c r="P115" s="23" t="str">
        <f ca="1">IF(B115="","",
IF(NOT(ISNUMBER(H115)),"Vắng",
IF(C115=1,IF(INDEX(Source!$A$1:$Q$1000,MATCH('Chi tiết'!B115,Source!$B$1:$B$1000,0),16)&lt;'Báo cáo'!$C$5,"Đi làm","Chốt trễ"),
IF(AND(C115=2,O115="Chốt trễ"),IF(INDEX(Source!$A$1:$Q$1000,MATCH('Chi tiết'!B115,Source!$B$1:$B$1000,0)+1,16)&lt;'Báo cáo'!$C$5,"Đi làm","Chốt trễ"),
IF(AND(C115=12,O115="Đi làm"),IF(INDEX(Source!$A$1:$Q$1000,MATCH('Chi tiết'!B115,Source!$B$1:$B$1000,0)+COUNTIFS(Source!$B$1:$B$1000,B115,Source!$Q$1:$Q$1000,"Sáng"),16)&lt;'Báo cáo'!$C$5,"Đi làm","Chốt trễ"),IF(O115="Chốt trễ",IF(INDEX(Source!$A$1:$Q$1000,MATCH('Chi tiết'!B115,Source!$B$1:$B$1000,0)+1,16)&lt;'Báo cáo'!$C$5,"Đi làm","Chốt trễ"),IF(INDEX(Source!$A$1:$Q$1000,MATCH('Chi tiết'!B115,Source!$B$1:$B$1000,0)+COUNTIFS(Source!$B$1:$B$1000,B115,Source!$Q$1:$Q$1000,"Sáng"),16)&lt;'Báo cáo'!$C$5,"Đi làm","Chốt trễ")))))))</f>
        <v>Vắng</v>
      </c>
      <c r="Q115" s="23" t="str">
        <f t="shared" ca="1" si="10"/>
        <v>Vắng</v>
      </c>
      <c r="R115" s="14" t="str">
        <f t="shared" ca="1" si="11"/>
        <v>Vắng</v>
      </c>
      <c r="S115" t="str">
        <f ca="1">IF(OR(_xlfn.NUMBERVALUE(E115)&gt;='Báo cáo'!$C$6,_xlfn.NUMBERVALUE(I115)&gt;='Báo cáo'!$C$6),CONCATENATE(_xlfn.NUMBERVALUE(E115),"/",_xlfn.NUMBERVALUE(I115)),"")</f>
        <v/>
      </c>
      <c r="T115" t="str">
        <f ca="1">IF(Q115="Vắng","",IF(M115&lt;='Báo cáo'!$C$7,M115,""))</f>
        <v/>
      </c>
      <c r="U115" t="str">
        <f ca="1">IF(COUNTIFS(Source!$B$1:$B$1000,'Chi tiết'!B115,Source!$S$1:$S$1000,"Có")=0,"",INDEX(Source!$A$1:$S$1000,MATCH('Chi tiết'!B115,Source!$B$1:$B$1000,0)-1+MATCH("Có",INDIRECT("Source!S"&amp;MATCH('Chi tiết'!B115,Source!$B$1:$B$1000,0)&amp;":S"&amp;MATCH('Chi tiết'!B115,Source!$B$1:$B$1000,0)+COUNTIF(Source!$B$1:$B$1000,'Chi tiết'!B115)),0),1))</f>
        <v/>
      </c>
      <c r="V115" s="2" t="str">
        <f ca="1">IF(B113="","",IF(N115&lt;='Báo cáo'!$C$9,N115,""))</f>
        <v/>
      </c>
    </row>
    <row r="116" spans="1:22" x14ac:dyDescent="0.25">
      <c r="A116" t="str">
        <v>PARTIME T</v>
      </c>
      <c r="B116" t="str">
        <v>T247592-Võ Đình Bạch</v>
      </c>
      <c r="C116" s="21">
        <f ca="1"/>
        <v>0</v>
      </c>
      <c r="D116" s="21" t="str">
        <f ca="1"/>
        <v/>
      </c>
      <c r="E116" s="21" t="str">
        <f ca="1"/>
        <v/>
      </c>
      <c r="F116" s="21" t="str">
        <f ca="1"/>
        <v/>
      </c>
      <c r="G116" s="21" t="str">
        <f ca="1"/>
        <v/>
      </c>
      <c r="H116" s="21" t="str">
        <f ca="1"/>
        <v/>
      </c>
      <c r="I116" s="21" t="str">
        <f ca="1"/>
        <v/>
      </c>
      <c r="J116" s="21" t="str">
        <f ca="1"/>
        <v/>
      </c>
      <c r="K116" s="21" t="str">
        <f ca="1"/>
        <v/>
      </c>
      <c r="L116" s="23" t="str">
        <f t="shared" ca="1" si="6"/>
        <v/>
      </c>
      <c r="M116" s="24" t="str">
        <f t="shared" ca="1" si="7"/>
        <v/>
      </c>
      <c r="N116" s="15" t="str">
        <f t="shared" ca="1" si="8"/>
        <v/>
      </c>
      <c r="O116" s="23" t="str">
        <f t="shared" ca="1" si="9"/>
        <v>Vắng</v>
      </c>
      <c r="P116" s="23" t="str">
        <f ca="1">IF(B116="","",
IF(NOT(ISNUMBER(H116)),"Vắng",
IF(C116=1,IF(INDEX(Source!$A$1:$Q$1000,MATCH('Chi tiết'!B116,Source!$B$1:$B$1000,0),16)&lt;'Báo cáo'!$C$5,"Đi làm","Chốt trễ"),
IF(AND(C116=2,O116="Chốt trễ"),IF(INDEX(Source!$A$1:$Q$1000,MATCH('Chi tiết'!B116,Source!$B$1:$B$1000,0)+1,16)&lt;'Báo cáo'!$C$5,"Đi làm","Chốt trễ"),
IF(AND(C116=12,O116="Đi làm"),IF(INDEX(Source!$A$1:$Q$1000,MATCH('Chi tiết'!B116,Source!$B$1:$B$1000,0)+COUNTIFS(Source!$B$1:$B$1000,B116,Source!$Q$1:$Q$1000,"Sáng"),16)&lt;'Báo cáo'!$C$5,"Đi làm","Chốt trễ"),IF(O116="Chốt trễ",IF(INDEX(Source!$A$1:$Q$1000,MATCH('Chi tiết'!B116,Source!$B$1:$B$1000,0)+1,16)&lt;'Báo cáo'!$C$5,"Đi làm","Chốt trễ"),IF(INDEX(Source!$A$1:$Q$1000,MATCH('Chi tiết'!B116,Source!$B$1:$B$1000,0)+COUNTIFS(Source!$B$1:$B$1000,B116,Source!$Q$1:$Q$1000,"Sáng"),16)&lt;'Báo cáo'!$C$5,"Đi làm","Chốt trễ")))))))</f>
        <v>Vắng</v>
      </c>
      <c r="Q116" s="23" t="str">
        <f t="shared" ca="1" si="10"/>
        <v>Vắng</v>
      </c>
      <c r="R116" s="14" t="str">
        <f t="shared" ca="1" si="11"/>
        <v>Vắng</v>
      </c>
      <c r="S116" t="str">
        <f ca="1">IF(OR(_xlfn.NUMBERVALUE(E116)&gt;='Báo cáo'!$C$6,_xlfn.NUMBERVALUE(I116)&gt;='Báo cáo'!$C$6),CONCATENATE(_xlfn.NUMBERVALUE(E116),"/",_xlfn.NUMBERVALUE(I116)),"")</f>
        <v/>
      </c>
      <c r="T116" t="str">
        <f ca="1">IF(Q116="Vắng","",IF(M116&lt;='Báo cáo'!$C$7,M116,""))</f>
        <v/>
      </c>
      <c r="U116" t="str">
        <f ca="1">IF(COUNTIFS(Source!$B$1:$B$1000,'Chi tiết'!B116,Source!$S$1:$S$1000,"Có")=0,"",INDEX(Source!$A$1:$S$1000,MATCH('Chi tiết'!B116,Source!$B$1:$B$1000,0)-1+MATCH("Có",INDIRECT("Source!S"&amp;MATCH('Chi tiết'!B116,Source!$B$1:$B$1000,0)&amp;":S"&amp;MATCH('Chi tiết'!B116,Source!$B$1:$B$1000,0)+COUNTIF(Source!$B$1:$B$1000,'Chi tiết'!B116)),0),1))</f>
        <v/>
      </c>
      <c r="V116" s="2" t="str">
        <f ca="1">IF(B114="","",IF(N116&lt;='Báo cáo'!$C$9,N116,""))</f>
        <v/>
      </c>
    </row>
    <row r="117" spans="1:22" x14ac:dyDescent="0.25">
      <c r="A117" t="str">
        <v>CTVHT</v>
      </c>
      <c r="B117" t="str">
        <v>T268974-Trần Lâm Minh Đại</v>
      </c>
      <c r="C117" s="21">
        <f ca="1"/>
        <v>0</v>
      </c>
      <c r="D117" s="21" t="str">
        <f ca="1"/>
        <v/>
      </c>
      <c r="E117" s="21" t="str">
        <f ca="1"/>
        <v/>
      </c>
      <c r="F117" s="21" t="str">
        <f ca="1"/>
        <v/>
      </c>
      <c r="G117" s="21" t="str">
        <f ca="1"/>
        <v/>
      </c>
      <c r="H117" s="21" t="str">
        <f ca="1"/>
        <v/>
      </c>
      <c r="I117" s="21" t="str">
        <f ca="1"/>
        <v/>
      </c>
      <c r="J117" s="21" t="str">
        <f ca="1"/>
        <v/>
      </c>
      <c r="K117" s="21" t="str">
        <f ca="1"/>
        <v/>
      </c>
      <c r="L117" s="23" t="str">
        <f t="shared" ca="1" si="6"/>
        <v/>
      </c>
      <c r="M117" s="24" t="str">
        <f t="shared" ca="1" si="7"/>
        <v/>
      </c>
      <c r="N117" s="15" t="str">
        <f t="shared" ca="1" si="8"/>
        <v/>
      </c>
      <c r="O117" s="23" t="str">
        <f t="shared" ca="1" si="9"/>
        <v>Vắng</v>
      </c>
      <c r="P117" s="23" t="str">
        <f ca="1">IF(B117="","",
IF(NOT(ISNUMBER(H117)),"Vắng",
IF(C117=1,IF(INDEX(Source!$A$1:$Q$1000,MATCH('Chi tiết'!B117,Source!$B$1:$B$1000,0),16)&lt;'Báo cáo'!$C$5,"Đi làm","Chốt trễ"),
IF(AND(C117=2,O117="Chốt trễ"),IF(INDEX(Source!$A$1:$Q$1000,MATCH('Chi tiết'!B117,Source!$B$1:$B$1000,0)+1,16)&lt;'Báo cáo'!$C$5,"Đi làm","Chốt trễ"),
IF(AND(C117=12,O117="Đi làm"),IF(INDEX(Source!$A$1:$Q$1000,MATCH('Chi tiết'!B117,Source!$B$1:$B$1000,0)+COUNTIFS(Source!$B$1:$B$1000,B117,Source!$Q$1:$Q$1000,"Sáng"),16)&lt;'Báo cáo'!$C$5,"Đi làm","Chốt trễ"),IF(O117="Chốt trễ",IF(INDEX(Source!$A$1:$Q$1000,MATCH('Chi tiết'!B117,Source!$B$1:$B$1000,0)+1,16)&lt;'Báo cáo'!$C$5,"Đi làm","Chốt trễ"),IF(INDEX(Source!$A$1:$Q$1000,MATCH('Chi tiết'!B117,Source!$B$1:$B$1000,0)+COUNTIFS(Source!$B$1:$B$1000,B117,Source!$Q$1:$Q$1000,"Sáng"),16)&lt;'Báo cáo'!$C$5,"Đi làm","Chốt trễ")))))))</f>
        <v>Vắng</v>
      </c>
      <c r="Q117" s="23" t="str">
        <f t="shared" ca="1" si="10"/>
        <v>Vắng</v>
      </c>
      <c r="R117" s="14" t="str">
        <f t="shared" ca="1" si="11"/>
        <v>Vắng</v>
      </c>
      <c r="S117" t="str">
        <f ca="1">IF(OR(_xlfn.NUMBERVALUE(E117)&gt;='Báo cáo'!$C$6,_xlfn.NUMBERVALUE(I117)&gt;='Báo cáo'!$C$6),CONCATENATE(_xlfn.NUMBERVALUE(E117),"/",_xlfn.NUMBERVALUE(I117)),"")</f>
        <v/>
      </c>
      <c r="T117" t="str">
        <f ca="1">IF(Q117="Vắng","",IF(M117&lt;='Báo cáo'!$C$7,M117,""))</f>
        <v/>
      </c>
      <c r="U117" t="str">
        <f ca="1">IF(COUNTIFS(Source!$B$1:$B$1000,'Chi tiết'!B117,Source!$S$1:$S$1000,"Có")=0,"",INDEX(Source!$A$1:$S$1000,MATCH('Chi tiết'!B117,Source!$B$1:$B$1000,0)-1+MATCH("Có",INDIRECT("Source!S"&amp;MATCH('Chi tiết'!B117,Source!$B$1:$B$1000,0)&amp;":S"&amp;MATCH('Chi tiết'!B117,Source!$B$1:$B$1000,0)+COUNTIF(Source!$B$1:$B$1000,'Chi tiết'!B117)),0),1))</f>
        <v/>
      </c>
      <c r="V117" s="2" t="str">
        <f ca="1">IF(B115="","",IF(N117&lt;='Báo cáo'!$C$9,N117,""))</f>
        <v/>
      </c>
    </row>
    <row r="118" spans="1:22" x14ac:dyDescent="0.25">
      <c r="A118" t="str">
        <v>CTVHT</v>
      </c>
      <c r="B118" t="str">
        <v>T243284-Nguyễn Ngọc Huỳnh</v>
      </c>
      <c r="C118" s="21">
        <f ca="1"/>
        <v>0</v>
      </c>
      <c r="D118" s="21" t="str">
        <f ca="1"/>
        <v/>
      </c>
      <c r="E118" s="21" t="str">
        <f ca="1"/>
        <v/>
      </c>
      <c r="F118" s="21" t="str">
        <f ca="1"/>
        <v/>
      </c>
      <c r="G118" s="21" t="str">
        <f ca="1"/>
        <v/>
      </c>
      <c r="H118" s="21" t="str">
        <f ca="1"/>
        <v/>
      </c>
      <c r="I118" s="21" t="str">
        <f ca="1"/>
        <v/>
      </c>
      <c r="J118" s="21" t="str">
        <f ca="1"/>
        <v/>
      </c>
      <c r="K118" s="21" t="str">
        <f ca="1"/>
        <v/>
      </c>
      <c r="L118" s="23" t="str">
        <f t="shared" ca="1" si="6"/>
        <v/>
      </c>
      <c r="M118" s="24" t="str">
        <f t="shared" ca="1" si="7"/>
        <v/>
      </c>
      <c r="N118" s="15" t="str">
        <f t="shared" ca="1" si="8"/>
        <v/>
      </c>
      <c r="O118" s="23" t="str">
        <f t="shared" ca="1" si="9"/>
        <v>Vắng</v>
      </c>
      <c r="P118" s="23" t="str">
        <f ca="1">IF(B118="","",
IF(NOT(ISNUMBER(H118)),"Vắng",
IF(C118=1,IF(INDEX(Source!$A$1:$Q$1000,MATCH('Chi tiết'!B118,Source!$B$1:$B$1000,0),16)&lt;'Báo cáo'!$C$5,"Đi làm","Chốt trễ"),
IF(AND(C118=2,O118="Chốt trễ"),IF(INDEX(Source!$A$1:$Q$1000,MATCH('Chi tiết'!B118,Source!$B$1:$B$1000,0)+1,16)&lt;'Báo cáo'!$C$5,"Đi làm","Chốt trễ"),
IF(AND(C118=12,O118="Đi làm"),IF(INDEX(Source!$A$1:$Q$1000,MATCH('Chi tiết'!B118,Source!$B$1:$B$1000,0)+COUNTIFS(Source!$B$1:$B$1000,B118,Source!$Q$1:$Q$1000,"Sáng"),16)&lt;'Báo cáo'!$C$5,"Đi làm","Chốt trễ"),IF(O118="Chốt trễ",IF(INDEX(Source!$A$1:$Q$1000,MATCH('Chi tiết'!B118,Source!$B$1:$B$1000,0)+1,16)&lt;'Báo cáo'!$C$5,"Đi làm","Chốt trễ"),IF(INDEX(Source!$A$1:$Q$1000,MATCH('Chi tiết'!B118,Source!$B$1:$B$1000,0)+COUNTIFS(Source!$B$1:$B$1000,B118,Source!$Q$1:$Q$1000,"Sáng"),16)&lt;'Báo cáo'!$C$5,"Đi làm","Chốt trễ")))))))</f>
        <v>Vắng</v>
      </c>
      <c r="Q118" s="23" t="str">
        <f t="shared" ca="1" si="10"/>
        <v>Vắng</v>
      </c>
      <c r="R118" s="14" t="str">
        <f t="shared" ca="1" si="11"/>
        <v>Vắng</v>
      </c>
      <c r="S118" t="str">
        <f ca="1">IF(OR(_xlfn.NUMBERVALUE(E118)&gt;='Báo cáo'!$C$6,_xlfn.NUMBERVALUE(I118)&gt;='Báo cáo'!$C$6),CONCATENATE(_xlfn.NUMBERVALUE(E118),"/",_xlfn.NUMBERVALUE(I118)),"")</f>
        <v/>
      </c>
      <c r="T118" t="str">
        <f ca="1">IF(Q118="Vắng","",IF(M118&lt;='Báo cáo'!$C$7,M118,""))</f>
        <v/>
      </c>
      <c r="U118" t="str">
        <f ca="1">IF(COUNTIFS(Source!$B$1:$B$1000,'Chi tiết'!B118,Source!$S$1:$S$1000,"Có")=0,"",INDEX(Source!$A$1:$S$1000,MATCH('Chi tiết'!B118,Source!$B$1:$B$1000,0)-1+MATCH("Có",INDIRECT("Source!S"&amp;MATCH('Chi tiết'!B118,Source!$B$1:$B$1000,0)&amp;":S"&amp;MATCH('Chi tiết'!B118,Source!$B$1:$B$1000,0)+COUNTIF(Source!$B$1:$B$1000,'Chi tiết'!B118)),0),1))</f>
        <v/>
      </c>
      <c r="V118" s="2" t="str">
        <f ca="1">IF(B116="","",IF(N118&lt;='Báo cáo'!$C$9,N118,""))</f>
        <v/>
      </c>
    </row>
    <row r="119" spans="1:22" x14ac:dyDescent="0.25">
      <c r="A119" t="str">
        <v>CTVHT</v>
      </c>
      <c r="B119" t="str">
        <v>T269709-Võ Phú Lộc</v>
      </c>
      <c r="C119" s="21">
        <f ca="1"/>
        <v>0</v>
      </c>
      <c r="D119" s="21" t="str">
        <f ca="1"/>
        <v/>
      </c>
      <c r="E119" s="21" t="str">
        <f ca="1"/>
        <v/>
      </c>
      <c r="F119" s="21" t="str">
        <f ca="1"/>
        <v/>
      </c>
      <c r="G119" s="21" t="str">
        <f ca="1"/>
        <v/>
      </c>
      <c r="H119" s="21" t="str">
        <f ca="1"/>
        <v/>
      </c>
      <c r="I119" s="21" t="str">
        <f ca="1"/>
        <v/>
      </c>
      <c r="J119" s="21" t="str">
        <f ca="1"/>
        <v/>
      </c>
      <c r="K119" s="21" t="str">
        <f ca="1"/>
        <v/>
      </c>
      <c r="L119" s="23" t="str">
        <f t="shared" ca="1" si="6"/>
        <v/>
      </c>
      <c r="M119" s="24" t="str">
        <f t="shared" ca="1" si="7"/>
        <v/>
      </c>
      <c r="N119" s="15" t="str">
        <f t="shared" ca="1" si="8"/>
        <v/>
      </c>
      <c r="O119" s="23" t="str">
        <f t="shared" ca="1" si="9"/>
        <v>Vắng</v>
      </c>
      <c r="P119" s="23" t="str">
        <f ca="1">IF(B119="","",
IF(NOT(ISNUMBER(H119)),"Vắng",
IF(C119=1,IF(INDEX(Source!$A$1:$Q$1000,MATCH('Chi tiết'!B119,Source!$B$1:$B$1000,0),16)&lt;'Báo cáo'!$C$5,"Đi làm","Chốt trễ"),
IF(AND(C119=2,O119="Chốt trễ"),IF(INDEX(Source!$A$1:$Q$1000,MATCH('Chi tiết'!B119,Source!$B$1:$B$1000,0)+1,16)&lt;'Báo cáo'!$C$5,"Đi làm","Chốt trễ"),
IF(AND(C119=12,O119="Đi làm"),IF(INDEX(Source!$A$1:$Q$1000,MATCH('Chi tiết'!B119,Source!$B$1:$B$1000,0)+COUNTIFS(Source!$B$1:$B$1000,B119,Source!$Q$1:$Q$1000,"Sáng"),16)&lt;'Báo cáo'!$C$5,"Đi làm","Chốt trễ"),IF(O119="Chốt trễ",IF(INDEX(Source!$A$1:$Q$1000,MATCH('Chi tiết'!B119,Source!$B$1:$B$1000,0)+1,16)&lt;'Báo cáo'!$C$5,"Đi làm","Chốt trễ"),IF(INDEX(Source!$A$1:$Q$1000,MATCH('Chi tiết'!B119,Source!$B$1:$B$1000,0)+COUNTIFS(Source!$B$1:$B$1000,B119,Source!$Q$1:$Q$1000,"Sáng"),16)&lt;'Báo cáo'!$C$5,"Đi làm","Chốt trễ")))))))</f>
        <v>Vắng</v>
      </c>
      <c r="Q119" s="23" t="str">
        <f t="shared" ca="1" si="10"/>
        <v>Vắng</v>
      </c>
      <c r="R119" s="14" t="str">
        <f t="shared" ca="1" si="11"/>
        <v>Vắng</v>
      </c>
      <c r="S119" t="str">
        <f ca="1">IF(OR(_xlfn.NUMBERVALUE(E119)&gt;='Báo cáo'!$C$6,_xlfn.NUMBERVALUE(I119)&gt;='Báo cáo'!$C$6),CONCATENATE(_xlfn.NUMBERVALUE(E119),"/",_xlfn.NUMBERVALUE(I119)),"")</f>
        <v/>
      </c>
      <c r="T119" t="str">
        <f ca="1">IF(Q119="Vắng","",IF(M119&lt;='Báo cáo'!$C$7,M119,""))</f>
        <v/>
      </c>
      <c r="U119" t="str">
        <f ca="1">IF(COUNTIFS(Source!$B$1:$B$1000,'Chi tiết'!B119,Source!$S$1:$S$1000,"Có")=0,"",INDEX(Source!$A$1:$S$1000,MATCH('Chi tiết'!B119,Source!$B$1:$B$1000,0)-1+MATCH("Có",INDIRECT("Source!S"&amp;MATCH('Chi tiết'!B119,Source!$B$1:$B$1000,0)&amp;":S"&amp;MATCH('Chi tiết'!B119,Source!$B$1:$B$1000,0)+COUNTIF(Source!$B$1:$B$1000,'Chi tiết'!B119)),0),1))</f>
        <v/>
      </c>
      <c r="V119" s="2" t="str">
        <f ca="1">IF(B117="","",IF(N119&lt;='Báo cáo'!$C$9,N119,""))</f>
        <v/>
      </c>
    </row>
    <row r="120" spans="1:22" x14ac:dyDescent="0.25">
      <c r="A120" t="str">
        <v>PARTIME T</v>
      </c>
      <c r="B120" t="str">
        <v>T263826-Đinh Tuấn Kiệt</v>
      </c>
      <c r="C120" s="21">
        <f ca="1"/>
        <v>0</v>
      </c>
      <c r="D120" s="21" t="str">
        <f ca="1"/>
        <v/>
      </c>
      <c r="E120" s="21" t="str">
        <f ca="1"/>
        <v/>
      </c>
      <c r="F120" s="21" t="str">
        <f ca="1"/>
        <v/>
      </c>
      <c r="G120" s="21" t="str">
        <f ca="1"/>
        <v/>
      </c>
      <c r="H120" s="21" t="str">
        <f ca="1"/>
        <v/>
      </c>
      <c r="I120" s="21" t="str">
        <f ca="1"/>
        <v/>
      </c>
      <c r="J120" s="21" t="str">
        <f ca="1"/>
        <v/>
      </c>
      <c r="K120" s="21" t="str">
        <f ca="1"/>
        <v/>
      </c>
      <c r="L120" s="23" t="str">
        <f t="shared" ca="1" si="6"/>
        <v/>
      </c>
      <c r="M120" s="24" t="str">
        <f t="shared" ca="1" si="7"/>
        <v/>
      </c>
      <c r="N120" s="15" t="str">
        <f t="shared" ca="1" si="8"/>
        <v/>
      </c>
      <c r="O120" s="23" t="str">
        <f t="shared" ca="1" si="9"/>
        <v>Vắng</v>
      </c>
      <c r="P120" s="23" t="str">
        <f ca="1">IF(B120="","",
IF(NOT(ISNUMBER(H120)),"Vắng",
IF(C120=1,IF(INDEX(Source!$A$1:$Q$1000,MATCH('Chi tiết'!B120,Source!$B$1:$B$1000,0),16)&lt;'Báo cáo'!$C$5,"Đi làm","Chốt trễ"),
IF(AND(C120=2,O120="Chốt trễ"),IF(INDEX(Source!$A$1:$Q$1000,MATCH('Chi tiết'!B120,Source!$B$1:$B$1000,0)+1,16)&lt;'Báo cáo'!$C$5,"Đi làm","Chốt trễ"),
IF(AND(C120=12,O120="Đi làm"),IF(INDEX(Source!$A$1:$Q$1000,MATCH('Chi tiết'!B120,Source!$B$1:$B$1000,0)+COUNTIFS(Source!$B$1:$B$1000,B120,Source!$Q$1:$Q$1000,"Sáng"),16)&lt;'Báo cáo'!$C$5,"Đi làm","Chốt trễ"),IF(O120="Chốt trễ",IF(INDEX(Source!$A$1:$Q$1000,MATCH('Chi tiết'!B120,Source!$B$1:$B$1000,0)+1,16)&lt;'Báo cáo'!$C$5,"Đi làm","Chốt trễ"),IF(INDEX(Source!$A$1:$Q$1000,MATCH('Chi tiết'!B120,Source!$B$1:$B$1000,0)+COUNTIFS(Source!$B$1:$B$1000,B120,Source!$Q$1:$Q$1000,"Sáng"),16)&lt;'Báo cáo'!$C$5,"Đi làm","Chốt trễ")))))))</f>
        <v>Vắng</v>
      </c>
      <c r="Q120" s="23" t="str">
        <f t="shared" ca="1" si="10"/>
        <v>Vắng</v>
      </c>
      <c r="R120" s="14" t="str">
        <f t="shared" ca="1" si="11"/>
        <v>Vắng</v>
      </c>
      <c r="S120" t="str">
        <f ca="1">IF(OR(_xlfn.NUMBERVALUE(E120)&gt;='Báo cáo'!$C$6,_xlfn.NUMBERVALUE(I120)&gt;='Báo cáo'!$C$6),CONCATENATE(_xlfn.NUMBERVALUE(E120),"/",_xlfn.NUMBERVALUE(I120)),"")</f>
        <v/>
      </c>
      <c r="T120" t="str">
        <f ca="1">IF(Q120="Vắng","",IF(M120&lt;='Báo cáo'!$C$7,M120,""))</f>
        <v/>
      </c>
      <c r="U120" t="str">
        <f ca="1">IF(COUNTIFS(Source!$B$1:$B$1000,'Chi tiết'!B120,Source!$S$1:$S$1000,"Có")=0,"",INDEX(Source!$A$1:$S$1000,MATCH('Chi tiết'!B120,Source!$B$1:$B$1000,0)-1+MATCH("Có",INDIRECT("Source!S"&amp;MATCH('Chi tiết'!B120,Source!$B$1:$B$1000,0)&amp;":S"&amp;MATCH('Chi tiết'!B120,Source!$B$1:$B$1000,0)+COUNTIF(Source!$B$1:$B$1000,'Chi tiết'!B120)),0),1))</f>
        <v/>
      </c>
      <c r="V120" s="2" t="str">
        <f ca="1">IF(B118="","",IF(N120&lt;='Báo cáo'!$C$9,N120,""))</f>
        <v/>
      </c>
    </row>
    <row r="121" spans="1:22" x14ac:dyDescent="0.25">
      <c r="A121" t="str">
        <v>CTVHT</v>
      </c>
      <c r="B121" t="str">
        <v>T269250-Phạm Trung Tuấn</v>
      </c>
      <c r="C121" s="21">
        <f ca="1"/>
        <v>0</v>
      </c>
      <c r="D121" s="21" t="str">
        <f ca="1"/>
        <v/>
      </c>
      <c r="E121" s="21" t="str">
        <f ca="1"/>
        <v/>
      </c>
      <c r="F121" s="21" t="str">
        <f ca="1"/>
        <v/>
      </c>
      <c r="G121" s="21" t="str">
        <f ca="1"/>
        <v/>
      </c>
      <c r="H121" s="21" t="str">
        <f ca="1"/>
        <v/>
      </c>
      <c r="I121" s="21" t="str">
        <f ca="1"/>
        <v/>
      </c>
      <c r="J121" s="21" t="str">
        <f ca="1"/>
        <v/>
      </c>
      <c r="K121" s="21" t="str">
        <f ca="1"/>
        <v/>
      </c>
      <c r="L121" s="23" t="str">
        <f t="shared" ca="1" si="6"/>
        <v/>
      </c>
      <c r="M121" s="24" t="str">
        <f t="shared" ca="1" si="7"/>
        <v/>
      </c>
      <c r="N121" s="15" t="str">
        <f t="shared" ca="1" si="8"/>
        <v/>
      </c>
      <c r="O121" s="23" t="str">
        <f t="shared" ca="1" si="9"/>
        <v>Vắng</v>
      </c>
      <c r="P121" s="23" t="str">
        <f ca="1">IF(B121="","",
IF(NOT(ISNUMBER(H121)),"Vắng",
IF(C121=1,IF(INDEX(Source!$A$1:$Q$1000,MATCH('Chi tiết'!B121,Source!$B$1:$B$1000,0),16)&lt;'Báo cáo'!$C$5,"Đi làm","Chốt trễ"),
IF(AND(C121=2,O121="Chốt trễ"),IF(INDEX(Source!$A$1:$Q$1000,MATCH('Chi tiết'!B121,Source!$B$1:$B$1000,0)+1,16)&lt;'Báo cáo'!$C$5,"Đi làm","Chốt trễ"),
IF(AND(C121=12,O121="Đi làm"),IF(INDEX(Source!$A$1:$Q$1000,MATCH('Chi tiết'!B121,Source!$B$1:$B$1000,0)+COUNTIFS(Source!$B$1:$B$1000,B121,Source!$Q$1:$Q$1000,"Sáng"),16)&lt;'Báo cáo'!$C$5,"Đi làm","Chốt trễ"),IF(O121="Chốt trễ",IF(INDEX(Source!$A$1:$Q$1000,MATCH('Chi tiết'!B121,Source!$B$1:$B$1000,0)+1,16)&lt;'Báo cáo'!$C$5,"Đi làm","Chốt trễ"),IF(INDEX(Source!$A$1:$Q$1000,MATCH('Chi tiết'!B121,Source!$B$1:$B$1000,0)+COUNTIFS(Source!$B$1:$B$1000,B121,Source!$Q$1:$Q$1000,"Sáng"),16)&lt;'Báo cáo'!$C$5,"Đi làm","Chốt trễ")))))))</f>
        <v>Vắng</v>
      </c>
      <c r="Q121" s="23" t="str">
        <f t="shared" ca="1" si="10"/>
        <v>Vắng</v>
      </c>
      <c r="R121" s="14" t="str">
        <f t="shared" ca="1" si="11"/>
        <v>Vắng</v>
      </c>
      <c r="S121" t="str">
        <f ca="1">IF(OR(_xlfn.NUMBERVALUE(E121)&gt;='Báo cáo'!$C$6,_xlfn.NUMBERVALUE(I121)&gt;='Báo cáo'!$C$6),CONCATENATE(_xlfn.NUMBERVALUE(E121),"/",_xlfn.NUMBERVALUE(I121)),"")</f>
        <v/>
      </c>
      <c r="T121" t="str">
        <f ca="1">IF(Q121="Vắng","",IF(M121&lt;='Báo cáo'!$C$7,M121,""))</f>
        <v/>
      </c>
      <c r="U121" t="str">
        <f ca="1">IF(COUNTIFS(Source!$B$1:$B$1000,'Chi tiết'!B121,Source!$S$1:$S$1000,"Có")=0,"",INDEX(Source!$A$1:$S$1000,MATCH('Chi tiết'!B121,Source!$B$1:$B$1000,0)-1+MATCH("Có",INDIRECT("Source!S"&amp;MATCH('Chi tiết'!B121,Source!$B$1:$B$1000,0)&amp;":S"&amp;MATCH('Chi tiết'!B121,Source!$B$1:$B$1000,0)+COUNTIF(Source!$B$1:$B$1000,'Chi tiết'!B121)),0),1))</f>
        <v/>
      </c>
      <c r="V121" s="2" t="str">
        <f ca="1">IF(B119="","",IF(N121&lt;='Báo cáo'!$C$9,N121,""))</f>
        <v/>
      </c>
    </row>
    <row r="122" spans="1:22" x14ac:dyDescent="0.25">
      <c r="A122" t="str">
        <v>CTVHT</v>
      </c>
      <c r="B122" t="str">
        <v>T266355-Từ Duy Ngọc Bảo</v>
      </c>
      <c r="C122" s="21">
        <f ca="1"/>
        <v>0</v>
      </c>
      <c r="D122" s="21" t="str">
        <f ca="1"/>
        <v/>
      </c>
      <c r="E122" s="21" t="str">
        <f ca="1"/>
        <v/>
      </c>
      <c r="F122" s="21" t="str">
        <f ca="1"/>
        <v/>
      </c>
      <c r="G122" s="21" t="str">
        <f ca="1"/>
        <v/>
      </c>
      <c r="H122" s="21" t="str">
        <f ca="1"/>
        <v/>
      </c>
      <c r="I122" s="21" t="str">
        <f ca="1"/>
        <v/>
      </c>
      <c r="J122" s="21" t="str">
        <f ca="1"/>
        <v/>
      </c>
      <c r="K122" s="21" t="str">
        <f ca="1"/>
        <v/>
      </c>
      <c r="L122" s="23" t="str">
        <f t="shared" ca="1" si="6"/>
        <v/>
      </c>
      <c r="M122" s="24" t="str">
        <f t="shared" ca="1" si="7"/>
        <v/>
      </c>
      <c r="N122" s="15" t="str">
        <f t="shared" ca="1" si="8"/>
        <v/>
      </c>
      <c r="O122" s="23" t="str">
        <f t="shared" ca="1" si="9"/>
        <v>Vắng</v>
      </c>
      <c r="P122" s="23" t="str">
        <f ca="1">IF(B122="","",
IF(NOT(ISNUMBER(H122)),"Vắng",
IF(C122=1,IF(INDEX(Source!$A$1:$Q$1000,MATCH('Chi tiết'!B122,Source!$B$1:$B$1000,0),16)&lt;'Báo cáo'!$C$5,"Đi làm","Chốt trễ"),
IF(AND(C122=2,O122="Chốt trễ"),IF(INDEX(Source!$A$1:$Q$1000,MATCH('Chi tiết'!B122,Source!$B$1:$B$1000,0)+1,16)&lt;'Báo cáo'!$C$5,"Đi làm","Chốt trễ"),
IF(AND(C122=12,O122="Đi làm"),IF(INDEX(Source!$A$1:$Q$1000,MATCH('Chi tiết'!B122,Source!$B$1:$B$1000,0)+COUNTIFS(Source!$B$1:$B$1000,B122,Source!$Q$1:$Q$1000,"Sáng"),16)&lt;'Báo cáo'!$C$5,"Đi làm","Chốt trễ"),IF(O122="Chốt trễ",IF(INDEX(Source!$A$1:$Q$1000,MATCH('Chi tiết'!B122,Source!$B$1:$B$1000,0)+1,16)&lt;'Báo cáo'!$C$5,"Đi làm","Chốt trễ"),IF(INDEX(Source!$A$1:$Q$1000,MATCH('Chi tiết'!B122,Source!$B$1:$B$1000,0)+COUNTIFS(Source!$B$1:$B$1000,B122,Source!$Q$1:$Q$1000,"Sáng"),16)&lt;'Báo cáo'!$C$5,"Đi làm","Chốt trễ")))))))</f>
        <v>Vắng</v>
      </c>
      <c r="Q122" s="23" t="str">
        <f t="shared" ca="1" si="10"/>
        <v>Vắng</v>
      </c>
      <c r="R122" s="14" t="str">
        <f t="shared" ca="1" si="11"/>
        <v>Vắng</v>
      </c>
      <c r="S122" t="str">
        <f ca="1">IF(OR(_xlfn.NUMBERVALUE(E122)&gt;='Báo cáo'!$C$6,_xlfn.NUMBERVALUE(I122)&gt;='Báo cáo'!$C$6),CONCATENATE(_xlfn.NUMBERVALUE(E122),"/",_xlfn.NUMBERVALUE(I122)),"")</f>
        <v/>
      </c>
      <c r="T122" t="str">
        <f ca="1">IF(Q122="Vắng","",IF(M122&lt;='Báo cáo'!$C$7,M122,""))</f>
        <v/>
      </c>
      <c r="U122" t="str">
        <f ca="1">IF(COUNTIFS(Source!$B$1:$B$1000,'Chi tiết'!B122,Source!$S$1:$S$1000,"Có")=0,"",INDEX(Source!$A$1:$S$1000,MATCH('Chi tiết'!B122,Source!$B$1:$B$1000,0)-1+MATCH("Có",INDIRECT("Source!S"&amp;MATCH('Chi tiết'!B122,Source!$B$1:$B$1000,0)&amp;":S"&amp;MATCH('Chi tiết'!B122,Source!$B$1:$B$1000,0)+COUNTIF(Source!$B$1:$B$1000,'Chi tiết'!B122)),0),1))</f>
        <v/>
      </c>
      <c r="V122" s="2" t="str">
        <f ca="1">IF(B120="","",IF(N122&lt;='Báo cáo'!$C$9,N122,""))</f>
        <v/>
      </c>
    </row>
    <row r="123" spans="1:22" x14ac:dyDescent="0.25">
      <c r="A123" t="str">
        <v>CTVHT</v>
      </c>
      <c r="B123" t="str">
        <v>T266658-Hồ Văn Thiện</v>
      </c>
      <c r="C123" s="21">
        <f ca="1"/>
        <v>0</v>
      </c>
      <c r="D123" s="21" t="str">
        <f ca="1"/>
        <v/>
      </c>
      <c r="E123" s="21" t="str">
        <f ca="1"/>
        <v/>
      </c>
      <c r="F123" s="21" t="str">
        <f ca="1"/>
        <v/>
      </c>
      <c r="G123" s="21" t="str">
        <f ca="1"/>
        <v/>
      </c>
      <c r="H123" s="21" t="str">
        <f ca="1"/>
        <v/>
      </c>
      <c r="I123" s="21" t="str">
        <f ca="1"/>
        <v/>
      </c>
      <c r="J123" s="21" t="str">
        <f ca="1"/>
        <v/>
      </c>
      <c r="K123" s="21" t="str">
        <f ca="1"/>
        <v/>
      </c>
      <c r="L123" s="23" t="str">
        <f t="shared" ca="1" si="6"/>
        <v/>
      </c>
      <c r="M123" s="24" t="str">
        <f t="shared" ca="1" si="7"/>
        <v/>
      </c>
      <c r="N123" s="15" t="str">
        <f t="shared" ca="1" si="8"/>
        <v/>
      </c>
      <c r="O123" s="23" t="str">
        <f t="shared" ca="1" si="9"/>
        <v>Vắng</v>
      </c>
      <c r="P123" s="23" t="str">
        <f ca="1">IF(B123="","",
IF(NOT(ISNUMBER(H123)),"Vắng",
IF(C123=1,IF(INDEX(Source!$A$1:$Q$1000,MATCH('Chi tiết'!B123,Source!$B$1:$B$1000,0),16)&lt;'Báo cáo'!$C$5,"Đi làm","Chốt trễ"),
IF(AND(C123=2,O123="Chốt trễ"),IF(INDEX(Source!$A$1:$Q$1000,MATCH('Chi tiết'!B123,Source!$B$1:$B$1000,0)+1,16)&lt;'Báo cáo'!$C$5,"Đi làm","Chốt trễ"),
IF(AND(C123=12,O123="Đi làm"),IF(INDEX(Source!$A$1:$Q$1000,MATCH('Chi tiết'!B123,Source!$B$1:$B$1000,0)+COUNTIFS(Source!$B$1:$B$1000,B123,Source!$Q$1:$Q$1000,"Sáng"),16)&lt;'Báo cáo'!$C$5,"Đi làm","Chốt trễ"),IF(O123="Chốt trễ",IF(INDEX(Source!$A$1:$Q$1000,MATCH('Chi tiết'!B123,Source!$B$1:$B$1000,0)+1,16)&lt;'Báo cáo'!$C$5,"Đi làm","Chốt trễ"),IF(INDEX(Source!$A$1:$Q$1000,MATCH('Chi tiết'!B123,Source!$B$1:$B$1000,0)+COUNTIFS(Source!$B$1:$B$1000,B123,Source!$Q$1:$Q$1000,"Sáng"),16)&lt;'Báo cáo'!$C$5,"Đi làm","Chốt trễ")))))))</f>
        <v>Vắng</v>
      </c>
      <c r="Q123" s="23" t="str">
        <f t="shared" ca="1" si="10"/>
        <v>Vắng</v>
      </c>
      <c r="R123" s="14" t="str">
        <f t="shared" ca="1" si="11"/>
        <v>Vắng</v>
      </c>
      <c r="S123" t="str">
        <f ca="1">IF(OR(_xlfn.NUMBERVALUE(E123)&gt;='Báo cáo'!$C$6,_xlfn.NUMBERVALUE(I123)&gt;='Báo cáo'!$C$6),CONCATENATE(_xlfn.NUMBERVALUE(E123),"/",_xlfn.NUMBERVALUE(I123)),"")</f>
        <v/>
      </c>
      <c r="T123" t="str">
        <f ca="1">IF(Q123="Vắng","",IF(M123&lt;='Báo cáo'!$C$7,M123,""))</f>
        <v/>
      </c>
      <c r="U123" t="str">
        <f ca="1">IF(COUNTIFS(Source!$B$1:$B$1000,'Chi tiết'!B123,Source!$S$1:$S$1000,"Có")=0,"",INDEX(Source!$A$1:$S$1000,MATCH('Chi tiết'!B123,Source!$B$1:$B$1000,0)-1+MATCH("Có",INDIRECT("Source!S"&amp;MATCH('Chi tiết'!B123,Source!$B$1:$B$1000,0)&amp;":S"&amp;MATCH('Chi tiết'!B123,Source!$B$1:$B$1000,0)+COUNTIF(Source!$B$1:$B$1000,'Chi tiết'!B123)),0),1))</f>
        <v/>
      </c>
      <c r="V123" s="2" t="str">
        <f ca="1">IF(B121="","",IF(N123&lt;='Báo cáo'!$C$9,N123,""))</f>
        <v/>
      </c>
    </row>
    <row r="124" spans="1:22" x14ac:dyDescent="0.25">
      <c r="A124" t="str">
        <v/>
      </c>
      <c r="B124" t="str">
        <v/>
      </c>
      <c r="C124" s="21" t="str">
        <v/>
      </c>
      <c r="D124" s="21" t="str">
        <v/>
      </c>
      <c r="E124" s="21" t="str">
        <v/>
      </c>
      <c r="F124" s="21" t="str">
        <v/>
      </c>
      <c r="G124" s="21" t="str">
        <v/>
      </c>
      <c r="H124" s="21" t="str">
        <v/>
      </c>
      <c r="I124" s="21" t="str">
        <v/>
      </c>
      <c r="J124" s="21" t="str">
        <v/>
      </c>
      <c r="K124" s="21" t="str">
        <v/>
      </c>
      <c r="L124" s="23" t="str">
        <f t="shared" si="6"/>
        <v/>
      </c>
      <c r="M124" s="24" t="str">
        <f t="shared" si="7"/>
        <v/>
      </c>
      <c r="N124" s="15" t="str">
        <f t="shared" si="8"/>
        <v/>
      </c>
      <c r="O124" s="23" t="str">
        <f t="shared" si="9"/>
        <v/>
      </c>
      <c r="P124" s="23" t="str">
        <f>IF(B124="","",
IF(NOT(ISNUMBER(H124)),"Vắng",
IF(C124=1,IF(INDEX(Source!$A$1:$Q$1000,MATCH('Chi tiết'!B124,Source!$B$1:$B$1000,0),16)&lt;'Báo cáo'!$C$5,"Đi làm","Chốt trễ"),
IF(AND(C124=2,O124="Chốt trễ"),IF(INDEX(Source!$A$1:$Q$1000,MATCH('Chi tiết'!B124,Source!$B$1:$B$1000,0)+1,16)&lt;'Báo cáo'!$C$5,"Đi làm","Chốt trễ"),
IF(AND(C124=12,O124="Đi làm"),IF(INDEX(Source!$A$1:$Q$1000,MATCH('Chi tiết'!B124,Source!$B$1:$B$1000,0)+COUNTIFS(Source!$B$1:$B$1000,B124,Source!$Q$1:$Q$1000,"Sáng"),16)&lt;'Báo cáo'!$C$5,"Đi làm","Chốt trễ"),IF(O124="Chốt trễ",IF(INDEX(Source!$A$1:$Q$1000,MATCH('Chi tiết'!B124,Source!$B$1:$B$1000,0)+1,16)&lt;'Báo cáo'!$C$5,"Đi làm","Chốt trễ"),IF(INDEX(Source!$A$1:$Q$1000,MATCH('Chi tiết'!B124,Source!$B$1:$B$1000,0)+COUNTIFS(Source!$B$1:$B$1000,B124,Source!$Q$1:$Q$1000,"Sáng"),16)&lt;'Báo cáo'!$C$5,"Đi làm","Chốt trễ")))))))</f>
        <v/>
      </c>
      <c r="Q124" s="23" t="str">
        <f t="shared" si="10"/>
        <v/>
      </c>
      <c r="R124" s="14" t="str">
        <f t="shared" si="11"/>
        <v/>
      </c>
      <c r="S124" t="str">
        <f>IF(OR(_xlfn.NUMBERVALUE(E124)&gt;='Báo cáo'!$C$6,_xlfn.NUMBERVALUE(I124)&gt;='Báo cáo'!$C$6),CONCATENATE(_xlfn.NUMBERVALUE(E124),"/",_xlfn.NUMBERVALUE(I124)),"")</f>
        <v/>
      </c>
      <c r="T124" t="str">
        <f>IF(Q124="Vắng","",IF(M124&lt;='Báo cáo'!$C$7,M124,""))</f>
        <v/>
      </c>
      <c r="U124" t="str">
        <f ca="1">IF(COUNTIFS(Source!$B$1:$B$1000,'Chi tiết'!B124,Source!$S$1:$S$1000,"Có")=0,"",INDEX(Source!$A$1:$S$1000,MATCH('Chi tiết'!B124,Source!$B$1:$B$1000,0)-1+MATCH("Có",INDIRECT("Source!S"&amp;MATCH('Chi tiết'!B124,Source!$B$1:$B$1000,0)&amp;":S"&amp;MATCH('Chi tiết'!B124,Source!$B$1:$B$1000,0)+COUNTIF(Source!$B$1:$B$1000,'Chi tiết'!B124)),0),1))</f>
        <v/>
      </c>
      <c r="V124" s="2" t="str">
        <f>IF(B122="","",IF(N124&lt;='Báo cáo'!$C$9,N124,""))</f>
        <v/>
      </c>
    </row>
    <row r="125" spans="1:22" x14ac:dyDescent="0.25">
      <c r="A125" t="str">
        <v/>
      </c>
      <c r="B125" t="str">
        <v/>
      </c>
      <c r="C125" s="21" t="str">
        <v/>
      </c>
      <c r="D125" s="21" t="str">
        <v/>
      </c>
      <c r="E125" s="21" t="str">
        <v/>
      </c>
      <c r="F125" s="21" t="str">
        <v/>
      </c>
      <c r="G125" s="21" t="str">
        <v/>
      </c>
      <c r="H125" s="21" t="str">
        <v/>
      </c>
      <c r="I125" s="21" t="str">
        <v/>
      </c>
      <c r="J125" s="21" t="str">
        <v/>
      </c>
      <c r="K125" s="21" t="str">
        <v/>
      </c>
      <c r="L125" s="23" t="str">
        <f t="shared" si="6"/>
        <v/>
      </c>
      <c r="M125" s="24" t="str">
        <f t="shared" si="7"/>
        <v/>
      </c>
      <c r="N125" s="15" t="str">
        <f t="shared" si="8"/>
        <v/>
      </c>
      <c r="O125" s="23" t="str">
        <f t="shared" si="9"/>
        <v/>
      </c>
      <c r="P125" s="23" t="str">
        <f>IF(B125="","",
IF(NOT(ISNUMBER(H125)),"Vắng",
IF(C125=1,IF(INDEX(Source!$A$1:$Q$1000,MATCH('Chi tiết'!B125,Source!$B$1:$B$1000,0),16)&lt;'Báo cáo'!$C$5,"Đi làm","Chốt trễ"),
IF(AND(C125=2,O125="Chốt trễ"),IF(INDEX(Source!$A$1:$Q$1000,MATCH('Chi tiết'!B125,Source!$B$1:$B$1000,0)+1,16)&lt;'Báo cáo'!$C$5,"Đi làm","Chốt trễ"),
IF(AND(C125=12,O125="Đi làm"),IF(INDEX(Source!$A$1:$Q$1000,MATCH('Chi tiết'!B125,Source!$B$1:$B$1000,0)+COUNTIFS(Source!$B$1:$B$1000,B125,Source!$Q$1:$Q$1000,"Sáng"),16)&lt;'Báo cáo'!$C$5,"Đi làm","Chốt trễ"),IF(O125="Chốt trễ",IF(INDEX(Source!$A$1:$Q$1000,MATCH('Chi tiết'!B125,Source!$B$1:$B$1000,0)+1,16)&lt;'Báo cáo'!$C$5,"Đi làm","Chốt trễ"),IF(INDEX(Source!$A$1:$Q$1000,MATCH('Chi tiết'!B125,Source!$B$1:$B$1000,0)+COUNTIFS(Source!$B$1:$B$1000,B125,Source!$Q$1:$Q$1000,"Sáng"),16)&lt;'Báo cáo'!$C$5,"Đi làm","Chốt trễ")))))))</f>
        <v/>
      </c>
      <c r="Q125" s="23" t="str">
        <f t="shared" si="10"/>
        <v/>
      </c>
      <c r="R125" s="14" t="str">
        <f t="shared" si="11"/>
        <v/>
      </c>
      <c r="S125" t="str">
        <f>IF(OR(_xlfn.NUMBERVALUE(E125)&gt;='Báo cáo'!$C$6,_xlfn.NUMBERVALUE(I125)&gt;='Báo cáo'!$C$6),CONCATENATE(_xlfn.NUMBERVALUE(E125),"/",_xlfn.NUMBERVALUE(I125)),"")</f>
        <v/>
      </c>
      <c r="T125" t="str">
        <f>IF(Q125="Vắng","",IF(M125&lt;='Báo cáo'!$C$7,M125,""))</f>
        <v/>
      </c>
      <c r="U125" t="str">
        <f ca="1">IF(COUNTIFS(Source!$B$1:$B$1000,'Chi tiết'!B125,Source!$S$1:$S$1000,"Có")=0,"",INDEX(Source!$A$1:$S$1000,MATCH('Chi tiết'!B125,Source!$B$1:$B$1000,0)-1+MATCH("Có",INDIRECT("Source!S"&amp;MATCH('Chi tiết'!B125,Source!$B$1:$B$1000,0)&amp;":S"&amp;MATCH('Chi tiết'!B125,Source!$B$1:$B$1000,0)+COUNTIF(Source!$B$1:$B$1000,'Chi tiết'!B125)),0),1))</f>
        <v/>
      </c>
      <c r="V125" s="2" t="str">
        <f>IF(B123="","",IF(N125&lt;='Báo cáo'!$C$9,N125,""))</f>
        <v/>
      </c>
    </row>
    <row r="126" spans="1:22" x14ac:dyDescent="0.25">
      <c r="A126" t="str">
        <v/>
      </c>
      <c r="B126" t="str">
        <v/>
      </c>
      <c r="C126" s="21" t="str">
        <v/>
      </c>
      <c r="D126" s="21" t="str">
        <v/>
      </c>
      <c r="E126" s="21" t="str">
        <v/>
      </c>
      <c r="F126" s="21" t="str">
        <v/>
      </c>
      <c r="G126" s="21" t="str">
        <v/>
      </c>
      <c r="H126" s="21" t="str">
        <v/>
      </c>
      <c r="I126" s="21" t="str">
        <v/>
      </c>
      <c r="J126" s="21" t="str">
        <v/>
      </c>
      <c r="K126" s="21" t="str">
        <v/>
      </c>
      <c r="L126" s="23" t="str">
        <f t="shared" si="6"/>
        <v/>
      </c>
      <c r="M126" s="24" t="str">
        <f t="shared" si="7"/>
        <v/>
      </c>
      <c r="N126" s="15" t="str">
        <f t="shared" si="8"/>
        <v/>
      </c>
      <c r="O126" s="23" t="str">
        <f t="shared" si="9"/>
        <v/>
      </c>
      <c r="P126" s="23" t="str">
        <f>IF(B126="","",
IF(NOT(ISNUMBER(H126)),"Vắng",
IF(C126=1,IF(INDEX(Source!$A$1:$Q$1000,MATCH('Chi tiết'!B126,Source!$B$1:$B$1000,0),16)&lt;'Báo cáo'!$C$5,"Đi làm","Chốt trễ"),
IF(AND(C126=2,O126="Chốt trễ"),IF(INDEX(Source!$A$1:$Q$1000,MATCH('Chi tiết'!B126,Source!$B$1:$B$1000,0)+1,16)&lt;'Báo cáo'!$C$5,"Đi làm","Chốt trễ"),
IF(AND(C126=12,O126="Đi làm"),IF(INDEX(Source!$A$1:$Q$1000,MATCH('Chi tiết'!B126,Source!$B$1:$B$1000,0)+COUNTIFS(Source!$B$1:$B$1000,B126,Source!$Q$1:$Q$1000,"Sáng"),16)&lt;'Báo cáo'!$C$5,"Đi làm","Chốt trễ"),IF(O126="Chốt trễ",IF(INDEX(Source!$A$1:$Q$1000,MATCH('Chi tiết'!B126,Source!$B$1:$B$1000,0)+1,16)&lt;'Báo cáo'!$C$5,"Đi làm","Chốt trễ"),IF(INDEX(Source!$A$1:$Q$1000,MATCH('Chi tiết'!B126,Source!$B$1:$B$1000,0)+COUNTIFS(Source!$B$1:$B$1000,B126,Source!$Q$1:$Q$1000,"Sáng"),16)&lt;'Báo cáo'!$C$5,"Đi làm","Chốt trễ")))))))</f>
        <v/>
      </c>
      <c r="Q126" s="23" t="str">
        <f t="shared" si="10"/>
        <v/>
      </c>
      <c r="R126" s="14" t="str">
        <f t="shared" si="11"/>
        <v/>
      </c>
      <c r="S126" t="str">
        <f>IF(OR(_xlfn.NUMBERVALUE(E126)&gt;='Báo cáo'!$C$6,_xlfn.NUMBERVALUE(I126)&gt;='Báo cáo'!$C$6),CONCATENATE(_xlfn.NUMBERVALUE(E126),"/",_xlfn.NUMBERVALUE(I126)),"")</f>
        <v/>
      </c>
      <c r="T126" t="str">
        <f>IF(Q126="Vắng","",IF(M126&lt;='Báo cáo'!$C$7,M126,""))</f>
        <v/>
      </c>
      <c r="U126" t="str">
        <f ca="1">IF(COUNTIFS(Source!$B$1:$B$1000,'Chi tiết'!B126,Source!$S$1:$S$1000,"Có")=0,"",INDEX(Source!$A$1:$S$1000,MATCH('Chi tiết'!B126,Source!$B$1:$B$1000,0)-1+MATCH("Có",INDIRECT("Source!S"&amp;MATCH('Chi tiết'!B126,Source!$B$1:$B$1000,0)&amp;":S"&amp;MATCH('Chi tiết'!B126,Source!$B$1:$B$1000,0)+COUNTIF(Source!$B$1:$B$1000,'Chi tiết'!B126)),0),1))</f>
        <v/>
      </c>
      <c r="V126" s="2" t="str">
        <f>IF(B124="","",IF(N126&lt;='Báo cáo'!$C$9,N126,""))</f>
        <v/>
      </c>
    </row>
    <row r="127" spans="1:22" x14ac:dyDescent="0.25">
      <c r="A127" t="str">
        <v/>
      </c>
      <c r="B127" t="str">
        <v/>
      </c>
      <c r="C127" s="21" t="str">
        <v/>
      </c>
      <c r="D127" s="21" t="str">
        <v/>
      </c>
      <c r="E127" s="21" t="str">
        <v/>
      </c>
      <c r="F127" s="21" t="str">
        <v/>
      </c>
      <c r="G127" s="21" t="str">
        <v/>
      </c>
      <c r="H127" s="21" t="str">
        <v/>
      </c>
      <c r="I127" s="21" t="str">
        <v/>
      </c>
      <c r="J127" s="21" t="str">
        <v/>
      </c>
      <c r="K127" s="21" t="str">
        <v/>
      </c>
      <c r="L127" s="23" t="str">
        <f t="shared" si="6"/>
        <v/>
      </c>
      <c r="M127" s="24" t="str">
        <f t="shared" si="7"/>
        <v/>
      </c>
      <c r="N127" s="15" t="str">
        <f t="shared" si="8"/>
        <v/>
      </c>
      <c r="O127" s="23" t="str">
        <f t="shared" si="9"/>
        <v/>
      </c>
      <c r="P127" s="23" t="str">
        <f>IF(B127="","",
IF(NOT(ISNUMBER(H127)),"Vắng",
IF(C127=1,IF(INDEX(Source!$A$1:$Q$1000,MATCH('Chi tiết'!B127,Source!$B$1:$B$1000,0),16)&lt;'Báo cáo'!$C$5,"Đi làm","Chốt trễ"),
IF(AND(C127=2,O127="Chốt trễ"),IF(INDEX(Source!$A$1:$Q$1000,MATCH('Chi tiết'!B127,Source!$B$1:$B$1000,0)+1,16)&lt;'Báo cáo'!$C$5,"Đi làm","Chốt trễ"),
IF(AND(C127=12,O127="Đi làm"),IF(INDEX(Source!$A$1:$Q$1000,MATCH('Chi tiết'!B127,Source!$B$1:$B$1000,0)+COUNTIFS(Source!$B$1:$B$1000,B127,Source!$Q$1:$Q$1000,"Sáng"),16)&lt;'Báo cáo'!$C$5,"Đi làm","Chốt trễ"),IF(O127="Chốt trễ",IF(INDEX(Source!$A$1:$Q$1000,MATCH('Chi tiết'!B127,Source!$B$1:$B$1000,0)+1,16)&lt;'Báo cáo'!$C$5,"Đi làm","Chốt trễ"),IF(INDEX(Source!$A$1:$Q$1000,MATCH('Chi tiết'!B127,Source!$B$1:$B$1000,0)+COUNTIFS(Source!$B$1:$B$1000,B127,Source!$Q$1:$Q$1000,"Sáng"),16)&lt;'Báo cáo'!$C$5,"Đi làm","Chốt trễ")))))))</f>
        <v/>
      </c>
      <c r="Q127" s="23" t="str">
        <f t="shared" si="10"/>
        <v/>
      </c>
      <c r="R127" s="14" t="str">
        <f t="shared" si="11"/>
        <v/>
      </c>
      <c r="S127" t="str">
        <f>IF(OR(_xlfn.NUMBERVALUE(E127)&gt;='Báo cáo'!$C$6,_xlfn.NUMBERVALUE(I127)&gt;='Báo cáo'!$C$6),CONCATENATE(_xlfn.NUMBERVALUE(E127),"/",_xlfn.NUMBERVALUE(I127)),"")</f>
        <v/>
      </c>
      <c r="T127" t="str">
        <f>IF(Q127="Vắng","",IF(M127&lt;='Báo cáo'!$C$7,M127,""))</f>
        <v/>
      </c>
      <c r="U127" t="str">
        <f ca="1">IF(COUNTIFS(Source!$B$1:$B$1000,'Chi tiết'!B127,Source!$S$1:$S$1000,"Có")=0,"",INDEX(Source!$A$1:$S$1000,MATCH('Chi tiết'!B127,Source!$B$1:$B$1000,0)-1+MATCH("Có",INDIRECT("Source!S"&amp;MATCH('Chi tiết'!B127,Source!$B$1:$B$1000,0)&amp;":S"&amp;MATCH('Chi tiết'!B127,Source!$B$1:$B$1000,0)+COUNTIF(Source!$B$1:$B$1000,'Chi tiết'!B127)),0),1))</f>
        <v/>
      </c>
      <c r="V127" s="2" t="str">
        <f>IF(B125="","",IF(N127&lt;='Báo cáo'!$C$9,N127,""))</f>
        <v/>
      </c>
    </row>
    <row r="128" spans="1:22" x14ac:dyDescent="0.25">
      <c r="A128" t="str">
        <v/>
      </c>
      <c r="B128" t="str">
        <v/>
      </c>
      <c r="C128" s="21" t="str">
        <v/>
      </c>
      <c r="D128" s="21" t="str">
        <v/>
      </c>
      <c r="E128" s="21" t="str">
        <v/>
      </c>
      <c r="F128" s="21" t="str">
        <v/>
      </c>
      <c r="G128" s="21" t="str">
        <v/>
      </c>
      <c r="H128" s="21" t="str">
        <v/>
      </c>
      <c r="I128" s="21" t="str">
        <v/>
      </c>
      <c r="J128" s="21" t="str">
        <v/>
      </c>
      <c r="K128" s="21" t="str">
        <v/>
      </c>
      <c r="L128" s="23" t="str">
        <f t="shared" si="6"/>
        <v/>
      </c>
      <c r="M128" s="24" t="str">
        <f t="shared" si="7"/>
        <v/>
      </c>
      <c r="N128" s="15" t="str">
        <f t="shared" si="8"/>
        <v/>
      </c>
      <c r="O128" s="23" t="str">
        <f t="shared" si="9"/>
        <v/>
      </c>
      <c r="P128" s="23" t="str">
        <f>IF(B128="","",
IF(NOT(ISNUMBER(H128)),"Vắng",
IF(C128=1,IF(INDEX(Source!$A$1:$Q$1000,MATCH('Chi tiết'!B128,Source!$B$1:$B$1000,0),16)&lt;'Báo cáo'!$C$5,"Đi làm","Chốt trễ"),
IF(AND(C128=2,O128="Chốt trễ"),IF(INDEX(Source!$A$1:$Q$1000,MATCH('Chi tiết'!B128,Source!$B$1:$B$1000,0)+1,16)&lt;'Báo cáo'!$C$5,"Đi làm","Chốt trễ"),
IF(AND(C128=12,O128="Đi làm"),IF(INDEX(Source!$A$1:$Q$1000,MATCH('Chi tiết'!B128,Source!$B$1:$B$1000,0)+COUNTIFS(Source!$B$1:$B$1000,B128,Source!$Q$1:$Q$1000,"Sáng"),16)&lt;'Báo cáo'!$C$5,"Đi làm","Chốt trễ"),IF(O128="Chốt trễ",IF(INDEX(Source!$A$1:$Q$1000,MATCH('Chi tiết'!B128,Source!$B$1:$B$1000,0)+1,16)&lt;'Báo cáo'!$C$5,"Đi làm","Chốt trễ"),IF(INDEX(Source!$A$1:$Q$1000,MATCH('Chi tiết'!B128,Source!$B$1:$B$1000,0)+COUNTIFS(Source!$B$1:$B$1000,B128,Source!$Q$1:$Q$1000,"Sáng"),16)&lt;'Báo cáo'!$C$5,"Đi làm","Chốt trễ")))))))</f>
        <v/>
      </c>
      <c r="Q128" s="23" t="str">
        <f t="shared" si="10"/>
        <v/>
      </c>
      <c r="R128" s="14" t="str">
        <f t="shared" si="11"/>
        <v/>
      </c>
      <c r="S128" t="str">
        <f>IF(OR(_xlfn.NUMBERVALUE(E128)&gt;='Báo cáo'!$C$6,_xlfn.NUMBERVALUE(I128)&gt;='Báo cáo'!$C$6),CONCATENATE(_xlfn.NUMBERVALUE(E128),"/",_xlfn.NUMBERVALUE(I128)),"")</f>
        <v/>
      </c>
      <c r="T128" t="str">
        <f>IF(Q128="Vắng","",IF(M128&lt;='Báo cáo'!$C$7,M128,""))</f>
        <v/>
      </c>
      <c r="U128" t="str">
        <f ca="1">IF(COUNTIFS(Source!$B$1:$B$1000,'Chi tiết'!B128,Source!$S$1:$S$1000,"Có")=0,"",INDEX(Source!$A$1:$S$1000,MATCH('Chi tiết'!B128,Source!$B$1:$B$1000,0)-1+MATCH("Có",INDIRECT("Source!S"&amp;MATCH('Chi tiết'!B128,Source!$B$1:$B$1000,0)&amp;":S"&amp;MATCH('Chi tiết'!B128,Source!$B$1:$B$1000,0)+COUNTIF(Source!$B$1:$B$1000,'Chi tiết'!B128)),0),1))</f>
        <v/>
      </c>
      <c r="V128" s="2" t="str">
        <f>IF(B126="","",IF(N128&lt;='Báo cáo'!$C$9,N128,""))</f>
        <v/>
      </c>
    </row>
    <row r="129" spans="1:22" x14ac:dyDescent="0.25">
      <c r="A129" t="str">
        <v/>
      </c>
      <c r="B129" t="str">
        <v/>
      </c>
      <c r="C129" s="21" t="str">
        <v/>
      </c>
      <c r="D129" s="21" t="str">
        <v/>
      </c>
      <c r="E129" s="21" t="str">
        <v/>
      </c>
      <c r="F129" s="21" t="str">
        <v/>
      </c>
      <c r="G129" s="21" t="str">
        <v/>
      </c>
      <c r="H129" s="21" t="str">
        <v/>
      </c>
      <c r="I129" s="21" t="str">
        <v/>
      </c>
      <c r="J129" s="21" t="str">
        <v/>
      </c>
      <c r="K129" s="21" t="str">
        <v/>
      </c>
      <c r="L129" s="23" t="str">
        <f t="shared" si="6"/>
        <v/>
      </c>
      <c r="M129" s="24" t="str">
        <f t="shared" si="7"/>
        <v/>
      </c>
      <c r="N129" s="15" t="str">
        <f t="shared" si="8"/>
        <v/>
      </c>
      <c r="O129" s="23" t="str">
        <f t="shared" si="9"/>
        <v/>
      </c>
      <c r="P129" s="23" t="str">
        <f>IF(B129="","",
IF(NOT(ISNUMBER(H129)),"Vắng",
IF(C129=1,IF(INDEX(Source!$A$1:$Q$1000,MATCH('Chi tiết'!B129,Source!$B$1:$B$1000,0),16)&lt;'Báo cáo'!$C$5,"Đi làm","Chốt trễ"),
IF(AND(C129=2,O129="Chốt trễ"),IF(INDEX(Source!$A$1:$Q$1000,MATCH('Chi tiết'!B129,Source!$B$1:$B$1000,0)+1,16)&lt;'Báo cáo'!$C$5,"Đi làm","Chốt trễ"),
IF(AND(C129=12,O129="Đi làm"),IF(INDEX(Source!$A$1:$Q$1000,MATCH('Chi tiết'!B129,Source!$B$1:$B$1000,0)+COUNTIFS(Source!$B$1:$B$1000,B129,Source!$Q$1:$Q$1000,"Sáng"),16)&lt;'Báo cáo'!$C$5,"Đi làm","Chốt trễ"),IF(O129="Chốt trễ",IF(INDEX(Source!$A$1:$Q$1000,MATCH('Chi tiết'!B129,Source!$B$1:$B$1000,0)+1,16)&lt;'Báo cáo'!$C$5,"Đi làm","Chốt trễ"),IF(INDEX(Source!$A$1:$Q$1000,MATCH('Chi tiết'!B129,Source!$B$1:$B$1000,0)+COUNTIFS(Source!$B$1:$B$1000,B129,Source!$Q$1:$Q$1000,"Sáng"),16)&lt;'Báo cáo'!$C$5,"Đi làm","Chốt trễ")))))))</f>
        <v/>
      </c>
      <c r="Q129" s="23" t="str">
        <f t="shared" si="10"/>
        <v/>
      </c>
      <c r="R129" s="14" t="str">
        <f t="shared" si="11"/>
        <v/>
      </c>
      <c r="S129" t="str">
        <f>IF(OR(_xlfn.NUMBERVALUE(E129)&gt;='Báo cáo'!$C$6,_xlfn.NUMBERVALUE(I129)&gt;='Báo cáo'!$C$6),CONCATENATE(_xlfn.NUMBERVALUE(E129),"/",_xlfn.NUMBERVALUE(I129)),"")</f>
        <v/>
      </c>
      <c r="T129" t="str">
        <f>IF(Q129="Vắng","",IF(M129&lt;='Báo cáo'!$C$7,M129,""))</f>
        <v/>
      </c>
      <c r="U129" t="str">
        <f ca="1">IF(COUNTIFS(Source!$B$1:$B$1000,'Chi tiết'!B129,Source!$S$1:$S$1000,"Có")=0,"",INDEX(Source!$A$1:$S$1000,MATCH('Chi tiết'!B129,Source!$B$1:$B$1000,0)-1+MATCH("Có",INDIRECT("Source!S"&amp;MATCH('Chi tiết'!B129,Source!$B$1:$B$1000,0)&amp;":S"&amp;MATCH('Chi tiết'!B129,Source!$B$1:$B$1000,0)+COUNTIF(Source!$B$1:$B$1000,'Chi tiết'!B129)),0),1))</f>
        <v/>
      </c>
      <c r="V129" s="2" t="str">
        <f>IF(B127="","",IF(N129&lt;='Báo cáo'!$C$9,N129,""))</f>
        <v/>
      </c>
    </row>
    <row r="130" spans="1:22" x14ac:dyDescent="0.25">
      <c r="A130" t="str">
        <v/>
      </c>
      <c r="B130" t="str">
        <v/>
      </c>
      <c r="C130" s="21" t="str">
        <v/>
      </c>
      <c r="D130" s="21" t="str">
        <v/>
      </c>
      <c r="E130" s="21" t="str">
        <v/>
      </c>
      <c r="F130" s="21" t="str">
        <v/>
      </c>
      <c r="G130" s="21" t="str">
        <v/>
      </c>
      <c r="H130" s="21" t="str">
        <v/>
      </c>
      <c r="I130" s="21" t="str">
        <v/>
      </c>
      <c r="J130" s="21" t="str">
        <v/>
      </c>
      <c r="K130" s="21" t="str">
        <v/>
      </c>
      <c r="L130" s="23" t="str">
        <f t="shared" si="6"/>
        <v/>
      </c>
      <c r="M130" s="24" t="str">
        <f t="shared" si="7"/>
        <v/>
      </c>
      <c r="N130" s="15" t="str">
        <f t="shared" si="8"/>
        <v/>
      </c>
      <c r="O130" s="23" t="str">
        <f t="shared" si="9"/>
        <v/>
      </c>
      <c r="P130" s="23" t="str">
        <f>IF(B130="","",
IF(NOT(ISNUMBER(H130)),"Vắng",
IF(C130=1,IF(INDEX(Source!$A$1:$Q$1000,MATCH('Chi tiết'!B130,Source!$B$1:$B$1000,0),16)&lt;'Báo cáo'!$C$5,"Đi làm","Chốt trễ"),
IF(AND(C130=2,O130="Chốt trễ"),IF(INDEX(Source!$A$1:$Q$1000,MATCH('Chi tiết'!B130,Source!$B$1:$B$1000,0)+1,16)&lt;'Báo cáo'!$C$5,"Đi làm","Chốt trễ"),
IF(AND(C130=12,O130="Đi làm"),IF(INDEX(Source!$A$1:$Q$1000,MATCH('Chi tiết'!B130,Source!$B$1:$B$1000,0)+COUNTIFS(Source!$B$1:$B$1000,B130,Source!$Q$1:$Q$1000,"Sáng"),16)&lt;'Báo cáo'!$C$5,"Đi làm","Chốt trễ"),IF(O130="Chốt trễ",IF(INDEX(Source!$A$1:$Q$1000,MATCH('Chi tiết'!B130,Source!$B$1:$B$1000,0)+1,16)&lt;'Báo cáo'!$C$5,"Đi làm","Chốt trễ"),IF(INDEX(Source!$A$1:$Q$1000,MATCH('Chi tiết'!B130,Source!$B$1:$B$1000,0)+COUNTIFS(Source!$B$1:$B$1000,B130,Source!$Q$1:$Q$1000,"Sáng"),16)&lt;'Báo cáo'!$C$5,"Đi làm","Chốt trễ")))))))</f>
        <v/>
      </c>
      <c r="Q130" s="23" t="str">
        <f t="shared" si="10"/>
        <v/>
      </c>
      <c r="R130" s="14" t="str">
        <f t="shared" si="11"/>
        <v/>
      </c>
      <c r="S130" t="str">
        <f>IF(OR(_xlfn.NUMBERVALUE(E130)&gt;='Báo cáo'!$C$6,_xlfn.NUMBERVALUE(I130)&gt;='Báo cáo'!$C$6),CONCATENATE(_xlfn.NUMBERVALUE(E130),"/",_xlfn.NUMBERVALUE(I130)),"")</f>
        <v/>
      </c>
      <c r="T130" t="str">
        <f>IF(Q130="Vắng","",IF(M130&lt;='Báo cáo'!$C$7,M130,""))</f>
        <v/>
      </c>
      <c r="U130" t="str">
        <f ca="1">IF(COUNTIFS(Source!$B$1:$B$1000,'Chi tiết'!B130,Source!$S$1:$S$1000,"Có")=0,"",INDEX(Source!$A$1:$S$1000,MATCH('Chi tiết'!B130,Source!$B$1:$B$1000,0)-1+MATCH("Có",INDIRECT("Source!S"&amp;MATCH('Chi tiết'!B130,Source!$B$1:$B$1000,0)&amp;":S"&amp;MATCH('Chi tiết'!B130,Source!$B$1:$B$1000,0)+COUNTIF(Source!$B$1:$B$1000,'Chi tiết'!B130)),0),1))</f>
        <v/>
      </c>
      <c r="V130" s="2" t="str">
        <f>IF(B128="","",IF(N130&lt;='Báo cáo'!$C$9,N130,""))</f>
        <v/>
      </c>
    </row>
    <row r="131" spans="1:22" x14ac:dyDescent="0.25">
      <c r="A131" t="str">
        <v/>
      </c>
      <c r="B131" t="str">
        <v/>
      </c>
      <c r="C131" s="21" t="str">
        <v/>
      </c>
      <c r="D131" s="21" t="str">
        <v/>
      </c>
      <c r="E131" s="21" t="str">
        <v/>
      </c>
      <c r="F131" s="21" t="str">
        <v/>
      </c>
      <c r="G131" s="21" t="str">
        <v/>
      </c>
      <c r="H131" s="21" t="str">
        <v/>
      </c>
      <c r="I131" s="21" t="str">
        <v/>
      </c>
      <c r="J131" s="21" t="str">
        <v/>
      </c>
      <c r="K131" s="21" t="str">
        <v/>
      </c>
      <c r="L131" s="23" t="str">
        <f t="shared" si="6"/>
        <v/>
      </c>
      <c r="M131" s="24" t="str">
        <f t="shared" si="7"/>
        <v/>
      </c>
      <c r="N131" s="15" t="str">
        <f t="shared" si="8"/>
        <v/>
      </c>
      <c r="O131" s="23" t="str">
        <f t="shared" si="9"/>
        <v/>
      </c>
      <c r="P131" s="23" t="str">
        <f>IF(B131="","",
IF(NOT(ISNUMBER(H131)),"Vắng",
IF(C131=1,IF(INDEX(Source!$A$1:$Q$1000,MATCH('Chi tiết'!B131,Source!$B$1:$B$1000,0),16)&lt;'Báo cáo'!$C$5,"Đi làm","Chốt trễ"),
IF(AND(C131=2,O131="Chốt trễ"),IF(INDEX(Source!$A$1:$Q$1000,MATCH('Chi tiết'!B131,Source!$B$1:$B$1000,0)+1,16)&lt;'Báo cáo'!$C$5,"Đi làm","Chốt trễ"),
IF(AND(C131=12,O131="Đi làm"),IF(INDEX(Source!$A$1:$Q$1000,MATCH('Chi tiết'!B131,Source!$B$1:$B$1000,0)+COUNTIFS(Source!$B$1:$B$1000,B131,Source!$Q$1:$Q$1000,"Sáng"),16)&lt;'Báo cáo'!$C$5,"Đi làm","Chốt trễ"),IF(O131="Chốt trễ",IF(INDEX(Source!$A$1:$Q$1000,MATCH('Chi tiết'!B131,Source!$B$1:$B$1000,0)+1,16)&lt;'Báo cáo'!$C$5,"Đi làm","Chốt trễ"),IF(INDEX(Source!$A$1:$Q$1000,MATCH('Chi tiết'!B131,Source!$B$1:$B$1000,0)+COUNTIFS(Source!$B$1:$B$1000,B131,Source!$Q$1:$Q$1000,"Sáng"),16)&lt;'Báo cáo'!$C$5,"Đi làm","Chốt trễ")))))))</f>
        <v/>
      </c>
      <c r="Q131" s="23" t="str">
        <f t="shared" si="10"/>
        <v/>
      </c>
      <c r="R131" s="14" t="str">
        <f t="shared" si="11"/>
        <v/>
      </c>
      <c r="S131" t="str">
        <f>IF(OR(_xlfn.NUMBERVALUE(E131)&gt;='Báo cáo'!$C$6,_xlfn.NUMBERVALUE(I131)&gt;='Báo cáo'!$C$6),CONCATENATE(_xlfn.NUMBERVALUE(E131),"/",_xlfn.NUMBERVALUE(I131)),"")</f>
        <v/>
      </c>
      <c r="T131" t="str">
        <f>IF(Q131="Vắng","",IF(M131&lt;='Báo cáo'!$C$7,M131,""))</f>
        <v/>
      </c>
      <c r="U131" t="str">
        <f ca="1">IF(COUNTIFS(Source!$B$1:$B$1000,'Chi tiết'!B131,Source!$S$1:$S$1000,"Có")=0,"",INDEX(Source!$A$1:$S$1000,MATCH('Chi tiết'!B131,Source!$B$1:$B$1000,0)-1+MATCH("Có",INDIRECT("Source!S"&amp;MATCH('Chi tiết'!B131,Source!$B$1:$B$1000,0)&amp;":S"&amp;MATCH('Chi tiết'!B131,Source!$B$1:$B$1000,0)+COUNTIF(Source!$B$1:$B$1000,'Chi tiết'!B131)),0),1))</f>
        <v/>
      </c>
      <c r="V131" s="2" t="str">
        <f>IF(B129="","",IF(N131&lt;='Báo cáo'!$C$9,N131,""))</f>
        <v/>
      </c>
    </row>
    <row r="132" spans="1:22" x14ac:dyDescent="0.25">
      <c r="A132" t="str">
        <v/>
      </c>
      <c r="B132" t="str">
        <v/>
      </c>
      <c r="C132" s="21" t="str">
        <v/>
      </c>
      <c r="D132" s="21" t="str">
        <v/>
      </c>
      <c r="E132" s="21" t="str">
        <v/>
      </c>
      <c r="F132" s="21" t="str">
        <v/>
      </c>
      <c r="G132" s="21" t="str">
        <v/>
      </c>
      <c r="H132" s="21" t="str">
        <v/>
      </c>
      <c r="I132" s="21" t="str">
        <v/>
      </c>
      <c r="J132" s="21" t="str">
        <v/>
      </c>
      <c r="K132" s="21" t="str">
        <v/>
      </c>
      <c r="L132" s="23" t="str">
        <f t="shared" ref="L132:L195" si="12">IF(AND(D132="",H132=""),"",IF(OR(D132="",H132=""),_xlfn.NUMBERVALUE(D132)+_xlfn.NUMBERVALUE(H132),IFERROR(D132+H132,"")))</f>
        <v/>
      </c>
      <c r="M132" s="24" t="str">
        <f t="shared" ref="M132:M195" si="13">IF(AND(E132="",I132=""),"",IF(OR(E132="",I132=""),_xlfn.NUMBERVALUE(E132)+_xlfn.NUMBERVALUE(I132),IFERROR(E132+I132,"")))</f>
        <v/>
      </c>
      <c r="N132" s="15" t="str">
        <f t="shared" ref="N132:N195" si="14">IFERROR(M132/L132,"")</f>
        <v/>
      </c>
      <c r="O132" s="23" t="str">
        <f t="shared" ref="O132:O195" si="15">IF(B132="","",IF(C132&gt;=2,
IF(ISNUMBER(D132),"Đi làm","Chốt trễ"),
IF(C132=1,
IF(ISNUMBER(D132),"Đi làm","Vắng"),
"Vắng")))</f>
        <v/>
      </c>
      <c r="P132" s="23" t="str">
        <f>IF(B132="","",
IF(NOT(ISNUMBER(H132)),"Vắng",
IF(C132=1,IF(INDEX(Source!$A$1:$Q$1000,MATCH('Chi tiết'!B132,Source!$B$1:$B$1000,0),16)&lt;'Báo cáo'!$C$5,"Đi làm","Chốt trễ"),
IF(AND(C132=2,O132="Chốt trễ"),IF(INDEX(Source!$A$1:$Q$1000,MATCH('Chi tiết'!B132,Source!$B$1:$B$1000,0)+1,16)&lt;'Báo cáo'!$C$5,"Đi làm","Chốt trễ"),
IF(AND(C132=12,O132="Đi làm"),IF(INDEX(Source!$A$1:$Q$1000,MATCH('Chi tiết'!B132,Source!$B$1:$B$1000,0)+COUNTIFS(Source!$B$1:$B$1000,B132,Source!$Q$1:$Q$1000,"Sáng"),16)&lt;'Báo cáo'!$C$5,"Đi làm","Chốt trễ"),IF(O132="Chốt trễ",IF(INDEX(Source!$A$1:$Q$1000,MATCH('Chi tiết'!B132,Source!$B$1:$B$1000,0)+1,16)&lt;'Báo cáo'!$C$5,"Đi làm","Chốt trễ"),IF(INDEX(Source!$A$1:$Q$1000,MATCH('Chi tiết'!B132,Source!$B$1:$B$1000,0)+COUNTIFS(Source!$B$1:$B$1000,B132,Source!$Q$1:$Q$1000,"Sáng"),16)&lt;'Báo cáo'!$C$5,"Đi làm","Chốt trễ")))))))</f>
        <v/>
      </c>
      <c r="Q132" s="23" t="str">
        <f t="shared" ref="Q132:Q195" si="16">IF(B132="","",IF(C132=0,"Vắng","Đi làm"))</f>
        <v/>
      </c>
      <c r="R132" s="14" t="str">
        <f t="shared" ref="R132:R195" si="17">IF(B132="","",IF(Q132="Vắng","Vắng",IF(OR(O132="Chốt trễ",P132="Chốt trễ"),"Trễ giờ","Đúng giờ")))</f>
        <v/>
      </c>
      <c r="S132" t="str">
        <f>IF(OR(_xlfn.NUMBERVALUE(E132)&gt;='Báo cáo'!$C$6,_xlfn.NUMBERVALUE(I132)&gt;='Báo cáo'!$C$6),CONCATENATE(_xlfn.NUMBERVALUE(E132),"/",_xlfn.NUMBERVALUE(I132)),"")</f>
        <v/>
      </c>
      <c r="T132" t="str">
        <f>IF(Q132="Vắng","",IF(M132&lt;='Báo cáo'!$C$7,M132,""))</f>
        <v/>
      </c>
      <c r="U132" t="str">
        <f ca="1">IF(COUNTIFS(Source!$B$1:$B$1000,'Chi tiết'!B132,Source!$S$1:$S$1000,"Có")=0,"",INDEX(Source!$A$1:$S$1000,MATCH('Chi tiết'!B132,Source!$B$1:$B$1000,0)-1+MATCH("Có",INDIRECT("Source!S"&amp;MATCH('Chi tiết'!B132,Source!$B$1:$B$1000,0)&amp;":S"&amp;MATCH('Chi tiết'!B132,Source!$B$1:$B$1000,0)+COUNTIF(Source!$B$1:$B$1000,'Chi tiết'!B132)),0),1))</f>
        <v/>
      </c>
      <c r="V132" s="2" t="str">
        <f>IF(B130="","",IF(N132&lt;='Báo cáo'!$C$9,N132,""))</f>
        <v/>
      </c>
    </row>
    <row r="133" spans="1:22" x14ac:dyDescent="0.25">
      <c r="A133" t="str">
        <v/>
      </c>
      <c r="B133" t="str">
        <v/>
      </c>
      <c r="C133" s="21" t="str">
        <v/>
      </c>
      <c r="D133" s="21" t="str">
        <v/>
      </c>
      <c r="E133" s="21" t="str">
        <v/>
      </c>
      <c r="F133" s="21" t="str">
        <v/>
      </c>
      <c r="G133" s="21" t="str">
        <v/>
      </c>
      <c r="H133" s="21" t="str">
        <v/>
      </c>
      <c r="I133" s="21" t="str">
        <v/>
      </c>
      <c r="J133" s="21" t="str">
        <v/>
      </c>
      <c r="K133" s="21" t="str">
        <v/>
      </c>
      <c r="L133" s="23" t="str">
        <f t="shared" si="12"/>
        <v/>
      </c>
      <c r="M133" s="24" t="str">
        <f t="shared" si="13"/>
        <v/>
      </c>
      <c r="N133" s="15" t="str">
        <f t="shared" si="14"/>
        <v/>
      </c>
      <c r="O133" s="23" t="str">
        <f t="shared" si="15"/>
        <v/>
      </c>
      <c r="P133" s="23" t="str">
        <f>IF(B133="","",
IF(NOT(ISNUMBER(H133)),"Vắng",
IF(C133=1,IF(INDEX(Source!$A$1:$Q$1000,MATCH('Chi tiết'!B133,Source!$B$1:$B$1000,0),16)&lt;'Báo cáo'!$C$5,"Đi làm","Chốt trễ"),
IF(AND(C133=2,O133="Chốt trễ"),IF(INDEX(Source!$A$1:$Q$1000,MATCH('Chi tiết'!B133,Source!$B$1:$B$1000,0)+1,16)&lt;'Báo cáo'!$C$5,"Đi làm","Chốt trễ"),
IF(AND(C133=12,O133="Đi làm"),IF(INDEX(Source!$A$1:$Q$1000,MATCH('Chi tiết'!B133,Source!$B$1:$B$1000,0)+COUNTIFS(Source!$B$1:$B$1000,B133,Source!$Q$1:$Q$1000,"Sáng"),16)&lt;'Báo cáo'!$C$5,"Đi làm","Chốt trễ"),IF(O133="Chốt trễ",IF(INDEX(Source!$A$1:$Q$1000,MATCH('Chi tiết'!B133,Source!$B$1:$B$1000,0)+1,16)&lt;'Báo cáo'!$C$5,"Đi làm","Chốt trễ"),IF(INDEX(Source!$A$1:$Q$1000,MATCH('Chi tiết'!B133,Source!$B$1:$B$1000,0)+COUNTIFS(Source!$B$1:$B$1000,B133,Source!$Q$1:$Q$1000,"Sáng"),16)&lt;'Báo cáo'!$C$5,"Đi làm","Chốt trễ")))))))</f>
        <v/>
      </c>
      <c r="Q133" s="23" t="str">
        <f t="shared" si="16"/>
        <v/>
      </c>
      <c r="R133" s="14" t="str">
        <f t="shared" si="17"/>
        <v/>
      </c>
      <c r="S133" t="str">
        <f>IF(OR(_xlfn.NUMBERVALUE(E133)&gt;='Báo cáo'!$C$6,_xlfn.NUMBERVALUE(I133)&gt;='Báo cáo'!$C$6),CONCATENATE(_xlfn.NUMBERVALUE(E133),"/",_xlfn.NUMBERVALUE(I133)),"")</f>
        <v/>
      </c>
      <c r="T133" t="str">
        <f>IF(Q133="Vắng","",IF(M133&lt;='Báo cáo'!$C$7,M133,""))</f>
        <v/>
      </c>
      <c r="U133" t="str">
        <f ca="1">IF(COUNTIFS(Source!$B$1:$B$1000,'Chi tiết'!B133,Source!$S$1:$S$1000,"Có")=0,"",INDEX(Source!$A$1:$S$1000,MATCH('Chi tiết'!B133,Source!$B$1:$B$1000,0)-1+MATCH("Có",INDIRECT("Source!S"&amp;MATCH('Chi tiết'!B133,Source!$B$1:$B$1000,0)&amp;":S"&amp;MATCH('Chi tiết'!B133,Source!$B$1:$B$1000,0)+COUNTIF(Source!$B$1:$B$1000,'Chi tiết'!B133)),0),1))</f>
        <v/>
      </c>
      <c r="V133" s="2" t="str">
        <f>IF(B131="","",IF(N133&lt;='Báo cáo'!$C$9,N133,""))</f>
        <v/>
      </c>
    </row>
    <row r="134" spans="1:22" x14ac:dyDescent="0.25">
      <c r="A134" t="str">
        <v/>
      </c>
      <c r="B134" t="str">
        <v/>
      </c>
      <c r="C134" s="21" t="str">
        <v/>
      </c>
      <c r="D134" s="21" t="str">
        <v/>
      </c>
      <c r="E134" s="21" t="str">
        <v/>
      </c>
      <c r="F134" s="21" t="str">
        <v/>
      </c>
      <c r="G134" s="21" t="str">
        <v/>
      </c>
      <c r="H134" s="21" t="str">
        <v/>
      </c>
      <c r="I134" s="21" t="str">
        <v/>
      </c>
      <c r="J134" s="21" t="str">
        <v/>
      </c>
      <c r="K134" s="21" t="str">
        <v/>
      </c>
      <c r="L134" s="23" t="str">
        <f t="shared" si="12"/>
        <v/>
      </c>
      <c r="M134" s="24" t="str">
        <f t="shared" si="13"/>
        <v/>
      </c>
      <c r="N134" s="15" t="str">
        <f t="shared" si="14"/>
        <v/>
      </c>
      <c r="O134" s="23" t="str">
        <f t="shared" si="15"/>
        <v/>
      </c>
      <c r="P134" s="23" t="str">
        <f>IF(B134="","",
IF(NOT(ISNUMBER(H134)),"Vắng",
IF(C134=1,IF(INDEX(Source!$A$1:$Q$1000,MATCH('Chi tiết'!B134,Source!$B$1:$B$1000,0),16)&lt;'Báo cáo'!$C$5,"Đi làm","Chốt trễ"),
IF(AND(C134=2,O134="Chốt trễ"),IF(INDEX(Source!$A$1:$Q$1000,MATCH('Chi tiết'!B134,Source!$B$1:$B$1000,0)+1,16)&lt;'Báo cáo'!$C$5,"Đi làm","Chốt trễ"),
IF(AND(C134=12,O134="Đi làm"),IF(INDEX(Source!$A$1:$Q$1000,MATCH('Chi tiết'!B134,Source!$B$1:$B$1000,0)+COUNTIFS(Source!$B$1:$B$1000,B134,Source!$Q$1:$Q$1000,"Sáng"),16)&lt;'Báo cáo'!$C$5,"Đi làm","Chốt trễ"),IF(O134="Chốt trễ",IF(INDEX(Source!$A$1:$Q$1000,MATCH('Chi tiết'!B134,Source!$B$1:$B$1000,0)+1,16)&lt;'Báo cáo'!$C$5,"Đi làm","Chốt trễ"),IF(INDEX(Source!$A$1:$Q$1000,MATCH('Chi tiết'!B134,Source!$B$1:$B$1000,0)+COUNTIFS(Source!$B$1:$B$1000,B134,Source!$Q$1:$Q$1000,"Sáng"),16)&lt;'Báo cáo'!$C$5,"Đi làm","Chốt trễ")))))))</f>
        <v/>
      </c>
      <c r="Q134" s="23" t="str">
        <f t="shared" si="16"/>
        <v/>
      </c>
      <c r="R134" s="14" t="str">
        <f t="shared" si="17"/>
        <v/>
      </c>
      <c r="S134" t="str">
        <f>IF(OR(_xlfn.NUMBERVALUE(E134)&gt;='Báo cáo'!$C$6,_xlfn.NUMBERVALUE(I134)&gt;='Báo cáo'!$C$6),CONCATENATE(_xlfn.NUMBERVALUE(E134),"/",_xlfn.NUMBERVALUE(I134)),"")</f>
        <v/>
      </c>
      <c r="T134" t="str">
        <f>IF(Q134="Vắng","",IF(M134&lt;='Báo cáo'!$C$7,M134,""))</f>
        <v/>
      </c>
      <c r="U134" t="str">
        <f ca="1">IF(COUNTIFS(Source!$B$1:$B$1000,'Chi tiết'!B134,Source!$S$1:$S$1000,"Có")=0,"",INDEX(Source!$A$1:$S$1000,MATCH('Chi tiết'!B134,Source!$B$1:$B$1000,0)-1+MATCH("Có",INDIRECT("Source!S"&amp;MATCH('Chi tiết'!B134,Source!$B$1:$B$1000,0)&amp;":S"&amp;MATCH('Chi tiết'!B134,Source!$B$1:$B$1000,0)+COUNTIF(Source!$B$1:$B$1000,'Chi tiết'!B134)),0),1))</f>
        <v/>
      </c>
      <c r="V134" s="2" t="str">
        <f>IF(B132="","",IF(N134&lt;='Báo cáo'!$C$9,N134,""))</f>
        <v/>
      </c>
    </row>
    <row r="135" spans="1:22" x14ac:dyDescent="0.25">
      <c r="A135" t="str">
        <v/>
      </c>
      <c r="B135" t="str">
        <v/>
      </c>
      <c r="C135" s="21" t="str">
        <v/>
      </c>
      <c r="D135" s="21" t="str">
        <v/>
      </c>
      <c r="E135" s="21" t="str">
        <v/>
      </c>
      <c r="F135" s="21" t="str">
        <v/>
      </c>
      <c r="G135" s="21" t="str">
        <v/>
      </c>
      <c r="H135" s="21" t="str">
        <v/>
      </c>
      <c r="I135" s="21" t="str">
        <v/>
      </c>
      <c r="J135" s="21" t="str">
        <v/>
      </c>
      <c r="K135" s="21" t="str">
        <v/>
      </c>
      <c r="L135" s="23" t="str">
        <f t="shared" si="12"/>
        <v/>
      </c>
      <c r="M135" s="24" t="str">
        <f t="shared" si="13"/>
        <v/>
      </c>
      <c r="N135" s="15" t="str">
        <f t="shared" si="14"/>
        <v/>
      </c>
      <c r="O135" s="23" t="str">
        <f t="shared" si="15"/>
        <v/>
      </c>
      <c r="P135" s="23" t="str">
        <f>IF(B135="","",
IF(NOT(ISNUMBER(H135)),"Vắng",
IF(C135=1,IF(INDEX(Source!$A$1:$Q$1000,MATCH('Chi tiết'!B135,Source!$B$1:$B$1000,0),16)&lt;'Báo cáo'!$C$5,"Đi làm","Chốt trễ"),
IF(AND(C135=2,O135="Chốt trễ"),IF(INDEX(Source!$A$1:$Q$1000,MATCH('Chi tiết'!B135,Source!$B$1:$B$1000,0)+1,16)&lt;'Báo cáo'!$C$5,"Đi làm","Chốt trễ"),
IF(AND(C135=12,O135="Đi làm"),IF(INDEX(Source!$A$1:$Q$1000,MATCH('Chi tiết'!B135,Source!$B$1:$B$1000,0)+COUNTIFS(Source!$B$1:$B$1000,B135,Source!$Q$1:$Q$1000,"Sáng"),16)&lt;'Báo cáo'!$C$5,"Đi làm","Chốt trễ"),IF(O135="Chốt trễ",IF(INDEX(Source!$A$1:$Q$1000,MATCH('Chi tiết'!B135,Source!$B$1:$B$1000,0)+1,16)&lt;'Báo cáo'!$C$5,"Đi làm","Chốt trễ"),IF(INDEX(Source!$A$1:$Q$1000,MATCH('Chi tiết'!B135,Source!$B$1:$B$1000,0)+COUNTIFS(Source!$B$1:$B$1000,B135,Source!$Q$1:$Q$1000,"Sáng"),16)&lt;'Báo cáo'!$C$5,"Đi làm","Chốt trễ")))))))</f>
        <v/>
      </c>
      <c r="Q135" s="23" t="str">
        <f t="shared" si="16"/>
        <v/>
      </c>
      <c r="R135" s="14" t="str">
        <f t="shared" si="17"/>
        <v/>
      </c>
      <c r="S135" t="str">
        <f>IF(OR(_xlfn.NUMBERVALUE(E135)&gt;='Báo cáo'!$C$6,_xlfn.NUMBERVALUE(I135)&gt;='Báo cáo'!$C$6),CONCATENATE(_xlfn.NUMBERVALUE(E135),"/",_xlfn.NUMBERVALUE(I135)),"")</f>
        <v/>
      </c>
      <c r="T135" t="str">
        <f>IF(Q135="Vắng","",IF(M135&lt;='Báo cáo'!$C$7,M135,""))</f>
        <v/>
      </c>
      <c r="U135" t="str">
        <f ca="1">IF(COUNTIFS(Source!$B$1:$B$1000,'Chi tiết'!B135,Source!$S$1:$S$1000,"Có")=0,"",INDEX(Source!$A$1:$S$1000,MATCH('Chi tiết'!B135,Source!$B$1:$B$1000,0)-1+MATCH("Có",INDIRECT("Source!S"&amp;MATCH('Chi tiết'!B135,Source!$B$1:$B$1000,0)&amp;":S"&amp;MATCH('Chi tiết'!B135,Source!$B$1:$B$1000,0)+COUNTIF(Source!$B$1:$B$1000,'Chi tiết'!B135)),0),1))</f>
        <v/>
      </c>
      <c r="V135" s="2" t="str">
        <f>IF(B133="","",IF(N135&lt;='Báo cáo'!$C$9,N135,""))</f>
        <v/>
      </c>
    </row>
    <row r="136" spans="1:22" x14ac:dyDescent="0.25">
      <c r="A136" t="str">
        <v/>
      </c>
      <c r="B136" t="str">
        <v/>
      </c>
      <c r="C136" s="21" t="str">
        <v/>
      </c>
      <c r="D136" s="21" t="str">
        <v/>
      </c>
      <c r="E136" s="21" t="str">
        <v/>
      </c>
      <c r="F136" s="21" t="str">
        <v/>
      </c>
      <c r="G136" s="21" t="str">
        <v/>
      </c>
      <c r="H136" s="21" t="str">
        <v/>
      </c>
      <c r="I136" s="21" t="str">
        <v/>
      </c>
      <c r="J136" s="21" t="str">
        <v/>
      </c>
      <c r="K136" s="21" t="str">
        <v/>
      </c>
      <c r="L136" s="23" t="str">
        <f t="shared" si="12"/>
        <v/>
      </c>
      <c r="M136" s="24" t="str">
        <f t="shared" si="13"/>
        <v/>
      </c>
      <c r="N136" s="15" t="str">
        <f t="shared" si="14"/>
        <v/>
      </c>
      <c r="O136" s="23" t="str">
        <f t="shared" si="15"/>
        <v/>
      </c>
      <c r="P136" s="23" t="str">
        <f>IF(B136="","",
IF(NOT(ISNUMBER(H136)),"Vắng",
IF(C136=1,IF(INDEX(Source!$A$1:$Q$1000,MATCH('Chi tiết'!B136,Source!$B$1:$B$1000,0),16)&lt;'Báo cáo'!$C$5,"Đi làm","Chốt trễ"),
IF(AND(C136=2,O136="Chốt trễ"),IF(INDEX(Source!$A$1:$Q$1000,MATCH('Chi tiết'!B136,Source!$B$1:$B$1000,0)+1,16)&lt;'Báo cáo'!$C$5,"Đi làm","Chốt trễ"),
IF(AND(C136=12,O136="Đi làm"),IF(INDEX(Source!$A$1:$Q$1000,MATCH('Chi tiết'!B136,Source!$B$1:$B$1000,0)+COUNTIFS(Source!$B$1:$B$1000,B136,Source!$Q$1:$Q$1000,"Sáng"),16)&lt;'Báo cáo'!$C$5,"Đi làm","Chốt trễ"),IF(O136="Chốt trễ",IF(INDEX(Source!$A$1:$Q$1000,MATCH('Chi tiết'!B136,Source!$B$1:$B$1000,0)+1,16)&lt;'Báo cáo'!$C$5,"Đi làm","Chốt trễ"),IF(INDEX(Source!$A$1:$Q$1000,MATCH('Chi tiết'!B136,Source!$B$1:$B$1000,0)+COUNTIFS(Source!$B$1:$B$1000,B136,Source!$Q$1:$Q$1000,"Sáng"),16)&lt;'Báo cáo'!$C$5,"Đi làm","Chốt trễ")))))))</f>
        <v/>
      </c>
      <c r="Q136" s="23" t="str">
        <f t="shared" si="16"/>
        <v/>
      </c>
      <c r="R136" s="14" t="str">
        <f t="shared" si="17"/>
        <v/>
      </c>
      <c r="S136" t="str">
        <f>IF(OR(_xlfn.NUMBERVALUE(E136)&gt;='Báo cáo'!$C$6,_xlfn.NUMBERVALUE(I136)&gt;='Báo cáo'!$C$6),CONCATENATE(_xlfn.NUMBERVALUE(E136),"/",_xlfn.NUMBERVALUE(I136)),"")</f>
        <v/>
      </c>
      <c r="T136" t="str">
        <f>IF(Q136="Vắng","",IF(M136&lt;='Báo cáo'!$C$7,M136,""))</f>
        <v/>
      </c>
      <c r="U136" t="str">
        <f ca="1">IF(COUNTIFS(Source!$B$1:$B$1000,'Chi tiết'!B136,Source!$S$1:$S$1000,"Có")=0,"",INDEX(Source!$A$1:$S$1000,MATCH('Chi tiết'!B136,Source!$B$1:$B$1000,0)-1+MATCH("Có",INDIRECT("Source!S"&amp;MATCH('Chi tiết'!B136,Source!$B$1:$B$1000,0)&amp;":S"&amp;MATCH('Chi tiết'!B136,Source!$B$1:$B$1000,0)+COUNTIF(Source!$B$1:$B$1000,'Chi tiết'!B136)),0),1))</f>
        <v/>
      </c>
      <c r="V136" s="2" t="str">
        <f>IF(B134="","",IF(N136&lt;='Báo cáo'!$C$9,N136,""))</f>
        <v/>
      </c>
    </row>
    <row r="137" spans="1:22" x14ac:dyDescent="0.25">
      <c r="A137" t="str">
        <v/>
      </c>
      <c r="B137" t="str">
        <v/>
      </c>
      <c r="C137" s="21" t="str">
        <v/>
      </c>
      <c r="D137" s="21" t="str">
        <v/>
      </c>
      <c r="E137" s="21" t="str">
        <v/>
      </c>
      <c r="F137" s="21" t="str">
        <v/>
      </c>
      <c r="G137" s="21" t="str">
        <v/>
      </c>
      <c r="H137" s="21" t="str">
        <v/>
      </c>
      <c r="I137" s="21" t="str">
        <v/>
      </c>
      <c r="J137" s="21" t="str">
        <v/>
      </c>
      <c r="K137" s="21" t="str">
        <v/>
      </c>
      <c r="L137" s="23" t="str">
        <f t="shared" si="12"/>
        <v/>
      </c>
      <c r="M137" s="24" t="str">
        <f t="shared" si="13"/>
        <v/>
      </c>
      <c r="N137" s="15" t="str">
        <f t="shared" si="14"/>
        <v/>
      </c>
      <c r="O137" s="23" t="str">
        <f t="shared" si="15"/>
        <v/>
      </c>
      <c r="P137" s="23" t="str">
        <f>IF(B137="","",
IF(NOT(ISNUMBER(H137)),"Vắng",
IF(C137=1,IF(INDEX(Source!$A$1:$Q$1000,MATCH('Chi tiết'!B137,Source!$B$1:$B$1000,0),16)&lt;'Báo cáo'!$C$5,"Đi làm","Chốt trễ"),
IF(AND(C137=2,O137="Chốt trễ"),IF(INDEX(Source!$A$1:$Q$1000,MATCH('Chi tiết'!B137,Source!$B$1:$B$1000,0)+1,16)&lt;'Báo cáo'!$C$5,"Đi làm","Chốt trễ"),
IF(AND(C137=12,O137="Đi làm"),IF(INDEX(Source!$A$1:$Q$1000,MATCH('Chi tiết'!B137,Source!$B$1:$B$1000,0)+COUNTIFS(Source!$B$1:$B$1000,B137,Source!$Q$1:$Q$1000,"Sáng"),16)&lt;'Báo cáo'!$C$5,"Đi làm","Chốt trễ"),IF(O137="Chốt trễ",IF(INDEX(Source!$A$1:$Q$1000,MATCH('Chi tiết'!B137,Source!$B$1:$B$1000,0)+1,16)&lt;'Báo cáo'!$C$5,"Đi làm","Chốt trễ"),IF(INDEX(Source!$A$1:$Q$1000,MATCH('Chi tiết'!B137,Source!$B$1:$B$1000,0)+COUNTIFS(Source!$B$1:$B$1000,B137,Source!$Q$1:$Q$1000,"Sáng"),16)&lt;'Báo cáo'!$C$5,"Đi làm","Chốt trễ")))))))</f>
        <v/>
      </c>
      <c r="Q137" s="23" t="str">
        <f t="shared" si="16"/>
        <v/>
      </c>
      <c r="R137" s="14" t="str">
        <f t="shared" si="17"/>
        <v/>
      </c>
      <c r="S137" t="str">
        <f>IF(OR(_xlfn.NUMBERVALUE(E137)&gt;='Báo cáo'!$C$6,_xlfn.NUMBERVALUE(I137)&gt;='Báo cáo'!$C$6),CONCATENATE(_xlfn.NUMBERVALUE(E137),"/",_xlfn.NUMBERVALUE(I137)),"")</f>
        <v/>
      </c>
      <c r="T137" t="str">
        <f>IF(Q137="Vắng","",IF(M137&lt;='Báo cáo'!$C$7,M137,""))</f>
        <v/>
      </c>
      <c r="U137" t="str">
        <f ca="1">IF(COUNTIFS(Source!$B$1:$B$1000,'Chi tiết'!B137,Source!$S$1:$S$1000,"Có")=0,"",INDEX(Source!$A$1:$S$1000,MATCH('Chi tiết'!B137,Source!$B$1:$B$1000,0)-1+MATCH("Có",INDIRECT("Source!S"&amp;MATCH('Chi tiết'!B137,Source!$B$1:$B$1000,0)&amp;":S"&amp;MATCH('Chi tiết'!B137,Source!$B$1:$B$1000,0)+COUNTIF(Source!$B$1:$B$1000,'Chi tiết'!B137)),0),1))</f>
        <v/>
      </c>
      <c r="V137" s="2" t="str">
        <f>IF(B135="","",IF(N137&lt;='Báo cáo'!$C$9,N137,""))</f>
        <v/>
      </c>
    </row>
    <row r="138" spans="1:22" x14ac:dyDescent="0.25">
      <c r="A138" t="str">
        <v/>
      </c>
      <c r="B138" t="str">
        <v/>
      </c>
      <c r="C138" s="21" t="str">
        <v/>
      </c>
      <c r="D138" s="21" t="str">
        <v/>
      </c>
      <c r="E138" s="21" t="str">
        <v/>
      </c>
      <c r="F138" s="21" t="str">
        <v/>
      </c>
      <c r="G138" s="21" t="str">
        <v/>
      </c>
      <c r="H138" s="21" t="str">
        <v/>
      </c>
      <c r="I138" s="21" t="str">
        <v/>
      </c>
      <c r="J138" s="21" t="str">
        <v/>
      </c>
      <c r="K138" s="21" t="str">
        <v/>
      </c>
      <c r="L138" s="23" t="str">
        <f t="shared" si="12"/>
        <v/>
      </c>
      <c r="M138" s="24" t="str">
        <f t="shared" si="13"/>
        <v/>
      </c>
      <c r="N138" s="15" t="str">
        <f t="shared" si="14"/>
        <v/>
      </c>
      <c r="O138" s="23" t="str">
        <f t="shared" si="15"/>
        <v/>
      </c>
      <c r="P138" s="23" t="str">
        <f>IF(B138="","",
IF(NOT(ISNUMBER(H138)),"Vắng",
IF(C138=1,IF(INDEX(Source!$A$1:$Q$1000,MATCH('Chi tiết'!B138,Source!$B$1:$B$1000,0),16)&lt;'Báo cáo'!$C$5,"Đi làm","Chốt trễ"),
IF(AND(C138=2,O138="Chốt trễ"),IF(INDEX(Source!$A$1:$Q$1000,MATCH('Chi tiết'!B138,Source!$B$1:$B$1000,0)+1,16)&lt;'Báo cáo'!$C$5,"Đi làm","Chốt trễ"),
IF(AND(C138=12,O138="Đi làm"),IF(INDEX(Source!$A$1:$Q$1000,MATCH('Chi tiết'!B138,Source!$B$1:$B$1000,0)+COUNTIFS(Source!$B$1:$B$1000,B138,Source!$Q$1:$Q$1000,"Sáng"),16)&lt;'Báo cáo'!$C$5,"Đi làm","Chốt trễ"),IF(O138="Chốt trễ",IF(INDEX(Source!$A$1:$Q$1000,MATCH('Chi tiết'!B138,Source!$B$1:$B$1000,0)+1,16)&lt;'Báo cáo'!$C$5,"Đi làm","Chốt trễ"),IF(INDEX(Source!$A$1:$Q$1000,MATCH('Chi tiết'!B138,Source!$B$1:$B$1000,0)+COUNTIFS(Source!$B$1:$B$1000,B138,Source!$Q$1:$Q$1000,"Sáng"),16)&lt;'Báo cáo'!$C$5,"Đi làm","Chốt trễ")))))))</f>
        <v/>
      </c>
      <c r="Q138" s="23" t="str">
        <f t="shared" si="16"/>
        <v/>
      </c>
      <c r="R138" s="14" t="str">
        <f t="shared" si="17"/>
        <v/>
      </c>
      <c r="S138" t="str">
        <f>IF(OR(_xlfn.NUMBERVALUE(E138)&gt;='Báo cáo'!$C$6,_xlfn.NUMBERVALUE(I138)&gt;='Báo cáo'!$C$6),CONCATENATE(_xlfn.NUMBERVALUE(E138),"/",_xlfn.NUMBERVALUE(I138)),"")</f>
        <v/>
      </c>
      <c r="T138" t="str">
        <f>IF(Q138="Vắng","",IF(M138&lt;='Báo cáo'!$C$7,M138,""))</f>
        <v/>
      </c>
      <c r="U138" t="str">
        <f ca="1">IF(COUNTIFS(Source!$B$1:$B$1000,'Chi tiết'!B138,Source!$S$1:$S$1000,"Có")=0,"",INDEX(Source!$A$1:$S$1000,MATCH('Chi tiết'!B138,Source!$B$1:$B$1000,0)-1+MATCH("Có",INDIRECT("Source!S"&amp;MATCH('Chi tiết'!B138,Source!$B$1:$B$1000,0)&amp;":S"&amp;MATCH('Chi tiết'!B138,Source!$B$1:$B$1000,0)+COUNTIF(Source!$B$1:$B$1000,'Chi tiết'!B138)),0),1))</f>
        <v/>
      </c>
      <c r="V138" s="2" t="str">
        <f>IF(B136="","",IF(N138&lt;='Báo cáo'!$C$9,N138,""))</f>
        <v/>
      </c>
    </row>
    <row r="139" spans="1:22" x14ac:dyDescent="0.25">
      <c r="A139" t="str">
        <v/>
      </c>
      <c r="B139" t="str">
        <v/>
      </c>
      <c r="C139" s="21" t="str">
        <v/>
      </c>
      <c r="D139" s="21" t="str">
        <v/>
      </c>
      <c r="E139" s="21" t="str">
        <v/>
      </c>
      <c r="F139" s="21" t="str">
        <v/>
      </c>
      <c r="G139" s="21" t="str">
        <v/>
      </c>
      <c r="H139" s="21" t="str">
        <v/>
      </c>
      <c r="I139" s="21" t="str">
        <v/>
      </c>
      <c r="J139" s="21" t="str">
        <v/>
      </c>
      <c r="K139" s="21" t="str">
        <v/>
      </c>
      <c r="L139" s="23" t="str">
        <f t="shared" si="12"/>
        <v/>
      </c>
      <c r="M139" s="24" t="str">
        <f t="shared" si="13"/>
        <v/>
      </c>
      <c r="N139" s="15" t="str">
        <f t="shared" si="14"/>
        <v/>
      </c>
      <c r="O139" s="23" t="str">
        <f t="shared" si="15"/>
        <v/>
      </c>
      <c r="P139" s="23" t="str">
        <f>IF(B139="","",
IF(NOT(ISNUMBER(H139)),"Vắng",
IF(C139=1,IF(INDEX(Source!$A$1:$Q$1000,MATCH('Chi tiết'!B139,Source!$B$1:$B$1000,0),16)&lt;'Báo cáo'!$C$5,"Đi làm","Chốt trễ"),
IF(AND(C139=2,O139="Chốt trễ"),IF(INDEX(Source!$A$1:$Q$1000,MATCH('Chi tiết'!B139,Source!$B$1:$B$1000,0)+1,16)&lt;'Báo cáo'!$C$5,"Đi làm","Chốt trễ"),
IF(AND(C139=12,O139="Đi làm"),IF(INDEX(Source!$A$1:$Q$1000,MATCH('Chi tiết'!B139,Source!$B$1:$B$1000,0)+COUNTIFS(Source!$B$1:$B$1000,B139,Source!$Q$1:$Q$1000,"Sáng"),16)&lt;'Báo cáo'!$C$5,"Đi làm","Chốt trễ"),IF(O139="Chốt trễ",IF(INDEX(Source!$A$1:$Q$1000,MATCH('Chi tiết'!B139,Source!$B$1:$B$1000,0)+1,16)&lt;'Báo cáo'!$C$5,"Đi làm","Chốt trễ"),IF(INDEX(Source!$A$1:$Q$1000,MATCH('Chi tiết'!B139,Source!$B$1:$B$1000,0)+COUNTIFS(Source!$B$1:$B$1000,B139,Source!$Q$1:$Q$1000,"Sáng"),16)&lt;'Báo cáo'!$C$5,"Đi làm","Chốt trễ")))))))</f>
        <v/>
      </c>
      <c r="Q139" s="23" t="str">
        <f t="shared" si="16"/>
        <v/>
      </c>
      <c r="R139" s="14" t="str">
        <f t="shared" si="17"/>
        <v/>
      </c>
      <c r="S139" t="str">
        <f>IF(OR(_xlfn.NUMBERVALUE(E139)&gt;='Báo cáo'!$C$6,_xlfn.NUMBERVALUE(I139)&gt;='Báo cáo'!$C$6),CONCATENATE(_xlfn.NUMBERVALUE(E139),"/",_xlfn.NUMBERVALUE(I139)),"")</f>
        <v/>
      </c>
      <c r="T139" t="str">
        <f>IF(Q139="Vắng","",IF(M139&lt;='Báo cáo'!$C$7,M139,""))</f>
        <v/>
      </c>
      <c r="U139" t="str">
        <f ca="1">IF(COUNTIFS(Source!$B$1:$B$1000,'Chi tiết'!B139,Source!$S$1:$S$1000,"Có")=0,"",INDEX(Source!$A$1:$S$1000,MATCH('Chi tiết'!B139,Source!$B$1:$B$1000,0)-1+MATCH("Có",INDIRECT("Source!S"&amp;MATCH('Chi tiết'!B139,Source!$B$1:$B$1000,0)&amp;":S"&amp;MATCH('Chi tiết'!B139,Source!$B$1:$B$1000,0)+COUNTIF(Source!$B$1:$B$1000,'Chi tiết'!B139)),0),1))</f>
        <v/>
      </c>
      <c r="V139" s="2" t="str">
        <f>IF(B137="","",IF(N139&lt;='Báo cáo'!$C$9,N139,""))</f>
        <v/>
      </c>
    </row>
    <row r="140" spans="1:22" x14ac:dyDescent="0.25">
      <c r="A140" t="str">
        <v/>
      </c>
      <c r="B140" t="str">
        <v/>
      </c>
      <c r="C140" s="21" t="str">
        <v/>
      </c>
      <c r="D140" s="21" t="str">
        <v/>
      </c>
      <c r="E140" s="21" t="str">
        <v/>
      </c>
      <c r="F140" s="21" t="str">
        <v/>
      </c>
      <c r="G140" s="21" t="str">
        <v/>
      </c>
      <c r="H140" s="21" t="str">
        <v/>
      </c>
      <c r="I140" s="21" t="str">
        <v/>
      </c>
      <c r="J140" s="21" t="str">
        <v/>
      </c>
      <c r="K140" s="21" t="str">
        <v/>
      </c>
      <c r="L140" s="23" t="str">
        <f t="shared" si="12"/>
        <v/>
      </c>
      <c r="M140" s="24" t="str">
        <f t="shared" si="13"/>
        <v/>
      </c>
      <c r="N140" s="15" t="str">
        <f t="shared" si="14"/>
        <v/>
      </c>
      <c r="O140" s="23" t="str">
        <f t="shared" si="15"/>
        <v/>
      </c>
      <c r="P140" s="23" t="str">
        <f>IF(B140="","",
IF(NOT(ISNUMBER(H140)),"Vắng",
IF(C140=1,IF(INDEX(Source!$A$1:$Q$1000,MATCH('Chi tiết'!B140,Source!$B$1:$B$1000,0),16)&lt;'Báo cáo'!$C$5,"Đi làm","Chốt trễ"),
IF(AND(C140=2,O140="Chốt trễ"),IF(INDEX(Source!$A$1:$Q$1000,MATCH('Chi tiết'!B140,Source!$B$1:$B$1000,0)+1,16)&lt;'Báo cáo'!$C$5,"Đi làm","Chốt trễ"),
IF(AND(C140=12,O140="Đi làm"),IF(INDEX(Source!$A$1:$Q$1000,MATCH('Chi tiết'!B140,Source!$B$1:$B$1000,0)+COUNTIFS(Source!$B$1:$B$1000,B140,Source!$Q$1:$Q$1000,"Sáng"),16)&lt;'Báo cáo'!$C$5,"Đi làm","Chốt trễ"),IF(O140="Chốt trễ",IF(INDEX(Source!$A$1:$Q$1000,MATCH('Chi tiết'!B140,Source!$B$1:$B$1000,0)+1,16)&lt;'Báo cáo'!$C$5,"Đi làm","Chốt trễ"),IF(INDEX(Source!$A$1:$Q$1000,MATCH('Chi tiết'!B140,Source!$B$1:$B$1000,0)+COUNTIFS(Source!$B$1:$B$1000,B140,Source!$Q$1:$Q$1000,"Sáng"),16)&lt;'Báo cáo'!$C$5,"Đi làm","Chốt trễ")))))))</f>
        <v/>
      </c>
      <c r="Q140" s="23" t="str">
        <f t="shared" si="16"/>
        <v/>
      </c>
      <c r="R140" s="14" t="str">
        <f t="shared" si="17"/>
        <v/>
      </c>
      <c r="S140" t="str">
        <f>IF(OR(_xlfn.NUMBERVALUE(E140)&gt;='Báo cáo'!$C$6,_xlfn.NUMBERVALUE(I140)&gt;='Báo cáo'!$C$6),CONCATENATE(_xlfn.NUMBERVALUE(E140),"/",_xlfn.NUMBERVALUE(I140)),"")</f>
        <v/>
      </c>
      <c r="T140" t="str">
        <f>IF(Q140="Vắng","",IF(M140&lt;='Báo cáo'!$C$7,M140,""))</f>
        <v/>
      </c>
      <c r="U140" t="str">
        <f ca="1">IF(COUNTIFS(Source!$B$1:$B$1000,'Chi tiết'!B140,Source!$S$1:$S$1000,"Có")=0,"",INDEX(Source!$A$1:$S$1000,MATCH('Chi tiết'!B140,Source!$B$1:$B$1000,0)-1+MATCH("Có",INDIRECT("Source!S"&amp;MATCH('Chi tiết'!B140,Source!$B$1:$B$1000,0)&amp;":S"&amp;MATCH('Chi tiết'!B140,Source!$B$1:$B$1000,0)+COUNTIF(Source!$B$1:$B$1000,'Chi tiết'!B140)),0),1))</f>
        <v/>
      </c>
      <c r="V140" s="2" t="str">
        <f>IF(B138="","",IF(N140&lt;='Báo cáo'!$C$9,N140,""))</f>
        <v/>
      </c>
    </row>
    <row r="141" spans="1:22" x14ac:dyDescent="0.25">
      <c r="A141" t="str">
        <v/>
      </c>
      <c r="B141" t="str">
        <v/>
      </c>
      <c r="C141" s="21" t="str">
        <v/>
      </c>
      <c r="D141" s="21" t="str">
        <v/>
      </c>
      <c r="E141" s="21" t="str">
        <v/>
      </c>
      <c r="F141" s="21" t="str">
        <v/>
      </c>
      <c r="G141" s="21" t="str">
        <v/>
      </c>
      <c r="H141" s="21" t="str">
        <v/>
      </c>
      <c r="I141" s="21" t="str">
        <v/>
      </c>
      <c r="J141" s="21" t="str">
        <v/>
      </c>
      <c r="K141" s="21" t="str">
        <v/>
      </c>
      <c r="L141" s="23" t="str">
        <f t="shared" si="12"/>
        <v/>
      </c>
      <c r="M141" s="24" t="str">
        <f t="shared" si="13"/>
        <v/>
      </c>
      <c r="N141" s="15" t="str">
        <f t="shared" si="14"/>
        <v/>
      </c>
      <c r="O141" s="23" t="str">
        <f t="shared" si="15"/>
        <v/>
      </c>
      <c r="P141" s="23" t="str">
        <f>IF(B141="","",
IF(NOT(ISNUMBER(H141)),"Vắng",
IF(C141=1,IF(INDEX(Source!$A$1:$Q$1000,MATCH('Chi tiết'!B141,Source!$B$1:$B$1000,0),16)&lt;'Báo cáo'!$C$5,"Đi làm","Chốt trễ"),
IF(AND(C141=2,O141="Chốt trễ"),IF(INDEX(Source!$A$1:$Q$1000,MATCH('Chi tiết'!B141,Source!$B$1:$B$1000,0)+1,16)&lt;'Báo cáo'!$C$5,"Đi làm","Chốt trễ"),
IF(AND(C141=12,O141="Đi làm"),IF(INDEX(Source!$A$1:$Q$1000,MATCH('Chi tiết'!B141,Source!$B$1:$B$1000,0)+COUNTIFS(Source!$B$1:$B$1000,B141,Source!$Q$1:$Q$1000,"Sáng"),16)&lt;'Báo cáo'!$C$5,"Đi làm","Chốt trễ"),IF(O141="Chốt trễ",IF(INDEX(Source!$A$1:$Q$1000,MATCH('Chi tiết'!B141,Source!$B$1:$B$1000,0)+1,16)&lt;'Báo cáo'!$C$5,"Đi làm","Chốt trễ"),IF(INDEX(Source!$A$1:$Q$1000,MATCH('Chi tiết'!B141,Source!$B$1:$B$1000,0)+COUNTIFS(Source!$B$1:$B$1000,B141,Source!$Q$1:$Q$1000,"Sáng"),16)&lt;'Báo cáo'!$C$5,"Đi làm","Chốt trễ")))))))</f>
        <v/>
      </c>
      <c r="Q141" s="23" t="str">
        <f t="shared" si="16"/>
        <v/>
      </c>
      <c r="R141" s="14" t="str">
        <f t="shared" si="17"/>
        <v/>
      </c>
      <c r="S141" t="str">
        <f>IF(OR(_xlfn.NUMBERVALUE(E141)&gt;='Báo cáo'!$C$6,_xlfn.NUMBERVALUE(I141)&gt;='Báo cáo'!$C$6),CONCATENATE(_xlfn.NUMBERVALUE(E141),"/",_xlfn.NUMBERVALUE(I141)),"")</f>
        <v/>
      </c>
      <c r="T141" t="str">
        <f>IF(Q141="Vắng","",IF(M141&lt;='Báo cáo'!$C$7,M141,""))</f>
        <v/>
      </c>
      <c r="U141" t="str">
        <f ca="1">IF(COUNTIFS(Source!$B$1:$B$1000,'Chi tiết'!B141,Source!$S$1:$S$1000,"Có")=0,"",INDEX(Source!$A$1:$S$1000,MATCH('Chi tiết'!B141,Source!$B$1:$B$1000,0)-1+MATCH("Có",INDIRECT("Source!S"&amp;MATCH('Chi tiết'!B141,Source!$B$1:$B$1000,0)&amp;":S"&amp;MATCH('Chi tiết'!B141,Source!$B$1:$B$1000,0)+COUNTIF(Source!$B$1:$B$1000,'Chi tiết'!B141)),0),1))</f>
        <v/>
      </c>
      <c r="V141" s="2" t="str">
        <f>IF(B139="","",IF(N141&lt;='Báo cáo'!$C$9,N141,""))</f>
        <v/>
      </c>
    </row>
    <row r="142" spans="1:22" x14ac:dyDescent="0.25">
      <c r="A142" t="str">
        <v/>
      </c>
      <c r="B142" t="str">
        <v/>
      </c>
      <c r="C142" s="21" t="str">
        <v/>
      </c>
      <c r="D142" s="21" t="str">
        <v/>
      </c>
      <c r="E142" s="21" t="str">
        <v/>
      </c>
      <c r="F142" s="21" t="str">
        <v/>
      </c>
      <c r="G142" s="21" t="str">
        <v/>
      </c>
      <c r="H142" s="21" t="str">
        <v/>
      </c>
      <c r="I142" s="21" t="str">
        <v/>
      </c>
      <c r="J142" s="21" t="str">
        <v/>
      </c>
      <c r="K142" s="21" t="str">
        <v/>
      </c>
      <c r="L142" s="23" t="str">
        <f t="shared" si="12"/>
        <v/>
      </c>
      <c r="M142" s="24" t="str">
        <f t="shared" si="13"/>
        <v/>
      </c>
      <c r="N142" s="15" t="str">
        <f t="shared" si="14"/>
        <v/>
      </c>
      <c r="O142" s="23" t="str">
        <f t="shared" si="15"/>
        <v/>
      </c>
      <c r="P142" s="23" t="str">
        <f>IF(B142="","",
IF(NOT(ISNUMBER(H142)),"Vắng",
IF(C142=1,IF(INDEX(Source!$A$1:$Q$1000,MATCH('Chi tiết'!B142,Source!$B$1:$B$1000,0),16)&lt;'Báo cáo'!$C$5,"Đi làm","Chốt trễ"),
IF(AND(C142=2,O142="Chốt trễ"),IF(INDEX(Source!$A$1:$Q$1000,MATCH('Chi tiết'!B142,Source!$B$1:$B$1000,0)+1,16)&lt;'Báo cáo'!$C$5,"Đi làm","Chốt trễ"),
IF(AND(C142=12,O142="Đi làm"),IF(INDEX(Source!$A$1:$Q$1000,MATCH('Chi tiết'!B142,Source!$B$1:$B$1000,0)+COUNTIFS(Source!$B$1:$B$1000,B142,Source!$Q$1:$Q$1000,"Sáng"),16)&lt;'Báo cáo'!$C$5,"Đi làm","Chốt trễ"),IF(O142="Chốt trễ",IF(INDEX(Source!$A$1:$Q$1000,MATCH('Chi tiết'!B142,Source!$B$1:$B$1000,0)+1,16)&lt;'Báo cáo'!$C$5,"Đi làm","Chốt trễ"),IF(INDEX(Source!$A$1:$Q$1000,MATCH('Chi tiết'!B142,Source!$B$1:$B$1000,0)+COUNTIFS(Source!$B$1:$B$1000,B142,Source!$Q$1:$Q$1000,"Sáng"),16)&lt;'Báo cáo'!$C$5,"Đi làm","Chốt trễ")))))))</f>
        <v/>
      </c>
      <c r="Q142" s="23" t="str">
        <f t="shared" si="16"/>
        <v/>
      </c>
      <c r="R142" s="14" t="str">
        <f t="shared" si="17"/>
        <v/>
      </c>
      <c r="S142" t="str">
        <f>IF(OR(_xlfn.NUMBERVALUE(E142)&gt;='Báo cáo'!$C$6,_xlfn.NUMBERVALUE(I142)&gt;='Báo cáo'!$C$6),CONCATENATE(_xlfn.NUMBERVALUE(E142),"/",_xlfn.NUMBERVALUE(I142)),"")</f>
        <v/>
      </c>
      <c r="T142" t="str">
        <f>IF(Q142="Vắng","",IF(M142&lt;='Báo cáo'!$C$7,M142,""))</f>
        <v/>
      </c>
      <c r="U142" t="str">
        <f ca="1">IF(COUNTIFS(Source!$B$1:$B$1000,'Chi tiết'!B142,Source!$S$1:$S$1000,"Có")=0,"",INDEX(Source!$A$1:$S$1000,MATCH('Chi tiết'!B142,Source!$B$1:$B$1000,0)-1+MATCH("Có",INDIRECT("Source!S"&amp;MATCH('Chi tiết'!B142,Source!$B$1:$B$1000,0)&amp;":S"&amp;MATCH('Chi tiết'!B142,Source!$B$1:$B$1000,0)+COUNTIF(Source!$B$1:$B$1000,'Chi tiết'!B142)),0),1))</f>
        <v/>
      </c>
      <c r="V142" s="2" t="str">
        <f>IF(B140="","",IF(N142&lt;='Báo cáo'!$C$9,N142,""))</f>
        <v/>
      </c>
    </row>
    <row r="143" spans="1:22" x14ac:dyDescent="0.25">
      <c r="A143" t="str">
        <v/>
      </c>
      <c r="B143" t="str">
        <v/>
      </c>
      <c r="C143" s="21" t="str">
        <v/>
      </c>
      <c r="D143" s="21" t="str">
        <v/>
      </c>
      <c r="E143" s="21" t="str">
        <v/>
      </c>
      <c r="F143" s="21" t="str">
        <v/>
      </c>
      <c r="G143" s="21" t="str">
        <v/>
      </c>
      <c r="H143" s="21" t="str">
        <v/>
      </c>
      <c r="I143" s="21" t="str">
        <v/>
      </c>
      <c r="J143" s="21" t="str">
        <v/>
      </c>
      <c r="K143" s="21" t="str">
        <v/>
      </c>
      <c r="L143" s="23" t="str">
        <f t="shared" si="12"/>
        <v/>
      </c>
      <c r="M143" s="24" t="str">
        <f t="shared" si="13"/>
        <v/>
      </c>
      <c r="N143" s="15" t="str">
        <f t="shared" si="14"/>
        <v/>
      </c>
      <c r="O143" s="23" t="str">
        <f t="shared" si="15"/>
        <v/>
      </c>
      <c r="P143" s="23" t="str">
        <f>IF(B143="","",
IF(NOT(ISNUMBER(H143)),"Vắng",
IF(C143=1,IF(INDEX(Source!$A$1:$Q$1000,MATCH('Chi tiết'!B143,Source!$B$1:$B$1000,0),16)&lt;'Báo cáo'!$C$5,"Đi làm","Chốt trễ"),
IF(AND(C143=2,O143="Chốt trễ"),IF(INDEX(Source!$A$1:$Q$1000,MATCH('Chi tiết'!B143,Source!$B$1:$B$1000,0)+1,16)&lt;'Báo cáo'!$C$5,"Đi làm","Chốt trễ"),
IF(AND(C143=12,O143="Đi làm"),IF(INDEX(Source!$A$1:$Q$1000,MATCH('Chi tiết'!B143,Source!$B$1:$B$1000,0)+COUNTIFS(Source!$B$1:$B$1000,B143,Source!$Q$1:$Q$1000,"Sáng"),16)&lt;'Báo cáo'!$C$5,"Đi làm","Chốt trễ"),IF(O143="Chốt trễ",IF(INDEX(Source!$A$1:$Q$1000,MATCH('Chi tiết'!B143,Source!$B$1:$B$1000,0)+1,16)&lt;'Báo cáo'!$C$5,"Đi làm","Chốt trễ"),IF(INDEX(Source!$A$1:$Q$1000,MATCH('Chi tiết'!B143,Source!$B$1:$B$1000,0)+COUNTIFS(Source!$B$1:$B$1000,B143,Source!$Q$1:$Q$1000,"Sáng"),16)&lt;'Báo cáo'!$C$5,"Đi làm","Chốt trễ")))))))</f>
        <v/>
      </c>
      <c r="Q143" s="23" t="str">
        <f t="shared" si="16"/>
        <v/>
      </c>
      <c r="R143" s="14" t="str">
        <f t="shared" si="17"/>
        <v/>
      </c>
      <c r="S143" t="str">
        <f>IF(OR(_xlfn.NUMBERVALUE(E143)&gt;='Báo cáo'!$C$6,_xlfn.NUMBERVALUE(I143)&gt;='Báo cáo'!$C$6),CONCATENATE(_xlfn.NUMBERVALUE(E143),"/",_xlfn.NUMBERVALUE(I143)),"")</f>
        <v/>
      </c>
      <c r="T143" t="str">
        <f>IF(Q143="Vắng","",IF(M143&lt;='Báo cáo'!$C$7,M143,""))</f>
        <v/>
      </c>
      <c r="U143" t="str">
        <f ca="1">IF(COUNTIFS(Source!$B$1:$B$1000,'Chi tiết'!B143,Source!$S$1:$S$1000,"Có")=0,"",INDEX(Source!$A$1:$S$1000,MATCH('Chi tiết'!B143,Source!$B$1:$B$1000,0)-1+MATCH("Có",INDIRECT("Source!S"&amp;MATCH('Chi tiết'!B143,Source!$B$1:$B$1000,0)&amp;":S"&amp;MATCH('Chi tiết'!B143,Source!$B$1:$B$1000,0)+COUNTIF(Source!$B$1:$B$1000,'Chi tiết'!B143)),0),1))</f>
        <v/>
      </c>
      <c r="V143" s="2" t="str">
        <f>IF(B141="","",IF(N143&lt;='Báo cáo'!$C$9,N143,""))</f>
        <v/>
      </c>
    </row>
    <row r="144" spans="1:22" x14ac:dyDescent="0.25">
      <c r="A144" t="str">
        <v/>
      </c>
      <c r="B144" t="str">
        <v/>
      </c>
      <c r="C144" s="21" t="str">
        <v/>
      </c>
      <c r="D144" s="21" t="str">
        <v/>
      </c>
      <c r="E144" s="21" t="str">
        <v/>
      </c>
      <c r="F144" s="21" t="str">
        <v/>
      </c>
      <c r="G144" s="21" t="str">
        <v/>
      </c>
      <c r="H144" s="21" t="str">
        <v/>
      </c>
      <c r="I144" s="21" t="str">
        <v/>
      </c>
      <c r="J144" s="21" t="str">
        <v/>
      </c>
      <c r="K144" s="21" t="str">
        <v/>
      </c>
      <c r="L144" s="23" t="str">
        <f t="shared" si="12"/>
        <v/>
      </c>
      <c r="M144" s="24" t="str">
        <f t="shared" si="13"/>
        <v/>
      </c>
      <c r="N144" s="15" t="str">
        <f t="shared" si="14"/>
        <v/>
      </c>
      <c r="O144" s="23" t="str">
        <f t="shared" si="15"/>
        <v/>
      </c>
      <c r="P144" s="23" t="str">
        <f>IF(B144="","",
IF(NOT(ISNUMBER(H144)),"Vắng",
IF(C144=1,IF(INDEX(Source!$A$1:$Q$1000,MATCH('Chi tiết'!B144,Source!$B$1:$B$1000,0),16)&lt;'Báo cáo'!$C$5,"Đi làm","Chốt trễ"),
IF(AND(C144=2,O144="Chốt trễ"),IF(INDEX(Source!$A$1:$Q$1000,MATCH('Chi tiết'!B144,Source!$B$1:$B$1000,0)+1,16)&lt;'Báo cáo'!$C$5,"Đi làm","Chốt trễ"),
IF(AND(C144=12,O144="Đi làm"),IF(INDEX(Source!$A$1:$Q$1000,MATCH('Chi tiết'!B144,Source!$B$1:$B$1000,0)+COUNTIFS(Source!$B$1:$B$1000,B144,Source!$Q$1:$Q$1000,"Sáng"),16)&lt;'Báo cáo'!$C$5,"Đi làm","Chốt trễ"),IF(O144="Chốt trễ",IF(INDEX(Source!$A$1:$Q$1000,MATCH('Chi tiết'!B144,Source!$B$1:$B$1000,0)+1,16)&lt;'Báo cáo'!$C$5,"Đi làm","Chốt trễ"),IF(INDEX(Source!$A$1:$Q$1000,MATCH('Chi tiết'!B144,Source!$B$1:$B$1000,0)+COUNTIFS(Source!$B$1:$B$1000,B144,Source!$Q$1:$Q$1000,"Sáng"),16)&lt;'Báo cáo'!$C$5,"Đi làm","Chốt trễ")))))))</f>
        <v/>
      </c>
      <c r="Q144" s="23" t="str">
        <f t="shared" si="16"/>
        <v/>
      </c>
      <c r="R144" s="14" t="str">
        <f t="shared" si="17"/>
        <v/>
      </c>
      <c r="S144" t="str">
        <f>IF(OR(_xlfn.NUMBERVALUE(E144)&gt;='Báo cáo'!$C$6,_xlfn.NUMBERVALUE(I144)&gt;='Báo cáo'!$C$6),CONCATENATE(_xlfn.NUMBERVALUE(E144),"/",_xlfn.NUMBERVALUE(I144)),"")</f>
        <v/>
      </c>
      <c r="T144" t="str">
        <f>IF(Q144="Vắng","",IF(M144&lt;='Báo cáo'!$C$7,M144,""))</f>
        <v/>
      </c>
      <c r="U144" t="str">
        <f ca="1">IF(COUNTIFS(Source!$B$1:$B$1000,'Chi tiết'!B144,Source!$S$1:$S$1000,"Có")=0,"",INDEX(Source!$A$1:$S$1000,MATCH('Chi tiết'!B144,Source!$B$1:$B$1000,0)-1+MATCH("Có",INDIRECT("Source!S"&amp;MATCH('Chi tiết'!B144,Source!$B$1:$B$1000,0)&amp;":S"&amp;MATCH('Chi tiết'!B144,Source!$B$1:$B$1000,0)+COUNTIF(Source!$B$1:$B$1000,'Chi tiết'!B144)),0),1))</f>
        <v/>
      </c>
      <c r="V144" s="2" t="str">
        <f>IF(B142="","",IF(N144&lt;='Báo cáo'!$C$9,N144,""))</f>
        <v/>
      </c>
    </row>
    <row r="145" spans="1:22" x14ac:dyDescent="0.25">
      <c r="A145" t="str">
        <v/>
      </c>
      <c r="B145" t="str">
        <v/>
      </c>
      <c r="C145" s="21" t="str">
        <v/>
      </c>
      <c r="D145" s="21" t="str">
        <v/>
      </c>
      <c r="E145" s="21" t="str">
        <v/>
      </c>
      <c r="F145" s="21" t="str">
        <v/>
      </c>
      <c r="G145" s="21" t="str">
        <v/>
      </c>
      <c r="H145" s="21" t="str">
        <v/>
      </c>
      <c r="I145" s="21" t="str">
        <v/>
      </c>
      <c r="J145" s="21" t="str">
        <v/>
      </c>
      <c r="K145" s="21" t="str">
        <v/>
      </c>
      <c r="L145" s="23" t="str">
        <f t="shared" si="12"/>
        <v/>
      </c>
      <c r="M145" s="24" t="str">
        <f t="shared" si="13"/>
        <v/>
      </c>
      <c r="N145" s="15" t="str">
        <f t="shared" si="14"/>
        <v/>
      </c>
      <c r="O145" s="23" t="str">
        <f t="shared" si="15"/>
        <v/>
      </c>
      <c r="P145" s="23" t="str">
        <f>IF(B145="","",
IF(NOT(ISNUMBER(H145)),"Vắng",
IF(C145=1,IF(INDEX(Source!$A$1:$Q$1000,MATCH('Chi tiết'!B145,Source!$B$1:$B$1000,0),16)&lt;'Báo cáo'!$C$5,"Đi làm","Chốt trễ"),
IF(AND(C145=2,O145="Chốt trễ"),IF(INDEX(Source!$A$1:$Q$1000,MATCH('Chi tiết'!B145,Source!$B$1:$B$1000,0)+1,16)&lt;'Báo cáo'!$C$5,"Đi làm","Chốt trễ"),
IF(AND(C145=12,O145="Đi làm"),IF(INDEX(Source!$A$1:$Q$1000,MATCH('Chi tiết'!B145,Source!$B$1:$B$1000,0)+COUNTIFS(Source!$B$1:$B$1000,B145,Source!$Q$1:$Q$1000,"Sáng"),16)&lt;'Báo cáo'!$C$5,"Đi làm","Chốt trễ"),IF(O145="Chốt trễ",IF(INDEX(Source!$A$1:$Q$1000,MATCH('Chi tiết'!B145,Source!$B$1:$B$1000,0)+1,16)&lt;'Báo cáo'!$C$5,"Đi làm","Chốt trễ"),IF(INDEX(Source!$A$1:$Q$1000,MATCH('Chi tiết'!B145,Source!$B$1:$B$1000,0)+COUNTIFS(Source!$B$1:$B$1000,B145,Source!$Q$1:$Q$1000,"Sáng"),16)&lt;'Báo cáo'!$C$5,"Đi làm","Chốt trễ")))))))</f>
        <v/>
      </c>
      <c r="Q145" s="23" t="str">
        <f t="shared" si="16"/>
        <v/>
      </c>
      <c r="R145" s="14" t="str">
        <f t="shared" si="17"/>
        <v/>
      </c>
      <c r="S145" t="str">
        <f>IF(OR(_xlfn.NUMBERVALUE(E145)&gt;='Báo cáo'!$C$6,_xlfn.NUMBERVALUE(I145)&gt;='Báo cáo'!$C$6),CONCATENATE(_xlfn.NUMBERVALUE(E145),"/",_xlfn.NUMBERVALUE(I145)),"")</f>
        <v/>
      </c>
      <c r="T145" t="str">
        <f>IF(Q145="Vắng","",IF(M145&lt;='Báo cáo'!$C$7,M145,""))</f>
        <v/>
      </c>
      <c r="U145" t="str">
        <f ca="1">IF(COUNTIFS(Source!$B$1:$B$1000,'Chi tiết'!B145,Source!$S$1:$S$1000,"Có")=0,"",INDEX(Source!$A$1:$S$1000,MATCH('Chi tiết'!B145,Source!$B$1:$B$1000,0)-1+MATCH("Có",INDIRECT("Source!S"&amp;MATCH('Chi tiết'!B145,Source!$B$1:$B$1000,0)&amp;":S"&amp;MATCH('Chi tiết'!B145,Source!$B$1:$B$1000,0)+COUNTIF(Source!$B$1:$B$1000,'Chi tiết'!B145)),0),1))</f>
        <v/>
      </c>
      <c r="V145" s="2" t="str">
        <f>IF(B143="","",IF(N145&lt;='Báo cáo'!$C$9,N145,""))</f>
        <v/>
      </c>
    </row>
    <row r="146" spans="1:22" x14ac:dyDescent="0.25">
      <c r="A146" t="str">
        <v/>
      </c>
      <c r="B146" t="str">
        <v/>
      </c>
      <c r="C146" s="21" t="str">
        <v/>
      </c>
      <c r="D146" s="21" t="str">
        <v/>
      </c>
      <c r="E146" s="21" t="str">
        <v/>
      </c>
      <c r="F146" s="21" t="str">
        <v/>
      </c>
      <c r="G146" s="21" t="str">
        <v/>
      </c>
      <c r="H146" s="21" t="str">
        <v/>
      </c>
      <c r="I146" s="21" t="str">
        <v/>
      </c>
      <c r="J146" s="21" t="str">
        <v/>
      </c>
      <c r="K146" s="21" t="str">
        <v/>
      </c>
      <c r="L146" s="23" t="str">
        <f t="shared" si="12"/>
        <v/>
      </c>
      <c r="M146" s="24" t="str">
        <f t="shared" si="13"/>
        <v/>
      </c>
      <c r="N146" s="15" t="str">
        <f t="shared" si="14"/>
        <v/>
      </c>
      <c r="O146" s="23" t="str">
        <f t="shared" si="15"/>
        <v/>
      </c>
      <c r="P146" s="23" t="str">
        <f>IF(B146="","",
IF(NOT(ISNUMBER(H146)),"Vắng",
IF(C146=1,IF(INDEX(Source!$A$1:$Q$1000,MATCH('Chi tiết'!B146,Source!$B$1:$B$1000,0),16)&lt;'Báo cáo'!$C$5,"Đi làm","Chốt trễ"),
IF(AND(C146=2,O146="Chốt trễ"),IF(INDEX(Source!$A$1:$Q$1000,MATCH('Chi tiết'!B146,Source!$B$1:$B$1000,0)+1,16)&lt;'Báo cáo'!$C$5,"Đi làm","Chốt trễ"),
IF(AND(C146=12,O146="Đi làm"),IF(INDEX(Source!$A$1:$Q$1000,MATCH('Chi tiết'!B146,Source!$B$1:$B$1000,0)+COUNTIFS(Source!$B$1:$B$1000,B146,Source!$Q$1:$Q$1000,"Sáng"),16)&lt;'Báo cáo'!$C$5,"Đi làm","Chốt trễ"),IF(O146="Chốt trễ",IF(INDEX(Source!$A$1:$Q$1000,MATCH('Chi tiết'!B146,Source!$B$1:$B$1000,0)+1,16)&lt;'Báo cáo'!$C$5,"Đi làm","Chốt trễ"),IF(INDEX(Source!$A$1:$Q$1000,MATCH('Chi tiết'!B146,Source!$B$1:$B$1000,0)+COUNTIFS(Source!$B$1:$B$1000,B146,Source!$Q$1:$Q$1000,"Sáng"),16)&lt;'Báo cáo'!$C$5,"Đi làm","Chốt trễ")))))))</f>
        <v/>
      </c>
      <c r="Q146" s="23" t="str">
        <f t="shared" si="16"/>
        <v/>
      </c>
      <c r="R146" s="14" t="str">
        <f t="shared" si="17"/>
        <v/>
      </c>
      <c r="S146" t="str">
        <f>IF(OR(_xlfn.NUMBERVALUE(E146)&gt;='Báo cáo'!$C$6,_xlfn.NUMBERVALUE(I146)&gt;='Báo cáo'!$C$6),CONCATENATE(_xlfn.NUMBERVALUE(E146),"/",_xlfn.NUMBERVALUE(I146)),"")</f>
        <v/>
      </c>
      <c r="T146" t="str">
        <f>IF(Q146="Vắng","",IF(M146&lt;='Báo cáo'!$C$7,M146,""))</f>
        <v/>
      </c>
      <c r="U146" t="str">
        <f ca="1">IF(COUNTIFS(Source!$B$1:$B$1000,'Chi tiết'!B146,Source!$S$1:$S$1000,"Có")=0,"",INDEX(Source!$A$1:$S$1000,MATCH('Chi tiết'!B146,Source!$B$1:$B$1000,0)-1+MATCH("Có",INDIRECT("Source!S"&amp;MATCH('Chi tiết'!B146,Source!$B$1:$B$1000,0)&amp;":S"&amp;MATCH('Chi tiết'!B146,Source!$B$1:$B$1000,0)+COUNTIF(Source!$B$1:$B$1000,'Chi tiết'!B146)),0),1))</f>
        <v/>
      </c>
      <c r="V146" s="2" t="str">
        <f>IF(B144="","",IF(N146&lt;='Báo cáo'!$C$9,N146,""))</f>
        <v/>
      </c>
    </row>
    <row r="147" spans="1:22" x14ac:dyDescent="0.25">
      <c r="A147" t="str">
        <v/>
      </c>
      <c r="B147" t="str">
        <v/>
      </c>
      <c r="C147" s="21" t="str">
        <v/>
      </c>
      <c r="D147" s="21" t="str">
        <v/>
      </c>
      <c r="E147" s="21" t="str">
        <v/>
      </c>
      <c r="F147" s="21" t="str">
        <v/>
      </c>
      <c r="G147" s="21" t="str">
        <v/>
      </c>
      <c r="H147" s="21" t="str">
        <v/>
      </c>
      <c r="I147" s="21" t="str">
        <v/>
      </c>
      <c r="J147" s="21" t="str">
        <v/>
      </c>
      <c r="K147" s="21" t="str">
        <v/>
      </c>
      <c r="L147" s="23" t="str">
        <f t="shared" si="12"/>
        <v/>
      </c>
      <c r="M147" s="24" t="str">
        <f t="shared" si="13"/>
        <v/>
      </c>
      <c r="N147" s="15" t="str">
        <f t="shared" si="14"/>
        <v/>
      </c>
      <c r="O147" s="23" t="str">
        <f t="shared" si="15"/>
        <v/>
      </c>
      <c r="P147" s="23" t="str">
        <f>IF(B147="","",
IF(NOT(ISNUMBER(H147)),"Vắng",
IF(C147=1,IF(INDEX(Source!$A$1:$Q$1000,MATCH('Chi tiết'!B147,Source!$B$1:$B$1000,0),16)&lt;'Báo cáo'!$C$5,"Đi làm","Chốt trễ"),
IF(AND(C147=2,O147="Chốt trễ"),IF(INDEX(Source!$A$1:$Q$1000,MATCH('Chi tiết'!B147,Source!$B$1:$B$1000,0)+1,16)&lt;'Báo cáo'!$C$5,"Đi làm","Chốt trễ"),
IF(AND(C147=12,O147="Đi làm"),IF(INDEX(Source!$A$1:$Q$1000,MATCH('Chi tiết'!B147,Source!$B$1:$B$1000,0)+COUNTIFS(Source!$B$1:$B$1000,B147,Source!$Q$1:$Q$1000,"Sáng"),16)&lt;'Báo cáo'!$C$5,"Đi làm","Chốt trễ"),IF(O147="Chốt trễ",IF(INDEX(Source!$A$1:$Q$1000,MATCH('Chi tiết'!B147,Source!$B$1:$B$1000,0)+1,16)&lt;'Báo cáo'!$C$5,"Đi làm","Chốt trễ"),IF(INDEX(Source!$A$1:$Q$1000,MATCH('Chi tiết'!B147,Source!$B$1:$B$1000,0)+COUNTIFS(Source!$B$1:$B$1000,B147,Source!$Q$1:$Q$1000,"Sáng"),16)&lt;'Báo cáo'!$C$5,"Đi làm","Chốt trễ")))))))</f>
        <v/>
      </c>
      <c r="Q147" s="23" t="str">
        <f t="shared" si="16"/>
        <v/>
      </c>
      <c r="R147" s="14" t="str">
        <f t="shared" si="17"/>
        <v/>
      </c>
      <c r="S147" t="str">
        <f>IF(OR(_xlfn.NUMBERVALUE(E147)&gt;='Báo cáo'!$C$6,_xlfn.NUMBERVALUE(I147)&gt;='Báo cáo'!$C$6),CONCATENATE(_xlfn.NUMBERVALUE(E147),"/",_xlfn.NUMBERVALUE(I147)),"")</f>
        <v/>
      </c>
      <c r="T147" t="str">
        <f>IF(Q147="Vắng","",IF(M147&lt;='Báo cáo'!$C$7,M147,""))</f>
        <v/>
      </c>
      <c r="U147" t="str">
        <f ca="1">IF(COUNTIFS(Source!$B$1:$B$1000,'Chi tiết'!B147,Source!$S$1:$S$1000,"Có")=0,"",INDEX(Source!$A$1:$S$1000,MATCH('Chi tiết'!B147,Source!$B$1:$B$1000,0)-1+MATCH("Có",INDIRECT("Source!S"&amp;MATCH('Chi tiết'!B147,Source!$B$1:$B$1000,0)&amp;":S"&amp;MATCH('Chi tiết'!B147,Source!$B$1:$B$1000,0)+COUNTIF(Source!$B$1:$B$1000,'Chi tiết'!B147)),0),1))</f>
        <v/>
      </c>
      <c r="V147" s="2" t="str">
        <f>IF(B145="","",IF(N147&lt;='Báo cáo'!$C$9,N147,""))</f>
        <v/>
      </c>
    </row>
    <row r="148" spans="1:22" x14ac:dyDescent="0.25">
      <c r="A148" t="str">
        <v/>
      </c>
      <c r="B148" t="str">
        <v/>
      </c>
      <c r="C148" s="21" t="str">
        <v/>
      </c>
      <c r="D148" s="21" t="str">
        <v/>
      </c>
      <c r="E148" s="21" t="str">
        <v/>
      </c>
      <c r="F148" s="21" t="str">
        <v/>
      </c>
      <c r="G148" s="21" t="str">
        <v/>
      </c>
      <c r="H148" s="21" t="str">
        <v/>
      </c>
      <c r="I148" s="21" t="str">
        <v/>
      </c>
      <c r="J148" s="21" t="str">
        <v/>
      </c>
      <c r="K148" s="21" t="str">
        <v/>
      </c>
      <c r="L148" s="23" t="str">
        <f t="shared" si="12"/>
        <v/>
      </c>
      <c r="M148" s="24" t="str">
        <f t="shared" si="13"/>
        <v/>
      </c>
      <c r="N148" s="15" t="str">
        <f t="shared" si="14"/>
        <v/>
      </c>
      <c r="O148" s="23" t="str">
        <f t="shared" si="15"/>
        <v/>
      </c>
      <c r="P148" s="23" t="str">
        <f>IF(B148="","",
IF(NOT(ISNUMBER(H148)),"Vắng",
IF(C148=1,IF(INDEX(Source!$A$1:$Q$1000,MATCH('Chi tiết'!B148,Source!$B$1:$B$1000,0),16)&lt;'Báo cáo'!$C$5,"Đi làm","Chốt trễ"),
IF(AND(C148=2,O148="Chốt trễ"),IF(INDEX(Source!$A$1:$Q$1000,MATCH('Chi tiết'!B148,Source!$B$1:$B$1000,0)+1,16)&lt;'Báo cáo'!$C$5,"Đi làm","Chốt trễ"),
IF(AND(C148=12,O148="Đi làm"),IF(INDEX(Source!$A$1:$Q$1000,MATCH('Chi tiết'!B148,Source!$B$1:$B$1000,0)+COUNTIFS(Source!$B$1:$B$1000,B148,Source!$Q$1:$Q$1000,"Sáng"),16)&lt;'Báo cáo'!$C$5,"Đi làm","Chốt trễ"),IF(O148="Chốt trễ",IF(INDEX(Source!$A$1:$Q$1000,MATCH('Chi tiết'!B148,Source!$B$1:$B$1000,0)+1,16)&lt;'Báo cáo'!$C$5,"Đi làm","Chốt trễ"),IF(INDEX(Source!$A$1:$Q$1000,MATCH('Chi tiết'!B148,Source!$B$1:$B$1000,0)+COUNTIFS(Source!$B$1:$B$1000,B148,Source!$Q$1:$Q$1000,"Sáng"),16)&lt;'Báo cáo'!$C$5,"Đi làm","Chốt trễ")))))))</f>
        <v/>
      </c>
      <c r="Q148" s="23" t="str">
        <f t="shared" si="16"/>
        <v/>
      </c>
      <c r="R148" s="14" t="str">
        <f t="shared" si="17"/>
        <v/>
      </c>
      <c r="S148" t="str">
        <f>IF(OR(_xlfn.NUMBERVALUE(E148)&gt;='Báo cáo'!$C$6,_xlfn.NUMBERVALUE(I148)&gt;='Báo cáo'!$C$6),CONCATENATE(_xlfn.NUMBERVALUE(E148),"/",_xlfn.NUMBERVALUE(I148)),"")</f>
        <v/>
      </c>
      <c r="T148" t="str">
        <f>IF(Q148="Vắng","",IF(M148&lt;='Báo cáo'!$C$7,M148,""))</f>
        <v/>
      </c>
      <c r="U148" t="str">
        <f ca="1">IF(COUNTIFS(Source!$B$1:$B$1000,'Chi tiết'!B148,Source!$S$1:$S$1000,"Có")=0,"",INDEX(Source!$A$1:$S$1000,MATCH('Chi tiết'!B148,Source!$B$1:$B$1000,0)-1+MATCH("Có",INDIRECT("Source!S"&amp;MATCH('Chi tiết'!B148,Source!$B$1:$B$1000,0)&amp;":S"&amp;MATCH('Chi tiết'!B148,Source!$B$1:$B$1000,0)+COUNTIF(Source!$B$1:$B$1000,'Chi tiết'!B148)),0),1))</f>
        <v/>
      </c>
      <c r="V148" s="2" t="str">
        <f>IF(B146="","",IF(N148&lt;='Báo cáo'!$C$9,N148,""))</f>
        <v/>
      </c>
    </row>
    <row r="149" spans="1:22" x14ac:dyDescent="0.25">
      <c r="A149" t="str">
        <v/>
      </c>
      <c r="B149" t="str">
        <v/>
      </c>
      <c r="C149" s="21" t="str">
        <v/>
      </c>
      <c r="D149" s="21" t="str">
        <v/>
      </c>
      <c r="E149" s="21" t="str">
        <v/>
      </c>
      <c r="F149" s="21" t="str">
        <v/>
      </c>
      <c r="G149" s="21" t="str">
        <v/>
      </c>
      <c r="H149" s="21" t="str">
        <v/>
      </c>
      <c r="I149" s="21" t="str">
        <v/>
      </c>
      <c r="J149" s="21" t="str">
        <v/>
      </c>
      <c r="K149" s="21" t="str">
        <v/>
      </c>
      <c r="L149" s="23" t="str">
        <f t="shared" si="12"/>
        <v/>
      </c>
      <c r="M149" s="24" t="str">
        <f t="shared" si="13"/>
        <v/>
      </c>
      <c r="N149" s="15" t="str">
        <f t="shared" si="14"/>
        <v/>
      </c>
      <c r="O149" s="23" t="str">
        <f t="shared" si="15"/>
        <v/>
      </c>
      <c r="P149" s="23" t="str">
        <f>IF(B149="","",
IF(NOT(ISNUMBER(H149)),"Vắng",
IF(C149=1,IF(INDEX(Source!$A$1:$Q$1000,MATCH('Chi tiết'!B149,Source!$B$1:$B$1000,0),16)&lt;'Báo cáo'!$C$5,"Đi làm","Chốt trễ"),
IF(AND(C149=2,O149="Chốt trễ"),IF(INDEX(Source!$A$1:$Q$1000,MATCH('Chi tiết'!B149,Source!$B$1:$B$1000,0)+1,16)&lt;'Báo cáo'!$C$5,"Đi làm","Chốt trễ"),
IF(AND(C149=12,O149="Đi làm"),IF(INDEX(Source!$A$1:$Q$1000,MATCH('Chi tiết'!B149,Source!$B$1:$B$1000,0)+COUNTIFS(Source!$B$1:$B$1000,B149,Source!$Q$1:$Q$1000,"Sáng"),16)&lt;'Báo cáo'!$C$5,"Đi làm","Chốt trễ"),IF(O149="Chốt trễ",IF(INDEX(Source!$A$1:$Q$1000,MATCH('Chi tiết'!B149,Source!$B$1:$B$1000,0)+1,16)&lt;'Báo cáo'!$C$5,"Đi làm","Chốt trễ"),IF(INDEX(Source!$A$1:$Q$1000,MATCH('Chi tiết'!B149,Source!$B$1:$B$1000,0)+COUNTIFS(Source!$B$1:$B$1000,B149,Source!$Q$1:$Q$1000,"Sáng"),16)&lt;'Báo cáo'!$C$5,"Đi làm","Chốt trễ")))))))</f>
        <v/>
      </c>
      <c r="Q149" s="23" t="str">
        <f t="shared" si="16"/>
        <v/>
      </c>
      <c r="R149" s="14" t="str">
        <f t="shared" si="17"/>
        <v/>
      </c>
      <c r="S149" t="str">
        <f>IF(OR(_xlfn.NUMBERVALUE(E149)&gt;='Báo cáo'!$C$6,_xlfn.NUMBERVALUE(I149)&gt;='Báo cáo'!$C$6),CONCATENATE(_xlfn.NUMBERVALUE(E149),"/",_xlfn.NUMBERVALUE(I149)),"")</f>
        <v/>
      </c>
      <c r="T149" t="str">
        <f>IF(Q149="Vắng","",IF(M149&lt;='Báo cáo'!$C$7,M149,""))</f>
        <v/>
      </c>
      <c r="U149" t="str">
        <f ca="1">IF(COUNTIFS(Source!$B$1:$B$1000,'Chi tiết'!B149,Source!$S$1:$S$1000,"Có")=0,"",INDEX(Source!$A$1:$S$1000,MATCH('Chi tiết'!B149,Source!$B$1:$B$1000,0)-1+MATCH("Có",INDIRECT("Source!S"&amp;MATCH('Chi tiết'!B149,Source!$B$1:$B$1000,0)&amp;":S"&amp;MATCH('Chi tiết'!B149,Source!$B$1:$B$1000,0)+COUNTIF(Source!$B$1:$B$1000,'Chi tiết'!B149)),0),1))</f>
        <v/>
      </c>
      <c r="V149" s="2" t="str">
        <f>IF(B147="","",IF(N149&lt;='Báo cáo'!$C$9,N149,""))</f>
        <v/>
      </c>
    </row>
    <row r="150" spans="1:22" x14ac:dyDescent="0.25">
      <c r="A150" t="str">
        <v/>
      </c>
      <c r="B150" t="str">
        <v/>
      </c>
      <c r="C150" s="21" t="str">
        <v/>
      </c>
      <c r="D150" s="21" t="str">
        <v/>
      </c>
      <c r="E150" s="21" t="str">
        <v/>
      </c>
      <c r="F150" s="21" t="str">
        <v/>
      </c>
      <c r="G150" s="21" t="str">
        <v/>
      </c>
      <c r="H150" s="21" t="str">
        <v/>
      </c>
      <c r="I150" s="21" t="str">
        <v/>
      </c>
      <c r="J150" s="21" t="str">
        <v/>
      </c>
      <c r="K150" s="21" t="str">
        <v/>
      </c>
      <c r="L150" s="23" t="str">
        <f t="shared" si="12"/>
        <v/>
      </c>
      <c r="M150" s="24" t="str">
        <f t="shared" si="13"/>
        <v/>
      </c>
      <c r="N150" s="15" t="str">
        <f t="shared" si="14"/>
        <v/>
      </c>
      <c r="O150" s="23" t="str">
        <f t="shared" si="15"/>
        <v/>
      </c>
      <c r="P150" s="23" t="str">
        <f>IF(B150="","",
IF(NOT(ISNUMBER(H150)),"Vắng",
IF(C150=1,IF(INDEX(Source!$A$1:$Q$1000,MATCH('Chi tiết'!B150,Source!$B$1:$B$1000,0),16)&lt;'Báo cáo'!$C$5,"Đi làm","Chốt trễ"),
IF(AND(C150=2,O150="Chốt trễ"),IF(INDEX(Source!$A$1:$Q$1000,MATCH('Chi tiết'!B150,Source!$B$1:$B$1000,0)+1,16)&lt;'Báo cáo'!$C$5,"Đi làm","Chốt trễ"),
IF(AND(C150=12,O150="Đi làm"),IF(INDEX(Source!$A$1:$Q$1000,MATCH('Chi tiết'!B150,Source!$B$1:$B$1000,0)+COUNTIFS(Source!$B$1:$B$1000,B150,Source!$Q$1:$Q$1000,"Sáng"),16)&lt;'Báo cáo'!$C$5,"Đi làm","Chốt trễ"),IF(O150="Chốt trễ",IF(INDEX(Source!$A$1:$Q$1000,MATCH('Chi tiết'!B150,Source!$B$1:$B$1000,0)+1,16)&lt;'Báo cáo'!$C$5,"Đi làm","Chốt trễ"),IF(INDEX(Source!$A$1:$Q$1000,MATCH('Chi tiết'!B150,Source!$B$1:$B$1000,0)+COUNTIFS(Source!$B$1:$B$1000,B150,Source!$Q$1:$Q$1000,"Sáng"),16)&lt;'Báo cáo'!$C$5,"Đi làm","Chốt trễ")))))))</f>
        <v/>
      </c>
      <c r="Q150" s="23" t="str">
        <f t="shared" si="16"/>
        <v/>
      </c>
      <c r="R150" s="14" t="str">
        <f t="shared" si="17"/>
        <v/>
      </c>
      <c r="S150" t="str">
        <f>IF(OR(_xlfn.NUMBERVALUE(E150)&gt;='Báo cáo'!$C$6,_xlfn.NUMBERVALUE(I150)&gt;='Báo cáo'!$C$6),CONCATENATE(_xlfn.NUMBERVALUE(E150),"/",_xlfn.NUMBERVALUE(I150)),"")</f>
        <v/>
      </c>
      <c r="T150" t="str">
        <f>IF(Q150="Vắng","",IF(M150&lt;='Báo cáo'!$C$7,M150,""))</f>
        <v/>
      </c>
      <c r="U150" t="str">
        <f ca="1">IF(COUNTIFS(Source!$B$1:$B$1000,'Chi tiết'!B150,Source!$S$1:$S$1000,"Có")=0,"",INDEX(Source!$A$1:$S$1000,MATCH('Chi tiết'!B150,Source!$B$1:$B$1000,0)-1+MATCH("Có",INDIRECT("Source!S"&amp;MATCH('Chi tiết'!B150,Source!$B$1:$B$1000,0)&amp;":S"&amp;MATCH('Chi tiết'!B150,Source!$B$1:$B$1000,0)+COUNTIF(Source!$B$1:$B$1000,'Chi tiết'!B150)),0),1))</f>
        <v/>
      </c>
      <c r="V150" s="2" t="str">
        <f>IF(B148="","",IF(N150&lt;='Báo cáo'!$C$9,N150,""))</f>
        <v/>
      </c>
    </row>
    <row r="151" spans="1:22" x14ac:dyDescent="0.25">
      <c r="A151" t="str">
        <v/>
      </c>
      <c r="B151" t="str">
        <v/>
      </c>
      <c r="C151" s="21" t="str">
        <v/>
      </c>
      <c r="D151" s="21" t="str">
        <v/>
      </c>
      <c r="E151" s="21" t="str">
        <v/>
      </c>
      <c r="F151" s="21" t="str">
        <v/>
      </c>
      <c r="G151" s="21" t="str">
        <v/>
      </c>
      <c r="H151" s="21" t="str">
        <v/>
      </c>
      <c r="I151" s="21" t="str">
        <v/>
      </c>
      <c r="J151" s="21" t="str">
        <v/>
      </c>
      <c r="K151" s="21" t="str">
        <v/>
      </c>
      <c r="L151" s="23" t="str">
        <f t="shared" si="12"/>
        <v/>
      </c>
      <c r="M151" s="24" t="str">
        <f t="shared" si="13"/>
        <v/>
      </c>
      <c r="N151" s="15" t="str">
        <f t="shared" si="14"/>
        <v/>
      </c>
      <c r="O151" s="23" t="str">
        <f t="shared" si="15"/>
        <v/>
      </c>
      <c r="P151" s="23" t="str">
        <f>IF(B151="","",
IF(NOT(ISNUMBER(H151)),"Vắng",
IF(C151=1,IF(INDEX(Source!$A$1:$Q$1000,MATCH('Chi tiết'!B151,Source!$B$1:$B$1000,0),16)&lt;'Báo cáo'!$C$5,"Đi làm","Chốt trễ"),
IF(AND(C151=2,O151="Chốt trễ"),IF(INDEX(Source!$A$1:$Q$1000,MATCH('Chi tiết'!B151,Source!$B$1:$B$1000,0)+1,16)&lt;'Báo cáo'!$C$5,"Đi làm","Chốt trễ"),
IF(AND(C151=12,O151="Đi làm"),IF(INDEX(Source!$A$1:$Q$1000,MATCH('Chi tiết'!B151,Source!$B$1:$B$1000,0)+COUNTIFS(Source!$B$1:$B$1000,B151,Source!$Q$1:$Q$1000,"Sáng"),16)&lt;'Báo cáo'!$C$5,"Đi làm","Chốt trễ"),IF(O151="Chốt trễ",IF(INDEX(Source!$A$1:$Q$1000,MATCH('Chi tiết'!B151,Source!$B$1:$B$1000,0)+1,16)&lt;'Báo cáo'!$C$5,"Đi làm","Chốt trễ"),IF(INDEX(Source!$A$1:$Q$1000,MATCH('Chi tiết'!B151,Source!$B$1:$B$1000,0)+COUNTIFS(Source!$B$1:$B$1000,B151,Source!$Q$1:$Q$1000,"Sáng"),16)&lt;'Báo cáo'!$C$5,"Đi làm","Chốt trễ")))))))</f>
        <v/>
      </c>
      <c r="Q151" s="23" t="str">
        <f t="shared" si="16"/>
        <v/>
      </c>
      <c r="R151" s="14" t="str">
        <f t="shared" si="17"/>
        <v/>
      </c>
      <c r="S151" t="str">
        <f>IF(OR(_xlfn.NUMBERVALUE(E151)&gt;='Báo cáo'!$C$6,_xlfn.NUMBERVALUE(I151)&gt;='Báo cáo'!$C$6),CONCATENATE(_xlfn.NUMBERVALUE(E151),"/",_xlfn.NUMBERVALUE(I151)),"")</f>
        <v/>
      </c>
      <c r="T151" t="str">
        <f>IF(Q151="Vắng","",IF(M151&lt;='Báo cáo'!$C$7,M151,""))</f>
        <v/>
      </c>
      <c r="U151" t="str">
        <f ca="1">IF(COUNTIFS(Source!$B$1:$B$1000,'Chi tiết'!B151,Source!$S$1:$S$1000,"Có")=0,"",INDEX(Source!$A$1:$S$1000,MATCH('Chi tiết'!B151,Source!$B$1:$B$1000,0)-1+MATCH("Có",INDIRECT("Source!S"&amp;MATCH('Chi tiết'!B151,Source!$B$1:$B$1000,0)&amp;":S"&amp;MATCH('Chi tiết'!B151,Source!$B$1:$B$1000,0)+COUNTIF(Source!$B$1:$B$1000,'Chi tiết'!B151)),0),1))</f>
        <v/>
      </c>
      <c r="V151" s="2" t="str">
        <f>IF(B149="","",IF(N151&lt;='Báo cáo'!$C$9,N151,""))</f>
        <v/>
      </c>
    </row>
    <row r="152" spans="1:22" x14ac:dyDescent="0.25">
      <c r="A152" t="str">
        <v/>
      </c>
      <c r="B152" t="str">
        <v/>
      </c>
      <c r="C152" s="21" t="str">
        <v/>
      </c>
      <c r="D152" s="21" t="str">
        <v/>
      </c>
      <c r="E152" s="21" t="str">
        <v/>
      </c>
      <c r="F152" s="21" t="str">
        <v/>
      </c>
      <c r="G152" s="21" t="str">
        <v/>
      </c>
      <c r="H152" s="21" t="str">
        <v/>
      </c>
      <c r="I152" s="21" t="str">
        <v/>
      </c>
      <c r="J152" s="21" t="str">
        <v/>
      </c>
      <c r="K152" s="21" t="str">
        <v/>
      </c>
      <c r="L152" s="23" t="str">
        <f t="shared" si="12"/>
        <v/>
      </c>
      <c r="M152" s="24" t="str">
        <f t="shared" si="13"/>
        <v/>
      </c>
      <c r="N152" s="15" t="str">
        <f t="shared" si="14"/>
        <v/>
      </c>
      <c r="O152" s="23" t="str">
        <f t="shared" si="15"/>
        <v/>
      </c>
      <c r="P152" s="23" t="str">
        <f>IF(B152="","",
IF(NOT(ISNUMBER(H152)),"Vắng",
IF(C152=1,IF(INDEX(Source!$A$1:$Q$1000,MATCH('Chi tiết'!B152,Source!$B$1:$B$1000,0),16)&lt;'Báo cáo'!$C$5,"Đi làm","Chốt trễ"),
IF(AND(C152=2,O152="Chốt trễ"),IF(INDEX(Source!$A$1:$Q$1000,MATCH('Chi tiết'!B152,Source!$B$1:$B$1000,0)+1,16)&lt;'Báo cáo'!$C$5,"Đi làm","Chốt trễ"),
IF(AND(C152=12,O152="Đi làm"),IF(INDEX(Source!$A$1:$Q$1000,MATCH('Chi tiết'!B152,Source!$B$1:$B$1000,0)+COUNTIFS(Source!$B$1:$B$1000,B152,Source!$Q$1:$Q$1000,"Sáng"),16)&lt;'Báo cáo'!$C$5,"Đi làm","Chốt trễ"),IF(O152="Chốt trễ",IF(INDEX(Source!$A$1:$Q$1000,MATCH('Chi tiết'!B152,Source!$B$1:$B$1000,0)+1,16)&lt;'Báo cáo'!$C$5,"Đi làm","Chốt trễ"),IF(INDEX(Source!$A$1:$Q$1000,MATCH('Chi tiết'!B152,Source!$B$1:$B$1000,0)+COUNTIFS(Source!$B$1:$B$1000,B152,Source!$Q$1:$Q$1000,"Sáng"),16)&lt;'Báo cáo'!$C$5,"Đi làm","Chốt trễ")))))))</f>
        <v/>
      </c>
      <c r="Q152" s="23" t="str">
        <f t="shared" si="16"/>
        <v/>
      </c>
      <c r="R152" s="14" t="str">
        <f t="shared" si="17"/>
        <v/>
      </c>
      <c r="S152" t="str">
        <f>IF(OR(_xlfn.NUMBERVALUE(E152)&gt;='Báo cáo'!$C$6,_xlfn.NUMBERVALUE(I152)&gt;='Báo cáo'!$C$6),CONCATENATE(_xlfn.NUMBERVALUE(E152),"/",_xlfn.NUMBERVALUE(I152)),"")</f>
        <v/>
      </c>
      <c r="T152" t="str">
        <f>IF(Q152="Vắng","",IF(M152&lt;='Báo cáo'!$C$7,M152,""))</f>
        <v/>
      </c>
      <c r="U152" t="str">
        <f ca="1">IF(COUNTIFS(Source!$B$1:$B$1000,'Chi tiết'!B152,Source!$S$1:$S$1000,"Có")=0,"",INDEX(Source!$A$1:$S$1000,MATCH('Chi tiết'!B152,Source!$B$1:$B$1000,0)-1+MATCH("Có",INDIRECT("Source!S"&amp;MATCH('Chi tiết'!B152,Source!$B$1:$B$1000,0)&amp;":S"&amp;MATCH('Chi tiết'!B152,Source!$B$1:$B$1000,0)+COUNTIF(Source!$B$1:$B$1000,'Chi tiết'!B152)),0),1))</f>
        <v/>
      </c>
      <c r="V152" s="2" t="str">
        <f>IF(B150="","",IF(N152&lt;='Báo cáo'!$C$9,N152,""))</f>
        <v/>
      </c>
    </row>
    <row r="153" spans="1:22" x14ac:dyDescent="0.25">
      <c r="A153" t="str">
        <v/>
      </c>
      <c r="B153" t="str">
        <v/>
      </c>
      <c r="C153" s="21" t="str">
        <v/>
      </c>
      <c r="D153" s="21" t="str">
        <v/>
      </c>
      <c r="E153" s="21" t="str">
        <v/>
      </c>
      <c r="F153" s="21" t="str">
        <v/>
      </c>
      <c r="G153" s="21" t="str">
        <v/>
      </c>
      <c r="H153" s="21" t="str">
        <v/>
      </c>
      <c r="I153" s="21" t="str">
        <v/>
      </c>
      <c r="J153" s="21" t="str">
        <v/>
      </c>
      <c r="K153" s="21" t="str">
        <v/>
      </c>
      <c r="L153" s="23" t="str">
        <f t="shared" si="12"/>
        <v/>
      </c>
      <c r="M153" s="24" t="str">
        <f t="shared" si="13"/>
        <v/>
      </c>
      <c r="N153" s="15" t="str">
        <f t="shared" si="14"/>
        <v/>
      </c>
      <c r="O153" s="23" t="str">
        <f t="shared" si="15"/>
        <v/>
      </c>
      <c r="P153" s="23" t="str">
        <f>IF(B153="","",
IF(NOT(ISNUMBER(H153)),"Vắng",
IF(C153=1,IF(INDEX(Source!$A$1:$Q$1000,MATCH('Chi tiết'!B153,Source!$B$1:$B$1000,0),16)&lt;'Báo cáo'!$C$5,"Đi làm","Chốt trễ"),
IF(AND(C153=2,O153="Chốt trễ"),IF(INDEX(Source!$A$1:$Q$1000,MATCH('Chi tiết'!B153,Source!$B$1:$B$1000,0)+1,16)&lt;'Báo cáo'!$C$5,"Đi làm","Chốt trễ"),
IF(AND(C153=12,O153="Đi làm"),IF(INDEX(Source!$A$1:$Q$1000,MATCH('Chi tiết'!B153,Source!$B$1:$B$1000,0)+COUNTIFS(Source!$B$1:$B$1000,B153,Source!$Q$1:$Q$1000,"Sáng"),16)&lt;'Báo cáo'!$C$5,"Đi làm","Chốt trễ"),IF(O153="Chốt trễ",IF(INDEX(Source!$A$1:$Q$1000,MATCH('Chi tiết'!B153,Source!$B$1:$B$1000,0)+1,16)&lt;'Báo cáo'!$C$5,"Đi làm","Chốt trễ"),IF(INDEX(Source!$A$1:$Q$1000,MATCH('Chi tiết'!B153,Source!$B$1:$B$1000,0)+COUNTIFS(Source!$B$1:$B$1000,B153,Source!$Q$1:$Q$1000,"Sáng"),16)&lt;'Báo cáo'!$C$5,"Đi làm","Chốt trễ")))))))</f>
        <v/>
      </c>
      <c r="Q153" s="23" t="str">
        <f t="shared" si="16"/>
        <v/>
      </c>
      <c r="R153" s="14" t="str">
        <f t="shared" si="17"/>
        <v/>
      </c>
      <c r="S153" t="str">
        <f>IF(OR(_xlfn.NUMBERVALUE(E153)&gt;='Báo cáo'!$C$6,_xlfn.NUMBERVALUE(I153)&gt;='Báo cáo'!$C$6),CONCATENATE(_xlfn.NUMBERVALUE(E153),"/",_xlfn.NUMBERVALUE(I153)),"")</f>
        <v/>
      </c>
      <c r="T153" t="str">
        <f>IF(Q153="Vắng","",IF(M153&lt;='Báo cáo'!$C$7,M153,""))</f>
        <v/>
      </c>
      <c r="U153" t="str">
        <f ca="1">IF(COUNTIFS(Source!$B$1:$B$1000,'Chi tiết'!B153,Source!$S$1:$S$1000,"Có")=0,"",INDEX(Source!$A$1:$S$1000,MATCH('Chi tiết'!B153,Source!$B$1:$B$1000,0)-1+MATCH("Có",INDIRECT("Source!S"&amp;MATCH('Chi tiết'!B153,Source!$B$1:$B$1000,0)&amp;":S"&amp;MATCH('Chi tiết'!B153,Source!$B$1:$B$1000,0)+COUNTIF(Source!$B$1:$B$1000,'Chi tiết'!B153)),0),1))</f>
        <v/>
      </c>
      <c r="V153" s="2" t="str">
        <f>IF(B151="","",IF(N153&lt;='Báo cáo'!$C$9,N153,""))</f>
        <v/>
      </c>
    </row>
    <row r="154" spans="1:22" x14ac:dyDescent="0.25">
      <c r="A154" t="str">
        <v/>
      </c>
      <c r="B154" t="str">
        <v/>
      </c>
      <c r="C154" s="21" t="str">
        <v/>
      </c>
      <c r="D154" s="21" t="str">
        <v/>
      </c>
      <c r="E154" s="21" t="str">
        <v/>
      </c>
      <c r="F154" s="21" t="str">
        <v/>
      </c>
      <c r="G154" s="21" t="str">
        <v/>
      </c>
      <c r="H154" s="21" t="str">
        <v/>
      </c>
      <c r="I154" s="21" t="str">
        <v/>
      </c>
      <c r="J154" s="21" t="str">
        <v/>
      </c>
      <c r="K154" s="21" t="str">
        <v/>
      </c>
      <c r="L154" s="23" t="str">
        <f t="shared" si="12"/>
        <v/>
      </c>
      <c r="M154" s="24" t="str">
        <f t="shared" si="13"/>
        <v/>
      </c>
      <c r="N154" s="15" t="str">
        <f t="shared" si="14"/>
        <v/>
      </c>
      <c r="O154" s="23" t="str">
        <f t="shared" si="15"/>
        <v/>
      </c>
      <c r="P154" s="23" t="str">
        <f>IF(B154="","",
IF(NOT(ISNUMBER(H154)),"Vắng",
IF(C154=1,IF(INDEX(Source!$A$1:$Q$1000,MATCH('Chi tiết'!B154,Source!$B$1:$B$1000,0),16)&lt;'Báo cáo'!$C$5,"Đi làm","Chốt trễ"),
IF(AND(C154=2,O154="Chốt trễ"),IF(INDEX(Source!$A$1:$Q$1000,MATCH('Chi tiết'!B154,Source!$B$1:$B$1000,0)+1,16)&lt;'Báo cáo'!$C$5,"Đi làm","Chốt trễ"),
IF(AND(C154=12,O154="Đi làm"),IF(INDEX(Source!$A$1:$Q$1000,MATCH('Chi tiết'!B154,Source!$B$1:$B$1000,0)+COUNTIFS(Source!$B$1:$B$1000,B154,Source!$Q$1:$Q$1000,"Sáng"),16)&lt;'Báo cáo'!$C$5,"Đi làm","Chốt trễ"),IF(O154="Chốt trễ",IF(INDEX(Source!$A$1:$Q$1000,MATCH('Chi tiết'!B154,Source!$B$1:$B$1000,0)+1,16)&lt;'Báo cáo'!$C$5,"Đi làm","Chốt trễ"),IF(INDEX(Source!$A$1:$Q$1000,MATCH('Chi tiết'!B154,Source!$B$1:$B$1000,0)+COUNTIFS(Source!$B$1:$B$1000,B154,Source!$Q$1:$Q$1000,"Sáng"),16)&lt;'Báo cáo'!$C$5,"Đi làm","Chốt trễ")))))))</f>
        <v/>
      </c>
      <c r="Q154" s="23" t="str">
        <f t="shared" si="16"/>
        <v/>
      </c>
      <c r="R154" s="14" t="str">
        <f t="shared" si="17"/>
        <v/>
      </c>
      <c r="S154" t="str">
        <f>IF(OR(_xlfn.NUMBERVALUE(E154)&gt;='Báo cáo'!$C$6,_xlfn.NUMBERVALUE(I154)&gt;='Báo cáo'!$C$6),CONCATENATE(_xlfn.NUMBERVALUE(E154),"/",_xlfn.NUMBERVALUE(I154)),"")</f>
        <v/>
      </c>
      <c r="T154" t="str">
        <f>IF(Q154="Vắng","",IF(M154&lt;='Báo cáo'!$C$7,M154,""))</f>
        <v/>
      </c>
      <c r="U154" t="str">
        <f ca="1">IF(COUNTIFS(Source!$B$1:$B$1000,'Chi tiết'!B154,Source!$S$1:$S$1000,"Có")=0,"",INDEX(Source!$A$1:$S$1000,MATCH('Chi tiết'!B154,Source!$B$1:$B$1000,0)-1+MATCH("Có",INDIRECT("Source!S"&amp;MATCH('Chi tiết'!B154,Source!$B$1:$B$1000,0)&amp;":S"&amp;MATCH('Chi tiết'!B154,Source!$B$1:$B$1000,0)+COUNTIF(Source!$B$1:$B$1000,'Chi tiết'!B154)),0),1))</f>
        <v/>
      </c>
      <c r="V154" s="2" t="str">
        <f>IF(B152="","",IF(N154&lt;='Báo cáo'!$C$9,N154,""))</f>
        <v/>
      </c>
    </row>
    <row r="155" spans="1:22" x14ac:dyDescent="0.25">
      <c r="A155" t="str">
        <v/>
      </c>
      <c r="B155" t="str">
        <v/>
      </c>
      <c r="C155" s="21" t="str">
        <v/>
      </c>
      <c r="D155" s="21" t="str">
        <v/>
      </c>
      <c r="E155" s="21" t="str">
        <v/>
      </c>
      <c r="F155" s="21" t="str">
        <v/>
      </c>
      <c r="G155" s="21" t="str">
        <v/>
      </c>
      <c r="H155" s="21" t="str">
        <v/>
      </c>
      <c r="I155" s="21" t="str">
        <v/>
      </c>
      <c r="J155" s="21" t="str">
        <v/>
      </c>
      <c r="K155" s="21" t="str">
        <v/>
      </c>
      <c r="L155" s="23" t="str">
        <f t="shared" si="12"/>
        <v/>
      </c>
      <c r="M155" s="24" t="str">
        <f t="shared" si="13"/>
        <v/>
      </c>
      <c r="N155" s="15" t="str">
        <f t="shared" si="14"/>
        <v/>
      </c>
      <c r="O155" s="23" t="str">
        <f t="shared" si="15"/>
        <v/>
      </c>
      <c r="P155" s="23" t="str">
        <f>IF(B155="","",
IF(NOT(ISNUMBER(H155)),"Vắng",
IF(C155=1,IF(INDEX(Source!$A$1:$Q$1000,MATCH('Chi tiết'!B155,Source!$B$1:$B$1000,0),16)&lt;'Báo cáo'!$C$5,"Đi làm","Chốt trễ"),
IF(AND(C155=2,O155="Chốt trễ"),IF(INDEX(Source!$A$1:$Q$1000,MATCH('Chi tiết'!B155,Source!$B$1:$B$1000,0)+1,16)&lt;'Báo cáo'!$C$5,"Đi làm","Chốt trễ"),
IF(AND(C155=12,O155="Đi làm"),IF(INDEX(Source!$A$1:$Q$1000,MATCH('Chi tiết'!B155,Source!$B$1:$B$1000,0)+COUNTIFS(Source!$B$1:$B$1000,B155,Source!$Q$1:$Q$1000,"Sáng"),16)&lt;'Báo cáo'!$C$5,"Đi làm","Chốt trễ"),IF(O155="Chốt trễ",IF(INDEX(Source!$A$1:$Q$1000,MATCH('Chi tiết'!B155,Source!$B$1:$B$1000,0)+1,16)&lt;'Báo cáo'!$C$5,"Đi làm","Chốt trễ"),IF(INDEX(Source!$A$1:$Q$1000,MATCH('Chi tiết'!B155,Source!$B$1:$B$1000,0)+COUNTIFS(Source!$B$1:$B$1000,B155,Source!$Q$1:$Q$1000,"Sáng"),16)&lt;'Báo cáo'!$C$5,"Đi làm","Chốt trễ")))))))</f>
        <v/>
      </c>
      <c r="Q155" s="23" t="str">
        <f t="shared" si="16"/>
        <v/>
      </c>
      <c r="R155" s="14" t="str">
        <f t="shared" si="17"/>
        <v/>
      </c>
      <c r="S155" t="str">
        <f>IF(OR(_xlfn.NUMBERVALUE(E155)&gt;='Báo cáo'!$C$6,_xlfn.NUMBERVALUE(I155)&gt;='Báo cáo'!$C$6),CONCATENATE(_xlfn.NUMBERVALUE(E155),"/",_xlfn.NUMBERVALUE(I155)),"")</f>
        <v/>
      </c>
      <c r="T155" t="str">
        <f>IF(Q155="Vắng","",IF(M155&lt;='Báo cáo'!$C$7,M155,""))</f>
        <v/>
      </c>
      <c r="U155" t="str">
        <f ca="1">IF(COUNTIFS(Source!$B$1:$B$1000,'Chi tiết'!B155,Source!$S$1:$S$1000,"Có")=0,"",INDEX(Source!$A$1:$S$1000,MATCH('Chi tiết'!B155,Source!$B$1:$B$1000,0)-1+MATCH("Có",INDIRECT("Source!S"&amp;MATCH('Chi tiết'!B155,Source!$B$1:$B$1000,0)&amp;":S"&amp;MATCH('Chi tiết'!B155,Source!$B$1:$B$1000,0)+COUNTIF(Source!$B$1:$B$1000,'Chi tiết'!B155)),0),1))</f>
        <v/>
      </c>
      <c r="V155" s="2" t="str">
        <f>IF(B153="","",IF(N155&lt;='Báo cáo'!$C$9,N155,""))</f>
        <v/>
      </c>
    </row>
    <row r="156" spans="1:22" x14ac:dyDescent="0.25">
      <c r="A156" t="str">
        <v/>
      </c>
      <c r="B156" t="str">
        <v/>
      </c>
      <c r="C156" s="21" t="str">
        <v/>
      </c>
      <c r="D156" s="21" t="str">
        <v/>
      </c>
      <c r="E156" s="21" t="str">
        <v/>
      </c>
      <c r="F156" s="21" t="str">
        <v/>
      </c>
      <c r="G156" s="21" t="str">
        <v/>
      </c>
      <c r="H156" s="21" t="str">
        <v/>
      </c>
      <c r="I156" s="21" t="str">
        <v/>
      </c>
      <c r="J156" s="21" t="str">
        <v/>
      </c>
      <c r="K156" s="21" t="str">
        <v/>
      </c>
      <c r="L156" s="23" t="str">
        <f t="shared" si="12"/>
        <v/>
      </c>
      <c r="M156" s="24" t="str">
        <f t="shared" si="13"/>
        <v/>
      </c>
      <c r="N156" s="15" t="str">
        <f t="shared" si="14"/>
        <v/>
      </c>
      <c r="O156" s="23" t="str">
        <f t="shared" si="15"/>
        <v/>
      </c>
      <c r="P156" s="23" t="str">
        <f>IF(B156="","",
IF(NOT(ISNUMBER(H156)),"Vắng",
IF(C156=1,IF(INDEX(Source!$A$1:$Q$1000,MATCH('Chi tiết'!B156,Source!$B$1:$B$1000,0),16)&lt;'Báo cáo'!$C$5,"Đi làm","Chốt trễ"),
IF(AND(C156=2,O156="Chốt trễ"),IF(INDEX(Source!$A$1:$Q$1000,MATCH('Chi tiết'!B156,Source!$B$1:$B$1000,0)+1,16)&lt;'Báo cáo'!$C$5,"Đi làm","Chốt trễ"),
IF(AND(C156=12,O156="Đi làm"),IF(INDEX(Source!$A$1:$Q$1000,MATCH('Chi tiết'!B156,Source!$B$1:$B$1000,0)+COUNTIFS(Source!$B$1:$B$1000,B156,Source!$Q$1:$Q$1000,"Sáng"),16)&lt;'Báo cáo'!$C$5,"Đi làm","Chốt trễ"),IF(O156="Chốt trễ",IF(INDEX(Source!$A$1:$Q$1000,MATCH('Chi tiết'!B156,Source!$B$1:$B$1000,0)+1,16)&lt;'Báo cáo'!$C$5,"Đi làm","Chốt trễ"),IF(INDEX(Source!$A$1:$Q$1000,MATCH('Chi tiết'!B156,Source!$B$1:$B$1000,0)+COUNTIFS(Source!$B$1:$B$1000,B156,Source!$Q$1:$Q$1000,"Sáng"),16)&lt;'Báo cáo'!$C$5,"Đi làm","Chốt trễ")))))))</f>
        <v/>
      </c>
      <c r="Q156" s="23" t="str">
        <f t="shared" si="16"/>
        <v/>
      </c>
      <c r="R156" s="14" t="str">
        <f t="shared" si="17"/>
        <v/>
      </c>
      <c r="S156" t="str">
        <f>IF(OR(_xlfn.NUMBERVALUE(E156)&gt;='Báo cáo'!$C$6,_xlfn.NUMBERVALUE(I156)&gt;='Báo cáo'!$C$6),CONCATENATE(_xlfn.NUMBERVALUE(E156),"/",_xlfn.NUMBERVALUE(I156)),"")</f>
        <v/>
      </c>
      <c r="T156" t="str">
        <f>IF(Q156="Vắng","",IF(M156&lt;='Báo cáo'!$C$7,M156,""))</f>
        <v/>
      </c>
      <c r="U156" t="str">
        <f ca="1">IF(COUNTIFS(Source!$B$1:$B$1000,'Chi tiết'!B156,Source!$S$1:$S$1000,"Có")=0,"",INDEX(Source!$A$1:$S$1000,MATCH('Chi tiết'!B156,Source!$B$1:$B$1000,0)-1+MATCH("Có",INDIRECT("Source!S"&amp;MATCH('Chi tiết'!B156,Source!$B$1:$B$1000,0)&amp;":S"&amp;MATCH('Chi tiết'!B156,Source!$B$1:$B$1000,0)+COUNTIF(Source!$B$1:$B$1000,'Chi tiết'!B156)),0),1))</f>
        <v/>
      </c>
      <c r="V156" s="2" t="str">
        <f>IF(B154="","",IF(N156&lt;='Báo cáo'!$C$9,N156,""))</f>
        <v/>
      </c>
    </row>
    <row r="157" spans="1:22" x14ac:dyDescent="0.25">
      <c r="A157" t="str">
        <v/>
      </c>
      <c r="B157" t="str">
        <v/>
      </c>
      <c r="C157" s="21" t="str">
        <v/>
      </c>
      <c r="D157" s="21" t="str">
        <v/>
      </c>
      <c r="E157" s="21" t="str">
        <v/>
      </c>
      <c r="F157" s="21" t="str">
        <v/>
      </c>
      <c r="G157" s="21" t="str">
        <v/>
      </c>
      <c r="H157" s="21" t="str">
        <v/>
      </c>
      <c r="I157" s="21" t="str">
        <v/>
      </c>
      <c r="J157" s="21" t="str">
        <v/>
      </c>
      <c r="K157" s="21" t="str">
        <v/>
      </c>
      <c r="L157" s="23" t="str">
        <f t="shared" si="12"/>
        <v/>
      </c>
      <c r="M157" s="24" t="str">
        <f t="shared" si="13"/>
        <v/>
      </c>
      <c r="N157" s="15" t="str">
        <f t="shared" si="14"/>
        <v/>
      </c>
      <c r="O157" s="23" t="str">
        <f t="shared" si="15"/>
        <v/>
      </c>
      <c r="P157" s="23" t="str">
        <f>IF(B157="","",
IF(NOT(ISNUMBER(H157)),"Vắng",
IF(C157=1,IF(INDEX(Source!$A$1:$Q$1000,MATCH('Chi tiết'!B157,Source!$B$1:$B$1000,0),16)&lt;'Báo cáo'!$C$5,"Đi làm","Chốt trễ"),
IF(AND(C157=2,O157="Chốt trễ"),IF(INDEX(Source!$A$1:$Q$1000,MATCH('Chi tiết'!B157,Source!$B$1:$B$1000,0)+1,16)&lt;'Báo cáo'!$C$5,"Đi làm","Chốt trễ"),
IF(AND(C157=12,O157="Đi làm"),IF(INDEX(Source!$A$1:$Q$1000,MATCH('Chi tiết'!B157,Source!$B$1:$B$1000,0)+COUNTIFS(Source!$B$1:$B$1000,B157,Source!$Q$1:$Q$1000,"Sáng"),16)&lt;'Báo cáo'!$C$5,"Đi làm","Chốt trễ"),IF(O157="Chốt trễ",IF(INDEX(Source!$A$1:$Q$1000,MATCH('Chi tiết'!B157,Source!$B$1:$B$1000,0)+1,16)&lt;'Báo cáo'!$C$5,"Đi làm","Chốt trễ"),IF(INDEX(Source!$A$1:$Q$1000,MATCH('Chi tiết'!B157,Source!$B$1:$B$1000,0)+COUNTIFS(Source!$B$1:$B$1000,B157,Source!$Q$1:$Q$1000,"Sáng"),16)&lt;'Báo cáo'!$C$5,"Đi làm","Chốt trễ")))))))</f>
        <v/>
      </c>
      <c r="Q157" s="23" t="str">
        <f t="shared" si="16"/>
        <v/>
      </c>
      <c r="R157" s="14" t="str">
        <f t="shared" si="17"/>
        <v/>
      </c>
      <c r="S157" t="str">
        <f>IF(OR(_xlfn.NUMBERVALUE(E157)&gt;='Báo cáo'!$C$6,_xlfn.NUMBERVALUE(I157)&gt;='Báo cáo'!$C$6),CONCATENATE(_xlfn.NUMBERVALUE(E157),"/",_xlfn.NUMBERVALUE(I157)),"")</f>
        <v/>
      </c>
      <c r="T157" t="str">
        <f>IF(Q157="Vắng","",IF(M157&lt;='Báo cáo'!$C$7,M157,""))</f>
        <v/>
      </c>
      <c r="U157" t="str">
        <f ca="1">IF(COUNTIFS(Source!$B$1:$B$1000,'Chi tiết'!B157,Source!$S$1:$S$1000,"Có")=0,"",INDEX(Source!$A$1:$S$1000,MATCH('Chi tiết'!B157,Source!$B$1:$B$1000,0)-1+MATCH("Có",INDIRECT("Source!S"&amp;MATCH('Chi tiết'!B157,Source!$B$1:$B$1000,0)&amp;":S"&amp;MATCH('Chi tiết'!B157,Source!$B$1:$B$1000,0)+COUNTIF(Source!$B$1:$B$1000,'Chi tiết'!B157)),0),1))</f>
        <v/>
      </c>
      <c r="V157" s="2" t="str">
        <f>IF(B155="","",IF(N157&lt;='Báo cáo'!$C$9,N157,""))</f>
        <v/>
      </c>
    </row>
    <row r="158" spans="1:22" x14ac:dyDescent="0.25">
      <c r="A158" t="str">
        <v/>
      </c>
      <c r="B158" t="str">
        <v/>
      </c>
      <c r="C158" s="21" t="str">
        <v/>
      </c>
      <c r="D158" s="21" t="str">
        <v/>
      </c>
      <c r="E158" s="21" t="str">
        <v/>
      </c>
      <c r="F158" s="21" t="str">
        <v/>
      </c>
      <c r="G158" s="21" t="str">
        <v/>
      </c>
      <c r="H158" s="21" t="str">
        <v/>
      </c>
      <c r="I158" s="21" t="str">
        <v/>
      </c>
      <c r="J158" s="21" t="str">
        <v/>
      </c>
      <c r="K158" s="21" t="str">
        <v/>
      </c>
      <c r="L158" s="23" t="str">
        <f t="shared" si="12"/>
        <v/>
      </c>
      <c r="M158" s="24" t="str">
        <f t="shared" si="13"/>
        <v/>
      </c>
      <c r="N158" s="15" t="str">
        <f t="shared" si="14"/>
        <v/>
      </c>
      <c r="O158" s="23" t="str">
        <f t="shared" si="15"/>
        <v/>
      </c>
      <c r="P158" s="23" t="str">
        <f>IF(B158="","",
IF(NOT(ISNUMBER(H158)),"Vắng",
IF(C158=1,IF(INDEX(Source!$A$1:$Q$1000,MATCH('Chi tiết'!B158,Source!$B$1:$B$1000,0),16)&lt;'Báo cáo'!$C$5,"Đi làm","Chốt trễ"),
IF(AND(C158=2,O158="Chốt trễ"),IF(INDEX(Source!$A$1:$Q$1000,MATCH('Chi tiết'!B158,Source!$B$1:$B$1000,0)+1,16)&lt;'Báo cáo'!$C$5,"Đi làm","Chốt trễ"),
IF(AND(C158=12,O158="Đi làm"),IF(INDEX(Source!$A$1:$Q$1000,MATCH('Chi tiết'!B158,Source!$B$1:$B$1000,0)+COUNTIFS(Source!$B$1:$B$1000,B158,Source!$Q$1:$Q$1000,"Sáng"),16)&lt;'Báo cáo'!$C$5,"Đi làm","Chốt trễ"),IF(O158="Chốt trễ",IF(INDEX(Source!$A$1:$Q$1000,MATCH('Chi tiết'!B158,Source!$B$1:$B$1000,0)+1,16)&lt;'Báo cáo'!$C$5,"Đi làm","Chốt trễ"),IF(INDEX(Source!$A$1:$Q$1000,MATCH('Chi tiết'!B158,Source!$B$1:$B$1000,0)+COUNTIFS(Source!$B$1:$B$1000,B158,Source!$Q$1:$Q$1000,"Sáng"),16)&lt;'Báo cáo'!$C$5,"Đi làm","Chốt trễ")))))))</f>
        <v/>
      </c>
      <c r="Q158" s="23" t="str">
        <f t="shared" si="16"/>
        <v/>
      </c>
      <c r="R158" s="14" t="str">
        <f t="shared" si="17"/>
        <v/>
      </c>
      <c r="S158" t="str">
        <f>IF(OR(_xlfn.NUMBERVALUE(E158)&gt;='Báo cáo'!$C$6,_xlfn.NUMBERVALUE(I158)&gt;='Báo cáo'!$C$6),CONCATENATE(_xlfn.NUMBERVALUE(E158),"/",_xlfn.NUMBERVALUE(I158)),"")</f>
        <v/>
      </c>
      <c r="T158" t="str">
        <f>IF(Q158="Vắng","",IF(M158&lt;='Báo cáo'!$C$7,M158,""))</f>
        <v/>
      </c>
      <c r="U158" t="str">
        <f ca="1">IF(COUNTIFS(Source!$B$1:$B$1000,'Chi tiết'!B158,Source!$S$1:$S$1000,"Có")=0,"",INDEX(Source!$A$1:$S$1000,MATCH('Chi tiết'!B158,Source!$B$1:$B$1000,0)-1+MATCH("Có",INDIRECT("Source!S"&amp;MATCH('Chi tiết'!B158,Source!$B$1:$B$1000,0)&amp;":S"&amp;MATCH('Chi tiết'!B158,Source!$B$1:$B$1000,0)+COUNTIF(Source!$B$1:$B$1000,'Chi tiết'!B158)),0),1))</f>
        <v/>
      </c>
      <c r="V158" s="2" t="str">
        <f>IF(B156="","",IF(N158&lt;='Báo cáo'!$C$9,N158,""))</f>
        <v/>
      </c>
    </row>
    <row r="159" spans="1:22" x14ac:dyDescent="0.25">
      <c r="A159" t="str">
        <v/>
      </c>
      <c r="B159" t="str">
        <v/>
      </c>
      <c r="C159" s="21" t="str">
        <v/>
      </c>
      <c r="D159" s="21" t="str">
        <v/>
      </c>
      <c r="E159" s="21" t="str">
        <v/>
      </c>
      <c r="F159" s="21" t="str">
        <v/>
      </c>
      <c r="G159" s="21" t="str">
        <v/>
      </c>
      <c r="H159" s="21" t="str">
        <v/>
      </c>
      <c r="I159" s="21" t="str">
        <v/>
      </c>
      <c r="J159" s="21" t="str">
        <v/>
      </c>
      <c r="K159" s="21" t="str">
        <v/>
      </c>
      <c r="L159" s="23" t="str">
        <f t="shared" si="12"/>
        <v/>
      </c>
      <c r="M159" s="24" t="str">
        <f t="shared" si="13"/>
        <v/>
      </c>
      <c r="N159" s="15" t="str">
        <f t="shared" si="14"/>
        <v/>
      </c>
      <c r="O159" s="23" t="str">
        <f t="shared" si="15"/>
        <v/>
      </c>
      <c r="P159" s="23" t="str">
        <f>IF(B159="","",
IF(NOT(ISNUMBER(H159)),"Vắng",
IF(C159=1,IF(INDEX(Source!$A$1:$Q$1000,MATCH('Chi tiết'!B159,Source!$B$1:$B$1000,0),16)&lt;'Báo cáo'!$C$5,"Đi làm","Chốt trễ"),
IF(AND(C159=2,O159="Chốt trễ"),IF(INDEX(Source!$A$1:$Q$1000,MATCH('Chi tiết'!B159,Source!$B$1:$B$1000,0)+1,16)&lt;'Báo cáo'!$C$5,"Đi làm","Chốt trễ"),
IF(AND(C159=12,O159="Đi làm"),IF(INDEX(Source!$A$1:$Q$1000,MATCH('Chi tiết'!B159,Source!$B$1:$B$1000,0)+COUNTIFS(Source!$B$1:$B$1000,B159,Source!$Q$1:$Q$1000,"Sáng"),16)&lt;'Báo cáo'!$C$5,"Đi làm","Chốt trễ"),IF(O159="Chốt trễ",IF(INDEX(Source!$A$1:$Q$1000,MATCH('Chi tiết'!B159,Source!$B$1:$B$1000,0)+1,16)&lt;'Báo cáo'!$C$5,"Đi làm","Chốt trễ"),IF(INDEX(Source!$A$1:$Q$1000,MATCH('Chi tiết'!B159,Source!$B$1:$B$1000,0)+COUNTIFS(Source!$B$1:$B$1000,B159,Source!$Q$1:$Q$1000,"Sáng"),16)&lt;'Báo cáo'!$C$5,"Đi làm","Chốt trễ")))))))</f>
        <v/>
      </c>
      <c r="Q159" s="23" t="str">
        <f t="shared" si="16"/>
        <v/>
      </c>
      <c r="R159" s="14" t="str">
        <f t="shared" si="17"/>
        <v/>
      </c>
      <c r="S159" t="str">
        <f>IF(OR(_xlfn.NUMBERVALUE(E159)&gt;='Báo cáo'!$C$6,_xlfn.NUMBERVALUE(I159)&gt;='Báo cáo'!$C$6),CONCATENATE(_xlfn.NUMBERVALUE(E159),"/",_xlfn.NUMBERVALUE(I159)),"")</f>
        <v/>
      </c>
      <c r="T159" t="str">
        <f>IF(Q159="Vắng","",IF(M159&lt;='Báo cáo'!$C$7,M159,""))</f>
        <v/>
      </c>
      <c r="U159" t="str">
        <f ca="1">IF(COUNTIFS(Source!$B$1:$B$1000,'Chi tiết'!B159,Source!$S$1:$S$1000,"Có")=0,"",INDEX(Source!$A$1:$S$1000,MATCH('Chi tiết'!B159,Source!$B$1:$B$1000,0)-1+MATCH("Có",INDIRECT("Source!S"&amp;MATCH('Chi tiết'!B159,Source!$B$1:$B$1000,0)&amp;":S"&amp;MATCH('Chi tiết'!B159,Source!$B$1:$B$1000,0)+COUNTIF(Source!$B$1:$B$1000,'Chi tiết'!B159)),0),1))</f>
        <v/>
      </c>
      <c r="V159" s="2" t="str">
        <f>IF(B157="","",IF(N159&lt;='Báo cáo'!$C$9,N159,""))</f>
        <v/>
      </c>
    </row>
    <row r="160" spans="1:22" x14ac:dyDescent="0.25">
      <c r="A160" t="str">
        <v/>
      </c>
      <c r="B160" t="str">
        <v/>
      </c>
      <c r="C160" s="21" t="str">
        <v/>
      </c>
      <c r="D160" s="21" t="str">
        <v/>
      </c>
      <c r="E160" s="21" t="str">
        <v/>
      </c>
      <c r="F160" s="21" t="str">
        <v/>
      </c>
      <c r="G160" s="21" t="str">
        <v/>
      </c>
      <c r="H160" s="21" t="str">
        <v/>
      </c>
      <c r="I160" s="21" t="str">
        <v/>
      </c>
      <c r="J160" s="21" t="str">
        <v/>
      </c>
      <c r="K160" s="21" t="str">
        <v/>
      </c>
      <c r="L160" s="23" t="str">
        <f t="shared" si="12"/>
        <v/>
      </c>
      <c r="M160" s="24" t="str">
        <f t="shared" si="13"/>
        <v/>
      </c>
      <c r="N160" s="15" t="str">
        <f t="shared" si="14"/>
        <v/>
      </c>
      <c r="O160" s="23" t="str">
        <f t="shared" si="15"/>
        <v/>
      </c>
      <c r="P160" s="23" t="str">
        <f>IF(B160="","",
IF(NOT(ISNUMBER(H160)),"Vắng",
IF(C160=1,IF(INDEX(Source!$A$1:$Q$1000,MATCH('Chi tiết'!B160,Source!$B$1:$B$1000,0),16)&lt;'Báo cáo'!$C$5,"Đi làm","Chốt trễ"),
IF(AND(C160=2,O160="Chốt trễ"),IF(INDEX(Source!$A$1:$Q$1000,MATCH('Chi tiết'!B160,Source!$B$1:$B$1000,0)+1,16)&lt;'Báo cáo'!$C$5,"Đi làm","Chốt trễ"),
IF(AND(C160=12,O160="Đi làm"),IF(INDEX(Source!$A$1:$Q$1000,MATCH('Chi tiết'!B160,Source!$B$1:$B$1000,0)+COUNTIFS(Source!$B$1:$B$1000,B160,Source!$Q$1:$Q$1000,"Sáng"),16)&lt;'Báo cáo'!$C$5,"Đi làm","Chốt trễ"),IF(O160="Chốt trễ",IF(INDEX(Source!$A$1:$Q$1000,MATCH('Chi tiết'!B160,Source!$B$1:$B$1000,0)+1,16)&lt;'Báo cáo'!$C$5,"Đi làm","Chốt trễ"),IF(INDEX(Source!$A$1:$Q$1000,MATCH('Chi tiết'!B160,Source!$B$1:$B$1000,0)+COUNTIFS(Source!$B$1:$B$1000,B160,Source!$Q$1:$Q$1000,"Sáng"),16)&lt;'Báo cáo'!$C$5,"Đi làm","Chốt trễ")))))))</f>
        <v/>
      </c>
      <c r="Q160" s="23" t="str">
        <f t="shared" si="16"/>
        <v/>
      </c>
      <c r="R160" s="14" t="str">
        <f t="shared" si="17"/>
        <v/>
      </c>
      <c r="S160" t="str">
        <f>IF(OR(_xlfn.NUMBERVALUE(E160)&gt;='Báo cáo'!$C$6,_xlfn.NUMBERVALUE(I160)&gt;='Báo cáo'!$C$6),CONCATENATE(_xlfn.NUMBERVALUE(E160),"/",_xlfn.NUMBERVALUE(I160)),"")</f>
        <v/>
      </c>
      <c r="T160" t="str">
        <f>IF(Q160="Vắng","",IF(M160&lt;='Báo cáo'!$C$7,M160,""))</f>
        <v/>
      </c>
      <c r="U160" t="str">
        <f ca="1">IF(COUNTIFS(Source!$B$1:$B$1000,'Chi tiết'!B160,Source!$S$1:$S$1000,"Có")=0,"",INDEX(Source!$A$1:$S$1000,MATCH('Chi tiết'!B160,Source!$B$1:$B$1000,0)-1+MATCH("Có",INDIRECT("Source!S"&amp;MATCH('Chi tiết'!B160,Source!$B$1:$B$1000,0)&amp;":S"&amp;MATCH('Chi tiết'!B160,Source!$B$1:$B$1000,0)+COUNTIF(Source!$B$1:$B$1000,'Chi tiết'!B160)),0),1))</f>
        <v/>
      </c>
      <c r="V160" s="2" t="str">
        <f>IF(B158="","",IF(N160&lt;='Báo cáo'!$C$9,N160,""))</f>
        <v/>
      </c>
    </row>
    <row r="161" spans="1:22" x14ac:dyDescent="0.25">
      <c r="A161" t="str">
        <v/>
      </c>
      <c r="B161" t="str">
        <v/>
      </c>
      <c r="C161" s="21" t="str">
        <v/>
      </c>
      <c r="D161" s="21" t="str">
        <v/>
      </c>
      <c r="E161" s="21" t="str">
        <v/>
      </c>
      <c r="F161" s="21" t="str">
        <v/>
      </c>
      <c r="G161" s="21" t="str">
        <v/>
      </c>
      <c r="H161" s="21" t="str">
        <v/>
      </c>
      <c r="I161" s="21" t="str">
        <v/>
      </c>
      <c r="J161" s="21" t="str">
        <v/>
      </c>
      <c r="K161" s="21" t="str">
        <v/>
      </c>
      <c r="L161" s="23" t="str">
        <f t="shared" si="12"/>
        <v/>
      </c>
      <c r="M161" s="24" t="str">
        <f t="shared" si="13"/>
        <v/>
      </c>
      <c r="N161" s="15" t="str">
        <f t="shared" si="14"/>
        <v/>
      </c>
      <c r="O161" s="23" t="str">
        <f t="shared" si="15"/>
        <v/>
      </c>
      <c r="P161" s="23" t="str">
        <f>IF(B161="","",
IF(NOT(ISNUMBER(H161)),"Vắng",
IF(C161=1,IF(INDEX(Source!$A$1:$Q$1000,MATCH('Chi tiết'!B161,Source!$B$1:$B$1000,0),16)&lt;'Báo cáo'!$C$5,"Đi làm","Chốt trễ"),
IF(AND(C161=2,O161="Chốt trễ"),IF(INDEX(Source!$A$1:$Q$1000,MATCH('Chi tiết'!B161,Source!$B$1:$B$1000,0)+1,16)&lt;'Báo cáo'!$C$5,"Đi làm","Chốt trễ"),
IF(AND(C161=12,O161="Đi làm"),IF(INDEX(Source!$A$1:$Q$1000,MATCH('Chi tiết'!B161,Source!$B$1:$B$1000,0)+COUNTIFS(Source!$B$1:$B$1000,B161,Source!$Q$1:$Q$1000,"Sáng"),16)&lt;'Báo cáo'!$C$5,"Đi làm","Chốt trễ"),IF(O161="Chốt trễ",IF(INDEX(Source!$A$1:$Q$1000,MATCH('Chi tiết'!B161,Source!$B$1:$B$1000,0)+1,16)&lt;'Báo cáo'!$C$5,"Đi làm","Chốt trễ"),IF(INDEX(Source!$A$1:$Q$1000,MATCH('Chi tiết'!B161,Source!$B$1:$B$1000,0)+COUNTIFS(Source!$B$1:$B$1000,B161,Source!$Q$1:$Q$1000,"Sáng"),16)&lt;'Báo cáo'!$C$5,"Đi làm","Chốt trễ")))))))</f>
        <v/>
      </c>
      <c r="Q161" s="23" t="str">
        <f t="shared" si="16"/>
        <v/>
      </c>
      <c r="R161" s="14" t="str">
        <f t="shared" si="17"/>
        <v/>
      </c>
      <c r="S161" t="str">
        <f>IF(OR(_xlfn.NUMBERVALUE(E161)&gt;='Báo cáo'!$C$6,_xlfn.NUMBERVALUE(I161)&gt;='Báo cáo'!$C$6),CONCATENATE(_xlfn.NUMBERVALUE(E161),"/",_xlfn.NUMBERVALUE(I161)),"")</f>
        <v/>
      </c>
      <c r="T161" t="str">
        <f>IF(Q161="Vắng","",IF(M161&lt;='Báo cáo'!$C$7,M161,""))</f>
        <v/>
      </c>
      <c r="U161" t="str">
        <f ca="1">IF(COUNTIFS(Source!$B$1:$B$1000,'Chi tiết'!B161,Source!$S$1:$S$1000,"Có")=0,"",INDEX(Source!$A$1:$S$1000,MATCH('Chi tiết'!B161,Source!$B$1:$B$1000,0)-1+MATCH("Có",INDIRECT("Source!S"&amp;MATCH('Chi tiết'!B161,Source!$B$1:$B$1000,0)&amp;":S"&amp;MATCH('Chi tiết'!B161,Source!$B$1:$B$1000,0)+COUNTIF(Source!$B$1:$B$1000,'Chi tiết'!B161)),0),1))</f>
        <v/>
      </c>
      <c r="V161" s="2" t="str">
        <f>IF(B159="","",IF(N161&lt;='Báo cáo'!$C$9,N161,""))</f>
        <v/>
      </c>
    </row>
    <row r="162" spans="1:22" x14ac:dyDescent="0.25">
      <c r="A162" t="str">
        <v/>
      </c>
      <c r="B162" t="str">
        <v/>
      </c>
      <c r="C162" s="21" t="str">
        <v/>
      </c>
      <c r="D162" s="21" t="str">
        <v/>
      </c>
      <c r="E162" s="21" t="str">
        <v/>
      </c>
      <c r="F162" s="21" t="str">
        <v/>
      </c>
      <c r="G162" s="21" t="str">
        <v/>
      </c>
      <c r="H162" s="21" t="str">
        <v/>
      </c>
      <c r="I162" s="21" t="str">
        <v/>
      </c>
      <c r="J162" s="21" t="str">
        <v/>
      </c>
      <c r="K162" s="21" t="str">
        <v/>
      </c>
      <c r="L162" s="23" t="str">
        <f t="shared" si="12"/>
        <v/>
      </c>
      <c r="M162" s="24" t="str">
        <f t="shared" si="13"/>
        <v/>
      </c>
      <c r="N162" s="15" t="str">
        <f t="shared" si="14"/>
        <v/>
      </c>
      <c r="O162" s="23" t="str">
        <f t="shared" si="15"/>
        <v/>
      </c>
      <c r="P162" s="23" t="str">
        <f>IF(B162="","",
IF(NOT(ISNUMBER(H162)),"Vắng",
IF(C162=1,IF(INDEX(Source!$A$1:$Q$1000,MATCH('Chi tiết'!B162,Source!$B$1:$B$1000,0),16)&lt;'Báo cáo'!$C$5,"Đi làm","Chốt trễ"),
IF(AND(C162=2,O162="Chốt trễ"),IF(INDEX(Source!$A$1:$Q$1000,MATCH('Chi tiết'!B162,Source!$B$1:$B$1000,0)+1,16)&lt;'Báo cáo'!$C$5,"Đi làm","Chốt trễ"),
IF(AND(C162=12,O162="Đi làm"),IF(INDEX(Source!$A$1:$Q$1000,MATCH('Chi tiết'!B162,Source!$B$1:$B$1000,0)+COUNTIFS(Source!$B$1:$B$1000,B162,Source!$Q$1:$Q$1000,"Sáng"),16)&lt;'Báo cáo'!$C$5,"Đi làm","Chốt trễ"),IF(O162="Chốt trễ",IF(INDEX(Source!$A$1:$Q$1000,MATCH('Chi tiết'!B162,Source!$B$1:$B$1000,0)+1,16)&lt;'Báo cáo'!$C$5,"Đi làm","Chốt trễ"),IF(INDEX(Source!$A$1:$Q$1000,MATCH('Chi tiết'!B162,Source!$B$1:$B$1000,0)+COUNTIFS(Source!$B$1:$B$1000,B162,Source!$Q$1:$Q$1000,"Sáng"),16)&lt;'Báo cáo'!$C$5,"Đi làm","Chốt trễ")))))))</f>
        <v/>
      </c>
      <c r="Q162" s="23" t="str">
        <f t="shared" si="16"/>
        <v/>
      </c>
      <c r="R162" s="14" t="str">
        <f t="shared" si="17"/>
        <v/>
      </c>
      <c r="S162" t="str">
        <f>IF(OR(_xlfn.NUMBERVALUE(E162)&gt;='Báo cáo'!$C$6,_xlfn.NUMBERVALUE(I162)&gt;='Báo cáo'!$C$6),CONCATENATE(_xlfn.NUMBERVALUE(E162),"/",_xlfn.NUMBERVALUE(I162)),"")</f>
        <v/>
      </c>
      <c r="T162" t="str">
        <f>IF(Q162="Vắng","",IF(M162&lt;='Báo cáo'!$C$7,M162,""))</f>
        <v/>
      </c>
      <c r="U162" t="str">
        <f ca="1">IF(COUNTIFS(Source!$B$1:$B$1000,'Chi tiết'!B162,Source!$S$1:$S$1000,"Có")=0,"",INDEX(Source!$A$1:$S$1000,MATCH('Chi tiết'!B162,Source!$B$1:$B$1000,0)-1+MATCH("Có",INDIRECT("Source!S"&amp;MATCH('Chi tiết'!B162,Source!$B$1:$B$1000,0)&amp;":S"&amp;MATCH('Chi tiết'!B162,Source!$B$1:$B$1000,0)+COUNTIF(Source!$B$1:$B$1000,'Chi tiết'!B162)),0),1))</f>
        <v/>
      </c>
      <c r="V162" s="2" t="str">
        <f>IF(B160="","",IF(N162&lt;='Báo cáo'!$C$9,N162,""))</f>
        <v/>
      </c>
    </row>
    <row r="163" spans="1:22" x14ac:dyDescent="0.25">
      <c r="A163" t="str">
        <v/>
      </c>
      <c r="B163" t="str">
        <v/>
      </c>
      <c r="C163" s="21" t="str">
        <v/>
      </c>
      <c r="D163" s="21" t="str">
        <v/>
      </c>
      <c r="E163" s="21" t="str">
        <v/>
      </c>
      <c r="F163" s="21" t="str">
        <v/>
      </c>
      <c r="G163" s="21" t="str">
        <v/>
      </c>
      <c r="H163" s="21" t="str">
        <v/>
      </c>
      <c r="I163" s="21" t="str">
        <v/>
      </c>
      <c r="J163" s="21" t="str">
        <v/>
      </c>
      <c r="K163" s="21" t="str">
        <v/>
      </c>
      <c r="L163" s="23" t="str">
        <f t="shared" si="12"/>
        <v/>
      </c>
      <c r="M163" s="24" t="str">
        <f t="shared" si="13"/>
        <v/>
      </c>
      <c r="N163" s="15" t="str">
        <f t="shared" si="14"/>
        <v/>
      </c>
      <c r="O163" s="23" t="str">
        <f t="shared" si="15"/>
        <v/>
      </c>
      <c r="P163" s="23" t="str">
        <f>IF(B163="","",
IF(NOT(ISNUMBER(H163)),"Vắng",
IF(C163=1,IF(INDEX(Source!$A$1:$Q$1000,MATCH('Chi tiết'!B163,Source!$B$1:$B$1000,0),16)&lt;'Báo cáo'!$C$5,"Đi làm","Chốt trễ"),
IF(AND(C163=2,O163="Chốt trễ"),IF(INDEX(Source!$A$1:$Q$1000,MATCH('Chi tiết'!B163,Source!$B$1:$B$1000,0)+1,16)&lt;'Báo cáo'!$C$5,"Đi làm","Chốt trễ"),
IF(AND(C163=12,O163="Đi làm"),IF(INDEX(Source!$A$1:$Q$1000,MATCH('Chi tiết'!B163,Source!$B$1:$B$1000,0)+COUNTIFS(Source!$B$1:$B$1000,B163,Source!$Q$1:$Q$1000,"Sáng"),16)&lt;'Báo cáo'!$C$5,"Đi làm","Chốt trễ"),IF(O163="Chốt trễ",IF(INDEX(Source!$A$1:$Q$1000,MATCH('Chi tiết'!B163,Source!$B$1:$B$1000,0)+1,16)&lt;'Báo cáo'!$C$5,"Đi làm","Chốt trễ"),IF(INDEX(Source!$A$1:$Q$1000,MATCH('Chi tiết'!B163,Source!$B$1:$B$1000,0)+COUNTIFS(Source!$B$1:$B$1000,B163,Source!$Q$1:$Q$1000,"Sáng"),16)&lt;'Báo cáo'!$C$5,"Đi làm","Chốt trễ")))))))</f>
        <v/>
      </c>
      <c r="Q163" s="23" t="str">
        <f t="shared" si="16"/>
        <v/>
      </c>
      <c r="R163" s="14" t="str">
        <f t="shared" si="17"/>
        <v/>
      </c>
      <c r="S163" t="str">
        <f>IF(OR(_xlfn.NUMBERVALUE(E163)&gt;='Báo cáo'!$C$6,_xlfn.NUMBERVALUE(I163)&gt;='Báo cáo'!$C$6),CONCATENATE(_xlfn.NUMBERVALUE(E163),"/",_xlfn.NUMBERVALUE(I163)),"")</f>
        <v/>
      </c>
      <c r="T163" t="str">
        <f>IF(Q163="Vắng","",IF(M163&lt;='Báo cáo'!$C$7,M163,""))</f>
        <v/>
      </c>
      <c r="U163" t="str">
        <f ca="1">IF(COUNTIFS(Source!$B$1:$B$1000,'Chi tiết'!B163,Source!$S$1:$S$1000,"Có")=0,"",INDEX(Source!$A$1:$S$1000,MATCH('Chi tiết'!B163,Source!$B$1:$B$1000,0)-1+MATCH("Có",INDIRECT("Source!S"&amp;MATCH('Chi tiết'!B163,Source!$B$1:$B$1000,0)&amp;":S"&amp;MATCH('Chi tiết'!B163,Source!$B$1:$B$1000,0)+COUNTIF(Source!$B$1:$B$1000,'Chi tiết'!B163)),0),1))</f>
        <v/>
      </c>
      <c r="V163" s="2" t="str">
        <f>IF(B161="","",IF(N163&lt;='Báo cáo'!$C$9,N163,""))</f>
        <v/>
      </c>
    </row>
    <row r="164" spans="1:22" x14ac:dyDescent="0.25">
      <c r="A164" t="str">
        <v/>
      </c>
      <c r="B164" t="str">
        <v/>
      </c>
      <c r="C164" s="21" t="str">
        <v/>
      </c>
      <c r="D164" s="21" t="str">
        <v/>
      </c>
      <c r="E164" s="21" t="str">
        <v/>
      </c>
      <c r="F164" s="21" t="str">
        <v/>
      </c>
      <c r="G164" s="21" t="str">
        <v/>
      </c>
      <c r="H164" s="21" t="str">
        <v/>
      </c>
      <c r="I164" s="21" t="str">
        <v/>
      </c>
      <c r="J164" s="21" t="str">
        <v/>
      </c>
      <c r="K164" s="21" t="str">
        <v/>
      </c>
      <c r="L164" s="23" t="str">
        <f t="shared" si="12"/>
        <v/>
      </c>
      <c r="M164" s="24" t="str">
        <f t="shared" si="13"/>
        <v/>
      </c>
      <c r="N164" s="15" t="str">
        <f t="shared" si="14"/>
        <v/>
      </c>
      <c r="O164" s="23" t="str">
        <f t="shared" si="15"/>
        <v/>
      </c>
      <c r="P164" s="23" t="str">
        <f>IF(B164="","",
IF(NOT(ISNUMBER(H164)),"Vắng",
IF(C164=1,IF(INDEX(Source!$A$1:$Q$1000,MATCH('Chi tiết'!B164,Source!$B$1:$B$1000,0),16)&lt;'Báo cáo'!$C$5,"Đi làm","Chốt trễ"),
IF(AND(C164=2,O164="Chốt trễ"),IF(INDEX(Source!$A$1:$Q$1000,MATCH('Chi tiết'!B164,Source!$B$1:$B$1000,0)+1,16)&lt;'Báo cáo'!$C$5,"Đi làm","Chốt trễ"),
IF(AND(C164=12,O164="Đi làm"),IF(INDEX(Source!$A$1:$Q$1000,MATCH('Chi tiết'!B164,Source!$B$1:$B$1000,0)+COUNTIFS(Source!$B$1:$B$1000,B164,Source!$Q$1:$Q$1000,"Sáng"),16)&lt;'Báo cáo'!$C$5,"Đi làm","Chốt trễ"),IF(O164="Chốt trễ",IF(INDEX(Source!$A$1:$Q$1000,MATCH('Chi tiết'!B164,Source!$B$1:$B$1000,0)+1,16)&lt;'Báo cáo'!$C$5,"Đi làm","Chốt trễ"),IF(INDEX(Source!$A$1:$Q$1000,MATCH('Chi tiết'!B164,Source!$B$1:$B$1000,0)+COUNTIFS(Source!$B$1:$B$1000,B164,Source!$Q$1:$Q$1000,"Sáng"),16)&lt;'Báo cáo'!$C$5,"Đi làm","Chốt trễ")))))))</f>
        <v/>
      </c>
      <c r="Q164" s="23" t="str">
        <f t="shared" si="16"/>
        <v/>
      </c>
      <c r="R164" s="14" t="str">
        <f t="shared" si="17"/>
        <v/>
      </c>
      <c r="S164" t="str">
        <f>IF(OR(_xlfn.NUMBERVALUE(E164)&gt;='Báo cáo'!$C$6,_xlfn.NUMBERVALUE(I164)&gt;='Báo cáo'!$C$6),CONCATENATE(_xlfn.NUMBERVALUE(E164),"/",_xlfn.NUMBERVALUE(I164)),"")</f>
        <v/>
      </c>
      <c r="T164" t="str">
        <f>IF(Q164="Vắng","",IF(M164&lt;='Báo cáo'!$C$7,M164,""))</f>
        <v/>
      </c>
      <c r="U164" t="str">
        <f ca="1">IF(COUNTIFS(Source!$B$1:$B$1000,'Chi tiết'!B164,Source!$S$1:$S$1000,"Có")=0,"",INDEX(Source!$A$1:$S$1000,MATCH('Chi tiết'!B164,Source!$B$1:$B$1000,0)-1+MATCH("Có",INDIRECT("Source!S"&amp;MATCH('Chi tiết'!B164,Source!$B$1:$B$1000,0)&amp;":S"&amp;MATCH('Chi tiết'!B164,Source!$B$1:$B$1000,0)+COUNTIF(Source!$B$1:$B$1000,'Chi tiết'!B164)),0),1))</f>
        <v/>
      </c>
      <c r="V164" s="2" t="str">
        <f>IF(B162="","",IF(N164&lt;='Báo cáo'!$C$9,N164,""))</f>
        <v/>
      </c>
    </row>
    <row r="165" spans="1:22" x14ac:dyDescent="0.25">
      <c r="A165" t="str">
        <v/>
      </c>
      <c r="B165" t="str">
        <v/>
      </c>
      <c r="C165" s="21" t="str">
        <v/>
      </c>
      <c r="D165" s="21" t="str">
        <v/>
      </c>
      <c r="E165" s="21" t="str">
        <v/>
      </c>
      <c r="F165" s="21" t="str">
        <v/>
      </c>
      <c r="G165" s="21" t="str">
        <v/>
      </c>
      <c r="H165" s="21" t="str">
        <v/>
      </c>
      <c r="I165" s="21" t="str">
        <v/>
      </c>
      <c r="J165" s="21" t="str">
        <v/>
      </c>
      <c r="K165" s="21" t="str">
        <v/>
      </c>
      <c r="L165" s="23" t="str">
        <f t="shared" si="12"/>
        <v/>
      </c>
      <c r="M165" s="24" t="str">
        <f t="shared" si="13"/>
        <v/>
      </c>
      <c r="N165" s="15" t="str">
        <f t="shared" si="14"/>
        <v/>
      </c>
      <c r="O165" s="23" t="str">
        <f t="shared" si="15"/>
        <v/>
      </c>
      <c r="P165" s="23" t="str">
        <f>IF(B165="","",
IF(NOT(ISNUMBER(H165)),"Vắng",
IF(C165=1,IF(INDEX(Source!$A$1:$Q$1000,MATCH('Chi tiết'!B165,Source!$B$1:$B$1000,0),16)&lt;'Báo cáo'!$C$5,"Đi làm","Chốt trễ"),
IF(AND(C165=2,O165="Chốt trễ"),IF(INDEX(Source!$A$1:$Q$1000,MATCH('Chi tiết'!B165,Source!$B$1:$B$1000,0)+1,16)&lt;'Báo cáo'!$C$5,"Đi làm","Chốt trễ"),
IF(AND(C165=12,O165="Đi làm"),IF(INDEX(Source!$A$1:$Q$1000,MATCH('Chi tiết'!B165,Source!$B$1:$B$1000,0)+COUNTIFS(Source!$B$1:$B$1000,B165,Source!$Q$1:$Q$1000,"Sáng"),16)&lt;'Báo cáo'!$C$5,"Đi làm","Chốt trễ"),IF(O165="Chốt trễ",IF(INDEX(Source!$A$1:$Q$1000,MATCH('Chi tiết'!B165,Source!$B$1:$B$1000,0)+1,16)&lt;'Báo cáo'!$C$5,"Đi làm","Chốt trễ"),IF(INDEX(Source!$A$1:$Q$1000,MATCH('Chi tiết'!B165,Source!$B$1:$B$1000,0)+COUNTIFS(Source!$B$1:$B$1000,B165,Source!$Q$1:$Q$1000,"Sáng"),16)&lt;'Báo cáo'!$C$5,"Đi làm","Chốt trễ")))))))</f>
        <v/>
      </c>
      <c r="Q165" s="23" t="str">
        <f t="shared" si="16"/>
        <v/>
      </c>
      <c r="R165" s="14" t="str">
        <f t="shared" si="17"/>
        <v/>
      </c>
      <c r="S165" t="str">
        <f>IF(OR(_xlfn.NUMBERVALUE(E165)&gt;='Báo cáo'!$C$6,_xlfn.NUMBERVALUE(I165)&gt;='Báo cáo'!$C$6),CONCATENATE(_xlfn.NUMBERVALUE(E165),"/",_xlfn.NUMBERVALUE(I165)),"")</f>
        <v/>
      </c>
      <c r="T165" t="str">
        <f>IF(Q165="Vắng","",IF(M165&lt;='Báo cáo'!$C$7,M165,""))</f>
        <v/>
      </c>
      <c r="U165" t="str">
        <f ca="1">IF(COUNTIFS(Source!$B$1:$B$1000,'Chi tiết'!B165,Source!$S$1:$S$1000,"Có")=0,"",INDEX(Source!$A$1:$S$1000,MATCH('Chi tiết'!B165,Source!$B$1:$B$1000,0)-1+MATCH("Có",INDIRECT("Source!S"&amp;MATCH('Chi tiết'!B165,Source!$B$1:$B$1000,0)&amp;":S"&amp;MATCH('Chi tiết'!B165,Source!$B$1:$B$1000,0)+COUNTIF(Source!$B$1:$B$1000,'Chi tiết'!B165)),0),1))</f>
        <v/>
      </c>
      <c r="V165" s="2" t="str">
        <f>IF(B163="","",IF(N165&lt;='Báo cáo'!$C$9,N165,""))</f>
        <v/>
      </c>
    </row>
    <row r="166" spans="1:22" x14ac:dyDescent="0.25">
      <c r="A166" t="str">
        <v/>
      </c>
      <c r="B166" t="str">
        <v/>
      </c>
      <c r="C166" s="21" t="str">
        <v/>
      </c>
      <c r="D166" s="21" t="str">
        <v/>
      </c>
      <c r="E166" s="21" t="str">
        <v/>
      </c>
      <c r="F166" s="21" t="str">
        <v/>
      </c>
      <c r="G166" s="21" t="str">
        <v/>
      </c>
      <c r="H166" s="21" t="str">
        <v/>
      </c>
      <c r="I166" s="21" t="str">
        <v/>
      </c>
      <c r="J166" s="21" t="str">
        <v/>
      </c>
      <c r="K166" s="21" t="str">
        <v/>
      </c>
      <c r="L166" s="23" t="str">
        <f t="shared" si="12"/>
        <v/>
      </c>
      <c r="M166" s="24" t="str">
        <f t="shared" si="13"/>
        <v/>
      </c>
      <c r="N166" s="15" t="str">
        <f t="shared" si="14"/>
        <v/>
      </c>
      <c r="O166" s="23" t="str">
        <f t="shared" si="15"/>
        <v/>
      </c>
      <c r="P166" s="23" t="str">
        <f>IF(B166="","",
IF(NOT(ISNUMBER(H166)),"Vắng",
IF(C166=1,IF(INDEX(Source!$A$1:$Q$1000,MATCH('Chi tiết'!B166,Source!$B$1:$B$1000,0),16)&lt;'Báo cáo'!$C$5,"Đi làm","Chốt trễ"),
IF(AND(C166=2,O166="Chốt trễ"),IF(INDEX(Source!$A$1:$Q$1000,MATCH('Chi tiết'!B166,Source!$B$1:$B$1000,0)+1,16)&lt;'Báo cáo'!$C$5,"Đi làm","Chốt trễ"),
IF(AND(C166=12,O166="Đi làm"),IF(INDEX(Source!$A$1:$Q$1000,MATCH('Chi tiết'!B166,Source!$B$1:$B$1000,0)+COUNTIFS(Source!$B$1:$B$1000,B166,Source!$Q$1:$Q$1000,"Sáng"),16)&lt;'Báo cáo'!$C$5,"Đi làm","Chốt trễ"),IF(O166="Chốt trễ",IF(INDEX(Source!$A$1:$Q$1000,MATCH('Chi tiết'!B166,Source!$B$1:$B$1000,0)+1,16)&lt;'Báo cáo'!$C$5,"Đi làm","Chốt trễ"),IF(INDEX(Source!$A$1:$Q$1000,MATCH('Chi tiết'!B166,Source!$B$1:$B$1000,0)+COUNTIFS(Source!$B$1:$B$1000,B166,Source!$Q$1:$Q$1000,"Sáng"),16)&lt;'Báo cáo'!$C$5,"Đi làm","Chốt trễ")))))))</f>
        <v/>
      </c>
      <c r="Q166" s="23" t="str">
        <f t="shared" si="16"/>
        <v/>
      </c>
      <c r="R166" s="14" t="str">
        <f t="shared" si="17"/>
        <v/>
      </c>
      <c r="S166" t="str">
        <f>IF(OR(_xlfn.NUMBERVALUE(E166)&gt;='Báo cáo'!$C$6,_xlfn.NUMBERVALUE(I166)&gt;='Báo cáo'!$C$6),CONCATENATE(_xlfn.NUMBERVALUE(E166),"/",_xlfn.NUMBERVALUE(I166)),"")</f>
        <v/>
      </c>
      <c r="T166" t="str">
        <f>IF(Q166="Vắng","",IF(M166&lt;='Báo cáo'!$C$7,M166,""))</f>
        <v/>
      </c>
      <c r="U166" t="str">
        <f ca="1">IF(COUNTIFS(Source!$B$1:$B$1000,'Chi tiết'!B166,Source!$S$1:$S$1000,"Có")=0,"",INDEX(Source!$A$1:$S$1000,MATCH('Chi tiết'!B166,Source!$B$1:$B$1000,0)-1+MATCH("Có",INDIRECT("Source!S"&amp;MATCH('Chi tiết'!B166,Source!$B$1:$B$1000,0)&amp;":S"&amp;MATCH('Chi tiết'!B166,Source!$B$1:$B$1000,0)+COUNTIF(Source!$B$1:$B$1000,'Chi tiết'!B166)),0),1))</f>
        <v/>
      </c>
      <c r="V166" s="2" t="str">
        <f>IF(B164="","",IF(N166&lt;='Báo cáo'!$C$9,N166,""))</f>
        <v/>
      </c>
    </row>
    <row r="167" spans="1:22" x14ac:dyDescent="0.25">
      <c r="A167" t="str">
        <v/>
      </c>
      <c r="B167" t="str">
        <v/>
      </c>
      <c r="C167" s="21" t="str">
        <v/>
      </c>
      <c r="D167" s="21" t="str">
        <v/>
      </c>
      <c r="E167" s="21" t="str">
        <v/>
      </c>
      <c r="F167" s="21" t="str">
        <v/>
      </c>
      <c r="G167" s="21" t="str">
        <v/>
      </c>
      <c r="H167" s="21" t="str">
        <v/>
      </c>
      <c r="I167" s="21" t="str">
        <v/>
      </c>
      <c r="J167" s="21" t="str">
        <v/>
      </c>
      <c r="K167" s="21" t="str">
        <v/>
      </c>
      <c r="L167" s="23" t="str">
        <f t="shared" si="12"/>
        <v/>
      </c>
      <c r="M167" s="24" t="str">
        <f t="shared" si="13"/>
        <v/>
      </c>
      <c r="N167" s="15" t="str">
        <f t="shared" si="14"/>
        <v/>
      </c>
      <c r="O167" s="23" t="str">
        <f t="shared" si="15"/>
        <v/>
      </c>
      <c r="P167" s="23" t="str">
        <f>IF(B167="","",
IF(NOT(ISNUMBER(H167)),"Vắng",
IF(C167=1,IF(INDEX(Source!$A$1:$Q$1000,MATCH('Chi tiết'!B167,Source!$B$1:$B$1000,0),16)&lt;'Báo cáo'!$C$5,"Đi làm","Chốt trễ"),
IF(AND(C167=2,O167="Chốt trễ"),IF(INDEX(Source!$A$1:$Q$1000,MATCH('Chi tiết'!B167,Source!$B$1:$B$1000,0)+1,16)&lt;'Báo cáo'!$C$5,"Đi làm","Chốt trễ"),
IF(AND(C167=12,O167="Đi làm"),IF(INDEX(Source!$A$1:$Q$1000,MATCH('Chi tiết'!B167,Source!$B$1:$B$1000,0)+COUNTIFS(Source!$B$1:$B$1000,B167,Source!$Q$1:$Q$1000,"Sáng"),16)&lt;'Báo cáo'!$C$5,"Đi làm","Chốt trễ"),IF(O167="Chốt trễ",IF(INDEX(Source!$A$1:$Q$1000,MATCH('Chi tiết'!B167,Source!$B$1:$B$1000,0)+1,16)&lt;'Báo cáo'!$C$5,"Đi làm","Chốt trễ"),IF(INDEX(Source!$A$1:$Q$1000,MATCH('Chi tiết'!B167,Source!$B$1:$B$1000,0)+COUNTIFS(Source!$B$1:$B$1000,B167,Source!$Q$1:$Q$1000,"Sáng"),16)&lt;'Báo cáo'!$C$5,"Đi làm","Chốt trễ")))))))</f>
        <v/>
      </c>
      <c r="Q167" s="23" t="str">
        <f t="shared" si="16"/>
        <v/>
      </c>
      <c r="R167" s="14" t="str">
        <f t="shared" si="17"/>
        <v/>
      </c>
      <c r="S167" t="str">
        <f>IF(OR(_xlfn.NUMBERVALUE(E167)&gt;='Báo cáo'!$C$6,_xlfn.NUMBERVALUE(I167)&gt;='Báo cáo'!$C$6),CONCATENATE(_xlfn.NUMBERVALUE(E167),"/",_xlfn.NUMBERVALUE(I167)),"")</f>
        <v/>
      </c>
      <c r="T167" t="str">
        <f>IF(Q167="Vắng","",IF(M167&lt;='Báo cáo'!$C$7,M167,""))</f>
        <v/>
      </c>
      <c r="U167" t="str">
        <f ca="1">IF(COUNTIFS(Source!$B$1:$B$1000,'Chi tiết'!B167,Source!$S$1:$S$1000,"Có")=0,"",INDEX(Source!$A$1:$S$1000,MATCH('Chi tiết'!B167,Source!$B$1:$B$1000,0)-1+MATCH("Có",INDIRECT("Source!S"&amp;MATCH('Chi tiết'!B167,Source!$B$1:$B$1000,0)&amp;":S"&amp;MATCH('Chi tiết'!B167,Source!$B$1:$B$1000,0)+COUNTIF(Source!$B$1:$B$1000,'Chi tiết'!B167)),0),1))</f>
        <v/>
      </c>
      <c r="V167" s="2" t="str">
        <f>IF(B165="","",IF(N167&lt;='Báo cáo'!$C$9,N167,""))</f>
        <v/>
      </c>
    </row>
    <row r="168" spans="1:22" x14ac:dyDescent="0.25">
      <c r="A168" t="str">
        <v/>
      </c>
      <c r="B168" t="str">
        <v/>
      </c>
      <c r="C168" s="21" t="str">
        <v/>
      </c>
      <c r="D168" s="21" t="str">
        <v/>
      </c>
      <c r="E168" s="21" t="str">
        <v/>
      </c>
      <c r="F168" s="21" t="str">
        <v/>
      </c>
      <c r="G168" s="21" t="str">
        <v/>
      </c>
      <c r="H168" s="21" t="str">
        <v/>
      </c>
      <c r="I168" s="21" t="str">
        <v/>
      </c>
      <c r="J168" s="21" t="str">
        <v/>
      </c>
      <c r="K168" s="21" t="str">
        <v/>
      </c>
      <c r="L168" s="23" t="str">
        <f t="shared" si="12"/>
        <v/>
      </c>
      <c r="M168" s="24" t="str">
        <f t="shared" si="13"/>
        <v/>
      </c>
      <c r="N168" s="15" t="str">
        <f t="shared" si="14"/>
        <v/>
      </c>
      <c r="O168" s="23" t="str">
        <f t="shared" si="15"/>
        <v/>
      </c>
      <c r="P168" s="23" t="str">
        <f>IF(B168="","",
IF(NOT(ISNUMBER(H168)),"Vắng",
IF(C168=1,IF(INDEX(Source!$A$1:$Q$1000,MATCH('Chi tiết'!B168,Source!$B$1:$B$1000,0),16)&lt;'Báo cáo'!$C$5,"Đi làm","Chốt trễ"),
IF(AND(C168=2,O168="Chốt trễ"),IF(INDEX(Source!$A$1:$Q$1000,MATCH('Chi tiết'!B168,Source!$B$1:$B$1000,0)+1,16)&lt;'Báo cáo'!$C$5,"Đi làm","Chốt trễ"),
IF(AND(C168=12,O168="Đi làm"),IF(INDEX(Source!$A$1:$Q$1000,MATCH('Chi tiết'!B168,Source!$B$1:$B$1000,0)+COUNTIFS(Source!$B$1:$B$1000,B168,Source!$Q$1:$Q$1000,"Sáng"),16)&lt;'Báo cáo'!$C$5,"Đi làm","Chốt trễ"),IF(O168="Chốt trễ",IF(INDEX(Source!$A$1:$Q$1000,MATCH('Chi tiết'!B168,Source!$B$1:$B$1000,0)+1,16)&lt;'Báo cáo'!$C$5,"Đi làm","Chốt trễ"),IF(INDEX(Source!$A$1:$Q$1000,MATCH('Chi tiết'!B168,Source!$B$1:$B$1000,0)+COUNTIFS(Source!$B$1:$B$1000,B168,Source!$Q$1:$Q$1000,"Sáng"),16)&lt;'Báo cáo'!$C$5,"Đi làm","Chốt trễ")))))))</f>
        <v/>
      </c>
      <c r="Q168" s="23" t="str">
        <f t="shared" si="16"/>
        <v/>
      </c>
      <c r="R168" s="14" t="str">
        <f t="shared" si="17"/>
        <v/>
      </c>
      <c r="S168" t="str">
        <f>IF(OR(_xlfn.NUMBERVALUE(E168)&gt;='Báo cáo'!$C$6,_xlfn.NUMBERVALUE(I168)&gt;='Báo cáo'!$C$6),CONCATENATE(_xlfn.NUMBERVALUE(E168),"/",_xlfn.NUMBERVALUE(I168)),"")</f>
        <v/>
      </c>
      <c r="T168" t="str">
        <f>IF(Q168="Vắng","",IF(M168&lt;='Báo cáo'!$C$7,M168,""))</f>
        <v/>
      </c>
      <c r="U168" t="str">
        <f ca="1">IF(COUNTIFS(Source!$B$1:$B$1000,'Chi tiết'!B168,Source!$S$1:$S$1000,"Có")=0,"",INDEX(Source!$A$1:$S$1000,MATCH('Chi tiết'!B168,Source!$B$1:$B$1000,0)-1+MATCH("Có",INDIRECT("Source!S"&amp;MATCH('Chi tiết'!B168,Source!$B$1:$B$1000,0)&amp;":S"&amp;MATCH('Chi tiết'!B168,Source!$B$1:$B$1000,0)+COUNTIF(Source!$B$1:$B$1000,'Chi tiết'!B168)),0),1))</f>
        <v/>
      </c>
      <c r="V168" s="2" t="str">
        <f>IF(B166="","",IF(N168&lt;='Báo cáo'!$C$9,N168,""))</f>
        <v/>
      </c>
    </row>
    <row r="169" spans="1:22" x14ac:dyDescent="0.25">
      <c r="A169" t="str">
        <v/>
      </c>
      <c r="B169" t="str">
        <v/>
      </c>
      <c r="C169" s="21" t="str">
        <v/>
      </c>
      <c r="D169" s="21" t="str">
        <v/>
      </c>
      <c r="E169" s="21" t="str">
        <v/>
      </c>
      <c r="F169" s="21" t="str">
        <v/>
      </c>
      <c r="G169" s="21" t="str">
        <v/>
      </c>
      <c r="H169" s="21" t="str">
        <v/>
      </c>
      <c r="I169" s="21" t="str">
        <v/>
      </c>
      <c r="J169" s="21" t="str">
        <v/>
      </c>
      <c r="K169" s="21" t="str">
        <v/>
      </c>
      <c r="L169" s="23" t="str">
        <f t="shared" si="12"/>
        <v/>
      </c>
      <c r="M169" s="24" t="str">
        <f t="shared" si="13"/>
        <v/>
      </c>
      <c r="N169" s="15" t="str">
        <f t="shared" si="14"/>
        <v/>
      </c>
      <c r="O169" s="23" t="str">
        <f t="shared" si="15"/>
        <v/>
      </c>
      <c r="P169" s="23" t="str">
        <f>IF(B169="","",
IF(NOT(ISNUMBER(H169)),"Vắng",
IF(C169=1,IF(INDEX(Source!$A$1:$Q$1000,MATCH('Chi tiết'!B169,Source!$B$1:$B$1000,0),16)&lt;'Báo cáo'!$C$5,"Đi làm","Chốt trễ"),
IF(AND(C169=2,O169="Chốt trễ"),IF(INDEX(Source!$A$1:$Q$1000,MATCH('Chi tiết'!B169,Source!$B$1:$B$1000,0)+1,16)&lt;'Báo cáo'!$C$5,"Đi làm","Chốt trễ"),
IF(AND(C169=12,O169="Đi làm"),IF(INDEX(Source!$A$1:$Q$1000,MATCH('Chi tiết'!B169,Source!$B$1:$B$1000,0)+COUNTIFS(Source!$B$1:$B$1000,B169,Source!$Q$1:$Q$1000,"Sáng"),16)&lt;'Báo cáo'!$C$5,"Đi làm","Chốt trễ"),IF(O169="Chốt trễ",IF(INDEX(Source!$A$1:$Q$1000,MATCH('Chi tiết'!B169,Source!$B$1:$B$1000,0)+1,16)&lt;'Báo cáo'!$C$5,"Đi làm","Chốt trễ"),IF(INDEX(Source!$A$1:$Q$1000,MATCH('Chi tiết'!B169,Source!$B$1:$B$1000,0)+COUNTIFS(Source!$B$1:$B$1000,B169,Source!$Q$1:$Q$1000,"Sáng"),16)&lt;'Báo cáo'!$C$5,"Đi làm","Chốt trễ")))))))</f>
        <v/>
      </c>
      <c r="Q169" s="23" t="str">
        <f t="shared" si="16"/>
        <v/>
      </c>
      <c r="R169" s="14" t="str">
        <f t="shared" si="17"/>
        <v/>
      </c>
      <c r="S169" t="str">
        <f>IF(OR(_xlfn.NUMBERVALUE(E169)&gt;='Báo cáo'!$C$6,_xlfn.NUMBERVALUE(I169)&gt;='Báo cáo'!$C$6),CONCATENATE(_xlfn.NUMBERVALUE(E169),"/",_xlfn.NUMBERVALUE(I169)),"")</f>
        <v/>
      </c>
      <c r="T169" t="str">
        <f>IF(Q169="Vắng","",IF(M169&lt;='Báo cáo'!$C$7,M169,""))</f>
        <v/>
      </c>
      <c r="U169" t="str">
        <f ca="1">IF(COUNTIFS(Source!$B$1:$B$1000,'Chi tiết'!B169,Source!$S$1:$S$1000,"Có")=0,"",INDEX(Source!$A$1:$S$1000,MATCH('Chi tiết'!B169,Source!$B$1:$B$1000,0)-1+MATCH("Có",INDIRECT("Source!S"&amp;MATCH('Chi tiết'!B169,Source!$B$1:$B$1000,0)&amp;":S"&amp;MATCH('Chi tiết'!B169,Source!$B$1:$B$1000,0)+COUNTIF(Source!$B$1:$B$1000,'Chi tiết'!B169)),0),1))</f>
        <v/>
      </c>
      <c r="V169" s="2" t="str">
        <f>IF(B167="","",IF(N169&lt;='Báo cáo'!$C$9,N169,""))</f>
        <v/>
      </c>
    </row>
    <row r="170" spans="1:22" x14ac:dyDescent="0.25">
      <c r="A170" t="str">
        <v/>
      </c>
      <c r="B170" t="str">
        <v/>
      </c>
      <c r="C170" s="21" t="str">
        <v/>
      </c>
      <c r="D170" s="21" t="str">
        <v/>
      </c>
      <c r="E170" s="21" t="str">
        <v/>
      </c>
      <c r="F170" s="21" t="str">
        <v/>
      </c>
      <c r="G170" s="21" t="str">
        <v/>
      </c>
      <c r="H170" s="21" t="str">
        <v/>
      </c>
      <c r="I170" s="21" t="str">
        <v/>
      </c>
      <c r="J170" s="21" t="str">
        <v/>
      </c>
      <c r="K170" s="21" t="str">
        <v/>
      </c>
      <c r="L170" s="23" t="str">
        <f t="shared" si="12"/>
        <v/>
      </c>
      <c r="M170" s="24" t="str">
        <f t="shared" si="13"/>
        <v/>
      </c>
      <c r="N170" s="15" t="str">
        <f t="shared" si="14"/>
        <v/>
      </c>
      <c r="O170" s="23" t="str">
        <f t="shared" si="15"/>
        <v/>
      </c>
      <c r="P170" s="23" t="str">
        <f>IF(B170="","",
IF(NOT(ISNUMBER(H170)),"Vắng",
IF(C170=1,IF(INDEX(Source!$A$1:$Q$1000,MATCH('Chi tiết'!B170,Source!$B$1:$B$1000,0),16)&lt;'Báo cáo'!$C$5,"Đi làm","Chốt trễ"),
IF(AND(C170=2,O170="Chốt trễ"),IF(INDEX(Source!$A$1:$Q$1000,MATCH('Chi tiết'!B170,Source!$B$1:$B$1000,0)+1,16)&lt;'Báo cáo'!$C$5,"Đi làm","Chốt trễ"),
IF(AND(C170=12,O170="Đi làm"),IF(INDEX(Source!$A$1:$Q$1000,MATCH('Chi tiết'!B170,Source!$B$1:$B$1000,0)+COUNTIFS(Source!$B$1:$B$1000,B170,Source!$Q$1:$Q$1000,"Sáng"),16)&lt;'Báo cáo'!$C$5,"Đi làm","Chốt trễ"),IF(O170="Chốt trễ",IF(INDEX(Source!$A$1:$Q$1000,MATCH('Chi tiết'!B170,Source!$B$1:$B$1000,0)+1,16)&lt;'Báo cáo'!$C$5,"Đi làm","Chốt trễ"),IF(INDEX(Source!$A$1:$Q$1000,MATCH('Chi tiết'!B170,Source!$B$1:$B$1000,0)+COUNTIFS(Source!$B$1:$B$1000,B170,Source!$Q$1:$Q$1000,"Sáng"),16)&lt;'Báo cáo'!$C$5,"Đi làm","Chốt trễ")))))))</f>
        <v/>
      </c>
      <c r="Q170" s="23" t="str">
        <f t="shared" si="16"/>
        <v/>
      </c>
      <c r="R170" s="14" t="str">
        <f t="shared" si="17"/>
        <v/>
      </c>
      <c r="S170" t="str">
        <f>IF(OR(_xlfn.NUMBERVALUE(E170)&gt;='Báo cáo'!$C$6,_xlfn.NUMBERVALUE(I170)&gt;='Báo cáo'!$C$6),CONCATENATE(_xlfn.NUMBERVALUE(E170),"/",_xlfn.NUMBERVALUE(I170)),"")</f>
        <v/>
      </c>
      <c r="T170" t="str">
        <f>IF(Q170="Vắng","",IF(M170&lt;='Báo cáo'!$C$7,M170,""))</f>
        <v/>
      </c>
      <c r="U170" t="str">
        <f ca="1">IF(COUNTIFS(Source!$B$1:$B$1000,'Chi tiết'!B170,Source!$S$1:$S$1000,"Có")=0,"",INDEX(Source!$A$1:$S$1000,MATCH('Chi tiết'!B170,Source!$B$1:$B$1000,0)-1+MATCH("Có",INDIRECT("Source!S"&amp;MATCH('Chi tiết'!B170,Source!$B$1:$B$1000,0)&amp;":S"&amp;MATCH('Chi tiết'!B170,Source!$B$1:$B$1000,0)+COUNTIF(Source!$B$1:$B$1000,'Chi tiết'!B170)),0),1))</f>
        <v/>
      </c>
      <c r="V170" s="2" t="str">
        <f>IF(B168="","",IF(N170&lt;='Báo cáo'!$C$9,N170,""))</f>
        <v/>
      </c>
    </row>
    <row r="171" spans="1:22" x14ac:dyDescent="0.25">
      <c r="A171" t="str">
        <v/>
      </c>
      <c r="B171" t="str">
        <v/>
      </c>
      <c r="C171" s="21" t="str">
        <v/>
      </c>
      <c r="D171" s="21" t="str">
        <v/>
      </c>
      <c r="E171" s="21" t="str">
        <v/>
      </c>
      <c r="F171" s="21" t="str">
        <v/>
      </c>
      <c r="G171" s="21" t="str">
        <v/>
      </c>
      <c r="H171" s="21" t="str">
        <v/>
      </c>
      <c r="I171" s="21" t="str">
        <v/>
      </c>
      <c r="J171" s="21" t="str">
        <v/>
      </c>
      <c r="K171" s="21" t="str">
        <v/>
      </c>
      <c r="L171" s="23" t="str">
        <f t="shared" si="12"/>
        <v/>
      </c>
      <c r="M171" s="24" t="str">
        <f t="shared" si="13"/>
        <v/>
      </c>
      <c r="N171" s="15" t="str">
        <f t="shared" si="14"/>
        <v/>
      </c>
      <c r="O171" s="23" t="str">
        <f t="shared" si="15"/>
        <v/>
      </c>
      <c r="P171" s="23" t="str">
        <f>IF(B171="","",
IF(NOT(ISNUMBER(H171)),"Vắng",
IF(C171=1,IF(INDEX(Source!$A$1:$Q$1000,MATCH('Chi tiết'!B171,Source!$B$1:$B$1000,0),16)&lt;'Báo cáo'!$C$5,"Đi làm","Chốt trễ"),
IF(AND(C171=2,O171="Chốt trễ"),IF(INDEX(Source!$A$1:$Q$1000,MATCH('Chi tiết'!B171,Source!$B$1:$B$1000,0)+1,16)&lt;'Báo cáo'!$C$5,"Đi làm","Chốt trễ"),
IF(AND(C171=12,O171="Đi làm"),IF(INDEX(Source!$A$1:$Q$1000,MATCH('Chi tiết'!B171,Source!$B$1:$B$1000,0)+COUNTIFS(Source!$B$1:$B$1000,B171,Source!$Q$1:$Q$1000,"Sáng"),16)&lt;'Báo cáo'!$C$5,"Đi làm","Chốt trễ"),IF(O171="Chốt trễ",IF(INDEX(Source!$A$1:$Q$1000,MATCH('Chi tiết'!B171,Source!$B$1:$B$1000,0)+1,16)&lt;'Báo cáo'!$C$5,"Đi làm","Chốt trễ"),IF(INDEX(Source!$A$1:$Q$1000,MATCH('Chi tiết'!B171,Source!$B$1:$B$1000,0)+COUNTIFS(Source!$B$1:$B$1000,B171,Source!$Q$1:$Q$1000,"Sáng"),16)&lt;'Báo cáo'!$C$5,"Đi làm","Chốt trễ")))))))</f>
        <v/>
      </c>
      <c r="Q171" s="23" t="str">
        <f t="shared" si="16"/>
        <v/>
      </c>
      <c r="R171" s="14" t="str">
        <f t="shared" si="17"/>
        <v/>
      </c>
      <c r="S171" t="str">
        <f>IF(OR(_xlfn.NUMBERVALUE(E171)&gt;='Báo cáo'!$C$6,_xlfn.NUMBERVALUE(I171)&gt;='Báo cáo'!$C$6),CONCATENATE(_xlfn.NUMBERVALUE(E171),"/",_xlfn.NUMBERVALUE(I171)),"")</f>
        <v/>
      </c>
      <c r="T171" t="str">
        <f>IF(Q171="Vắng","",IF(M171&lt;='Báo cáo'!$C$7,M171,""))</f>
        <v/>
      </c>
      <c r="U171" t="str">
        <f ca="1">IF(COUNTIFS(Source!$B$1:$B$1000,'Chi tiết'!B171,Source!$S$1:$S$1000,"Có")=0,"",INDEX(Source!$A$1:$S$1000,MATCH('Chi tiết'!B171,Source!$B$1:$B$1000,0)-1+MATCH("Có",INDIRECT("Source!S"&amp;MATCH('Chi tiết'!B171,Source!$B$1:$B$1000,0)&amp;":S"&amp;MATCH('Chi tiết'!B171,Source!$B$1:$B$1000,0)+COUNTIF(Source!$B$1:$B$1000,'Chi tiết'!B171)),0),1))</f>
        <v/>
      </c>
      <c r="V171" s="2" t="str">
        <f>IF(B169="","",IF(N171&lt;='Báo cáo'!$C$9,N171,""))</f>
        <v/>
      </c>
    </row>
    <row r="172" spans="1:22" x14ac:dyDescent="0.25">
      <c r="A172" t="str">
        <v/>
      </c>
      <c r="B172" t="str">
        <v/>
      </c>
      <c r="C172" s="21" t="str">
        <v/>
      </c>
      <c r="D172" s="21" t="str">
        <v/>
      </c>
      <c r="E172" s="21" t="str">
        <v/>
      </c>
      <c r="F172" s="21" t="str">
        <v/>
      </c>
      <c r="G172" s="21" t="str">
        <v/>
      </c>
      <c r="H172" s="21" t="str">
        <v/>
      </c>
      <c r="I172" s="21" t="str">
        <v/>
      </c>
      <c r="J172" s="21" t="str">
        <v/>
      </c>
      <c r="K172" s="21" t="str">
        <v/>
      </c>
      <c r="L172" s="23" t="str">
        <f t="shared" si="12"/>
        <v/>
      </c>
      <c r="M172" s="24" t="str">
        <f t="shared" si="13"/>
        <v/>
      </c>
      <c r="N172" s="15" t="str">
        <f t="shared" si="14"/>
        <v/>
      </c>
      <c r="O172" s="23" t="str">
        <f t="shared" si="15"/>
        <v/>
      </c>
      <c r="P172" s="23" t="str">
        <f>IF(B172="","",
IF(NOT(ISNUMBER(H172)),"Vắng",
IF(C172=1,IF(INDEX(Source!$A$1:$Q$1000,MATCH('Chi tiết'!B172,Source!$B$1:$B$1000,0),16)&lt;'Báo cáo'!$C$5,"Đi làm","Chốt trễ"),
IF(AND(C172=2,O172="Chốt trễ"),IF(INDEX(Source!$A$1:$Q$1000,MATCH('Chi tiết'!B172,Source!$B$1:$B$1000,0)+1,16)&lt;'Báo cáo'!$C$5,"Đi làm","Chốt trễ"),
IF(AND(C172=12,O172="Đi làm"),IF(INDEX(Source!$A$1:$Q$1000,MATCH('Chi tiết'!B172,Source!$B$1:$B$1000,0)+COUNTIFS(Source!$B$1:$B$1000,B172,Source!$Q$1:$Q$1000,"Sáng"),16)&lt;'Báo cáo'!$C$5,"Đi làm","Chốt trễ"),IF(O172="Chốt trễ",IF(INDEX(Source!$A$1:$Q$1000,MATCH('Chi tiết'!B172,Source!$B$1:$B$1000,0)+1,16)&lt;'Báo cáo'!$C$5,"Đi làm","Chốt trễ"),IF(INDEX(Source!$A$1:$Q$1000,MATCH('Chi tiết'!B172,Source!$B$1:$B$1000,0)+COUNTIFS(Source!$B$1:$B$1000,B172,Source!$Q$1:$Q$1000,"Sáng"),16)&lt;'Báo cáo'!$C$5,"Đi làm","Chốt trễ")))))))</f>
        <v/>
      </c>
      <c r="Q172" s="23" t="str">
        <f t="shared" si="16"/>
        <v/>
      </c>
      <c r="R172" s="14" t="str">
        <f t="shared" si="17"/>
        <v/>
      </c>
      <c r="S172" t="str">
        <f>IF(OR(_xlfn.NUMBERVALUE(E172)&gt;='Báo cáo'!$C$6,_xlfn.NUMBERVALUE(I172)&gt;='Báo cáo'!$C$6),CONCATENATE(_xlfn.NUMBERVALUE(E172),"/",_xlfn.NUMBERVALUE(I172)),"")</f>
        <v/>
      </c>
      <c r="T172" t="str">
        <f>IF(Q172="Vắng","",IF(M172&lt;='Báo cáo'!$C$7,M172,""))</f>
        <v/>
      </c>
      <c r="U172" t="str">
        <f ca="1">IF(COUNTIFS(Source!$B$1:$B$1000,'Chi tiết'!B172,Source!$S$1:$S$1000,"Có")=0,"",INDEX(Source!$A$1:$S$1000,MATCH('Chi tiết'!B172,Source!$B$1:$B$1000,0)-1+MATCH("Có",INDIRECT("Source!S"&amp;MATCH('Chi tiết'!B172,Source!$B$1:$B$1000,0)&amp;":S"&amp;MATCH('Chi tiết'!B172,Source!$B$1:$B$1000,0)+COUNTIF(Source!$B$1:$B$1000,'Chi tiết'!B172)),0),1))</f>
        <v/>
      </c>
      <c r="V172" s="2" t="str">
        <f>IF(B170="","",IF(N172&lt;='Báo cáo'!$C$9,N172,""))</f>
        <v/>
      </c>
    </row>
    <row r="173" spans="1:22" x14ac:dyDescent="0.25">
      <c r="A173" t="str">
        <v/>
      </c>
      <c r="B173" t="str">
        <v/>
      </c>
      <c r="C173" s="21" t="str">
        <v/>
      </c>
      <c r="D173" s="21" t="str">
        <v/>
      </c>
      <c r="E173" s="21" t="str">
        <v/>
      </c>
      <c r="F173" s="21" t="str">
        <v/>
      </c>
      <c r="G173" s="21" t="str">
        <v/>
      </c>
      <c r="H173" s="21" t="str">
        <v/>
      </c>
      <c r="I173" s="21" t="str">
        <v/>
      </c>
      <c r="J173" s="21" t="str">
        <v/>
      </c>
      <c r="K173" s="21" t="str">
        <v/>
      </c>
      <c r="L173" s="23" t="str">
        <f t="shared" si="12"/>
        <v/>
      </c>
      <c r="M173" s="24" t="str">
        <f t="shared" si="13"/>
        <v/>
      </c>
      <c r="N173" s="15" t="str">
        <f t="shared" si="14"/>
        <v/>
      </c>
      <c r="O173" s="23" t="str">
        <f t="shared" si="15"/>
        <v/>
      </c>
      <c r="P173" s="23" t="str">
        <f>IF(B173="","",
IF(NOT(ISNUMBER(H173)),"Vắng",
IF(C173=1,IF(INDEX(Source!$A$1:$Q$1000,MATCH('Chi tiết'!B173,Source!$B$1:$B$1000,0),16)&lt;'Báo cáo'!$C$5,"Đi làm","Chốt trễ"),
IF(AND(C173=2,O173="Chốt trễ"),IF(INDEX(Source!$A$1:$Q$1000,MATCH('Chi tiết'!B173,Source!$B$1:$B$1000,0)+1,16)&lt;'Báo cáo'!$C$5,"Đi làm","Chốt trễ"),
IF(AND(C173=12,O173="Đi làm"),IF(INDEX(Source!$A$1:$Q$1000,MATCH('Chi tiết'!B173,Source!$B$1:$B$1000,0)+COUNTIFS(Source!$B$1:$B$1000,B173,Source!$Q$1:$Q$1000,"Sáng"),16)&lt;'Báo cáo'!$C$5,"Đi làm","Chốt trễ"),IF(O173="Chốt trễ",IF(INDEX(Source!$A$1:$Q$1000,MATCH('Chi tiết'!B173,Source!$B$1:$B$1000,0)+1,16)&lt;'Báo cáo'!$C$5,"Đi làm","Chốt trễ"),IF(INDEX(Source!$A$1:$Q$1000,MATCH('Chi tiết'!B173,Source!$B$1:$B$1000,0)+COUNTIFS(Source!$B$1:$B$1000,B173,Source!$Q$1:$Q$1000,"Sáng"),16)&lt;'Báo cáo'!$C$5,"Đi làm","Chốt trễ")))))))</f>
        <v/>
      </c>
      <c r="Q173" s="23" t="str">
        <f t="shared" si="16"/>
        <v/>
      </c>
      <c r="R173" s="14" t="str">
        <f t="shared" si="17"/>
        <v/>
      </c>
      <c r="S173" t="str">
        <f>IF(OR(_xlfn.NUMBERVALUE(E173)&gt;='Báo cáo'!$C$6,_xlfn.NUMBERVALUE(I173)&gt;='Báo cáo'!$C$6),CONCATENATE(_xlfn.NUMBERVALUE(E173),"/",_xlfn.NUMBERVALUE(I173)),"")</f>
        <v/>
      </c>
      <c r="T173" t="str">
        <f>IF(Q173="Vắng","",IF(M173&lt;='Báo cáo'!$C$7,M173,""))</f>
        <v/>
      </c>
      <c r="U173" t="str">
        <f ca="1">IF(COUNTIFS(Source!$B$1:$B$1000,'Chi tiết'!B173,Source!$S$1:$S$1000,"Có")=0,"",INDEX(Source!$A$1:$S$1000,MATCH('Chi tiết'!B173,Source!$B$1:$B$1000,0)-1+MATCH("Có",INDIRECT("Source!S"&amp;MATCH('Chi tiết'!B173,Source!$B$1:$B$1000,0)&amp;":S"&amp;MATCH('Chi tiết'!B173,Source!$B$1:$B$1000,0)+COUNTIF(Source!$B$1:$B$1000,'Chi tiết'!B173)),0),1))</f>
        <v/>
      </c>
      <c r="V173" s="2" t="str">
        <f>IF(B171="","",IF(N173&lt;='Báo cáo'!$C$9,N173,""))</f>
        <v/>
      </c>
    </row>
    <row r="174" spans="1:22" x14ac:dyDescent="0.25">
      <c r="A174" t="str">
        <v/>
      </c>
      <c r="B174" t="str">
        <v/>
      </c>
      <c r="C174" s="21" t="str">
        <v/>
      </c>
      <c r="D174" s="21" t="str">
        <v/>
      </c>
      <c r="E174" s="21" t="str">
        <v/>
      </c>
      <c r="F174" s="21" t="str">
        <v/>
      </c>
      <c r="G174" s="21" t="str">
        <v/>
      </c>
      <c r="H174" s="21" t="str">
        <v/>
      </c>
      <c r="I174" s="21" t="str">
        <v/>
      </c>
      <c r="J174" s="21" t="str">
        <v/>
      </c>
      <c r="K174" s="21" t="str">
        <v/>
      </c>
      <c r="L174" s="23" t="str">
        <f t="shared" si="12"/>
        <v/>
      </c>
      <c r="M174" s="24" t="str">
        <f t="shared" si="13"/>
        <v/>
      </c>
      <c r="N174" s="15" t="str">
        <f t="shared" si="14"/>
        <v/>
      </c>
      <c r="O174" s="23" t="str">
        <f t="shared" si="15"/>
        <v/>
      </c>
      <c r="P174" s="23" t="str">
        <f>IF(B174="","",
IF(NOT(ISNUMBER(H174)),"Vắng",
IF(C174=1,IF(INDEX(Source!$A$1:$Q$1000,MATCH('Chi tiết'!B174,Source!$B$1:$B$1000,0),16)&lt;'Báo cáo'!$C$5,"Đi làm","Chốt trễ"),
IF(AND(C174=2,O174="Chốt trễ"),IF(INDEX(Source!$A$1:$Q$1000,MATCH('Chi tiết'!B174,Source!$B$1:$B$1000,0)+1,16)&lt;'Báo cáo'!$C$5,"Đi làm","Chốt trễ"),
IF(AND(C174=12,O174="Đi làm"),IF(INDEX(Source!$A$1:$Q$1000,MATCH('Chi tiết'!B174,Source!$B$1:$B$1000,0)+COUNTIFS(Source!$B$1:$B$1000,B174,Source!$Q$1:$Q$1000,"Sáng"),16)&lt;'Báo cáo'!$C$5,"Đi làm","Chốt trễ"),IF(O174="Chốt trễ",IF(INDEX(Source!$A$1:$Q$1000,MATCH('Chi tiết'!B174,Source!$B$1:$B$1000,0)+1,16)&lt;'Báo cáo'!$C$5,"Đi làm","Chốt trễ"),IF(INDEX(Source!$A$1:$Q$1000,MATCH('Chi tiết'!B174,Source!$B$1:$B$1000,0)+COUNTIFS(Source!$B$1:$B$1000,B174,Source!$Q$1:$Q$1000,"Sáng"),16)&lt;'Báo cáo'!$C$5,"Đi làm","Chốt trễ")))))))</f>
        <v/>
      </c>
      <c r="Q174" s="23" t="str">
        <f t="shared" si="16"/>
        <v/>
      </c>
      <c r="R174" s="14" t="str">
        <f t="shared" si="17"/>
        <v/>
      </c>
      <c r="S174" t="str">
        <f>IF(OR(_xlfn.NUMBERVALUE(E174)&gt;='Báo cáo'!$C$6,_xlfn.NUMBERVALUE(I174)&gt;='Báo cáo'!$C$6),CONCATENATE(_xlfn.NUMBERVALUE(E174),"/",_xlfn.NUMBERVALUE(I174)),"")</f>
        <v/>
      </c>
      <c r="T174" t="str">
        <f>IF(Q174="Vắng","",IF(M174&lt;='Báo cáo'!$C$7,M174,""))</f>
        <v/>
      </c>
      <c r="U174" t="str">
        <f ca="1">IF(COUNTIFS(Source!$B$1:$B$1000,'Chi tiết'!B174,Source!$S$1:$S$1000,"Có")=0,"",INDEX(Source!$A$1:$S$1000,MATCH('Chi tiết'!B174,Source!$B$1:$B$1000,0)-1+MATCH("Có",INDIRECT("Source!S"&amp;MATCH('Chi tiết'!B174,Source!$B$1:$B$1000,0)&amp;":S"&amp;MATCH('Chi tiết'!B174,Source!$B$1:$B$1000,0)+COUNTIF(Source!$B$1:$B$1000,'Chi tiết'!B174)),0),1))</f>
        <v/>
      </c>
      <c r="V174" s="2" t="str">
        <f>IF(B172="","",IF(N174&lt;='Báo cáo'!$C$9,N174,""))</f>
        <v/>
      </c>
    </row>
    <row r="175" spans="1:22" x14ac:dyDescent="0.25">
      <c r="A175" t="str">
        <v/>
      </c>
      <c r="B175" t="str">
        <v/>
      </c>
      <c r="C175" s="21" t="str">
        <v/>
      </c>
      <c r="D175" s="21" t="str">
        <v/>
      </c>
      <c r="E175" s="21" t="str">
        <v/>
      </c>
      <c r="F175" s="21" t="str">
        <v/>
      </c>
      <c r="G175" s="21" t="str">
        <v/>
      </c>
      <c r="H175" s="21" t="str">
        <v/>
      </c>
      <c r="I175" s="21" t="str">
        <v/>
      </c>
      <c r="J175" s="21" t="str">
        <v/>
      </c>
      <c r="K175" s="21" t="str">
        <v/>
      </c>
      <c r="L175" s="23" t="str">
        <f t="shared" si="12"/>
        <v/>
      </c>
      <c r="M175" s="24" t="str">
        <f t="shared" si="13"/>
        <v/>
      </c>
      <c r="N175" s="15" t="str">
        <f t="shared" si="14"/>
        <v/>
      </c>
      <c r="O175" s="23" t="str">
        <f t="shared" si="15"/>
        <v/>
      </c>
      <c r="P175" s="23" t="str">
        <f>IF(B175="","",
IF(NOT(ISNUMBER(H175)),"Vắng",
IF(C175=1,IF(INDEX(Source!$A$1:$Q$1000,MATCH('Chi tiết'!B175,Source!$B$1:$B$1000,0),16)&lt;'Báo cáo'!$C$5,"Đi làm","Chốt trễ"),
IF(AND(C175=2,O175="Chốt trễ"),IF(INDEX(Source!$A$1:$Q$1000,MATCH('Chi tiết'!B175,Source!$B$1:$B$1000,0)+1,16)&lt;'Báo cáo'!$C$5,"Đi làm","Chốt trễ"),
IF(AND(C175=12,O175="Đi làm"),IF(INDEX(Source!$A$1:$Q$1000,MATCH('Chi tiết'!B175,Source!$B$1:$B$1000,0)+COUNTIFS(Source!$B$1:$B$1000,B175,Source!$Q$1:$Q$1000,"Sáng"),16)&lt;'Báo cáo'!$C$5,"Đi làm","Chốt trễ"),IF(O175="Chốt trễ",IF(INDEX(Source!$A$1:$Q$1000,MATCH('Chi tiết'!B175,Source!$B$1:$B$1000,0)+1,16)&lt;'Báo cáo'!$C$5,"Đi làm","Chốt trễ"),IF(INDEX(Source!$A$1:$Q$1000,MATCH('Chi tiết'!B175,Source!$B$1:$B$1000,0)+COUNTIFS(Source!$B$1:$B$1000,B175,Source!$Q$1:$Q$1000,"Sáng"),16)&lt;'Báo cáo'!$C$5,"Đi làm","Chốt trễ")))))))</f>
        <v/>
      </c>
      <c r="Q175" s="23" t="str">
        <f t="shared" si="16"/>
        <v/>
      </c>
      <c r="R175" s="14" t="str">
        <f t="shared" si="17"/>
        <v/>
      </c>
      <c r="S175" t="str">
        <f>IF(OR(_xlfn.NUMBERVALUE(E175)&gt;='Báo cáo'!$C$6,_xlfn.NUMBERVALUE(I175)&gt;='Báo cáo'!$C$6),CONCATENATE(_xlfn.NUMBERVALUE(E175),"/",_xlfn.NUMBERVALUE(I175)),"")</f>
        <v/>
      </c>
      <c r="T175" t="str">
        <f>IF(Q175="Vắng","",IF(M175&lt;='Báo cáo'!$C$7,M175,""))</f>
        <v/>
      </c>
      <c r="U175" t="str">
        <f ca="1">IF(COUNTIFS(Source!$B$1:$B$1000,'Chi tiết'!B175,Source!$S$1:$S$1000,"Có")=0,"",INDEX(Source!$A$1:$S$1000,MATCH('Chi tiết'!B175,Source!$B$1:$B$1000,0)-1+MATCH("Có",INDIRECT("Source!S"&amp;MATCH('Chi tiết'!B175,Source!$B$1:$B$1000,0)&amp;":S"&amp;MATCH('Chi tiết'!B175,Source!$B$1:$B$1000,0)+COUNTIF(Source!$B$1:$B$1000,'Chi tiết'!B175)),0),1))</f>
        <v/>
      </c>
      <c r="V175" s="2" t="str">
        <f>IF(B173="","",IF(N175&lt;='Báo cáo'!$C$9,N175,""))</f>
        <v/>
      </c>
    </row>
    <row r="176" spans="1:22" x14ac:dyDescent="0.25">
      <c r="A176" t="str">
        <v/>
      </c>
      <c r="B176" t="str">
        <v/>
      </c>
      <c r="C176" s="21" t="str">
        <v/>
      </c>
      <c r="D176" s="21" t="str">
        <v/>
      </c>
      <c r="E176" s="21" t="str">
        <v/>
      </c>
      <c r="F176" s="21" t="str">
        <v/>
      </c>
      <c r="G176" s="21" t="str">
        <v/>
      </c>
      <c r="H176" s="21" t="str">
        <v/>
      </c>
      <c r="I176" s="21" t="str">
        <v/>
      </c>
      <c r="J176" s="21" t="str">
        <v/>
      </c>
      <c r="K176" s="21" t="str">
        <v/>
      </c>
      <c r="L176" s="23" t="str">
        <f t="shared" si="12"/>
        <v/>
      </c>
      <c r="M176" s="24" t="str">
        <f t="shared" si="13"/>
        <v/>
      </c>
      <c r="N176" s="15" t="str">
        <f t="shared" si="14"/>
        <v/>
      </c>
      <c r="O176" s="23" t="str">
        <f t="shared" si="15"/>
        <v/>
      </c>
      <c r="P176" s="23" t="str">
        <f>IF(B176="","",
IF(NOT(ISNUMBER(H176)),"Vắng",
IF(C176=1,IF(INDEX(Source!$A$1:$Q$1000,MATCH('Chi tiết'!B176,Source!$B$1:$B$1000,0),16)&lt;'Báo cáo'!$C$5,"Đi làm","Chốt trễ"),
IF(AND(C176=2,O176="Chốt trễ"),IF(INDEX(Source!$A$1:$Q$1000,MATCH('Chi tiết'!B176,Source!$B$1:$B$1000,0)+1,16)&lt;'Báo cáo'!$C$5,"Đi làm","Chốt trễ"),
IF(AND(C176=12,O176="Đi làm"),IF(INDEX(Source!$A$1:$Q$1000,MATCH('Chi tiết'!B176,Source!$B$1:$B$1000,0)+COUNTIFS(Source!$B$1:$B$1000,B176,Source!$Q$1:$Q$1000,"Sáng"),16)&lt;'Báo cáo'!$C$5,"Đi làm","Chốt trễ"),IF(O176="Chốt trễ",IF(INDEX(Source!$A$1:$Q$1000,MATCH('Chi tiết'!B176,Source!$B$1:$B$1000,0)+1,16)&lt;'Báo cáo'!$C$5,"Đi làm","Chốt trễ"),IF(INDEX(Source!$A$1:$Q$1000,MATCH('Chi tiết'!B176,Source!$B$1:$B$1000,0)+COUNTIFS(Source!$B$1:$B$1000,B176,Source!$Q$1:$Q$1000,"Sáng"),16)&lt;'Báo cáo'!$C$5,"Đi làm","Chốt trễ")))))))</f>
        <v/>
      </c>
      <c r="Q176" s="23" t="str">
        <f t="shared" si="16"/>
        <v/>
      </c>
      <c r="R176" s="14" t="str">
        <f t="shared" si="17"/>
        <v/>
      </c>
      <c r="S176" t="str">
        <f>IF(OR(_xlfn.NUMBERVALUE(E176)&gt;='Báo cáo'!$C$6,_xlfn.NUMBERVALUE(I176)&gt;='Báo cáo'!$C$6),CONCATENATE(_xlfn.NUMBERVALUE(E176),"/",_xlfn.NUMBERVALUE(I176)),"")</f>
        <v/>
      </c>
      <c r="T176" t="str">
        <f>IF(Q176="Vắng","",IF(M176&lt;='Báo cáo'!$C$7,M176,""))</f>
        <v/>
      </c>
      <c r="U176" t="str">
        <f ca="1">IF(COUNTIFS(Source!$B$1:$B$1000,'Chi tiết'!B176,Source!$S$1:$S$1000,"Có")=0,"",INDEX(Source!$A$1:$S$1000,MATCH('Chi tiết'!B176,Source!$B$1:$B$1000,0)-1+MATCH("Có",INDIRECT("Source!S"&amp;MATCH('Chi tiết'!B176,Source!$B$1:$B$1000,0)&amp;":S"&amp;MATCH('Chi tiết'!B176,Source!$B$1:$B$1000,0)+COUNTIF(Source!$B$1:$B$1000,'Chi tiết'!B176)),0),1))</f>
        <v/>
      </c>
      <c r="V176" s="2" t="str">
        <f>IF(B174="","",IF(N176&lt;='Báo cáo'!$C$9,N176,""))</f>
        <v/>
      </c>
    </row>
    <row r="177" spans="1:22" x14ac:dyDescent="0.25">
      <c r="A177" t="str">
        <v/>
      </c>
      <c r="B177" t="str">
        <v/>
      </c>
      <c r="C177" s="21" t="str">
        <v/>
      </c>
      <c r="D177" s="21" t="str">
        <v/>
      </c>
      <c r="E177" s="21" t="str">
        <v/>
      </c>
      <c r="F177" s="21" t="str">
        <v/>
      </c>
      <c r="G177" s="21" t="str">
        <v/>
      </c>
      <c r="H177" s="21" t="str">
        <v/>
      </c>
      <c r="I177" s="21" t="str">
        <v/>
      </c>
      <c r="J177" s="21" t="str">
        <v/>
      </c>
      <c r="K177" s="21" t="str">
        <v/>
      </c>
      <c r="L177" s="23" t="str">
        <f t="shared" si="12"/>
        <v/>
      </c>
      <c r="M177" s="24" t="str">
        <f t="shared" si="13"/>
        <v/>
      </c>
      <c r="N177" s="15" t="str">
        <f t="shared" si="14"/>
        <v/>
      </c>
      <c r="O177" s="23" t="str">
        <f t="shared" si="15"/>
        <v/>
      </c>
      <c r="P177" s="23" t="str">
        <f>IF(B177="","",
IF(NOT(ISNUMBER(H177)),"Vắng",
IF(C177=1,IF(INDEX(Source!$A$1:$Q$1000,MATCH('Chi tiết'!B177,Source!$B$1:$B$1000,0),16)&lt;'Báo cáo'!$C$5,"Đi làm","Chốt trễ"),
IF(AND(C177=2,O177="Chốt trễ"),IF(INDEX(Source!$A$1:$Q$1000,MATCH('Chi tiết'!B177,Source!$B$1:$B$1000,0)+1,16)&lt;'Báo cáo'!$C$5,"Đi làm","Chốt trễ"),
IF(AND(C177=12,O177="Đi làm"),IF(INDEX(Source!$A$1:$Q$1000,MATCH('Chi tiết'!B177,Source!$B$1:$B$1000,0)+COUNTIFS(Source!$B$1:$B$1000,B177,Source!$Q$1:$Q$1000,"Sáng"),16)&lt;'Báo cáo'!$C$5,"Đi làm","Chốt trễ"),IF(O177="Chốt trễ",IF(INDEX(Source!$A$1:$Q$1000,MATCH('Chi tiết'!B177,Source!$B$1:$B$1000,0)+1,16)&lt;'Báo cáo'!$C$5,"Đi làm","Chốt trễ"),IF(INDEX(Source!$A$1:$Q$1000,MATCH('Chi tiết'!B177,Source!$B$1:$B$1000,0)+COUNTIFS(Source!$B$1:$B$1000,B177,Source!$Q$1:$Q$1000,"Sáng"),16)&lt;'Báo cáo'!$C$5,"Đi làm","Chốt trễ")))))))</f>
        <v/>
      </c>
      <c r="Q177" s="23" t="str">
        <f t="shared" si="16"/>
        <v/>
      </c>
      <c r="R177" s="14" t="str">
        <f t="shared" si="17"/>
        <v/>
      </c>
      <c r="S177" t="str">
        <f>IF(OR(_xlfn.NUMBERVALUE(E177)&gt;='Báo cáo'!$C$6,_xlfn.NUMBERVALUE(I177)&gt;='Báo cáo'!$C$6),CONCATENATE(_xlfn.NUMBERVALUE(E177),"/",_xlfn.NUMBERVALUE(I177)),"")</f>
        <v/>
      </c>
      <c r="T177" t="str">
        <f>IF(Q177="Vắng","",IF(M177&lt;='Báo cáo'!$C$7,M177,""))</f>
        <v/>
      </c>
      <c r="U177" t="str">
        <f ca="1">IF(COUNTIFS(Source!$B$1:$B$1000,'Chi tiết'!B177,Source!$S$1:$S$1000,"Có")=0,"",INDEX(Source!$A$1:$S$1000,MATCH('Chi tiết'!B177,Source!$B$1:$B$1000,0)-1+MATCH("Có",INDIRECT("Source!S"&amp;MATCH('Chi tiết'!B177,Source!$B$1:$B$1000,0)&amp;":S"&amp;MATCH('Chi tiết'!B177,Source!$B$1:$B$1000,0)+COUNTIF(Source!$B$1:$B$1000,'Chi tiết'!B177)),0),1))</f>
        <v/>
      </c>
      <c r="V177" s="2" t="str">
        <f>IF(B175="","",IF(N177&lt;='Báo cáo'!$C$9,N177,""))</f>
        <v/>
      </c>
    </row>
    <row r="178" spans="1:22" x14ac:dyDescent="0.25">
      <c r="A178" t="str">
        <v/>
      </c>
      <c r="B178" t="str">
        <v/>
      </c>
      <c r="C178" s="21" t="str">
        <v/>
      </c>
      <c r="D178" s="21" t="str">
        <v/>
      </c>
      <c r="E178" s="21" t="str">
        <v/>
      </c>
      <c r="F178" s="21" t="str">
        <v/>
      </c>
      <c r="G178" s="21" t="str">
        <v/>
      </c>
      <c r="H178" s="21" t="str">
        <v/>
      </c>
      <c r="I178" s="21" t="str">
        <v/>
      </c>
      <c r="J178" s="21" t="str">
        <v/>
      </c>
      <c r="K178" s="21" t="str">
        <v/>
      </c>
      <c r="L178" s="23" t="str">
        <f t="shared" si="12"/>
        <v/>
      </c>
      <c r="M178" s="24" t="str">
        <f t="shared" si="13"/>
        <v/>
      </c>
      <c r="N178" s="15" t="str">
        <f t="shared" si="14"/>
        <v/>
      </c>
      <c r="O178" s="23" t="str">
        <f t="shared" si="15"/>
        <v/>
      </c>
      <c r="P178" s="23" t="str">
        <f>IF(B178="","",
IF(NOT(ISNUMBER(H178)),"Vắng",
IF(C178=1,IF(INDEX(Source!$A$1:$Q$1000,MATCH('Chi tiết'!B178,Source!$B$1:$B$1000,0),16)&lt;'Báo cáo'!$C$5,"Đi làm","Chốt trễ"),
IF(AND(C178=2,O178="Chốt trễ"),IF(INDEX(Source!$A$1:$Q$1000,MATCH('Chi tiết'!B178,Source!$B$1:$B$1000,0)+1,16)&lt;'Báo cáo'!$C$5,"Đi làm","Chốt trễ"),
IF(AND(C178=12,O178="Đi làm"),IF(INDEX(Source!$A$1:$Q$1000,MATCH('Chi tiết'!B178,Source!$B$1:$B$1000,0)+COUNTIFS(Source!$B$1:$B$1000,B178,Source!$Q$1:$Q$1000,"Sáng"),16)&lt;'Báo cáo'!$C$5,"Đi làm","Chốt trễ"),IF(O178="Chốt trễ",IF(INDEX(Source!$A$1:$Q$1000,MATCH('Chi tiết'!B178,Source!$B$1:$B$1000,0)+1,16)&lt;'Báo cáo'!$C$5,"Đi làm","Chốt trễ"),IF(INDEX(Source!$A$1:$Q$1000,MATCH('Chi tiết'!B178,Source!$B$1:$B$1000,0)+COUNTIFS(Source!$B$1:$B$1000,B178,Source!$Q$1:$Q$1000,"Sáng"),16)&lt;'Báo cáo'!$C$5,"Đi làm","Chốt trễ")))))))</f>
        <v/>
      </c>
      <c r="Q178" s="23" t="str">
        <f t="shared" si="16"/>
        <v/>
      </c>
      <c r="R178" s="14" t="str">
        <f t="shared" si="17"/>
        <v/>
      </c>
      <c r="S178" t="str">
        <f>IF(OR(_xlfn.NUMBERVALUE(E178)&gt;='Báo cáo'!$C$6,_xlfn.NUMBERVALUE(I178)&gt;='Báo cáo'!$C$6),CONCATENATE(_xlfn.NUMBERVALUE(E178),"/",_xlfn.NUMBERVALUE(I178)),"")</f>
        <v/>
      </c>
      <c r="T178" t="str">
        <f>IF(Q178="Vắng","",IF(M178&lt;='Báo cáo'!$C$7,M178,""))</f>
        <v/>
      </c>
      <c r="U178" t="str">
        <f ca="1">IF(COUNTIFS(Source!$B$1:$B$1000,'Chi tiết'!B178,Source!$S$1:$S$1000,"Có")=0,"",INDEX(Source!$A$1:$S$1000,MATCH('Chi tiết'!B178,Source!$B$1:$B$1000,0)-1+MATCH("Có",INDIRECT("Source!S"&amp;MATCH('Chi tiết'!B178,Source!$B$1:$B$1000,0)&amp;":S"&amp;MATCH('Chi tiết'!B178,Source!$B$1:$B$1000,0)+COUNTIF(Source!$B$1:$B$1000,'Chi tiết'!B178)),0),1))</f>
        <v/>
      </c>
      <c r="V178" s="2" t="str">
        <f>IF(B176="","",IF(N178&lt;='Báo cáo'!$C$9,N178,""))</f>
        <v/>
      </c>
    </row>
    <row r="179" spans="1:22" x14ac:dyDescent="0.25">
      <c r="A179" t="str">
        <v/>
      </c>
      <c r="B179" t="str">
        <v/>
      </c>
      <c r="C179" s="21" t="str">
        <v/>
      </c>
      <c r="D179" s="21" t="str">
        <v/>
      </c>
      <c r="E179" s="21" t="str">
        <v/>
      </c>
      <c r="F179" s="21" t="str">
        <v/>
      </c>
      <c r="G179" s="21" t="str">
        <v/>
      </c>
      <c r="H179" s="21" t="str">
        <v/>
      </c>
      <c r="I179" s="21" t="str">
        <v/>
      </c>
      <c r="J179" s="21" t="str">
        <v/>
      </c>
      <c r="K179" s="21" t="str">
        <v/>
      </c>
      <c r="L179" s="23" t="str">
        <f t="shared" si="12"/>
        <v/>
      </c>
      <c r="M179" s="24" t="str">
        <f t="shared" si="13"/>
        <v/>
      </c>
      <c r="N179" s="15" t="str">
        <f t="shared" si="14"/>
        <v/>
      </c>
      <c r="O179" s="23" t="str">
        <f t="shared" si="15"/>
        <v/>
      </c>
      <c r="P179" s="23" t="str">
        <f>IF(B179="","",
IF(NOT(ISNUMBER(H179)),"Vắng",
IF(C179=1,IF(INDEX(Source!$A$1:$Q$1000,MATCH('Chi tiết'!B179,Source!$B$1:$B$1000,0),16)&lt;'Báo cáo'!$C$5,"Đi làm","Chốt trễ"),
IF(AND(C179=2,O179="Chốt trễ"),IF(INDEX(Source!$A$1:$Q$1000,MATCH('Chi tiết'!B179,Source!$B$1:$B$1000,0)+1,16)&lt;'Báo cáo'!$C$5,"Đi làm","Chốt trễ"),
IF(AND(C179=12,O179="Đi làm"),IF(INDEX(Source!$A$1:$Q$1000,MATCH('Chi tiết'!B179,Source!$B$1:$B$1000,0)+COUNTIFS(Source!$B$1:$B$1000,B179,Source!$Q$1:$Q$1000,"Sáng"),16)&lt;'Báo cáo'!$C$5,"Đi làm","Chốt trễ"),IF(O179="Chốt trễ",IF(INDEX(Source!$A$1:$Q$1000,MATCH('Chi tiết'!B179,Source!$B$1:$B$1000,0)+1,16)&lt;'Báo cáo'!$C$5,"Đi làm","Chốt trễ"),IF(INDEX(Source!$A$1:$Q$1000,MATCH('Chi tiết'!B179,Source!$B$1:$B$1000,0)+COUNTIFS(Source!$B$1:$B$1000,B179,Source!$Q$1:$Q$1000,"Sáng"),16)&lt;'Báo cáo'!$C$5,"Đi làm","Chốt trễ")))))))</f>
        <v/>
      </c>
      <c r="Q179" s="23" t="str">
        <f t="shared" si="16"/>
        <v/>
      </c>
      <c r="R179" s="14" t="str">
        <f t="shared" si="17"/>
        <v/>
      </c>
      <c r="S179" t="str">
        <f>IF(OR(_xlfn.NUMBERVALUE(E179)&gt;='Báo cáo'!$C$6,_xlfn.NUMBERVALUE(I179)&gt;='Báo cáo'!$C$6),CONCATENATE(_xlfn.NUMBERVALUE(E179),"/",_xlfn.NUMBERVALUE(I179)),"")</f>
        <v/>
      </c>
      <c r="T179" t="str">
        <f>IF(Q179="Vắng","",IF(M179&lt;='Báo cáo'!$C$7,M179,""))</f>
        <v/>
      </c>
      <c r="U179" t="str">
        <f ca="1">IF(COUNTIFS(Source!$B$1:$B$1000,'Chi tiết'!B179,Source!$S$1:$S$1000,"Có")=0,"",INDEX(Source!$A$1:$S$1000,MATCH('Chi tiết'!B179,Source!$B$1:$B$1000,0)-1+MATCH("Có",INDIRECT("Source!S"&amp;MATCH('Chi tiết'!B179,Source!$B$1:$B$1000,0)&amp;":S"&amp;MATCH('Chi tiết'!B179,Source!$B$1:$B$1000,0)+COUNTIF(Source!$B$1:$B$1000,'Chi tiết'!B179)),0),1))</f>
        <v/>
      </c>
      <c r="V179" s="2" t="str">
        <f>IF(B177="","",IF(N179&lt;='Báo cáo'!$C$9,N179,""))</f>
        <v/>
      </c>
    </row>
    <row r="180" spans="1:22" x14ac:dyDescent="0.25">
      <c r="A180" t="str">
        <v/>
      </c>
      <c r="B180" t="str">
        <v/>
      </c>
      <c r="C180" s="21" t="str">
        <v/>
      </c>
      <c r="D180" s="21" t="str">
        <v/>
      </c>
      <c r="E180" s="21" t="str">
        <v/>
      </c>
      <c r="F180" s="21" t="str">
        <v/>
      </c>
      <c r="G180" s="21" t="str">
        <v/>
      </c>
      <c r="H180" s="21" t="str">
        <v/>
      </c>
      <c r="I180" s="21" t="str">
        <v/>
      </c>
      <c r="J180" s="21" t="str">
        <v/>
      </c>
      <c r="K180" s="21" t="str">
        <v/>
      </c>
      <c r="L180" s="23" t="str">
        <f t="shared" si="12"/>
        <v/>
      </c>
      <c r="M180" s="24" t="str">
        <f t="shared" si="13"/>
        <v/>
      </c>
      <c r="N180" s="15" t="str">
        <f t="shared" si="14"/>
        <v/>
      </c>
      <c r="O180" s="23" t="str">
        <f t="shared" si="15"/>
        <v/>
      </c>
      <c r="P180" s="23" t="str">
        <f>IF(B180="","",
IF(NOT(ISNUMBER(H180)),"Vắng",
IF(C180=1,IF(INDEX(Source!$A$1:$Q$1000,MATCH('Chi tiết'!B180,Source!$B$1:$B$1000,0),16)&lt;'Báo cáo'!$C$5,"Đi làm","Chốt trễ"),
IF(AND(C180=2,O180="Chốt trễ"),IF(INDEX(Source!$A$1:$Q$1000,MATCH('Chi tiết'!B180,Source!$B$1:$B$1000,0)+1,16)&lt;'Báo cáo'!$C$5,"Đi làm","Chốt trễ"),
IF(AND(C180=12,O180="Đi làm"),IF(INDEX(Source!$A$1:$Q$1000,MATCH('Chi tiết'!B180,Source!$B$1:$B$1000,0)+COUNTIFS(Source!$B$1:$B$1000,B180,Source!$Q$1:$Q$1000,"Sáng"),16)&lt;'Báo cáo'!$C$5,"Đi làm","Chốt trễ"),IF(O180="Chốt trễ",IF(INDEX(Source!$A$1:$Q$1000,MATCH('Chi tiết'!B180,Source!$B$1:$B$1000,0)+1,16)&lt;'Báo cáo'!$C$5,"Đi làm","Chốt trễ"),IF(INDEX(Source!$A$1:$Q$1000,MATCH('Chi tiết'!B180,Source!$B$1:$B$1000,0)+COUNTIFS(Source!$B$1:$B$1000,B180,Source!$Q$1:$Q$1000,"Sáng"),16)&lt;'Báo cáo'!$C$5,"Đi làm","Chốt trễ")))))))</f>
        <v/>
      </c>
      <c r="Q180" s="23" t="str">
        <f t="shared" si="16"/>
        <v/>
      </c>
      <c r="R180" s="14" t="str">
        <f t="shared" si="17"/>
        <v/>
      </c>
      <c r="S180" t="str">
        <f>IF(OR(_xlfn.NUMBERVALUE(E180)&gt;='Báo cáo'!$C$6,_xlfn.NUMBERVALUE(I180)&gt;='Báo cáo'!$C$6),CONCATENATE(_xlfn.NUMBERVALUE(E180),"/",_xlfn.NUMBERVALUE(I180)),"")</f>
        <v/>
      </c>
      <c r="T180" t="str">
        <f>IF(Q180="Vắng","",IF(M180&lt;='Báo cáo'!$C$7,M180,""))</f>
        <v/>
      </c>
      <c r="U180" t="str">
        <f ca="1">IF(COUNTIFS(Source!$B$1:$B$1000,'Chi tiết'!B180,Source!$S$1:$S$1000,"Có")=0,"",INDEX(Source!$A$1:$S$1000,MATCH('Chi tiết'!B180,Source!$B$1:$B$1000,0)-1+MATCH("Có",INDIRECT("Source!S"&amp;MATCH('Chi tiết'!B180,Source!$B$1:$B$1000,0)&amp;":S"&amp;MATCH('Chi tiết'!B180,Source!$B$1:$B$1000,0)+COUNTIF(Source!$B$1:$B$1000,'Chi tiết'!B180)),0),1))</f>
        <v/>
      </c>
      <c r="V180" s="2" t="str">
        <f>IF(B178="","",IF(N180&lt;='Báo cáo'!$C$9,N180,""))</f>
        <v/>
      </c>
    </row>
    <row r="181" spans="1:22" x14ac:dyDescent="0.25">
      <c r="A181" t="str">
        <v/>
      </c>
      <c r="B181" t="str">
        <v/>
      </c>
      <c r="C181" s="21" t="str">
        <v/>
      </c>
      <c r="D181" s="21" t="str">
        <v/>
      </c>
      <c r="E181" s="21" t="str">
        <v/>
      </c>
      <c r="F181" s="21" t="str">
        <v/>
      </c>
      <c r="G181" s="21" t="str">
        <v/>
      </c>
      <c r="H181" s="21" t="str">
        <v/>
      </c>
      <c r="I181" s="21" t="str">
        <v/>
      </c>
      <c r="J181" s="21" t="str">
        <v/>
      </c>
      <c r="K181" s="21" t="str">
        <v/>
      </c>
      <c r="L181" s="23" t="str">
        <f t="shared" si="12"/>
        <v/>
      </c>
      <c r="M181" s="24" t="str">
        <f t="shared" si="13"/>
        <v/>
      </c>
      <c r="N181" s="15" t="str">
        <f t="shared" si="14"/>
        <v/>
      </c>
      <c r="O181" s="23" t="str">
        <f t="shared" si="15"/>
        <v/>
      </c>
      <c r="P181" s="23" t="str">
        <f>IF(B181="","",
IF(NOT(ISNUMBER(H181)),"Vắng",
IF(C181=1,IF(INDEX(Source!$A$1:$Q$1000,MATCH('Chi tiết'!B181,Source!$B$1:$B$1000,0),16)&lt;'Báo cáo'!$C$5,"Đi làm","Chốt trễ"),
IF(AND(C181=2,O181="Chốt trễ"),IF(INDEX(Source!$A$1:$Q$1000,MATCH('Chi tiết'!B181,Source!$B$1:$B$1000,0)+1,16)&lt;'Báo cáo'!$C$5,"Đi làm","Chốt trễ"),
IF(AND(C181=12,O181="Đi làm"),IF(INDEX(Source!$A$1:$Q$1000,MATCH('Chi tiết'!B181,Source!$B$1:$B$1000,0)+COUNTIFS(Source!$B$1:$B$1000,B181,Source!$Q$1:$Q$1000,"Sáng"),16)&lt;'Báo cáo'!$C$5,"Đi làm","Chốt trễ"),IF(O181="Chốt trễ",IF(INDEX(Source!$A$1:$Q$1000,MATCH('Chi tiết'!B181,Source!$B$1:$B$1000,0)+1,16)&lt;'Báo cáo'!$C$5,"Đi làm","Chốt trễ"),IF(INDEX(Source!$A$1:$Q$1000,MATCH('Chi tiết'!B181,Source!$B$1:$B$1000,0)+COUNTIFS(Source!$B$1:$B$1000,B181,Source!$Q$1:$Q$1000,"Sáng"),16)&lt;'Báo cáo'!$C$5,"Đi làm","Chốt trễ")))))))</f>
        <v/>
      </c>
      <c r="Q181" s="23" t="str">
        <f t="shared" si="16"/>
        <v/>
      </c>
      <c r="R181" s="14" t="str">
        <f t="shared" si="17"/>
        <v/>
      </c>
      <c r="S181" t="str">
        <f>IF(OR(_xlfn.NUMBERVALUE(E181)&gt;='Báo cáo'!$C$6,_xlfn.NUMBERVALUE(I181)&gt;='Báo cáo'!$C$6),CONCATENATE(_xlfn.NUMBERVALUE(E181),"/",_xlfn.NUMBERVALUE(I181)),"")</f>
        <v/>
      </c>
      <c r="T181" t="str">
        <f>IF(Q181="Vắng","",IF(M181&lt;='Báo cáo'!$C$7,M181,""))</f>
        <v/>
      </c>
      <c r="U181" t="str">
        <f ca="1">IF(COUNTIFS(Source!$B$1:$B$1000,'Chi tiết'!B181,Source!$S$1:$S$1000,"Có")=0,"",INDEX(Source!$A$1:$S$1000,MATCH('Chi tiết'!B181,Source!$B$1:$B$1000,0)-1+MATCH("Có",INDIRECT("Source!S"&amp;MATCH('Chi tiết'!B181,Source!$B$1:$B$1000,0)&amp;":S"&amp;MATCH('Chi tiết'!B181,Source!$B$1:$B$1000,0)+COUNTIF(Source!$B$1:$B$1000,'Chi tiết'!B181)),0),1))</f>
        <v/>
      </c>
      <c r="V181" s="2" t="str">
        <f>IF(B179="","",IF(N181&lt;='Báo cáo'!$C$9,N181,""))</f>
        <v/>
      </c>
    </row>
    <row r="182" spans="1:22" x14ac:dyDescent="0.25">
      <c r="A182" t="str">
        <v/>
      </c>
      <c r="B182" t="str">
        <v/>
      </c>
      <c r="C182" s="21" t="str">
        <v/>
      </c>
      <c r="D182" s="21" t="str">
        <v/>
      </c>
      <c r="E182" s="21" t="str">
        <v/>
      </c>
      <c r="F182" s="21" t="str">
        <v/>
      </c>
      <c r="G182" s="21" t="str">
        <v/>
      </c>
      <c r="H182" s="21" t="str">
        <v/>
      </c>
      <c r="I182" s="21" t="str">
        <v/>
      </c>
      <c r="J182" s="21" t="str">
        <v/>
      </c>
      <c r="K182" s="21" t="str">
        <v/>
      </c>
      <c r="L182" s="23" t="str">
        <f t="shared" si="12"/>
        <v/>
      </c>
      <c r="M182" s="24" t="str">
        <f t="shared" si="13"/>
        <v/>
      </c>
      <c r="N182" s="15" t="str">
        <f t="shared" si="14"/>
        <v/>
      </c>
      <c r="O182" s="23" t="str">
        <f t="shared" si="15"/>
        <v/>
      </c>
      <c r="P182" s="23" t="str">
        <f>IF(B182="","",
IF(NOT(ISNUMBER(H182)),"Vắng",
IF(C182=1,IF(INDEX(Source!$A$1:$Q$1000,MATCH('Chi tiết'!B182,Source!$B$1:$B$1000,0),16)&lt;'Báo cáo'!$C$5,"Đi làm","Chốt trễ"),
IF(AND(C182=2,O182="Chốt trễ"),IF(INDEX(Source!$A$1:$Q$1000,MATCH('Chi tiết'!B182,Source!$B$1:$B$1000,0)+1,16)&lt;'Báo cáo'!$C$5,"Đi làm","Chốt trễ"),
IF(AND(C182=12,O182="Đi làm"),IF(INDEX(Source!$A$1:$Q$1000,MATCH('Chi tiết'!B182,Source!$B$1:$B$1000,0)+COUNTIFS(Source!$B$1:$B$1000,B182,Source!$Q$1:$Q$1000,"Sáng"),16)&lt;'Báo cáo'!$C$5,"Đi làm","Chốt trễ"),IF(O182="Chốt trễ",IF(INDEX(Source!$A$1:$Q$1000,MATCH('Chi tiết'!B182,Source!$B$1:$B$1000,0)+1,16)&lt;'Báo cáo'!$C$5,"Đi làm","Chốt trễ"),IF(INDEX(Source!$A$1:$Q$1000,MATCH('Chi tiết'!B182,Source!$B$1:$B$1000,0)+COUNTIFS(Source!$B$1:$B$1000,B182,Source!$Q$1:$Q$1000,"Sáng"),16)&lt;'Báo cáo'!$C$5,"Đi làm","Chốt trễ")))))))</f>
        <v/>
      </c>
      <c r="Q182" s="23" t="str">
        <f t="shared" si="16"/>
        <v/>
      </c>
      <c r="R182" s="14" t="str">
        <f t="shared" si="17"/>
        <v/>
      </c>
      <c r="S182" t="str">
        <f>IF(OR(_xlfn.NUMBERVALUE(E182)&gt;='Báo cáo'!$C$6,_xlfn.NUMBERVALUE(I182)&gt;='Báo cáo'!$C$6),CONCATENATE(_xlfn.NUMBERVALUE(E182),"/",_xlfn.NUMBERVALUE(I182)),"")</f>
        <v/>
      </c>
      <c r="T182" t="str">
        <f>IF(Q182="Vắng","",IF(M182&lt;='Báo cáo'!$C$7,M182,""))</f>
        <v/>
      </c>
      <c r="U182" t="str">
        <f ca="1">IF(COUNTIFS(Source!$B$1:$B$1000,'Chi tiết'!B182,Source!$S$1:$S$1000,"Có")=0,"",INDEX(Source!$A$1:$S$1000,MATCH('Chi tiết'!B182,Source!$B$1:$B$1000,0)-1+MATCH("Có",INDIRECT("Source!S"&amp;MATCH('Chi tiết'!B182,Source!$B$1:$B$1000,0)&amp;":S"&amp;MATCH('Chi tiết'!B182,Source!$B$1:$B$1000,0)+COUNTIF(Source!$B$1:$B$1000,'Chi tiết'!B182)),0),1))</f>
        <v/>
      </c>
      <c r="V182" s="2" t="str">
        <f>IF(B180="","",IF(N182&lt;='Báo cáo'!$C$9,N182,""))</f>
        <v/>
      </c>
    </row>
    <row r="183" spans="1:22" x14ac:dyDescent="0.25">
      <c r="A183" t="str">
        <v/>
      </c>
      <c r="B183" t="str">
        <v/>
      </c>
      <c r="C183" s="21" t="str">
        <v/>
      </c>
      <c r="D183" s="21" t="str">
        <v/>
      </c>
      <c r="E183" s="21" t="str">
        <v/>
      </c>
      <c r="F183" s="21" t="str">
        <v/>
      </c>
      <c r="G183" s="21" t="str">
        <v/>
      </c>
      <c r="H183" s="21" t="str">
        <v/>
      </c>
      <c r="I183" s="21" t="str">
        <v/>
      </c>
      <c r="J183" s="21" t="str">
        <v/>
      </c>
      <c r="K183" s="21" t="str">
        <v/>
      </c>
      <c r="L183" s="23" t="str">
        <f t="shared" si="12"/>
        <v/>
      </c>
      <c r="M183" s="24" t="str">
        <f t="shared" si="13"/>
        <v/>
      </c>
      <c r="N183" s="15" t="str">
        <f t="shared" si="14"/>
        <v/>
      </c>
      <c r="O183" s="23" t="str">
        <f t="shared" si="15"/>
        <v/>
      </c>
      <c r="P183" s="23" t="str">
        <f>IF(B183="","",
IF(NOT(ISNUMBER(H183)),"Vắng",
IF(C183=1,IF(INDEX(Source!$A$1:$Q$1000,MATCH('Chi tiết'!B183,Source!$B$1:$B$1000,0),16)&lt;'Báo cáo'!$C$5,"Đi làm","Chốt trễ"),
IF(AND(C183=2,O183="Chốt trễ"),IF(INDEX(Source!$A$1:$Q$1000,MATCH('Chi tiết'!B183,Source!$B$1:$B$1000,0)+1,16)&lt;'Báo cáo'!$C$5,"Đi làm","Chốt trễ"),
IF(AND(C183=12,O183="Đi làm"),IF(INDEX(Source!$A$1:$Q$1000,MATCH('Chi tiết'!B183,Source!$B$1:$B$1000,0)+COUNTIFS(Source!$B$1:$B$1000,B183,Source!$Q$1:$Q$1000,"Sáng"),16)&lt;'Báo cáo'!$C$5,"Đi làm","Chốt trễ"),IF(O183="Chốt trễ",IF(INDEX(Source!$A$1:$Q$1000,MATCH('Chi tiết'!B183,Source!$B$1:$B$1000,0)+1,16)&lt;'Báo cáo'!$C$5,"Đi làm","Chốt trễ"),IF(INDEX(Source!$A$1:$Q$1000,MATCH('Chi tiết'!B183,Source!$B$1:$B$1000,0)+COUNTIFS(Source!$B$1:$B$1000,B183,Source!$Q$1:$Q$1000,"Sáng"),16)&lt;'Báo cáo'!$C$5,"Đi làm","Chốt trễ")))))))</f>
        <v/>
      </c>
      <c r="Q183" s="23" t="str">
        <f t="shared" si="16"/>
        <v/>
      </c>
      <c r="R183" s="14" t="str">
        <f t="shared" si="17"/>
        <v/>
      </c>
      <c r="S183" t="str">
        <f>IF(OR(_xlfn.NUMBERVALUE(E183)&gt;='Báo cáo'!$C$6,_xlfn.NUMBERVALUE(I183)&gt;='Báo cáo'!$C$6),CONCATENATE(_xlfn.NUMBERVALUE(E183),"/",_xlfn.NUMBERVALUE(I183)),"")</f>
        <v/>
      </c>
      <c r="T183" t="str">
        <f>IF(Q183="Vắng","",IF(M183&lt;='Báo cáo'!$C$7,M183,""))</f>
        <v/>
      </c>
      <c r="U183" t="str">
        <f ca="1">IF(COUNTIFS(Source!$B$1:$B$1000,'Chi tiết'!B183,Source!$S$1:$S$1000,"Có")=0,"",INDEX(Source!$A$1:$S$1000,MATCH('Chi tiết'!B183,Source!$B$1:$B$1000,0)-1+MATCH("Có",INDIRECT("Source!S"&amp;MATCH('Chi tiết'!B183,Source!$B$1:$B$1000,0)&amp;":S"&amp;MATCH('Chi tiết'!B183,Source!$B$1:$B$1000,0)+COUNTIF(Source!$B$1:$B$1000,'Chi tiết'!B183)),0),1))</f>
        <v/>
      </c>
      <c r="V183" s="2" t="str">
        <f>IF(B181="","",IF(N183&lt;='Báo cáo'!$C$9,N183,""))</f>
        <v/>
      </c>
    </row>
    <row r="184" spans="1:22" x14ac:dyDescent="0.25">
      <c r="A184" t="str">
        <v/>
      </c>
      <c r="B184" t="str">
        <v/>
      </c>
      <c r="C184" s="21" t="str">
        <v/>
      </c>
      <c r="D184" s="21" t="str">
        <v/>
      </c>
      <c r="E184" s="21" t="str">
        <v/>
      </c>
      <c r="F184" s="21" t="str">
        <v/>
      </c>
      <c r="G184" s="21" t="str">
        <v/>
      </c>
      <c r="H184" s="21" t="str">
        <v/>
      </c>
      <c r="I184" s="21" t="str">
        <v/>
      </c>
      <c r="J184" s="21" t="str">
        <v/>
      </c>
      <c r="K184" s="21" t="str">
        <v/>
      </c>
      <c r="L184" s="23" t="str">
        <f t="shared" si="12"/>
        <v/>
      </c>
      <c r="M184" s="24" t="str">
        <f t="shared" si="13"/>
        <v/>
      </c>
      <c r="N184" s="15" t="str">
        <f t="shared" si="14"/>
        <v/>
      </c>
      <c r="O184" s="23" t="str">
        <f t="shared" si="15"/>
        <v/>
      </c>
      <c r="P184" s="23" t="str">
        <f>IF(B184="","",
IF(NOT(ISNUMBER(H184)),"Vắng",
IF(C184=1,IF(INDEX(Source!$A$1:$Q$1000,MATCH('Chi tiết'!B184,Source!$B$1:$B$1000,0),16)&lt;'Báo cáo'!$C$5,"Đi làm","Chốt trễ"),
IF(AND(C184=2,O184="Chốt trễ"),IF(INDEX(Source!$A$1:$Q$1000,MATCH('Chi tiết'!B184,Source!$B$1:$B$1000,0)+1,16)&lt;'Báo cáo'!$C$5,"Đi làm","Chốt trễ"),
IF(AND(C184=12,O184="Đi làm"),IF(INDEX(Source!$A$1:$Q$1000,MATCH('Chi tiết'!B184,Source!$B$1:$B$1000,0)+COUNTIFS(Source!$B$1:$B$1000,B184,Source!$Q$1:$Q$1000,"Sáng"),16)&lt;'Báo cáo'!$C$5,"Đi làm","Chốt trễ"),IF(O184="Chốt trễ",IF(INDEX(Source!$A$1:$Q$1000,MATCH('Chi tiết'!B184,Source!$B$1:$B$1000,0)+1,16)&lt;'Báo cáo'!$C$5,"Đi làm","Chốt trễ"),IF(INDEX(Source!$A$1:$Q$1000,MATCH('Chi tiết'!B184,Source!$B$1:$B$1000,0)+COUNTIFS(Source!$B$1:$B$1000,B184,Source!$Q$1:$Q$1000,"Sáng"),16)&lt;'Báo cáo'!$C$5,"Đi làm","Chốt trễ")))))))</f>
        <v/>
      </c>
      <c r="Q184" s="23" t="str">
        <f t="shared" si="16"/>
        <v/>
      </c>
      <c r="R184" s="14" t="str">
        <f t="shared" si="17"/>
        <v/>
      </c>
      <c r="S184" t="str">
        <f>IF(OR(_xlfn.NUMBERVALUE(E184)&gt;='Báo cáo'!$C$6,_xlfn.NUMBERVALUE(I184)&gt;='Báo cáo'!$C$6),CONCATENATE(_xlfn.NUMBERVALUE(E184),"/",_xlfn.NUMBERVALUE(I184)),"")</f>
        <v/>
      </c>
      <c r="T184" t="str">
        <f>IF(Q184="Vắng","",IF(M184&lt;='Báo cáo'!$C$7,M184,""))</f>
        <v/>
      </c>
      <c r="U184" t="str">
        <f ca="1">IF(COUNTIFS(Source!$B$1:$B$1000,'Chi tiết'!B184,Source!$S$1:$S$1000,"Có")=0,"",INDEX(Source!$A$1:$S$1000,MATCH('Chi tiết'!B184,Source!$B$1:$B$1000,0)-1+MATCH("Có",INDIRECT("Source!S"&amp;MATCH('Chi tiết'!B184,Source!$B$1:$B$1000,0)&amp;":S"&amp;MATCH('Chi tiết'!B184,Source!$B$1:$B$1000,0)+COUNTIF(Source!$B$1:$B$1000,'Chi tiết'!B184)),0),1))</f>
        <v/>
      </c>
      <c r="V184" s="2" t="str">
        <f>IF(B182="","",IF(N184&lt;='Báo cáo'!$C$9,N184,""))</f>
        <v/>
      </c>
    </row>
    <row r="185" spans="1:22" x14ac:dyDescent="0.25">
      <c r="A185" t="str">
        <v/>
      </c>
      <c r="B185" t="str">
        <v/>
      </c>
      <c r="C185" s="21" t="str">
        <v/>
      </c>
      <c r="D185" s="21" t="str">
        <v/>
      </c>
      <c r="E185" s="21" t="str">
        <v/>
      </c>
      <c r="F185" s="21" t="str">
        <v/>
      </c>
      <c r="G185" s="21" t="str">
        <v/>
      </c>
      <c r="H185" s="21" t="str">
        <v/>
      </c>
      <c r="I185" s="21" t="str">
        <v/>
      </c>
      <c r="J185" s="21" t="str">
        <v/>
      </c>
      <c r="K185" s="21" t="str">
        <v/>
      </c>
      <c r="L185" s="23" t="str">
        <f t="shared" si="12"/>
        <v/>
      </c>
      <c r="M185" s="24" t="str">
        <f t="shared" si="13"/>
        <v/>
      </c>
      <c r="N185" s="15" t="str">
        <f t="shared" si="14"/>
        <v/>
      </c>
      <c r="O185" s="23" t="str">
        <f t="shared" si="15"/>
        <v/>
      </c>
      <c r="P185" s="23" t="str">
        <f>IF(B185="","",
IF(NOT(ISNUMBER(H185)),"Vắng",
IF(C185=1,IF(INDEX(Source!$A$1:$Q$1000,MATCH('Chi tiết'!B185,Source!$B$1:$B$1000,0),16)&lt;'Báo cáo'!$C$5,"Đi làm","Chốt trễ"),
IF(AND(C185=2,O185="Chốt trễ"),IF(INDEX(Source!$A$1:$Q$1000,MATCH('Chi tiết'!B185,Source!$B$1:$B$1000,0)+1,16)&lt;'Báo cáo'!$C$5,"Đi làm","Chốt trễ"),
IF(AND(C185=12,O185="Đi làm"),IF(INDEX(Source!$A$1:$Q$1000,MATCH('Chi tiết'!B185,Source!$B$1:$B$1000,0)+COUNTIFS(Source!$B$1:$B$1000,B185,Source!$Q$1:$Q$1000,"Sáng"),16)&lt;'Báo cáo'!$C$5,"Đi làm","Chốt trễ"),IF(O185="Chốt trễ",IF(INDEX(Source!$A$1:$Q$1000,MATCH('Chi tiết'!B185,Source!$B$1:$B$1000,0)+1,16)&lt;'Báo cáo'!$C$5,"Đi làm","Chốt trễ"),IF(INDEX(Source!$A$1:$Q$1000,MATCH('Chi tiết'!B185,Source!$B$1:$B$1000,0)+COUNTIFS(Source!$B$1:$B$1000,B185,Source!$Q$1:$Q$1000,"Sáng"),16)&lt;'Báo cáo'!$C$5,"Đi làm","Chốt trễ")))))))</f>
        <v/>
      </c>
      <c r="Q185" s="23" t="str">
        <f t="shared" si="16"/>
        <v/>
      </c>
      <c r="R185" s="14" t="str">
        <f t="shared" si="17"/>
        <v/>
      </c>
      <c r="S185" t="str">
        <f>IF(OR(_xlfn.NUMBERVALUE(E185)&gt;='Báo cáo'!$C$6,_xlfn.NUMBERVALUE(I185)&gt;='Báo cáo'!$C$6),CONCATENATE(_xlfn.NUMBERVALUE(E185),"/",_xlfn.NUMBERVALUE(I185)),"")</f>
        <v/>
      </c>
      <c r="T185" t="str">
        <f>IF(Q185="Vắng","",IF(M185&lt;='Báo cáo'!$C$7,M185,""))</f>
        <v/>
      </c>
      <c r="U185" t="str">
        <f ca="1">IF(COUNTIFS(Source!$B$1:$B$1000,'Chi tiết'!B185,Source!$S$1:$S$1000,"Có")=0,"",INDEX(Source!$A$1:$S$1000,MATCH('Chi tiết'!B185,Source!$B$1:$B$1000,0)-1+MATCH("Có",INDIRECT("Source!S"&amp;MATCH('Chi tiết'!B185,Source!$B$1:$B$1000,0)&amp;":S"&amp;MATCH('Chi tiết'!B185,Source!$B$1:$B$1000,0)+COUNTIF(Source!$B$1:$B$1000,'Chi tiết'!B185)),0),1))</f>
        <v/>
      </c>
      <c r="V185" s="2" t="str">
        <f>IF(B183="","",IF(N185&lt;='Báo cáo'!$C$9,N185,""))</f>
        <v/>
      </c>
    </row>
    <row r="186" spans="1:22" x14ac:dyDescent="0.25">
      <c r="A186" t="str">
        <v/>
      </c>
      <c r="B186" t="str">
        <v/>
      </c>
      <c r="C186" s="21" t="str">
        <v/>
      </c>
      <c r="D186" s="21" t="str">
        <v/>
      </c>
      <c r="E186" s="21" t="str">
        <v/>
      </c>
      <c r="F186" s="21" t="str">
        <v/>
      </c>
      <c r="G186" s="21" t="str">
        <v/>
      </c>
      <c r="H186" s="21" t="str">
        <v/>
      </c>
      <c r="I186" s="21" t="str">
        <v/>
      </c>
      <c r="J186" s="21" t="str">
        <v/>
      </c>
      <c r="K186" s="21" t="str">
        <v/>
      </c>
      <c r="L186" s="23" t="str">
        <f t="shared" si="12"/>
        <v/>
      </c>
      <c r="M186" s="24" t="str">
        <f t="shared" si="13"/>
        <v/>
      </c>
      <c r="N186" s="15" t="str">
        <f t="shared" si="14"/>
        <v/>
      </c>
      <c r="O186" s="23" t="str">
        <f t="shared" si="15"/>
        <v/>
      </c>
      <c r="P186" s="23" t="str">
        <f>IF(B186="","",
IF(NOT(ISNUMBER(H186)),"Vắng",
IF(C186=1,IF(INDEX(Source!$A$1:$Q$1000,MATCH('Chi tiết'!B186,Source!$B$1:$B$1000,0),16)&lt;'Báo cáo'!$C$5,"Đi làm","Chốt trễ"),
IF(AND(C186=2,O186="Chốt trễ"),IF(INDEX(Source!$A$1:$Q$1000,MATCH('Chi tiết'!B186,Source!$B$1:$B$1000,0)+1,16)&lt;'Báo cáo'!$C$5,"Đi làm","Chốt trễ"),
IF(AND(C186=12,O186="Đi làm"),IF(INDEX(Source!$A$1:$Q$1000,MATCH('Chi tiết'!B186,Source!$B$1:$B$1000,0)+COUNTIFS(Source!$B$1:$B$1000,B186,Source!$Q$1:$Q$1000,"Sáng"),16)&lt;'Báo cáo'!$C$5,"Đi làm","Chốt trễ"),IF(O186="Chốt trễ",IF(INDEX(Source!$A$1:$Q$1000,MATCH('Chi tiết'!B186,Source!$B$1:$B$1000,0)+1,16)&lt;'Báo cáo'!$C$5,"Đi làm","Chốt trễ"),IF(INDEX(Source!$A$1:$Q$1000,MATCH('Chi tiết'!B186,Source!$B$1:$B$1000,0)+COUNTIFS(Source!$B$1:$B$1000,B186,Source!$Q$1:$Q$1000,"Sáng"),16)&lt;'Báo cáo'!$C$5,"Đi làm","Chốt trễ")))))))</f>
        <v/>
      </c>
      <c r="Q186" s="23" t="str">
        <f t="shared" si="16"/>
        <v/>
      </c>
      <c r="R186" s="14" t="str">
        <f t="shared" si="17"/>
        <v/>
      </c>
      <c r="S186" t="str">
        <f>IF(OR(_xlfn.NUMBERVALUE(E186)&gt;='Báo cáo'!$C$6,_xlfn.NUMBERVALUE(I186)&gt;='Báo cáo'!$C$6),CONCATENATE(_xlfn.NUMBERVALUE(E186),"/",_xlfn.NUMBERVALUE(I186)),"")</f>
        <v/>
      </c>
      <c r="T186" t="str">
        <f>IF(Q186="Vắng","",IF(M186&lt;='Báo cáo'!$C$7,M186,""))</f>
        <v/>
      </c>
      <c r="U186" t="str">
        <f ca="1">IF(COUNTIFS(Source!$B$1:$B$1000,'Chi tiết'!B186,Source!$S$1:$S$1000,"Có")=0,"",INDEX(Source!$A$1:$S$1000,MATCH('Chi tiết'!B186,Source!$B$1:$B$1000,0)-1+MATCH("Có",INDIRECT("Source!S"&amp;MATCH('Chi tiết'!B186,Source!$B$1:$B$1000,0)&amp;":S"&amp;MATCH('Chi tiết'!B186,Source!$B$1:$B$1000,0)+COUNTIF(Source!$B$1:$B$1000,'Chi tiết'!B186)),0),1))</f>
        <v/>
      </c>
      <c r="V186" s="2" t="str">
        <f>IF(B184="","",IF(N186&lt;='Báo cáo'!$C$9,N186,""))</f>
        <v/>
      </c>
    </row>
    <row r="187" spans="1:22" x14ac:dyDescent="0.25">
      <c r="A187" t="str">
        <v/>
      </c>
      <c r="B187" t="str">
        <v/>
      </c>
      <c r="C187" s="21" t="str">
        <v/>
      </c>
      <c r="D187" s="21" t="str">
        <v/>
      </c>
      <c r="E187" s="21" t="str">
        <v/>
      </c>
      <c r="F187" s="21" t="str">
        <v/>
      </c>
      <c r="G187" s="21" t="str">
        <v/>
      </c>
      <c r="H187" s="21" t="str">
        <v/>
      </c>
      <c r="I187" s="21" t="str">
        <v/>
      </c>
      <c r="J187" s="21" t="str">
        <v/>
      </c>
      <c r="K187" s="21" t="str">
        <v/>
      </c>
      <c r="L187" s="23" t="str">
        <f t="shared" si="12"/>
        <v/>
      </c>
      <c r="M187" s="24" t="str">
        <f t="shared" si="13"/>
        <v/>
      </c>
      <c r="N187" s="15" t="str">
        <f t="shared" si="14"/>
        <v/>
      </c>
      <c r="O187" s="23" t="str">
        <f t="shared" si="15"/>
        <v/>
      </c>
      <c r="P187" s="23" t="str">
        <f>IF(B187="","",
IF(NOT(ISNUMBER(H187)),"Vắng",
IF(C187=1,IF(INDEX(Source!$A$1:$Q$1000,MATCH('Chi tiết'!B187,Source!$B$1:$B$1000,0),16)&lt;'Báo cáo'!$C$5,"Đi làm","Chốt trễ"),
IF(AND(C187=2,O187="Chốt trễ"),IF(INDEX(Source!$A$1:$Q$1000,MATCH('Chi tiết'!B187,Source!$B$1:$B$1000,0)+1,16)&lt;'Báo cáo'!$C$5,"Đi làm","Chốt trễ"),
IF(AND(C187=12,O187="Đi làm"),IF(INDEX(Source!$A$1:$Q$1000,MATCH('Chi tiết'!B187,Source!$B$1:$B$1000,0)+COUNTIFS(Source!$B$1:$B$1000,B187,Source!$Q$1:$Q$1000,"Sáng"),16)&lt;'Báo cáo'!$C$5,"Đi làm","Chốt trễ"),IF(O187="Chốt trễ",IF(INDEX(Source!$A$1:$Q$1000,MATCH('Chi tiết'!B187,Source!$B$1:$B$1000,0)+1,16)&lt;'Báo cáo'!$C$5,"Đi làm","Chốt trễ"),IF(INDEX(Source!$A$1:$Q$1000,MATCH('Chi tiết'!B187,Source!$B$1:$B$1000,0)+COUNTIFS(Source!$B$1:$B$1000,B187,Source!$Q$1:$Q$1000,"Sáng"),16)&lt;'Báo cáo'!$C$5,"Đi làm","Chốt trễ")))))))</f>
        <v/>
      </c>
      <c r="Q187" s="23" t="str">
        <f t="shared" si="16"/>
        <v/>
      </c>
      <c r="R187" s="14" t="str">
        <f t="shared" si="17"/>
        <v/>
      </c>
      <c r="S187" t="str">
        <f>IF(OR(_xlfn.NUMBERVALUE(E187)&gt;='Báo cáo'!$C$6,_xlfn.NUMBERVALUE(I187)&gt;='Báo cáo'!$C$6),CONCATENATE(_xlfn.NUMBERVALUE(E187),"/",_xlfn.NUMBERVALUE(I187)),"")</f>
        <v/>
      </c>
      <c r="T187" t="str">
        <f>IF(Q187="Vắng","",IF(M187&lt;='Báo cáo'!$C$7,M187,""))</f>
        <v/>
      </c>
      <c r="U187" t="str">
        <f ca="1">IF(COUNTIFS(Source!$B$1:$B$1000,'Chi tiết'!B187,Source!$S$1:$S$1000,"Có")=0,"",INDEX(Source!$A$1:$S$1000,MATCH('Chi tiết'!B187,Source!$B$1:$B$1000,0)-1+MATCH("Có",INDIRECT("Source!S"&amp;MATCH('Chi tiết'!B187,Source!$B$1:$B$1000,0)&amp;":S"&amp;MATCH('Chi tiết'!B187,Source!$B$1:$B$1000,0)+COUNTIF(Source!$B$1:$B$1000,'Chi tiết'!B187)),0),1))</f>
        <v/>
      </c>
      <c r="V187" s="2" t="str">
        <f>IF(B185="","",IF(N187&lt;='Báo cáo'!$C$9,N187,""))</f>
        <v/>
      </c>
    </row>
    <row r="188" spans="1:22" x14ac:dyDescent="0.25">
      <c r="A188" t="str">
        <v/>
      </c>
      <c r="B188" t="str">
        <v/>
      </c>
      <c r="C188" s="21" t="str">
        <v/>
      </c>
      <c r="D188" s="21" t="str">
        <v/>
      </c>
      <c r="E188" s="21" t="str">
        <v/>
      </c>
      <c r="F188" s="21" t="str">
        <v/>
      </c>
      <c r="G188" s="21" t="str">
        <v/>
      </c>
      <c r="H188" s="21" t="str">
        <v/>
      </c>
      <c r="I188" s="21" t="str">
        <v/>
      </c>
      <c r="J188" s="21" t="str">
        <v/>
      </c>
      <c r="K188" s="21" t="str">
        <v/>
      </c>
      <c r="L188" s="23" t="str">
        <f t="shared" si="12"/>
        <v/>
      </c>
      <c r="M188" s="24" t="str">
        <f t="shared" si="13"/>
        <v/>
      </c>
      <c r="N188" s="15" t="str">
        <f t="shared" si="14"/>
        <v/>
      </c>
      <c r="O188" s="23" t="str">
        <f t="shared" si="15"/>
        <v/>
      </c>
      <c r="P188" s="23" t="str">
        <f>IF(B188="","",
IF(NOT(ISNUMBER(H188)),"Vắng",
IF(C188=1,IF(INDEX(Source!$A$1:$Q$1000,MATCH('Chi tiết'!B188,Source!$B$1:$B$1000,0),16)&lt;'Báo cáo'!$C$5,"Đi làm","Chốt trễ"),
IF(AND(C188=2,O188="Chốt trễ"),IF(INDEX(Source!$A$1:$Q$1000,MATCH('Chi tiết'!B188,Source!$B$1:$B$1000,0)+1,16)&lt;'Báo cáo'!$C$5,"Đi làm","Chốt trễ"),
IF(AND(C188=12,O188="Đi làm"),IF(INDEX(Source!$A$1:$Q$1000,MATCH('Chi tiết'!B188,Source!$B$1:$B$1000,0)+COUNTIFS(Source!$B$1:$B$1000,B188,Source!$Q$1:$Q$1000,"Sáng"),16)&lt;'Báo cáo'!$C$5,"Đi làm","Chốt trễ"),IF(O188="Chốt trễ",IF(INDEX(Source!$A$1:$Q$1000,MATCH('Chi tiết'!B188,Source!$B$1:$B$1000,0)+1,16)&lt;'Báo cáo'!$C$5,"Đi làm","Chốt trễ"),IF(INDEX(Source!$A$1:$Q$1000,MATCH('Chi tiết'!B188,Source!$B$1:$B$1000,0)+COUNTIFS(Source!$B$1:$B$1000,B188,Source!$Q$1:$Q$1000,"Sáng"),16)&lt;'Báo cáo'!$C$5,"Đi làm","Chốt trễ")))))))</f>
        <v/>
      </c>
      <c r="Q188" s="23" t="str">
        <f t="shared" si="16"/>
        <v/>
      </c>
      <c r="R188" s="14" t="str">
        <f t="shared" si="17"/>
        <v/>
      </c>
      <c r="S188" t="str">
        <f>IF(OR(_xlfn.NUMBERVALUE(E188)&gt;='Báo cáo'!$C$6,_xlfn.NUMBERVALUE(I188)&gt;='Báo cáo'!$C$6),CONCATENATE(_xlfn.NUMBERVALUE(E188),"/",_xlfn.NUMBERVALUE(I188)),"")</f>
        <v/>
      </c>
      <c r="T188" t="str">
        <f>IF(Q188="Vắng","",IF(M188&lt;='Báo cáo'!$C$7,M188,""))</f>
        <v/>
      </c>
      <c r="U188" t="str">
        <f ca="1">IF(COUNTIFS(Source!$B$1:$B$1000,'Chi tiết'!B188,Source!$S$1:$S$1000,"Có")=0,"",INDEX(Source!$A$1:$S$1000,MATCH('Chi tiết'!B188,Source!$B$1:$B$1000,0)-1+MATCH("Có",INDIRECT("Source!S"&amp;MATCH('Chi tiết'!B188,Source!$B$1:$B$1000,0)&amp;":S"&amp;MATCH('Chi tiết'!B188,Source!$B$1:$B$1000,0)+COUNTIF(Source!$B$1:$B$1000,'Chi tiết'!B188)),0),1))</f>
        <v/>
      </c>
      <c r="V188" s="2" t="str">
        <f>IF(B186="","",IF(N188&lt;='Báo cáo'!$C$9,N188,""))</f>
        <v/>
      </c>
    </row>
    <row r="189" spans="1:22" x14ac:dyDescent="0.25">
      <c r="A189" t="str">
        <v/>
      </c>
      <c r="B189" t="str">
        <v/>
      </c>
      <c r="C189" s="21" t="str">
        <v/>
      </c>
      <c r="D189" s="21" t="str">
        <v/>
      </c>
      <c r="E189" s="21" t="str">
        <v/>
      </c>
      <c r="F189" s="21" t="str">
        <v/>
      </c>
      <c r="G189" s="21" t="str">
        <v/>
      </c>
      <c r="H189" s="21" t="str">
        <v/>
      </c>
      <c r="I189" s="21" t="str">
        <v/>
      </c>
      <c r="J189" s="21" t="str">
        <v/>
      </c>
      <c r="K189" s="21" t="str">
        <v/>
      </c>
      <c r="L189" s="23" t="str">
        <f t="shared" si="12"/>
        <v/>
      </c>
      <c r="M189" s="24" t="str">
        <f t="shared" si="13"/>
        <v/>
      </c>
      <c r="N189" s="15" t="str">
        <f t="shared" si="14"/>
        <v/>
      </c>
      <c r="O189" s="23" t="str">
        <f t="shared" si="15"/>
        <v/>
      </c>
      <c r="P189" s="23" t="str">
        <f>IF(B189="","",
IF(NOT(ISNUMBER(H189)),"Vắng",
IF(C189=1,IF(INDEX(Source!$A$1:$Q$1000,MATCH('Chi tiết'!B189,Source!$B$1:$B$1000,0),16)&lt;'Báo cáo'!$C$5,"Đi làm","Chốt trễ"),
IF(AND(C189=2,O189="Chốt trễ"),IF(INDEX(Source!$A$1:$Q$1000,MATCH('Chi tiết'!B189,Source!$B$1:$B$1000,0)+1,16)&lt;'Báo cáo'!$C$5,"Đi làm","Chốt trễ"),
IF(AND(C189=12,O189="Đi làm"),IF(INDEX(Source!$A$1:$Q$1000,MATCH('Chi tiết'!B189,Source!$B$1:$B$1000,0)+COUNTIFS(Source!$B$1:$B$1000,B189,Source!$Q$1:$Q$1000,"Sáng"),16)&lt;'Báo cáo'!$C$5,"Đi làm","Chốt trễ"),IF(O189="Chốt trễ",IF(INDEX(Source!$A$1:$Q$1000,MATCH('Chi tiết'!B189,Source!$B$1:$B$1000,0)+1,16)&lt;'Báo cáo'!$C$5,"Đi làm","Chốt trễ"),IF(INDEX(Source!$A$1:$Q$1000,MATCH('Chi tiết'!B189,Source!$B$1:$B$1000,0)+COUNTIFS(Source!$B$1:$B$1000,B189,Source!$Q$1:$Q$1000,"Sáng"),16)&lt;'Báo cáo'!$C$5,"Đi làm","Chốt trễ")))))))</f>
        <v/>
      </c>
      <c r="Q189" s="23" t="str">
        <f t="shared" si="16"/>
        <v/>
      </c>
      <c r="R189" s="14" t="str">
        <f t="shared" si="17"/>
        <v/>
      </c>
      <c r="S189" t="str">
        <f>IF(OR(_xlfn.NUMBERVALUE(E189)&gt;='Báo cáo'!$C$6,_xlfn.NUMBERVALUE(I189)&gt;='Báo cáo'!$C$6),CONCATENATE(_xlfn.NUMBERVALUE(E189),"/",_xlfn.NUMBERVALUE(I189)),"")</f>
        <v/>
      </c>
      <c r="T189" t="str">
        <f>IF(Q189="Vắng","",IF(M189&lt;='Báo cáo'!$C$7,M189,""))</f>
        <v/>
      </c>
      <c r="U189" t="str">
        <f ca="1">IF(COUNTIFS(Source!$B$1:$B$1000,'Chi tiết'!B189,Source!$S$1:$S$1000,"Có")=0,"",INDEX(Source!$A$1:$S$1000,MATCH('Chi tiết'!B189,Source!$B$1:$B$1000,0)-1+MATCH("Có",INDIRECT("Source!S"&amp;MATCH('Chi tiết'!B189,Source!$B$1:$B$1000,0)&amp;":S"&amp;MATCH('Chi tiết'!B189,Source!$B$1:$B$1000,0)+COUNTIF(Source!$B$1:$B$1000,'Chi tiết'!B189)),0),1))</f>
        <v/>
      </c>
      <c r="V189" s="2" t="str">
        <f>IF(B187="","",IF(N189&lt;='Báo cáo'!$C$9,N189,""))</f>
        <v/>
      </c>
    </row>
    <row r="190" spans="1:22" x14ac:dyDescent="0.25">
      <c r="A190" t="str">
        <v/>
      </c>
      <c r="B190" t="str">
        <v/>
      </c>
      <c r="C190" s="21" t="str">
        <v/>
      </c>
      <c r="D190" s="21" t="str">
        <v/>
      </c>
      <c r="E190" s="21" t="str">
        <v/>
      </c>
      <c r="F190" s="21" t="str">
        <v/>
      </c>
      <c r="G190" s="21" t="str">
        <v/>
      </c>
      <c r="H190" s="21" t="str">
        <v/>
      </c>
      <c r="I190" s="21" t="str">
        <v/>
      </c>
      <c r="J190" s="21" t="str">
        <v/>
      </c>
      <c r="K190" s="21" t="str">
        <v/>
      </c>
      <c r="L190" s="23" t="str">
        <f t="shared" si="12"/>
        <v/>
      </c>
      <c r="M190" s="24" t="str">
        <f t="shared" si="13"/>
        <v/>
      </c>
      <c r="N190" s="15" t="str">
        <f t="shared" si="14"/>
        <v/>
      </c>
      <c r="O190" s="23" t="str">
        <f t="shared" si="15"/>
        <v/>
      </c>
      <c r="P190" s="23" t="str">
        <f>IF(B190="","",
IF(NOT(ISNUMBER(H190)),"Vắng",
IF(C190=1,IF(INDEX(Source!$A$1:$Q$1000,MATCH('Chi tiết'!B190,Source!$B$1:$B$1000,0),16)&lt;'Báo cáo'!$C$5,"Đi làm","Chốt trễ"),
IF(AND(C190=2,O190="Chốt trễ"),IF(INDEX(Source!$A$1:$Q$1000,MATCH('Chi tiết'!B190,Source!$B$1:$B$1000,0)+1,16)&lt;'Báo cáo'!$C$5,"Đi làm","Chốt trễ"),
IF(AND(C190=12,O190="Đi làm"),IF(INDEX(Source!$A$1:$Q$1000,MATCH('Chi tiết'!B190,Source!$B$1:$B$1000,0)+COUNTIFS(Source!$B$1:$B$1000,B190,Source!$Q$1:$Q$1000,"Sáng"),16)&lt;'Báo cáo'!$C$5,"Đi làm","Chốt trễ"),IF(O190="Chốt trễ",IF(INDEX(Source!$A$1:$Q$1000,MATCH('Chi tiết'!B190,Source!$B$1:$B$1000,0)+1,16)&lt;'Báo cáo'!$C$5,"Đi làm","Chốt trễ"),IF(INDEX(Source!$A$1:$Q$1000,MATCH('Chi tiết'!B190,Source!$B$1:$B$1000,0)+COUNTIFS(Source!$B$1:$B$1000,B190,Source!$Q$1:$Q$1000,"Sáng"),16)&lt;'Báo cáo'!$C$5,"Đi làm","Chốt trễ")))))))</f>
        <v/>
      </c>
      <c r="Q190" s="23" t="str">
        <f t="shared" si="16"/>
        <v/>
      </c>
      <c r="R190" s="14" t="str">
        <f t="shared" si="17"/>
        <v/>
      </c>
      <c r="S190" t="str">
        <f>IF(OR(_xlfn.NUMBERVALUE(E190)&gt;='Báo cáo'!$C$6,_xlfn.NUMBERVALUE(I190)&gt;='Báo cáo'!$C$6),CONCATENATE(_xlfn.NUMBERVALUE(E190),"/",_xlfn.NUMBERVALUE(I190)),"")</f>
        <v/>
      </c>
      <c r="T190" t="str">
        <f>IF(Q190="Vắng","",IF(M190&lt;='Báo cáo'!$C$7,M190,""))</f>
        <v/>
      </c>
      <c r="U190" t="str">
        <f ca="1">IF(COUNTIFS(Source!$B$1:$B$1000,'Chi tiết'!B190,Source!$S$1:$S$1000,"Có")=0,"",INDEX(Source!$A$1:$S$1000,MATCH('Chi tiết'!B190,Source!$B$1:$B$1000,0)-1+MATCH("Có",INDIRECT("Source!S"&amp;MATCH('Chi tiết'!B190,Source!$B$1:$B$1000,0)&amp;":S"&amp;MATCH('Chi tiết'!B190,Source!$B$1:$B$1000,0)+COUNTIF(Source!$B$1:$B$1000,'Chi tiết'!B190)),0),1))</f>
        <v/>
      </c>
      <c r="V190" s="2" t="str">
        <f>IF(B188="","",IF(N190&lt;='Báo cáo'!$C$9,N190,""))</f>
        <v/>
      </c>
    </row>
    <row r="191" spans="1:22" x14ac:dyDescent="0.25">
      <c r="A191" t="str">
        <v/>
      </c>
      <c r="B191" t="str">
        <v/>
      </c>
      <c r="C191" s="21" t="str">
        <v/>
      </c>
      <c r="D191" s="21" t="str">
        <v/>
      </c>
      <c r="E191" s="21" t="str">
        <v/>
      </c>
      <c r="F191" s="21" t="str">
        <v/>
      </c>
      <c r="G191" s="21" t="str">
        <v/>
      </c>
      <c r="H191" s="21" t="str">
        <v/>
      </c>
      <c r="I191" s="21" t="str">
        <v/>
      </c>
      <c r="J191" s="21" t="str">
        <v/>
      </c>
      <c r="K191" s="21" t="str">
        <v/>
      </c>
      <c r="L191" s="23" t="str">
        <f t="shared" si="12"/>
        <v/>
      </c>
      <c r="M191" s="24" t="str">
        <f t="shared" si="13"/>
        <v/>
      </c>
      <c r="N191" s="15" t="str">
        <f t="shared" si="14"/>
        <v/>
      </c>
      <c r="O191" s="23" t="str">
        <f t="shared" si="15"/>
        <v/>
      </c>
      <c r="P191" s="23" t="str">
        <f>IF(B191="","",
IF(NOT(ISNUMBER(H191)),"Vắng",
IF(C191=1,IF(INDEX(Source!$A$1:$Q$1000,MATCH('Chi tiết'!B191,Source!$B$1:$B$1000,0),16)&lt;'Báo cáo'!$C$5,"Đi làm","Chốt trễ"),
IF(AND(C191=2,O191="Chốt trễ"),IF(INDEX(Source!$A$1:$Q$1000,MATCH('Chi tiết'!B191,Source!$B$1:$B$1000,0)+1,16)&lt;'Báo cáo'!$C$5,"Đi làm","Chốt trễ"),
IF(AND(C191=12,O191="Đi làm"),IF(INDEX(Source!$A$1:$Q$1000,MATCH('Chi tiết'!B191,Source!$B$1:$B$1000,0)+COUNTIFS(Source!$B$1:$B$1000,B191,Source!$Q$1:$Q$1000,"Sáng"),16)&lt;'Báo cáo'!$C$5,"Đi làm","Chốt trễ"),IF(O191="Chốt trễ",IF(INDEX(Source!$A$1:$Q$1000,MATCH('Chi tiết'!B191,Source!$B$1:$B$1000,0)+1,16)&lt;'Báo cáo'!$C$5,"Đi làm","Chốt trễ"),IF(INDEX(Source!$A$1:$Q$1000,MATCH('Chi tiết'!B191,Source!$B$1:$B$1000,0)+COUNTIFS(Source!$B$1:$B$1000,B191,Source!$Q$1:$Q$1000,"Sáng"),16)&lt;'Báo cáo'!$C$5,"Đi làm","Chốt trễ")))))))</f>
        <v/>
      </c>
      <c r="Q191" s="23" t="str">
        <f t="shared" si="16"/>
        <v/>
      </c>
      <c r="R191" s="14" t="str">
        <f t="shared" si="17"/>
        <v/>
      </c>
      <c r="S191" t="str">
        <f>IF(OR(_xlfn.NUMBERVALUE(E191)&gt;='Báo cáo'!$C$6,_xlfn.NUMBERVALUE(I191)&gt;='Báo cáo'!$C$6),CONCATENATE(_xlfn.NUMBERVALUE(E191),"/",_xlfn.NUMBERVALUE(I191)),"")</f>
        <v/>
      </c>
      <c r="T191" t="str">
        <f>IF(Q191="Vắng","",IF(M191&lt;='Báo cáo'!$C$7,M191,""))</f>
        <v/>
      </c>
      <c r="U191" t="str">
        <f ca="1">IF(COUNTIFS(Source!$B$1:$B$1000,'Chi tiết'!B191,Source!$S$1:$S$1000,"Có")=0,"",INDEX(Source!$A$1:$S$1000,MATCH('Chi tiết'!B191,Source!$B$1:$B$1000,0)-1+MATCH("Có",INDIRECT("Source!S"&amp;MATCH('Chi tiết'!B191,Source!$B$1:$B$1000,0)&amp;":S"&amp;MATCH('Chi tiết'!B191,Source!$B$1:$B$1000,0)+COUNTIF(Source!$B$1:$B$1000,'Chi tiết'!B191)),0),1))</f>
        <v/>
      </c>
      <c r="V191" s="2" t="str">
        <f>IF(B189="","",IF(N191&lt;='Báo cáo'!$C$9,N191,""))</f>
        <v/>
      </c>
    </row>
    <row r="192" spans="1:22" x14ac:dyDescent="0.25">
      <c r="A192" t="str">
        <v/>
      </c>
      <c r="B192" t="str">
        <v/>
      </c>
      <c r="C192" s="21" t="str">
        <v/>
      </c>
      <c r="D192" s="21" t="str">
        <v/>
      </c>
      <c r="E192" s="21" t="str">
        <v/>
      </c>
      <c r="F192" s="21" t="str">
        <v/>
      </c>
      <c r="G192" s="21" t="str">
        <v/>
      </c>
      <c r="H192" s="21" t="str">
        <v/>
      </c>
      <c r="I192" s="21" t="str">
        <v/>
      </c>
      <c r="J192" s="21" t="str">
        <v/>
      </c>
      <c r="K192" s="21" t="str">
        <v/>
      </c>
      <c r="L192" s="23" t="str">
        <f t="shared" si="12"/>
        <v/>
      </c>
      <c r="M192" s="24" t="str">
        <f t="shared" si="13"/>
        <v/>
      </c>
      <c r="N192" s="15" t="str">
        <f t="shared" si="14"/>
        <v/>
      </c>
      <c r="O192" s="23" t="str">
        <f t="shared" si="15"/>
        <v/>
      </c>
      <c r="P192" s="23" t="str">
        <f>IF(B192="","",
IF(NOT(ISNUMBER(H192)),"Vắng",
IF(C192=1,IF(INDEX(Source!$A$1:$Q$1000,MATCH('Chi tiết'!B192,Source!$B$1:$B$1000,0),16)&lt;'Báo cáo'!$C$5,"Đi làm","Chốt trễ"),
IF(AND(C192=2,O192="Chốt trễ"),IF(INDEX(Source!$A$1:$Q$1000,MATCH('Chi tiết'!B192,Source!$B$1:$B$1000,0)+1,16)&lt;'Báo cáo'!$C$5,"Đi làm","Chốt trễ"),
IF(AND(C192=12,O192="Đi làm"),IF(INDEX(Source!$A$1:$Q$1000,MATCH('Chi tiết'!B192,Source!$B$1:$B$1000,0)+COUNTIFS(Source!$B$1:$B$1000,B192,Source!$Q$1:$Q$1000,"Sáng"),16)&lt;'Báo cáo'!$C$5,"Đi làm","Chốt trễ"),IF(O192="Chốt trễ",IF(INDEX(Source!$A$1:$Q$1000,MATCH('Chi tiết'!B192,Source!$B$1:$B$1000,0)+1,16)&lt;'Báo cáo'!$C$5,"Đi làm","Chốt trễ"),IF(INDEX(Source!$A$1:$Q$1000,MATCH('Chi tiết'!B192,Source!$B$1:$B$1000,0)+COUNTIFS(Source!$B$1:$B$1000,B192,Source!$Q$1:$Q$1000,"Sáng"),16)&lt;'Báo cáo'!$C$5,"Đi làm","Chốt trễ")))))))</f>
        <v/>
      </c>
      <c r="Q192" s="23" t="str">
        <f t="shared" si="16"/>
        <v/>
      </c>
      <c r="R192" s="14" t="str">
        <f t="shared" si="17"/>
        <v/>
      </c>
      <c r="S192" t="str">
        <f>IF(OR(_xlfn.NUMBERVALUE(E192)&gt;='Báo cáo'!$C$6,_xlfn.NUMBERVALUE(I192)&gt;='Báo cáo'!$C$6),CONCATENATE(_xlfn.NUMBERVALUE(E192),"/",_xlfn.NUMBERVALUE(I192)),"")</f>
        <v/>
      </c>
      <c r="T192" t="str">
        <f>IF(Q192="Vắng","",IF(M192&lt;='Báo cáo'!$C$7,M192,""))</f>
        <v/>
      </c>
      <c r="U192" t="str">
        <f ca="1">IF(COUNTIFS(Source!$B$1:$B$1000,'Chi tiết'!B192,Source!$S$1:$S$1000,"Có")=0,"",INDEX(Source!$A$1:$S$1000,MATCH('Chi tiết'!B192,Source!$B$1:$B$1000,0)-1+MATCH("Có",INDIRECT("Source!S"&amp;MATCH('Chi tiết'!B192,Source!$B$1:$B$1000,0)&amp;":S"&amp;MATCH('Chi tiết'!B192,Source!$B$1:$B$1000,0)+COUNTIF(Source!$B$1:$B$1000,'Chi tiết'!B192)),0),1))</f>
        <v/>
      </c>
      <c r="V192" s="2" t="str">
        <f>IF(B190="","",IF(N192&lt;='Báo cáo'!$C$9,N192,""))</f>
        <v/>
      </c>
    </row>
    <row r="193" spans="1:22" x14ac:dyDescent="0.25">
      <c r="A193" t="str">
        <v/>
      </c>
      <c r="B193" t="str">
        <v/>
      </c>
      <c r="C193" s="21" t="str">
        <v/>
      </c>
      <c r="D193" s="21" t="str">
        <v/>
      </c>
      <c r="E193" s="21" t="str">
        <v/>
      </c>
      <c r="F193" s="21" t="str">
        <v/>
      </c>
      <c r="G193" s="21" t="str">
        <v/>
      </c>
      <c r="H193" s="21" t="str">
        <v/>
      </c>
      <c r="I193" s="21" t="str">
        <v/>
      </c>
      <c r="J193" s="21" t="str">
        <v/>
      </c>
      <c r="K193" s="21" t="str">
        <v/>
      </c>
      <c r="L193" s="23" t="str">
        <f t="shared" si="12"/>
        <v/>
      </c>
      <c r="M193" s="24" t="str">
        <f t="shared" si="13"/>
        <v/>
      </c>
      <c r="N193" s="15" t="str">
        <f t="shared" si="14"/>
        <v/>
      </c>
      <c r="O193" s="23" t="str">
        <f t="shared" si="15"/>
        <v/>
      </c>
      <c r="P193" s="23" t="str">
        <f>IF(B193="","",
IF(NOT(ISNUMBER(H193)),"Vắng",
IF(C193=1,IF(INDEX(Source!$A$1:$Q$1000,MATCH('Chi tiết'!B193,Source!$B$1:$B$1000,0),16)&lt;'Báo cáo'!$C$5,"Đi làm","Chốt trễ"),
IF(AND(C193=2,O193="Chốt trễ"),IF(INDEX(Source!$A$1:$Q$1000,MATCH('Chi tiết'!B193,Source!$B$1:$B$1000,0)+1,16)&lt;'Báo cáo'!$C$5,"Đi làm","Chốt trễ"),
IF(AND(C193=12,O193="Đi làm"),IF(INDEX(Source!$A$1:$Q$1000,MATCH('Chi tiết'!B193,Source!$B$1:$B$1000,0)+COUNTIFS(Source!$B$1:$B$1000,B193,Source!$Q$1:$Q$1000,"Sáng"),16)&lt;'Báo cáo'!$C$5,"Đi làm","Chốt trễ"),IF(O193="Chốt trễ",IF(INDEX(Source!$A$1:$Q$1000,MATCH('Chi tiết'!B193,Source!$B$1:$B$1000,0)+1,16)&lt;'Báo cáo'!$C$5,"Đi làm","Chốt trễ"),IF(INDEX(Source!$A$1:$Q$1000,MATCH('Chi tiết'!B193,Source!$B$1:$B$1000,0)+COUNTIFS(Source!$B$1:$B$1000,B193,Source!$Q$1:$Q$1000,"Sáng"),16)&lt;'Báo cáo'!$C$5,"Đi làm","Chốt trễ")))))))</f>
        <v/>
      </c>
      <c r="Q193" s="23" t="str">
        <f t="shared" si="16"/>
        <v/>
      </c>
      <c r="R193" s="14" t="str">
        <f t="shared" si="17"/>
        <v/>
      </c>
      <c r="S193" t="str">
        <f>IF(OR(_xlfn.NUMBERVALUE(E193)&gt;='Báo cáo'!$C$6,_xlfn.NUMBERVALUE(I193)&gt;='Báo cáo'!$C$6),CONCATENATE(_xlfn.NUMBERVALUE(E193),"/",_xlfn.NUMBERVALUE(I193)),"")</f>
        <v/>
      </c>
      <c r="T193" t="str">
        <f>IF(Q193="Vắng","",IF(M193&lt;='Báo cáo'!$C$7,M193,""))</f>
        <v/>
      </c>
      <c r="U193" t="str">
        <f ca="1">IF(COUNTIFS(Source!$B$1:$B$1000,'Chi tiết'!B193,Source!$S$1:$S$1000,"Có")=0,"",INDEX(Source!$A$1:$S$1000,MATCH('Chi tiết'!B193,Source!$B$1:$B$1000,0)-1+MATCH("Có",INDIRECT("Source!S"&amp;MATCH('Chi tiết'!B193,Source!$B$1:$B$1000,0)&amp;":S"&amp;MATCH('Chi tiết'!B193,Source!$B$1:$B$1000,0)+COUNTIF(Source!$B$1:$B$1000,'Chi tiết'!B193)),0),1))</f>
        <v/>
      </c>
      <c r="V193" s="2" t="str">
        <f>IF(B191="","",IF(N193&lt;='Báo cáo'!$C$9,N193,""))</f>
        <v/>
      </c>
    </row>
    <row r="194" spans="1:22" x14ac:dyDescent="0.25">
      <c r="A194" t="str">
        <v/>
      </c>
      <c r="B194" t="str">
        <v/>
      </c>
      <c r="C194" s="21" t="str">
        <v/>
      </c>
      <c r="D194" s="21" t="str">
        <v/>
      </c>
      <c r="E194" s="21" t="str">
        <v/>
      </c>
      <c r="F194" s="21" t="str">
        <v/>
      </c>
      <c r="G194" s="21" t="str">
        <v/>
      </c>
      <c r="H194" s="21" t="str">
        <v/>
      </c>
      <c r="I194" s="21" t="str">
        <v/>
      </c>
      <c r="J194" s="21" t="str">
        <v/>
      </c>
      <c r="K194" s="21" t="str">
        <v/>
      </c>
      <c r="L194" s="23" t="str">
        <f t="shared" si="12"/>
        <v/>
      </c>
      <c r="M194" s="24" t="str">
        <f t="shared" si="13"/>
        <v/>
      </c>
      <c r="N194" s="15" t="str">
        <f t="shared" si="14"/>
        <v/>
      </c>
      <c r="O194" s="23" t="str">
        <f t="shared" si="15"/>
        <v/>
      </c>
      <c r="P194" s="23" t="str">
        <f>IF(B194="","",
IF(NOT(ISNUMBER(H194)),"Vắng",
IF(C194=1,IF(INDEX(Source!$A$1:$Q$1000,MATCH('Chi tiết'!B194,Source!$B$1:$B$1000,0),16)&lt;'Báo cáo'!$C$5,"Đi làm","Chốt trễ"),
IF(AND(C194=2,O194="Chốt trễ"),IF(INDEX(Source!$A$1:$Q$1000,MATCH('Chi tiết'!B194,Source!$B$1:$B$1000,0)+1,16)&lt;'Báo cáo'!$C$5,"Đi làm","Chốt trễ"),
IF(AND(C194=12,O194="Đi làm"),IF(INDEX(Source!$A$1:$Q$1000,MATCH('Chi tiết'!B194,Source!$B$1:$B$1000,0)+COUNTIFS(Source!$B$1:$B$1000,B194,Source!$Q$1:$Q$1000,"Sáng"),16)&lt;'Báo cáo'!$C$5,"Đi làm","Chốt trễ"),IF(O194="Chốt trễ",IF(INDEX(Source!$A$1:$Q$1000,MATCH('Chi tiết'!B194,Source!$B$1:$B$1000,0)+1,16)&lt;'Báo cáo'!$C$5,"Đi làm","Chốt trễ"),IF(INDEX(Source!$A$1:$Q$1000,MATCH('Chi tiết'!B194,Source!$B$1:$B$1000,0)+COUNTIFS(Source!$B$1:$B$1000,B194,Source!$Q$1:$Q$1000,"Sáng"),16)&lt;'Báo cáo'!$C$5,"Đi làm","Chốt trễ")))))))</f>
        <v/>
      </c>
      <c r="Q194" s="23" t="str">
        <f t="shared" si="16"/>
        <v/>
      </c>
      <c r="R194" s="14" t="str">
        <f t="shared" si="17"/>
        <v/>
      </c>
      <c r="S194" t="str">
        <f>IF(OR(_xlfn.NUMBERVALUE(E194)&gt;='Báo cáo'!$C$6,_xlfn.NUMBERVALUE(I194)&gt;='Báo cáo'!$C$6),CONCATENATE(_xlfn.NUMBERVALUE(E194),"/",_xlfn.NUMBERVALUE(I194)),"")</f>
        <v/>
      </c>
      <c r="T194" t="str">
        <f>IF(Q194="Vắng","",IF(M194&lt;='Báo cáo'!$C$7,M194,""))</f>
        <v/>
      </c>
      <c r="U194" t="str">
        <f ca="1">IF(COUNTIFS(Source!$B$1:$B$1000,'Chi tiết'!B194,Source!$S$1:$S$1000,"Có")=0,"",INDEX(Source!$A$1:$S$1000,MATCH('Chi tiết'!B194,Source!$B$1:$B$1000,0)-1+MATCH("Có",INDIRECT("Source!S"&amp;MATCH('Chi tiết'!B194,Source!$B$1:$B$1000,0)&amp;":S"&amp;MATCH('Chi tiết'!B194,Source!$B$1:$B$1000,0)+COUNTIF(Source!$B$1:$B$1000,'Chi tiết'!B194)),0),1))</f>
        <v/>
      </c>
      <c r="V194" s="2" t="str">
        <f>IF(B192="","",IF(N194&lt;='Báo cáo'!$C$9,N194,""))</f>
        <v/>
      </c>
    </row>
    <row r="195" spans="1:22" x14ac:dyDescent="0.25">
      <c r="A195" t="str">
        <v/>
      </c>
      <c r="B195" t="str">
        <v/>
      </c>
      <c r="C195" s="21" t="str">
        <v/>
      </c>
      <c r="D195" s="21" t="str">
        <v/>
      </c>
      <c r="E195" s="21" t="str">
        <v/>
      </c>
      <c r="F195" s="21" t="str">
        <v/>
      </c>
      <c r="G195" s="21" t="str">
        <v/>
      </c>
      <c r="H195" s="21" t="str">
        <v/>
      </c>
      <c r="I195" s="21" t="str">
        <v/>
      </c>
      <c r="J195" s="21" t="str">
        <v/>
      </c>
      <c r="K195" s="21" t="str">
        <v/>
      </c>
      <c r="L195" s="23" t="str">
        <f t="shared" si="12"/>
        <v/>
      </c>
      <c r="M195" s="24" t="str">
        <f t="shared" si="13"/>
        <v/>
      </c>
      <c r="N195" s="15" t="str">
        <f t="shared" si="14"/>
        <v/>
      </c>
      <c r="O195" s="23" t="str">
        <f t="shared" si="15"/>
        <v/>
      </c>
      <c r="P195" s="23" t="str">
        <f>IF(B195="","",
IF(NOT(ISNUMBER(H195)),"Vắng",
IF(C195=1,IF(INDEX(Source!$A$1:$Q$1000,MATCH('Chi tiết'!B195,Source!$B$1:$B$1000,0),16)&lt;'Báo cáo'!$C$5,"Đi làm","Chốt trễ"),
IF(AND(C195=2,O195="Chốt trễ"),IF(INDEX(Source!$A$1:$Q$1000,MATCH('Chi tiết'!B195,Source!$B$1:$B$1000,0)+1,16)&lt;'Báo cáo'!$C$5,"Đi làm","Chốt trễ"),
IF(AND(C195=12,O195="Đi làm"),IF(INDEX(Source!$A$1:$Q$1000,MATCH('Chi tiết'!B195,Source!$B$1:$B$1000,0)+COUNTIFS(Source!$B$1:$B$1000,B195,Source!$Q$1:$Q$1000,"Sáng"),16)&lt;'Báo cáo'!$C$5,"Đi làm","Chốt trễ"),IF(O195="Chốt trễ",IF(INDEX(Source!$A$1:$Q$1000,MATCH('Chi tiết'!B195,Source!$B$1:$B$1000,0)+1,16)&lt;'Báo cáo'!$C$5,"Đi làm","Chốt trễ"),IF(INDEX(Source!$A$1:$Q$1000,MATCH('Chi tiết'!B195,Source!$B$1:$B$1000,0)+COUNTIFS(Source!$B$1:$B$1000,B195,Source!$Q$1:$Q$1000,"Sáng"),16)&lt;'Báo cáo'!$C$5,"Đi làm","Chốt trễ")))))))</f>
        <v/>
      </c>
      <c r="Q195" s="23" t="str">
        <f t="shared" si="16"/>
        <v/>
      </c>
      <c r="R195" s="14" t="str">
        <f t="shared" si="17"/>
        <v/>
      </c>
      <c r="S195" t="str">
        <f>IF(OR(_xlfn.NUMBERVALUE(E195)&gt;='Báo cáo'!$C$6,_xlfn.NUMBERVALUE(I195)&gt;='Báo cáo'!$C$6),CONCATENATE(_xlfn.NUMBERVALUE(E195),"/",_xlfn.NUMBERVALUE(I195)),"")</f>
        <v/>
      </c>
      <c r="T195" t="str">
        <f>IF(Q195="Vắng","",IF(M195&lt;='Báo cáo'!$C$7,M195,""))</f>
        <v/>
      </c>
      <c r="U195" t="str">
        <f ca="1">IF(COUNTIFS(Source!$B$1:$B$1000,'Chi tiết'!B195,Source!$S$1:$S$1000,"Có")=0,"",INDEX(Source!$A$1:$S$1000,MATCH('Chi tiết'!B195,Source!$B$1:$B$1000,0)-1+MATCH("Có",INDIRECT("Source!S"&amp;MATCH('Chi tiết'!B195,Source!$B$1:$B$1000,0)&amp;":S"&amp;MATCH('Chi tiết'!B195,Source!$B$1:$B$1000,0)+COUNTIF(Source!$B$1:$B$1000,'Chi tiết'!B195)),0),1))</f>
        <v/>
      </c>
      <c r="V195" s="2" t="str">
        <f>IF(B193="","",IF(N195&lt;='Báo cáo'!$C$9,N195,""))</f>
        <v/>
      </c>
    </row>
    <row r="196" spans="1:22" x14ac:dyDescent="0.25">
      <c r="A196" t="str">
        <v/>
      </c>
      <c r="B196" t="str">
        <v/>
      </c>
      <c r="C196" s="21" t="str">
        <v/>
      </c>
      <c r="D196" s="21" t="str">
        <v/>
      </c>
      <c r="E196" s="21" t="str">
        <v/>
      </c>
      <c r="F196" s="21" t="str">
        <v/>
      </c>
      <c r="G196" s="21" t="str">
        <v/>
      </c>
      <c r="H196" s="21" t="str">
        <v/>
      </c>
      <c r="I196" s="21" t="str">
        <v/>
      </c>
      <c r="J196" s="21" t="str">
        <v/>
      </c>
      <c r="K196" s="21" t="str">
        <v/>
      </c>
      <c r="L196" s="23" t="str">
        <f t="shared" ref="L196:L259" si="18">IF(AND(D196="",H196=""),"",IF(OR(D196="",H196=""),_xlfn.NUMBERVALUE(D196)+_xlfn.NUMBERVALUE(H196),IFERROR(D196+H196,"")))</f>
        <v/>
      </c>
      <c r="M196" s="24" t="str">
        <f t="shared" ref="M196:M259" si="19">IF(AND(E196="",I196=""),"",IF(OR(E196="",I196=""),_xlfn.NUMBERVALUE(E196)+_xlfn.NUMBERVALUE(I196),IFERROR(E196+I196,"")))</f>
        <v/>
      </c>
      <c r="N196" s="15" t="str">
        <f t="shared" ref="N196:N259" si="20">IFERROR(M196/L196,"")</f>
        <v/>
      </c>
      <c r="O196" s="23" t="str">
        <f t="shared" ref="O196:O259" si="21">IF(B196="","",IF(C196&gt;=2,
IF(ISNUMBER(D196),"Đi làm","Chốt trễ"),
IF(C196=1,
IF(ISNUMBER(D196),"Đi làm","Vắng"),
"Vắng")))</f>
        <v/>
      </c>
      <c r="P196" s="23" t="str">
        <f>IF(B196="","",
IF(NOT(ISNUMBER(H196)),"Vắng",
IF(C196=1,IF(INDEX(Source!$A$1:$Q$1000,MATCH('Chi tiết'!B196,Source!$B$1:$B$1000,0),16)&lt;'Báo cáo'!$C$5,"Đi làm","Chốt trễ"),
IF(AND(C196=2,O196="Chốt trễ"),IF(INDEX(Source!$A$1:$Q$1000,MATCH('Chi tiết'!B196,Source!$B$1:$B$1000,0)+1,16)&lt;'Báo cáo'!$C$5,"Đi làm","Chốt trễ"),
IF(AND(C196=12,O196="Đi làm"),IF(INDEX(Source!$A$1:$Q$1000,MATCH('Chi tiết'!B196,Source!$B$1:$B$1000,0)+COUNTIFS(Source!$B$1:$B$1000,B196,Source!$Q$1:$Q$1000,"Sáng"),16)&lt;'Báo cáo'!$C$5,"Đi làm","Chốt trễ"),IF(O196="Chốt trễ",IF(INDEX(Source!$A$1:$Q$1000,MATCH('Chi tiết'!B196,Source!$B$1:$B$1000,0)+1,16)&lt;'Báo cáo'!$C$5,"Đi làm","Chốt trễ"),IF(INDEX(Source!$A$1:$Q$1000,MATCH('Chi tiết'!B196,Source!$B$1:$B$1000,0)+COUNTIFS(Source!$B$1:$B$1000,B196,Source!$Q$1:$Q$1000,"Sáng"),16)&lt;'Báo cáo'!$C$5,"Đi làm","Chốt trễ")))))))</f>
        <v/>
      </c>
      <c r="Q196" s="23" t="str">
        <f t="shared" ref="Q196:Q259" si="22">IF(B196="","",IF(C196=0,"Vắng","Đi làm"))</f>
        <v/>
      </c>
      <c r="R196" s="14" t="str">
        <f t="shared" ref="R196:R259" si="23">IF(B196="","",IF(Q196="Vắng","Vắng",IF(OR(O196="Chốt trễ",P196="Chốt trễ"),"Trễ giờ","Đúng giờ")))</f>
        <v/>
      </c>
      <c r="S196" t="str">
        <f>IF(OR(_xlfn.NUMBERVALUE(E196)&gt;='Báo cáo'!$C$6,_xlfn.NUMBERVALUE(I196)&gt;='Báo cáo'!$C$6),CONCATENATE(_xlfn.NUMBERVALUE(E196),"/",_xlfn.NUMBERVALUE(I196)),"")</f>
        <v/>
      </c>
      <c r="T196" t="str">
        <f>IF(Q196="Vắng","",IF(M196&lt;='Báo cáo'!$C$7,M196,""))</f>
        <v/>
      </c>
      <c r="U196" t="str">
        <f ca="1">IF(COUNTIFS(Source!$B$1:$B$1000,'Chi tiết'!B196,Source!$S$1:$S$1000,"Có")=0,"",INDEX(Source!$A$1:$S$1000,MATCH('Chi tiết'!B196,Source!$B$1:$B$1000,0)-1+MATCH("Có",INDIRECT("Source!S"&amp;MATCH('Chi tiết'!B196,Source!$B$1:$B$1000,0)&amp;":S"&amp;MATCH('Chi tiết'!B196,Source!$B$1:$B$1000,0)+COUNTIF(Source!$B$1:$B$1000,'Chi tiết'!B196)),0),1))</f>
        <v/>
      </c>
      <c r="V196" s="2" t="str">
        <f>IF(B194="","",IF(N196&lt;='Báo cáo'!$C$9,N196,""))</f>
        <v/>
      </c>
    </row>
    <row r="197" spans="1:22" x14ac:dyDescent="0.25">
      <c r="A197" t="str">
        <v/>
      </c>
      <c r="B197" t="str">
        <v/>
      </c>
      <c r="C197" s="21" t="str">
        <v/>
      </c>
      <c r="D197" s="21" t="str">
        <v/>
      </c>
      <c r="E197" s="21" t="str">
        <v/>
      </c>
      <c r="F197" s="21" t="str">
        <v/>
      </c>
      <c r="G197" s="21" t="str">
        <v/>
      </c>
      <c r="H197" s="21" t="str">
        <v/>
      </c>
      <c r="I197" s="21" t="str">
        <v/>
      </c>
      <c r="J197" s="21" t="str">
        <v/>
      </c>
      <c r="K197" s="21" t="str">
        <v/>
      </c>
      <c r="L197" s="23" t="str">
        <f t="shared" si="18"/>
        <v/>
      </c>
      <c r="M197" s="24" t="str">
        <f t="shared" si="19"/>
        <v/>
      </c>
      <c r="N197" s="15" t="str">
        <f t="shared" si="20"/>
        <v/>
      </c>
      <c r="O197" s="23" t="str">
        <f t="shared" si="21"/>
        <v/>
      </c>
      <c r="P197" s="23" t="str">
        <f>IF(B197="","",
IF(NOT(ISNUMBER(H197)),"Vắng",
IF(C197=1,IF(INDEX(Source!$A$1:$Q$1000,MATCH('Chi tiết'!B197,Source!$B$1:$B$1000,0),16)&lt;'Báo cáo'!$C$5,"Đi làm","Chốt trễ"),
IF(AND(C197=2,O197="Chốt trễ"),IF(INDEX(Source!$A$1:$Q$1000,MATCH('Chi tiết'!B197,Source!$B$1:$B$1000,0)+1,16)&lt;'Báo cáo'!$C$5,"Đi làm","Chốt trễ"),
IF(AND(C197=12,O197="Đi làm"),IF(INDEX(Source!$A$1:$Q$1000,MATCH('Chi tiết'!B197,Source!$B$1:$B$1000,0)+COUNTIFS(Source!$B$1:$B$1000,B197,Source!$Q$1:$Q$1000,"Sáng"),16)&lt;'Báo cáo'!$C$5,"Đi làm","Chốt trễ"),IF(O197="Chốt trễ",IF(INDEX(Source!$A$1:$Q$1000,MATCH('Chi tiết'!B197,Source!$B$1:$B$1000,0)+1,16)&lt;'Báo cáo'!$C$5,"Đi làm","Chốt trễ"),IF(INDEX(Source!$A$1:$Q$1000,MATCH('Chi tiết'!B197,Source!$B$1:$B$1000,0)+COUNTIFS(Source!$B$1:$B$1000,B197,Source!$Q$1:$Q$1000,"Sáng"),16)&lt;'Báo cáo'!$C$5,"Đi làm","Chốt trễ")))))))</f>
        <v/>
      </c>
      <c r="Q197" s="23" t="str">
        <f t="shared" si="22"/>
        <v/>
      </c>
      <c r="R197" s="14" t="str">
        <f t="shared" si="23"/>
        <v/>
      </c>
      <c r="S197" t="str">
        <f>IF(OR(_xlfn.NUMBERVALUE(E197)&gt;='Báo cáo'!$C$6,_xlfn.NUMBERVALUE(I197)&gt;='Báo cáo'!$C$6),CONCATENATE(_xlfn.NUMBERVALUE(E197),"/",_xlfn.NUMBERVALUE(I197)),"")</f>
        <v/>
      </c>
      <c r="T197" t="str">
        <f>IF(Q197="Vắng","",IF(M197&lt;='Báo cáo'!$C$7,M197,""))</f>
        <v/>
      </c>
      <c r="U197" t="str">
        <f ca="1">IF(COUNTIFS(Source!$B$1:$B$1000,'Chi tiết'!B197,Source!$S$1:$S$1000,"Có")=0,"",INDEX(Source!$A$1:$S$1000,MATCH('Chi tiết'!B197,Source!$B$1:$B$1000,0)-1+MATCH("Có",INDIRECT("Source!S"&amp;MATCH('Chi tiết'!B197,Source!$B$1:$B$1000,0)&amp;":S"&amp;MATCH('Chi tiết'!B197,Source!$B$1:$B$1000,0)+COUNTIF(Source!$B$1:$B$1000,'Chi tiết'!B197)),0),1))</f>
        <v/>
      </c>
      <c r="V197" s="2" t="str">
        <f>IF(B195="","",IF(N197&lt;='Báo cáo'!$C$9,N197,""))</f>
        <v/>
      </c>
    </row>
    <row r="198" spans="1:22" x14ac:dyDescent="0.25">
      <c r="A198" t="str">
        <v/>
      </c>
      <c r="B198" t="str">
        <v/>
      </c>
      <c r="C198" s="21" t="str">
        <v/>
      </c>
      <c r="D198" s="21" t="str">
        <v/>
      </c>
      <c r="E198" s="21" t="str">
        <v/>
      </c>
      <c r="F198" s="21" t="str">
        <v/>
      </c>
      <c r="G198" s="21" t="str">
        <v/>
      </c>
      <c r="H198" s="21" t="str">
        <v/>
      </c>
      <c r="I198" s="21" t="str">
        <v/>
      </c>
      <c r="J198" s="21" t="str">
        <v/>
      </c>
      <c r="K198" s="21" t="str">
        <v/>
      </c>
      <c r="L198" s="23" t="str">
        <f t="shared" si="18"/>
        <v/>
      </c>
      <c r="M198" s="24" t="str">
        <f t="shared" si="19"/>
        <v/>
      </c>
      <c r="N198" s="15" t="str">
        <f t="shared" si="20"/>
        <v/>
      </c>
      <c r="O198" s="23" t="str">
        <f t="shared" si="21"/>
        <v/>
      </c>
      <c r="P198" s="23" t="str">
        <f>IF(B198="","",
IF(NOT(ISNUMBER(H198)),"Vắng",
IF(C198=1,IF(INDEX(Source!$A$1:$Q$1000,MATCH('Chi tiết'!B198,Source!$B$1:$B$1000,0),16)&lt;'Báo cáo'!$C$5,"Đi làm","Chốt trễ"),
IF(AND(C198=2,O198="Chốt trễ"),IF(INDEX(Source!$A$1:$Q$1000,MATCH('Chi tiết'!B198,Source!$B$1:$B$1000,0)+1,16)&lt;'Báo cáo'!$C$5,"Đi làm","Chốt trễ"),
IF(AND(C198=12,O198="Đi làm"),IF(INDEX(Source!$A$1:$Q$1000,MATCH('Chi tiết'!B198,Source!$B$1:$B$1000,0)+COUNTIFS(Source!$B$1:$B$1000,B198,Source!$Q$1:$Q$1000,"Sáng"),16)&lt;'Báo cáo'!$C$5,"Đi làm","Chốt trễ"),IF(O198="Chốt trễ",IF(INDEX(Source!$A$1:$Q$1000,MATCH('Chi tiết'!B198,Source!$B$1:$B$1000,0)+1,16)&lt;'Báo cáo'!$C$5,"Đi làm","Chốt trễ"),IF(INDEX(Source!$A$1:$Q$1000,MATCH('Chi tiết'!B198,Source!$B$1:$B$1000,0)+COUNTIFS(Source!$B$1:$B$1000,B198,Source!$Q$1:$Q$1000,"Sáng"),16)&lt;'Báo cáo'!$C$5,"Đi làm","Chốt trễ")))))))</f>
        <v/>
      </c>
      <c r="Q198" s="23" t="str">
        <f t="shared" si="22"/>
        <v/>
      </c>
      <c r="R198" s="14" t="str">
        <f t="shared" si="23"/>
        <v/>
      </c>
      <c r="S198" t="str">
        <f>IF(OR(_xlfn.NUMBERVALUE(E198)&gt;='Báo cáo'!$C$6,_xlfn.NUMBERVALUE(I198)&gt;='Báo cáo'!$C$6),CONCATENATE(_xlfn.NUMBERVALUE(E198),"/",_xlfn.NUMBERVALUE(I198)),"")</f>
        <v/>
      </c>
      <c r="T198" t="str">
        <f>IF(Q198="Vắng","",IF(M198&lt;='Báo cáo'!$C$7,M198,""))</f>
        <v/>
      </c>
      <c r="U198" t="str">
        <f ca="1">IF(COUNTIFS(Source!$B$1:$B$1000,'Chi tiết'!B198,Source!$S$1:$S$1000,"Có")=0,"",INDEX(Source!$A$1:$S$1000,MATCH('Chi tiết'!B198,Source!$B$1:$B$1000,0)-1+MATCH("Có",INDIRECT("Source!S"&amp;MATCH('Chi tiết'!B198,Source!$B$1:$B$1000,0)&amp;":S"&amp;MATCH('Chi tiết'!B198,Source!$B$1:$B$1000,0)+COUNTIF(Source!$B$1:$B$1000,'Chi tiết'!B198)),0),1))</f>
        <v/>
      </c>
      <c r="V198" s="2" t="str">
        <f>IF(B196="","",IF(N198&lt;='Báo cáo'!$C$9,N198,""))</f>
        <v/>
      </c>
    </row>
    <row r="199" spans="1:22" x14ac:dyDescent="0.25">
      <c r="A199" t="str">
        <v/>
      </c>
      <c r="B199" t="str">
        <v/>
      </c>
      <c r="C199" s="21" t="str">
        <v/>
      </c>
      <c r="D199" s="21" t="str">
        <v/>
      </c>
      <c r="E199" s="21" t="str">
        <v/>
      </c>
      <c r="F199" s="21" t="str">
        <v/>
      </c>
      <c r="G199" s="21" t="str">
        <v/>
      </c>
      <c r="H199" s="21" t="str">
        <v/>
      </c>
      <c r="I199" s="21" t="str">
        <v/>
      </c>
      <c r="J199" s="21" t="str">
        <v/>
      </c>
      <c r="K199" s="21" t="str">
        <v/>
      </c>
      <c r="L199" s="23" t="str">
        <f t="shared" si="18"/>
        <v/>
      </c>
      <c r="M199" s="24" t="str">
        <f t="shared" si="19"/>
        <v/>
      </c>
      <c r="N199" s="15" t="str">
        <f t="shared" si="20"/>
        <v/>
      </c>
      <c r="O199" s="23" t="str">
        <f t="shared" si="21"/>
        <v/>
      </c>
      <c r="P199" s="23" t="str">
        <f>IF(B199="","",
IF(NOT(ISNUMBER(H199)),"Vắng",
IF(C199=1,IF(INDEX(Source!$A$1:$Q$1000,MATCH('Chi tiết'!B199,Source!$B$1:$B$1000,0),16)&lt;'Báo cáo'!$C$5,"Đi làm","Chốt trễ"),
IF(AND(C199=2,O199="Chốt trễ"),IF(INDEX(Source!$A$1:$Q$1000,MATCH('Chi tiết'!B199,Source!$B$1:$B$1000,0)+1,16)&lt;'Báo cáo'!$C$5,"Đi làm","Chốt trễ"),
IF(AND(C199=12,O199="Đi làm"),IF(INDEX(Source!$A$1:$Q$1000,MATCH('Chi tiết'!B199,Source!$B$1:$B$1000,0)+COUNTIFS(Source!$B$1:$B$1000,B199,Source!$Q$1:$Q$1000,"Sáng"),16)&lt;'Báo cáo'!$C$5,"Đi làm","Chốt trễ"),IF(O199="Chốt trễ",IF(INDEX(Source!$A$1:$Q$1000,MATCH('Chi tiết'!B199,Source!$B$1:$B$1000,0)+1,16)&lt;'Báo cáo'!$C$5,"Đi làm","Chốt trễ"),IF(INDEX(Source!$A$1:$Q$1000,MATCH('Chi tiết'!B199,Source!$B$1:$B$1000,0)+COUNTIFS(Source!$B$1:$B$1000,B199,Source!$Q$1:$Q$1000,"Sáng"),16)&lt;'Báo cáo'!$C$5,"Đi làm","Chốt trễ")))))))</f>
        <v/>
      </c>
      <c r="Q199" s="23" t="str">
        <f t="shared" si="22"/>
        <v/>
      </c>
      <c r="R199" s="14" t="str">
        <f t="shared" si="23"/>
        <v/>
      </c>
      <c r="S199" t="str">
        <f>IF(OR(_xlfn.NUMBERVALUE(E199)&gt;='Báo cáo'!$C$6,_xlfn.NUMBERVALUE(I199)&gt;='Báo cáo'!$C$6),CONCATENATE(_xlfn.NUMBERVALUE(E199),"/",_xlfn.NUMBERVALUE(I199)),"")</f>
        <v/>
      </c>
      <c r="T199" t="str">
        <f>IF(Q199="Vắng","",IF(M199&lt;='Báo cáo'!$C$7,M199,""))</f>
        <v/>
      </c>
      <c r="U199" t="str">
        <f ca="1">IF(COUNTIFS(Source!$B$1:$B$1000,'Chi tiết'!B199,Source!$S$1:$S$1000,"Có")=0,"",INDEX(Source!$A$1:$S$1000,MATCH('Chi tiết'!B199,Source!$B$1:$B$1000,0)-1+MATCH("Có",INDIRECT("Source!S"&amp;MATCH('Chi tiết'!B199,Source!$B$1:$B$1000,0)&amp;":S"&amp;MATCH('Chi tiết'!B199,Source!$B$1:$B$1000,0)+COUNTIF(Source!$B$1:$B$1000,'Chi tiết'!B199)),0),1))</f>
        <v/>
      </c>
      <c r="V199" s="2" t="str">
        <f>IF(B197="","",IF(N199&lt;='Báo cáo'!$C$9,N199,""))</f>
        <v/>
      </c>
    </row>
    <row r="200" spans="1:22" x14ac:dyDescent="0.25">
      <c r="A200" t="str">
        <v/>
      </c>
      <c r="B200" t="str">
        <v/>
      </c>
      <c r="C200" s="21" t="str">
        <v/>
      </c>
      <c r="D200" s="21" t="str">
        <v/>
      </c>
      <c r="E200" s="21" t="str">
        <v/>
      </c>
      <c r="F200" s="21" t="str">
        <v/>
      </c>
      <c r="G200" s="21" t="str">
        <v/>
      </c>
      <c r="H200" s="21" t="str">
        <v/>
      </c>
      <c r="I200" s="21" t="str">
        <v/>
      </c>
      <c r="J200" s="21" t="str">
        <v/>
      </c>
      <c r="K200" s="21" t="str">
        <v/>
      </c>
      <c r="L200" s="23" t="str">
        <f t="shared" si="18"/>
        <v/>
      </c>
      <c r="M200" s="24" t="str">
        <f t="shared" si="19"/>
        <v/>
      </c>
      <c r="N200" s="15" t="str">
        <f t="shared" si="20"/>
        <v/>
      </c>
      <c r="O200" s="23" t="str">
        <f t="shared" si="21"/>
        <v/>
      </c>
      <c r="P200" s="23" t="str">
        <f>IF(B200="","",
IF(NOT(ISNUMBER(H200)),"Vắng",
IF(C200=1,IF(INDEX(Source!$A$1:$Q$1000,MATCH('Chi tiết'!B200,Source!$B$1:$B$1000,0),16)&lt;'Báo cáo'!$C$5,"Đi làm","Chốt trễ"),
IF(AND(C200=2,O200="Chốt trễ"),IF(INDEX(Source!$A$1:$Q$1000,MATCH('Chi tiết'!B200,Source!$B$1:$B$1000,0)+1,16)&lt;'Báo cáo'!$C$5,"Đi làm","Chốt trễ"),
IF(AND(C200=12,O200="Đi làm"),IF(INDEX(Source!$A$1:$Q$1000,MATCH('Chi tiết'!B200,Source!$B$1:$B$1000,0)+COUNTIFS(Source!$B$1:$B$1000,B200,Source!$Q$1:$Q$1000,"Sáng"),16)&lt;'Báo cáo'!$C$5,"Đi làm","Chốt trễ"),IF(O200="Chốt trễ",IF(INDEX(Source!$A$1:$Q$1000,MATCH('Chi tiết'!B200,Source!$B$1:$B$1000,0)+1,16)&lt;'Báo cáo'!$C$5,"Đi làm","Chốt trễ"),IF(INDEX(Source!$A$1:$Q$1000,MATCH('Chi tiết'!B200,Source!$B$1:$B$1000,0)+COUNTIFS(Source!$B$1:$B$1000,B200,Source!$Q$1:$Q$1000,"Sáng"),16)&lt;'Báo cáo'!$C$5,"Đi làm","Chốt trễ")))))))</f>
        <v/>
      </c>
      <c r="Q200" s="23" t="str">
        <f t="shared" si="22"/>
        <v/>
      </c>
      <c r="R200" s="14" t="str">
        <f t="shared" si="23"/>
        <v/>
      </c>
      <c r="S200" t="str">
        <f>IF(OR(_xlfn.NUMBERVALUE(E200)&gt;='Báo cáo'!$C$6,_xlfn.NUMBERVALUE(I200)&gt;='Báo cáo'!$C$6),CONCATENATE(_xlfn.NUMBERVALUE(E200),"/",_xlfn.NUMBERVALUE(I200)),"")</f>
        <v/>
      </c>
      <c r="T200" t="str">
        <f>IF(Q200="Vắng","",IF(M200&lt;='Báo cáo'!$C$7,M200,""))</f>
        <v/>
      </c>
      <c r="U200" t="str">
        <f ca="1">IF(COUNTIFS(Source!$B$1:$B$1000,'Chi tiết'!B200,Source!$S$1:$S$1000,"Có")=0,"",INDEX(Source!$A$1:$S$1000,MATCH('Chi tiết'!B200,Source!$B$1:$B$1000,0)-1+MATCH("Có",INDIRECT("Source!S"&amp;MATCH('Chi tiết'!B200,Source!$B$1:$B$1000,0)&amp;":S"&amp;MATCH('Chi tiết'!B200,Source!$B$1:$B$1000,0)+COUNTIF(Source!$B$1:$B$1000,'Chi tiết'!B200)),0),1))</f>
        <v/>
      </c>
      <c r="V200" s="2" t="str">
        <f>IF(B198="","",IF(N200&lt;='Báo cáo'!$C$9,N200,""))</f>
        <v/>
      </c>
    </row>
    <row r="201" spans="1:22" x14ac:dyDescent="0.25">
      <c r="A201" t="str">
        <v/>
      </c>
      <c r="B201" t="str">
        <v/>
      </c>
      <c r="C201" s="21" t="str">
        <v/>
      </c>
      <c r="D201" s="21" t="str">
        <v/>
      </c>
      <c r="E201" s="21" t="str">
        <v/>
      </c>
      <c r="F201" s="21" t="str">
        <v/>
      </c>
      <c r="G201" s="21" t="str">
        <v/>
      </c>
      <c r="H201" s="21" t="str">
        <v/>
      </c>
      <c r="I201" s="21" t="str">
        <v/>
      </c>
      <c r="J201" s="21" t="str">
        <v/>
      </c>
      <c r="K201" s="21" t="str">
        <v/>
      </c>
      <c r="L201" s="23" t="str">
        <f t="shared" si="18"/>
        <v/>
      </c>
      <c r="M201" s="24" t="str">
        <f t="shared" si="19"/>
        <v/>
      </c>
      <c r="N201" s="15" t="str">
        <f t="shared" si="20"/>
        <v/>
      </c>
      <c r="O201" s="23" t="str">
        <f t="shared" si="21"/>
        <v/>
      </c>
      <c r="P201" s="23" t="str">
        <f>IF(B201="","",
IF(NOT(ISNUMBER(H201)),"Vắng",
IF(C201=1,IF(INDEX(Source!$A$1:$Q$1000,MATCH('Chi tiết'!B201,Source!$B$1:$B$1000,0),16)&lt;'Báo cáo'!$C$5,"Đi làm","Chốt trễ"),
IF(AND(C201=2,O201="Chốt trễ"),IF(INDEX(Source!$A$1:$Q$1000,MATCH('Chi tiết'!B201,Source!$B$1:$B$1000,0)+1,16)&lt;'Báo cáo'!$C$5,"Đi làm","Chốt trễ"),
IF(AND(C201=12,O201="Đi làm"),IF(INDEX(Source!$A$1:$Q$1000,MATCH('Chi tiết'!B201,Source!$B$1:$B$1000,0)+COUNTIFS(Source!$B$1:$B$1000,B201,Source!$Q$1:$Q$1000,"Sáng"),16)&lt;'Báo cáo'!$C$5,"Đi làm","Chốt trễ"),IF(O201="Chốt trễ",IF(INDEX(Source!$A$1:$Q$1000,MATCH('Chi tiết'!B201,Source!$B$1:$B$1000,0)+1,16)&lt;'Báo cáo'!$C$5,"Đi làm","Chốt trễ"),IF(INDEX(Source!$A$1:$Q$1000,MATCH('Chi tiết'!B201,Source!$B$1:$B$1000,0)+COUNTIFS(Source!$B$1:$B$1000,B201,Source!$Q$1:$Q$1000,"Sáng"),16)&lt;'Báo cáo'!$C$5,"Đi làm","Chốt trễ")))))))</f>
        <v/>
      </c>
      <c r="Q201" s="23" t="str">
        <f t="shared" si="22"/>
        <v/>
      </c>
      <c r="R201" s="14" t="str">
        <f t="shared" si="23"/>
        <v/>
      </c>
      <c r="S201" t="str">
        <f>IF(OR(_xlfn.NUMBERVALUE(E201)&gt;='Báo cáo'!$C$6,_xlfn.NUMBERVALUE(I201)&gt;='Báo cáo'!$C$6),CONCATENATE(_xlfn.NUMBERVALUE(E201),"/",_xlfn.NUMBERVALUE(I201)),"")</f>
        <v/>
      </c>
      <c r="T201" t="str">
        <f>IF(Q201="Vắng","",IF(M201&lt;='Báo cáo'!$C$7,M201,""))</f>
        <v/>
      </c>
      <c r="U201" t="str">
        <f ca="1">IF(COUNTIFS(Source!$B$1:$B$1000,'Chi tiết'!B201,Source!$S$1:$S$1000,"Có")=0,"",INDEX(Source!$A$1:$S$1000,MATCH('Chi tiết'!B201,Source!$B$1:$B$1000,0)-1+MATCH("Có",INDIRECT("Source!S"&amp;MATCH('Chi tiết'!B201,Source!$B$1:$B$1000,0)&amp;":S"&amp;MATCH('Chi tiết'!B201,Source!$B$1:$B$1000,0)+COUNTIF(Source!$B$1:$B$1000,'Chi tiết'!B201)),0),1))</f>
        <v/>
      </c>
      <c r="V201" s="2" t="str">
        <f>IF(B199="","",IF(N201&lt;='Báo cáo'!$C$9,N201,""))</f>
        <v/>
      </c>
    </row>
    <row r="202" spans="1:22" x14ac:dyDescent="0.25">
      <c r="A202" t="str">
        <v/>
      </c>
      <c r="B202" t="str">
        <v/>
      </c>
      <c r="C202" s="21" t="str">
        <v/>
      </c>
      <c r="D202" s="21" t="str">
        <v/>
      </c>
      <c r="E202" s="21" t="str">
        <v/>
      </c>
      <c r="F202" s="21" t="str">
        <v/>
      </c>
      <c r="G202" s="21" t="str">
        <v/>
      </c>
      <c r="H202" s="21" t="str">
        <v/>
      </c>
      <c r="I202" s="21" t="str">
        <v/>
      </c>
      <c r="J202" s="21" t="str">
        <v/>
      </c>
      <c r="K202" s="21" t="str">
        <v/>
      </c>
      <c r="L202" s="23" t="str">
        <f t="shared" si="18"/>
        <v/>
      </c>
      <c r="M202" s="24" t="str">
        <f t="shared" si="19"/>
        <v/>
      </c>
      <c r="N202" s="15" t="str">
        <f t="shared" si="20"/>
        <v/>
      </c>
      <c r="O202" s="23" t="str">
        <f t="shared" si="21"/>
        <v/>
      </c>
      <c r="P202" s="23" t="str">
        <f>IF(B202="","",
IF(NOT(ISNUMBER(H202)),"Vắng",
IF(C202=1,IF(INDEX(Source!$A$1:$Q$1000,MATCH('Chi tiết'!B202,Source!$B$1:$B$1000,0),16)&lt;'Báo cáo'!$C$5,"Đi làm","Chốt trễ"),
IF(AND(C202=2,O202="Chốt trễ"),IF(INDEX(Source!$A$1:$Q$1000,MATCH('Chi tiết'!B202,Source!$B$1:$B$1000,0)+1,16)&lt;'Báo cáo'!$C$5,"Đi làm","Chốt trễ"),
IF(AND(C202=12,O202="Đi làm"),IF(INDEX(Source!$A$1:$Q$1000,MATCH('Chi tiết'!B202,Source!$B$1:$B$1000,0)+COUNTIFS(Source!$B$1:$B$1000,B202,Source!$Q$1:$Q$1000,"Sáng"),16)&lt;'Báo cáo'!$C$5,"Đi làm","Chốt trễ"),IF(O202="Chốt trễ",IF(INDEX(Source!$A$1:$Q$1000,MATCH('Chi tiết'!B202,Source!$B$1:$B$1000,0)+1,16)&lt;'Báo cáo'!$C$5,"Đi làm","Chốt trễ"),IF(INDEX(Source!$A$1:$Q$1000,MATCH('Chi tiết'!B202,Source!$B$1:$B$1000,0)+COUNTIFS(Source!$B$1:$B$1000,B202,Source!$Q$1:$Q$1000,"Sáng"),16)&lt;'Báo cáo'!$C$5,"Đi làm","Chốt trễ")))))))</f>
        <v/>
      </c>
      <c r="Q202" s="23" t="str">
        <f t="shared" si="22"/>
        <v/>
      </c>
      <c r="R202" s="14" t="str">
        <f t="shared" si="23"/>
        <v/>
      </c>
      <c r="S202" t="str">
        <f>IF(OR(_xlfn.NUMBERVALUE(E202)&gt;='Báo cáo'!$C$6,_xlfn.NUMBERVALUE(I202)&gt;='Báo cáo'!$C$6),CONCATENATE(_xlfn.NUMBERVALUE(E202),"/",_xlfn.NUMBERVALUE(I202)),"")</f>
        <v/>
      </c>
      <c r="T202" t="str">
        <f>IF(Q202="Vắng","",IF(M202&lt;='Báo cáo'!$C$7,M202,""))</f>
        <v/>
      </c>
      <c r="U202" t="str">
        <f ca="1">IF(COUNTIFS(Source!$B$1:$B$1000,'Chi tiết'!B202,Source!$S$1:$S$1000,"Có")=0,"",INDEX(Source!$A$1:$S$1000,MATCH('Chi tiết'!B202,Source!$B$1:$B$1000,0)-1+MATCH("Có",INDIRECT("Source!S"&amp;MATCH('Chi tiết'!B202,Source!$B$1:$B$1000,0)&amp;":S"&amp;MATCH('Chi tiết'!B202,Source!$B$1:$B$1000,0)+COUNTIF(Source!$B$1:$B$1000,'Chi tiết'!B202)),0),1))</f>
        <v/>
      </c>
      <c r="V202" s="2" t="str">
        <f>IF(B200="","",IF(N202&lt;='Báo cáo'!$C$9,N202,""))</f>
        <v/>
      </c>
    </row>
    <row r="203" spans="1:22" x14ac:dyDescent="0.25">
      <c r="A203" t="str">
        <v/>
      </c>
      <c r="B203" t="str">
        <v/>
      </c>
      <c r="C203" s="21" t="str">
        <v/>
      </c>
      <c r="D203" s="21" t="str">
        <v/>
      </c>
      <c r="E203" s="21" t="str">
        <v/>
      </c>
      <c r="F203" s="21" t="str">
        <v/>
      </c>
      <c r="G203" s="21" t="str">
        <v/>
      </c>
      <c r="H203" s="21" t="str">
        <v/>
      </c>
      <c r="I203" s="21" t="str">
        <v/>
      </c>
      <c r="J203" s="21" t="str">
        <v/>
      </c>
      <c r="K203" s="21" t="str">
        <v/>
      </c>
      <c r="L203" s="23" t="str">
        <f t="shared" si="18"/>
        <v/>
      </c>
      <c r="M203" s="24" t="str">
        <f t="shared" si="19"/>
        <v/>
      </c>
      <c r="N203" s="15" t="str">
        <f t="shared" si="20"/>
        <v/>
      </c>
      <c r="O203" s="23" t="str">
        <f t="shared" si="21"/>
        <v/>
      </c>
      <c r="P203" s="23" t="str">
        <f>IF(B203="","",
IF(NOT(ISNUMBER(H203)),"Vắng",
IF(C203=1,IF(INDEX(Source!$A$1:$Q$1000,MATCH('Chi tiết'!B203,Source!$B$1:$B$1000,0),16)&lt;'Báo cáo'!$C$5,"Đi làm","Chốt trễ"),
IF(AND(C203=2,O203="Chốt trễ"),IF(INDEX(Source!$A$1:$Q$1000,MATCH('Chi tiết'!B203,Source!$B$1:$B$1000,0)+1,16)&lt;'Báo cáo'!$C$5,"Đi làm","Chốt trễ"),
IF(AND(C203=12,O203="Đi làm"),IF(INDEX(Source!$A$1:$Q$1000,MATCH('Chi tiết'!B203,Source!$B$1:$B$1000,0)+COUNTIFS(Source!$B$1:$B$1000,B203,Source!$Q$1:$Q$1000,"Sáng"),16)&lt;'Báo cáo'!$C$5,"Đi làm","Chốt trễ"),IF(O203="Chốt trễ",IF(INDEX(Source!$A$1:$Q$1000,MATCH('Chi tiết'!B203,Source!$B$1:$B$1000,0)+1,16)&lt;'Báo cáo'!$C$5,"Đi làm","Chốt trễ"),IF(INDEX(Source!$A$1:$Q$1000,MATCH('Chi tiết'!B203,Source!$B$1:$B$1000,0)+COUNTIFS(Source!$B$1:$B$1000,B203,Source!$Q$1:$Q$1000,"Sáng"),16)&lt;'Báo cáo'!$C$5,"Đi làm","Chốt trễ")))))))</f>
        <v/>
      </c>
      <c r="Q203" s="23" t="str">
        <f t="shared" si="22"/>
        <v/>
      </c>
      <c r="R203" s="14" t="str">
        <f t="shared" si="23"/>
        <v/>
      </c>
      <c r="S203" t="str">
        <f>IF(OR(_xlfn.NUMBERVALUE(E203)&gt;='Báo cáo'!$C$6,_xlfn.NUMBERVALUE(I203)&gt;='Báo cáo'!$C$6),CONCATENATE(_xlfn.NUMBERVALUE(E203),"/",_xlfn.NUMBERVALUE(I203)),"")</f>
        <v/>
      </c>
      <c r="T203" t="str">
        <f>IF(Q203="Vắng","",IF(M203&lt;='Báo cáo'!$C$7,M203,""))</f>
        <v/>
      </c>
      <c r="U203" t="str">
        <f ca="1">IF(COUNTIFS(Source!$B$1:$B$1000,'Chi tiết'!B203,Source!$S$1:$S$1000,"Có")=0,"",INDEX(Source!$A$1:$S$1000,MATCH('Chi tiết'!B203,Source!$B$1:$B$1000,0)-1+MATCH("Có",INDIRECT("Source!S"&amp;MATCH('Chi tiết'!B203,Source!$B$1:$B$1000,0)&amp;":S"&amp;MATCH('Chi tiết'!B203,Source!$B$1:$B$1000,0)+COUNTIF(Source!$B$1:$B$1000,'Chi tiết'!B203)),0),1))</f>
        <v/>
      </c>
      <c r="V203" s="2" t="str">
        <f>IF(B201="","",IF(N203&lt;='Báo cáo'!$C$9,N203,""))</f>
        <v/>
      </c>
    </row>
    <row r="204" spans="1:22" x14ac:dyDescent="0.25">
      <c r="A204" t="str">
        <v/>
      </c>
      <c r="B204" t="str">
        <v/>
      </c>
      <c r="C204" s="21" t="str">
        <v/>
      </c>
      <c r="D204" s="21" t="str">
        <v/>
      </c>
      <c r="E204" s="21" t="str">
        <v/>
      </c>
      <c r="F204" s="21" t="str">
        <v/>
      </c>
      <c r="G204" s="21" t="str">
        <v/>
      </c>
      <c r="H204" s="21" t="str">
        <v/>
      </c>
      <c r="I204" s="21" t="str">
        <v/>
      </c>
      <c r="J204" s="21" t="str">
        <v/>
      </c>
      <c r="K204" s="21" t="str">
        <v/>
      </c>
      <c r="L204" s="23" t="str">
        <f t="shared" si="18"/>
        <v/>
      </c>
      <c r="M204" s="24" t="str">
        <f t="shared" si="19"/>
        <v/>
      </c>
      <c r="N204" s="15" t="str">
        <f t="shared" si="20"/>
        <v/>
      </c>
      <c r="O204" s="23" t="str">
        <f t="shared" si="21"/>
        <v/>
      </c>
      <c r="P204" s="23" t="str">
        <f>IF(B204="","",
IF(NOT(ISNUMBER(H204)),"Vắng",
IF(C204=1,IF(INDEX(Source!$A$1:$Q$1000,MATCH('Chi tiết'!B204,Source!$B$1:$B$1000,0),16)&lt;'Báo cáo'!$C$5,"Đi làm","Chốt trễ"),
IF(AND(C204=2,O204="Chốt trễ"),IF(INDEX(Source!$A$1:$Q$1000,MATCH('Chi tiết'!B204,Source!$B$1:$B$1000,0)+1,16)&lt;'Báo cáo'!$C$5,"Đi làm","Chốt trễ"),
IF(AND(C204=12,O204="Đi làm"),IF(INDEX(Source!$A$1:$Q$1000,MATCH('Chi tiết'!B204,Source!$B$1:$B$1000,0)+COUNTIFS(Source!$B$1:$B$1000,B204,Source!$Q$1:$Q$1000,"Sáng"),16)&lt;'Báo cáo'!$C$5,"Đi làm","Chốt trễ"),IF(O204="Chốt trễ",IF(INDEX(Source!$A$1:$Q$1000,MATCH('Chi tiết'!B204,Source!$B$1:$B$1000,0)+1,16)&lt;'Báo cáo'!$C$5,"Đi làm","Chốt trễ"),IF(INDEX(Source!$A$1:$Q$1000,MATCH('Chi tiết'!B204,Source!$B$1:$B$1000,0)+COUNTIFS(Source!$B$1:$B$1000,B204,Source!$Q$1:$Q$1000,"Sáng"),16)&lt;'Báo cáo'!$C$5,"Đi làm","Chốt trễ")))))))</f>
        <v/>
      </c>
      <c r="Q204" s="23" t="str">
        <f t="shared" si="22"/>
        <v/>
      </c>
      <c r="R204" s="14" t="str">
        <f t="shared" si="23"/>
        <v/>
      </c>
      <c r="S204" t="str">
        <f>IF(OR(_xlfn.NUMBERVALUE(E204)&gt;='Báo cáo'!$C$6,_xlfn.NUMBERVALUE(I204)&gt;='Báo cáo'!$C$6),CONCATENATE(_xlfn.NUMBERVALUE(E204),"/",_xlfn.NUMBERVALUE(I204)),"")</f>
        <v/>
      </c>
      <c r="T204" t="str">
        <f>IF(Q204="Vắng","",IF(M204&lt;='Báo cáo'!$C$7,M204,""))</f>
        <v/>
      </c>
      <c r="U204" t="str">
        <f ca="1">IF(COUNTIFS(Source!$B$1:$B$1000,'Chi tiết'!B204,Source!$S$1:$S$1000,"Có")=0,"",INDEX(Source!$A$1:$S$1000,MATCH('Chi tiết'!B204,Source!$B$1:$B$1000,0)-1+MATCH("Có",INDIRECT("Source!S"&amp;MATCH('Chi tiết'!B204,Source!$B$1:$B$1000,0)&amp;":S"&amp;MATCH('Chi tiết'!B204,Source!$B$1:$B$1000,0)+COUNTIF(Source!$B$1:$B$1000,'Chi tiết'!B204)),0),1))</f>
        <v/>
      </c>
      <c r="V204" s="2" t="str">
        <f>IF(B202="","",IF(N204&lt;='Báo cáo'!$C$9,N204,""))</f>
        <v/>
      </c>
    </row>
    <row r="205" spans="1:22" x14ac:dyDescent="0.25">
      <c r="A205" t="str">
        <v/>
      </c>
      <c r="B205" t="str">
        <v/>
      </c>
      <c r="C205" s="21" t="str">
        <v/>
      </c>
      <c r="D205" s="21" t="str">
        <v/>
      </c>
      <c r="E205" s="21" t="str">
        <v/>
      </c>
      <c r="F205" s="21" t="str">
        <v/>
      </c>
      <c r="G205" s="21" t="str">
        <v/>
      </c>
      <c r="H205" s="21" t="str">
        <v/>
      </c>
      <c r="I205" s="21" t="str">
        <v/>
      </c>
      <c r="J205" s="21" t="str">
        <v/>
      </c>
      <c r="K205" s="21" t="str">
        <v/>
      </c>
      <c r="L205" s="23" t="str">
        <f t="shared" si="18"/>
        <v/>
      </c>
      <c r="M205" s="24" t="str">
        <f t="shared" si="19"/>
        <v/>
      </c>
      <c r="N205" s="15" t="str">
        <f t="shared" si="20"/>
        <v/>
      </c>
      <c r="O205" s="23" t="str">
        <f t="shared" si="21"/>
        <v/>
      </c>
      <c r="P205" s="23" t="str">
        <f>IF(B205="","",
IF(NOT(ISNUMBER(H205)),"Vắng",
IF(C205=1,IF(INDEX(Source!$A$1:$Q$1000,MATCH('Chi tiết'!B205,Source!$B$1:$B$1000,0),16)&lt;'Báo cáo'!$C$5,"Đi làm","Chốt trễ"),
IF(AND(C205=2,O205="Chốt trễ"),IF(INDEX(Source!$A$1:$Q$1000,MATCH('Chi tiết'!B205,Source!$B$1:$B$1000,0)+1,16)&lt;'Báo cáo'!$C$5,"Đi làm","Chốt trễ"),
IF(AND(C205=12,O205="Đi làm"),IF(INDEX(Source!$A$1:$Q$1000,MATCH('Chi tiết'!B205,Source!$B$1:$B$1000,0)+COUNTIFS(Source!$B$1:$B$1000,B205,Source!$Q$1:$Q$1000,"Sáng"),16)&lt;'Báo cáo'!$C$5,"Đi làm","Chốt trễ"),IF(O205="Chốt trễ",IF(INDEX(Source!$A$1:$Q$1000,MATCH('Chi tiết'!B205,Source!$B$1:$B$1000,0)+1,16)&lt;'Báo cáo'!$C$5,"Đi làm","Chốt trễ"),IF(INDEX(Source!$A$1:$Q$1000,MATCH('Chi tiết'!B205,Source!$B$1:$B$1000,0)+COUNTIFS(Source!$B$1:$B$1000,B205,Source!$Q$1:$Q$1000,"Sáng"),16)&lt;'Báo cáo'!$C$5,"Đi làm","Chốt trễ")))))))</f>
        <v/>
      </c>
      <c r="Q205" s="23" t="str">
        <f t="shared" si="22"/>
        <v/>
      </c>
      <c r="R205" s="14" t="str">
        <f t="shared" si="23"/>
        <v/>
      </c>
      <c r="S205" t="str">
        <f>IF(OR(_xlfn.NUMBERVALUE(E205)&gt;='Báo cáo'!$C$6,_xlfn.NUMBERVALUE(I205)&gt;='Báo cáo'!$C$6),CONCATENATE(_xlfn.NUMBERVALUE(E205),"/",_xlfn.NUMBERVALUE(I205)),"")</f>
        <v/>
      </c>
      <c r="T205" t="str">
        <f>IF(Q205="Vắng","",IF(M205&lt;='Báo cáo'!$C$7,M205,""))</f>
        <v/>
      </c>
      <c r="U205" t="str">
        <f ca="1">IF(COUNTIFS(Source!$B$1:$B$1000,'Chi tiết'!B205,Source!$S$1:$S$1000,"Có")=0,"",INDEX(Source!$A$1:$S$1000,MATCH('Chi tiết'!B205,Source!$B$1:$B$1000,0)-1+MATCH("Có",INDIRECT("Source!S"&amp;MATCH('Chi tiết'!B205,Source!$B$1:$B$1000,0)&amp;":S"&amp;MATCH('Chi tiết'!B205,Source!$B$1:$B$1000,0)+COUNTIF(Source!$B$1:$B$1000,'Chi tiết'!B205)),0),1))</f>
        <v/>
      </c>
      <c r="V205" s="2" t="str">
        <f>IF(B203="","",IF(N205&lt;='Báo cáo'!$C$9,N205,""))</f>
        <v/>
      </c>
    </row>
    <row r="206" spans="1:22" x14ac:dyDescent="0.25">
      <c r="A206" t="str">
        <v/>
      </c>
      <c r="B206" t="str">
        <v/>
      </c>
      <c r="C206" s="21" t="str">
        <v/>
      </c>
      <c r="D206" s="21" t="str">
        <v/>
      </c>
      <c r="E206" s="21" t="str">
        <v/>
      </c>
      <c r="F206" s="21" t="str">
        <v/>
      </c>
      <c r="G206" s="21" t="str">
        <v/>
      </c>
      <c r="H206" s="21" t="str">
        <v/>
      </c>
      <c r="I206" s="21" t="str">
        <v/>
      </c>
      <c r="J206" s="21" t="str">
        <v/>
      </c>
      <c r="K206" s="21" t="str">
        <v/>
      </c>
      <c r="L206" s="23" t="str">
        <f t="shared" si="18"/>
        <v/>
      </c>
      <c r="M206" s="24" t="str">
        <f t="shared" si="19"/>
        <v/>
      </c>
      <c r="N206" s="15" t="str">
        <f t="shared" si="20"/>
        <v/>
      </c>
      <c r="O206" s="23" t="str">
        <f t="shared" si="21"/>
        <v/>
      </c>
      <c r="P206" s="23" t="str">
        <f>IF(B206="","",
IF(NOT(ISNUMBER(H206)),"Vắng",
IF(C206=1,IF(INDEX(Source!$A$1:$Q$1000,MATCH('Chi tiết'!B206,Source!$B$1:$B$1000,0),16)&lt;'Báo cáo'!$C$5,"Đi làm","Chốt trễ"),
IF(AND(C206=2,O206="Chốt trễ"),IF(INDEX(Source!$A$1:$Q$1000,MATCH('Chi tiết'!B206,Source!$B$1:$B$1000,0)+1,16)&lt;'Báo cáo'!$C$5,"Đi làm","Chốt trễ"),
IF(AND(C206=12,O206="Đi làm"),IF(INDEX(Source!$A$1:$Q$1000,MATCH('Chi tiết'!B206,Source!$B$1:$B$1000,0)+COUNTIFS(Source!$B$1:$B$1000,B206,Source!$Q$1:$Q$1000,"Sáng"),16)&lt;'Báo cáo'!$C$5,"Đi làm","Chốt trễ"),IF(O206="Chốt trễ",IF(INDEX(Source!$A$1:$Q$1000,MATCH('Chi tiết'!B206,Source!$B$1:$B$1000,0)+1,16)&lt;'Báo cáo'!$C$5,"Đi làm","Chốt trễ"),IF(INDEX(Source!$A$1:$Q$1000,MATCH('Chi tiết'!B206,Source!$B$1:$B$1000,0)+COUNTIFS(Source!$B$1:$B$1000,B206,Source!$Q$1:$Q$1000,"Sáng"),16)&lt;'Báo cáo'!$C$5,"Đi làm","Chốt trễ")))))))</f>
        <v/>
      </c>
      <c r="Q206" s="23" t="str">
        <f t="shared" si="22"/>
        <v/>
      </c>
      <c r="R206" s="14" t="str">
        <f t="shared" si="23"/>
        <v/>
      </c>
      <c r="S206" t="str">
        <f>IF(OR(_xlfn.NUMBERVALUE(E206)&gt;='Báo cáo'!$C$6,_xlfn.NUMBERVALUE(I206)&gt;='Báo cáo'!$C$6),CONCATENATE(_xlfn.NUMBERVALUE(E206),"/",_xlfn.NUMBERVALUE(I206)),"")</f>
        <v/>
      </c>
      <c r="T206" t="str">
        <f>IF(Q206="Vắng","",IF(M206&lt;='Báo cáo'!$C$7,M206,""))</f>
        <v/>
      </c>
      <c r="U206" t="str">
        <f ca="1">IF(COUNTIFS(Source!$B$1:$B$1000,'Chi tiết'!B206,Source!$S$1:$S$1000,"Có")=0,"",INDEX(Source!$A$1:$S$1000,MATCH('Chi tiết'!B206,Source!$B$1:$B$1000,0)-1+MATCH("Có",INDIRECT("Source!S"&amp;MATCH('Chi tiết'!B206,Source!$B$1:$B$1000,0)&amp;":S"&amp;MATCH('Chi tiết'!B206,Source!$B$1:$B$1000,0)+COUNTIF(Source!$B$1:$B$1000,'Chi tiết'!B206)),0),1))</f>
        <v/>
      </c>
      <c r="V206" s="2" t="str">
        <f>IF(B204="","",IF(N206&lt;='Báo cáo'!$C$9,N206,""))</f>
        <v/>
      </c>
    </row>
    <row r="207" spans="1:22" x14ac:dyDescent="0.25">
      <c r="A207" t="str">
        <v/>
      </c>
      <c r="B207" t="str">
        <v/>
      </c>
      <c r="C207" s="21" t="str">
        <v/>
      </c>
      <c r="D207" s="21" t="str">
        <v/>
      </c>
      <c r="E207" s="21" t="str">
        <v/>
      </c>
      <c r="F207" s="21" t="str">
        <v/>
      </c>
      <c r="G207" s="21" t="str">
        <v/>
      </c>
      <c r="H207" s="21" t="str">
        <v/>
      </c>
      <c r="I207" s="21" t="str">
        <v/>
      </c>
      <c r="J207" s="21" t="str">
        <v/>
      </c>
      <c r="K207" s="21" t="str">
        <v/>
      </c>
      <c r="L207" s="23" t="str">
        <f t="shared" si="18"/>
        <v/>
      </c>
      <c r="M207" s="24" t="str">
        <f t="shared" si="19"/>
        <v/>
      </c>
      <c r="N207" s="15" t="str">
        <f t="shared" si="20"/>
        <v/>
      </c>
      <c r="O207" s="23" t="str">
        <f t="shared" si="21"/>
        <v/>
      </c>
      <c r="P207" s="23" t="str">
        <f>IF(B207="","",
IF(NOT(ISNUMBER(H207)),"Vắng",
IF(C207=1,IF(INDEX(Source!$A$1:$Q$1000,MATCH('Chi tiết'!B207,Source!$B$1:$B$1000,0),16)&lt;'Báo cáo'!$C$5,"Đi làm","Chốt trễ"),
IF(AND(C207=2,O207="Chốt trễ"),IF(INDEX(Source!$A$1:$Q$1000,MATCH('Chi tiết'!B207,Source!$B$1:$B$1000,0)+1,16)&lt;'Báo cáo'!$C$5,"Đi làm","Chốt trễ"),
IF(AND(C207=12,O207="Đi làm"),IF(INDEX(Source!$A$1:$Q$1000,MATCH('Chi tiết'!B207,Source!$B$1:$B$1000,0)+COUNTIFS(Source!$B$1:$B$1000,B207,Source!$Q$1:$Q$1000,"Sáng"),16)&lt;'Báo cáo'!$C$5,"Đi làm","Chốt trễ"),IF(O207="Chốt trễ",IF(INDEX(Source!$A$1:$Q$1000,MATCH('Chi tiết'!B207,Source!$B$1:$B$1000,0)+1,16)&lt;'Báo cáo'!$C$5,"Đi làm","Chốt trễ"),IF(INDEX(Source!$A$1:$Q$1000,MATCH('Chi tiết'!B207,Source!$B$1:$B$1000,0)+COUNTIFS(Source!$B$1:$B$1000,B207,Source!$Q$1:$Q$1000,"Sáng"),16)&lt;'Báo cáo'!$C$5,"Đi làm","Chốt trễ")))))))</f>
        <v/>
      </c>
      <c r="Q207" s="23" t="str">
        <f t="shared" si="22"/>
        <v/>
      </c>
      <c r="R207" s="14" t="str">
        <f t="shared" si="23"/>
        <v/>
      </c>
      <c r="S207" t="str">
        <f>IF(OR(_xlfn.NUMBERVALUE(E207)&gt;='Báo cáo'!$C$6,_xlfn.NUMBERVALUE(I207)&gt;='Báo cáo'!$C$6),CONCATENATE(_xlfn.NUMBERVALUE(E207),"/",_xlfn.NUMBERVALUE(I207)),"")</f>
        <v/>
      </c>
      <c r="T207" t="str">
        <f>IF(Q207="Vắng","",IF(M207&lt;='Báo cáo'!$C$7,M207,""))</f>
        <v/>
      </c>
      <c r="U207" t="str">
        <f ca="1">IF(COUNTIFS(Source!$B$1:$B$1000,'Chi tiết'!B207,Source!$S$1:$S$1000,"Có")=0,"",INDEX(Source!$A$1:$S$1000,MATCH('Chi tiết'!B207,Source!$B$1:$B$1000,0)-1+MATCH("Có",INDIRECT("Source!S"&amp;MATCH('Chi tiết'!B207,Source!$B$1:$B$1000,0)&amp;":S"&amp;MATCH('Chi tiết'!B207,Source!$B$1:$B$1000,0)+COUNTIF(Source!$B$1:$B$1000,'Chi tiết'!B207)),0),1))</f>
        <v/>
      </c>
      <c r="V207" s="2" t="str">
        <f>IF(B205="","",IF(N207&lt;='Báo cáo'!$C$9,N207,""))</f>
        <v/>
      </c>
    </row>
    <row r="208" spans="1:22" x14ac:dyDescent="0.25">
      <c r="A208" t="str">
        <v/>
      </c>
      <c r="B208" t="str">
        <v/>
      </c>
      <c r="C208" s="21" t="str">
        <v/>
      </c>
      <c r="D208" s="21" t="str">
        <v/>
      </c>
      <c r="E208" s="21" t="str">
        <v/>
      </c>
      <c r="F208" s="21" t="str">
        <v/>
      </c>
      <c r="G208" s="21" t="str">
        <v/>
      </c>
      <c r="H208" s="21" t="str">
        <v/>
      </c>
      <c r="I208" s="21" t="str">
        <v/>
      </c>
      <c r="J208" s="21" t="str">
        <v/>
      </c>
      <c r="K208" s="21" t="str">
        <v/>
      </c>
      <c r="L208" s="23" t="str">
        <f t="shared" si="18"/>
        <v/>
      </c>
      <c r="M208" s="24" t="str">
        <f t="shared" si="19"/>
        <v/>
      </c>
      <c r="N208" s="15" t="str">
        <f t="shared" si="20"/>
        <v/>
      </c>
      <c r="O208" s="23" t="str">
        <f t="shared" si="21"/>
        <v/>
      </c>
      <c r="P208" s="23" t="str">
        <f>IF(B208="","",
IF(NOT(ISNUMBER(H208)),"Vắng",
IF(C208=1,IF(INDEX(Source!$A$1:$Q$1000,MATCH('Chi tiết'!B208,Source!$B$1:$B$1000,0),16)&lt;'Báo cáo'!$C$5,"Đi làm","Chốt trễ"),
IF(AND(C208=2,O208="Chốt trễ"),IF(INDEX(Source!$A$1:$Q$1000,MATCH('Chi tiết'!B208,Source!$B$1:$B$1000,0)+1,16)&lt;'Báo cáo'!$C$5,"Đi làm","Chốt trễ"),
IF(AND(C208=12,O208="Đi làm"),IF(INDEX(Source!$A$1:$Q$1000,MATCH('Chi tiết'!B208,Source!$B$1:$B$1000,0)+COUNTIFS(Source!$B$1:$B$1000,B208,Source!$Q$1:$Q$1000,"Sáng"),16)&lt;'Báo cáo'!$C$5,"Đi làm","Chốt trễ"),IF(O208="Chốt trễ",IF(INDEX(Source!$A$1:$Q$1000,MATCH('Chi tiết'!B208,Source!$B$1:$B$1000,0)+1,16)&lt;'Báo cáo'!$C$5,"Đi làm","Chốt trễ"),IF(INDEX(Source!$A$1:$Q$1000,MATCH('Chi tiết'!B208,Source!$B$1:$B$1000,0)+COUNTIFS(Source!$B$1:$B$1000,B208,Source!$Q$1:$Q$1000,"Sáng"),16)&lt;'Báo cáo'!$C$5,"Đi làm","Chốt trễ")))))))</f>
        <v/>
      </c>
      <c r="Q208" s="23" t="str">
        <f t="shared" si="22"/>
        <v/>
      </c>
      <c r="R208" s="14" t="str">
        <f t="shared" si="23"/>
        <v/>
      </c>
      <c r="S208" t="str">
        <f>IF(OR(_xlfn.NUMBERVALUE(E208)&gt;='Báo cáo'!$C$6,_xlfn.NUMBERVALUE(I208)&gt;='Báo cáo'!$C$6),CONCATENATE(_xlfn.NUMBERVALUE(E208),"/",_xlfn.NUMBERVALUE(I208)),"")</f>
        <v/>
      </c>
      <c r="T208" t="str">
        <f>IF(Q208="Vắng","",IF(M208&lt;='Báo cáo'!$C$7,M208,""))</f>
        <v/>
      </c>
      <c r="U208" t="str">
        <f ca="1">IF(COUNTIFS(Source!$B$1:$B$1000,'Chi tiết'!B208,Source!$S$1:$S$1000,"Có")=0,"",INDEX(Source!$A$1:$S$1000,MATCH('Chi tiết'!B208,Source!$B$1:$B$1000,0)-1+MATCH("Có",INDIRECT("Source!S"&amp;MATCH('Chi tiết'!B208,Source!$B$1:$B$1000,0)&amp;":S"&amp;MATCH('Chi tiết'!B208,Source!$B$1:$B$1000,0)+COUNTIF(Source!$B$1:$B$1000,'Chi tiết'!B208)),0),1))</f>
        <v/>
      </c>
      <c r="V208" s="2" t="str">
        <f>IF(B206="","",IF(N208&lt;='Báo cáo'!$C$9,N208,""))</f>
        <v/>
      </c>
    </row>
    <row r="209" spans="1:22" x14ac:dyDescent="0.25">
      <c r="A209" t="str">
        <v/>
      </c>
      <c r="B209" t="str">
        <v/>
      </c>
      <c r="C209" s="21" t="str">
        <v/>
      </c>
      <c r="D209" s="21" t="str">
        <v/>
      </c>
      <c r="E209" s="21" t="str">
        <v/>
      </c>
      <c r="F209" s="21" t="str">
        <v/>
      </c>
      <c r="G209" s="21" t="str">
        <v/>
      </c>
      <c r="H209" s="21" t="str">
        <v/>
      </c>
      <c r="I209" s="21" t="str">
        <v/>
      </c>
      <c r="J209" s="21" t="str">
        <v/>
      </c>
      <c r="K209" s="21" t="str">
        <v/>
      </c>
      <c r="L209" s="23" t="str">
        <f t="shared" si="18"/>
        <v/>
      </c>
      <c r="M209" s="24" t="str">
        <f t="shared" si="19"/>
        <v/>
      </c>
      <c r="N209" s="15" t="str">
        <f t="shared" si="20"/>
        <v/>
      </c>
      <c r="O209" s="23" t="str">
        <f t="shared" si="21"/>
        <v/>
      </c>
      <c r="P209" s="23" t="str">
        <f>IF(B209="","",
IF(NOT(ISNUMBER(H209)),"Vắng",
IF(C209=1,IF(INDEX(Source!$A$1:$Q$1000,MATCH('Chi tiết'!B209,Source!$B$1:$B$1000,0),16)&lt;'Báo cáo'!$C$5,"Đi làm","Chốt trễ"),
IF(AND(C209=2,O209="Chốt trễ"),IF(INDEX(Source!$A$1:$Q$1000,MATCH('Chi tiết'!B209,Source!$B$1:$B$1000,0)+1,16)&lt;'Báo cáo'!$C$5,"Đi làm","Chốt trễ"),
IF(AND(C209=12,O209="Đi làm"),IF(INDEX(Source!$A$1:$Q$1000,MATCH('Chi tiết'!B209,Source!$B$1:$B$1000,0)+COUNTIFS(Source!$B$1:$B$1000,B209,Source!$Q$1:$Q$1000,"Sáng"),16)&lt;'Báo cáo'!$C$5,"Đi làm","Chốt trễ"),IF(O209="Chốt trễ",IF(INDEX(Source!$A$1:$Q$1000,MATCH('Chi tiết'!B209,Source!$B$1:$B$1000,0)+1,16)&lt;'Báo cáo'!$C$5,"Đi làm","Chốt trễ"),IF(INDEX(Source!$A$1:$Q$1000,MATCH('Chi tiết'!B209,Source!$B$1:$B$1000,0)+COUNTIFS(Source!$B$1:$B$1000,B209,Source!$Q$1:$Q$1000,"Sáng"),16)&lt;'Báo cáo'!$C$5,"Đi làm","Chốt trễ")))))))</f>
        <v/>
      </c>
      <c r="Q209" s="23" t="str">
        <f t="shared" si="22"/>
        <v/>
      </c>
      <c r="R209" s="14" t="str">
        <f t="shared" si="23"/>
        <v/>
      </c>
      <c r="S209" t="str">
        <f>IF(OR(_xlfn.NUMBERVALUE(E209)&gt;='Báo cáo'!$C$6,_xlfn.NUMBERVALUE(I209)&gt;='Báo cáo'!$C$6),CONCATENATE(_xlfn.NUMBERVALUE(E209),"/",_xlfn.NUMBERVALUE(I209)),"")</f>
        <v/>
      </c>
      <c r="T209" t="str">
        <f>IF(Q209="Vắng","",IF(M209&lt;='Báo cáo'!$C$7,M209,""))</f>
        <v/>
      </c>
      <c r="U209" t="str">
        <f ca="1">IF(COUNTIFS(Source!$B$1:$B$1000,'Chi tiết'!B209,Source!$S$1:$S$1000,"Có")=0,"",INDEX(Source!$A$1:$S$1000,MATCH('Chi tiết'!B209,Source!$B$1:$B$1000,0)-1+MATCH("Có",INDIRECT("Source!S"&amp;MATCH('Chi tiết'!B209,Source!$B$1:$B$1000,0)&amp;":S"&amp;MATCH('Chi tiết'!B209,Source!$B$1:$B$1000,0)+COUNTIF(Source!$B$1:$B$1000,'Chi tiết'!B209)),0),1))</f>
        <v/>
      </c>
      <c r="V209" s="2" t="str">
        <f>IF(B207="","",IF(N209&lt;='Báo cáo'!$C$9,N209,""))</f>
        <v/>
      </c>
    </row>
    <row r="210" spans="1:22" x14ac:dyDescent="0.25">
      <c r="A210" t="str">
        <v/>
      </c>
      <c r="B210" t="str">
        <v/>
      </c>
      <c r="C210" s="21" t="str">
        <v/>
      </c>
      <c r="D210" s="21" t="str">
        <v/>
      </c>
      <c r="E210" s="21" t="str">
        <v/>
      </c>
      <c r="F210" s="21" t="str">
        <v/>
      </c>
      <c r="G210" s="21" t="str">
        <v/>
      </c>
      <c r="H210" s="21" t="str">
        <v/>
      </c>
      <c r="I210" s="21" t="str">
        <v/>
      </c>
      <c r="J210" s="21" t="str">
        <v/>
      </c>
      <c r="K210" s="21" t="str">
        <v/>
      </c>
      <c r="L210" s="23" t="str">
        <f t="shared" si="18"/>
        <v/>
      </c>
      <c r="M210" s="24" t="str">
        <f t="shared" si="19"/>
        <v/>
      </c>
      <c r="N210" s="15" t="str">
        <f t="shared" si="20"/>
        <v/>
      </c>
      <c r="O210" s="23" t="str">
        <f t="shared" si="21"/>
        <v/>
      </c>
      <c r="P210" s="23" t="str">
        <f>IF(B210="","",
IF(NOT(ISNUMBER(H210)),"Vắng",
IF(C210=1,IF(INDEX(Source!$A$1:$Q$1000,MATCH('Chi tiết'!B210,Source!$B$1:$B$1000,0),16)&lt;'Báo cáo'!$C$5,"Đi làm","Chốt trễ"),
IF(AND(C210=2,O210="Chốt trễ"),IF(INDEX(Source!$A$1:$Q$1000,MATCH('Chi tiết'!B210,Source!$B$1:$B$1000,0)+1,16)&lt;'Báo cáo'!$C$5,"Đi làm","Chốt trễ"),
IF(AND(C210=12,O210="Đi làm"),IF(INDEX(Source!$A$1:$Q$1000,MATCH('Chi tiết'!B210,Source!$B$1:$B$1000,0)+COUNTIFS(Source!$B$1:$B$1000,B210,Source!$Q$1:$Q$1000,"Sáng"),16)&lt;'Báo cáo'!$C$5,"Đi làm","Chốt trễ"),IF(O210="Chốt trễ",IF(INDEX(Source!$A$1:$Q$1000,MATCH('Chi tiết'!B210,Source!$B$1:$B$1000,0)+1,16)&lt;'Báo cáo'!$C$5,"Đi làm","Chốt trễ"),IF(INDEX(Source!$A$1:$Q$1000,MATCH('Chi tiết'!B210,Source!$B$1:$B$1000,0)+COUNTIFS(Source!$B$1:$B$1000,B210,Source!$Q$1:$Q$1000,"Sáng"),16)&lt;'Báo cáo'!$C$5,"Đi làm","Chốt trễ")))))))</f>
        <v/>
      </c>
      <c r="Q210" s="23" t="str">
        <f t="shared" si="22"/>
        <v/>
      </c>
      <c r="R210" s="14" t="str">
        <f t="shared" si="23"/>
        <v/>
      </c>
      <c r="S210" t="str">
        <f>IF(OR(_xlfn.NUMBERVALUE(E210)&gt;='Báo cáo'!$C$6,_xlfn.NUMBERVALUE(I210)&gt;='Báo cáo'!$C$6),CONCATENATE(_xlfn.NUMBERVALUE(E210),"/",_xlfn.NUMBERVALUE(I210)),"")</f>
        <v/>
      </c>
      <c r="T210" t="str">
        <f>IF(Q210="Vắng","",IF(M210&lt;='Báo cáo'!$C$7,M210,""))</f>
        <v/>
      </c>
      <c r="U210" t="str">
        <f ca="1">IF(COUNTIFS(Source!$B$1:$B$1000,'Chi tiết'!B210,Source!$S$1:$S$1000,"Có")=0,"",INDEX(Source!$A$1:$S$1000,MATCH('Chi tiết'!B210,Source!$B$1:$B$1000,0)-1+MATCH("Có",INDIRECT("Source!S"&amp;MATCH('Chi tiết'!B210,Source!$B$1:$B$1000,0)&amp;":S"&amp;MATCH('Chi tiết'!B210,Source!$B$1:$B$1000,0)+COUNTIF(Source!$B$1:$B$1000,'Chi tiết'!B210)),0),1))</f>
        <v/>
      </c>
      <c r="V210" s="2" t="str">
        <f>IF(B208="","",IF(N210&lt;='Báo cáo'!$C$9,N210,""))</f>
        <v/>
      </c>
    </row>
    <row r="211" spans="1:22" x14ac:dyDescent="0.25">
      <c r="A211" t="str">
        <v/>
      </c>
      <c r="B211" t="str">
        <v/>
      </c>
      <c r="C211" s="21" t="str">
        <v/>
      </c>
      <c r="D211" s="21" t="str">
        <v/>
      </c>
      <c r="E211" s="21" t="str">
        <v/>
      </c>
      <c r="F211" s="21" t="str">
        <v/>
      </c>
      <c r="G211" s="21" t="str">
        <v/>
      </c>
      <c r="H211" s="21" t="str">
        <v/>
      </c>
      <c r="I211" s="21" t="str">
        <v/>
      </c>
      <c r="J211" s="21" t="str">
        <v/>
      </c>
      <c r="K211" s="21" t="str">
        <v/>
      </c>
      <c r="L211" s="23" t="str">
        <f t="shared" si="18"/>
        <v/>
      </c>
      <c r="M211" s="24" t="str">
        <f t="shared" si="19"/>
        <v/>
      </c>
      <c r="N211" s="15" t="str">
        <f t="shared" si="20"/>
        <v/>
      </c>
      <c r="O211" s="23" t="str">
        <f t="shared" si="21"/>
        <v/>
      </c>
      <c r="P211" s="23" t="str">
        <f>IF(B211="","",
IF(NOT(ISNUMBER(H211)),"Vắng",
IF(C211=1,IF(INDEX(Source!$A$1:$Q$1000,MATCH('Chi tiết'!B211,Source!$B$1:$B$1000,0),16)&lt;'Báo cáo'!$C$5,"Đi làm","Chốt trễ"),
IF(AND(C211=2,O211="Chốt trễ"),IF(INDEX(Source!$A$1:$Q$1000,MATCH('Chi tiết'!B211,Source!$B$1:$B$1000,0)+1,16)&lt;'Báo cáo'!$C$5,"Đi làm","Chốt trễ"),
IF(AND(C211=12,O211="Đi làm"),IF(INDEX(Source!$A$1:$Q$1000,MATCH('Chi tiết'!B211,Source!$B$1:$B$1000,0)+COUNTIFS(Source!$B$1:$B$1000,B211,Source!$Q$1:$Q$1000,"Sáng"),16)&lt;'Báo cáo'!$C$5,"Đi làm","Chốt trễ"),IF(O211="Chốt trễ",IF(INDEX(Source!$A$1:$Q$1000,MATCH('Chi tiết'!B211,Source!$B$1:$B$1000,0)+1,16)&lt;'Báo cáo'!$C$5,"Đi làm","Chốt trễ"),IF(INDEX(Source!$A$1:$Q$1000,MATCH('Chi tiết'!B211,Source!$B$1:$B$1000,0)+COUNTIFS(Source!$B$1:$B$1000,B211,Source!$Q$1:$Q$1000,"Sáng"),16)&lt;'Báo cáo'!$C$5,"Đi làm","Chốt trễ")))))))</f>
        <v/>
      </c>
      <c r="Q211" s="23" t="str">
        <f t="shared" si="22"/>
        <v/>
      </c>
      <c r="R211" s="14" t="str">
        <f t="shared" si="23"/>
        <v/>
      </c>
      <c r="S211" t="str">
        <f>IF(OR(_xlfn.NUMBERVALUE(E211)&gt;='Báo cáo'!$C$6,_xlfn.NUMBERVALUE(I211)&gt;='Báo cáo'!$C$6),CONCATENATE(_xlfn.NUMBERVALUE(E211),"/",_xlfn.NUMBERVALUE(I211)),"")</f>
        <v/>
      </c>
      <c r="T211" t="str">
        <f>IF(Q211="Vắng","",IF(M211&lt;='Báo cáo'!$C$7,M211,""))</f>
        <v/>
      </c>
      <c r="U211" t="str">
        <f ca="1">IF(COUNTIFS(Source!$B$1:$B$1000,'Chi tiết'!B211,Source!$S$1:$S$1000,"Có")=0,"",INDEX(Source!$A$1:$S$1000,MATCH('Chi tiết'!B211,Source!$B$1:$B$1000,0)-1+MATCH("Có",INDIRECT("Source!S"&amp;MATCH('Chi tiết'!B211,Source!$B$1:$B$1000,0)&amp;":S"&amp;MATCH('Chi tiết'!B211,Source!$B$1:$B$1000,0)+COUNTIF(Source!$B$1:$B$1000,'Chi tiết'!B211)),0),1))</f>
        <v/>
      </c>
      <c r="V211" s="2" t="str">
        <f>IF(B209="","",IF(N211&lt;='Báo cáo'!$C$9,N211,""))</f>
        <v/>
      </c>
    </row>
    <row r="212" spans="1:22" x14ac:dyDescent="0.25">
      <c r="A212" t="str">
        <v/>
      </c>
      <c r="B212" t="str">
        <v/>
      </c>
      <c r="C212" s="21" t="str">
        <v/>
      </c>
      <c r="D212" s="21" t="str">
        <v/>
      </c>
      <c r="E212" s="21" t="str">
        <v/>
      </c>
      <c r="F212" s="21" t="str">
        <v/>
      </c>
      <c r="G212" s="21" t="str">
        <v/>
      </c>
      <c r="H212" s="21" t="str">
        <v/>
      </c>
      <c r="I212" s="21" t="str">
        <v/>
      </c>
      <c r="J212" s="21" t="str">
        <v/>
      </c>
      <c r="K212" s="21" t="str">
        <v/>
      </c>
      <c r="L212" s="23" t="str">
        <f t="shared" si="18"/>
        <v/>
      </c>
      <c r="M212" s="24" t="str">
        <f t="shared" si="19"/>
        <v/>
      </c>
      <c r="N212" s="15" t="str">
        <f t="shared" si="20"/>
        <v/>
      </c>
      <c r="O212" s="23" t="str">
        <f t="shared" si="21"/>
        <v/>
      </c>
      <c r="P212" s="23" t="str">
        <f>IF(B212="","",
IF(NOT(ISNUMBER(H212)),"Vắng",
IF(C212=1,IF(INDEX(Source!$A$1:$Q$1000,MATCH('Chi tiết'!B212,Source!$B$1:$B$1000,0),16)&lt;'Báo cáo'!$C$5,"Đi làm","Chốt trễ"),
IF(AND(C212=2,O212="Chốt trễ"),IF(INDEX(Source!$A$1:$Q$1000,MATCH('Chi tiết'!B212,Source!$B$1:$B$1000,0)+1,16)&lt;'Báo cáo'!$C$5,"Đi làm","Chốt trễ"),
IF(AND(C212=12,O212="Đi làm"),IF(INDEX(Source!$A$1:$Q$1000,MATCH('Chi tiết'!B212,Source!$B$1:$B$1000,0)+COUNTIFS(Source!$B$1:$B$1000,B212,Source!$Q$1:$Q$1000,"Sáng"),16)&lt;'Báo cáo'!$C$5,"Đi làm","Chốt trễ"),IF(O212="Chốt trễ",IF(INDEX(Source!$A$1:$Q$1000,MATCH('Chi tiết'!B212,Source!$B$1:$B$1000,0)+1,16)&lt;'Báo cáo'!$C$5,"Đi làm","Chốt trễ"),IF(INDEX(Source!$A$1:$Q$1000,MATCH('Chi tiết'!B212,Source!$B$1:$B$1000,0)+COUNTIFS(Source!$B$1:$B$1000,B212,Source!$Q$1:$Q$1000,"Sáng"),16)&lt;'Báo cáo'!$C$5,"Đi làm","Chốt trễ")))))))</f>
        <v/>
      </c>
      <c r="Q212" s="23" t="str">
        <f t="shared" si="22"/>
        <v/>
      </c>
      <c r="R212" s="14" t="str">
        <f t="shared" si="23"/>
        <v/>
      </c>
      <c r="S212" t="str">
        <f>IF(OR(_xlfn.NUMBERVALUE(E212)&gt;='Báo cáo'!$C$6,_xlfn.NUMBERVALUE(I212)&gt;='Báo cáo'!$C$6),CONCATENATE(_xlfn.NUMBERVALUE(E212),"/",_xlfn.NUMBERVALUE(I212)),"")</f>
        <v/>
      </c>
      <c r="T212" t="str">
        <f>IF(Q212="Vắng","",IF(M212&lt;='Báo cáo'!$C$7,M212,""))</f>
        <v/>
      </c>
      <c r="U212" t="str">
        <f ca="1">IF(COUNTIFS(Source!$B$1:$B$1000,'Chi tiết'!B212,Source!$S$1:$S$1000,"Có")=0,"",INDEX(Source!$A$1:$S$1000,MATCH('Chi tiết'!B212,Source!$B$1:$B$1000,0)-1+MATCH("Có",INDIRECT("Source!S"&amp;MATCH('Chi tiết'!B212,Source!$B$1:$B$1000,0)&amp;":S"&amp;MATCH('Chi tiết'!B212,Source!$B$1:$B$1000,0)+COUNTIF(Source!$B$1:$B$1000,'Chi tiết'!B212)),0),1))</f>
        <v/>
      </c>
      <c r="V212" s="2" t="str">
        <f>IF(B210="","",IF(N212&lt;='Báo cáo'!$C$9,N212,""))</f>
        <v/>
      </c>
    </row>
    <row r="213" spans="1:22" x14ac:dyDescent="0.25">
      <c r="A213" t="str">
        <v/>
      </c>
      <c r="B213" t="str">
        <v/>
      </c>
      <c r="C213" s="21" t="str">
        <v/>
      </c>
      <c r="D213" s="21" t="str">
        <v/>
      </c>
      <c r="E213" s="21" t="str">
        <v/>
      </c>
      <c r="F213" s="21" t="str">
        <v/>
      </c>
      <c r="G213" s="21" t="str">
        <v/>
      </c>
      <c r="H213" s="21" t="str">
        <v/>
      </c>
      <c r="I213" s="21" t="str">
        <v/>
      </c>
      <c r="J213" s="21" t="str">
        <v/>
      </c>
      <c r="K213" s="21" t="str">
        <v/>
      </c>
      <c r="L213" s="23" t="str">
        <f t="shared" si="18"/>
        <v/>
      </c>
      <c r="M213" s="24" t="str">
        <f t="shared" si="19"/>
        <v/>
      </c>
      <c r="N213" s="15" t="str">
        <f t="shared" si="20"/>
        <v/>
      </c>
      <c r="O213" s="23" t="str">
        <f t="shared" si="21"/>
        <v/>
      </c>
      <c r="P213" s="23" t="str">
        <f>IF(B213="","",
IF(NOT(ISNUMBER(H213)),"Vắng",
IF(C213=1,IF(INDEX(Source!$A$1:$Q$1000,MATCH('Chi tiết'!B213,Source!$B$1:$B$1000,0),16)&lt;'Báo cáo'!$C$5,"Đi làm","Chốt trễ"),
IF(AND(C213=2,O213="Chốt trễ"),IF(INDEX(Source!$A$1:$Q$1000,MATCH('Chi tiết'!B213,Source!$B$1:$B$1000,0)+1,16)&lt;'Báo cáo'!$C$5,"Đi làm","Chốt trễ"),
IF(AND(C213=12,O213="Đi làm"),IF(INDEX(Source!$A$1:$Q$1000,MATCH('Chi tiết'!B213,Source!$B$1:$B$1000,0)+COUNTIFS(Source!$B$1:$B$1000,B213,Source!$Q$1:$Q$1000,"Sáng"),16)&lt;'Báo cáo'!$C$5,"Đi làm","Chốt trễ"),IF(O213="Chốt trễ",IF(INDEX(Source!$A$1:$Q$1000,MATCH('Chi tiết'!B213,Source!$B$1:$B$1000,0)+1,16)&lt;'Báo cáo'!$C$5,"Đi làm","Chốt trễ"),IF(INDEX(Source!$A$1:$Q$1000,MATCH('Chi tiết'!B213,Source!$B$1:$B$1000,0)+COUNTIFS(Source!$B$1:$B$1000,B213,Source!$Q$1:$Q$1000,"Sáng"),16)&lt;'Báo cáo'!$C$5,"Đi làm","Chốt trễ")))))))</f>
        <v/>
      </c>
      <c r="Q213" s="23" t="str">
        <f t="shared" si="22"/>
        <v/>
      </c>
      <c r="R213" s="14" t="str">
        <f t="shared" si="23"/>
        <v/>
      </c>
      <c r="S213" t="str">
        <f>IF(OR(_xlfn.NUMBERVALUE(E213)&gt;='Báo cáo'!$C$6,_xlfn.NUMBERVALUE(I213)&gt;='Báo cáo'!$C$6),CONCATENATE(_xlfn.NUMBERVALUE(E213),"/",_xlfn.NUMBERVALUE(I213)),"")</f>
        <v/>
      </c>
      <c r="T213" t="str">
        <f>IF(Q213="Vắng","",IF(M213&lt;='Báo cáo'!$C$7,M213,""))</f>
        <v/>
      </c>
      <c r="U213" t="str">
        <f ca="1">IF(COUNTIFS(Source!$B$1:$B$1000,'Chi tiết'!B213,Source!$S$1:$S$1000,"Có")=0,"",INDEX(Source!$A$1:$S$1000,MATCH('Chi tiết'!B213,Source!$B$1:$B$1000,0)-1+MATCH("Có",INDIRECT("Source!S"&amp;MATCH('Chi tiết'!B213,Source!$B$1:$B$1000,0)&amp;":S"&amp;MATCH('Chi tiết'!B213,Source!$B$1:$B$1000,0)+COUNTIF(Source!$B$1:$B$1000,'Chi tiết'!B213)),0),1))</f>
        <v/>
      </c>
      <c r="V213" s="2" t="str">
        <f>IF(B211="","",IF(N213&lt;='Báo cáo'!$C$9,N213,""))</f>
        <v/>
      </c>
    </row>
    <row r="214" spans="1:22" x14ac:dyDescent="0.25">
      <c r="A214" t="str">
        <v/>
      </c>
      <c r="B214" t="str">
        <v/>
      </c>
      <c r="C214" s="21" t="str">
        <v/>
      </c>
      <c r="D214" s="21" t="str">
        <v/>
      </c>
      <c r="E214" s="21" t="str">
        <v/>
      </c>
      <c r="F214" s="21" t="str">
        <v/>
      </c>
      <c r="G214" s="21" t="str">
        <v/>
      </c>
      <c r="H214" s="21" t="str">
        <v/>
      </c>
      <c r="I214" s="21" t="str">
        <v/>
      </c>
      <c r="J214" s="21" t="str">
        <v/>
      </c>
      <c r="K214" s="21" t="str">
        <v/>
      </c>
      <c r="L214" s="23" t="str">
        <f t="shared" si="18"/>
        <v/>
      </c>
      <c r="M214" s="24" t="str">
        <f t="shared" si="19"/>
        <v/>
      </c>
      <c r="N214" s="15" t="str">
        <f t="shared" si="20"/>
        <v/>
      </c>
      <c r="O214" s="23" t="str">
        <f t="shared" si="21"/>
        <v/>
      </c>
      <c r="P214" s="23" t="str">
        <f>IF(B214="","",
IF(NOT(ISNUMBER(H214)),"Vắng",
IF(C214=1,IF(INDEX(Source!$A$1:$Q$1000,MATCH('Chi tiết'!B214,Source!$B$1:$B$1000,0),16)&lt;'Báo cáo'!$C$5,"Đi làm","Chốt trễ"),
IF(AND(C214=2,O214="Chốt trễ"),IF(INDEX(Source!$A$1:$Q$1000,MATCH('Chi tiết'!B214,Source!$B$1:$B$1000,0)+1,16)&lt;'Báo cáo'!$C$5,"Đi làm","Chốt trễ"),
IF(AND(C214=12,O214="Đi làm"),IF(INDEX(Source!$A$1:$Q$1000,MATCH('Chi tiết'!B214,Source!$B$1:$B$1000,0)+COUNTIFS(Source!$B$1:$B$1000,B214,Source!$Q$1:$Q$1000,"Sáng"),16)&lt;'Báo cáo'!$C$5,"Đi làm","Chốt trễ"),IF(O214="Chốt trễ",IF(INDEX(Source!$A$1:$Q$1000,MATCH('Chi tiết'!B214,Source!$B$1:$B$1000,0)+1,16)&lt;'Báo cáo'!$C$5,"Đi làm","Chốt trễ"),IF(INDEX(Source!$A$1:$Q$1000,MATCH('Chi tiết'!B214,Source!$B$1:$B$1000,0)+COUNTIFS(Source!$B$1:$B$1000,B214,Source!$Q$1:$Q$1000,"Sáng"),16)&lt;'Báo cáo'!$C$5,"Đi làm","Chốt trễ")))))))</f>
        <v/>
      </c>
      <c r="Q214" s="23" t="str">
        <f t="shared" si="22"/>
        <v/>
      </c>
      <c r="R214" s="14" t="str">
        <f t="shared" si="23"/>
        <v/>
      </c>
      <c r="S214" t="str">
        <f>IF(OR(_xlfn.NUMBERVALUE(E214)&gt;='Báo cáo'!$C$6,_xlfn.NUMBERVALUE(I214)&gt;='Báo cáo'!$C$6),CONCATENATE(_xlfn.NUMBERVALUE(E214),"/",_xlfn.NUMBERVALUE(I214)),"")</f>
        <v/>
      </c>
      <c r="T214" t="str">
        <f>IF(Q214="Vắng","",IF(M214&lt;='Báo cáo'!$C$7,M214,""))</f>
        <v/>
      </c>
      <c r="U214" t="str">
        <f ca="1">IF(COUNTIFS(Source!$B$1:$B$1000,'Chi tiết'!B214,Source!$S$1:$S$1000,"Có")=0,"",INDEX(Source!$A$1:$S$1000,MATCH('Chi tiết'!B214,Source!$B$1:$B$1000,0)-1+MATCH("Có",INDIRECT("Source!S"&amp;MATCH('Chi tiết'!B214,Source!$B$1:$B$1000,0)&amp;":S"&amp;MATCH('Chi tiết'!B214,Source!$B$1:$B$1000,0)+COUNTIF(Source!$B$1:$B$1000,'Chi tiết'!B214)),0),1))</f>
        <v/>
      </c>
      <c r="V214" s="2" t="str">
        <f>IF(B212="","",IF(N214&lt;='Báo cáo'!$C$9,N214,""))</f>
        <v/>
      </c>
    </row>
    <row r="215" spans="1:22" x14ac:dyDescent="0.25">
      <c r="A215" t="str">
        <v/>
      </c>
      <c r="B215" t="str">
        <v/>
      </c>
      <c r="C215" s="21" t="str">
        <v/>
      </c>
      <c r="D215" s="21" t="str">
        <v/>
      </c>
      <c r="E215" s="21" t="str">
        <v/>
      </c>
      <c r="F215" s="21" t="str">
        <v/>
      </c>
      <c r="G215" s="21" t="str">
        <v/>
      </c>
      <c r="H215" s="21" t="str">
        <v/>
      </c>
      <c r="I215" s="21" t="str">
        <v/>
      </c>
      <c r="J215" s="21" t="str">
        <v/>
      </c>
      <c r="K215" s="21" t="str">
        <v/>
      </c>
      <c r="L215" s="23" t="str">
        <f t="shared" si="18"/>
        <v/>
      </c>
      <c r="M215" s="24" t="str">
        <f t="shared" si="19"/>
        <v/>
      </c>
      <c r="N215" s="15" t="str">
        <f t="shared" si="20"/>
        <v/>
      </c>
      <c r="O215" s="23" t="str">
        <f t="shared" si="21"/>
        <v/>
      </c>
      <c r="P215" s="23" t="str">
        <f>IF(B215="","",
IF(NOT(ISNUMBER(H215)),"Vắng",
IF(C215=1,IF(INDEX(Source!$A$1:$Q$1000,MATCH('Chi tiết'!B215,Source!$B$1:$B$1000,0),16)&lt;'Báo cáo'!$C$5,"Đi làm","Chốt trễ"),
IF(AND(C215=2,O215="Chốt trễ"),IF(INDEX(Source!$A$1:$Q$1000,MATCH('Chi tiết'!B215,Source!$B$1:$B$1000,0)+1,16)&lt;'Báo cáo'!$C$5,"Đi làm","Chốt trễ"),
IF(AND(C215=12,O215="Đi làm"),IF(INDEX(Source!$A$1:$Q$1000,MATCH('Chi tiết'!B215,Source!$B$1:$B$1000,0)+COUNTIFS(Source!$B$1:$B$1000,B215,Source!$Q$1:$Q$1000,"Sáng"),16)&lt;'Báo cáo'!$C$5,"Đi làm","Chốt trễ"),IF(O215="Chốt trễ",IF(INDEX(Source!$A$1:$Q$1000,MATCH('Chi tiết'!B215,Source!$B$1:$B$1000,0)+1,16)&lt;'Báo cáo'!$C$5,"Đi làm","Chốt trễ"),IF(INDEX(Source!$A$1:$Q$1000,MATCH('Chi tiết'!B215,Source!$B$1:$B$1000,0)+COUNTIFS(Source!$B$1:$B$1000,B215,Source!$Q$1:$Q$1000,"Sáng"),16)&lt;'Báo cáo'!$C$5,"Đi làm","Chốt trễ")))))))</f>
        <v/>
      </c>
      <c r="Q215" s="23" t="str">
        <f t="shared" si="22"/>
        <v/>
      </c>
      <c r="R215" s="14" t="str">
        <f t="shared" si="23"/>
        <v/>
      </c>
      <c r="S215" t="str">
        <f>IF(OR(_xlfn.NUMBERVALUE(E215)&gt;='Báo cáo'!$C$6,_xlfn.NUMBERVALUE(I215)&gt;='Báo cáo'!$C$6),CONCATENATE(_xlfn.NUMBERVALUE(E215),"/",_xlfn.NUMBERVALUE(I215)),"")</f>
        <v/>
      </c>
      <c r="T215" t="str">
        <f>IF(Q215="Vắng","",IF(M215&lt;='Báo cáo'!$C$7,M215,""))</f>
        <v/>
      </c>
      <c r="U215" t="str">
        <f ca="1">IF(COUNTIFS(Source!$B$1:$B$1000,'Chi tiết'!B215,Source!$S$1:$S$1000,"Có")=0,"",INDEX(Source!$A$1:$S$1000,MATCH('Chi tiết'!B215,Source!$B$1:$B$1000,0)-1+MATCH("Có",INDIRECT("Source!S"&amp;MATCH('Chi tiết'!B215,Source!$B$1:$B$1000,0)&amp;":S"&amp;MATCH('Chi tiết'!B215,Source!$B$1:$B$1000,0)+COUNTIF(Source!$B$1:$B$1000,'Chi tiết'!B215)),0),1))</f>
        <v/>
      </c>
      <c r="V215" s="2" t="str">
        <f>IF(B213="","",IF(N215&lt;='Báo cáo'!$C$9,N215,""))</f>
        <v/>
      </c>
    </row>
    <row r="216" spans="1:22" x14ac:dyDescent="0.25">
      <c r="A216" t="str">
        <v/>
      </c>
      <c r="B216" t="str">
        <v/>
      </c>
      <c r="C216" s="21" t="str">
        <v/>
      </c>
      <c r="D216" s="21" t="str">
        <v/>
      </c>
      <c r="E216" s="21" t="str">
        <v/>
      </c>
      <c r="F216" s="21" t="str">
        <v/>
      </c>
      <c r="G216" s="21" t="str">
        <v/>
      </c>
      <c r="H216" s="21" t="str">
        <v/>
      </c>
      <c r="I216" s="21" t="str">
        <v/>
      </c>
      <c r="J216" s="21" t="str">
        <v/>
      </c>
      <c r="K216" s="21" t="str">
        <v/>
      </c>
      <c r="L216" s="23" t="str">
        <f t="shared" si="18"/>
        <v/>
      </c>
      <c r="M216" s="24" t="str">
        <f t="shared" si="19"/>
        <v/>
      </c>
      <c r="N216" s="15" t="str">
        <f t="shared" si="20"/>
        <v/>
      </c>
      <c r="O216" s="23" t="str">
        <f t="shared" si="21"/>
        <v/>
      </c>
      <c r="P216" s="23" t="str">
        <f>IF(B216="","",
IF(NOT(ISNUMBER(H216)),"Vắng",
IF(C216=1,IF(INDEX(Source!$A$1:$Q$1000,MATCH('Chi tiết'!B216,Source!$B$1:$B$1000,0),16)&lt;'Báo cáo'!$C$5,"Đi làm","Chốt trễ"),
IF(AND(C216=2,O216="Chốt trễ"),IF(INDEX(Source!$A$1:$Q$1000,MATCH('Chi tiết'!B216,Source!$B$1:$B$1000,0)+1,16)&lt;'Báo cáo'!$C$5,"Đi làm","Chốt trễ"),
IF(AND(C216=12,O216="Đi làm"),IF(INDEX(Source!$A$1:$Q$1000,MATCH('Chi tiết'!B216,Source!$B$1:$B$1000,0)+COUNTIFS(Source!$B$1:$B$1000,B216,Source!$Q$1:$Q$1000,"Sáng"),16)&lt;'Báo cáo'!$C$5,"Đi làm","Chốt trễ"),IF(O216="Chốt trễ",IF(INDEX(Source!$A$1:$Q$1000,MATCH('Chi tiết'!B216,Source!$B$1:$B$1000,0)+1,16)&lt;'Báo cáo'!$C$5,"Đi làm","Chốt trễ"),IF(INDEX(Source!$A$1:$Q$1000,MATCH('Chi tiết'!B216,Source!$B$1:$B$1000,0)+COUNTIFS(Source!$B$1:$B$1000,B216,Source!$Q$1:$Q$1000,"Sáng"),16)&lt;'Báo cáo'!$C$5,"Đi làm","Chốt trễ")))))))</f>
        <v/>
      </c>
      <c r="Q216" s="23" t="str">
        <f t="shared" si="22"/>
        <v/>
      </c>
      <c r="R216" s="14" t="str">
        <f t="shared" si="23"/>
        <v/>
      </c>
      <c r="S216" t="str">
        <f>IF(OR(_xlfn.NUMBERVALUE(E216)&gt;='Báo cáo'!$C$6,_xlfn.NUMBERVALUE(I216)&gt;='Báo cáo'!$C$6),CONCATENATE(_xlfn.NUMBERVALUE(E216),"/",_xlfn.NUMBERVALUE(I216)),"")</f>
        <v/>
      </c>
      <c r="T216" t="str">
        <f>IF(Q216="Vắng","",IF(M216&lt;='Báo cáo'!$C$7,M216,""))</f>
        <v/>
      </c>
      <c r="U216" t="str">
        <f ca="1">IF(COUNTIFS(Source!$B$1:$B$1000,'Chi tiết'!B216,Source!$S$1:$S$1000,"Có")=0,"",INDEX(Source!$A$1:$S$1000,MATCH('Chi tiết'!B216,Source!$B$1:$B$1000,0)-1+MATCH("Có",INDIRECT("Source!S"&amp;MATCH('Chi tiết'!B216,Source!$B$1:$B$1000,0)&amp;":S"&amp;MATCH('Chi tiết'!B216,Source!$B$1:$B$1000,0)+COUNTIF(Source!$B$1:$B$1000,'Chi tiết'!B216)),0),1))</f>
        <v/>
      </c>
      <c r="V216" s="2" t="str">
        <f>IF(B214="","",IF(N216&lt;='Báo cáo'!$C$9,N216,""))</f>
        <v/>
      </c>
    </row>
    <row r="217" spans="1:22" x14ac:dyDescent="0.25">
      <c r="A217" t="str">
        <v/>
      </c>
      <c r="B217" t="str">
        <v/>
      </c>
      <c r="C217" s="21" t="str">
        <v/>
      </c>
      <c r="D217" s="21" t="str">
        <v/>
      </c>
      <c r="E217" s="21" t="str">
        <v/>
      </c>
      <c r="F217" s="21" t="str">
        <v/>
      </c>
      <c r="G217" s="21" t="str">
        <v/>
      </c>
      <c r="H217" s="21" t="str">
        <v/>
      </c>
      <c r="I217" s="21" t="str">
        <v/>
      </c>
      <c r="J217" s="21" t="str">
        <v/>
      </c>
      <c r="K217" s="21" t="str">
        <v/>
      </c>
      <c r="L217" s="23" t="str">
        <f t="shared" si="18"/>
        <v/>
      </c>
      <c r="M217" s="24" t="str">
        <f t="shared" si="19"/>
        <v/>
      </c>
      <c r="N217" s="15" t="str">
        <f t="shared" si="20"/>
        <v/>
      </c>
      <c r="O217" s="23" t="str">
        <f t="shared" si="21"/>
        <v/>
      </c>
      <c r="P217" s="23" t="str">
        <f>IF(B217="","",
IF(NOT(ISNUMBER(H217)),"Vắng",
IF(C217=1,IF(INDEX(Source!$A$1:$Q$1000,MATCH('Chi tiết'!B217,Source!$B$1:$B$1000,0),16)&lt;'Báo cáo'!$C$5,"Đi làm","Chốt trễ"),
IF(AND(C217=2,O217="Chốt trễ"),IF(INDEX(Source!$A$1:$Q$1000,MATCH('Chi tiết'!B217,Source!$B$1:$B$1000,0)+1,16)&lt;'Báo cáo'!$C$5,"Đi làm","Chốt trễ"),
IF(AND(C217=12,O217="Đi làm"),IF(INDEX(Source!$A$1:$Q$1000,MATCH('Chi tiết'!B217,Source!$B$1:$B$1000,0)+COUNTIFS(Source!$B$1:$B$1000,B217,Source!$Q$1:$Q$1000,"Sáng"),16)&lt;'Báo cáo'!$C$5,"Đi làm","Chốt trễ"),IF(O217="Chốt trễ",IF(INDEX(Source!$A$1:$Q$1000,MATCH('Chi tiết'!B217,Source!$B$1:$B$1000,0)+1,16)&lt;'Báo cáo'!$C$5,"Đi làm","Chốt trễ"),IF(INDEX(Source!$A$1:$Q$1000,MATCH('Chi tiết'!B217,Source!$B$1:$B$1000,0)+COUNTIFS(Source!$B$1:$B$1000,B217,Source!$Q$1:$Q$1000,"Sáng"),16)&lt;'Báo cáo'!$C$5,"Đi làm","Chốt trễ")))))))</f>
        <v/>
      </c>
      <c r="Q217" s="23" t="str">
        <f t="shared" si="22"/>
        <v/>
      </c>
      <c r="R217" s="14" t="str">
        <f t="shared" si="23"/>
        <v/>
      </c>
      <c r="S217" t="str">
        <f>IF(OR(_xlfn.NUMBERVALUE(E217)&gt;='Báo cáo'!$C$6,_xlfn.NUMBERVALUE(I217)&gt;='Báo cáo'!$C$6),CONCATENATE(_xlfn.NUMBERVALUE(E217),"/",_xlfn.NUMBERVALUE(I217)),"")</f>
        <v/>
      </c>
      <c r="T217" t="str">
        <f>IF(Q217="Vắng","",IF(M217&lt;='Báo cáo'!$C$7,M217,""))</f>
        <v/>
      </c>
      <c r="U217" t="str">
        <f ca="1">IF(COUNTIFS(Source!$B$1:$B$1000,'Chi tiết'!B217,Source!$S$1:$S$1000,"Có")=0,"",INDEX(Source!$A$1:$S$1000,MATCH('Chi tiết'!B217,Source!$B$1:$B$1000,0)-1+MATCH("Có",INDIRECT("Source!S"&amp;MATCH('Chi tiết'!B217,Source!$B$1:$B$1000,0)&amp;":S"&amp;MATCH('Chi tiết'!B217,Source!$B$1:$B$1000,0)+COUNTIF(Source!$B$1:$B$1000,'Chi tiết'!B217)),0),1))</f>
        <v/>
      </c>
      <c r="V217" s="2" t="str">
        <f>IF(B215="","",IF(N217&lt;='Báo cáo'!$C$9,N217,""))</f>
        <v/>
      </c>
    </row>
    <row r="218" spans="1:22" x14ac:dyDescent="0.25">
      <c r="A218" t="str">
        <v/>
      </c>
      <c r="B218" t="str">
        <v/>
      </c>
      <c r="C218" s="21" t="str">
        <v/>
      </c>
      <c r="D218" s="21" t="str">
        <v/>
      </c>
      <c r="E218" s="21" t="str">
        <v/>
      </c>
      <c r="F218" s="21" t="str">
        <v/>
      </c>
      <c r="G218" s="21" t="str">
        <v/>
      </c>
      <c r="H218" s="21" t="str">
        <v/>
      </c>
      <c r="I218" s="21" t="str">
        <v/>
      </c>
      <c r="J218" s="21" t="str">
        <v/>
      </c>
      <c r="K218" s="21" t="str">
        <v/>
      </c>
      <c r="L218" s="23" t="str">
        <f t="shared" si="18"/>
        <v/>
      </c>
      <c r="M218" s="24" t="str">
        <f t="shared" si="19"/>
        <v/>
      </c>
      <c r="N218" s="15" t="str">
        <f t="shared" si="20"/>
        <v/>
      </c>
      <c r="O218" s="23" t="str">
        <f t="shared" si="21"/>
        <v/>
      </c>
      <c r="P218" s="23" t="str">
        <f>IF(B218="","",
IF(NOT(ISNUMBER(H218)),"Vắng",
IF(C218=1,IF(INDEX(Source!$A$1:$Q$1000,MATCH('Chi tiết'!B218,Source!$B$1:$B$1000,0),16)&lt;'Báo cáo'!$C$5,"Đi làm","Chốt trễ"),
IF(AND(C218=2,O218="Chốt trễ"),IF(INDEX(Source!$A$1:$Q$1000,MATCH('Chi tiết'!B218,Source!$B$1:$B$1000,0)+1,16)&lt;'Báo cáo'!$C$5,"Đi làm","Chốt trễ"),
IF(AND(C218=12,O218="Đi làm"),IF(INDEX(Source!$A$1:$Q$1000,MATCH('Chi tiết'!B218,Source!$B$1:$B$1000,0)+COUNTIFS(Source!$B$1:$B$1000,B218,Source!$Q$1:$Q$1000,"Sáng"),16)&lt;'Báo cáo'!$C$5,"Đi làm","Chốt trễ"),IF(O218="Chốt trễ",IF(INDEX(Source!$A$1:$Q$1000,MATCH('Chi tiết'!B218,Source!$B$1:$B$1000,0)+1,16)&lt;'Báo cáo'!$C$5,"Đi làm","Chốt trễ"),IF(INDEX(Source!$A$1:$Q$1000,MATCH('Chi tiết'!B218,Source!$B$1:$B$1000,0)+COUNTIFS(Source!$B$1:$B$1000,B218,Source!$Q$1:$Q$1000,"Sáng"),16)&lt;'Báo cáo'!$C$5,"Đi làm","Chốt trễ")))))))</f>
        <v/>
      </c>
      <c r="Q218" s="23" t="str">
        <f t="shared" si="22"/>
        <v/>
      </c>
      <c r="R218" s="14" t="str">
        <f t="shared" si="23"/>
        <v/>
      </c>
      <c r="S218" t="str">
        <f>IF(OR(_xlfn.NUMBERVALUE(E218)&gt;='Báo cáo'!$C$6,_xlfn.NUMBERVALUE(I218)&gt;='Báo cáo'!$C$6),CONCATENATE(_xlfn.NUMBERVALUE(E218),"/",_xlfn.NUMBERVALUE(I218)),"")</f>
        <v/>
      </c>
      <c r="T218" t="str">
        <f>IF(Q218="Vắng","",IF(M218&lt;='Báo cáo'!$C$7,M218,""))</f>
        <v/>
      </c>
      <c r="U218" t="str">
        <f ca="1">IF(COUNTIFS(Source!$B$1:$B$1000,'Chi tiết'!B218,Source!$S$1:$S$1000,"Có")=0,"",INDEX(Source!$A$1:$S$1000,MATCH('Chi tiết'!B218,Source!$B$1:$B$1000,0)-1+MATCH("Có",INDIRECT("Source!S"&amp;MATCH('Chi tiết'!B218,Source!$B$1:$B$1000,0)&amp;":S"&amp;MATCH('Chi tiết'!B218,Source!$B$1:$B$1000,0)+COUNTIF(Source!$B$1:$B$1000,'Chi tiết'!B218)),0),1))</f>
        <v/>
      </c>
      <c r="V218" s="2" t="str">
        <f>IF(B216="","",IF(N218&lt;='Báo cáo'!$C$9,N218,""))</f>
        <v/>
      </c>
    </row>
    <row r="219" spans="1:22" x14ac:dyDescent="0.25">
      <c r="A219" t="str">
        <v/>
      </c>
      <c r="B219" t="str">
        <v/>
      </c>
      <c r="C219" s="21" t="str">
        <v/>
      </c>
      <c r="D219" s="21" t="str">
        <v/>
      </c>
      <c r="E219" s="21" t="str">
        <v/>
      </c>
      <c r="F219" s="21" t="str">
        <v/>
      </c>
      <c r="G219" s="21" t="str">
        <v/>
      </c>
      <c r="H219" s="21" t="str">
        <v/>
      </c>
      <c r="I219" s="21" t="str">
        <v/>
      </c>
      <c r="J219" s="21" t="str">
        <v/>
      </c>
      <c r="K219" s="21" t="str">
        <v/>
      </c>
      <c r="L219" s="23" t="str">
        <f t="shared" si="18"/>
        <v/>
      </c>
      <c r="M219" s="24" t="str">
        <f t="shared" si="19"/>
        <v/>
      </c>
      <c r="N219" s="15" t="str">
        <f t="shared" si="20"/>
        <v/>
      </c>
      <c r="O219" s="23" t="str">
        <f t="shared" si="21"/>
        <v/>
      </c>
      <c r="P219" s="23" t="str">
        <f>IF(B219="","",
IF(NOT(ISNUMBER(H219)),"Vắng",
IF(C219=1,IF(INDEX(Source!$A$1:$Q$1000,MATCH('Chi tiết'!B219,Source!$B$1:$B$1000,0),16)&lt;'Báo cáo'!$C$5,"Đi làm","Chốt trễ"),
IF(AND(C219=2,O219="Chốt trễ"),IF(INDEX(Source!$A$1:$Q$1000,MATCH('Chi tiết'!B219,Source!$B$1:$B$1000,0)+1,16)&lt;'Báo cáo'!$C$5,"Đi làm","Chốt trễ"),
IF(AND(C219=12,O219="Đi làm"),IF(INDEX(Source!$A$1:$Q$1000,MATCH('Chi tiết'!B219,Source!$B$1:$B$1000,0)+COUNTIFS(Source!$B$1:$B$1000,B219,Source!$Q$1:$Q$1000,"Sáng"),16)&lt;'Báo cáo'!$C$5,"Đi làm","Chốt trễ"),IF(O219="Chốt trễ",IF(INDEX(Source!$A$1:$Q$1000,MATCH('Chi tiết'!B219,Source!$B$1:$B$1000,0)+1,16)&lt;'Báo cáo'!$C$5,"Đi làm","Chốt trễ"),IF(INDEX(Source!$A$1:$Q$1000,MATCH('Chi tiết'!B219,Source!$B$1:$B$1000,0)+COUNTIFS(Source!$B$1:$B$1000,B219,Source!$Q$1:$Q$1000,"Sáng"),16)&lt;'Báo cáo'!$C$5,"Đi làm","Chốt trễ")))))))</f>
        <v/>
      </c>
      <c r="Q219" s="23" t="str">
        <f t="shared" si="22"/>
        <v/>
      </c>
      <c r="R219" s="14" t="str">
        <f t="shared" si="23"/>
        <v/>
      </c>
      <c r="S219" t="str">
        <f>IF(OR(_xlfn.NUMBERVALUE(E219)&gt;='Báo cáo'!$C$6,_xlfn.NUMBERVALUE(I219)&gt;='Báo cáo'!$C$6),CONCATENATE(_xlfn.NUMBERVALUE(E219),"/",_xlfn.NUMBERVALUE(I219)),"")</f>
        <v/>
      </c>
      <c r="T219" t="str">
        <f>IF(Q219="Vắng","",IF(M219&lt;='Báo cáo'!$C$7,M219,""))</f>
        <v/>
      </c>
      <c r="U219" t="str">
        <f ca="1">IF(COUNTIFS(Source!$B$1:$B$1000,'Chi tiết'!B219,Source!$S$1:$S$1000,"Có")=0,"",INDEX(Source!$A$1:$S$1000,MATCH('Chi tiết'!B219,Source!$B$1:$B$1000,0)-1+MATCH("Có",INDIRECT("Source!S"&amp;MATCH('Chi tiết'!B219,Source!$B$1:$B$1000,0)&amp;":S"&amp;MATCH('Chi tiết'!B219,Source!$B$1:$B$1000,0)+COUNTIF(Source!$B$1:$B$1000,'Chi tiết'!B219)),0),1))</f>
        <v/>
      </c>
      <c r="V219" s="2" t="str">
        <f>IF(B217="","",IF(N219&lt;='Báo cáo'!$C$9,N219,""))</f>
        <v/>
      </c>
    </row>
    <row r="220" spans="1:22" x14ac:dyDescent="0.25">
      <c r="A220" t="str">
        <v/>
      </c>
      <c r="B220" t="str">
        <v/>
      </c>
      <c r="C220" s="21" t="str">
        <v/>
      </c>
      <c r="D220" s="21" t="str">
        <v/>
      </c>
      <c r="E220" s="21" t="str">
        <v/>
      </c>
      <c r="F220" s="21" t="str">
        <v/>
      </c>
      <c r="G220" s="21" t="str">
        <v/>
      </c>
      <c r="H220" s="21" t="str">
        <v/>
      </c>
      <c r="I220" s="21" t="str">
        <v/>
      </c>
      <c r="J220" s="21" t="str">
        <v/>
      </c>
      <c r="K220" s="21" t="str">
        <v/>
      </c>
      <c r="L220" s="23" t="str">
        <f t="shared" si="18"/>
        <v/>
      </c>
      <c r="M220" s="24" t="str">
        <f t="shared" si="19"/>
        <v/>
      </c>
      <c r="N220" s="15" t="str">
        <f t="shared" si="20"/>
        <v/>
      </c>
      <c r="O220" s="23" t="str">
        <f t="shared" si="21"/>
        <v/>
      </c>
      <c r="P220" s="23" t="str">
        <f>IF(B220="","",
IF(NOT(ISNUMBER(H220)),"Vắng",
IF(C220=1,IF(INDEX(Source!$A$1:$Q$1000,MATCH('Chi tiết'!B220,Source!$B$1:$B$1000,0),16)&lt;'Báo cáo'!$C$5,"Đi làm","Chốt trễ"),
IF(AND(C220=2,O220="Chốt trễ"),IF(INDEX(Source!$A$1:$Q$1000,MATCH('Chi tiết'!B220,Source!$B$1:$B$1000,0)+1,16)&lt;'Báo cáo'!$C$5,"Đi làm","Chốt trễ"),
IF(AND(C220=12,O220="Đi làm"),IF(INDEX(Source!$A$1:$Q$1000,MATCH('Chi tiết'!B220,Source!$B$1:$B$1000,0)+COUNTIFS(Source!$B$1:$B$1000,B220,Source!$Q$1:$Q$1000,"Sáng"),16)&lt;'Báo cáo'!$C$5,"Đi làm","Chốt trễ"),IF(O220="Chốt trễ",IF(INDEX(Source!$A$1:$Q$1000,MATCH('Chi tiết'!B220,Source!$B$1:$B$1000,0)+1,16)&lt;'Báo cáo'!$C$5,"Đi làm","Chốt trễ"),IF(INDEX(Source!$A$1:$Q$1000,MATCH('Chi tiết'!B220,Source!$B$1:$B$1000,0)+COUNTIFS(Source!$B$1:$B$1000,B220,Source!$Q$1:$Q$1000,"Sáng"),16)&lt;'Báo cáo'!$C$5,"Đi làm","Chốt trễ")))))))</f>
        <v/>
      </c>
      <c r="Q220" s="23" t="str">
        <f t="shared" si="22"/>
        <v/>
      </c>
      <c r="R220" s="14" t="str">
        <f t="shared" si="23"/>
        <v/>
      </c>
      <c r="S220" t="str">
        <f>IF(OR(_xlfn.NUMBERVALUE(E220)&gt;='Báo cáo'!$C$6,_xlfn.NUMBERVALUE(I220)&gt;='Báo cáo'!$C$6),CONCATENATE(_xlfn.NUMBERVALUE(E220),"/",_xlfn.NUMBERVALUE(I220)),"")</f>
        <v/>
      </c>
      <c r="T220" t="str">
        <f>IF(Q220="Vắng","",IF(M220&lt;='Báo cáo'!$C$7,M220,""))</f>
        <v/>
      </c>
      <c r="U220" t="str">
        <f ca="1">IF(COUNTIFS(Source!$B$1:$B$1000,'Chi tiết'!B220,Source!$S$1:$S$1000,"Có")=0,"",INDEX(Source!$A$1:$S$1000,MATCH('Chi tiết'!B220,Source!$B$1:$B$1000,0)-1+MATCH("Có",INDIRECT("Source!S"&amp;MATCH('Chi tiết'!B220,Source!$B$1:$B$1000,0)&amp;":S"&amp;MATCH('Chi tiết'!B220,Source!$B$1:$B$1000,0)+COUNTIF(Source!$B$1:$B$1000,'Chi tiết'!B220)),0),1))</f>
        <v/>
      </c>
      <c r="V220" s="2" t="str">
        <f>IF(B218="","",IF(N220&lt;='Báo cáo'!$C$9,N220,""))</f>
        <v/>
      </c>
    </row>
    <row r="221" spans="1:22" x14ac:dyDescent="0.25">
      <c r="A221" t="str">
        <v/>
      </c>
      <c r="B221" t="str">
        <v/>
      </c>
      <c r="C221" s="21" t="str">
        <v/>
      </c>
      <c r="D221" s="21" t="str">
        <v/>
      </c>
      <c r="E221" s="21" t="str">
        <v/>
      </c>
      <c r="F221" s="21" t="str">
        <v/>
      </c>
      <c r="G221" s="21" t="str">
        <v/>
      </c>
      <c r="H221" s="21" t="str">
        <v/>
      </c>
      <c r="I221" s="21" t="str">
        <v/>
      </c>
      <c r="J221" s="21" t="str">
        <v/>
      </c>
      <c r="K221" s="21" t="str">
        <v/>
      </c>
      <c r="L221" s="23" t="str">
        <f t="shared" si="18"/>
        <v/>
      </c>
      <c r="M221" s="24" t="str">
        <f t="shared" si="19"/>
        <v/>
      </c>
      <c r="N221" s="15" t="str">
        <f t="shared" si="20"/>
        <v/>
      </c>
      <c r="O221" s="23" t="str">
        <f t="shared" si="21"/>
        <v/>
      </c>
      <c r="P221" s="23" t="str">
        <f>IF(B221="","",
IF(NOT(ISNUMBER(H221)),"Vắng",
IF(C221=1,IF(INDEX(Source!$A$1:$Q$1000,MATCH('Chi tiết'!B221,Source!$B$1:$B$1000,0),16)&lt;'Báo cáo'!$C$5,"Đi làm","Chốt trễ"),
IF(AND(C221=2,O221="Chốt trễ"),IF(INDEX(Source!$A$1:$Q$1000,MATCH('Chi tiết'!B221,Source!$B$1:$B$1000,0)+1,16)&lt;'Báo cáo'!$C$5,"Đi làm","Chốt trễ"),
IF(AND(C221=12,O221="Đi làm"),IF(INDEX(Source!$A$1:$Q$1000,MATCH('Chi tiết'!B221,Source!$B$1:$B$1000,0)+COUNTIFS(Source!$B$1:$B$1000,B221,Source!$Q$1:$Q$1000,"Sáng"),16)&lt;'Báo cáo'!$C$5,"Đi làm","Chốt trễ"),IF(O221="Chốt trễ",IF(INDEX(Source!$A$1:$Q$1000,MATCH('Chi tiết'!B221,Source!$B$1:$B$1000,0)+1,16)&lt;'Báo cáo'!$C$5,"Đi làm","Chốt trễ"),IF(INDEX(Source!$A$1:$Q$1000,MATCH('Chi tiết'!B221,Source!$B$1:$B$1000,0)+COUNTIFS(Source!$B$1:$B$1000,B221,Source!$Q$1:$Q$1000,"Sáng"),16)&lt;'Báo cáo'!$C$5,"Đi làm","Chốt trễ")))))))</f>
        <v/>
      </c>
      <c r="Q221" s="23" t="str">
        <f t="shared" si="22"/>
        <v/>
      </c>
      <c r="R221" s="14" t="str">
        <f t="shared" si="23"/>
        <v/>
      </c>
      <c r="S221" t="str">
        <f>IF(OR(_xlfn.NUMBERVALUE(E221)&gt;='Báo cáo'!$C$6,_xlfn.NUMBERVALUE(I221)&gt;='Báo cáo'!$C$6),CONCATENATE(_xlfn.NUMBERVALUE(E221),"/",_xlfn.NUMBERVALUE(I221)),"")</f>
        <v/>
      </c>
      <c r="T221" t="str">
        <f>IF(Q221="Vắng","",IF(M221&lt;='Báo cáo'!$C$7,M221,""))</f>
        <v/>
      </c>
      <c r="U221" t="str">
        <f ca="1">IF(COUNTIFS(Source!$B$1:$B$1000,'Chi tiết'!B221,Source!$S$1:$S$1000,"Có")=0,"",INDEX(Source!$A$1:$S$1000,MATCH('Chi tiết'!B221,Source!$B$1:$B$1000,0)-1+MATCH("Có",INDIRECT("Source!S"&amp;MATCH('Chi tiết'!B221,Source!$B$1:$B$1000,0)&amp;":S"&amp;MATCH('Chi tiết'!B221,Source!$B$1:$B$1000,0)+COUNTIF(Source!$B$1:$B$1000,'Chi tiết'!B221)),0),1))</f>
        <v/>
      </c>
      <c r="V221" s="2" t="str">
        <f>IF(B219="","",IF(N221&lt;='Báo cáo'!$C$9,N221,""))</f>
        <v/>
      </c>
    </row>
    <row r="222" spans="1:22" x14ac:dyDescent="0.25">
      <c r="A222" t="str">
        <v/>
      </c>
      <c r="B222" t="str">
        <v/>
      </c>
      <c r="C222" s="21" t="str">
        <v/>
      </c>
      <c r="D222" s="21" t="str">
        <v/>
      </c>
      <c r="E222" s="21" t="str">
        <v/>
      </c>
      <c r="F222" s="21" t="str">
        <v/>
      </c>
      <c r="G222" s="21" t="str">
        <v/>
      </c>
      <c r="H222" s="21" t="str">
        <v/>
      </c>
      <c r="I222" s="21" t="str">
        <v/>
      </c>
      <c r="J222" s="21" t="str">
        <v/>
      </c>
      <c r="K222" s="21" t="str">
        <v/>
      </c>
      <c r="L222" s="23" t="str">
        <f t="shared" si="18"/>
        <v/>
      </c>
      <c r="M222" s="24" t="str">
        <f t="shared" si="19"/>
        <v/>
      </c>
      <c r="N222" s="15" t="str">
        <f t="shared" si="20"/>
        <v/>
      </c>
      <c r="O222" s="23" t="str">
        <f t="shared" si="21"/>
        <v/>
      </c>
      <c r="P222" s="23" t="str">
        <f>IF(B222="","",
IF(NOT(ISNUMBER(H222)),"Vắng",
IF(C222=1,IF(INDEX(Source!$A$1:$Q$1000,MATCH('Chi tiết'!B222,Source!$B$1:$B$1000,0),16)&lt;'Báo cáo'!$C$5,"Đi làm","Chốt trễ"),
IF(AND(C222=2,O222="Chốt trễ"),IF(INDEX(Source!$A$1:$Q$1000,MATCH('Chi tiết'!B222,Source!$B$1:$B$1000,0)+1,16)&lt;'Báo cáo'!$C$5,"Đi làm","Chốt trễ"),
IF(AND(C222=12,O222="Đi làm"),IF(INDEX(Source!$A$1:$Q$1000,MATCH('Chi tiết'!B222,Source!$B$1:$B$1000,0)+COUNTIFS(Source!$B$1:$B$1000,B222,Source!$Q$1:$Q$1000,"Sáng"),16)&lt;'Báo cáo'!$C$5,"Đi làm","Chốt trễ"),IF(O222="Chốt trễ",IF(INDEX(Source!$A$1:$Q$1000,MATCH('Chi tiết'!B222,Source!$B$1:$B$1000,0)+1,16)&lt;'Báo cáo'!$C$5,"Đi làm","Chốt trễ"),IF(INDEX(Source!$A$1:$Q$1000,MATCH('Chi tiết'!B222,Source!$B$1:$B$1000,0)+COUNTIFS(Source!$B$1:$B$1000,B222,Source!$Q$1:$Q$1000,"Sáng"),16)&lt;'Báo cáo'!$C$5,"Đi làm","Chốt trễ")))))))</f>
        <v/>
      </c>
      <c r="Q222" s="23" t="str">
        <f t="shared" si="22"/>
        <v/>
      </c>
      <c r="R222" s="14" t="str">
        <f t="shared" si="23"/>
        <v/>
      </c>
      <c r="S222" t="str">
        <f>IF(OR(_xlfn.NUMBERVALUE(E222)&gt;='Báo cáo'!$C$6,_xlfn.NUMBERVALUE(I222)&gt;='Báo cáo'!$C$6),CONCATENATE(_xlfn.NUMBERVALUE(E222),"/",_xlfn.NUMBERVALUE(I222)),"")</f>
        <v/>
      </c>
      <c r="T222" t="str">
        <f>IF(Q222="Vắng","",IF(M222&lt;='Báo cáo'!$C$7,M222,""))</f>
        <v/>
      </c>
      <c r="U222" t="str">
        <f ca="1">IF(COUNTIFS(Source!$B$1:$B$1000,'Chi tiết'!B222,Source!$S$1:$S$1000,"Có")=0,"",INDEX(Source!$A$1:$S$1000,MATCH('Chi tiết'!B222,Source!$B$1:$B$1000,0)-1+MATCH("Có",INDIRECT("Source!S"&amp;MATCH('Chi tiết'!B222,Source!$B$1:$B$1000,0)&amp;":S"&amp;MATCH('Chi tiết'!B222,Source!$B$1:$B$1000,0)+COUNTIF(Source!$B$1:$B$1000,'Chi tiết'!B222)),0),1))</f>
        <v/>
      </c>
      <c r="V222" s="2" t="str">
        <f>IF(B220="","",IF(N222&lt;='Báo cáo'!$C$9,N222,""))</f>
        <v/>
      </c>
    </row>
    <row r="223" spans="1:22" x14ac:dyDescent="0.25">
      <c r="A223" t="str">
        <v/>
      </c>
      <c r="B223" t="str">
        <v/>
      </c>
      <c r="C223" s="21" t="str">
        <v/>
      </c>
      <c r="D223" s="21" t="str">
        <v/>
      </c>
      <c r="E223" s="21" t="str">
        <v/>
      </c>
      <c r="F223" s="21" t="str">
        <v/>
      </c>
      <c r="G223" s="21" t="str">
        <v/>
      </c>
      <c r="H223" s="21" t="str">
        <v/>
      </c>
      <c r="I223" s="21" t="str">
        <v/>
      </c>
      <c r="J223" s="21" t="str">
        <v/>
      </c>
      <c r="K223" s="21" t="str">
        <v/>
      </c>
      <c r="L223" s="23" t="str">
        <f t="shared" si="18"/>
        <v/>
      </c>
      <c r="M223" s="24" t="str">
        <f t="shared" si="19"/>
        <v/>
      </c>
      <c r="N223" s="15" t="str">
        <f t="shared" si="20"/>
        <v/>
      </c>
      <c r="O223" s="23" t="str">
        <f t="shared" si="21"/>
        <v/>
      </c>
      <c r="P223" s="23" t="str">
        <f>IF(B223="","",
IF(NOT(ISNUMBER(H223)),"Vắng",
IF(C223=1,IF(INDEX(Source!$A$1:$Q$1000,MATCH('Chi tiết'!B223,Source!$B$1:$B$1000,0),16)&lt;'Báo cáo'!$C$5,"Đi làm","Chốt trễ"),
IF(AND(C223=2,O223="Chốt trễ"),IF(INDEX(Source!$A$1:$Q$1000,MATCH('Chi tiết'!B223,Source!$B$1:$B$1000,0)+1,16)&lt;'Báo cáo'!$C$5,"Đi làm","Chốt trễ"),
IF(AND(C223=12,O223="Đi làm"),IF(INDEX(Source!$A$1:$Q$1000,MATCH('Chi tiết'!B223,Source!$B$1:$B$1000,0)+COUNTIFS(Source!$B$1:$B$1000,B223,Source!$Q$1:$Q$1000,"Sáng"),16)&lt;'Báo cáo'!$C$5,"Đi làm","Chốt trễ"),IF(O223="Chốt trễ",IF(INDEX(Source!$A$1:$Q$1000,MATCH('Chi tiết'!B223,Source!$B$1:$B$1000,0)+1,16)&lt;'Báo cáo'!$C$5,"Đi làm","Chốt trễ"),IF(INDEX(Source!$A$1:$Q$1000,MATCH('Chi tiết'!B223,Source!$B$1:$B$1000,0)+COUNTIFS(Source!$B$1:$B$1000,B223,Source!$Q$1:$Q$1000,"Sáng"),16)&lt;'Báo cáo'!$C$5,"Đi làm","Chốt trễ")))))))</f>
        <v/>
      </c>
      <c r="Q223" s="23" t="str">
        <f t="shared" si="22"/>
        <v/>
      </c>
      <c r="R223" s="14" t="str">
        <f t="shared" si="23"/>
        <v/>
      </c>
      <c r="S223" t="str">
        <f>IF(OR(_xlfn.NUMBERVALUE(E223)&gt;='Báo cáo'!$C$6,_xlfn.NUMBERVALUE(I223)&gt;='Báo cáo'!$C$6),CONCATENATE(_xlfn.NUMBERVALUE(E223),"/",_xlfn.NUMBERVALUE(I223)),"")</f>
        <v/>
      </c>
      <c r="T223" t="str">
        <f>IF(Q223="Vắng","",IF(M223&lt;='Báo cáo'!$C$7,M223,""))</f>
        <v/>
      </c>
      <c r="U223" t="str">
        <f ca="1">IF(COUNTIFS(Source!$B$1:$B$1000,'Chi tiết'!B223,Source!$S$1:$S$1000,"Có")=0,"",INDEX(Source!$A$1:$S$1000,MATCH('Chi tiết'!B223,Source!$B$1:$B$1000,0)-1+MATCH("Có",INDIRECT("Source!S"&amp;MATCH('Chi tiết'!B223,Source!$B$1:$B$1000,0)&amp;":S"&amp;MATCH('Chi tiết'!B223,Source!$B$1:$B$1000,0)+COUNTIF(Source!$B$1:$B$1000,'Chi tiết'!B223)),0),1))</f>
        <v/>
      </c>
      <c r="V223" s="2" t="str">
        <f>IF(B221="","",IF(N223&lt;='Báo cáo'!$C$9,N223,""))</f>
        <v/>
      </c>
    </row>
    <row r="224" spans="1:22" x14ac:dyDescent="0.25">
      <c r="A224" t="str">
        <v/>
      </c>
      <c r="B224" t="str">
        <v/>
      </c>
      <c r="C224" s="21" t="str">
        <v/>
      </c>
      <c r="D224" s="21" t="str">
        <v/>
      </c>
      <c r="E224" s="21" t="str">
        <v/>
      </c>
      <c r="F224" s="21" t="str">
        <v/>
      </c>
      <c r="G224" s="21" t="str">
        <v/>
      </c>
      <c r="H224" s="21" t="str">
        <v/>
      </c>
      <c r="I224" s="21" t="str">
        <v/>
      </c>
      <c r="J224" s="21" t="str">
        <v/>
      </c>
      <c r="K224" s="21" t="str">
        <v/>
      </c>
      <c r="L224" s="23" t="str">
        <f t="shared" si="18"/>
        <v/>
      </c>
      <c r="M224" s="24" t="str">
        <f t="shared" si="19"/>
        <v/>
      </c>
      <c r="N224" s="15" t="str">
        <f t="shared" si="20"/>
        <v/>
      </c>
      <c r="O224" s="23" t="str">
        <f t="shared" si="21"/>
        <v/>
      </c>
      <c r="P224" s="23" t="str">
        <f>IF(B224="","",
IF(NOT(ISNUMBER(H224)),"Vắng",
IF(C224=1,IF(INDEX(Source!$A$1:$Q$1000,MATCH('Chi tiết'!B224,Source!$B$1:$B$1000,0),16)&lt;'Báo cáo'!$C$5,"Đi làm","Chốt trễ"),
IF(AND(C224=2,O224="Chốt trễ"),IF(INDEX(Source!$A$1:$Q$1000,MATCH('Chi tiết'!B224,Source!$B$1:$B$1000,0)+1,16)&lt;'Báo cáo'!$C$5,"Đi làm","Chốt trễ"),
IF(AND(C224=12,O224="Đi làm"),IF(INDEX(Source!$A$1:$Q$1000,MATCH('Chi tiết'!B224,Source!$B$1:$B$1000,0)+COUNTIFS(Source!$B$1:$B$1000,B224,Source!$Q$1:$Q$1000,"Sáng"),16)&lt;'Báo cáo'!$C$5,"Đi làm","Chốt trễ"),IF(O224="Chốt trễ",IF(INDEX(Source!$A$1:$Q$1000,MATCH('Chi tiết'!B224,Source!$B$1:$B$1000,0)+1,16)&lt;'Báo cáo'!$C$5,"Đi làm","Chốt trễ"),IF(INDEX(Source!$A$1:$Q$1000,MATCH('Chi tiết'!B224,Source!$B$1:$B$1000,0)+COUNTIFS(Source!$B$1:$B$1000,B224,Source!$Q$1:$Q$1000,"Sáng"),16)&lt;'Báo cáo'!$C$5,"Đi làm","Chốt trễ")))))))</f>
        <v/>
      </c>
      <c r="Q224" s="23" t="str">
        <f t="shared" si="22"/>
        <v/>
      </c>
      <c r="R224" s="14" t="str">
        <f t="shared" si="23"/>
        <v/>
      </c>
      <c r="S224" t="str">
        <f>IF(OR(_xlfn.NUMBERVALUE(E224)&gt;='Báo cáo'!$C$6,_xlfn.NUMBERVALUE(I224)&gt;='Báo cáo'!$C$6),CONCATENATE(_xlfn.NUMBERVALUE(E224),"/",_xlfn.NUMBERVALUE(I224)),"")</f>
        <v/>
      </c>
      <c r="T224" t="str">
        <f>IF(Q224="Vắng","",IF(M224&lt;='Báo cáo'!$C$7,M224,""))</f>
        <v/>
      </c>
      <c r="U224" t="str">
        <f ca="1">IF(COUNTIFS(Source!$B$1:$B$1000,'Chi tiết'!B224,Source!$S$1:$S$1000,"Có")=0,"",INDEX(Source!$A$1:$S$1000,MATCH('Chi tiết'!B224,Source!$B$1:$B$1000,0)-1+MATCH("Có",INDIRECT("Source!S"&amp;MATCH('Chi tiết'!B224,Source!$B$1:$B$1000,0)&amp;":S"&amp;MATCH('Chi tiết'!B224,Source!$B$1:$B$1000,0)+COUNTIF(Source!$B$1:$B$1000,'Chi tiết'!B224)),0),1))</f>
        <v/>
      </c>
      <c r="V224" s="2" t="str">
        <f>IF(B222="","",IF(N224&lt;='Báo cáo'!$C$9,N224,""))</f>
        <v/>
      </c>
    </row>
    <row r="225" spans="1:22" x14ac:dyDescent="0.25">
      <c r="A225" t="str">
        <v/>
      </c>
      <c r="B225" t="str">
        <v/>
      </c>
      <c r="C225" s="21" t="str">
        <v/>
      </c>
      <c r="D225" s="21" t="str">
        <v/>
      </c>
      <c r="E225" s="21" t="str">
        <v/>
      </c>
      <c r="F225" s="21" t="str">
        <v/>
      </c>
      <c r="G225" s="21" t="str">
        <v/>
      </c>
      <c r="H225" s="21" t="str">
        <v/>
      </c>
      <c r="I225" s="21" t="str">
        <v/>
      </c>
      <c r="J225" s="21" t="str">
        <v/>
      </c>
      <c r="K225" s="21" t="str">
        <v/>
      </c>
      <c r="L225" s="23" t="str">
        <f t="shared" si="18"/>
        <v/>
      </c>
      <c r="M225" s="24" t="str">
        <f t="shared" si="19"/>
        <v/>
      </c>
      <c r="N225" s="15" t="str">
        <f t="shared" si="20"/>
        <v/>
      </c>
      <c r="O225" s="23" t="str">
        <f t="shared" si="21"/>
        <v/>
      </c>
      <c r="P225" s="23" t="str">
        <f>IF(B225="","",
IF(NOT(ISNUMBER(H225)),"Vắng",
IF(C225=1,IF(INDEX(Source!$A$1:$Q$1000,MATCH('Chi tiết'!B225,Source!$B$1:$B$1000,0),16)&lt;'Báo cáo'!$C$5,"Đi làm","Chốt trễ"),
IF(AND(C225=2,O225="Chốt trễ"),IF(INDEX(Source!$A$1:$Q$1000,MATCH('Chi tiết'!B225,Source!$B$1:$B$1000,0)+1,16)&lt;'Báo cáo'!$C$5,"Đi làm","Chốt trễ"),
IF(AND(C225=12,O225="Đi làm"),IF(INDEX(Source!$A$1:$Q$1000,MATCH('Chi tiết'!B225,Source!$B$1:$B$1000,0)+COUNTIFS(Source!$B$1:$B$1000,B225,Source!$Q$1:$Q$1000,"Sáng"),16)&lt;'Báo cáo'!$C$5,"Đi làm","Chốt trễ"),IF(O225="Chốt trễ",IF(INDEX(Source!$A$1:$Q$1000,MATCH('Chi tiết'!B225,Source!$B$1:$B$1000,0)+1,16)&lt;'Báo cáo'!$C$5,"Đi làm","Chốt trễ"),IF(INDEX(Source!$A$1:$Q$1000,MATCH('Chi tiết'!B225,Source!$B$1:$B$1000,0)+COUNTIFS(Source!$B$1:$B$1000,B225,Source!$Q$1:$Q$1000,"Sáng"),16)&lt;'Báo cáo'!$C$5,"Đi làm","Chốt trễ")))))))</f>
        <v/>
      </c>
      <c r="Q225" s="23" t="str">
        <f t="shared" si="22"/>
        <v/>
      </c>
      <c r="R225" s="14" t="str">
        <f t="shared" si="23"/>
        <v/>
      </c>
      <c r="S225" t="str">
        <f>IF(OR(_xlfn.NUMBERVALUE(E225)&gt;='Báo cáo'!$C$6,_xlfn.NUMBERVALUE(I225)&gt;='Báo cáo'!$C$6),CONCATENATE(_xlfn.NUMBERVALUE(E225),"/",_xlfn.NUMBERVALUE(I225)),"")</f>
        <v/>
      </c>
      <c r="T225" t="str">
        <f>IF(Q225="Vắng","",IF(M225&lt;='Báo cáo'!$C$7,M225,""))</f>
        <v/>
      </c>
      <c r="U225" t="str">
        <f ca="1">IF(COUNTIFS(Source!$B$1:$B$1000,'Chi tiết'!B225,Source!$S$1:$S$1000,"Có")=0,"",INDEX(Source!$A$1:$S$1000,MATCH('Chi tiết'!B225,Source!$B$1:$B$1000,0)-1+MATCH("Có",INDIRECT("Source!S"&amp;MATCH('Chi tiết'!B225,Source!$B$1:$B$1000,0)&amp;":S"&amp;MATCH('Chi tiết'!B225,Source!$B$1:$B$1000,0)+COUNTIF(Source!$B$1:$B$1000,'Chi tiết'!B225)),0),1))</f>
        <v/>
      </c>
      <c r="V225" s="2" t="str">
        <f>IF(B223="","",IF(N225&lt;='Báo cáo'!$C$9,N225,""))</f>
        <v/>
      </c>
    </row>
    <row r="226" spans="1:22" x14ac:dyDescent="0.25">
      <c r="A226" t="str">
        <v/>
      </c>
      <c r="B226" t="str">
        <v/>
      </c>
      <c r="C226" s="21" t="str">
        <v/>
      </c>
      <c r="D226" s="21" t="str">
        <v/>
      </c>
      <c r="E226" s="21" t="str">
        <v/>
      </c>
      <c r="F226" s="21" t="str">
        <v/>
      </c>
      <c r="G226" s="21" t="str">
        <v/>
      </c>
      <c r="H226" s="21" t="str">
        <v/>
      </c>
      <c r="I226" s="21" t="str">
        <v/>
      </c>
      <c r="J226" s="21" t="str">
        <v/>
      </c>
      <c r="K226" s="21" t="str">
        <v/>
      </c>
      <c r="L226" s="23" t="str">
        <f t="shared" si="18"/>
        <v/>
      </c>
      <c r="M226" s="24" t="str">
        <f t="shared" si="19"/>
        <v/>
      </c>
      <c r="N226" s="15" t="str">
        <f t="shared" si="20"/>
        <v/>
      </c>
      <c r="O226" s="23" t="str">
        <f t="shared" si="21"/>
        <v/>
      </c>
      <c r="P226" s="23" t="str">
        <f>IF(B226="","",
IF(NOT(ISNUMBER(H226)),"Vắng",
IF(C226=1,IF(INDEX(Source!$A$1:$Q$1000,MATCH('Chi tiết'!B226,Source!$B$1:$B$1000,0),16)&lt;'Báo cáo'!$C$5,"Đi làm","Chốt trễ"),
IF(AND(C226=2,O226="Chốt trễ"),IF(INDEX(Source!$A$1:$Q$1000,MATCH('Chi tiết'!B226,Source!$B$1:$B$1000,0)+1,16)&lt;'Báo cáo'!$C$5,"Đi làm","Chốt trễ"),
IF(AND(C226=12,O226="Đi làm"),IF(INDEX(Source!$A$1:$Q$1000,MATCH('Chi tiết'!B226,Source!$B$1:$B$1000,0)+COUNTIFS(Source!$B$1:$B$1000,B226,Source!$Q$1:$Q$1000,"Sáng"),16)&lt;'Báo cáo'!$C$5,"Đi làm","Chốt trễ"),IF(O226="Chốt trễ",IF(INDEX(Source!$A$1:$Q$1000,MATCH('Chi tiết'!B226,Source!$B$1:$B$1000,0)+1,16)&lt;'Báo cáo'!$C$5,"Đi làm","Chốt trễ"),IF(INDEX(Source!$A$1:$Q$1000,MATCH('Chi tiết'!B226,Source!$B$1:$B$1000,0)+COUNTIFS(Source!$B$1:$B$1000,B226,Source!$Q$1:$Q$1000,"Sáng"),16)&lt;'Báo cáo'!$C$5,"Đi làm","Chốt trễ")))))))</f>
        <v/>
      </c>
      <c r="Q226" s="23" t="str">
        <f t="shared" si="22"/>
        <v/>
      </c>
      <c r="R226" s="14" t="str">
        <f t="shared" si="23"/>
        <v/>
      </c>
      <c r="S226" t="str">
        <f>IF(OR(_xlfn.NUMBERVALUE(E226)&gt;='Báo cáo'!$C$6,_xlfn.NUMBERVALUE(I226)&gt;='Báo cáo'!$C$6),CONCATENATE(_xlfn.NUMBERVALUE(E226),"/",_xlfn.NUMBERVALUE(I226)),"")</f>
        <v/>
      </c>
      <c r="T226" t="str">
        <f>IF(Q226="Vắng","",IF(M226&lt;='Báo cáo'!$C$7,M226,""))</f>
        <v/>
      </c>
      <c r="U226" t="str">
        <f ca="1">IF(COUNTIFS(Source!$B$1:$B$1000,'Chi tiết'!B226,Source!$S$1:$S$1000,"Có")=0,"",INDEX(Source!$A$1:$S$1000,MATCH('Chi tiết'!B226,Source!$B$1:$B$1000,0)-1+MATCH("Có",INDIRECT("Source!S"&amp;MATCH('Chi tiết'!B226,Source!$B$1:$B$1000,0)&amp;":S"&amp;MATCH('Chi tiết'!B226,Source!$B$1:$B$1000,0)+COUNTIF(Source!$B$1:$B$1000,'Chi tiết'!B226)),0),1))</f>
        <v/>
      </c>
      <c r="V226" s="2" t="str">
        <f>IF(B224="","",IF(N226&lt;='Báo cáo'!$C$9,N226,""))</f>
        <v/>
      </c>
    </row>
    <row r="227" spans="1:22" x14ac:dyDescent="0.25">
      <c r="A227" t="str">
        <v/>
      </c>
      <c r="B227" t="str">
        <v/>
      </c>
      <c r="C227" s="21" t="str">
        <v/>
      </c>
      <c r="D227" s="21" t="str">
        <v/>
      </c>
      <c r="E227" s="21" t="str">
        <v/>
      </c>
      <c r="F227" s="21" t="str">
        <v/>
      </c>
      <c r="G227" s="21" t="str">
        <v/>
      </c>
      <c r="H227" s="21" t="str">
        <v/>
      </c>
      <c r="I227" s="21" t="str">
        <v/>
      </c>
      <c r="J227" s="21" t="str">
        <v/>
      </c>
      <c r="K227" s="21" t="str">
        <v/>
      </c>
      <c r="L227" s="23" t="str">
        <f t="shared" si="18"/>
        <v/>
      </c>
      <c r="M227" s="24" t="str">
        <f t="shared" si="19"/>
        <v/>
      </c>
      <c r="N227" s="15" t="str">
        <f t="shared" si="20"/>
        <v/>
      </c>
      <c r="O227" s="23" t="str">
        <f t="shared" si="21"/>
        <v/>
      </c>
      <c r="P227" s="23" t="str">
        <f>IF(B227="","",
IF(NOT(ISNUMBER(H227)),"Vắng",
IF(C227=1,IF(INDEX(Source!$A$1:$Q$1000,MATCH('Chi tiết'!B227,Source!$B$1:$B$1000,0),16)&lt;'Báo cáo'!$C$5,"Đi làm","Chốt trễ"),
IF(AND(C227=2,O227="Chốt trễ"),IF(INDEX(Source!$A$1:$Q$1000,MATCH('Chi tiết'!B227,Source!$B$1:$B$1000,0)+1,16)&lt;'Báo cáo'!$C$5,"Đi làm","Chốt trễ"),
IF(AND(C227=12,O227="Đi làm"),IF(INDEX(Source!$A$1:$Q$1000,MATCH('Chi tiết'!B227,Source!$B$1:$B$1000,0)+COUNTIFS(Source!$B$1:$B$1000,B227,Source!$Q$1:$Q$1000,"Sáng"),16)&lt;'Báo cáo'!$C$5,"Đi làm","Chốt trễ"),IF(O227="Chốt trễ",IF(INDEX(Source!$A$1:$Q$1000,MATCH('Chi tiết'!B227,Source!$B$1:$B$1000,0)+1,16)&lt;'Báo cáo'!$C$5,"Đi làm","Chốt trễ"),IF(INDEX(Source!$A$1:$Q$1000,MATCH('Chi tiết'!B227,Source!$B$1:$B$1000,0)+COUNTIFS(Source!$B$1:$B$1000,B227,Source!$Q$1:$Q$1000,"Sáng"),16)&lt;'Báo cáo'!$C$5,"Đi làm","Chốt trễ")))))))</f>
        <v/>
      </c>
      <c r="Q227" s="23" t="str">
        <f t="shared" si="22"/>
        <v/>
      </c>
      <c r="R227" s="14" t="str">
        <f t="shared" si="23"/>
        <v/>
      </c>
      <c r="S227" t="str">
        <f>IF(OR(_xlfn.NUMBERVALUE(E227)&gt;='Báo cáo'!$C$6,_xlfn.NUMBERVALUE(I227)&gt;='Báo cáo'!$C$6),CONCATENATE(_xlfn.NUMBERVALUE(E227),"/",_xlfn.NUMBERVALUE(I227)),"")</f>
        <v/>
      </c>
      <c r="T227" t="str">
        <f>IF(Q227="Vắng","",IF(M227&lt;='Báo cáo'!$C$7,M227,""))</f>
        <v/>
      </c>
      <c r="U227" t="str">
        <f ca="1">IF(COUNTIFS(Source!$B$1:$B$1000,'Chi tiết'!B227,Source!$S$1:$S$1000,"Có")=0,"",INDEX(Source!$A$1:$S$1000,MATCH('Chi tiết'!B227,Source!$B$1:$B$1000,0)-1+MATCH("Có",INDIRECT("Source!S"&amp;MATCH('Chi tiết'!B227,Source!$B$1:$B$1000,0)&amp;":S"&amp;MATCH('Chi tiết'!B227,Source!$B$1:$B$1000,0)+COUNTIF(Source!$B$1:$B$1000,'Chi tiết'!B227)),0),1))</f>
        <v/>
      </c>
      <c r="V227" s="2" t="str">
        <f>IF(B225="","",IF(N227&lt;='Báo cáo'!$C$9,N227,""))</f>
        <v/>
      </c>
    </row>
    <row r="228" spans="1:22" x14ac:dyDescent="0.25">
      <c r="A228" t="str">
        <v/>
      </c>
      <c r="B228" t="str">
        <v/>
      </c>
      <c r="C228" s="21" t="str">
        <v/>
      </c>
      <c r="D228" s="21" t="str">
        <v/>
      </c>
      <c r="E228" s="21" t="str">
        <v/>
      </c>
      <c r="F228" s="21" t="str">
        <v/>
      </c>
      <c r="G228" s="21" t="str">
        <v/>
      </c>
      <c r="H228" s="21" t="str">
        <v/>
      </c>
      <c r="I228" s="21" t="str">
        <v/>
      </c>
      <c r="J228" s="21" t="str">
        <v/>
      </c>
      <c r="K228" s="21" t="str">
        <v/>
      </c>
      <c r="L228" s="23" t="str">
        <f t="shared" si="18"/>
        <v/>
      </c>
      <c r="M228" s="24" t="str">
        <f t="shared" si="19"/>
        <v/>
      </c>
      <c r="N228" s="15" t="str">
        <f t="shared" si="20"/>
        <v/>
      </c>
      <c r="O228" s="23" t="str">
        <f t="shared" si="21"/>
        <v/>
      </c>
      <c r="P228" s="23" t="str">
        <f>IF(B228="","",
IF(NOT(ISNUMBER(H228)),"Vắng",
IF(C228=1,IF(INDEX(Source!$A$1:$Q$1000,MATCH('Chi tiết'!B228,Source!$B$1:$B$1000,0),16)&lt;'Báo cáo'!$C$5,"Đi làm","Chốt trễ"),
IF(AND(C228=2,O228="Chốt trễ"),IF(INDEX(Source!$A$1:$Q$1000,MATCH('Chi tiết'!B228,Source!$B$1:$B$1000,0)+1,16)&lt;'Báo cáo'!$C$5,"Đi làm","Chốt trễ"),
IF(AND(C228=12,O228="Đi làm"),IF(INDEX(Source!$A$1:$Q$1000,MATCH('Chi tiết'!B228,Source!$B$1:$B$1000,0)+COUNTIFS(Source!$B$1:$B$1000,B228,Source!$Q$1:$Q$1000,"Sáng"),16)&lt;'Báo cáo'!$C$5,"Đi làm","Chốt trễ"),IF(O228="Chốt trễ",IF(INDEX(Source!$A$1:$Q$1000,MATCH('Chi tiết'!B228,Source!$B$1:$B$1000,0)+1,16)&lt;'Báo cáo'!$C$5,"Đi làm","Chốt trễ"),IF(INDEX(Source!$A$1:$Q$1000,MATCH('Chi tiết'!B228,Source!$B$1:$B$1000,0)+COUNTIFS(Source!$B$1:$B$1000,B228,Source!$Q$1:$Q$1000,"Sáng"),16)&lt;'Báo cáo'!$C$5,"Đi làm","Chốt trễ")))))))</f>
        <v/>
      </c>
      <c r="Q228" s="23" t="str">
        <f t="shared" si="22"/>
        <v/>
      </c>
      <c r="R228" s="14" t="str">
        <f t="shared" si="23"/>
        <v/>
      </c>
      <c r="S228" t="str">
        <f>IF(OR(_xlfn.NUMBERVALUE(E228)&gt;='Báo cáo'!$C$6,_xlfn.NUMBERVALUE(I228)&gt;='Báo cáo'!$C$6),CONCATENATE(_xlfn.NUMBERVALUE(E228),"/",_xlfn.NUMBERVALUE(I228)),"")</f>
        <v/>
      </c>
      <c r="T228" t="str">
        <f>IF(Q228="Vắng","",IF(M228&lt;='Báo cáo'!$C$7,M228,""))</f>
        <v/>
      </c>
      <c r="U228" t="str">
        <f ca="1">IF(COUNTIFS(Source!$B$1:$B$1000,'Chi tiết'!B228,Source!$S$1:$S$1000,"Có")=0,"",INDEX(Source!$A$1:$S$1000,MATCH('Chi tiết'!B228,Source!$B$1:$B$1000,0)-1+MATCH("Có",INDIRECT("Source!S"&amp;MATCH('Chi tiết'!B228,Source!$B$1:$B$1000,0)&amp;":S"&amp;MATCH('Chi tiết'!B228,Source!$B$1:$B$1000,0)+COUNTIF(Source!$B$1:$B$1000,'Chi tiết'!B228)),0),1))</f>
        <v/>
      </c>
      <c r="V228" s="2" t="str">
        <f>IF(B226="","",IF(N228&lt;='Báo cáo'!$C$9,N228,""))</f>
        <v/>
      </c>
    </row>
    <row r="229" spans="1:22" x14ac:dyDescent="0.25">
      <c r="A229" t="str">
        <v/>
      </c>
      <c r="B229" t="str">
        <v/>
      </c>
      <c r="C229" s="21" t="str">
        <v/>
      </c>
      <c r="D229" s="21" t="str">
        <v/>
      </c>
      <c r="E229" s="21" t="str">
        <v/>
      </c>
      <c r="F229" s="21" t="str">
        <v/>
      </c>
      <c r="G229" s="21" t="str">
        <v/>
      </c>
      <c r="H229" s="21" t="str">
        <v/>
      </c>
      <c r="I229" s="21" t="str">
        <v/>
      </c>
      <c r="J229" s="21" t="str">
        <v/>
      </c>
      <c r="K229" s="21" t="str">
        <v/>
      </c>
      <c r="L229" s="23" t="str">
        <f t="shared" si="18"/>
        <v/>
      </c>
      <c r="M229" s="24" t="str">
        <f t="shared" si="19"/>
        <v/>
      </c>
      <c r="N229" s="15" t="str">
        <f t="shared" si="20"/>
        <v/>
      </c>
      <c r="O229" s="23" t="str">
        <f t="shared" si="21"/>
        <v/>
      </c>
      <c r="P229" s="23" t="str">
        <f>IF(B229="","",
IF(NOT(ISNUMBER(H229)),"Vắng",
IF(C229=1,IF(INDEX(Source!$A$1:$Q$1000,MATCH('Chi tiết'!B229,Source!$B$1:$B$1000,0),16)&lt;'Báo cáo'!$C$5,"Đi làm","Chốt trễ"),
IF(AND(C229=2,O229="Chốt trễ"),IF(INDEX(Source!$A$1:$Q$1000,MATCH('Chi tiết'!B229,Source!$B$1:$B$1000,0)+1,16)&lt;'Báo cáo'!$C$5,"Đi làm","Chốt trễ"),
IF(AND(C229=12,O229="Đi làm"),IF(INDEX(Source!$A$1:$Q$1000,MATCH('Chi tiết'!B229,Source!$B$1:$B$1000,0)+COUNTIFS(Source!$B$1:$B$1000,B229,Source!$Q$1:$Q$1000,"Sáng"),16)&lt;'Báo cáo'!$C$5,"Đi làm","Chốt trễ"),IF(O229="Chốt trễ",IF(INDEX(Source!$A$1:$Q$1000,MATCH('Chi tiết'!B229,Source!$B$1:$B$1000,0)+1,16)&lt;'Báo cáo'!$C$5,"Đi làm","Chốt trễ"),IF(INDEX(Source!$A$1:$Q$1000,MATCH('Chi tiết'!B229,Source!$B$1:$B$1000,0)+COUNTIFS(Source!$B$1:$B$1000,B229,Source!$Q$1:$Q$1000,"Sáng"),16)&lt;'Báo cáo'!$C$5,"Đi làm","Chốt trễ")))))))</f>
        <v/>
      </c>
      <c r="Q229" s="23" t="str">
        <f t="shared" si="22"/>
        <v/>
      </c>
      <c r="R229" s="14" t="str">
        <f t="shared" si="23"/>
        <v/>
      </c>
      <c r="S229" t="str">
        <f>IF(OR(_xlfn.NUMBERVALUE(E229)&gt;='Báo cáo'!$C$6,_xlfn.NUMBERVALUE(I229)&gt;='Báo cáo'!$C$6),CONCATENATE(_xlfn.NUMBERVALUE(E229),"/",_xlfn.NUMBERVALUE(I229)),"")</f>
        <v/>
      </c>
      <c r="T229" t="str">
        <f>IF(Q229="Vắng","",IF(M229&lt;='Báo cáo'!$C$7,M229,""))</f>
        <v/>
      </c>
      <c r="U229" t="str">
        <f ca="1">IF(COUNTIFS(Source!$B$1:$B$1000,'Chi tiết'!B229,Source!$S$1:$S$1000,"Có")=0,"",INDEX(Source!$A$1:$S$1000,MATCH('Chi tiết'!B229,Source!$B$1:$B$1000,0)-1+MATCH("Có",INDIRECT("Source!S"&amp;MATCH('Chi tiết'!B229,Source!$B$1:$B$1000,0)&amp;":S"&amp;MATCH('Chi tiết'!B229,Source!$B$1:$B$1000,0)+COUNTIF(Source!$B$1:$B$1000,'Chi tiết'!B229)),0),1))</f>
        <v/>
      </c>
      <c r="V229" s="2" t="str">
        <f>IF(B227="","",IF(N229&lt;='Báo cáo'!$C$9,N229,""))</f>
        <v/>
      </c>
    </row>
    <row r="230" spans="1:22" x14ac:dyDescent="0.25">
      <c r="A230" t="str">
        <v/>
      </c>
      <c r="B230" t="str">
        <v/>
      </c>
      <c r="C230" s="21" t="str">
        <v/>
      </c>
      <c r="D230" s="21" t="str">
        <v/>
      </c>
      <c r="E230" s="21" t="str">
        <v/>
      </c>
      <c r="F230" s="21" t="str">
        <v/>
      </c>
      <c r="G230" s="21" t="str">
        <v/>
      </c>
      <c r="H230" s="21" t="str">
        <v/>
      </c>
      <c r="I230" s="21" t="str">
        <v/>
      </c>
      <c r="J230" s="21" t="str">
        <v/>
      </c>
      <c r="K230" s="21" t="str">
        <v/>
      </c>
      <c r="L230" s="23" t="str">
        <f t="shared" si="18"/>
        <v/>
      </c>
      <c r="M230" s="24" t="str">
        <f t="shared" si="19"/>
        <v/>
      </c>
      <c r="N230" s="15" t="str">
        <f t="shared" si="20"/>
        <v/>
      </c>
      <c r="O230" s="23" t="str">
        <f t="shared" si="21"/>
        <v/>
      </c>
      <c r="P230" s="23" t="str">
        <f>IF(B230="","",
IF(NOT(ISNUMBER(H230)),"Vắng",
IF(C230=1,IF(INDEX(Source!$A$1:$Q$1000,MATCH('Chi tiết'!B230,Source!$B$1:$B$1000,0),16)&lt;'Báo cáo'!$C$5,"Đi làm","Chốt trễ"),
IF(AND(C230=2,O230="Chốt trễ"),IF(INDEX(Source!$A$1:$Q$1000,MATCH('Chi tiết'!B230,Source!$B$1:$B$1000,0)+1,16)&lt;'Báo cáo'!$C$5,"Đi làm","Chốt trễ"),
IF(AND(C230=12,O230="Đi làm"),IF(INDEX(Source!$A$1:$Q$1000,MATCH('Chi tiết'!B230,Source!$B$1:$B$1000,0)+COUNTIFS(Source!$B$1:$B$1000,B230,Source!$Q$1:$Q$1000,"Sáng"),16)&lt;'Báo cáo'!$C$5,"Đi làm","Chốt trễ"),IF(O230="Chốt trễ",IF(INDEX(Source!$A$1:$Q$1000,MATCH('Chi tiết'!B230,Source!$B$1:$B$1000,0)+1,16)&lt;'Báo cáo'!$C$5,"Đi làm","Chốt trễ"),IF(INDEX(Source!$A$1:$Q$1000,MATCH('Chi tiết'!B230,Source!$B$1:$B$1000,0)+COUNTIFS(Source!$B$1:$B$1000,B230,Source!$Q$1:$Q$1000,"Sáng"),16)&lt;'Báo cáo'!$C$5,"Đi làm","Chốt trễ")))))))</f>
        <v/>
      </c>
      <c r="Q230" s="23" t="str">
        <f t="shared" si="22"/>
        <v/>
      </c>
      <c r="R230" s="14" t="str">
        <f t="shared" si="23"/>
        <v/>
      </c>
      <c r="S230" t="str">
        <f>IF(OR(_xlfn.NUMBERVALUE(E230)&gt;='Báo cáo'!$C$6,_xlfn.NUMBERVALUE(I230)&gt;='Báo cáo'!$C$6),CONCATENATE(_xlfn.NUMBERVALUE(E230),"/",_xlfn.NUMBERVALUE(I230)),"")</f>
        <v/>
      </c>
      <c r="T230" t="str">
        <f>IF(Q230="Vắng","",IF(M230&lt;='Báo cáo'!$C$7,M230,""))</f>
        <v/>
      </c>
      <c r="U230" t="str">
        <f ca="1">IF(COUNTIFS(Source!$B$1:$B$1000,'Chi tiết'!B230,Source!$S$1:$S$1000,"Có")=0,"",INDEX(Source!$A$1:$S$1000,MATCH('Chi tiết'!B230,Source!$B$1:$B$1000,0)-1+MATCH("Có",INDIRECT("Source!S"&amp;MATCH('Chi tiết'!B230,Source!$B$1:$B$1000,0)&amp;":S"&amp;MATCH('Chi tiết'!B230,Source!$B$1:$B$1000,0)+COUNTIF(Source!$B$1:$B$1000,'Chi tiết'!B230)),0),1))</f>
        <v/>
      </c>
      <c r="V230" s="2" t="str">
        <f>IF(B228="","",IF(N230&lt;='Báo cáo'!$C$9,N230,""))</f>
        <v/>
      </c>
    </row>
    <row r="231" spans="1:22" x14ac:dyDescent="0.25">
      <c r="A231" t="str">
        <v/>
      </c>
      <c r="B231" t="str">
        <v/>
      </c>
      <c r="C231" s="21" t="str">
        <v/>
      </c>
      <c r="D231" s="21" t="str">
        <v/>
      </c>
      <c r="E231" s="21" t="str">
        <v/>
      </c>
      <c r="F231" s="21" t="str">
        <v/>
      </c>
      <c r="G231" s="21" t="str">
        <v/>
      </c>
      <c r="H231" s="21" t="str">
        <v/>
      </c>
      <c r="I231" s="21" t="str">
        <v/>
      </c>
      <c r="J231" s="21" t="str">
        <v/>
      </c>
      <c r="K231" s="21" t="str">
        <v/>
      </c>
      <c r="L231" s="23" t="str">
        <f t="shared" si="18"/>
        <v/>
      </c>
      <c r="M231" s="24" t="str">
        <f t="shared" si="19"/>
        <v/>
      </c>
      <c r="N231" s="15" t="str">
        <f t="shared" si="20"/>
        <v/>
      </c>
      <c r="O231" s="23" t="str">
        <f t="shared" si="21"/>
        <v/>
      </c>
      <c r="P231" s="23" t="str">
        <f>IF(B231="","",
IF(NOT(ISNUMBER(H231)),"Vắng",
IF(C231=1,IF(INDEX(Source!$A$1:$Q$1000,MATCH('Chi tiết'!B231,Source!$B$1:$B$1000,0),16)&lt;'Báo cáo'!$C$5,"Đi làm","Chốt trễ"),
IF(AND(C231=2,O231="Chốt trễ"),IF(INDEX(Source!$A$1:$Q$1000,MATCH('Chi tiết'!B231,Source!$B$1:$B$1000,0)+1,16)&lt;'Báo cáo'!$C$5,"Đi làm","Chốt trễ"),
IF(AND(C231=12,O231="Đi làm"),IF(INDEX(Source!$A$1:$Q$1000,MATCH('Chi tiết'!B231,Source!$B$1:$B$1000,0)+COUNTIFS(Source!$B$1:$B$1000,B231,Source!$Q$1:$Q$1000,"Sáng"),16)&lt;'Báo cáo'!$C$5,"Đi làm","Chốt trễ"),IF(O231="Chốt trễ",IF(INDEX(Source!$A$1:$Q$1000,MATCH('Chi tiết'!B231,Source!$B$1:$B$1000,0)+1,16)&lt;'Báo cáo'!$C$5,"Đi làm","Chốt trễ"),IF(INDEX(Source!$A$1:$Q$1000,MATCH('Chi tiết'!B231,Source!$B$1:$B$1000,0)+COUNTIFS(Source!$B$1:$B$1000,B231,Source!$Q$1:$Q$1000,"Sáng"),16)&lt;'Báo cáo'!$C$5,"Đi làm","Chốt trễ")))))))</f>
        <v/>
      </c>
      <c r="Q231" s="23" t="str">
        <f t="shared" si="22"/>
        <v/>
      </c>
      <c r="R231" s="14" t="str">
        <f t="shared" si="23"/>
        <v/>
      </c>
      <c r="S231" t="str">
        <f>IF(OR(_xlfn.NUMBERVALUE(E231)&gt;='Báo cáo'!$C$6,_xlfn.NUMBERVALUE(I231)&gt;='Báo cáo'!$C$6),CONCATENATE(_xlfn.NUMBERVALUE(E231),"/",_xlfn.NUMBERVALUE(I231)),"")</f>
        <v/>
      </c>
      <c r="T231" t="str">
        <f>IF(Q231="Vắng","",IF(M231&lt;='Báo cáo'!$C$7,M231,""))</f>
        <v/>
      </c>
      <c r="U231" t="str">
        <f ca="1">IF(COUNTIFS(Source!$B$1:$B$1000,'Chi tiết'!B231,Source!$S$1:$S$1000,"Có")=0,"",INDEX(Source!$A$1:$S$1000,MATCH('Chi tiết'!B231,Source!$B$1:$B$1000,0)-1+MATCH("Có",INDIRECT("Source!S"&amp;MATCH('Chi tiết'!B231,Source!$B$1:$B$1000,0)&amp;":S"&amp;MATCH('Chi tiết'!B231,Source!$B$1:$B$1000,0)+COUNTIF(Source!$B$1:$B$1000,'Chi tiết'!B231)),0),1))</f>
        <v/>
      </c>
      <c r="V231" s="2" t="str">
        <f>IF(B229="","",IF(N231&lt;='Báo cáo'!$C$9,N231,""))</f>
        <v/>
      </c>
    </row>
    <row r="232" spans="1:22" x14ac:dyDescent="0.25">
      <c r="A232" t="str">
        <v/>
      </c>
      <c r="B232" t="str">
        <v/>
      </c>
      <c r="C232" s="21" t="str">
        <v/>
      </c>
      <c r="D232" s="21" t="str">
        <v/>
      </c>
      <c r="E232" s="21" t="str">
        <v/>
      </c>
      <c r="F232" s="21" t="str">
        <v/>
      </c>
      <c r="G232" s="21" t="str">
        <v/>
      </c>
      <c r="H232" s="21" t="str">
        <v/>
      </c>
      <c r="I232" s="21" t="str">
        <v/>
      </c>
      <c r="J232" s="21" t="str">
        <v/>
      </c>
      <c r="K232" s="21" t="str">
        <v/>
      </c>
      <c r="L232" s="23" t="str">
        <f t="shared" si="18"/>
        <v/>
      </c>
      <c r="M232" s="24" t="str">
        <f t="shared" si="19"/>
        <v/>
      </c>
      <c r="N232" s="15" t="str">
        <f t="shared" si="20"/>
        <v/>
      </c>
      <c r="O232" s="23" t="str">
        <f t="shared" si="21"/>
        <v/>
      </c>
      <c r="P232" s="23" t="str">
        <f>IF(B232="","",
IF(NOT(ISNUMBER(H232)),"Vắng",
IF(C232=1,IF(INDEX(Source!$A$1:$Q$1000,MATCH('Chi tiết'!B232,Source!$B$1:$B$1000,0),16)&lt;'Báo cáo'!$C$5,"Đi làm","Chốt trễ"),
IF(AND(C232=2,O232="Chốt trễ"),IF(INDEX(Source!$A$1:$Q$1000,MATCH('Chi tiết'!B232,Source!$B$1:$B$1000,0)+1,16)&lt;'Báo cáo'!$C$5,"Đi làm","Chốt trễ"),
IF(AND(C232=12,O232="Đi làm"),IF(INDEX(Source!$A$1:$Q$1000,MATCH('Chi tiết'!B232,Source!$B$1:$B$1000,0)+COUNTIFS(Source!$B$1:$B$1000,B232,Source!$Q$1:$Q$1000,"Sáng"),16)&lt;'Báo cáo'!$C$5,"Đi làm","Chốt trễ"),IF(O232="Chốt trễ",IF(INDEX(Source!$A$1:$Q$1000,MATCH('Chi tiết'!B232,Source!$B$1:$B$1000,0)+1,16)&lt;'Báo cáo'!$C$5,"Đi làm","Chốt trễ"),IF(INDEX(Source!$A$1:$Q$1000,MATCH('Chi tiết'!B232,Source!$B$1:$B$1000,0)+COUNTIFS(Source!$B$1:$B$1000,B232,Source!$Q$1:$Q$1000,"Sáng"),16)&lt;'Báo cáo'!$C$5,"Đi làm","Chốt trễ")))))))</f>
        <v/>
      </c>
      <c r="Q232" s="23" t="str">
        <f t="shared" si="22"/>
        <v/>
      </c>
      <c r="R232" s="14" t="str">
        <f t="shared" si="23"/>
        <v/>
      </c>
      <c r="S232" t="str">
        <f>IF(OR(_xlfn.NUMBERVALUE(E232)&gt;='Báo cáo'!$C$6,_xlfn.NUMBERVALUE(I232)&gt;='Báo cáo'!$C$6),CONCATENATE(_xlfn.NUMBERVALUE(E232),"/",_xlfn.NUMBERVALUE(I232)),"")</f>
        <v/>
      </c>
      <c r="T232" t="str">
        <f>IF(Q232="Vắng","",IF(M232&lt;='Báo cáo'!$C$7,M232,""))</f>
        <v/>
      </c>
      <c r="U232" t="str">
        <f ca="1">IF(COUNTIFS(Source!$B$1:$B$1000,'Chi tiết'!B232,Source!$S$1:$S$1000,"Có")=0,"",INDEX(Source!$A$1:$S$1000,MATCH('Chi tiết'!B232,Source!$B$1:$B$1000,0)-1+MATCH("Có",INDIRECT("Source!S"&amp;MATCH('Chi tiết'!B232,Source!$B$1:$B$1000,0)&amp;":S"&amp;MATCH('Chi tiết'!B232,Source!$B$1:$B$1000,0)+COUNTIF(Source!$B$1:$B$1000,'Chi tiết'!B232)),0),1))</f>
        <v/>
      </c>
      <c r="V232" s="2" t="str">
        <f>IF(B230="","",IF(N232&lt;='Báo cáo'!$C$9,N232,""))</f>
        <v/>
      </c>
    </row>
    <row r="233" spans="1:22" x14ac:dyDescent="0.25">
      <c r="A233" t="str">
        <v/>
      </c>
      <c r="B233" t="str">
        <v/>
      </c>
      <c r="C233" s="21" t="str">
        <v/>
      </c>
      <c r="D233" s="21" t="str">
        <v/>
      </c>
      <c r="E233" s="21" t="str">
        <v/>
      </c>
      <c r="F233" s="21" t="str">
        <v/>
      </c>
      <c r="G233" s="21" t="str">
        <v/>
      </c>
      <c r="H233" s="21" t="str">
        <v/>
      </c>
      <c r="I233" s="21" t="str">
        <v/>
      </c>
      <c r="J233" s="21" t="str">
        <v/>
      </c>
      <c r="K233" s="21" t="str">
        <v/>
      </c>
      <c r="L233" s="23" t="str">
        <f t="shared" si="18"/>
        <v/>
      </c>
      <c r="M233" s="24" t="str">
        <f t="shared" si="19"/>
        <v/>
      </c>
      <c r="N233" s="15" t="str">
        <f t="shared" si="20"/>
        <v/>
      </c>
      <c r="O233" s="23" t="str">
        <f t="shared" si="21"/>
        <v/>
      </c>
      <c r="P233" s="23" t="str">
        <f>IF(B233="","",
IF(NOT(ISNUMBER(H233)),"Vắng",
IF(C233=1,IF(INDEX(Source!$A$1:$Q$1000,MATCH('Chi tiết'!B233,Source!$B$1:$B$1000,0),16)&lt;'Báo cáo'!$C$5,"Đi làm","Chốt trễ"),
IF(AND(C233=2,O233="Chốt trễ"),IF(INDEX(Source!$A$1:$Q$1000,MATCH('Chi tiết'!B233,Source!$B$1:$B$1000,0)+1,16)&lt;'Báo cáo'!$C$5,"Đi làm","Chốt trễ"),
IF(AND(C233=12,O233="Đi làm"),IF(INDEX(Source!$A$1:$Q$1000,MATCH('Chi tiết'!B233,Source!$B$1:$B$1000,0)+COUNTIFS(Source!$B$1:$B$1000,B233,Source!$Q$1:$Q$1000,"Sáng"),16)&lt;'Báo cáo'!$C$5,"Đi làm","Chốt trễ"),IF(O233="Chốt trễ",IF(INDEX(Source!$A$1:$Q$1000,MATCH('Chi tiết'!B233,Source!$B$1:$B$1000,0)+1,16)&lt;'Báo cáo'!$C$5,"Đi làm","Chốt trễ"),IF(INDEX(Source!$A$1:$Q$1000,MATCH('Chi tiết'!B233,Source!$B$1:$B$1000,0)+COUNTIFS(Source!$B$1:$B$1000,B233,Source!$Q$1:$Q$1000,"Sáng"),16)&lt;'Báo cáo'!$C$5,"Đi làm","Chốt trễ")))))))</f>
        <v/>
      </c>
      <c r="Q233" s="23" t="str">
        <f t="shared" si="22"/>
        <v/>
      </c>
      <c r="R233" s="14" t="str">
        <f t="shared" si="23"/>
        <v/>
      </c>
      <c r="S233" t="str">
        <f>IF(OR(_xlfn.NUMBERVALUE(E233)&gt;='Báo cáo'!$C$6,_xlfn.NUMBERVALUE(I233)&gt;='Báo cáo'!$C$6),CONCATENATE(_xlfn.NUMBERVALUE(E233),"/",_xlfn.NUMBERVALUE(I233)),"")</f>
        <v/>
      </c>
      <c r="T233" t="str">
        <f>IF(Q233="Vắng","",IF(M233&lt;='Báo cáo'!$C$7,M233,""))</f>
        <v/>
      </c>
      <c r="U233" t="str">
        <f ca="1">IF(COUNTIFS(Source!$B$1:$B$1000,'Chi tiết'!B233,Source!$S$1:$S$1000,"Có")=0,"",INDEX(Source!$A$1:$S$1000,MATCH('Chi tiết'!B233,Source!$B$1:$B$1000,0)-1+MATCH("Có",INDIRECT("Source!S"&amp;MATCH('Chi tiết'!B233,Source!$B$1:$B$1000,0)&amp;":S"&amp;MATCH('Chi tiết'!B233,Source!$B$1:$B$1000,0)+COUNTIF(Source!$B$1:$B$1000,'Chi tiết'!B233)),0),1))</f>
        <v/>
      </c>
      <c r="V233" s="2" t="str">
        <f>IF(B231="","",IF(N233&lt;='Báo cáo'!$C$9,N233,""))</f>
        <v/>
      </c>
    </row>
    <row r="234" spans="1:22" x14ac:dyDescent="0.25">
      <c r="A234" t="str">
        <v/>
      </c>
      <c r="B234" t="str">
        <v/>
      </c>
      <c r="C234" s="21" t="str">
        <v/>
      </c>
      <c r="D234" s="21" t="str">
        <v/>
      </c>
      <c r="E234" s="21" t="str">
        <v/>
      </c>
      <c r="F234" s="21" t="str">
        <v/>
      </c>
      <c r="G234" s="21" t="str">
        <v/>
      </c>
      <c r="H234" s="21" t="str">
        <v/>
      </c>
      <c r="I234" s="21" t="str">
        <v/>
      </c>
      <c r="J234" s="21" t="str">
        <v/>
      </c>
      <c r="K234" s="21" t="str">
        <v/>
      </c>
      <c r="L234" s="23" t="str">
        <f t="shared" si="18"/>
        <v/>
      </c>
      <c r="M234" s="24" t="str">
        <f t="shared" si="19"/>
        <v/>
      </c>
      <c r="N234" s="15" t="str">
        <f t="shared" si="20"/>
        <v/>
      </c>
      <c r="O234" s="23" t="str">
        <f t="shared" si="21"/>
        <v/>
      </c>
      <c r="P234" s="23" t="str">
        <f>IF(B234="","",
IF(NOT(ISNUMBER(H234)),"Vắng",
IF(C234=1,IF(INDEX(Source!$A$1:$Q$1000,MATCH('Chi tiết'!B234,Source!$B$1:$B$1000,0),16)&lt;'Báo cáo'!$C$5,"Đi làm","Chốt trễ"),
IF(AND(C234=2,O234="Chốt trễ"),IF(INDEX(Source!$A$1:$Q$1000,MATCH('Chi tiết'!B234,Source!$B$1:$B$1000,0)+1,16)&lt;'Báo cáo'!$C$5,"Đi làm","Chốt trễ"),
IF(AND(C234=12,O234="Đi làm"),IF(INDEX(Source!$A$1:$Q$1000,MATCH('Chi tiết'!B234,Source!$B$1:$B$1000,0)+COUNTIFS(Source!$B$1:$B$1000,B234,Source!$Q$1:$Q$1000,"Sáng"),16)&lt;'Báo cáo'!$C$5,"Đi làm","Chốt trễ"),IF(O234="Chốt trễ",IF(INDEX(Source!$A$1:$Q$1000,MATCH('Chi tiết'!B234,Source!$B$1:$B$1000,0)+1,16)&lt;'Báo cáo'!$C$5,"Đi làm","Chốt trễ"),IF(INDEX(Source!$A$1:$Q$1000,MATCH('Chi tiết'!B234,Source!$B$1:$B$1000,0)+COUNTIFS(Source!$B$1:$B$1000,B234,Source!$Q$1:$Q$1000,"Sáng"),16)&lt;'Báo cáo'!$C$5,"Đi làm","Chốt trễ")))))))</f>
        <v/>
      </c>
      <c r="Q234" s="23" t="str">
        <f t="shared" si="22"/>
        <v/>
      </c>
      <c r="R234" s="14" t="str">
        <f t="shared" si="23"/>
        <v/>
      </c>
      <c r="S234" t="str">
        <f>IF(OR(_xlfn.NUMBERVALUE(E234)&gt;='Báo cáo'!$C$6,_xlfn.NUMBERVALUE(I234)&gt;='Báo cáo'!$C$6),CONCATENATE(_xlfn.NUMBERVALUE(E234),"/",_xlfn.NUMBERVALUE(I234)),"")</f>
        <v/>
      </c>
      <c r="T234" t="str">
        <f>IF(Q234="Vắng","",IF(M234&lt;='Báo cáo'!$C$7,M234,""))</f>
        <v/>
      </c>
      <c r="U234" t="str">
        <f ca="1">IF(COUNTIFS(Source!$B$1:$B$1000,'Chi tiết'!B234,Source!$S$1:$S$1000,"Có")=0,"",INDEX(Source!$A$1:$S$1000,MATCH('Chi tiết'!B234,Source!$B$1:$B$1000,0)-1+MATCH("Có",INDIRECT("Source!S"&amp;MATCH('Chi tiết'!B234,Source!$B$1:$B$1000,0)&amp;":S"&amp;MATCH('Chi tiết'!B234,Source!$B$1:$B$1000,0)+COUNTIF(Source!$B$1:$B$1000,'Chi tiết'!B234)),0),1))</f>
        <v/>
      </c>
      <c r="V234" s="2" t="str">
        <f>IF(B232="","",IF(N234&lt;='Báo cáo'!$C$9,N234,""))</f>
        <v/>
      </c>
    </row>
    <row r="235" spans="1:22" x14ac:dyDescent="0.25">
      <c r="A235" t="str">
        <v/>
      </c>
      <c r="B235" t="str">
        <v/>
      </c>
      <c r="C235" s="21" t="str">
        <v/>
      </c>
      <c r="D235" s="21" t="str">
        <v/>
      </c>
      <c r="E235" s="21" t="str">
        <v/>
      </c>
      <c r="F235" s="21" t="str">
        <v/>
      </c>
      <c r="G235" s="21" t="str">
        <v/>
      </c>
      <c r="H235" s="21" t="str">
        <v/>
      </c>
      <c r="I235" s="21" t="str">
        <v/>
      </c>
      <c r="J235" s="21" t="str">
        <v/>
      </c>
      <c r="K235" s="21" t="str">
        <v/>
      </c>
      <c r="L235" s="23" t="str">
        <f t="shared" si="18"/>
        <v/>
      </c>
      <c r="M235" s="24" t="str">
        <f t="shared" si="19"/>
        <v/>
      </c>
      <c r="N235" s="15" t="str">
        <f t="shared" si="20"/>
        <v/>
      </c>
      <c r="O235" s="23" t="str">
        <f t="shared" si="21"/>
        <v/>
      </c>
      <c r="P235" s="23" t="str">
        <f>IF(B235="","",
IF(NOT(ISNUMBER(H235)),"Vắng",
IF(C235=1,IF(INDEX(Source!$A$1:$Q$1000,MATCH('Chi tiết'!B235,Source!$B$1:$B$1000,0),16)&lt;'Báo cáo'!$C$5,"Đi làm","Chốt trễ"),
IF(AND(C235=2,O235="Chốt trễ"),IF(INDEX(Source!$A$1:$Q$1000,MATCH('Chi tiết'!B235,Source!$B$1:$B$1000,0)+1,16)&lt;'Báo cáo'!$C$5,"Đi làm","Chốt trễ"),
IF(AND(C235=12,O235="Đi làm"),IF(INDEX(Source!$A$1:$Q$1000,MATCH('Chi tiết'!B235,Source!$B$1:$B$1000,0)+COUNTIFS(Source!$B$1:$B$1000,B235,Source!$Q$1:$Q$1000,"Sáng"),16)&lt;'Báo cáo'!$C$5,"Đi làm","Chốt trễ"),IF(O235="Chốt trễ",IF(INDEX(Source!$A$1:$Q$1000,MATCH('Chi tiết'!B235,Source!$B$1:$B$1000,0)+1,16)&lt;'Báo cáo'!$C$5,"Đi làm","Chốt trễ"),IF(INDEX(Source!$A$1:$Q$1000,MATCH('Chi tiết'!B235,Source!$B$1:$B$1000,0)+COUNTIFS(Source!$B$1:$B$1000,B235,Source!$Q$1:$Q$1000,"Sáng"),16)&lt;'Báo cáo'!$C$5,"Đi làm","Chốt trễ")))))))</f>
        <v/>
      </c>
      <c r="Q235" s="23" t="str">
        <f t="shared" si="22"/>
        <v/>
      </c>
      <c r="R235" s="14" t="str">
        <f t="shared" si="23"/>
        <v/>
      </c>
      <c r="S235" t="str">
        <f>IF(OR(_xlfn.NUMBERVALUE(E235)&gt;='Báo cáo'!$C$6,_xlfn.NUMBERVALUE(I235)&gt;='Báo cáo'!$C$6),CONCATENATE(_xlfn.NUMBERVALUE(E235),"/",_xlfn.NUMBERVALUE(I235)),"")</f>
        <v/>
      </c>
      <c r="T235" t="str">
        <f>IF(Q235="Vắng","",IF(M235&lt;='Báo cáo'!$C$7,M235,""))</f>
        <v/>
      </c>
      <c r="U235" t="str">
        <f ca="1">IF(COUNTIFS(Source!$B$1:$B$1000,'Chi tiết'!B235,Source!$S$1:$S$1000,"Có")=0,"",INDEX(Source!$A$1:$S$1000,MATCH('Chi tiết'!B235,Source!$B$1:$B$1000,0)-1+MATCH("Có",INDIRECT("Source!S"&amp;MATCH('Chi tiết'!B235,Source!$B$1:$B$1000,0)&amp;":S"&amp;MATCH('Chi tiết'!B235,Source!$B$1:$B$1000,0)+COUNTIF(Source!$B$1:$B$1000,'Chi tiết'!B235)),0),1))</f>
        <v/>
      </c>
      <c r="V235" s="2" t="str">
        <f>IF(B233="","",IF(N235&lt;='Báo cáo'!$C$9,N235,""))</f>
        <v/>
      </c>
    </row>
    <row r="236" spans="1:22" x14ac:dyDescent="0.25">
      <c r="A236" t="str">
        <v/>
      </c>
      <c r="B236" t="str">
        <v/>
      </c>
      <c r="C236" s="21" t="str">
        <v/>
      </c>
      <c r="D236" s="21" t="str">
        <v/>
      </c>
      <c r="E236" s="21" t="str">
        <v/>
      </c>
      <c r="F236" s="21" t="str">
        <v/>
      </c>
      <c r="G236" s="21" t="str">
        <v/>
      </c>
      <c r="H236" s="21" t="str">
        <v/>
      </c>
      <c r="I236" s="21" t="str">
        <v/>
      </c>
      <c r="J236" s="21" t="str">
        <v/>
      </c>
      <c r="K236" s="21" t="str">
        <v/>
      </c>
      <c r="L236" s="23" t="str">
        <f t="shared" si="18"/>
        <v/>
      </c>
      <c r="M236" s="24" t="str">
        <f t="shared" si="19"/>
        <v/>
      </c>
      <c r="N236" s="15" t="str">
        <f t="shared" si="20"/>
        <v/>
      </c>
      <c r="O236" s="23" t="str">
        <f t="shared" si="21"/>
        <v/>
      </c>
      <c r="P236" s="23" t="str">
        <f>IF(B236="","",
IF(NOT(ISNUMBER(H236)),"Vắng",
IF(C236=1,IF(INDEX(Source!$A$1:$Q$1000,MATCH('Chi tiết'!B236,Source!$B$1:$B$1000,0),16)&lt;'Báo cáo'!$C$5,"Đi làm","Chốt trễ"),
IF(AND(C236=2,O236="Chốt trễ"),IF(INDEX(Source!$A$1:$Q$1000,MATCH('Chi tiết'!B236,Source!$B$1:$B$1000,0)+1,16)&lt;'Báo cáo'!$C$5,"Đi làm","Chốt trễ"),
IF(AND(C236=12,O236="Đi làm"),IF(INDEX(Source!$A$1:$Q$1000,MATCH('Chi tiết'!B236,Source!$B$1:$B$1000,0)+COUNTIFS(Source!$B$1:$B$1000,B236,Source!$Q$1:$Q$1000,"Sáng"),16)&lt;'Báo cáo'!$C$5,"Đi làm","Chốt trễ"),IF(O236="Chốt trễ",IF(INDEX(Source!$A$1:$Q$1000,MATCH('Chi tiết'!B236,Source!$B$1:$B$1000,0)+1,16)&lt;'Báo cáo'!$C$5,"Đi làm","Chốt trễ"),IF(INDEX(Source!$A$1:$Q$1000,MATCH('Chi tiết'!B236,Source!$B$1:$B$1000,0)+COUNTIFS(Source!$B$1:$B$1000,B236,Source!$Q$1:$Q$1000,"Sáng"),16)&lt;'Báo cáo'!$C$5,"Đi làm","Chốt trễ")))))))</f>
        <v/>
      </c>
      <c r="Q236" s="23" t="str">
        <f t="shared" si="22"/>
        <v/>
      </c>
      <c r="R236" s="14" t="str">
        <f t="shared" si="23"/>
        <v/>
      </c>
      <c r="S236" t="str">
        <f>IF(OR(_xlfn.NUMBERVALUE(E236)&gt;='Báo cáo'!$C$6,_xlfn.NUMBERVALUE(I236)&gt;='Báo cáo'!$C$6),CONCATENATE(_xlfn.NUMBERVALUE(E236),"/",_xlfn.NUMBERVALUE(I236)),"")</f>
        <v/>
      </c>
      <c r="T236" t="str">
        <f>IF(Q236="Vắng","",IF(M236&lt;='Báo cáo'!$C$7,M236,""))</f>
        <v/>
      </c>
      <c r="U236" t="str">
        <f ca="1">IF(COUNTIFS(Source!$B$1:$B$1000,'Chi tiết'!B236,Source!$S$1:$S$1000,"Có")=0,"",INDEX(Source!$A$1:$S$1000,MATCH('Chi tiết'!B236,Source!$B$1:$B$1000,0)-1+MATCH("Có",INDIRECT("Source!S"&amp;MATCH('Chi tiết'!B236,Source!$B$1:$B$1000,0)&amp;":S"&amp;MATCH('Chi tiết'!B236,Source!$B$1:$B$1000,0)+COUNTIF(Source!$B$1:$B$1000,'Chi tiết'!B236)),0),1))</f>
        <v/>
      </c>
      <c r="V236" s="2" t="str">
        <f>IF(B234="","",IF(N236&lt;='Báo cáo'!$C$9,N236,""))</f>
        <v/>
      </c>
    </row>
    <row r="237" spans="1:22" x14ac:dyDescent="0.25">
      <c r="A237" t="str">
        <v/>
      </c>
      <c r="B237" t="str">
        <v/>
      </c>
      <c r="C237" s="21" t="str">
        <v/>
      </c>
      <c r="D237" s="21" t="str">
        <v/>
      </c>
      <c r="E237" s="21" t="str">
        <v/>
      </c>
      <c r="F237" s="21" t="str">
        <v/>
      </c>
      <c r="G237" s="21" t="str">
        <v/>
      </c>
      <c r="H237" s="21" t="str">
        <v/>
      </c>
      <c r="I237" s="21" t="str">
        <v/>
      </c>
      <c r="J237" s="21" t="str">
        <v/>
      </c>
      <c r="K237" s="21" t="str">
        <v/>
      </c>
      <c r="L237" s="23" t="str">
        <f t="shared" si="18"/>
        <v/>
      </c>
      <c r="M237" s="24" t="str">
        <f t="shared" si="19"/>
        <v/>
      </c>
      <c r="N237" s="15" t="str">
        <f t="shared" si="20"/>
        <v/>
      </c>
      <c r="O237" s="23" t="str">
        <f t="shared" si="21"/>
        <v/>
      </c>
      <c r="P237" s="23" t="str">
        <f>IF(B237="","",
IF(NOT(ISNUMBER(H237)),"Vắng",
IF(C237=1,IF(INDEX(Source!$A$1:$Q$1000,MATCH('Chi tiết'!B237,Source!$B$1:$B$1000,0),16)&lt;'Báo cáo'!$C$5,"Đi làm","Chốt trễ"),
IF(AND(C237=2,O237="Chốt trễ"),IF(INDEX(Source!$A$1:$Q$1000,MATCH('Chi tiết'!B237,Source!$B$1:$B$1000,0)+1,16)&lt;'Báo cáo'!$C$5,"Đi làm","Chốt trễ"),
IF(AND(C237=12,O237="Đi làm"),IF(INDEX(Source!$A$1:$Q$1000,MATCH('Chi tiết'!B237,Source!$B$1:$B$1000,0)+COUNTIFS(Source!$B$1:$B$1000,B237,Source!$Q$1:$Q$1000,"Sáng"),16)&lt;'Báo cáo'!$C$5,"Đi làm","Chốt trễ"),IF(O237="Chốt trễ",IF(INDEX(Source!$A$1:$Q$1000,MATCH('Chi tiết'!B237,Source!$B$1:$B$1000,0)+1,16)&lt;'Báo cáo'!$C$5,"Đi làm","Chốt trễ"),IF(INDEX(Source!$A$1:$Q$1000,MATCH('Chi tiết'!B237,Source!$B$1:$B$1000,0)+COUNTIFS(Source!$B$1:$B$1000,B237,Source!$Q$1:$Q$1000,"Sáng"),16)&lt;'Báo cáo'!$C$5,"Đi làm","Chốt trễ")))))))</f>
        <v/>
      </c>
      <c r="Q237" s="23" t="str">
        <f t="shared" si="22"/>
        <v/>
      </c>
      <c r="R237" s="14" t="str">
        <f t="shared" si="23"/>
        <v/>
      </c>
      <c r="S237" t="str">
        <f>IF(OR(_xlfn.NUMBERVALUE(E237)&gt;='Báo cáo'!$C$6,_xlfn.NUMBERVALUE(I237)&gt;='Báo cáo'!$C$6),CONCATENATE(_xlfn.NUMBERVALUE(E237),"/",_xlfn.NUMBERVALUE(I237)),"")</f>
        <v/>
      </c>
      <c r="T237" t="str">
        <f>IF(Q237="Vắng","",IF(M237&lt;='Báo cáo'!$C$7,M237,""))</f>
        <v/>
      </c>
      <c r="U237" t="str">
        <f ca="1">IF(COUNTIFS(Source!$B$1:$B$1000,'Chi tiết'!B237,Source!$S$1:$S$1000,"Có")=0,"",INDEX(Source!$A$1:$S$1000,MATCH('Chi tiết'!B237,Source!$B$1:$B$1000,0)-1+MATCH("Có",INDIRECT("Source!S"&amp;MATCH('Chi tiết'!B237,Source!$B$1:$B$1000,0)&amp;":S"&amp;MATCH('Chi tiết'!B237,Source!$B$1:$B$1000,0)+COUNTIF(Source!$B$1:$B$1000,'Chi tiết'!B237)),0),1))</f>
        <v/>
      </c>
      <c r="V237" s="2" t="str">
        <f>IF(B235="","",IF(N237&lt;='Báo cáo'!$C$9,N237,""))</f>
        <v/>
      </c>
    </row>
    <row r="238" spans="1:22" x14ac:dyDescent="0.25">
      <c r="A238" t="str">
        <v/>
      </c>
      <c r="B238" t="str">
        <v/>
      </c>
      <c r="C238" s="21" t="str">
        <v/>
      </c>
      <c r="D238" s="21" t="str">
        <v/>
      </c>
      <c r="E238" s="21" t="str">
        <v/>
      </c>
      <c r="F238" s="21" t="str">
        <v/>
      </c>
      <c r="G238" s="21" t="str">
        <v/>
      </c>
      <c r="H238" s="21" t="str">
        <v/>
      </c>
      <c r="I238" s="21" t="str">
        <v/>
      </c>
      <c r="J238" s="21" t="str">
        <v/>
      </c>
      <c r="K238" s="21" t="str">
        <v/>
      </c>
      <c r="L238" s="23" t="str">
        <f t="shared" si="18"/>
        <v/>
      </c>
      <c r="M238" s="24" t="str">
        <f t="shared" si="19"/>
        <v/>
      </c>
      <c r="N238" s="15" t="str">
        <f t="shared" si="20"/>
        <v/>
      </c>
      <c r="O238" s="23" t="str">
        <f t="shared" si="21"/>
        <v/>
      </c>
      <c r="P238" s="23" t="str">
        <f>IF(B238="","",
IF(NOT(ISNUMBER(H238)),"Vắng",
IF(C238=1,IF(INDEX(Source!$A$1:$Q$1000,MATCH('Chi tiết'!B238,Source!$B$1:$B$1000,0),16)&lt;'Báo cáo'!$C$5,"Đi làm","Chốt trễ"),
IF(AND(C238=2,O238="Chốt trễ"),IF(INDEX(Source!$A$1:$Q$1000,MATCH('Chi tiết'!B238,Source!$B$1:$B$1000,0)+1,16)&lt;'Báo cáo'!$C$5,"Đi làm","Chốt trễ"),
IF(AND(C238=12,O238="Đi làm"),IF(INDEX(Source!$A$1:$Q$1000,MATCH('Chi tiết'!B238,Source!$B$1:$B$1000,0)+COUNTIFS(Source!$B$1:$B$1000,B238,Source!$Q$1:$Q$1000,"Sáng"),16)&lt;'Báo cáo'!$C$5,"Đi làm","Chốt trễ"),IF(O238="Chốt trễ",IF(INDEX(Source!$A$1:$Q$1000,MATCH('Chi tiết'!B238,Source!$B$1:$B$1000,0)+1,16)&lt;'Báo cáo'!$C$5,"Đi làm","Chốt trễ"),IF(INDEX(Source!$A$1:$Q$1000,MATCH('Chi tiết'!B238,Source!$B$1:$B$1000,0)+COUNTIFS(Source!$B$1:$B$1000,B238,Source!$Q$1:$Q$1000,"Sáng"),16)&lt;'Báo cáo'!$C$5,"Đi làm","Chốt trễ")))))))</f>
        <v/>
      </c>
      <c r="Q238" s="23" t="str">
        <f t="shared" si="22"/>
        <v/>
      </c>
      <c r="R238" s="14" t="str">
        <f t="shared" si="23"/>
        <v/>
      </c>
      <c r="S238" t="str">
        <f>IF(OR(_xlfn.NUMBERVALUE(E238)&gt;='Báo cáo'!$C$6,_xlfn.NUMBERVALUE(I238)&gt;='Báo cáo'!$C$6),CONCATENATE(_xlfn.NUMBERVALUE(E238),"/",_xlfn.NUMBERVALUE(I238)),"")</f>
        <v/>
      </c>
      <c r="T238" t="str">
        <f>IF(Q238="Vắng","",IF(M238&lt;='Báo cáo'!$C$7,M238,""))</f>
        <v/>
      </c>
      <c r="U238" t="str">
        <f ca="1">IF(COUNTIFS(Source!$B$1:$B$1000,'Chi tiết'!B238,Source!$S$1:$S$1000,"Có")=0,"",INDEX(Source!$A$1:$S$1000,MATCH('Chi tiết'!B238,Source!$B$1:$B$1000,0)-1+MATCH("Có",INDIRECT("Source!S"&amp;MATCH('Chi tiết'!B238,Source!$B$1:$B$1000,0)&amp;":S"&amp;MATCH('Chi tiết'!B238,Source!$B$1:$B$1000,0)+COUNTIF(Source!$B$1:$B$1000,'Chi tiết'!B238)),0),1))</f>
        <v/>
      </c>
      <c r="V238" s="2" t="str">
        <f>IF(B236="","",IF(N238&lt;='Báo cáo'!$C$9,N238,""))</f>
        <v/>
      </c>
    </row>
    <row r="239" spans="1:22" x14ac:dyDescent="0.25">
      <c r="A239" t="str">
        <v/>
      </c>
      <c r="B239" t="str">
        <v/>
      </c>
      <c r="C239" s="21" t="str">
        <v/>
      </c>
      <c r="D239" s="21" t="str">
        <v/>
      </c>
      <c r="E239" s="21" t="str">
        <v/>
      </c>
      <c r="F239" s="21" t="str">
        <v/>
      </c>
      <c r="G239" s="21" t="str">
        <v/>
      </c>
      <c r="H239" s="21" t="str">
        <v/>
      </c>
      <c r="I239" s="21" t="str">
        <v/>
      </c>
      <c r="J239" s="21" t="str">
        <v/>
      </c>
      <c r="K239" s="21" t="str">
        <v/>
      </c>
      <c r="L239" s="23" t="str">
        <f t="shared" si="18"/>
        <v/>
      </c>
      <c r="M239" s="24" t="str">
        <f t="shared" si="19"/>
        <v/>
      </c>
      <c r="N239" s="15" t="str">
        <f t="shared" si="20"/>
        <v/>
      </c>
      <c r="O239" s="23" t="str">
        <f t="shared" si="21"/>
        <v/>
      </c>
      <c r="P239" s="23" t="str">
        <f>IF(B239="","",
IF(NOT(ISNUMBER(H239)),"Vắng",
IF(C239=1,IF(INDEX(Source!$A$1:$Q$1000,MATCH('Chi tiết'!B239,Source!$B$1:$B$1000,0),16)&lt;'Báo cáo'!$C$5,"Đi làm","Chốt trễ"),
IF(AND(C239=2,O239="Chốt trễ"),IF(INDEX(Source!$A$1:$Q$1000,MATCH('Chi tiết'!B239,Source!$B$1:$B$1000,0)+1,16)&lt;'Báo cáo'!$C$5,"Đi làm","Chốt trễ"),
IF(AND(C239=12,O239="Đi làm"),IF(INDEX(Source!$A$1:$Q$1000,MATCH('Chi tiết'!B239,Source!$B$1:$B$1000,0)+COUNTIFS(Source!$B$1:$B$1000,B239,Source!$Q$1:$Q$1000,"Sáng"),16)&lt;'Báo cáo'!$C$5,"Đi làm","Chốt trễ"),IF(O239="Chốt trễ",IF(INDEX(Source!$A$1:$Q$1000,MATCH('Chi tiết'!B239,Source!$B$1:$B$1000,0)+1,16)&lt;'Báo cáo'!$C$5,"Đi làm","Chốt trễ"),IF(INDEX(Source!$A$1:$Q$1000,MATCH('Chi tiết'!B239,Source!$B$1:$B$1000,0)+COUNTIFS(Source!$B$1:$B$1000,B239,Source!$Q$1:$Q$1000,"Sáng"),16)&lt;'Báo cáo'!$C$5,"Đi làm","Chốt trễ")))))))</f>
        <v/>
      </c>
      <c r="Q239" s="23" t="str">
        <f t="shared" si="22"/>
        <v/>
      </c>
      <c r="R239" s="14" t="str">
        <f t="shared" si="23"/>
        <v/>
      </c>
      <c r="S239" t="str">
        <f>IF(OR(_xlfn.NUMBERVALUE(E239)&gt;='Báo cáo'!$C$6,_xlfn.NUMBERVALUE(I239)&gt;='Báo cáo'!$C$6),CONCATENATE(_xlfn.NUMBERVALUE(E239),"/",_xlfn.NUMBERVALUE(I239)),"")</f>
        <v/>
      </c>
      <c r="T239" t="str">
        <f>IF(Q239="Vắng","",IF(M239&lt;='Báo cáo'!$C$7,M239,""))</f>
        <v/>
      </c>
      <c r="U239" t="str">
        <f ca="1">IF(COUNTIFS(Source!$B$1:$B$1000,'Chi tiết'!B239,Source!$S$1:$S$1000,"Có")=0,"",INDEX(Source!$A$1:$S$1000,MATCH('Chi tiết'!B239,Source!$B$1:$B$1000,0)-1+MATCH("Có",INDIRECT("Source!S"&amp;MATCH('Chi tiết'!B239,Source!$B$1:$B$1000,0)&amp;":S"&amp;MATCH('Chi tiết'!B239,Source!$B$1:$B$1000,0)+COUNTIF(Source!$B$1:$B$1000,'Chi tiết'!B239)),0),1))</f>
        <v/>
      </c>
      <c r="V239" s="2" t="str">
        <f>IF(B237="","",IF(N239&lt;='Báo cáo'!$C$9,N239,""))</f>
        <v/>
      </c>
    </row>
    <row r="240" spans="1:22" x14ac:dyDescent="0.25">
      <c r="A240" t="str">
        <v/>
      </c>
      <c r="B240" t="str">
        <v/>
      </c>
      <c r="C240" s="21" t="str">
        <v/>
      </c>
      <c r="D240" s="21" t="str">
        <v/>
      </c>
      <c r="E240" s="21" t="str">
        <v/>
      </c>
      <c r="F240" s="21" t="str">
        <v/>
      </c>
      <c r="G240" s="21" t="str">
        <v/>
      </c>
      <c r="H240" s="21" t="str">
        <v/>
      </c>
      <c r="I240" s="21" t="str">
        <v/>
      </c>
      <c r="J240" s="21" t="str">
        <v/>
      </c>
      <c r="K240" s="21" t="str">
        <v/>
      </c>
      <c r="L240" s="23" t="str">
        <f t="shared" si="18"/>
        <v/>
      </c>
      <c r="M240" s="24" t="str">
        <f t="shared" si="19"/>
        <v/>
      </c>
      <c r="N240" s="15" t="str">
        <f t="shared" si="20"/>
        <v/>
      </c>
      <c r="O240" s="23" t="str">
        <f t="shared" si="21"/>
        <v/>
      </c>
      <c r="P240" s="23" t="str">
        <f>IF(B240="","",
IF(NOT(ISNUMBER(H240)),"Vắng",
IF(C240=1,IF(INDEX(Source!$A$1:$Q$1000,MATCH('Chi tiết'!B240,Source!$B$1:$B$1000,0),16)&lt;'Báo cáo'!$C$5,"Đi làm","Chốt trễ"),
IF(AND(C240=2,O240="Chốt trễ"),IF(INDEX(Source!$A$1:$Q$1000,MATCH('Chi tiết'!B240,Source!$B$1:$B$1000,0)+1,16)&lt;'Báo cáo'!$C$5,"Đi làm","Chốt trễ"),
IF(AND(C240=12,O240="Đi làm"),IF(INDEX(Source!$A$1:$Q$1000,MATCH('Chi tiết'!B240,Source!$B$1:$B$1000,0)+COUNTIFS(Source!$B$1:$B$1000,B240,Source!$Q$1:$Q$1000,"Sáng"),16)&lt;'Báo cáo'!$C$5,"Đi làm","Chốt trễ"),IF(O240="Chốt trễ",IF(INDEX(Source!$A$1:$Q$1000,MATCH('Chi tiết'!B240,Source!$B$1:$B$1000,0)+1,16)&lt;'Báo cáo'!$C$5,"Đi làm","Chốt trễ"),IF(INDEX(Source!$A$1:$Q$1000,MATCH('Chi tiết'!B240,Source!$B$1:$B$1000,0)+COUNTIFS(Source!$B$1:$B$1000,B240,Source!$Q$1:$Q$1000,"Sáng"),16)&lt;'Báo cáo'!$C$5,"Đi làm","Chốt trễ")))))))</f>
        <v/>
      </c>
      <c r="Q240" s="23" t="str">
        <f t="shared" si="22"/>
        <v/>
      </c>
      <c r="R240" s="14" t="str">
        <f t="shared" si="23"/>
        <v/>
      </c>
      <c r="S240" t="str">
        <f>IF(OR(_xlfn.NUMBERVALUE(E240)&gt;='Báo cáo'!$C$6,_xlfn.NUMBERVALUE(I240)&gt;='Báo cáo'!$C$6),CONCATENATE(_xlfn.NUMBERVALUE(E240),"/",_xlfn.NUMBERVALUE(I240)),"")</f>
        <v/>
      </c>
      <c r="T240" t="str">
        <f>IF(Q240="Vắng","",IF(M240&lt;='Báo cáo'!$C$7,M240,""))</f>
        <v/>
      </c>
      <c r="U240" t="str">
        <f ca="1">IF(COUNTIFS(Source!$B$1:$B$1000,'Chi tiết'!B240,Source!$S$1:$S$1000,"Có")=0,"",INDEX(Source!$A$1:$S$1000,MATCH('Chi tiết'!B240,Source!$B$1:$B$1000,0)-1+MATCH("Có",INDIRECT("Source!S"&amp;MATCH('Chi tiết'!B240,Source!$B$1:$B$1000,0)&amp;":S"&amp;MATCH('Chi tiết'!B240,Source!$B$1:$B$1000,0)+COUNTIF(Source!$B$1:$B$1000,'Chi tiết'!B240)),0),1))</f>
        <v/>
      </c>
      <c r="V240" s="2" t="str">
        <f>IF(B238="","",IF(N240&lt;='Báo cáo'!$C$9,N240,""))</f>
        <v/>
      </c>
    </row>
    <row r="241" spans="1:22" x14ac:dyDescent="0.25">
      <c r="A241" t="str">
        <v/>
      </c>
      <c r="B241" t="str">
        <v/>
      </c>
      <c r="C241" s="21" t="str">
        <v/>
      </c>
      <c r="D241" s="21" t="str">
        <v/>
      </c>
      <c r="E241" s="21" t="str">
        <v/>
      </c>
      <c r="F241" s="21" t="str">
        <v/>
      </c>
      <c r="G241" s="21" t="str">
        <v/>
      </c>
      <c r="H241" s="21" t="str">
        <v/>
      </c>
      <c r="I241" s="21" t="str">
        <v/>
      </c>
      <c r="J241" s="21" t="str">
        <v/>
      </c>
      <c r="K241" s="21" t="str">
        <v/>
      </c>
      <c r="L241" s="23" t="str">
        <f t="shared" si="18"/>
        <v/>
      </c>
      <c r="M241" s="24" t="str">
        <f t="shared" si="19"/>
        <v/>
      </c>
      <c r="N241" s="15" t="str">
        <f t="shared" si="20"/>
        <v/>
      </c>
      <c r="O241" s="23" t="str">
        <f t="shared" si="21"/>
        <v/>
      </c>
      <c r="P241" s="23" t="str">
        <f>IF(B241="","",
IF(NOT(ISNUMBER(H241)),"Vắng",
IF(C241=1,IF(INDEX(Source!$A$1:$Q$1000,MATCH('Chi tiết'!B241,Source!$B$1:$B$1000,0),16)&lt;'Báo cáo'!$C$5,"Đi làm","Chốt trễ"),
IF(AND(C241=2,O241="Chốt trễ"),IF(INDEX(Source!$A$1:$Q$1000,MATCH('Chi tiết'!B241,Source!$B$1:$B$1000,0)+1,16)&lt;'Báo cáo'!$C$5,"Đi làm","Chốt trễ"),
IF(AND(C241=12,O241="Đi làm"),IF(INDEX(Source!$A$1:$Q$1000,MATCH('Chi tiết'!B241,Source!$B$1:$B$1000,0)+COUNTIFS(Source!$B$1:$B$1000,B241,Source!$Q$1:$Q$1000,"Sáng"),16)&lt;'Báo cáo'!$C$5,"Đi làm","Chốt trễ"),IF(O241="Chốt trễ",IF(INDEX(Source!$A$1:$Q$1000,MATCH('Chi tiết'!B241,Source!$B$1:$B$1000,0)+1,16)&lt;'Báo cáo'!$C$5,"Đi làm","Chốt trễ"),IF(INDEX(Source!$A$1:$Q$1000,MATCH('Chi tiết'!B241,Source!$B$1:$B$1000,0)+COUNTIFS(Source!$B$1:$B$1000,B241,Source!$Q$1:$Q$1000,"Sáng"),16)&lt;'Báo cáo'!$C$5,"Đi làm","Chốt trễ")))))))</f>
        <v/>
      </c>
      <c r="Q241" s="23" t="str">
        <f t="shared" si="22"/>
        <v/>
      </c>
      <c r="R241" s="14" t="str">
        <f t="shared" si="23"/>
        <v/>
      </c>
      <c r="S241" t="str">
        <f>IF(OR(_xlfn.NUMBERVALUE(E241)&gt;='Báo cáo'!$C$6,_xlfn.NUMBERVALUE(I241)&gt;='Báo cáo'!$C$6),CONCATENATE(_xlfn.NUMBERVALUE(E241),"/",_xlfn.NUMBERVALUE(I241)),"")</f>
        <v/>
      </c>
      <c r="T241" t="str">
        <f>IF(Q241="Vắng","",IF(M241&lt;='Báo cáo'!$C$7,M241,""))</f>
        <v/>
      </c>
      <c r="U241" t="str">
        <f ca="1">IF(COUNTIFS(Source!$B$1:$B$1000,'Chi tiết'!B241,Source!$S$1:$S$1000,"Có")=0,"",INDEX(Source!$A$1:$S$1000,MATCH('Chi tiết'!B241,Source!$B$1:$B$1000,0)-1+MATCH("Có",INDIRECT("Source!S"&amp;MATCH('Chi tiết'!B241,Source!$B$1:$B$1000,0)&amp;":S"&amp;MATCH('Chi tiết'!B241,Source!$B$1:$B$1000,0)+COUNTIF(Source!$B$1:$B$1000,'Chi tiết'!B241)),0),1))</f>
        <v/>
      </c>
      <c r="V241" s="2" t="str">
        <f>IF(B239="","",IF(N241&lt;='Báo cáo'!$C$9,N241,""))</f>
        <v/>
      </c>
    </row>
    <row r="242" spans="1:22" x14ac:dyDescent="0.25">
      <c r="A242" t="str">
        <v/>
      </c>
      <c r="B242" t="str">
        <v/>
      </c>
      <c r="C242" s="21" t="str">
        <v/>
      </c>
      <c r="D242" s="21" t="str">
        <v/>
      </c>
      <c r="E242" s="21" t="str">
        <v/>
      </c>
      <c r="F242" s="21" t="str">
        <v/>
      </c>
      <c r="G242" s="21" t="str">
        <v/>
      </c>
      <c r="H242" s="21" t="str">
        <v/>
      </c>
      <c r="I242" s="21" t="str">
        <v/>
      </c>
      <c r="J242" s="21" t="str">
        <v/>
      </c>
      <c r="K242" s="21" t="str">
        <v/>
      </c>
      <c r="L242" s="23" t="str">
        <f t="shared" si="18"/>
        <v/>
      </c>
      <c r="M242" s="24" t="str">
        <f t="shared" si="19"/>
        <v/>
      </c>
      <c r="N242" s="15" t="str">
        <f t="shared" si="20"/>
        <v/>
      </c>
      <c r="O242" s="23" t="str">
        <f t="shared" si="21"/>
        <v/>
      </c>
      <c r="P242" s="23" t="str">
        <f>IF(B242="","",
IF(NOT(ISNUMBER(H242)),"Vắng",
IF(C242=1,IF(INDEX(Source!$A$1:$Q$1000,MATCH('Chi tiết'!B242,Source!$B$1:$B$1000,0),16)&lt;'Báo cáo'!$C$5,"Đi làm","Chốt trễ"),
IF(AND(C242=2,O242="Chốt trễ"),IF(INDEX(Source!$A$1:$Q$1000,MATCH('Chi tiết'!B242,Source!$B$1:$B$1000,0)+1,16)&lt;'Báo cáo'!$C$5,"Đi làm","Chốt trễ"),
IF(AND(C242=12,O242="Đi làm"),IF(INDEX(Source!$A$1:$Q$1000,MATCH('Chi tiết'!B242,Source!$B$1:$B$1000,0)+COUNTIFS(Source!$B$1:$B$1000,B242,Source!$Q$1:$Q$1000,"Sáng"),16)&lt;'Báo cáo'!$C$5,"Đi làm","Chốt trễ"),IF(O242="Chốt trễ",IF(INDEX(Source!$A$1:$Q$1000,MATCH('Chi tiết'!B242,Source!$B$1:$B$1000,0)+1,16)&lt;'Báo cáo'!$C$5,"Đi làm","Chốt trễ"),IF(INDEX(Source!$A$1:$Q$1000,MATCH('Chi tiết'!B242,Source!$B$1:$B$1000,0)+COUNTIFS(Source!$B$1:$B$1000,B242,Source!$Q$1:$Q$1000,"Sáng"),16)&lt;'Báo cáo'!$C$5,"Đi làm","Chốt trễ")))))))</f>
        <v/>
      </c>
      <c r="Q242" s="23" t="str">
        <f t="shared" si="22"/>
        <v/>
      </c>
      <c r="R242" s="14" t="str">
        <f t="shared" si="23"/>
        <v/>
      </c>
      <c r="S242" t="str">
        <f>IF(OR(_xlfn.NUMBERVALUE(E242)&gt;='Báo cáo'!$C$6,_xlfn.NUMBERVALUE(I242)&gt;='Báo cáo'!$C$6),CONCATENATE(_xlfn.NUMBERVALUE(E242),"/",_xlfn.NUMBERVALUE(I242)),"")</f>
        <v/>
      </c>
      <c r="T242" t="str">
        <f>IF(Q242="Vắng","",IF(M242&lt;='Báo cáo'!$C$7,M242,""))</f>
        <v/>
      </c>
      <c r="U242" t="str">
        <f ca="1">IF(COUNTIFS(Source!$B$1:$B$1000,'Chi tiết'!B242,Source!$S$1:$S$1000,"Có")=0,"",INDEX(Source!$A$1:$S$1000,MATCH('Chi tiết'!B242,Source!$B$1:$B$1000,0)-1+MATCH("Có",INDIRECT("Source!S"&amp;MATCH('Chi tiết'!B242,Source!$B$1:$B$1000,0)&amp;":S"&amp;MATCH('Chi tiết'!B242,Source!$B$1:$B$1000,0)+COUNTIF(Source!$B$1:$B$1000,'Chi tiết'!B242)),0),1))</f>
        <v/>
      </c>
      <c r="V242" s="2" t="str">
        <f>IF(B240="","",IF(N242&lt;='Báo cáo'!$C$9,N242,""))</f>
        <v/>
      </c>
    </row>
    <row r="243" spans="1:22" x14ac:dyDescent="0.25">
      <c r="A243" t="str">
        <v/>
      </c>
      <c r="B243" t="str">
        <v/>
      </c>
      <c r="C243" s="21" t="str">
        <v/>
      </c>
      <c r="D243" s="21" t="str">
        <v/>
      </c>
      <c r="E243" s="21" t="str">
        <v/>
      </c>
      <c r="F243" s="21" t="str">
        <v/>
      </c>
      <c r="G243" s="21" t="str">
        <v/>
      </c>
      <c r="H243" s="21" t="str">
        <v/>
      </c>
      <c r="I243" s="21" t="str">
        <v/>
      </c>
      <c r="J243" s="21" t="str">
        <v/>
      </c>
      <c r="K243" s="21" t="str">
        <v/>
      </c>
      <c r="L243" s="23" t="str">
        <f t="shared" si="18"/>
        <v/>
      </c>
      <c r="M243" s="24" t="str">
        <f t="shared" si="19"/>
        <v/>
      </c>
      <c r="N243" s="15" t="str">
        <f t="shared" si="20"/>
        <v/>
      </c>
      <c r="O243" s="23" t="str">
        <f t="shared" si="21"/>
        <v/>
      </c>
      <c r="P243" s="23" t="str">
        <f>IF(B243="","",
IF(NOT(ISNUMBER(H243)),"Vắng",
IF(C243=1,IF(INDEX(Source!$A$1:$Q$1000,MATCH('Chi tiết'!B243,Source!$B$1:$B$1000,0),16)&lt;'Báo cáo'!$C$5,"Đi làm","Chốt trễ"),
IF(AND(C243=2,O243="Chốt trễ"),IF(INDEX(Source!$A$1:$Q$1000,MATCH('Chi tiết'!B243,Source!$B$1:$B$1000,0)+1,16)&lt;'Báo cáo'!$C$5,"Đi làm","Chốt trễ"),
IF(AND(C243=12,O243="Đi làm"),IF(INDEX(Source!$A$1:$Q$1000,MATCH('Chi tiết'!B243,Source!$B$1:$B$1000,0)+COUNTIFS(Source!$B$1:$B$1000,B243,Source!$Q$1:$Q$1000,"Sáng"),16)&lt;'Báo cáo'!$C$5,"Đi làm","Chốt trễ"),IF(O243="Chốt trễ",IF(INDEX(Source!$A$1:$Q$1000,MATCH('Chi tiết'!B243,Source!$B$1:$B$1000,0)+1,16)&lt;'Báo cáo'!$C$5,"Đi làm","Chốt trễ"),IF(INDEX(Source!$A$1:$Q$1000,MATCH('Chi tiết'!B243,Source!$B$1:$B$1000,0)+COUNTIFS(Source!$B$1:$B$1000,B243,Source!$Q$1:$Q$1000,"Sáng"),16)&lt;'Báo cáo'!$C$5,"Đi làm","Chốt trễ")))))))</f>
        <v/>
      </c>
      <c r="Q243" s="23" t="str">
        <f t="shared" si="22"/>
        <v/>
      </c>
      <c r="R243" s="14" t="str">
        <f t="shared" si="23"/>
        <v/>
      </c>
      <c r="S243" t="str">
        <f>IF(OR(_xlfn.NUMBERVALUE(E243)&gt;='Báo cáo'!$C$6,_xlfn.NUMBERVALUE(I243)&gt;='Báo cáo'!$C$6),CONCATENATE(_xlfn.NUMBERVALUE(E243),"/",_xlfn.NUMBERVALUE(I243)),"")</f>
        <v/>
      </c>
      <c r="T243" t="str">
        <f>IF(Q243="Vắng","",IF(M243&lt;='Báo cáo'!$C$7,M243,""))</f>
        <v/>
      </c>
      <c r="U243" t="str">
        <f ca="1">IF(COUNTIFS(Source!$B$1:$B$1000,'Chi tiết'!B243,Source!$S$1:$S$1000,"Có")=0,"",INDEX(Source!$A$1:$S$1000,MATCH('Chi tiết'!B243,Source!$B$1:$B$1000,0)-1+MATCH("Có",INDIRECT("Source!S"&amp;MATCH('Chi tiết'!B243,Source!$B$1:$B$1000,0)&amp;":S"&amp;MATCH('Chi tiết'!B243,Source!$B$1:$B$1000,0)+COUNTIF(Source!$B$1:$B$1000,'Chi tiết'!B243)),0),1))</f>
        <v/>
      </c>
      <c r="V243" s="2" t="str">
        <f>IF(B241="","",IF(N243&lt;='Báo cáo'!$C$9,N243,""))</f>
        <v/>
      </c>
    </row>
    <row r="244" spans="1:22" x14ac:dyDescent="0.25">
      <c r="A244" t="str">
        <v/>
      </c>
      <c r="B244" t="str">
        <v/>
      </c>
      <c r="C244" s="21" t="str">
        <v/>
      </c>
      <c r="D244" s="21" t="str">
        <v/>
      </c>
      <c r="E244" s="21" t="str">
        <v/>
      </c>
      <c r="F244" s="21" t="str">
        <v/>
      </c>
      <c r="G244" s="21" t="str">
        <v/>
      </c>
      <c r="H244" s="21" t="str">
        <v/>
      </c>
      <c r="I244" s="21" t="str">
        <v/>
      </c>
      <c r="J244" s="21" t="str">
        <v/>
      </c>
      <c r="K244" s="21" t="str">
        <v/>
      </c>
      <c r="L244" s="23" t="str">
        <f t="shared" si="18"/>
        <v/>
      </c>
      <c r="M244" s="24" t="str">
        <f t="shared" si="19"/>
        <v/>
      </c>
      <c r="N244" s="15" t="str">
        <f t="shared" si="20"/>
        <v/>
      </c>
      <c r="O244" s="23" t="str">
        <f t="shared" si="21"/>
        <v/>
      </c>
      <c r="P244" s="23" t="str">
        <f>IF(B244="","",
IF(NOT(ISNUMBER(H244)),"Vắng",
IF(C244=1,IF(INDEX(Source!$A$1:$Q$1000,MATCH('Chi tiết'!B244,Source!$B$1:$B$1000,0),16)&lt;'Báo cáo'!$C$5,"Đi làm","Chốt trễ"),
IF(AND(C244=2,O244="Chốt trễ"),IF(INDEX(Source!$A$1:$Q$1000,MATCH('Chi tiết'!B244,Source!$B$1:$B$1000,0)+1,16)&lt;'Báo cáo'!$C$5,"Đi làm","Chốt trễ"),
IF(AND(C244=12,O244="Đi làm"),IF(INDEX(Source!$A$1:$Q$1000,MATCH('Chi tiết'!B244,Source!$B$1:$B$1000,0)+COUNTIFS(Source!$B$1:$B$1000,B244,Source!$Q$1:$Q$1000,"Sáng"),16)&lt;'Báo cáo'!$C$5,"Đi làm","Chốt trễ"),IF(O244="Chốt trễ",IF(INDEX(Source!$A$1:$Q$1000,MATCH('Chi tiết'!B244,Source!$B$1:$B$1000,0)+1,16)&lt;'Báo cáo'!$C$5,"Đi làm","Chốt trễ"),IF(INDEX(Source!$A$1:$Q$1000,MATCH('Chi tiết'!B244,Source!$B$1:$B$1000,0)+COUNTIFS(Source!$B$1:$B$1000,B244,Source!$Q$1:$Q$1000,"Sáng"),16)&lt;'Báo cáo'!$C$5,"Đi làm","Chốt trễ")))))))</f>
        <v/>
      </c>
      <c r="Q244" s="23" t="str">
        <f t="shared" si="22"/>
        <v/>
      </c>
      <c r="R244" s="14" t="str">
        <f t="shared" si="23"/>
        <v/>
      </c>
      <c r="S244" t="str">
        <f>IF(OR(_xlfn.NUMBERVALUE(E244)&gt;='Báo cáo'!$C$6,_xlfn.NUMBERVALUE(I244)&gt;='Báo cáo'!$C$6),CONCATENATE(_xlfn.NUMBERVALUE(E244),"/",_xlfn.NUMBERVALUE(I244)),"")</f>
        <v/>
      </c>
      <c r="T244" t="str">
        <f>IF(Q244="Vắng","",IF(M244&lt;='Báo cáo'!$C$7,M244,""))</f>
        <v/>
      </c>
      <c r="U244" t="str">
        <f ca="1">IF(COUNTIFS(Source!$B$1:$B$1000,'Chi tiết'!B244,Source!$S$1:$S$1000,"Có")=0,"",INDEX(Source!$A$1:$S$1000,MATCH('Chi tiết'!B244,Source!$B$1:$B$1000,0)-1+MATCH("Có",INDIRECT("Source!S"&amp;MATCH('Chi tiết'!B244,Source!$B$1:$B$1000,0)&amp;":S"&amp;MATCH('Chi tiết'!B244,Source!$B$1:$B$1000,0)+COUNTIF(Source!$B$1:$B$1000,'Chi tiết'!B244)),0),1))</f>
        <v/>
      </c>
      <c r="V244" s="2" t="str">
        <f>IF(B242="","",IF(N244&lt;='Báo cáo'!$C$9,N244,""))</f>
        <v/>
      </c>
    </row>
    <row r="245" spans="1:22" x14ac:dyDescent="0.25">
      <c r="A245" t="str">
        <v/>
      </c>
      <c r="B245" t="str">
        <v/>
      </c>
      <c r="C245" s="21" t="str">
        <v/>
      </c>
      <c r="D245" s="21" t="str">
        <v/>
      </c>
      <c r="E245" s="21" t="str">
        <v/>
      </c>
      <c r="F245" s="21" t="str">
        <v/>
      </c>
      <c r="G245" s="21" t="str">
        <v/>
      </c>
      <c r="H245" s="21" t="str">
        <v/>
      </c>
      <c r="I245" s="21" t="str">
        <v/>
      </c>
      <c r="J245" s="21" t="str">
        <v/>
      </c>
      <c r="K245" s="21" t="str">
        <v/>
      </c>
      <c r="L245" s="23" t="str">
        <f t="shared" si="18"/>
        <v/>
      </c>
      <c r="M245" s="24" t="str">
        <f t="shared" si="19"/>
        <v/>
      </c>
      <c r="N245" s="15" t="str">
        <f t="shared" si="20"/>
        <v/>
      </c>
      <c r="O245" s="23" t="str">
        <f t="shared" si="21"/>
        <v/>
      </c>
      <c r="P245" s="23" t="str">
        <f>IF(B245="","",
IF(NOT(ISNUMBER(H245)),"Vắng",
IF(C245=1,IF(INDEX(Source!$A$1:$Q$1000,MATCH('Chi tiết'!B245,Source!$B$1:$B$1000,0),16)&lt;'Báo cáo'!$C$5,"Đi làm","Chốt trễ"),
IF(AND(C245=2,O245="Chốt trễ"),IF(INDEX(Source!$A$1:$Q$1000,MATCH('Chi tiết'!B245,Source!$B$1:$B$1000,0)+1,16)&lt;'Báo cáo'!$C$5,"Đi làm","Chốt trễ"),
IF(AND(C245=12,O245="Đi làm"),IF(INDEX(Source!$A$1:$Q$1000,MATCH('Chi tiết'!B245,Source!$B$1:$B$1000,0)+COUNTIFS(Source!$B$1:$B$1000,B245,Source!$Q$1:$Q$1000,"Sáng"),16)&lt;'Báo cáo'!$C$5,"Đi làm","Chốt trễ"),IF(O245="Chốt trễ",IF(INDEX(Source!$A$1:$Q$1000,MATCH('Chi tiết'!B245,Source!$B$1:$B$1000,0)+1,16)&lt;'Báo cáo'!$C$5,"Đi làm","Chốt trễ"),IF(INDEX(Source!$A$1:$Q$1000,MATCH('Chi tiết'!B245,Source!$B$1:$B$1000,0)+COUNTIFS(Source!$B$1:$B$1000,B245,Source!$Q$1:$Q$1000,"Sáng"),16)&lt;'Báo cáo'!$C$5,"Đi làm","Chốt trễ")))))))</f>
        <v/>
      </c>
      <c r="Q245" s="23" t="str">
        <f t="shared" si="22"/>
        <v/>
      </c>
      <c r="R245" s="14" t="str">
        <f t="shared" si="23"/>
        <v/>
      </c>
      <c r="S245" t="str">
        <f>IF(OR(_xlfn.NUMBERVALUE(E245)&gt;='Báo cáo'!$C$6,_xlfn.NUMBERVALUE(I245)&gt;='Báo cáo'!$C$6),CONCATENATE(_xlfn.NUMBERVALUE(E245),"/",_xlfn.NUMBERVALUE(I245)),"")</f>
        <v/>
      </c>
      <c r="T245" t="str">
        <f>IF(Q245="Vắng","",IF(M245&lt;='Báo cáo'!$C$7,M245,""))</f>
        <v/>
      </c>
      <c r="U245" t="str">
        <f ca="1">IF(COUNTIFS(Source!$B$1:$B$1000,'Chi tiết'!B245,Source!$S$1:$S$1000,"Có")=0,"",INDEX(Source!$A$1:$S$1000,MATCH('Chi tiết'!B245,Source!$B$1:$B$1000,0)-1+MATCH("Có",INDIRECT("Source!S"&amp;MATCH('Chi tiết'!B245,Source!$B$1:$B$1000,0)&amp;":S"&amp;MATCH('Chi tiết'!B245,Source!$B$1:$B$1000,0)+COUNTIF(Source!$B$1:$B$1000,'Chi tiết'!B245)),0),1))</f>
        <v/>
      </c>
      <c r="V245" s="2" t="str">
        <f>IF(B243="","",IF(N245&lt;='Báo cáo'!$C$9,N245,""))</f>
        <v/>
      </c>
    </row>
    <row r="246" spans="1:22" x14ac:dyDescent="0.25">
      <c r="A246" t="str">
        <v/>
      </c>
      <c r="B246" t="str">
        <v/>
      </c>
      <c r="C246" s="21" t="str">
        <v/>
      </c>
      <c r="D246" s="21" t="str">
        <v/>
      </c>
      <c r="E246" s="21" t="str">
        <v/>
      </c>
      <c r="F246" s="21" t="str">
        <v/>
      </c>
      <c r="G246" s="21" t="str">
        <v/>
      </c>
      <c r="H246" s="21" t="str">
        <v/>
      </c>
      <c r="I246" s="21" t="str">
        <v/>
      </c>
      <c r="J246" s="21" t="str">
        <v/>
      </c>
      <c r="K246" s="21" t="str">
        <v/>
      </c>
      <c r="L246" s="23" t="str">
        <f t="shared" si="18"/>
        <v/>
      </c>
      <c r="M246" s="24" t="str">
        <f t="shared" si="19"/>
        <v/>
      </c>
      <c r="N246" s="15" t="str">
        <f t="shared" si="20"/>
        <v/>
      </c>
      <c r="O246" s="23" t="str">
        <f t="shared" si="21"/>
        <v/>
      </c>
      <c r="P246" s="23" t="str">
        <f>IF(B246="","",
IF(NOT(ISNUMBER(H246)),"Vắng",
IF(C246=1,IF(INDEX(Source!$A$1:$Q$1000,MATCH('Chi tiết'!B246,Source!$B$1:$B$1000,0),16)&lt;'Báo cáo'!$C$5,"Đi làm","Chốt trễ"),
IF(AND(C246=2,O246="Chốt trễ"),IF(INDEX(Source!$A$1:$Q$1000,MATCH('Chi tiết'!B246,Source!$B$1:$B$1000,0)+1,16)&lt;'Báo cáo'!$C$5,"Đi làm","Chốt trễ"),
IF(AND(C246=12,O246="Đi làm"),IF(INDEX(Source!$A$1:$Q$1000,MATCH('Chi tiết'!B246,Source!$B$1:$B$1000,0)+COUNTIFS(Source!$B$1:$B$1000,B246,Source!$Q$1:$Q$1000,"Sáng"),16)&lt;'Báo cáo'!$C$5,"Đi làm","Chốt trễ"),IF(O246="Chốt trễ",IF(INDEX(Source!$A$1:$Q$1000,MATCH('Chi tiết'!B246,Source!$B$1:$B$1000,0)+1,16)&lt;'Báo cáo'!$C$5,"Đi làm","Chốt trễ"),IF(INDEX(Source!$A$1:$Q$1000,MATCH('Chi tiết'!B246,Source!$B$1:$B$1000,0)+COUNTIFS(Source!$B$1:$B$1000,B246,Source!$Q$1:$Q$1000,"Sáng"),16)&lt;'Báo cáo'!$C$5,"Đi làm","Chốt trễ")))))))</f>
        <v/>
      </c>
      <c r="Q246" s="23" t="str">
        <f t="shared" si="22"/>
        <v/>
      </c>
      <c r="R246" s="14" t="str">
        <f t="shared" si="23"/>
        <v/>
      </c>
      <c r="S246" t="str">
        <f>IF(OR(_xlfn.NUMBERVALUE(E246)&gt;='Báo cáo'!$C$6,_xlfn.NUMBERVALUE(I246)&gt;='Báo cáo'!$C$6),CONCATENATE(_xlfn.NUMBERVALUE(E246),"/",_xlfn.NUMBERVALUE(I246)),"")</f>
        <v/>
      </c>
      <c r="T246" t="str">
        <f>IF(Q246="Vắng","",IF(M246&lt;='Báo cáo'!$C$7,M246,""))</f>
        <v/>
      </c>
      <c r="U246" t="str">
        <f ca="1">IF(COUNTIFS(Source!$B$1:$B$1000,'Chi tiết'!B246,Source!$S$1:$S$1000,"Có")=0,"",INDEX(Source!$A$1:$S$1000,MATCH('Chi tiết'!B246,Source!$B$1:$B$1000,0)-1+MATCH("Có",INDIRECT("Source!S"&amp;MATCH('Chi tiết'!B246,Source!$B$1:$B$1000,0)&amp;":S"&amp;MATCH('Chi tiết'!B246,Source!$B$1:$B$1000,0)+COUNTIF(Source!$B$1:$B$1000,'Chi tiết'!B246)),0),1))</f>
        <v/>
      </c>
      <c r="V246" s="2" t="str">
        <f>IF(B244="","",IF(N246&lt;='Báo cáo'!$C$9,N246,""))</f>
        <v/>
      </c>
    </row>
    <row r="247" spans="1:22" x14ac:dyDescent="0.25">
      <c r="A247" t="str">
        <v/>
      </c>
      <c r="B247" t="str">
        <v/>
      </c>
      <c r="C247" s="21" t="str">
        <v/>
      </c>
      <c r="D247" s="21" t="str">
        <v/>
      </c>
      <c r="E247" s="21" t="str">
        <v/>
      </c>
      <c r="F247" s="21" t="str">
        <v/>
      </c>
      <c r="G247" s="21" t="str">
        <v/>
      </c>
      <c r="H247" s="21" t="str">
        <v/>
      </c>
      <c r="I247" s="21" t="str">
        <v/>
      </c>
      <c r="J247" s="21" t="str">
        <v/>
      </c>
      <c r="K247" s="21" t="str">
        <v/>
      </c>
      <c r="L247" s="23" t="str">
        <f t="shared" si="18"/>
        <v/>
      </c>
      <c r="M247" s="24" t="str">
        <f t="shared" si="19"/>
        <v/>
      </c>
      <c r="N247" s="15" t="str">
        <f t="shared" si="20"/>
        <v/>
      </c>
      <c r="O247" s="23" t="str">
        <f t="shared" si="21"/>
        <v/>
      </c>
      <c r="P247" s="23" t="str">
        <f>IF(B247="","",
IF(NOT(ISNUMBER(H247)),"Vắng",
IF(C247=1,IF(INDEX(Source!$A$1:$Q$1000,MATCH('Chi tiết'!B247,Source!$B$1:$B$1000,0),16)&lt;'Báo cáo'!$C$5,"Đi làm","Chốt trễ"),
IF(AND(C247=2,O247="Chốt trễ"),IF(INDEX(Source!$A$1:$Q$1000,MATCH('Chi tiết'!B247,Source!$B$1:$B$1000,0)+1,16)&lt;'Báo cáo'!$C$5,"Đi làm","Chốt trễ"),
IF(AND(C247=12,O247="Đi làm"),IF(INDEX(Source!$A$1:$Q$1000,MATCH('Chi tiết'!B247,Source!$B$1:$B$1000,0)+COUNTIFS(Source!$B$1:$B$1000,B247,Source!$Q$1:$Q$1000,"Sáng"),16)&lt;'Báo cáo'!$C$5,"Đi làm","Chốt trễ"),IF(O247="Chốt trễ",IF(INDEX(Source!$A$1:$Q$1000,MATCH('Chi tiết'!B247,Source!$B$1:$B$1000,0)+1,16)&lt;'Báo cáo'!$C$5,"Đi làm","Chốt trễ"),IF(INDEX(Source!$A$1:$Q$1000,MATCH('Chi tiết'!B247,Source!$B$1:$B$1000,0)+COUNTIFS(Source!$B$1:$B$1000,B247,Source!$Q$1:$Q$1000,"Sáng"),16)&lt;'Báo cáo'!$C$5,"Đi làm","Chốt trễ")))))))</f>
        <v/>
      </c>
      <c r="Q247" s="23" t="str">
        <f t="shared" si="22"/>
        <v/>
      </c>
      <c r="R247" s="14" t="str">
        <f t="shared" si="23"/>
        <v/>
      </c>
      <c r="S247" t="str">
        <f>IF(OR(_xlfn.NUMBERVALUE(E247)&gt;='Báo cáo'!$C$6,_xlfn.NUMBERVALUE(I247)&gt;='Báo cáo'!$C$6),CONCATENATE(_xlfn.NUMBERVALUE(E247),"/",_xlfn.NUMBERVALUE(I247)),"")</f>
        <v/>
      </c>
      <c r="T247" t="str">
        <f>IF(Q247="Vắng","",IF(M247&lt;='Báo cáo'!$C$7,M247,""))</f>
        <v/>
      </c>
      <c r="U247" t="str">
        <f ca="1">IF(COUNTIFS(Source!$B$1:$B$1000,'Chi tiết'!B247,Source!$S$1:$S$1000,"Có")=0,"",INDEX(Source!$A$1:$S$1000,MATCH('Chi tiết'!B247,Source!$B$1:$B$1000,0)-1+MATCH("Có",INDIRECT("Source!S"&amp;MATCH('Chi tiết'!B247,Source!$B$1:$B$1000,0)&amp;":S"&amp;MATCH('Chi tiết'!B247,Source!$B$1:$B$1000,0)+COUNTIF(Source!$B$1:$B$1000,'Chi tiết'!B247)),0),1))</f>
        <v/>
      </c>
      <c r="V247" s="2" t="str">
        <f>IF(B245="","",IF(N247&lt;='Báo cáo'!$C$9,N247,""))</f>
        <v/>
      </c>
    </row>
    <row r="248" spans="1:22" x14ac:dyDescent="0.25">
      <c r="A248" t="str">
        <v/>
      </c>
      <c r="B248" t="str">
        <v/>
      </c>
      <c r="C248" s="21" t="str">
        <v/>
      </c>
      <c r="D248" s="21" t="str">
        <v/>
      </c>
      <c r="E248" s="21" t="str">
        <v/>
      </c>
      <c r="F248" s="21" t="str">
        <v/>
      </c>
      <c r="G248" s="21" t="str">
        <v/>
      </c>
      <c r="H248" s="21" t="str">
        <v/>
      </c>
      <c r="I248" s="21" t="str">
        <v/>
      </c>
      <c r="J248" s="21" t="str">
        <v/>
      </c>
      <c r="K248" s="21" t="str">
        <v/>
      </c>
      <c r="L248" s="23" t="str">
        <f t="shared" si="18"/>
        <v/>
      </c>
      <c r="M248" s="24" t="str">
        <f t="shared" si="19"/>
        <v/>
      </c>
      <c r="N248" s="15" t="str">
        <f t="shared" si="20"/>
        <v/>
      </c>
      <c r="O248" s="23" t="str">
        <f t="shared" si="21"/>
        <v/>
      </c>
      <c r="P248" s="23" t="str">
        <f>IF(B248="","",
IF(NOT(ISNUMBER(H248)),"Vắng",
IF(C248=1,IF(INDEX(Source!$A$1:$Q$1000,MATCH('Chi tiết'!B248,Source!$B$1:$B$1000,0),16)&lt;'Báo cáo'!$C$5,"Đi làm","Chốt trễ"),
IF(AND(C248=2,O248="Chốt trễ"),IF(INDEX(Source!$A$1:$Q$1000,MATCH('Chi tiết'!B248,Source!$B$1:$B$1000,0)+1,16)&lt;'Báo cáo'!$C$5,"Đi làm","Chốt trễ"),
IF(AND(C248=12,O248="Đi làm"),IF(INDEX(Source!$A$1:$Q$1000,MATCH('Chi tiết'!B248,Source!$B$1:$B$1000,0)+COUNTIFS(Source!$B$1:$B$1000,B248,Source!$Q$1:$Q$1000,"Sáng"),16)&lt;'Báo cáo'!$C$5,"Đi làm","Chốt trễ"),IF(O248="Chốt trễ",IF(INDEX(Source!$A$1:$Q$1000,MATCH('Chi tiết'!B248,Source!$B$1:$B$1000,0)+1,16)&lt;'Báo cáo'!$C$5,"Đi làm","Chốt trễ"),IF(INDEX(Source!$A$1:$Q$1000,MATCH('Chi tiết'!B248,Source!$B$1:$B$1000,0)+COUNTIFS(Source!$B$1:$B$1000,B248,Source!$Q$1:$Q$1000,"Sáng"),16)&lt;'Báo cáo'!$C$5,"Đi làm","Chốt trễ")))))))</f>
        <v/>
      </c>
      <c r="Q248" s="23" t="str">
        <f t="shared" si="22"/>
        <v/>
      </c>
      <c r="R248" s="14" t="str">
        <f t="shared" si="23"/>
        <v/>
      </c>
      <c r="S248" t="str">
        <f>IF(OR(_xlfn.NUMBERVALUE(E248)&gt;='Báo cáo'!$C$6,_xlfn.NUMBERVALUE(I248)&gt;='Báo cáo'!$C$6),CONCATENATE(_xlfn.NUMBERVALUE(E248),"/",_xlfn.NUMBERVALUE(I248)),"")</f>
        <v/>
      </c>
      <c r="T248" t="str">
        <f>IF(Q248="Vắng","",IF(M248&lt;='Báo cáo'!$C$7,M248,""))</f>
        <v/>
      </c>
      <c r="U248" t="str">
        <f ca="1">IF(COUNTIFS(Source!$B$1:$B$1000,'Chi tiết'!B248,Source!$S$1:$S$1000,"Có")=0,"",INDEX(Source!$A$1:$S$1000,MATCH('Chi tiết'!B248,Source!$B$1:$B$1000,0)-1+MATCH("Có",INDIRECT("Source!S"&amp;MATCH('Chi tiết'!B248,Source!$B$1:$B$1000,0)&amp;":S"&amp;MATCH('Chi tiết'!B248,Source!$B$1:$B$1000,0)+COUNTIF(Source!$B$1:$B$1000,'Chi tiết'!B248)),0),1))</f>
        <v/>
      </c>
      <c r="V248" s="2" t="str">
        <f>IF(B246="","",IF(N248&lt;='Báo cáo'!$C$9,N248,""))</f>
        <v/>
      </c>
    </row>
    <row r="249" spans="1:22" x14ac:dyDescent="0.25">
      <c r="A249" t="str">
        <v/>
      </c>
      <c r="B249" t="str">
        <v/>
      </c>
      <c r="C249" s="21" t="str">
        <v/>
      </c>
      <c r="D249" s="21" t="str">
        <v/>
      </c>
      <c r="E249" s="21" t="str">
        <v/>
      </c>
      <c r="F249" s="21" t="str">
        <v/>
      </c>
      <c r="G249" s="21" t="str">
        <v/>
      </c>
      <c r="H249" s="21" t="str">
        <v/>
      </c>
      <c r="I249" s="21" t="str">
        <v/>
      </c>
      <c r="J249" s="21" t="str">
        <v/>
      </c>
      <c r="K249" s="21" t="str">
        <v/>
      </c>
      <c r="L249" s="23" t="str">
        <f t="shared" si="18"/>
        <v/>
      </c>
      <c r="M249" s="24" t="str">
        <f t="shared" si="19"/>
        <v/>
      </c>
      <c r="N249" s="15" t="str">
        <f t="shared" si="20"/>
        <v/>
      </c>
      <c r="O249" s="23" t="str">
        <f t="shared" si="21"/>
        <v/>
      </c>
      <c r="P249" s="23" t="str">
        <f>IF(B249="","",
IF(NOT(ISNUMBER(H249)),"Vắng",
IF(C249=1,IF(INDEX(Source!$A$1:$Q$1000,MATCH('Chi tiết'!B249,Source!$B$1:$B$1000,0),16)&lt;'Báo cáo'!$C$5,"Đi làm","Chốt trễ"),
IF(AND(C249=2,O249="Chốt trễ"),IF(INDEX(Source!$A$1:$Q$1000,MATCH('Chi tiết'!B249,Source!$B$1:$B$1000,0)+1,16)&lt;'Báo cáo'!$C$5,"Đi làm","Chốt trễ"),
IF(AND(C249=12,O249="Đi làm"),IF(INDEX(Source!$A$1:$Q$1000,MATCH('Chi tiết'!B249,Source!$B$1:$B$1000,0)+COUNTIFS(Source!$B$1:$B$1000,B249,Source!$Q$1:$Q$1000,"Sáng"),16)&lt;'Báo cáo'!$C$5,"Đi làm","Chốt trễ"),IF(O249="Chốt trễ",IF(INDEX(Source!$A$1:$Q$1000,MATCH('Chi tiết'!B249,Source!$B$1:$B$1000,0)+1,16)&lt;'Báo cáo'!$C$5,"Đi làm","Chốt trễ"),IF(INDEX(Source!$A$1:$Q$1000,MATCH('Chi tiết'!B249,Source!$B$1:$B$1000,0)+COUNTIFS(Source!$B$1:$B$1000,B249,Source!$Q$1:$Q$1000,"Sáng"),16)&lt;'Báo cáo'!$C$5,"Đi làm","Chốt trễ")))))))</f>
        <v/>
      </c>
      <c r="Q249" s="23" t="str">
        <f t="shared" si="22"/>
        <v/>
      </c>
      <c r="R249" s="14" t="str">
        <f t="shared" si="23"/>
        <v/>
      </c>
      <c r="S249" t="str">
        <f>IF(OR(_xlfn.NUMBERVALUE(E249)&gt;='Báo cáo'!$C$6,_xlfn.NUMBERVALUE(I249)&gt;='Báo cáo'!$C$6),CONCATENATE(_xlfn.NUMBERVALUE(E249),"/",_xlfn.NUMBERVALUE(I249)),"")</f>
        <v/>
      </c>
      <c r="T249" t="str">
        <f>IF(Q249="Vắng","",IF(M249&lt;='Báo cáo'!$C$7,M249,""))</f>
        <v/>
      </c>
      <c r="U249" t="str">
        <f ca="1">IF(COUNTIFS(Source!$B$1:$B$1000,'Chi tiết'!B249,Source!$S$1:$S$1000,"Có")=0,"",INDEX(Source!$A$1:$S$1000,MATCH('Chi tiết'!B249,Source!$B$1:$B$1000,0)-1+MATCH("Có",INDIRECT("Source!S"&amp;MATCH('Chi tiết'!B249,Source!$B$1:$B$1000,0)&amp;":S"&amp;MATCH('Chi tiết'!B249,Source!$B$1:$B$1000,0)+COUNTIF(Source!$B$1:$B$1000,'Chi tiết'!B249)),0),1))</f>
        <v/>
      </c>
      <c r="V249" s="2" t="str">
        <f>IF(B247="","",IF(N249&lt;='Báo cáo'!$C$9,N249,""))</f>
        <v/>
      </c>
    </row>
    <row r="250" spans="1:22" x14ac:dyDescent="0.25">
      <c r="A250" t="str">
        <v/>
      </c>
      <c r="B250" t="str">
        <v/>
      </c>
      <c r="C250" s="21" t="str">
        <v/>
      </c>
      <c r="D250" s="21" t="str">
        <v/>
      </c>
      <c r="E250" s="21" t="str">
        <v/>
      </c>
      <c r="F250" s="21" t="str">
        <v/>
      </c>
      <c r="G250" s="21" t="str">
        <v/>
      </c>
      <c r="H250" s="21" t="str">
        <v/>
      </c>
      <c r="I250" s="21" t="str">
        <v/>
      </c>
      <c r="J250" s="21" t="str">
        <v/>
      </c>
      <c r="K250" s="21" t="str">
        <v/>
      </c>
      <c r="L250" s="23" t="str">
        <f t="shared" si="18"/>
        <v/>
      </c>
      <c r="M250" s="24" t="str">
        <f t="shared" si="19"/>
        <v/>
      </c>
      <c r="N250" s="15" t="str">
        <f t="shared" si="20"/>
        <v/>
      </c>
      <c r="O250" s="23" t="str">
        <f t="shared" si="21"/>
        <v/>
      </c>
      <c r="P250" s="23" t="str">
        <f>IF(B250="","",
IF(NOT(ISNUMBER(H250)),"Vắng",
IF(C250=1,IF(INDEX(Source!$A$1:$Q$1000,MATCH('Chi tiết'!B250,Source!$B$1:$B$1000,0),16)&lt;'Báo cáo'!$C$5,"Đi làm","Chốt trễ"),
IF(AND(C250=2,O250="Chốt trễ"),IF(INDEX(Source!$A$1:$Q$1000,MATCH('Chi tiết'!B250,Source!$B$1:$B$1000,0)+1,16)&lt;'Báo cáo'!$C$5,"Đi làm","Chốt trễ"),
IF(AND(C250=12,O250="Đi làm"),IF(INDEX(Source!$A$1:$Q$1000,MATCH('Chi tiết'!B250,Source!$B$1:$B$1000,0)+COUNTIFS(Source!$B$1:$B$1000,B250,Source!$Q$1:$Q$1000,"Sáng"),16)&lt;'Báo cáo'!$C$5,"Đi làm","Chốt trễ"),IF(O250="Chốt trễ",IF(INDEX(Source!$A$1:$Q$1000,MATCH('Chi tiết'!B250,Source!$B$1:$B$1000,0)+1,16)&lt;'Báo cáo'!$C$5,"Đi làm","Chốt trễ"),IF(INDEX(Source!$A$1:$Q$1000,MATCH('Chi tiết'!B250,Source!$B$1:$B$1000,0)+COUNTIFS(Source!$B$1:$B$1000,B250,Source!$Q$1:$Q$1000,"Sáng"),16)&lt;'Báo cáo'!$C$5,"Đi làm","Chốt trễ")))))))</f>
        <v/>
      </c>
      <c r="Q250" s="23" t="str">
        <f t="shared" si="22"/>
        <v/>
      </c>
      <c r="R250" s="14" t="str">
        <f t="shared" si="23"/>
        <v/>
      </c>
      <c r="S250" t="str">
        <f>IF(OR(_xlfn.NUMBERVALUE(E250)&gt;='Báo cáo'!$C$6,_xlfn.NUMBERVALUE(I250)&gt;='Báo cáo'!$C$6),CONCATENATE(_xlfn.NUMBERVALUE(E250),"/",_xlfn.NUMBERVALUE(I250)),"")</f>
        <v/>
      </c>
      <c r="T250" t="str">
        <f>IF(Q250="Vắng","",IF(M250&lt;='Báo cáo'!$C$7,M250,""))</f>
        <v/>
      </c>
      <c r="U250" t="str">
        <f ca="1">IF(COUNTIFS(Source!$B$1:$B$1000,'Chi tiết'!B250,Source!$S$1:$S$1000,"Có")=0,"",INDEX(Source!$A$1:$S$1000,MATCH('Chi tiết'!B250,Source!$B$1:$B$1000,0)-1+MATCH("Có",INDIRECT("Source!S"&amp;MATCH('Chi tiết'!B250,Source!$B$1:$B$1000,0)&amp;":S"&amp;MATCH('Chi tiết'!B250,Source!$B$1:$B$1000,0)+COUNTIF(Source!$B$1:$B$1000,'Chi tiết'!B250)),0),1))</f>
        <v/>
      </c>
      <c r="V250" s="2" t="str">
        <f>IF(B248="","",IF(N250&lt;='Báo cáo'!$C$9,N250,""))</f>
        <v/>
      </c>
    </row>
    <row r="251" spans="1:22" x14ac:dyDescent="0.25">
      <c r="A251" t="str">
        <v/>
      </c>
      <c r="B251" t="str">
        <v/>
      </c>
      <c r="C251" s="21" t="str">
        <v/>
      </c>
      <c r="D251" s="21" t="str">
        <v/>
      </c>
      <c r="E251" s="21" t="str">
        <v/>
      </c>
      <c r="F251" s="21" t="str">
        <v/>
      </c>
      <c r="G251" s="21" t="str">
        <v/>
      </c>
      <c r="H251" s="21" t="str">
        <v/>
      </c>
      <c r="I251" s="21" t="str">
        <v/>
      </c>
      <c r="J251" s="21" t="str">
        <v/>
      </c>
      <c r="K251" s="21" t="str">
        <v/>
      </c>
      <c r="L251" s="23" t="str">
        <f t="shared" si="18"/>
        <v/>
      </c>
      <c r="M251" s="24" t="str">
        <f t="shared" si="19"/>
        <v/>
      </c>
      <c r="N251" s="15" t="str">
        <f t="shared" si="20"/>
        <v/>
      </c>
      <c r="O251" s="23" t="str">
        <f t="shared" si="21"/>
        <v/>
      </c>
      <c r="P251" s="23" t="str">
        <f>IF(B251="","",
IF(NOT(ISNUMBER(H251)),"Vắng",
IF(C251=1,IF(INDEX(Source!$A$1:$Q$1000,MATCH('Chi tiết'!B251,Source!$B$1:$B$1000,0),16)&lt;'Báo cáo'!$C$5,"Đi làm","Chốt trễ"),
IF(AND(C251=2,O251="Chốt trễ"),IF(INDEX(Source!$A$1:$Q$1000,MATCH('Chi tiết'!B251,Source!$B$1:$B$1000,0)+1,16)&lt;'Báo cáo'!$C$5,"Đi làm","Chốt trễ"),
IF(AND(C251=12,O251="Đi làm"),IF(INDEX(Source!$A$1:$Q$1000,MATCH('Chi tiết'!B251,Source!$B$1:$B$1000,0)+COUNTIFS(Source!$B$1:$B$1000,B251,Source!$Q$1:$Q$1000,"Sáng"),16)&lt;'Báo cáo'!$C$5,"Đi làm","Chốt trễ"),IF(O251="Chốt trễ",IF(INDEX(Source!$A$1:$Q$1000,MATCH('Chi tiết'!B251,Source!$B$1:$B$1000,0)+1,16)&lt;'Báo cáo'!$C$5,"Đi làm","Chốt trễ"),IF(INDEX(Source!$A$1:$Q$1000,MATCH('Chi tiết'!B251,Source!$B$1:$B$1000,0)+COUNTIFS(Source!$B$1:$B$1000,B251,Source!$Q$1:$Q$1000,"Sáng"),16)&lt;'Báo cáo'!$C$5,"Đi làm","Chốt trễ")))))))</f>
        <v/>
      </c>
      <c r="Q251" s="23" t="str">
        <f t="shared" si="22"/>
        <v/>
      </c>
      <c r="R251" s="14" t="str">
        <f t="shared" si="23"/>
        <v/>
      </c>
      <c r="S251" t="str">
        <f>IF(OR(_xlfn.NUMBERVALUE(E251)&gt;='Báo cáo'!$C$6,_xlfn.NUMBERVALUE(I251)&gt;='Báo cáo'!$C$6),CONCATENATE(_xlfn.NUMBERVALUE(E251),"/",_xlfn.NUMBERVALUE(I251)),"")</f>
        <v/>
      </c>
      <c r="T251" t="str">
        <f>IF(Q251="Vắng","",IF(M251&lt;='Báo cáo'!$C$7,M251,""))</f>
        <v/>
      </c>
      <c r="U251" t="str">
        <f ca="1">IF(COUNTIFS(Source!$B$1:$B$1000,'Chi tiết'!B251,Source!$S$1:$S$1000,"Có")=0,"",INDEX(Source!$A$1:$S$1000,MATCH('Chi tiết'!B251,Source!$B$1:$B$1000,0)-1+MATCH("Có",INDIRECT("Source!S"&amp;MATCH('Chi tiết'!B251,Source!$B$1:$B$1000,0)&amp;":S"&amp;MATCH('Chi tiết'!B251,Source!$B$1:$B$1000,0)+COUNTIF(Source!$B$1:$B$1000,'Chi tiết'!B251)),0),1))</f>
        <v/>
      </c>
      <c r="V251" s="2" t="str">
        <f>IF(B249="","",IF(N251&lt;='Báo cáo'!$C$9,N251,""))</f>
        <v/>
      </c>
    </row>
    <row r="252" spans="1:22" x14ac:dyDescent="0.25">
      <c r="A252" t="str">
        <v/>
      </c>
      <c r="B252" t="str">
        <v/>
      </c>
      <c r="C252" s="21" t="str">
        <v/>
      </c>
      <c r="D252" s="21" t="str">
        <v/>
      </c>
      <c r="E252" s="21" t="str">
        <v/>
      </c>
      <c r="F252" s="21" t="str">
        <v/>
      </c>
      <c r="G252" s="21" t="str">
        <v/>
      </c>
      <c r="H252" s="21" t="str">
        <v/>
      </c>
      <c r="I252" s="21" t="str">
        <v/>
      </c>
      <c r="J252" s="21" t="str">
        <v/>
      </c>
      <c r="K252" s="21" t="str">
        <v/>
      </c>
      <c r="L252" s="23" t="str">
        <f t="shared" si="18"/>
        <v/>
      </c>
      <c r="M252" s="24" t="str">
        <f t="shared" si="19"/>
        <v/>
      </c>
      <c r="N252" s="15" t="str">
        <f t="shared" si="20"/>
        <v/>
      </c>
      <c r="O252" s="23" t="str">
        <f t="shared" si="21"/>
        <v/>
      </c>
      <c r="P252" s="23" t="str">
        <f>IF(B252="","",
IF(NOT(ISNUMBER(H252)),"Vắng",
IF(C252=1,IF(INDEX(Source!$A$1:$Q$1000,MATCH('Chi tiết'!B252,Source!$B$1:$B$1000,0),16)&lt;'Báo cáo'!$C$5,"Đi làm","Chốt trễ"),
IF(AND(C252=2,O252="Chốt trễ"),IF(INDEX(Source!$A$1:$Q$1000,MATCH('Chi tiết'!B252,Source!$B$1:$B$1000,0)+1,16)&lt;'Báo cáo'!$C$5,"Đi làm","Chốt trễ"),
IF(AND(C252=12,O252="Đi làm"),IF(INDEX(Source!$A$1:$Q$1000,MATCH('Chi tiết'!B252,Source!$B$1:$B$1000,0)+COUNTIFS(Source!$B$1:$B$1000,B252,Source!$Q$1:$Q$1000,"Sáng"),16)&lt;'Báo cáo'!$C$5,"Đi làm","Chốt trễ"),IF(O252="Chốt trễ",IF(INDEX(Source!$A$1:$Q$1000,MATCH('Chi tiết'!B252,Source!$B$1:$B$1000,0)+1,16)&lt;'Báo cáo'!$C$5,"Đi làm","Chốt trễ"),IF(INDEX(Source!$A$1:$Q$1000,MATCH('Chi tiết'!B252,Source!$B$1:$B$1000,0)+COUNTIFS(Source!$B$1:$B$1000,B252,Source!$Q$1:$Q$1000,"Sáng"),16)&lt;'Báo cáo'!$C$5,"Đi làm","Chốt trễ")))))))</f>
        <v/>
      </c>
      <c r="Q252" s="23" t="str">
        <f t="shared" si="22"/>
        <v/>
      </c>
      <c r="R252" s="14" t="str">
        <f t="shared" si="23"/>
        <v/>
      </c>
      <c r="S252" t="str">
        <f>IF(OR(_xlfn.NUMBERVALUE(E252)&gt;='Báo cáo'!$C$6,_xlfn.NUMBERVALUE(I252)&gt;='Báo cáo'!$C$6),CONCATENATE(_xlfn.NUMBERVALUE(E252),"/",_xlfn.NUMBERVALUE(I252)),"")</f>
        <v/>
      </c>
      <c r="T252" t="str">
        <f>IF(Q252="Vắng","",IF(M252&lt;='Báo cáo'!$C$7,M252,""))</f>
        <v/>
      </c>
      <c r="U252" t="str">
        <f ca="1">IF(COUNTIFS(Source!$B$1:$B$1000,'Chi tiết'!B252,Source!$S$1:$S$1000,"Có")=0,"",INDEX(Source!$A$1:$S$1000,MATCH('Chi tiết'!B252,Source!$B$1:$B$1000,0)-1+MATCH("Có",INDIRECT("Source!S"&amp;MATCH('Chi tiết'!B252,Source!$B$1:$B$1000,0)&amp;":S"&amp;MATCH('Chi tiết'!B252,Source!$B$1:$B$1000,0)+COUNTIF(Source!$B$1:$B$1000,'Chi tiết'!B252)),0),1))</f>
        <v/>
      </c>
      <c r="V252" s="2" t="str">
        <f>IF(B250="","",IF(N252&lt;='Báo cáo'!$C$9,N252,""))</f>
        <v/>
      </c>
    </row>
    <row r="253" spans="1:22" x14ac:dyDescent="0.25">
      <c r="A253" t="str">
        <v/>
      </c>
      <c r="B253" t="str">
        <v/>
      </c>
      <c r="C253" s="21" t="str">
        <v/>
      </c>
      <c r="D253" s="21" t="str">
        <v/>
      </c>
      <c r="E253" s="21" t="str">
        <v/>
      </c>
      <c r="F253" s="21" t="str">
        <v/>
      </c>
      <c r="G253" s="21" t="str">
        <v/>
      </c>
      <c r="H253" s="21" t="str">
        <v/>
      </c>
      <c r="I253" s="21" t="str">
        <v/>
      </c>
      <c r="J253" s="21" t="str">
        <v/>
      </c>
      <c r="K253" s="21" t="str">
        <v/>
      </c>
      <c r="L253" s="23" t="str">
        <f t="shared" si="18"/>
        <v/>
      </c>
      <c r="M253" s="24" t="str">
        <f t="shared" si="19"/>
        <v/>
      </c>
      <c r="N253" s="15" t="str">
        <f t="shared" si="20"/>
        <v/>
      </c>
      <c r="O253" s="23" t="str">
        <f t="shared" si="21"/>
        <v/>
      </c>
      <c r="P253" s="23" t="str">
        <f>IF(B253="","",
IF(NOT(ISNUMBER(H253)),"Vắng",
IF(C253=1,IF(INDEX(Source!$A$1:$Q$1000,MATCH('Chi tiết'!B253,Source!$B$1:$B$1000,0),16)&lt;'Báo cáo'!$C$5,"Đi làm","Chốt trễ"),
IF(AND(C253=2,O253="Chốt trễ"),IF(INDEX(Source!$A$1:$Q$1000,MATCH('Chi tiết'!B253,Source!$B$1:$B$1000,0)+1,16)&lt;'Báo cáo'!$C$5,"Đi làm","Chốt trễ"),
IF(AND(C253=12,O253="Đi làm"),IF(INDEX(Source!$A$1:$Q$1000,MATCH('Chi tiết'!B253,Source!$B$1:$B$1000,0)+COUNTIFS(Source!$B$1:$B$1000,B253,Source!$Q$1:$Q$1000,"Sáng"),16)&lt;'Báo cáo'!$C$5,"Đi làm","Chốt trễ"),IF(O253="Chốt trễ",IF(INDEX(Source!$A$1:$Q$1000,MATCH('Chi tiết'!B253,Source!$B$1:$B$1000,0)+1,16)&lt;'Báo cáo'!$C$5,"Đi làm","Chốt trễ"),IF(INDEX(Source!$A$1:$Q$1000,MATCH('Chi tiết'!B253,Source!$B$1:$B$1000,0)+COUNTIFS(Source!$B$1:$B$1000,B253,Source!$Q$1:$Q$1000,"Sáng"),16)&lt;'Báo cáo'!$C$5,"Đi làm","Chốt trễ")))))))</f>
        <v/>
      </c>
      <c r="Q253" s="23" t="str">
        <f t="shared" si="22"/>
        <v/>
      </c>
      <c r="R253" s="14" t="str">
        <f t="shared" si="23"/>
        <v/>
      </c>
      <c r="S253" t="str">
        <f>IF(OR(_xlfn.NUMBERVALUE(E253)&gt;='Báo cáo'!$C$6,_xlfn.NUMBERVALUE(I253)&gt;='Báo cáo'!$C$6),CONCATENATE(_xlfn.NUMBERVALUE(E253),"/",_xlfn.NUMBERVALUE(I253)),"")</f>
        <v/>
      </c>
      <c r="T253" t="str">
        <f>IF(Q253="Vắng","",IF(M253&lt;='Báo cáo'!$C$7,M253,""))</f>
        <v/>
      </c>
      <c r="U253" t="str">
        <f ca="1">IF(COUNTIFS(Source!$B$1:$B$1000,'Chi tiết'!B253,Source!$S$1:$S$1000,"Có")=0,"",INDEX(Source!$A$1:$S$1000,MATCH('Chi tiết'!B253,Source!$B$1:$B$1000,0)-1+MATCH("Có",INDIRECT("Source!S"&amp;MATCH('Chi tiết'!B253,Source!$B$1:$B$1000,0)&amp;":S"&amp;MATCH('Chi tiết'!B253,Source!$B$1:$B$1000,0)+COUNTIF(Source!$B$1:$B$1000,'Chi tiết'!B253)),0),1))</f>
        <v/>
      </c>
      <c r="V253" s="2" t="str">
        <f>IF(B251="","",IF(N253&lt;='Báo cáo'!$C$9,N253,""))</f>
        <v/>
      </c>
    </row>
    <row r="254" spans="1:22" x14ac:dyDescent="0.25">
      <c r="A254" t="str">
        <v/>
      </c>
      <c r="B254" t="str">
        <v/>
      </c>
      <c r="C254" s="21" t="str">
        <v/>
      </c>
      <c r="D254" s="21" t="str">
        <v/>
      </c>
      <c r="E254" s="21" t="str">
        <v/>
      </c>
      <c r="F254" s="21" t="str">
        <v/>
      </c>
      <c r="G254" s="21" t="str">
        <v/>
      </c>
      <c r="H254" s="21" t="str">
        <v/>
      </c>
      <c r="I254" s="21" t="str">
        <v/>
      </c>
      <c r="J254" s="21" t="str">
        <v/>
      </c>
      <c r="K254" s="21" t="str">
        <v/>
      </c>
      <c r="L254" s="23" t="str">
        <f t="shared" si="18"/>
        <v/>
      </c>
      <c r="M254" s="24" t="str">
        <f t="shared" si="19"/>
        <v/>
      </c>
      <c r="N254" s="15" t="str">
        <f t="shared" si="20"/>
        <v/>
      </c>
      <c r="O254" s="23" t="str">
        <f t="shared" si="21"/>
        <v/>
      </c>
      <c r="P254" s="23" t="str">
        <f>IF(B254="","",
IF(NOT(ISNUMBER(H254)),"Vắng",
IF(C254=1,IF(INDEX(Source!$A$1:$Q$1000,MATCH('Chi tiết'!B254,Source!$B$1:$B$1000,0),16)&lt;'Báo cáo'!$C$5,"Đi làm","Chốt trễ"),
IF(AND(C254=2,O254="Chốt trễ"),IF(INDEX(Source!$A$1:$Q$1000,MATCH('Chi tiết'!B254,Source!$B$1:$B$1000,0)+1,16)&lt;'Báo cáo'!$C$5,"Đi làm","Chốt trễ"),
IF(AND(C254=12,O254="Đi làm"),IF(INDEX(Source!$A$1:$Q$1000,MATCH('Chi tiết'!B254,Source!$B$1:$B$1000,0)+COUNTIFS(Source!$B$1:$B$1000,B254,Source!$Q$1:$Q$1000,"Sáng"),16)&lt;'Báo cáo'!$C$5,"Đi làm","Chốt trễ"),IF(O254="Chốt trễ",IF(INDEX(Source!$A$1:$Q$1000,MATCH('Chi tiết'!B254,Source!$B$1:$B$1000,0)+1,16)&lt;'Báo cáo'!$C$5,"Đi làm","Chốt trễ"),IF(INDEX(Source!$A$1:$Q$1000,MATCH('Chi tiết'!B254,Source!$B$1:$B$1000,0)+COUNTIFS(Source!$B$1:$B$1000,B254,Source!$Q$1:$Q$1000,"Sáng"),16)&lt;'Báo cáo'!$C$5,"Đi làm","Chốt trễ")))))))</f>
        <v/>
      </c>
      <c r="Q254" s="23" t="str">
        <f t="shared" si="22"/>
        <v/>
      </c>
      <c r="R254" s="14" t="str">
        <f t="shared" si="23"/>
        <v/>
      </c>
      <c r="S254" t="str">
        <f>IF(OR(_xlfn.NUMBERVALUE(E254)&gt;='Báo cáo'!$C$6,_xlfn.NUMBERVALUE(I254)&gt;='Báo cáo'!$C$6),CONCATENATE(_xlfn.NUMBERVALUE(E254),"/",_xlfn.NUMBERVALUE(I254)),"")</f>
        <v/>
      </c>
      <c r="T254" t="str">
        <f>IF(Q254="Vắng","",IF(M254&lt;='Báo cáo'!$C$7,M254,""))</f>
        <v/>
      </c>
      <c r="U254" t="str">
        <f ca="1">IF(COUNTIFS(Source!$B$1:$B$1000,'Chi tiết'!B254,Source!$S$1:$S$1000,"Có")=0,"",INDEX(Source!$A$1:$S$1000,MATCH('Chi tiết'!B254,Source!$B$1:$B$1000,0)-1+MATCH("Có",INDIRECT("Source!S"&amp;MATCH('Chi tiết'!B254,Source!$B$1:$B$1000,0)&amp;":S"&amp;MATCH('Chi tiết'!B254,Source!$B$1:$B$1000,0)+COUNTIF(Source!$B$1:$B$1000,'Chi tiết'!B254)),0),1))</f>
        <v/>
      </c>
      <c r="V254" s="2" t="str">
        <f>IF(B252="","",IF(N254&lt;='Báo cáo'!$C$9,N254,""))</f>
        <v/>
      </c>
    </row>
    <row r="255" spans="1:22" x14ac:dyDescent="0.25">
      <c r="A255" t="str">
        <v/>
      </c>
      <c r="B255" t="str">
        <v/>
      </c>
      <c r="C255" s="21" t="str">
        <v/>
      </c>
      <c r="D255" s="21" t="str">
        <v/>
      </c>
      <c r="E255" s="21" t="str">
        <v/>
      </c>
      <c r="F255" s="21" t="str">
        <v/>
      </c>
      <c r="G255" s="21" t="str">
        <v/>
      </c>
      <c r="H255" s="21" t="str">
        <v/>
      </c>
      <c r="I255" s="21" t="str">
        <v/>
      </c>
      <c r="J255" s="21" t="str">
        <v/>
      </c>
      <c r="K255" s="21" t="str">
        <v/>
      </c>
      <c r="L255" s="23" t="str">
        <f t="shared" si="18"/>
        <v/>
      </c>
      <c r="M255" s="24" t="str">
        <f t="shared" si="19"/>
        <v/>
      </c>
      <c r="N255" s="15" t="str">
        <f t="shared" si="20"/>
        <v/>
      </c>
      <c r="O255" s="23" t="str">
        <f t="shared" si="21"/>
        <v/>
      </c>
      <c r="P255" s="23" t="str">
        <f>IF(B255="","",
IF(NOT(ISNUMBER(H255)),"Vắng",
IF(C255=1,IF(INDEX(Source!$A$1:$Q$1000,MATCH('Chi tiết'!B255,Source!$B$1:$B$1000,0),16)&lt;'Báo cáo'!$C$5,"Đi làm","Chốt trễ"),
IF(AND(C255=2,O255="Chốt trễ"),IF(INDEX(Source!$A$1:$Q$1000,MATCH('Chi tiết'!B255,Source!$B$1:$B$1000,0)+1,16)&lt;'Báo cáo'!$C$5,"Đi làm","Chốt trễ"),
IF(AND(C255=12,O255="Đi làm"),IF(INDEX(Source!$A$1:$Q$1000,MATCH('Chi tiết'!B255,Source!$B$1:$B$1000,0)+COUNTIFS(Source!$B$1:$B$1000,B255,Source!$Q$1:$Q$1000,"Sáng"),16)&lt;'Báo cáo'!$C$5,"Đi làm","Chốt trễ"),IF(O255="Chốt trễ",IF(INDEX(Source!$A$1:$Q$1000,MATCH('Chi tiết'!B255,Source!$B$1:$B$1000,0)+1,16)&lt;'Báo cáo'!$C$5,"Đi làm","Chốt trễ"),IF(INDEX(Source!$A$1:$Q$1000,MATCH('Chi tiết'!B255,Source!$B$1:$B$1000,0)+COUNTIFS(Source!$B$1:$B$1000,B255,Source!$Q$1:$Q$1000,"Sáng"),16)&lt;'Báo cáo'!$C$5,"Đi làm","Chốt trễ")))))))</f>
        <v/>
      </c>
      <c r="Q255" s="23" t="str">
        <f t="shared" si="22"/>
        <v/>
      </c>
      <c r="R255" s="14" t="str">
        <f t="shared" si="23"/>
        <v/>
      </c>
      <c r="S255" t="str">
        <f>IF(OR(_xlfn.NUMBERVALUE(E255)&gt;='Báo cáo'!$C$6,_xlfn.NUMBERVALUE(I255)&gt;='Báo cáo'!$C$6),CONCATENATE(_xlfn.NUMBERVALUE(E255),"/",_xlfn.NUMBERVALUE(I255)),"")</f>
        <v/>
      </c>
      <c r="T255" t="str">
        <f>IF(Q255="Vắng","",IF(M255&lt;='Báo cáo'!$C$7,M255,""))</f>
        <v/>
      </c>
      <c r="U255" t="str">
        <f ca="1">IF(COUNTIFS(Source!$B$1:$B$1000,'Chi tiết'!B255,Source!$S$1:$S$1000,"Có")=0,"",INDEX(Source!$A$1:$S$1000,MATCH('Chi tiết'!B255,Source!$B$1:$B$1000,0)-1+MATCH("Có",INDIRECT("Source!S"&amp;MATCH('Chi tiết'!B255,Source!$B$1:$B$1000,0)&amp;":S"&amp;MATCH('Chi tiết'!B255,Source!$B$1:$B$1000,0)+COUNTIF(Source!$B$1:$B$1000,'Chi tiết'!B255)),0),1))</f>
        <v/>
      </c>
      <c r="V255" s="2" t="str">
        <f>IF(B253="","",IF(N255&lt;='Báo cáo'!$C$9,N255,""))</f>
        <v/>
      </c>
    </row>
    <row r="256" spans="1:22" x14ac:dyDescent="0.25">
      <c r="A256" t="str">
        <v/>
      </c>
      <c r="B256" t="str">
        <v/>
      </c>
      <c r="C256" s="21" t="str">
        <v/>
      </c>
      <c r="D256" s="21" t="str">
        <v/>
      </c>
      <c r="E256" s="21" t="str">
        <v/>
      </c>
      <c r="F256" s="21" t="str">
        <v/>
      </c>
      <c r="G256" s="21" t="str">
        <v/>
      </c>
      <c r="H256" s="21" t="str">
        <v/>
      </c>
      <c r="I256" s="21" t="str">
        <v/>
      </c>
      <c r="J256" s="21" t="str">
        <v/>
      </c>
      <c r="K256" s="21" t="str">
        <v/>
      </c>
      <c r="L256" s="23" t="str">
        <f t="shared" si="18"/>
        <v/>
      </c>
      <c r="M256" s="24" t="str">
        <f t="shared" si="19"/>
        <v/>
      </c>
      <c r="N256" s="15" t="str">
        <f t="shared" si="20"/>
        <v/>
      </c>
      <c r="O256" s="23" t="str">
        <f t="shared" si="21"/>
        <v/>
      </c>
      <c r="P256" s="23" t="str">
        <f>IF(B256="","",
IF(NOT(ISNUMBER(H256)),"Vắng",
IF(C256=1,IF(INDEX(Source!$A$1:$Q$1000,MATCH('Chi tiết'!B256,Source!$B$1:$B$1000,0),16)&lt;'Báo cáo'!$C$5,"Đi làm","Chốt trễ"),
IF(AND(C256=2,O256="Chốt trễ"),IF(INDEX(Source!$A$1:$Q$1000,MATCH('Chi tiết'!B256,Source!$B$1:$B$1000,0)+1,16)&lt;'Báo cáo'!$C$5,"Đi làm","Chốt trễ"),
IF(AND(C256=12,O256="Đi làm"),IF(INDEX(Source!$A$1:$Q$1000,MATCH('Chi tiết'!B256,Source!$B$1:$B$1000,0)+COUNTIFS(Source!$B$1:$B$1000,B256,Source!$Q$1:$Q$1000,"Sáng"),16)&lt;'Báo cáo'!$C$5,"Đi làm","Chốt trễ"),IF(O256="Chốt trễ",IF(INDEX(Source!$A$1:$Q$1000,MATCH('Chi tiết'!B256,Source!$B$1:$B$1000,0)+1,16)&lt;'Báo cáo'!$C$5,"Đi làm","Chốt trễ"),IF(INDEX(Source!$A$1:$Q$1000,MATCH('Chi tiết'!B256,Source!$B$1:$B$1000,0)+COUNTIFS(Source!$B$1:$B$1000,B256,Source!$Q$1:$Q$1000,"Sáng"),16)&lt;'Báo cáo'!$C$5,"Đi làm","Chốt trễ")))))))</f>
        <v/>
      </c>
      <c r="Q256" s="23" t="str">
        <f t="shared" si="22"/>
        <v/>
      </c>
      <c r="R256" s="14" t="str">
        <f t="shared" si="23"/>
        <v/>
      </c>
      <c r="S256" t="str">
        <f>IF(OR(_xlfn.NUMBERVALUE(E256)&gt;='Báo cáo'!$C$6,_xlfn.NUMBERVALUE(I256)&gt;='Báo cáo'!$C$6),CONCATENATE(_xlfn.NUMBERVALUE(E256),"/",_xlfn.NUMBERVALUE(I256)),"")</f>
        <v/>
      </c>
      <c r="T256" t="str">
        <f>IF(Q256="Vắng","",IF(M256&lt;='Báo cáo'!$C$7,M256,""))</f>
        <v/>
      </c>
      <c r="U256" t="str">
        <f ca="1">IF(COUNTIFS(Source!$B$1:$B$1000,'Chi tiết'!B256,Source!$S$1:$S$1000,"Có")=0,"",INDEX(Source!$A$1:$S$1000,MATCH('Chi tiết'!B256,Source!$B$1:$B$1000,0)-1+MATCH("Có",INDIRECT("Source!S"&amp;MATCH('Chi tiết'!B256,Source!$B$1:$B$1000,0)&amp;":S"&amp;MATCH('Chi tiết'!B256,Source!$B$1:$B$1000,0)+COUNTIF(Source!$B$1:$B$1000,'Chi tiết'!B256)),0),1))</f>
        <v/>
      </c>
      <c r="V256" s="2" t="str">
        <f>IF(B254="","",IF(N256&lt;='Báo cáo'!$C$9,N256,""))</f>
        <v/>
      </c>
    </row>
    <row r="257" spans="1:22" x14ac:dyDescent="0.25">
      <c r="A257" t="str">
        <v/>
      </c>
      <c r="B257" t="str">
        <v/>
      </c>
      <c r="C257" s="21" t="str">
        <v/>
      </c>
      <c r="D257" s="21" t="str">
        <v/>
      </c>
      <c r="E257" s="21" t="str">
        <v/>
      </c>
      <c r="F257" s="21" t="str">
        <v/>
      </c>
      <c r="G257" s="21" t="str">
        <v/>
      </c>
      <c r="H257" s="21" t="str">
        <v/>
      </c>
      <c r="I257" s="21" t="str">
        <v/>
      </c>
      <c r="J257" s="21" t="str">
        <v/>
      </c>
      <c r="K257" s="21" t="str">
        <v/>
      </c>
      <c r="L257" s="23" t="str">
        <f t="shared" si="18"/>
        <v/>
      </c>
      <c r="M257" s="24" t="str">
        <f t="shared" si="19"/>
        <v/>
      </c>
      <c r="N257" s="15" t="str">
        <f t="shared" si="20"/>
        <v/>
      </c>
      <c r="O257" s="23" t="str">
        <f t="shared" si="21"/>
        <v/>
      </c>
      <c r="P257" s="23" t="str">
        <f>IF(B257="","",
IF(NOT(ISNUMBER(H257)),"Vắng",
IF(C257=1,IF(INDEX(Source!$A$1:$Q$1000,MATCH('Chi tiết'!B257,Source!$B$1:$B$1000,0),16)&lt;'Báo cáo'!$C$5,"Đi làm","Chốt trễ"),
IF(AND(C257=2,O257="Chốt trễ"),IF(INDEX(Source!$A$1:$Q$1000,MATCH('Chi tiết'!B257,Source!$B$1:$B$1000,0)+1,16)&lt;'Báo cáo'!$C$5,"Đi làm","Chốt trễ"),
IF(AND(C257=12,O257="Đi làm"),IF(INDEX(Source!$A$1:$Q$1000,MATCH('Chi tiết'!B257,Source!$B$1:$B$1000,0)+COUNTIFS(Source!$B$1:$B$1000,B257,Source!$Q$1:$Q$1000,"Sáng"),16)&lt;'Báo cáo'!$C$5,"Đi làm","Chốt trễ"),IF(O257="Chốt trễ",IF(INDEX(Source!$A$1:$Q$1000,MATCH('Chi tiết'!B257,Source!$B$1:$B$1000,0)+1,16)&lt;'Báo cáo'!$C$5,"Đi làm","Chốt trễ"),IF(INDEX(Source!$A$1:$Q$1000,MATCH('Chi tiết'!B257,Source!$B$1:$B$1000,0)+COUNTIFS(Source!$B$1:$B$1000,B257,Source!$Q$1:$Q$1000,"Sáng"),16)&lt;'Báo cáo'!$C$5,"Đi làm","Chốt trễ")))))))</f>
        <v/>
      </c>
      <c r="Q257" s="23" t="str">
        <f t="shared" si="22"/>
        <v/>
      </c>
      <c r="R257" s="14" t="str">
        <f t="shared" si="23"/>
        <v/>
      </c>
      <c r="S257" t="str">
        <f>IF(OR(_xlfn.NUMBERVALUE(E257)&gt;='Báo cáo'!$C$6,_xlfn.NUMBERVALUE(I257)&gt;='Báo cáo'!$C$6),CONCATENATE(_xlfn.NUMBERVALUE(E257),"/",_xlfn.NUMBERVALUE(I257)),"")</f>
        <v/>
      </c>
      <c r="T257" t="str">
        <f>IF(Q257="Vắng","",IF(M257&lt;='Báo cáo'!$C$7,M257,""))</f>
        <v/>
      </c>
      <c r="U257" t="str">
        <f ca="1">IF(COUNTIFS(Source!$B$1:$B$1000,'Chi tiết'!B257,Source!$S$1:$S$1000,"Có")=0,"",INDEX(Source!$A$1:$S$1000,MATCH('Chi tiết'!B257,Source!$B$1:$B$1000,0)-1+MATCH("Có",INDIRECT("Source!S"&amp;MATCH('Chi tiết'!B257,Source!$B$1:$B$1000,0)&amp;":S"&amp;MATCH('Chi tiết'!B257,Source!$B$1:$B$1000,0)+COUNTIF(Source!$B$1:$B$1000,'Chi tiết'!B257)),0),1))</f>
        <v/>
      </c>
      <c r="V257" s="2" t="str">
        <f>IF(B255="","",IF(N257&lt;='Báo cáo'!$C$9,N257,""))</f>
        <v/>
      </c>
    </row>
    <row r="258" spans="1:22" x14ac:dyDescent="0.25">
      <c r="A258" t="str">
        <v/>
      </c>
      <c r="B258" t="str">
        <v/>
      </c>
      <c r="C258" s="21" t="str">
        <v/>
      </c>
      <c r="D258" s="21" t="str">
        <v/>
      </c>
      <c r="E258" s="21" t="str">
        <v/>
      </c>
      <c r="F258" s="21" t="str">
        <v/>
      </c>
      <c r="G258" s="21" t="str">
        <v/>
      </c>
      <c r="H258" s="21" t="str">
        <v/>
      </c>
      <c r="I258" s="21" t="str">
        <v/>
      </c>
      <c r="J258" s="21" t="str">
        <v/>
      </c>
      <c r="K258" s="21" t="str">
        <v/>
      </c>
      <c r="L258" s="23" t="str">
        <f t="shared" si="18"/>
        <v/>
      </c>
      <c r="M258" s="24" t="str">
        <f t="shared" si="19"/>
        <v/>
      </c>
      <c r="N258" s="15" t="str">
        <f t="shared" si="20"/>
        <v/>
      </c>
      <c r="O258" s="23" t="str">
        <f t="shared" si="21"/>
        <v/>
      </c>
      <c r="P258" s="23" t="str">
        <f>IF(B258="","",
IF(NOT(ISNUMBER(H258)),"Vắng",
IF(C258=1,IF(INDEX(Source!$A$1:$Q$1000,MATCH('Chi tiết'!B258,Source!$B$1:$B$1000,0),16)&lt;'Báo cáo'!$C$5,"Đi làm","Chốt trễ"),
IF(AND(C258=2,O258="Chốt trễ"),IF(INDEX(Source!$A$1:$Q$1000,MATCH('Chi tiết'!B258,Source!$B$1:$B$1000,0)+1,16)&lt;'Báo cáo'!$C$5,"Đi làm","Chốt trễ"),
IF(AND(C258=12,O258="Đi làm"),IF(INDEX(Source!$A$1:$Q$1000,MATCH('Chi tiết'!B258,Source!$B$1:$B$1000,0)+COUNTIFS(Source!$B$1:$B$1000,B258,Source!$Q$1:$Q$1000,"Sáng"),16)&lt;'Báo cáo'!$C$5,"Đi làm","Chốt trễ"),IF(O258="Chốt trễ",IF(INDEX(Source!$A$1:$Q$1000,MATCH('Chi tiết'!B258,Source!$B$1:$B$1000,0)+1,16)&lt;'Báo cáo'!$C$5,"Đi làm","Chốt trễ"),IF(INDEX(Source!$A$1:$Q$1000,MATCH('Chi tiết'!B258,Source!$B$1:$B$1000,0)+COUNTIFS(Source!$B$1:$B$1000,B258,Source!$Q$1:$Q$1000,"Sáng"),16)&lt;'Báo cáo'!$C$5,"Đi làm","Chốt trễ")))))))</f>
        <v/>
      </c>
      <c r="Q258" s="23" t="str">
        <f t="shared" si="22"/>
        <v/>
      </c>
      <c r="R258" s="14" t="str">
        <f t="shared" si="23"/>
        <v/>
      </c>
      <c r="S258" t="str">
        <f>IF(OR(_xlfn.NUMBERVALUE(E258)&gt;='Báo cáo'!$C$6,_xlfn.NUMBERVALUE(I258)&gt;='Báo cáo'!$C$6),CONCATENATE(_xlfn.NUMBERVALUE(E258),"/",_xlfn.NUMBERVALUE(I258)),"")</f>
        <v/>
      </c>
      <c r="T258" t="str">
        <f>IF(Q258="Vắng","",IF(M258&lt;='Báo cáo'!$C$7,M258,""))</f>
        <v/>
      </c>
      <c r="U258" t="str">
        <f ca="1">IF(COUNTIFS(Source!$B$1:$B$1000,'Chi tiết'!B258,Source!$S$1:$S$1000,"Có")=0,"",INDEX(Source!$A$1:$S$1000,MATCH('Chi tiết'!B258,Source!$B$1:$B$1000,0)-1+MATCH("Có",INDIRECT("Source!S"&amp;MATCH('Chi tiết'!B258,Source!$B$1:$B$1000,0)&amp;":S"&amp;MATCH('Chi tiết'!B258,Source!$B$1:$B$1000,0)+COUNTIF(Source!$B$1:$B$1000,'Chi tiết'!B258)),0),1))</f>
        <v/>
      </c>
      <c r="V258" s="2" t="str">
        <f>IF(B256="","",IF(N258&lt;='Báo cáo'!$C$9,N258,""))</f>
        <v/>
      </c>
    </row>
    <row r="259" spans="1:22" x14ac:dyDescent="0.25">
      <c r="A259" t="str">
        <v/>
      </c>
      <c r="B259" t="str">
        <v/>
      </c>
      <c r="C259" s="21" t="str">
        <v/>
      </c>
      <c r="D259" s="21" t="str">
        <v/>
      </c>
      <c r="E259" s="21" t="str">
        <v/>
      </c>
      <c r="F259" s="21" t="str">
        <v/>
      </c>
      <c r="G259" s="21" t="str">
        <v/>
      </c>
      <c r="H259" s="21" t="str">
        <v/>
      </c>
      <c r="I259" s="21" t="str">
        <v/>
      </c>
      <c r="J259" s="21" t="str">
        <v/>
      </c>
      <c r="K259" s="21" t="str">
        <v/>
      </c>
      <c r="L259" s="23" t="str">
        <f t="shared" si="18"/>
        <v/>
      </c>
      <c r="M259" s="24" t="str">
        <f t="shared" si="19"/>
        <v/>
      </c>
      <c r="N259" s="15" t="str">
        <f t="shared" si="20"/>
        <v/>
      </c>
      <c r="O259" s="23" t="str">
        <f t="shared" si="21"/>
        <v/>
      </c>
      <c r="P259" s="23" t="str">
        <f>IF(B259="","",
IF(NOT(ISNUMBER(H259)),"Vắng",
IF(C259=1,IF(INDEX(Source!$A$1:$Q$1000,MATCH('Chi tiết'!B259,Source!$B$1:$B$1000,0),16)&lt;'Báo cáo'!$C$5,"Đi làm","Chốt trễ"),
IF(AND(C259=2,O259="Chốt trễ"),IF(INDEX(Source!$A$1:$Q$1000,MATCH('Chi tiết'!B259,Source!$B$1:$B$1000,0)+1,16)&lt;'Báo cáo'!$C$5,"Đi làm","Chốt trễ"),
IF(AND(C259=12,O259="Đi làm"),IF(INDEX(Source!$A$1:$Q$1000,MATCH('Chi tiết'!B259,Source!$B$1:$B$1000,0)+COUNTIFS(Source!$B$1:$B$1000,B259,Source!$Q$1:$Q$1000,"Sáng"),16)&lt;'Báo cáo'!$C$5,"Đi làm","Chốt trễ"),IF(O259="Chốt trễ",IF(INDEX(Source!$A$1:$Q$1000,MATCH('Chi tiết'!B259,Source!$B$1:$B$1000,0)+1,16)&lt;'Báo cáo'!$C$5,"Đi làm","Chốt trễ"),IF(INDEX(Source!$A$1:$Q$1000,MATCH('Chi tiết'!B259,Source!$B$1:$B$1000,0)+COUNTIFS(Source!$B$1:$B$1000,B259,Source!$Q$1:$Q$1000,"Sáng"),16)&lt;'Báo cáo'!$C$5,"Đi làm","Chốt trễ")))))))</f>
        <v/>
      </c>
      <c r="Q259" s="23" t="str">
        <f t="shared" si="22"/>
        <v/>
      </c>
      <c r="R259" s="14" t="str">
        <f t="shared" si="23"/>
        <v/>
      </c>
      <c r="S259" t="str">
        <f>IF(OR(_xlfn.NUMBERVALUE(E259)&gt;='Báo cáo'!$C$6,_xlfn.NUMBERVALUE(I259)&gt;='Báo cáo'!$C$6),CONCATENATE(_xlfn.NUMBERVALUE(E259),"/",_xlfn.NUMBERVALUE(I259)),"")</f>
        <v/>
      </c>
      <c r="T259" t="str">
        <f>IF(Q259="Vắng","",IF(M259&lt;='Báo cáo'!$C$7,M259,""))</f>
        <v/>
      </c>
      <c r="U259" t="str">
        <f ca="1">IF(COUNTIFS(Source!$B$1:$B$1000,'Chi tiết'!B259,Source!$S$1:$S$1000,"Có")=0,"",INDEX(Source!$A$1:$S$1000,MATCH('Chi tiết'!B259,Source!$B$1:$B$1000,0)-1+MATCH("Có",INDIRECT("Source!S"&amp;MATCH('Chi tiết'!B259,Source!$B$1:$B$1000,0)&amp;":S"&amp;MATCH('Chi tiết'!B259,Source!$B$1:$B$1000,0)+COUNTIF(Source!$B$1:$B$1000,'Chi tiết'!B259)),0),1))</f>
        <v/>
      </c>
      <c r="V259" s="2" t="str">
        <f>IF(B257="","",IF(N259&lt;='Báo cáo'!$C$9,N259,""))</f>
        <v/>
      </c>
    </row>
    <row r="260" spans="1:22" x14ac:dyDescent="0.25">
      <c r="A260" t="str">
        <v/>
      </c>
      <c r="B260" t="str">
        <v/>
      </c>
      <c r="C260" s="21" t="str">
        <v/>
      </c>
      <c r="D260" s="21" t="str">
        <v/>
      </c>
      <c r="E260" s="21" t="str">
        <v/>
      </c>
      <c r="F260" s="21" t="str">
        <v/>
      </c>
      <c r="G260" s="21" t="str">
        <v/>
      </c>
      <c r="H260" s="21" t="str">
        <v/>
      </c>
      <c r="I260" s="21" t="str">
        <v/>
      </c>
      <c r="J260" s="21" t="str">
        <v/>
      </c>
      <c r="K260" s="21" t="str">
        <v/>
      </c>
      <c r="L260" s="23" t="str">
        <f t="shared" ref="L260:L323" si="24">IF(AND(D260="",H260=""),"",IF(OR(D260="",H260=""),_xlfn.NUMBERVALUE(D260)+_xlfn.NUMBERVALUE(H260),IFERROR(D260+H260,"")))</f>
        <v/>
      </c>
      <c r="M260" s="24" t="str">
        <f t="shared" ref="M260:M323" si="25">IF(AND(E260="",I260=""),"",IF(OR(E260="",I260=""),_xlfn.NUMBERVALUE(E260)+_xlfn.NUMBERVALUE(I260),IFERROR(E260+I260,"")))</f>
        <v/>
      </c>
      <c r="N260" s="15" t="str">
        <f t="shared" ref="N260:N323" si="26">IFERROR(M260/L260,"")</f>
        <v/>
      </c>
      <c r="O260" s="23" t="str">
        <f t="shared" ref="O260:O323" si="27">IF(B260="","",IF(C260&gt;=2,
IF(ISNUMBER(D260),"Đi làm","Chốt trễ"),
IF(C260=1,
IF(ISNUMBER(D260),"Đi làm","Vắng"),
"Vắng")))</f>
        <v/>
      </c>
      <c r="P260" s="23" t="str">
        <f>IF(B260="","",
IF(NOT(ISNUMBER(H260)),"Vắng",
IF(C260=1,IF(INDEX(Source!$A$1:$Q$1000,MATCH('Chi tiết'!B260,Source!$B$1:$B$1000,0),16)&lt;'Báo cáo'!$C$5,"Đi làm","Chốt trễ"),
IF(AND(C260=2,O260="Chốt trễ"),IF(INDEX(Source!$A$1:$Q$1000,MATCH('Chi tiết'!B260,Source!$B$1:$B$1000,0)+1,16)&lt;'Báo cáo'!$C$5,"Đi làm","Chốt trễ"),
IF(AND(C260=12,O260="Đi làm"),IF(INDEX(Source!$A$1:$Q$1000,MATCH('Chi tiết'!B260,Source!$B$1:$B$1000,0)+COUNTIFS(Source!$B$1:$B$1000,B260,Source!$Q$1:$Q$1000,"Sáng"),16)&lt;'Báo cáo'!$C$5,"Đi làm","Chốt trễ"),IF(O260="Chốt trễ",IF(INDEX(Source!$A$1:$Q$1000,MATCH('Chi tiết'!B260,Source!$B$1:$B$1000,0)+1,16)&lt;'Báo cáo'!$C$5,"Đi làm","Chốt trễ"),IF(INDEX(Source!$A$1:$Q$1000,MATCH('Chi tiết'!B260,Source!$B$1:$B$1000,0)+COUNTIFS(Source!$B$1:$B$1000,B260,Source!$Q$1:$Q$1000,"Sáng"),16)&lt;'Báo cáo'!$C$5,"Đi làm","Chốt trễ")))))))</f>
        <v/>
      </c>
      <c r="Q260" s="23" t="str">
        <f t="shared" ref="Q260:Q323" si="28">IF(B260="","",IF(C260=0,"Vắng","Đi làm"))</f>
        <v/>
      </c>
      <c r="R260" s="14" t="str">
        <f t="shared" ref="R260:R323" si="29">IF(B260="","",IF(Q260="Vắng","Vắng",IF(OR(O260="Chốt trễ",P260="Chốt trễ"),"Trễ giờ","Đúng giờ")))</f>
        <v/>
      </c>
      <c r="S260" t="str">
        <f>IF(OR(_xlfn.NUMBERVALUE(E260)&gt;='Báo cáo'!$C$6,_xlfn.NUMBERVALUE(I260)&gt;='Báo cáo'!$C$6),CONCATENATE(_xlfn.NUMBERVALUE(E260),"/",_xlfn.NUMBERVALUE(I260)),"")</f>
        <v/>
      </c>
      <c r="T260" t="str">
        <f>IF(Q260="Vắng","",IF(M260&lt;='Báo cáo'!$C$7,M260,""))</f>
        <v/>
      </c>
      <c r="U260" t="str">
        <f ca="1">IF(COUNTIFS(Source!$B$1:$B$1000,'Chi tiết'!B260,Source!$S$1:$S$1000,"Có")=0,"",INDEX(Source!$A$1:$S$1000,MATCH('Chi tiết'!B260,Source!$B$1:$B$1000,0)-1+MATCH("Có",INDIRECT("Source!S"&amp;MATCH('Chi tiết'!B260,Source!$B$1:$B$1000,0)&amp;":S"&amp;MATCH('Chi tiết'!B260,Source!$B$1:$B$1000,0)+COUNTIF(Source!$B$1:$B$1000,'Chi tiết'!B260)),0),1))</f>
        <v/>
      </c>
      <c r="V260" s="2" t="str">
        <f>IF(B258="","",IF(N260&lt;='Báo cáo'!$C$9,N260,""))</f>
        <v/>
      </c>
    </row>
    <row r="261" spans="1:22" x14ac:dyDescent="0.25">
      <c r="A261" t="str">
        <v/>
      </c>
      <c r="B261" t="str">
        <v/>
      </c>
      <c r="C261" s="21" t="str">
        <v/>
      </c>
      <c r="D261" s="21" t="str">
        <v/>
      </c>
      <c r="E261" s="21" t="str">
        <v/>
      </c>
      <c r="F261" s="21" t="str">
        <v/>
      </c>
      <c r="G261" s="21" t="str">
        <v/>
      </c>
      <c r="H261" s="21" t="str">
        <v/>
      </c>
      <c r="I261" s="21" t="str">
        <v/>
      </c>
      <c r="J261" s="21" t="str">
        <v/>
      </c>
      <c r="K261" s="21" t="str">
        <v/>
      </c>
      <c r="L261" s="23" t="str">
        <f t="shared" si="24"/>
        <v/>
      </c>
      <c r="M261" s="24" t="str">
        <f t="shared" si="25"/>
        <v/>
      </c>
      <c r="N261" s="15" t="str">
        <f t="shared" si="26"/>
        <v/>
      </c>
      <c r="O261" s="23" t="str">
        <f t="shared" si="27"/>
        <v/>
      </c>
      <c r="P261" s="23" t="str">
        <f>IF(B261="","",
IF(NOT(ISNUMBER(H261)),"Vắng",
IF(C261=1,IF(INDEX(Source!$A$1:$Q$1000,MATCH('Chi tiết'!B261,Source!$B$1:$B$1000,0),16)&lt;'Báo cáo'!$C$5,"Đi làm","Chốt trễ"),
IF(AND(C261=2,O261="Chốt trễ"),IF(INDEX(Source!$A$1:$Q$1000,MATCH('Chi tiết'!B261,Source!$B$1:$B$1000,0)+1,16)&lt;'Báo cáo'!$C$5,"Đi làm","Chốt trễ"),
IF(AND(C261=12,O261="Đi làm"),IF(INDEX(Source!$A$1:$Q$1000,MATCH('Chi tiết'!B261,Source!$B$1:$B$1000,0)+COUNTIFS(Source!$B$1:$B$1000,B261,Source!$Q$1:$Q$1000,"Sáng"),16)&lt;'Báo cáo'!$C$5,"Đi làm","Chốt trễ"),IF(O261="Chốt trễ",IF(INDEX(Source!$A$1:$Q$1000,MATCH('Chi tiết'!B261,Source!$B$1:$B$1000,0)+1,16)&lt;'Báo cáo'!$C$5,"Đi làm","Chốt trễ"),IF(INDEX(Source!$A$1:$Q$1000,MATCH('Chi tiết'!B261,Source!$B$1:$B$1000,0)+COUNTIFS(Source!$B$1:$B$1000,B261,Source!$Q$1:$Q$1000,"Sáng"),16)&lt;'Báo cáo'!$C$5,"Đi làm","Chốt trễ")))))))</f>
        <v/>
      </c>
      <c r="Q261" s="23" t="str">
        <f t="shared" si="28"/>
        <v/>
      </c>
      <c r="R261" s="14" t="str">
        <f t="shared" si="29"/>
        <v/>
      </c>
      <c r="S261" t="str">
        <f>IF(OR(_xlfn.NUMBERVALUE(E261)&gt;='Báo cáo'!$C$6,_xlfn.NUMBERVALUE(I261)&gt;='Báo cáo'!$C$6),CONCATENATE(_xlfn.NUMBERVALUE(E261),"/",_xlfn.NUMBERVALUE(I261)),"")</f>
        <v/>
      </c>
      <c r="T261" t="str">
        <f>IF(Q261="Vắng","",IF(M261&lt;='Báo cáo'!$C$7,M261,""))</f>
        <v/>
      </c>
      <c r="U261" t="str">
        <f ca="1">IF(COUNTIFS(Source!$B$1:$B$1000,'Chi tiết'!B261,Source!$S$1:$S$1000,"Có")=0,"",INDEX(Source!$A$1:$S$1000,MATCH('Chi tiết'!B261,Source!$B$1:$B$1000,0)-1+MATCH("Có",INDIRECT("Source!S"&amp;MATCH('Chi tiết'!B261,Source!$B$1:$B$1000,0)&amp;":S"&amp;MATCH('Chi tiết'!B261,Source!$B$1:$B$1000,0)+COUNTIF(Source!$B$1:$B$1000,'Chi tiết'!B261)),0),1))</f>
        <v/>
      </c>
      <c r="V261" s="2" t="str">
        <f>IF(B259="","",IF(N261&lt;='Báo cáo'!$C$9,N261,""))</f>
        <v/>
      </c>
    </row>
    <row r="262" spans="1:22" x14ac:dyDescent="0.25">
      <c r="A262" t="str">
        <v/>
      </c>
      <c r="B262" t="str">
        <v/>
      </c>
      <c r="C262" s="21" t="str">
        <v/>
      </c>
      <c r="D262" s="21" t="str">
        <v/>
      </c>
      <c r="E262" s="21" t="str">
        <v/>
      </c>
      <c r="F262" s="21" t="str">
        <v/>
      </c>
      <c r="G262" s="21" t="str">
        <v/>
      </c>
      <c r="H262" s="21" t="str">
        <v/>
      </c>
      <c r="I262" s="21" t="str">
        <v/>
      </c>
      <c r="J262" s="21" t="str">
        <v/>
      </c>
      <c r="K262" s="21" t="str">
        <v/>
      </c>
      <c r="L262" s="23" t="str">
        <f t="shared" si="24"/>
        <v/>
      </c>
      <c r="M262" s="24" t="str">
        <f t="shared" si="25"/>
        <v/>
      </c>
      <c r="N262" s="15" t="str">
        <f t="shared" si="26"/>
        <v/>
      </c>
      <c r="O262" s="23" t="str">
        <f t="shared" si="27"/>
        <v/>
      </c>
      <c r="P262" s="23" t="str">
        <f>IF(B262="","",
IF(NOT(ISNUMBER(H262)),"Vắng",
IF(C262=1,IF(INDEX(Source!$A$1:$Q$1000,MATCH('Chi tiết'!B262,Source!$B$1:$B$1000,0),16)&lt;'Báo cáo'!$C$5,"Đi làm","Chốt trễ"),
IF(AND(C262=2,O262="Chốt trễ"),IF(INDEX(Source!$A$1:$Q$1000,MATCH('Chi tiết'!B262,Source!$B$1:$B$1000,0)+1,16)&lt;'Báo cáo'!$C$5,"Đi làm","Chốt trễ"),
IF(AND(C262=12,O262="Đi làm"),IF(INDEX(Source!$A$1:$Q$1000,MATCH('Chi tiết'!B262,Source!$B$1:$B$1000,0)+COUNTIFS(Source!$B$1:$B$1000,B262,Source!$Q$1:$Q$1000,"Sáng"),16)&lt;'Báo cáo'!$C$5,"Đi làm","Chốt trễ"),IF(O262="Chốt trễ",IF(INDEX(Source!$A$1:$Q$1000,MATCH('Chi tiết'!B262,Source!$B$1:$B$1000,0)+1,16)&lt;'Báo cáo'!$C$5,"Đi làm","Chốt trễ"),IF(INDEX(Source!$A$1:$Q$1000,MATCH('Chi tiết'!B262,Source!$B$1:$B$1000,0)+COUNTIFS(Source!$B$1:$B$1000,B262,Source!$Q$1:$Q$1000,"Sáng"),16)&lt;'Báo cáo'!$C$5,"Đi làm","Chốt trễ")))))))</f>
        <v/>
      </c>
      <c r="Q262" s="23" t="str">
        <f t="shared" si="28"/>
        <v/>
      </c>
      <c r="R262" s="14" t="str">
        <f t="shared" si="29"/>
        <v/>
      </c>
      <c r="S262" t="str">
        <f>IF(OR(_xlfn.NUMBERVALUE(E262)&gt;='Báo cáo'!$C$6,_xlfn.NUMBERVALUE(I262)&gt;='Báo cáo'!$C$6),CONCATENATE(_xlfn.NUMBERVALUE(E262),"/",_xlfn.NUMBERVALUE(I262)),"")</f>
        <v/>
      </c>
      <c r="T262" t="str">
        <f>IF(Q262="Vắng","",IF(M262&lt;='Báo cáo'!$C$7,M262,""))</f>
        <v/>
      </c>
      <c r="U262" t="str">
        <f ca="1">IF(COUNTIFS(Source!$B$1:$B$1000,'Chi tiết'!B262,Source!$S$1:$S$1000,"Có")=0,"",INDEX(Source!$A$1:$S$1000,MATCH('Chi tiết'!B262,Source!$B$1:$B$1000,0)-1+MATCH("Có",INDIRECT("Source!S"&amp;MATCH('Chi tiết'!B262,Source!$B$1:$B$1000,0)&amp;":S"&amp;MATCH('Chi tiết'!B262,Source!$B$1:$B$1000,0)+COUNTIF(Source!$B$1:$B$1000,'Chi tiết'!B262)),0),1))</f>
        <v/>
      </c>
      <c r="V262" s="2" t="str">
        <f>IF(B260="","",IF(N262&lt;='Báo cáo'!$C$9,N262,""))</f>
        <v/>
      </c>
    </row>
    <row r="263" spans="1:22" x14ac:dyDescent="0.25">
      <c r="A263" t="str">
        <v/>
      </c>
      <c r="B263" t="str">
        <v/>
      </c>
      <c r="C263" s="21" t="str">
        <v/>
      </c>
      <c r="D263" s="21" t="str">
        <v/>
      </c>
      <c r="E263" s="21" t="str">
        <v/>
      </c>
      <c r="F263" s="21" t="str">
        <v/>
      </c>
      <c r="G263" s="21" t="str">
        <v/>
      </c>
      <c r="H263" s="21" t="str">
        <v/>
      </c>
      <c r="I263" s="21" t="str">
        <v/>
      </c>
      <c r="J263" s="21" t="str">
        <v/>
      </c>
      <c r="K263" s="21" t="str">
        <v/>
      </c>
      <c r="L263" s="23" t="str">
        <f t="shared" si="24"/>
        <v/>
      </c>
      <c r="M263" s="24" t="str">
        <f t="shared" si="25"/>
        <v/>
      </c>
      <c r="N263" s="15" t="str">
        <f t="shared" si="26"/>
        <v/>
      </c>
      <c r="O263" s="23" t="str">
        <f t="shared" si="27"/>
        <v/>
      </c>
      <c r="P263" s="23" t="str">
        <f>IF(B263="","",
IF(NOT(ISNUMBER(H263)),"Vắng",
IF(C263=1,IF(INDEX(Source!$A$1:$Q$1000,MATCH('Chi tiết'!B263,Source!$B$1:$B$1000,0),16)&lt;'Báo cáo'!$C$5,"Đi làm","Chốt trễ"),
IF(AND(C263=2,O263="Chốt trễ"),IF(INDEX(Source!$A$1:$Q$1000,MATCH('Chi tiết'!B263,Source!$B$1:$B$1000,0)+1,16)&lt;'Báo cáo'!$C$5,"Đi làm","Chốt trễ"),
IF(AND(C263=12,O263="Đi làm"),IF(INDEX(Source!$A$1:$Q$1000,MATCH('Chi tiết'!B263,Source!$B$1:$B$1000,0)+COUNTIFS(Source!$B$1:$B$1000,B263,Source!$Q$1:$Q$1000,"Sáng"),16)&lt;'Báo cáo'!$C$5,"Đi làm","Chốt trễ"),IF(O263="Chốt trễ",IF(INDEX(Source!$A$1:$Q$1000,MATCH('Chi tiết'!B263,Source!$B$1:$B$1000,0)+1,16)&lt;'Báo cáo'!$C$5,"Đi làm","Chốt trễ"),IF(INDEX(Source!$A$1:$Q$1000,MATCH('Chi tiết'!B263,Source!$B$1:$B$1000,0)+COUNTIFS(Source!$B$1:$B$1000,B263,Source!$Q$1:$Q$1000,"Sáng"),16)&lt;'Báo cáo'!$C$5,"Đi làm","Chốt trễ")))))))</f>
        <v/>
      </c>
      <c r="Q263" s="23" t="str">
        <f t="shared" si="28"/>
        <v/>
      </c>
      <c r="R263" s="14" t="str">
        <f t="shared" si="29"/>
        <v/>
      </c>
      <c r="S263" t="str">
        <f>IF(OR(_xlfn.NUMBERVALUE(E263)&gt;='Báo cáo'!$C$6,_xlfn.NUMBERVALUE(I263)&gt;='Báo cáo'!$C$6),CONCATENATE(_xlfn.NUMBERVALUE(E263),"/",_xlfn.NUMBERVALUE(I263)),"")</f>
        <v/>
      </c>
      <c r="T263" t="str">
        <f>IF(Q263="Vắng","",IF(M263&lt;='Báo cáo'!$C$7,M263,""))</f>
        <v/>
      </c>
      <c r="U263" t="str">
        <f ca="1">IF(COUNTIFS(Source!$B$1:$B$1000,'Chi tiết'!B263,Source!$S$1:$S$1000,"Có")=0,"",INDEX(Source!$A$1:$S$1000,MATCH('Chi tiết'!B263,Source!$B$1:$B$1000,0)-1+MATCH("Có",INDIRECT("Source!S"&amp;MATCH('Chi tiết'!B263,Source!$B$1:$B$1000,0)&amp;":S"&amp;MATCH('Chi tiết'!B263,Source!$B$1:$B$1000,0)+COUNTIF(Source!$B$1:$B$1000,'Chi tiết'!B263)),0),1))</f>
        <v/>
      </c>
      <c r="V263" s="2" t="str">
        <f>IF(B261="","",IF(N263&lt;='Báo cáo'!$C$9,N263,""))</f>
        <v/>
      </c>
    </row>
    <row r="264" spans="1:22" x14ac:dyDescent="0.25">
      <c r="A264" t="str">
        <v/>
      </c>
      <c r="B264" t="str">
        <v/>
      </c>
      <c r="C264" s="21" t="str">
        <v/>
      </c>
      <c r="D264" s="21" t="str">
        <v/>
      </c>
      <c r="E264" s="21" t="str">
        <v/>
      </c>
      <c r="F264" s="21" t="str">
        <v/>
      </c>
      <c r="G264" s="21" t="str">
        <v/>
      </c>
      <c r="H264" s="21" t="str">
        <v/>
      </c>
      <c r="I264" s="21" t="str">
        <v/>
      </c>
      <c r="J264" s="21" t="str">
        <v/>
      </c>
      <c r="K264" s="21" t="str">
        <v/>
      </c>
      <c r="L264" s="23" t="str">
        <f t="shared" si="24"/>
        <v/>
      </c>
      <c r="M264" s="24" t="str">
        <f t="shared" si="25"/>
        <v/>
      </c>
      <c r="N264" s="15" t="str">
        <f t="shared" si="26"/>
        <v/>
      </c>
      <c r="O264" s="23" t="str">
        <f t="shared" si="27"/>
        <v/>
      </c>
      <c r="P264" s="23" t="str">
        <f>IF(B264="","",
IF(NOT(ISNUMBER(H264)),"Vắng",
IF(C264=1,IF(INDEX(Source!$A$1:$Q$1000,MATCH('Chi tiết'!B264,Source!$B$1:$B$1000,0),16)&lt;'Báo cáo'!$C$5,"Đi làm","Chốt trễ"),
IF(AND(C264=2,O264="Chốt trễ"),IF(INDEX(Source!$A$1:$Q$1000,MATCH('Chi tiết'!B264,Source!$B$1:$B$1000,0)+1,16)&lt;'Báo cáo'!$C$5,"Đi làm","Chốt trễ"),
IF(AND(C264=12,O264="Đi làm"),IF(INDEX(Source!$A$1:$Q$1000,MATCH('Chi tiết'!B264,Source!$B$1:$B$1000,0)+COUNTIFS(Source!$B$1:$B$1000,B264,Source!$Q$1:$Q$1000,"Sáng"),16)&lt;'Báo cáo'!$C$5,"Đi làm","Chốt trễ"),IF(O264="Chốt trễ",IF(INDEX(Source!$A$1:$Q$1000,MATCH('Chi tiết'!B264,Source!$B$1:$B$1000,0)+1,16)&lt;'Báo cáo'!$C$5,"Đi làm","Chốt trễ"),IF(INDEX(Source!$A$1:$Q$1000,MATCH('Chi tiết'!B264,Source!$B$1:$B$1000,0)+COUNTIFS(Source!$B$1:$B$1000,B264,Source!$Q$1:$Q$1000,"Sáng"),16)&lt;'Báo cáo'!$C$5,"Đi làm","Chốt trễ")))))))</f>
        <v/>
      </c>
      <c r="Q264" s="23" t="str">
        <f t="shared" si="28"/>
        <v/>
      </c>
      <c r="R264" s="14" t="str">
        <f t="shared" si="29"/>
        <v/>
      </c>
      <c r="S264" t="str">
        <f>IF(OR(_xlfn.NUMBERVALUE(E264)&gt;='Báo cáo'!$C$6,_xlfn.NUMBERVALUE(I264)&gt;='Báo cáo'!$C$6),CONCATENATE(_xlfn.NUMBERVALUE(E264),"/",_xlfn.NUMBERVALUE(I264)),"")</f>
        <v/>
      </c>
      <c r="T264" t="str">
        <f>IF(Q264="Vắng","",IF(M264&lt;='Báo cáo'!$C$7,M264,""))</f>
        <v/>
      </c>
      <c r="U264" t="str">
        <f ca="1">IF(COUNTIFS(Source!$B$1:$B$1000,'Chi tiết'!B264,Source!$S$1:$S$1000,"Có")=0,"",INDEX(Source!$A$1:$S$1000,MATCH('Chi tiết'!B264,Source!$B$1:$B$1000,0)-1+MATCH("Có",INDIRECT("Source!S"&amp;MATCH('Chi tiết'!B264,Source!$B$1:$B$1000,0)&amp;":S"&amp;MATCH('Chi tiết'!B264,Source!$B$1:$B$1000,0)+COUNTIF(Source!$B$1:$B$1000,'Chi tiết'!B264)),0),1))</f>
        <v/>
      </c>
      <c r="V264" s="2" t="str">
        <f>IF(B262="","",IF(N264&lt;='Báo cáo'!$C$9,N264,""))</f>
        <v/>
      </c>
    </row>
    <row r="265" spans="1:22" x14ac:dyDescent="0.25">
      <c r="A265" t="str">
        <v/>
      </c>
      <c r="B265" t="str">
        <v/>
      </c>
      <c r="C265" s="21" t="str">
        <v/>
      </c>
      <c r="D265" s="21" t="str">
        <v/>
      </c>
      <c r="E265" s="21" t="str">
        <v/>
      </c>
      <c r="F265" s="21" t="str">
        <v/>
      </c>
      <c r="G265" s="21" t="str">
        <v/>
      </c>
      <c r="H265" s="21" t="str">
        <v/>
      </c>
      <c r="I265" s="21" t="str">
        <v/>
      </c>
      <c r="J265" s="21" t="str">
        <v/>
      </c>
      <c r="K265" s="21" t="str">
        <v/>
      </c>
      <c r="L265" s="23" t="str">
        <f t="shared" si="24"/>
        <v/>
      </c>
      <c r="M265" s="24" t="str">
        <f t="shared" si="25"/>
        <v/>
      </c>
      <c r="N265" s="15" t="str">
        <f t="shared" si="26"/>
        <v/>
      </c>
      <c r="O265" s="23" t="str">
        <f t="shared" si="27"/>
        <v/>
      </c>
      <c r="P265" s="23" t="str">
        <f>IF(B265="","",
IF(NOT(ISNUMBER(H265)),"Vắng",
IF(C265=1,IF(INDEX(Source!$A$1:$Q$1000,MATCH('Chi tiết'!B265,Source!$B$1:$B$1000,0),16)&lt;'Báo cáo'!$C$5,"Đi làm","Chốt trễ"),
IF(AND(C265=2,O265="Chốt trễ"),IF(INDEX(Source!$A$1:$Q$1000,MATCH('Chi tiết'!B265,Source!$B$1:$B$1000,0)+1,16)&lt;'Báo cáo'!$C$5,"Đi làm","Chốt trễ"),
IF(AND(C265=12,O265="Đi làm"),IF(INDEX(Source!$A$1:$Q$1000,MATCH('Chi tiết'!B265,Source!$B$1:$B$1000,0)+COUNTIFS(Source!$B$1:$B$1000,B265,Source!$Q$1:$Q$1000,"Sáng"),16)&lt;'Báo cáo'!$C$5,"Đi làm","Chốt trễ"),IF(O265="Chốt trễ",IF(INDEX(Source!$A$1:$Q$1000,MATCH('Chi tiết'!B265,Source!$B$1:$B$1000,0)+1,16)&lt;'Báo cáo'!$C$5,"Đi làm","Chốt trễ"),IF(INDEX(Source!$A$1:$Q$1000,MATCH('Chi tiết'!B265,Source!$B$1:$B$1000,0)+COUNTIFS(Source!$B$1:$B$1000,B265,Source!$Q$1:$Q$1000,"Sáng"),16)&lt;'Báo cáo'!$C$5,"Đi làm","Chốt trễ")))))))</f>
        <v/>
      </c>
      <c r="Q265" s="23" t="str">
        <f t="shared" si="28"/>
        <v/>
      </c>
      <c r="R265" s="14" t="str">
        <f t="shared" si="29"/>
        <v/>
      </c>
      <c r="S265" t="str">
        <f>IF(OR(_xlfn.NUMBERVALUE(E265)&gt;='Báo cáo'!$C$6,_xlfn.NUMBERVALUE(I265)&gt;='Báo cáo'!$C$6),CONCATENATE(_xlfn.NUMBERVALUE(E265),"/",_xlfn.NUMBERVALUE(I265)),"")</f>
        <v/>
      </c>
      <c r="T265" t="str">
        <f>IF(Q265="Vắng","",IF(M265&lt;='Báo cáo'!$C$7,M265,""))</f>
        <v/>
      </c>
      <c r="U265" t="str">
        <f ca="1">IF(COUNTIFS(Source!$B$1:$B$1000,'Chi tiết'!B265,Source!$S$1:$S$1000,"Có")=0,"",INDEX(Source!$A$1:$S$1000,MATCH('Chi tiết'!B265,Source!$B$1:$B$1000,0)-1+MATCH("Có",INDIRECT("Source!S"&amp;MATCH('Chi tiết'!B265,Source!$B$1:$B$1000,0)&amp;":S"&amp;MATCH('Chi tiết'!B265,Source!$B$1:$B$1000,0)+COUNTIF(Source!$B$1:$B$1000,'Chi tiết'!B265)),0),1))</f>
        <v/>
      </c>
      <c r="V265" s="2" t="str">
        <f>IF(B263="","",IF(N265&lt;='Báo cáo'!$C$9,N265,""))</f>
        <v/>
      </c>
    </row>
    <row r="266" spans="1:22" x14ac:dyDescent="0.25">
      <c r="A266" t="str">
        <v/>
      </c>
      <c r="B266" t="str">
        <v/>
      </c>
      <c r="C266" s="21" t="str">
        <v/>
      </c>
      <c r="D266" s="21" t="str">
        <v/>
      </c>
      <c r="E266" s="21" t="str">
        <v/>
      </c>
      <c r="F266" s="21" t="str">
        <v/>
      </c>
      <c r="G266" s="21" t="str">
        <v/>
      </c>
      <c r="H266" s="21" t="str">
        <v/>
      </c>
      <c r="I266" s="21" t="str">
        <v/>
      </c>
      <c r="J266" s="21" t="str">
        <v/>
      </c>
      <c r="K266" s="21" t="str">
        <v/>
      </c>
      <c r="L266" s="23" t="str">
        <f t="shared" si="24"/>
        <v/>
      </c>
      <c r="M266" s="24" t="str">
        <f t="shared" si="25"/>
        <v/>
      </c>
      <c r="N266" s="15" t="str">
        <f t="shared" si="26"/>
        <v/>
      </c>
      <c r="O266" s="23" t="str">
        <f t="shared" si="27"/>
        <v/>
      </c>
      <c r="P266" s="23" t="str">
        <f>IF(B266="","",
IF(NOT(ISNUMBER(H266)),"Vắng",
IF(C266=1,IF(INDEX(Source!$A$1:$Q$1000,MATCH('Chi tiết'!B266,Source!$B$1:$B$1000,0),16)&lt;'Báo cáo'!$C$5,"Đi làm","Chốt trễ"),
IF(AND(C266=2,O266="Chốt trễ"),IF(INDEX(Source!$A$1:$Q$1000,MATCH('Chi tiết'!B266,Source!$B$1:$B$1000,0)+1,16)&lt;'Báo cáo'!$C$5,"Đi làm","Chốt trễ"),
IF(AND(C266=12,O266="Đi làm"),IF(INDEX(Source!$A$1:$Q$1000,MATCH('Chi tiết'!B266,Source!$B$1:$B$1000,0)+COUNTIFS(Source!$B$1:$B$1000,B266,Source!$Q$1:$Q$1000,"Sáng"),16)&lt;'Báo cáo'!$C$5,"Đi làm","Chốt trễ"),IF(O266="Chốt trễ",IF(INDEX(Source!$A$1:$Q$1000,MATCH('Chi tiết'!B266,Source!$B$1:$B$1000,0)+1,16)&lt;'Báo cáo'!$C$5,"Đi làm","Chốt trễ"),IF(INDEX(Source!$A$1:$Q$1000,MATCH('Chi tiết'!B266,Source!$B$1:$B$1000,0)+COUNTIFS(Source!$B$1:$B$1000,B266,Source!$Q$1:$Q$1000,"Sáng"),16)&lt;'Báo cáo'!$C$5,"Đi làm","Chốt trễ")))))))</f>
        <v/>
      </c>
      <c r="Q266" s="23" t="str">
        <f t="shared" si="28"/>
        <v/>
      </c>
      <c r="R266" s="14" t="str">
        <f t="shared" si="29"/>
        <v/>
      </c>
      <c r="S266" t="str">
        <f>IF(OR(_xlfn.NUMBERVALUE(E266)&gt;='Báo cáo'!$C$6,_xlfn.NUMBERVALUE(I266)&gt;='Báo cáo'!$C$6),CONCATENATE(_xlfn.NUMBERVALUE(E266),"/",_xlfn.NUMBERVALUE(I266)),"")</f>
        <v/>
      </c>
      <c r="T266" t="str">
        <f>IF(Q266="Vắng","",IF(M266&lt;='Báo cáo'!$C$7,M266,""))</f>
        <v/>
      </c>
      <c r="U266" t="str">
        <f ca="1">IF(COUNTIFS(Source!$B$1:$B$1000,'Chi tiết'!B266,Source!$S$1:$S$1000,"Có")=0,"",INDEX(Source!$A$1:$S$1000,MATCH('Chi tiết'!B266,Source!$B$1:$B$1000,0)-1+MATCH("Có",INDIRECT("Source!S"&amp;MATCH('Chi tiết'!B266,Source!$B$1:$B$1000,0)&amp;":S"&amp;MATCH('Chi tiết'!B266,Source!$B$1:$B$1000,0)+COUNTIF(Source!$B$1:$B$1000,'Chi tiết'!B266)),0),1))</f>
        <v/>
      </c>
      <c r="V266" s="2" t="str">
        <f>IF(B264="","",IF(N266&lt;='Báo cáo'!$C$9,N266,""))</f>
        <v/>
      </c>
    </row>
    <row r="267" spans="1:22" x14ac:dyDescent="0.25">
      <c r="A267" t="str">
        <v/>
      </c>
      <c r="B267" t="str">
        <v/>
      </c>
      <c r="C267" s="21" t="str">
        <v/>
      </c>
      <c r="D267" s="21" t="str">
        <v/>
      </c>
      <c r="E267" s="21" t="str">
        <v/>
      </c>
      <c r="F267" s="21" t="str">
        <v/>
      </c>
      <c r="G267" s="21" t="str">
        <v/>
      </c>
      <c r="H267" s="21" t="str">
        <v/>
      </c>
      <c r="I267" s="21" t="str">
        <v/>
      </c>
      <c r="J267" s="21" t="str">
        <v/>
      </c>
      <c r="K267" s="21" t="str">
        <v/>
      </c>
      <c r="L267" s="23" t="str">
        <f t="shared" si="24"/>
        <v/>
      </c>
      <c r="M267" s="24" t="str">
        <f t="shared" si="25"/>
        <v/>
      </c>
      <c r="N267" s="15" t="str">
        <f t="shared" si="26"/>
        <v/>
      </c>
      <c r="O267" s="23" t="str">
        <f t="shared" si="27"/>
        <v/>
      </c>
      <c r="P267" s="23" t="str">
        <f>IF(B267="","",
IF(NOT(ISNUMBER(H267)),"Vắng",
IF(C267=1,IF(INDEX(Source!$A$1:$Q$1000,MATCH('Chi tiết'!B267,Source!$B$1:$B$1000,0),16)&lt;'Báo cáo'!$C$5,"Đi làm","Chốt trễ"),
IF(AND(C267=2,O267="Chốt trễ"),IF(INDEX(Source!$A$1:$Q$1000,MATCH('Chi tiết'!B267,Source!$B$1:$B$1000,0)+1,16)&lt;'Báo cáo'!$C$5,"Đi làm","Chốt trễ"),
IF(AND(C267=12,O267="Đi làm"),IF(INDEX(Source!$A$1:$Q$1000,MATCH('Chi tiết'!B267,Source!$B$1:$B$1000,0)+COUNTIFS(Source!$B$1:$B$1000,B267,Source!$Q$1:$Q$1000,"Sáng"),16)&lt;'Báo cáo'!$C$5,"Đi làm","Chốt trễ"),IF(O267="Chốt trễ",IF(INDEX(Source!$A$1:$Q$1000,MATCH('Chi tiết'!B267,Source!$B$1:$B$1000,0)+1,16)&lt;'Báo cáo'!$C$5,"Đi làm","Chốt trễ"),IF(INDEX(Source!$A$1:$Q$1000,MATCH('Chi tiết'!B267,Source!$B$1:$B$1000,0)+COUNTIFS(Source!$B$1:$B$1000,B267,Source!$Q$1:$Q$1000,"Sáng"),16)&lt;'Báo cáo'!$C$5,"Đi làm","Chốt trễ")))))))</f>
        <v/>
      </c>
      <c r="Q267" s="23" t="str">
        <f t="shared" si="28"/>
        <v/>
      </c>
      <c r="R267" s="14" t="str">
        <f t="shared" si="29"/>
        <v/>
      </c>
      <c r="S267" t="str">
        <f>IF(OR(_xlfn.NUMBERVALUE(E267)&gt;='Báo cáo'!$C$6,_xlfn.NUMBERVALUE(I267)&gt;='Báo cáo'!$C$6),CONCATENATE(_xlfn.NUMBERVALUE(E267),"/",_xlfn.NUMBERVALUE(I267)),"")</f>
        <v/>
      </c>
      <c r="T267" t="str">
        <f>IF(Q267="Vắng","",IF(M267&lt;='Báo cáo'!$C$7,M267,""))</f>
        <v/>
      </c>
      <c r="U267" t="str">
        <f ca="1">IF(COUNTIFS(Source!$B$1:$B$1000,'Chi tiết'!B267,Source!$S$1:$S$1000,"Có")=0,"",INDEX(Source!$A$1:$S$1000,MATCH('Chi tiết'!B267,Source!$B$1:$B$1000,0)-1+MATCH("Có",INDIRECT("Source!S"&amp;MATCH('Chi tiết'!B267,Source!$B$1:$B$1000,0)&amp;":S"&amp;MATCH('Chi tiết'!B267,Source!$B$1:$B$1000,0)+COUNTIF(Source!$B$1:$B$1000,'Chi tiết'!B267)),0),1))</f>
        <v/>
      </c>
      <c r="V267" s="2" t="str">
        <f>IF(B265="","",IF(N267&lt;='Báo cáo'!$C$9,N267,""))</f>
        <v/>
      </c>
    </row>
    <row r="268" spans="1:22" x14ac:dyDescent="0.25">
      <c r="A268" t="str">
        <v/>
      </c>
      <c r="B268" t="str">
        <v/>
      </c>
      <c r="C268" s="21" t="str">
        <v/>
      </c>
      <c r="D268" s="21" t="str">
        <v/>
      </c>
      <c r="E268" s="21" t="str">
        <v/>
      </c>
      <c r="F268" s="21" t="str">
        <v/>
      </c>
      <c r="G268" s="21" t="str">
        <v/>
      </c>
      <c r="H268" s="21" t="str">
        <v/>
      </c>
      <c r="I268" s="21" t="str">
        <v/>
      </c>
      <c r="J268" s="21" t="str">
        <v/>
      </c>
      <c r="K268" s="21" t="str">
        <v/>
      </c>
      <c r="L268" s="23" t="str">
        <f t="shared" si="24"/>
        <v/>
      </c>
      <c r="M268" s="24" t="str">
        <f t="shared" si="25"/>
        <v/>
      </c>
      <c r="N268" s="15" t="str">
        <f t="shared" si="26"/>
        <v/>
      </c>
      <c r="O268" s="23" t="str">
        <f t="shared" si="27"/>
        <v/>
      </c>
      <c r="P268" s="23" t="str">
        <f>IF(B268="","",
IF(NOT(ISNUMBER(H268)),"Vắng",
IF(C268=1,IF(INDEX(Source!$A$1:$Q$1000,MATCH('Chi tiết'!B268,Source!$B$1:$B$1000,0),16)&lt;'Báo cáo'!$C$5,"Đi làm","Chốt trễ"),
IF(AND(C268=2,O268="Chốt trễ"),IF(INDEX(Source!$A$1:$Q$1000,MATCH('Chi tiết'!B268,Source!$B$1:$B$1000,0)+1,16)&lt;'Báo cáo'!$C$5,"Đi làm","Chốt trễ"),
IF(AND(C268=12,O268="Đi làm"),IF(INDEX(Source!$A$1:$Q$1000,MATCH('Chi tiết'!B268,Source!$B$1:$B$1000,0)+COUNTIFS(Source!$B$1:$B$1000,B268,Source!$Q$1:$Q$1000,"Sáng"),16)&lt;'Báo cáo'!$C$5,"Đi làm","Chốt trễ"),IF(O268="Chốt trễ",IF(INDEX(Source!$A$1:$Q$1000,MATCH('Chi tiết'!B268,Source!$B$1:$B$1000,0)+1,16)&lt;'Báo cáo'!$C$5,"Đi làm","Chốt trễ"),IF(INDEX(Source!$A$1:$Q$1000,MATCH('Chi tiết'!B268,Source!$B$1:$B$1000,0)+COUNTIFS(Source!$B$1:$B$1000,B268,Source!$Q$1:$Q$1000,"Sáng"),16)&lt;'Báo cáo'!$C$5,"Đi làm","Chốt trễ")))))))</f>
        <v/>
      </c>
      <c r="Q268" s="23" t="str">
        <f t="shared" si="28"/>
        <v/>
      </c>
      <c r="R268" s="14" t="str">
        <f t="shared" si="29"/>
        <v/>
      </c>
      <c r="S268" t="str">
        <f>IF(OR(_xlfn.NUMBERVALUE(E268)&gt;='Báo cáo'!$C$6,_xlfn.NUMBERVALUE(I268)&gt;='Báo cáo'!$C$6),CONCATENATE(_xlfn.NUMBERVALUE(E268),"/",_xlfn.NUMBERVALUE(I268)),"")</f>
        <v/>
      </c>
      <c r="T268" t="str">
        <f>IF(Q268="Vắng","",IF(M268&lt;='Báo cáo'!$C$7,M268,""))</f>
        <v/>
      </c>
      <c r="U268" t="str">
        <f ca="1">IF(COUNTIFS(Source!$B$1:$B$1000,'Chi tiết'!B268,Source!$S$1:$S$1000,"Có")=0,"",INDEX(Source!$A$1:$S$1000,MATCH('Chi tiết'!B268,Source!$B$1:$B$1000,0)-1+MATCH("Có",INDIRECT("Source!S"&amp;MATCH('Chi tiết'!B268,Source!$B$1:$B$1000,0)&amp;":S"&amp;MATCH('Chi tiết'!B268,Source!$B$1:$B$1000,0)+COUNTIF(Source!$B$1:$B$1000,'Chi tiết'!B268)),0),1))</f>
        <v/>
      </c>
      <c r="V268" s="2" t="str">
        <f>IF(B266="","",IF(N268&lt;='Báo cáo'!$C$9,N268,""))</f>
        <v/>
      </c>
    </row>
    <row r="269" spans="1:22" x14ac:dyDescent="0.25">
      <c r="A269" t="str">
        <v/>
      </c>
      <c r="B269" t="str">
        <v/>
      </c>
      <c r="C269" s="21" t="str">
        <v/>
      </c>
      <c r="D269" s="21" t="str">
        <v/>
      </c>
      <c r="E269" s="21" t="str">
        <v/>
      </c>
      <c r="F269" s="21" t="str">
        <v/>
      </c>
      <c r="G269" s="21" t="str">
        <v/>
      </c>
      <c r="H269" s="21" t="str">
        <v/>
      </c>
      <c r="I269" s="21" t="str">
        <v/>
      </c>
      <c r="J269" s="21" t="str">
        <v/>
      </c>
      <c r="K269" s="21" t="str">
        <v/>
      </c>
      <c r="L269" s="23" t="str">
        <f t="shared" si="24"/>
        <v/>
      </c>
      <c r="M269" s="24" t="str">
        <f t="shared" si="25"/>
        <v/>
      </c>
      <c r="N269" s="15" t="str">
        <f t="shared" si="26"/>
        <v/>
      </c>
      <c r="O269" s="23" t="str">
        <f t="shared" si="27"/>
        <v/>
      </c>
      <c r="P269" s="23" t="str">
        <f>IF(B269="","",
IF(NOT(ISNUMBER(H269)),"Vắng",
IF(C269=1,IF(INDEX(Source!$A$1:$Q$1000,MATCH('Chi tiết'!B269,Source!$B$1:$B$1000,0),16)&lt;'Báo cáo'!$C$5,"Đi làm","Chốt trễ"),
IF(AND(C269=2,O269="Chốt trễ"),IF(INDEX(Source!$A$1:$Q$1000,MATCH('Chi tiết'!B269,Source!$B$1:$B$1000,0)+1,16)&lt;'Báo cáo'!$C$5,"Đi làm","Chốt trễ"),
IF(AND(C269=12,O269="Đi làm"),IF(INDEX(Source!$A$1:$Q$1000,MATCH('Chi tiết'!B269,Source!$B$1:$B$1000,0)+COUNTIFS(Source!$B$1:$B$1000,B269,Source!$Q$1:$Q$1000,"Sáng"),16)&lt;'Báo cáo'!$C$5,"Đi làm","Chốt trễ"),IF(O269="Chốt trễ",IF(INDEX(Source!$A$1:$Q$1000,MATCH('Chi tiết'!B269,Source!$B$1:$B$1000,0)+1,16)&lt;'Báo cáo'!$C$5,"Đi làm","Chốt trễ"),IF(INDEX(Source!$A$1:$Q$1000,MATCH('Chi tiết'!B269,Source!$B$1:$B$1000,0)+COUNTIFS(Source!$B$1:$B$1000,B269,Source!$Q$1:$Q$1000,"Sáng"),16)&lt;'Báo cáo'!$C$5,"Đi làm","Chốt trễ")))))))</f>
        <v/>
      </c>
      <c r="Q269" s="23" t="str">
        <f t="shared" si="28"/>
        <v/>
      </c>
      <c r="R269" s="14" t="str">
        <f t="shared" si="29"/>
        <v/>
      </c>
      <c r="S269" t="str">
        <f>IF(OR(_xlfn.NUMBERVALUE(E269)&gt;='Báo cáo'!$C$6,_xlfn.NUMBERVALUE(I269)&gt;='Báo cáo'!$C$6),CONCATENATE(_xlfn.NUMBERVALUE(E269),"/",_xlfn.NUMBERVALUE(I269)),"")</f>
        <v/>
      </c>
      <c r="T269" t="str">
        <f>IF(Q269="Vắng","",IF(M269&lt;='Báo cáo'!$C$7,M269,""))</f>
        <v/>
      </c>
      <c r="U269" t="str">
        <f ca="1">IF(COUNTIFS(Source!$B$1:$B$1000,'Chi tiết'!B269,Source!$S$1:$S$1000,"Có")=0,"",INDEX(Source!$A$1:$S$1000,MATCH('Chi tiết'!B269,Source!$B$1:$B$1000,0)-1+MATCH("Có",INDIRECT("Source!S"&amp;MATCH('Chi tiết'!B269,Source!$B$1:$B$1000,0)&amp;":S"&amp;MATCH('Chi tiết'!B269,Source!$B$1:$B$1000,0)+COUNTIF(Source!$B$1:$B$1000,'Chi tiết'!B269)),0),1))</f>
        <v/>
      </c>
      <c r="V269" s="2" t="str">
        <f>IF(B267="","",IF(N269&lt;='Báo cáo'!$C$9,N269,""))</f>
        <v/>
      </c>
    </row>
    <row r="270" spans="1:22" x14ac:dyDescent="0.25">
      <c r="A270" t="str">
        <v/>
      </c>
      <c r="B270" t="str">
        <v/>
      </c>
      <c r="C270" s="21" t="str">
        <v/>
      </c>
      <c r="D270" s="21" t="str">
        <v/>
      </c>
      <c r="E270" s="21" t="str">
        <v/>
      </c>
      <c r="F270" s="21" t="str">
        <v/>
      </c>
      <c r="G270" s="21" t="str">
        <v/>
      </c>
      <c r="H270" s="21" t="str">
        <v/>
      </c>
      <c r="I270" s="21" t="str">
        <v/>
      </c>
      <c r="J270" s="21" t="str">
        <v/>
      </c>
      <c r="K270" s="21" t="str">
        <v/>
      </c>
      <c r="L270" s="23" t="str">
        <f t="shared" si="24"/>
        <v/>
      </c>
      <c r="M270" s="24" t="str">
        <f t="shared" si="25"/>
        <v/>
      </c>
      <c r="N270" s="15" t="str">
        <f t="shared" si="26"/>
        <v/>
      </c>
      <c r="O270" s="23" t="str">
        <f t="shared" si="27"/>
        <v/>
      </c>
      <c r="P270" s="23" t="str">
        <f>IF(B270="","",
IF(NOT(ISNUMBER(H270)),"Vắng",
IF(C270=1,IF(INDEX(Source!$A$1:$Q$1000,MATCH('Chi tiết'!B270,Source!$B$1:$B$1000,0),16)&lt;'Báo cáo'!$C$5,"Đi làm","Chốt trễ"),
IF(AND(C270=2,O270="Chốt trễ"),IF(INDEX(Source!$A$1:$Q$1000,MATCH('Chi tiết'!B270,Source!$B$1:$B$1000,0)+1,16)&lt;'Báo cáo'!$C$5,"Đi làm","Chốt trễ"),
IF(AND(C270=12,O270="Đi làm"),IF(INDEX(Source!$A$1:$Q$1000,MATCH('Chi tiết'!B270,Source!$B$1:$B$1000,0)+COUNTIFS(Source!$B$1:$B$1000,B270,Source!$Q$1:$Q$1000,"Sáng"),16)&lt;'Báo cáo'!$C$5,"Đi làm","Chốt trễ"),IF(O270="Chốt trễ",IF(INDEX(Source!$A$1:$Q$1000,MATCH('Chi tiết'!B270,Source!$B$1:$B$1000,0)+1,16)&lt;'Báo cáo'!$C$5,"Đi làm","Chốt trễ"),IF(INDEX(Source!$A$1:$Q$1000,MATCH('Chi tiết'!B270,Source!$B$1:$B$1000,0)+COUNTIFS(Source!$B$1:$B$1000,B270,Source!$Q$1:$Q$1000,"Sáng"),16)&lt;'Báo cáo'!$C$5,"Đi làm","Chốt trễ")))))))</f>
        <v/>
      </c>
      <c r="Q270" s="23" t="str">
        <f t="shared" si="28"/>
        <v/>
      </c>
      <c r="R270" s="14" t="str">
        <f t="shared" si="29"/>
        <v/>
      </c>
      <c r="S270" t="str">
        <f>IF(OR(_xlfn.NUMBERVALUE(E270)&gt;='Báo cáo'!$C$6,_xlfn.NUMBERVALUE(I270)&gt;='Báo cáo'!$C$6),CONCATENATE(_xlfn.NUMBERVALUE(E270),"/",_xlfn.NUMBERVALUE(I270)),"")</f>
        <v/>
      </c>
      <c r="T270" t="str">
        <f>IF(Q270="Vắng","",IF(M270&lt;='Báo cáo'!$C$7,M270,""))</f>
        <v/>
      </c>
      <c r="U270" t="str">
        <f ca="1">IF(COUNTIFS(Source!$B$1:$B$1000,'Chi tiết'!B270,Source!$S$1:$S$1000,"Có")=0,"",INDEX(Source!$A$1:$S$1000,MATCH('Chi tiết'!B270,Source!$B$1:$B$1000,0)-1+MATCH("Có",INDIRECT("Source!S"&amp;MATCH('Chi tiết'!B270,Source!$B$1:$B$1000,0)&amp;":S"&amp;MATCH('Chi tiết'!B270,Source!$B$1:$B$1000,0)+COUNTIF(Source!$B$1:$B$1000,'Chi tiết'!B270)),0),1))</f>
        <v/>
      </c>
      <c r="V270" s="2" t="str">
        <f>IF(B268="","",IF(N270&lt;='Báo cáo'!$C$9,N270,""))</f>
        <v/>
      </c>
    </row>
    <row r="271" spans="1:22" x14ac:dyDescent="0.25">
      <c r="A271" t="str">
        <v/>
      </c>
      <c r="B271" t="str">
        <v/>
      </c>
      <c r="C271" s="21" t="str">
        <v/>
      </c>
      <c r="D271" s="21" t="str">
        <v/>
      </c>
      <c r="E271" s="21" t="str">
        <v/>
      </c>
      <c r="F271" s="21" t="str">
        <v/>
      </c>
      <c r="G271" s="21" t="str">
        <v/>
      </c>
      <c r="H271" s="21" t="str">
        <v/>
      </c>
      <c r="I271" s="21" t="str">
        <v/>
      </c>
      <c r="J271" s="21" t="str">
        <v/>
      </c>
      <c r="K271" s="21" t="str">
        <v/>
      </c>
      <c r="L271" s="23" t="str">
        <f t="shared" si="24"/>
        <v/>
      </c>
      <c r="M271" s="24" t="str">
        <f t="shared" si="25"/>
        <v/>
      </c>
      <c r="N271" s="15" t="str">
        <f t="shared" si="26"/>
        <v/>
      </c>
      <c r="O271" s="23" t="str">
        <f t="shared" si="27"/>
        <v/>
      </c>
      <c r="P271" s="23" t="str">
        <f>IF(B271="","",
IF(NOT(ISNUMBER(H271)),"Vắng",
IF(C271=1,IF(INDEX(Source!$A$1:$Q$1000,MATCH('Chi tiết'!B271,Source!$B$1:$B$1000,0),16)&lt;'Báo cáo'!$C$5,"Đi làm","Chốt trễ"),
IF(AND(C271=2,O271="Chốt trễ"),IF(INDEX(Source!$A$1:$Q$1000,MATCH('Chi tiết'!B271,Source!$B$1:$B$1000,0)+1,16)&lt;'Báo cáo'!$C$5,"Đi làm","Chốt trễ"),
IF(AND(C271=12,O271="Đi làm"),IF(INDEX(Source!$A$1:$Q$1000,MATCH('Chi tiết'!B271,Source!$B$1:$B$1000,0)+COUNTIFS(Source!$B$1:$B$1000,B271,Source!$Q$1:$Q$1000,"Sáng"),16)&lt;'Báo cáo'!$C$5,"Đi làm","Chốt trễ"),IF(O271="Chốt trễ",IF(INDEX(Source!$A$1:$Q$1000,MATCH('Chi tiết'!B271,Source!$B$1:$B$1000,0)+1,16)&lt;'Báo cáo'!$C$5,"Đi làm","Chốt trễ"),IF(INDEX(Source!$A$1:$Q$1000,MATCH('Chi tiết'!B271,Source!$B$1:$B$1000,0)+COUNTIFS(Source!$B$1:$B$1000,B271,Source!$Q$1:$Q$1000,"Sáng"),16)&lt;'Báo cáo'!$C$5,"Đi làm","Chốt trễ")))))))</f>
        <v/>
      </c>
      <c r="Q271" s="23" t="str">
        <f t="shared" si="28"/>
        <v/>
      </c>
      <c r="R271" s="14" t="str">
        <f t="shared" si="29"/>
        <v/>
      </c>
      <c r="S271" t="str">
        <f>IF(OR(_xlfn.NUMBERVALUE(E271)&gt;='Báo cáo'!$C$6,_xlfn.NUMBERVALUE(I271)&gt;='Báo cáo'!$C$6),CONCATENATE(_xlfn.NUMBERVALUE(E271),"/",_xlfn.NUMBERVALUE(I271)),"")</f>
        <v/>
      </c>
      <c r="T271" t="str">
        <f>IF(Q271="Vắng","",IF(M271&lt;='Báo cáo'!$C$7,M271,""))</f>
        <v/>
      </c>
      <c r="U271" t="str">
        <f ca="1">IF(COUNTIFS(Source!$B$1:$B$1000,'Chi tiết'!B271,Source!$S$1:$S$1000,"Có")=0,"",INDEX(Source!$A$1:$S$1000,MATCH('Chi tiết'!B271,Source!$B$1:$B$1000,0)-1+MATCH("Có",INDIRECT("Source!S"&amp;MATCH('Chi tiết'!B271,Source!$B$1:$B$1000,0)&amp;":S"&amp;MATCH('Chi tiết'!B271,Source!$B$1:$B$1000,0)+COUNTIF(Source!$B$1:$B$1000,'Chi tiết'!B271)),0),1))</f>
        <v/>
      </c>
      <c r="V271" s="2" t="str">
        <f>IF(B269="","",IF(N271&lt;='Báo cáo'!$C$9,N271,""))</f>
        <v/>
      </c>
    </row>
    <row r="272" spans="1:22" x14ac:dyDescent="0.25">
      <c r="A272" t="str">
        <v/>
      </c>
      <c r="B272" t="str">
        <v/>
      </c>
      <c r="C272" s="21" t="str">
        <v/>
      </c>
      <c r="D272" s="21" t="str">
        <v/>
      </c>
      <c r="E272" s="21" t="str">
        <v/>
      </c>
      <c r="F272" s="21" t="str">
        <v/>
      </c>
      <c r="G272" s="21" t="str">
        <v/>
      </c>
      <c r="H272" s="21" t="str">
        <v/>
      </c>
      <c r="I272" s="21" t="str">
        <v/>
      </c>
      <c r="J272" s="21" t="str">
        <v/>
      </c>
      <c r="K272" s="21" t="str">
        <v/>
      </c>
      <c r="L272" s="23" t="str">
        <f t="shared" si="24"/>
        <v/>
      </c>
      <c r="M272" s="24" t="str">
        <f t="shared" si="25"/>
        <v/>
      </c>
      <c r="N272" s="15" t="str">
        <f t="shared" si="26"/>
        <v/>
      </c>
      <c r="O272" s="23" t="str">
        <f t="shared" si="27"/>
        <v/>
      </c>
      <c r="P272" s="23" t="str">
        <f>IF(B272="","",
IF(NOT(ISNUMBER(H272)),"Vắng",
IF(C272=1,IF(INDEX(Source!$A$1:$Q$1000,MATCH('Chi tiết'!B272,Source!$B$1:$B$1000,0),16)&lt;'Báo cáo'!$C$5,"Đi làm","Chốt trễ"),
IF(AND(C272=2,O272="Chốt trễ"),IF(INDEX(Source!$A$1:$Q$1000,MATCH('Chi tiết'!B272,Source!$B$1:$B$1000,0)+1,16)&lt;'Báo cáo'!$C$5,"Đi làm","Chốt trễ"),
IF(AND(C272=12,O272="Đi làm"),IF(INDEX(Source!$A$1:$Q$1000,MATCH('Chi tiết'!B272,Source!$B$1:$B$1000,0)+COUNTIFS(Source!$B$1:$B$1000,B272,Source!$Q$1:$Q$1000,"Sáng"),16)&lt;'Báo cáo'!$C$5,"Đi làm","Chốt trễ"),IF(O272="Chốt trễ",IF(INDEX(Source!$A$1:$Q$1000,MATCH('Chi tiết'!B272,Source!$B$1:$B$1000,0)+1,16)&lt;'Báo cáo'!$C$5,"Đi làm","Chốt trễ"),IF(INDEX(Source!$A$1:$Q$1000,MATCH('Chi tiết'!B272,Source!$B$1:$B$1000,0)+COUNTIFS(Source!$B$1:$B$1000,B272,Source!$Q$1:$Q$1000,"Sáng"),16)&lt;'Báo cáo'!$C$5,"Đi làm","Chốt trễ")))))))</f>
        <v/>
      </c>
      <c r="Q272" s="23" t="str">
        <f t="shared" si="28"/>
        <v/>
      </c>
      <c r="R272" s="14" t="str">
        <f t="shared" si="29"/>
        <v/>
      </c>
      <c r="S272" t="str">
        <f>IF(OR(_xlfn.NUMBERVALUE(E272)&gt;='Báo cáo'!$C$6,_xlfn.NUMBERVALUE(I272)&gt;='Báo cáo'!$C$6),CONCATENATE(_xlfn.NUMBERVALUE(E272),"/",_xlfn.NUMBERVALUE(I272)),"")</f>
        <v/>
      </c>
      <c r="T272" t="str">
        <f>IF(Q272="Vắng","",IF(M272&lt;='Báo cáo'!$C$7,M272,""))</f>
        <v/>
      </c>
      <c r="U272" t="str">
        <f ca="1">IF(COUNTIFS(Source!$B$1:$B$1000,'Chi tiết'!B272,Source!$S$1:$S$1000,"Có")=0,"",INDEX(Source!$A$1:$S$1000,MATCH('Chi tiết'!B272,Source!$B$1:$B$1000,0)-1+MATCH("Có",INDIRECT("Source!S"&amp;MATCH('Chi tiết'!B272,Source!$B$1:$B$1000,0)&amp;":S"&amp;MATCH('Chi tiết'!B272,Source!$B$1:$B$1000,0)+COUNTIF(Source!$B$1:$B$1000,'Chi tiết'!B272)),0),1))</f>
        <v/>
      </c>
      <c r="V272" s="2" t="str">
        <f>IF(B270="","",IF(N272&lt;='Báo cáo'!$C$9,N272,""))</f>
        <v/>
      </c>
    </row>
    <row r="273" spans="1:22" x14ac:dyDescent="0.25">
      <c r="A273" t="str">
        <v/>
      </c>
      <c r="B273" t="str">
        <v/>
      </c>
      <c r="C273" s="21" t="str">
        <v/>
      </c>
      <c r="D273" s="21" t="str">
        <v/>
      </c>
      <c r="E273" s="21" t="str">
        <v/>
      </c>
      <c r="F273" s="21" t="str">
        <v/>
      </c>
      <c r="G273" s="21" t="str">
        <v/>
      </c>
      <c r="H273" s="21" t="str">
        <v/>
      </c>
      <c r="I273" s="21" t="str">
        <v/>
      </c>
      <c r="J273" s="21" t="str">
        <v/>
      </c>
      <c r="K273" s="21" t="str">
        <v/>
      </c>
      <c r="L273" s="23" t="str">
        <f t="shared" si="24"/>
        <v/>
      </c>
      <c r="M273" s="24" t="str">
        <f t="shared" si="25"/>
        <v/>
      </c>
      <c r="N273" s="15" t="str">
        <f t="shared" si="26"/>
        <v/>
      </c>
      <c r="O273" s="23" t="str">
        <f t="shared" si="27"/>
        <v/>
      </c>
      <c r="P273" s="23" t="str">
        <f>IF(B273="","",
IF(NOT(ISNUMBER(H273)),"Vắng",
IF(C273=1,IF(INDEX(Source!$A$1:$Q$1000,MATCH('Chi tiết'!B273,Source!$B$1:$B$1000,0),16)&lt;'Báo cáo'!$C$5,"Đi làm","Chốt trễ"),
IF(AND(C273=2,O273="Chốt trễ"),IF(INDEX(Source!$A$1:$Q$1000,MATCH('Chi tiết'!B273,Source!$B$1:$B$1000,0)+1,16)&lt;'Báo cáo'!$C$5,"Đi làm","Chốt trễ"),
IF(AND(C273=12,O273="Đi làm"),IF(INDEX(Source!$A$1:$Q$1000,MATCH('Chi tiết'!B273,Source!$B$1:$B$1000,0)+COUNTIFS(Source!$B$1:$B$1000,B273,Source!$Q$1:$Q$1000,"Sáng"),16)&lt;'Báo cáo'!$C$5,"Đi làm","Chốt trễ"),IF(O273="Chốt trễ",IF(INDEX(Source!$A$1:$Q$1000,MATCH('Chi tiết'!B273,Source!$B$1:$B$1000,0)+1,16)&lt;'Báo cáo'!$C$5,"Đi làm","Chốt trễ"),IF(INDEX(Source!$A$1:$Q$1000,MATCH('Chi tiết'!B273,Source!$B$1:$B$1000,0)+COUNTIFS(Source!$B$1:$B$1000,B273,Source!$Q$1:$Q$1000,"Sáng"),16)&lt;'Báo cáo'!$C$5,"Đi làm","Chốt trễ")))))))</f>
        <v/>
      </c>
      <c r="Q273" s="23" t="str">
        <f t="shared" si="28"/>
        <v/>
      </c>
      <c r="R273" s="14" t="str">
        <f t="shared" si="29"/>
        <v/>
      </c>
      <c r="S273" t="str">
        <f>IF(OR(_xlfn.NUMBERVALUE(E273)&gt;='Báo cáo'!$C$6,_xlfn.NUMBERVALUE(I273)&gt;='Báo cáo'!$C$6),CONCATENATE(_xlfn.NUMBERVALUE(E273),"/",_xlfn.NUMBERVALUE(I273)),"")</f>
        <v/>
      </c>
      <c r="T273" t="str">
        <f>IF(Q273="Vắng","",IF(M273&lt;='Báo cáo'!$C$7,M273,""))</f>
        <v/>
      </c>
      <c r="U273" t="str">
        <f ca="1">IF(COUNTIFS(Source!$B$1:$B$1000,'Chi tiết'!B273,Source!$S$1:$S$1000,"Có")=0,"",INDEX(Source!$A$1:$S$1000,MATCH('Chi tiết'!B273,Source!$B$1:$B$1000,0)-1+MATCH("Có",INDIRECT("Source!S"&amp;MATCH('Chi tiết'!B273,Source!$B$1:$B$1000,0)&amp;":S"&amp;MATCH('Chi tiết'!B273,Source!$B$1:$B$1000,0)+COUNTIF(Source!$B$1:$B$1000,'Chi tiết'!B273)),0),1))</f>
        <v/>
      </c>
      <c r="V273" s="2" t="str">
        <f>IF(B271="","",IF(N273&lt;='Báo cáo'!$C$9,N273,""))</f>
        <v/>
      </c>
    </row>
    <row r="274" spans="1:22" x14ac:dyDescent="0.25">
      <c r="A274" t="str">
        <v/>
      </c>
      <c r="B274" t="str">
        <v/>
      </c>
      <c r="C274" s="21" t="str">
        <v/>
      </c>
      <c r="D274" s="21" t="str">
        <v/>
      </c>
      <c r="E274" s="21" t="str">
        <v/>
      </c>
      <c r="F274" s="21" t="str">
        <v/>
      </c>
      <c r="G274" s="21" t="str">
        <v/>
      </c>
      <c r="H274" s="21" t="str">
        <v/>
      </c>
      <c r="I274" s="21" t="str">
        <v/>
      </c>
      <c r="J274" s="21" t="str">
        <v/>
      </c>
      <c r="K274" s="21" t="str">
        <v/>
      </c>
      <c r="L274" s="23" t="str">
        <f t="shared" si="24"/>
        <v/>
      </c>
      <c r="M274" s="24" t="str">
        <f t="shared" si="25"/>
        <v/>
      </c>
      <c r="N274" s="15" t="str">
        <f t="shared" si="26"/>
        <v/>
      </c>
      <c r="O274" s="23" t="str">
        <f t="shared" si="27"/>
        <v/>
      </c>
      <c r="P274" s="23" t="str">
        <f>IF(B274="","",
IF(NOT(ISNUMBER(H274)),"Vắng",
IF(C274=1,IF(INDEX(Source!$A$1:$Q$1000,MATCH('Chi tiết'!B274,Source!$B$1:$B$1000,0),16)&lt;'Báo cáo'!$C$5,"Đi làm","Chốt trễ"),
IF(AND(C274=2,O274="Chốt trễ"),IF(INDEX(Source!$A$1:$Q$1000,MATCH('Chi tiết'!B274,Source!$B$1:$B$1000,0)+1,16)&lt;'Báo cáo'!$C$5,"Đi làm","Chốt trễ"),
IF(AND(C274=12,O274="Đi làm"),IF(INDEX(Source!$A$1:$Q$1000,MATCH('Chi tiết'!B274,Source!$B$1:$B$1000,0)+COUNTIFS(Source!$B$1:$B$1000,B274,Source!$Q$1:$Q$1000,"Sáng"),16)&lt;'Báo cáo'!$C$5,"Đi làm","Chốt trễ"),IF(O274="Chốt trễ",IF(INDEX(Source!$A$1:$Q$1000,MATCH('Chi tiết'!B274,Source!$B$1:$B$1000,0)+1,16)&lt;'Báo cáo'!$C$5,"Đi làm","Chốt trễ"),IF(INDEX(Source!$A$1:$Q$1000,MATCH('Chi tiết'!B274,Source!$B$1:$B$1000,0)+COUNTIFS(Source!$B$1:$B$1000,B274,Source!$Q$1:$Q$1000,"Sáng"),16)&lt;'Báo cáo'!$C$5,"Đi làm","Chốt trễ")))))))</f>
        <v/>
      </c>
      <c r="Q274" s="23" t="str">
        <f t="shared" si="28"/>
        <v/>
      </c>
      <c r="R274" s="14" t="str">
        <f t="shared" si="29"/>
        <v/>
      </c>
      <c r="S274" t="str">
        <f>IF(OR(_xlfn.NUMBERVALUE(E274)&gt;='Báo cáo'!$C$6,_xlfn.NUMBERVALUE(I274)&gt;='Báo cáo'!$C$6),CONCATENATE(_xlfn.NUMBERVALUE(E274),"/",_xlfn.NUMBERVALUE(I274)),"")</f>
        <v/>
      </c>
      <c r="T274" t="str">
        <f>IF(Q274="Vắng","",IF(M274&lt;='Báo cáo'!$C$7,M274,""))</f>
        <v/>
      </c>
      <c r="U274" t="str">
        <f ca="1">IF(COUNTIFS(Source!$B$1:$B$1000,'Chi tiết'!B274,Source!$S$1:$S$1000,"Có")=0,"",INDEX(Source!$A$1:$S$1000,MATCH('Chi tiết'!B274,Source!$B$1:$B$1000,0)-1+MATCH("Có",INDIRECT("Source!S"&amp;MATCH('Chi tiết'!B274,Source!$B$1:$B$1000,0)&amp;":S"&amp;MATCH('Chi tiết'!B274,Source!$B$1:$B$1000,0)+COUNTIF(Source!$B$1:$B$1000,'Chi tiết'!B274)),0),1))</f>
        <v/>
      </c>
      <c r="V274" s="2" t="str">
        <f>IF(B272="","",IF(N274&lt;='Báo cáo'!$C$9,N274,""))</f>
        <v/>
      </c>
    </row>
    <row r="275" spans="1:22" x14ac:dyDescent="0.25">
      <c r="A275" t="str">
        <v/>
      </c>
      <c r="B275" t="str">
        <v/>
      </c>
      <c r="C275" s="21" t="str">
        <v/>
      </c>
      <c r="D275" s="21" t="str">
        <v/>
      </c>
      <c r="E275" s="21" t="str">
        <v/>
      </c>
      <c r="F275" s="21" t="str">
        <v/>
      </c>
      <c r="G275" s="21" t="str">
        <v/>
      </c>
      <c r="H275" s="21" t="str">
        <v/>
      </c>
      <c r="I275" s="21" t="str">
        <v/>
      </c>
      <c r="J275" s="21" t="str">
        <v/>
      </c>
      <c r="K275" s="21" t="str">
        <v/>
      </c>
      <c r="L275" s="23" t="str">
        <f t="shared" si="24"/>
        <v/>
      </c>
      <c r="M275" s="24" t="str">
        <f t="shared" si="25"/>
        <v/>
      </c>
      <c r="N275" s="15" t="str">
        <f t="shared" si="26"/>
        <v/>
      </c>
      <c r="O275" s="23" t="str">
        <f t="shared" si="27"/>
        <v/>
      </c>
      <c r="P275" s="23" t="str">
        <f>IF(B275="","",
IF(NOT(ISNUMBER(H275)),"Vắng",
IF(C275=1,IF(INDEX(Source!$A$1:$Q$1000,MATCH('Chi tiết'!B275,Source!$B$1:$B$1000,0),16)&lt;'Báo cáo'!$C$5,"Đi làm","Chốt trễ"),
IF(AND(C275=2,O275="Chốt trễ"),IF(INDEX(Source!$A$1:$Q$1000,MATCH('Chi tiết'!B275,Source!$B$1:$B$1000,0)+1,16)&lt;'Báo cáo'!$C$5,"Đi làm","Chốt trễ"),
IF(AND(C275=12,O275="Đi làm"),IF(INDEX(Source!$A$1:$Q$1000,MATCH('Chi tiết'!B275,Source!$B$1:$B$1000,0)+COUNTIFS(Source!$B$1:$B$1000,B275,Source!$Q$1:$Q$1000,"Sáng"),16)&lt;'Báo cáo'!$C$5,"Đi làm","Chốt trễ"),IF(O275="Chốt trễ",IF(INDEX(Source!$A$1:$Q$1000,MATCH('Chi tiết'!B275,Source!$B$1:$B$1000,0)+1,16)&lt;'Báo cáo'!$C$5,"Đi làm","Chốt trễ"),IF(INDEX(Source!$A$1:$Q$1000,MATCH('Chi tiết'!B275,Source!$B$1:$B$1000,0)+COUNTIFS(Source!$B$1:$B$1000,B275,Source!$Q$1:$Q$1000,"Sáng"),16)&lt;'Báo cáo'!$C$5,"Đi làm","Chốt trễ")))))))</f>
        <v/>
      </c>
      <c r="Q275" s="23" t="str">
        <f t="shared" si="28"/>
        <v/>
      </c>
      <c r="R275" s="14" t="str">
        <f t="shared" si="29"/>
        <v/>
      </c>
      <c r="S275" t="str">
        <f>IF(OR(_xlfn.NUMBERVALUE(E275)&gt;='Báo cáo'!$C$6,_xlfn.NUMBERVALUE(I275)&gt;='Báo cáo'!$C$6),CONCATENATE(_xlfn.NUMBERVALUE(E275),"/",_xlfn.NUMBERVALUE(I275)),"")</f>
        <v/>
      </c>
      <c r="T275" t="str">
        <f>IF(Q275="Vắng","",IF(M275&lt;='Báo cáo'!$C$7,M275,""))</f>
        <v/>
      </c>
      <c r="U275" t="str">
        <f ca="1">IF(COUNTIFS(Source!$B$1:$B$1000,'Chi tiết'!B275,Source!$S$1:$S$1000,"Có")=0,"",INDEX(Source!$A$1:$S$1000,MATCH('Chi tiết'!B275,Source!$B$1:$B$1000,0)-1+MATCH("Có",INDIRECT("Source!S"&amp;MATCH('Chi tiết'!B275,Source!$B$1:$B$1000,0)&amp;":S"&amp;MATCH('Chi tiết'!B275,Source!$B$1:$B$1000,0)+COUNTIF(Source!$B$1:$B$1000,'Chi tiết'!B275)),0),1))</f>
        <v/>
      </c>
      <c r="V275" s="2" t="str">
        <f>IF(B273="","",IF(N275&lt;='Báo cáo'!$C$9,N275,""))</f>
        <v/>
      </c>
    </row>
    <row r="276" spans="1:22" x14ac:dyDescent="0.25">
      <c r="A276" t="str">
        <v/>
      </c>
      <c r="B276" t="str">
        <v/>
      </c>
      <c r="C276" s="21" t="str">
        <v/>
      </c>
      <c r="D276" s="21" t="str">
        <v/>
      </c>
      <c r="E276" s="21" t="str">
        <v/>
      </c>
      <c r="F276" s="21" t="str">
        <v/>
      </c>
      <c r="G276" s="21" t="str">
        <v/>
      </c>
      <c r="H276" s="21" t="str">
        <v/>
      </c>
      <c r="I276" s="21" t="str">
        <v/>
      </c>
      <c r="J276" s="21" t="str">
        <v/>
      </c>
      <c r="K276" s="21" t="str">
        <v/>
      </c>
      <c r="L276" s="23" t="str">
        <f t="shared" si="24"/>
        <v/>
      </c>
      <c r="M276" s="24" t="str">
        <f t="shared" si="25"/>
        <v/>
      </c>
      <c r="N276" s="15" t="str">
        <f t="shared" si="26"/>
        <v/>
      </c>
      <c r="O276" s="23" t="str">
        <f t="shared" si="27"/>
        <v/>
      </c>
      <c r="P276" s="23" t="str">
        <f>IF(B276="","",
IF(NOT(ISNUMBER(H276)),"Vắng",
IF(C276=1,IF(INDEX(Source!$A$1:$Q$1000,MATCH('Chi tiết'!B276,Source!$B$1:$B$1000,0),16)&lt;'Báo cáo'!$C$5,"Đi làm","Chốt trễ"),
IF(AND(C276=2,O276="Chốt trễ"),IF(INDEX(Source!$A$1:$Q$1000,MATCH('Chi tiết'!B276,Source!$B$1:$B$1000,0)+1,16)&lt;'Báo cáo'!$C$5,"Đi làm","Chốt trễ"),
IF(AND(C276=12,O276="Đi làm"),IF(INDEX(Source!$A$1:$Q$1000,MATCH('Chi tiết'!B276,Source!$B$1:$B$1000,0)+COUNTIFS(Source!$B$1:$B$1000,B276,Source!$Q$1:$Q$1000,"Sáng"),16)&lt;'Báo cáo'!$C$5,"Đi làm","Chốt trễ"),IF(O276="Chốt trễ",IF(INDEX(Source!$A$1:$Q$1000,MATCH('Chi tiết'!B276,Source!$B$1:$B$1000,0)+1,16)&lt;'Báo cáo'!$C$5,"Đi làm","Chốt trễ"),IF(INDEX(Source!$A$1:$Q$1000,MATCH('Chi tiết'!B276,Source!$B$1:$B$1000,0)+COUNTIFS(Source!$B$1:$B$1000,B276,Source!$Q$1:$Q$1000,"Sáng"),16)&lt;'Báo cáo'!$C$5,"Đi làm","Chốt trễ")))))))</f>
        <v/>
      </c>
      <c r="Q276" s="23" t="str">
        <f t="shared" si="28"/>
        <v/>
      </c>
      <c r="R276" s="14" t="str">
        <f t="shared" si="29"/>
        <v/>
      </c>
      <c r="S276" t="str">
        <f>IF(OR(_xlfn.NUMBERVALUE(E276)&gt;='Báo cáo'!$C$6,_xlfn.NUMBERVALUE(I276)&gt;='Báo cáo'!$C$6),CONCATENATE(_xlfn.NUMBERVALUE(E276),"/",_xlfn.NUMBERVALUE(I276)),"")</f>
        <v/>
      </c>
      <c r="T276" t="str">
        <f>IF(Q276="Vắng","",IF(M276&lt;='Báo cáo'!$C$7,M276,""))</f>
        <v/>
      </c>
      <c r="U276" t="str">
        <f ca="1">IF(COUNTIFS(Source!$B$1:$B$1000,'Chi tiết'!B276,Source!$S$1:$S$1000,"Có")=0,"",INDEX(Source!$A$1:$S$1000,MATCH('Chi tiết'!B276,Source!$B$1:$B$1000,0)-1+MATCH("Có",INDIRECT("Source!S"&amp;MATCH('Chi tiết'!B276,Source!$B$1:$B$1000,0)&amp;":S"&amp;MATCH('Chi tiết'!B276,Source!$B$1:$B$1000,0)+COUNTIF(Source!$B$1:$B$1000,'Chi tiết'!B276)),0),1))</f>
        <v/>
      </c>
      <c r="V276" s="2" t="str">
        <f>IF(B274="","",IF(N276&lt;='Báo cáo'!$C$9,N276,""))</f>
        <v/>
      </c>
    </row>
    <row r="277" spans="1:22" x14ac:dyDescent="0.25">
      <c r="A277" t="str">
        <v/>
      </c>
      <c r="B277" t="str">
        <v/>
      </c>
      <c r="C277" s="21" t="str">
        <v/>
      </c>
      <c r="D277" s="21" t="str">
        <v/>
      </c>
      <c r="E277" s="21" t="str">
        <v/>
      </c>
      <c r="F277" s="21" t="str">
        <v/>
      </c>
      <c r="G277" s="21" t="str">
        <v/>
      </c>
      <c r="H277" s="21" t="str">
        <v/>
      </c>
      <c r="I277" s="21" t="str">
        <v/>
      </c>
      <c r="J277" s="21" t="str">
        <v/>
      </c>
      <c r="K277" s="21" t="str">
        <v/>
      </c>
      <c r="L277" s="23" t="str">
        <f t="shared" si="24"/>
        <v/>
      </c>
      <c r="M277" s="24" t="str">
        <f t="shared" si="25"/>
        <v/>
      </c>
      <c r="N277" s="15" t="str">
        <f t="shared" si="26"/>
        <v/>
      </c>
      <c r="O277" s="23" t="str">
        <f t="shared" si="27"/>
        <v/>
      </c>
      <c r="P277" s="23" t="str">
        <f>IF(B277="","",
IF(NOT(ISNUMBER(H277)),"Vắng",
IF(C277=1,IF(INDEX(Source!$A$1:$Q$1000,MATCH('Chi tiết'!B277,Source!$B$1:$B$1000,0),16)&lt;'Báo cáo'!$C$5,"Đi làm","Chốt trễ"),
IF(AND(C277=2,O277="Chốt trễ"),IF(INDEX(Source!$A$1:$Q$1000,MATCH('Chi tiết'!B277,Source!$B$1:$B$1000,0)+1,16)&lt;'Báo cáo'!$C$5,"Đi làm","Chốt trễ"),
IF(AND(C277=12,O277="Đi làm"),IF(INDEX(Source!$A$1:$Q$1000,MATCH('Chi tiết'!B277,Source!$B$1:$B$1000,0)+COUNTIFS(Source!$B$1:$B$1000,B277,Source!$Q$1:$Q$1000,"Sáng"),16)&lt;'Báo cáo'!$C$5,"Đi làm","Chốt trễ"),IF(O277="Chốt trễ",IF(INDEX(Source!$A$1:$Q$1000,MATCH('Chi tiết'!B277,Source!$B$1:$B$1000,0)+1,16)&lt;'Báo cáo'!$C$5,"Đi làm","Chốt trễ"),IF(INDEX(Source!$A$1:$Q$1000,MATCH('Chi tiết'!B277,Source!$B$1:$B$1000,0)+COUNTIFS(Source!$B$1:$B$1000,B277,Source!$Q$1:$Q$1000,"Sáng"),16)&lt;'Báo cáo'!$C$5,"Đi làm","Chốt trễ")))))))</f>
        <v/>
      </c>
      <c r="Q277" s="23" t="str">
        <f t="shared" si="28"/>
        <v/>
      </c>
      <c r="R277" s="14" t="str">
        <f t="shared" si="29"/>
        <v/>
      </c>
      <c r="S277" t="str">
        <f>IF(OR(_xlfn.NUMBERVALUE(E277)&gt;='Báo cáo'!$C$6,_xlfn.NUMBERVALUE(I277)&gt;='Báo cáo'!$C$6),CONCATENATE(_xlfn.NUMBERVALUE(E277),"/",_xlfn.NUMBERVALUE(I277)),"")</f>
        <v/>
      </c>
      <c r="T277" t="str">
        <f>IF(Q277="Vắng","",IF(M277&lt;='Báo cáo'!$C$7,M277,""))</f>
        <v/>
      </c>
      <c r="U277" t="str">
        <f ca="1">IF(COUNTIFS(Source!$B$1:$B$1000,'Chi tiết'!B277,Source!$S$1:$S$1000,"Có")=0,"",INDEX(Source!$A$1:$S$1000,MATCH('Chi tiết'!B277,Source!$B$1:$B$1000,0)-1+MATCH("Có",INDIRECT("Source!S"&amp;MATCH('Chi tiết'!B277,Source!$B$1:$B$1000,0)&amp;":S"&amp;MATCH('Chi tiết'!B277,Source!$B$1:$B$1000,0)+COUNTIF(Source!$B$1:$B$1000,'Chi tiết'!B277)),0),1))</f>
        <v/>
      </c>
      <c r="V277" s="2" t="str">
        <f>IF(B275="","",IF(N277&lt;='Báo cáo'!$C$9,N277,""))</f>
        <v/>
      </c>
    </row>
    <row r="278" spans="1:22" x14ac:dyDescent="0.25">
      <c r="A278" t="str">
        <v/>
      </c>
      <c r="B278" t="str">
        <v/>
      </c>
      <c r="C278" s="21" t="str">
        <v/>
      </c>
      <c r="D278" s="21" t="str">
        <v/>
      </c>
      <c r="E278" s="21" t="str">
        <v/>
      </c>
      <c r="F278" s="21" t="str">
        <v/>
      </c>
      <c r="G278" s="21" t="str">
        <v/>
      </c>
      <c r="H278" s="21" t="str">
        <v/>
      </c>
      <c r="I278" s="21" t="str">
        <v/>
      </c>
      <c r="J278" s="21" t="str">
        <v/>
      </c>
      <c r="K278" s="21" t="str">
        <v/>
      </c>
      <c r="L278" s="23" t="str">
        <f t="shared" si="24"/>
        <v/>
      </c>
      <c r="M278" s="24" t="str">
        <f t="shared" si="25"/>
        <v/>
      </c>
      <c r="N278" s="15" t="str">
        <f t="shared" si="26"/>
        <v/>
      </c>
      <c r="O278" s="23" t="str">
        <f t="shared" si="27"/>
        <v/>
      </c>
      <c r="P278" s="23" t="str">
        <f>IF(B278="","",
IF(NOT(ISNUMBER(H278)),"Vắng",
IF(C278=1,IF(INDEX(Source!$A$1:$Q$1000,MATCH('Chi tiết'!B278,Source!$B$1:$B$1000,0),16)&lt;'Báo cáo'!$C$5,"Đi làm","Chốt trễ"),
IF(AND(C278=2,O278="Chốt trễ"),IF(INDEX(Source!$A$1:$Q$1000,MATCH('Chi tiết'!B278,Source!$B$1:$B$1000,0)+1,16)&lt;'Báo cáo'!$C$5,"Đi làm","Chốt trễ"),
IF(AND(C278=12,O278="Đi làm"),IF(INDEX(Source!$A$1:$Q$1000,MATCH('Chi tiết'!B278,Source!$B$1:$B$1000,0)+COUNTIFS(Source!$B$1:$B$1000,B278,Source!$Q$1:$Q$1000,"Sáng"),16)&lt;'Báo cáo'!$C$5,"Đi làm","Chốt trễ"),IF(O278="Chốt trễ",IF(INDEX(Source!$A$1:$Q$1000,MATCH('Chi tiết'!B278,Source!$B$1:$B$1000,0)+1,16)&lt;'Báo cáo'!$C$5,"Đi làm","Chốt trễ"),IF(INDEX(Source!$A$1:$Q$1000,MATCH('Chi tiết'!B278,Source!$B$1:$B$1000,0)+COUNTIFS(Source!$B$1:$B$1000,B278,Source!$Q$1:$Q$1000,"Sáng"),16)&lt;'Báo cáo'!$C$5,"Đi làm","Chốt trễ")))))))</f>
        <v/>
      </c>
      <c r="Q278" s="23" t="str">
        <f t="shared" si="28"/>
        <v/>
      </c>
      <c r="R278" s="14" t="str">
        <f t="shared" si="29"/>
        <v/>
      </c>
      <c r="S278" t="str">
        <f>IF(OR(_xlfn.NUMBERVALUE(E278)&gt;='Báo cáo'!$C$6,_xlfn.NUMBERVALUE(I278)&gt;='Báo cáo'!$C$6),CONCATENATE(_xlfn.NUMBERVALUE(E278),"/",_xlfn.NUMBERVALUE(I278)),"")</f>
        <v/>
      </c>
      <c r="T278" t="str">
        <f>IF(Q278="Vắng","",IF(M278&lt;='Báo cáo'!$C$7,M278,""))</f>
        <v/>
      </c>
      <c r="U278" t="str">
        <f ca="1">IF(COUNTIFS(Source!$B$1:$B$1000,'Chi tiết'!B278,Source!$S$1:$S$1000,"Có")=0,"",INDEX(Source!$A$1:$S$1000,MATCH('Chi tiết'!B278,Source!$B$1:$B$1000,0)-1+MATCH("Có",INDIRECT("Source!S"&amp;MATCH('Chi tiết'!B278,Source!$B$1:$B$1000,0)&amp;":S"&amp;MATCH('Chi tiết'!B278,Source!$B$1:$B$1000,0)+COUNTIF(Source!$B$1:$B$1000,'Chi tiết'!B278)),0),1))</f>
        <v/>
      </c>
      <c r="V278" s="2" t="str">
        <f>IF(B276="","",IF(N278&lt;='Báo cáo'!$C$9,N278,""))</f>
        <v/>
      </c>
    </row>
    <row r="279" spans="1:22" x14ac:dyDescent="0.25">
      <c r="A279" t="str">
        <v/>
      </c>
      <c r="B279" t="str">
        <v/>
      </c>
      <c r="C279" s="21" t="str">
        <v/>
      </c>
      <c r="D279" s="21" t="str">
        <v/>
      </c>
      <c r="E279" s="21" t="str">
        <v/>
      </c>
      <c r="F279" s="21" t="str">
        <v/>
      </c>
      <c r="G279" s="21" t="str">
        <v/>
      </c>
      <c r="H279" s="21" t="str">
        <v/>
      </c>
      <c r="I279" s="21" t="str">
        <v/>
      </c>
      <c r="J279" s="21" t="str">
        <v/>
      </c>
      <c r="K279" s="21" t="str">
        <v/>
      </c>
      <c r="L279" s="23" t="str">
        <f t="shared" si="24"/>
        <v/>
      </c>
      <c r="M279" s="24" t="str">
        <f t="shared" si="25"/>
        <v/>
      </c>
      <c r="N279" s="15" t="str">
        <f t="shared" si="26"/>
        <v/>
      </c>
      <c r="O279" s="23" t="str">
        <f t="shared" si="27"/>
        <v/>
      </c>
      <c r="P279" s="23" t="str">
        <f>IF(B279="","",
IF(NOT(ISNUMBER(H279)),"Vắng",
IF(C279=1,IF(INDEX(Source!$A$1:$Q$1000,MATCH('Chi tiết'!B279,Source!$B$1:$B$1000,0),16)&lt;'Báo cáo'!$C$5,"Đi làm","Chốt trễ"),
IF(AND(C279=2,O279="Chốt trễ"),IF(INDEX(Source!$A$1:$Q$1000,MATCH('Chi tiết'!B279,Source!$B$1:$B$1000,0)+1,16)&lt;'Báo cáo'!$C$5,"Đi làm","Chốt trễ"),
IF(AND(C279=12,O279="Đi làm"),IF(INDEX(Source!$A$1:$Q$1000,MATCH('Chi tiết'!B279,Source!$B$1:$B$1000,0)+COUNTIFS(Source!$B$1:$B$1000,B279,Source!$Q$1:$Q$1000,"Sáng"),16)&lt;'Báo cáo'!$C$5,"Đi làm","Chốt trễ"),IF(O279="Chốt trễ",IF(INDEX(Source!$A$1:$Q$1000,MATCH('Chi tiết'!B279,Source!$B$1:$B$1000,0)+1,16)&lt;'Báo cáo'!$C$5,"Đi làm","Chốt trễ"),IF(INDEX(Source!$A$1:$Q$1000,MATCH('Chi tiết'!B279,Source!$B$1:$B$1000,0)+COUNTIFS(Source!$B$1:$B$1000,B279,Source!$Q$1:$Q$1000,"Sáng"),16)&lt;'Báo cáo'!$C$5,"Đi làm","Chốt trễ")))))))</f>
        <v/>
      </c>
      <c r="Q279" s="23" t="str">
        <f t="shared" si="28"/>
        <v/>
      </c>
      <c r="R279" s="14" t="str">
        <f t="shared" si="29"/>
        <v/>
      </c>
      <c r="S279" t="str">
        <f>IF(OR(_xlfn.NUMBERVALUE(E279)&gt;='Báo cáo'!$C$6,_xlfn.NUMBERVALUE(I279)&gt;='Báo cáo'!$C$6),CONCATENATE(_xlfn.NUMBERVALUE(E279),"/",_xlfn.NUMBERVALUE(I279)),"")</f>
        <v/>
      </c>
      <c r="T279" t="str">
        <f>IF(Q279="Vắng","",IF(M279&lt;='Báo cáo'!$C$7,M279,""))</f>
        <v/>
      </c>
      <c r="U279" t="str">
        <f ca="1">IF(COUNTIFS(Source!$B$1:$B$1000,'Chi tiết'!B279,Source!$S$1:$S$1000,"Có")=0,"",INDEX(Source!$A$1:$S$1000,MATCH('Chi tiết'!B279,Source!$B$1:$B$1000,0)-1+MATCH("Có",INDIRECT("Source!S"&amp;MATCH('Chi tiết'!B279,Source!$B$1:$B$1000,0)&amp;":S"&amp;MATCH('Chi tiết'!B279,Source!$B$1:$B$1000,0)+COUNTIF(Source!$B$1:$B$1000,'Chi tiết'!B279)),0),1))</f>
        <v/>
      </c>
      <c r="V279" s="2" t="str">
        <f>IF(B277="","",IF(N279&lt;='Báo cáo'!$C$9,N279,""))</f>
        <v/>
      </c>
    </row>
    <row r="280" spans="1:22" x14ac:dyDescent="0.25">
      <c r="A280" t="str">
        <v/>
      </c>
      <c r="B280" t="str">
        <v/>
      </c>
      <c r="C280" s="21" t="str">
        <v/>
      </c>
      <c r="D280" s="21" t="str">
        <v/>
      </c>
      <c r="E280" s="21" t="str">
        <v/>
      </c>
      <c r="F280" s="21" t="str">
        <v/>
      </c>
      <c r="G280" s="21" t="str">
        <v/>
      </c>
      <c r="H280" s="21" t="str">
        <v/>
      </c>
      <c r="I280" s="21" t="str">
        <v/>
      </c>
      <c r="J280" s="21" t="str">
        <v/>
      </c>
      <c r="K280" s="21" t="str">
        <v/>
      </c>
      <c r="L280" s="23" t="str">
        <f t="shared" si="24"/>
        <v/>
      </c>
      <c r="M280" s="24" t="str">
        <f t="shared" si="25"/>
        <v/>
      </c>
      <c r="N280" s="15" t="str">
        <f t="shared" si="26"/>
        <v/>
      </c>
      <c r="O280" s="23" t="str">
        <f t="shared" si="27"/>
        <v/>
      </c>
      <c r="P280" s="23" t="str">
        <f>IF(B280="","",
IF(NOT(ISNUMBER(H280)),"Vắng",
IF(C280=1,IF(INDEX(Source!$A$1:$Q$1000,MATCH('Chi tiết'!B280,Source!$B$1:$B$1000,0),16)&lt;'Báo cáo'!$C$5,"Đi làm","Chốt trễ"),
IF(AND(C280=2,O280="Chốt trễ"),IF(INDEX(Source!$A$1:$Q$1000,MATCH('Chi tiết'!B280,Source!$B$1:$B$1000,0)+1,16)&lt;'Báo cáo'!$C$5,"Đi làm","Chốt trễ"),
IF(AND(C280=12,O280="Đi làm"),IF(INDEX(Source!$A$1:$Q$1000,MATCH('Chi tiết'!B280,Source!$B$1:$B$1000,0)+COUNTIFS(Source!$B$1:$B$1000,B280,Source!$Q$1:$Q$1000,"Sáng"),16)&lt;'Báo cáo'!$C$5,"Đi làm","Chốt trễ"),IF(O280="Chốt trễ",IF(INDEX(Source!$A$1:$Q$1000,MATCH('Chi tiết'!B280,Source!$B$1:$B$1000,0)+1,16)&lt;'Báo cáo'!$C$5,"Đi làm","Chốt trễ"),IF(INDEX(Source!$A$1:$Q$1000,MATCH('Chi tiết'!B280,Source!$B$1:$B$1000,0)+COUNTIFS(Source!$B$1:$B$1000,B280,Source!$Q$1:$Q$1000,"Sáng"),16)&lt;'Báo cáo'!$C$5,"Đi làm","Chốt trễ")))))))</f>
        <v/>
      </c>
      <c r="Q280" s="23" t="str">
        <f t="shared" si="28"/>
        <v/>
      </c>
      <c r="R280" s="14" t="str">
        <f t="shared" si="29"/>
        <v/>
      </c>
      <c r="S280" t="str">
        <f>IF(OR(_xlfn.NUMBERVALUE(E280)&gt;='Báo cáo'!$C$6,_xlfn.NUMBERVALUE(I280)&gt;='Báo cáo'!$C$6),CONCATENATE(_xlfn.NUMBERVALUE(E280),"/",_xlfn.NUMBERVALUE(I280)),"")</f>
        <v/>
      </c>
      <c r="T280" t="str">
        <f>IF(Q280="Vắng","",IF(M280&lt;='Báo cáo'!$C$7,M280,""))</f>
        <v/>
      </c>
      <c r="U280" t="str">
        <f ca="1">IF(COUNTIFS(Source!$B$1:$B$1000,'Chi tiết'!B280,Source!$S$1:$S$1000,"Có")=0,"",INDEX(Source!$A$1:$S$1000,MATCH('Chi tiết'!B280,Source!$B$1:$B$1000,0)-1+MATCH("Có",INDIRECT("Source!S"&amp;MATCH('Chi tiết'!B280,Source!$B$1:$B$1000,0)&amp;":S"&amp;MATCH('Chi tiết'!B280,Source!$B$1:$B$1000,0)+COUNTIF(Source!$B$1:$B$1000,'Chi tiết'!B280)),0),1))</f>
        <v/>
      </c>
      <c r="V280" s="2" t="str">
        <f>IF(B278="","",IF(N280&lt;='Báo cáo'!$C$9,N280,""))</f>
        <v/>
      </c>
    </row>
    <row r="281" spans="1:22" x14ac:dyDescent="0.25">
      <c r="A281" t="str">
        <v/>
      </c>
      <c r="B281" t="str">
        <v/>
      </c>
      <c r="C281" s="21" t="str">
        <v/>
      </c>
      <c r="D281" s="21" t="str">
        <v/>
      </c>
      <c r="E281" s="21" t="str">
        <v/>
      </c>
      <c r="F281" s="21" t="str">
        <v/>
      </c>
      <c r="G281" s="21" t="str">
        <v/>
      </c>
      <c r="H281" s="21" t="str">
        <v/>
      </c>
      <c r="I281" s="21" t="str">
        <v/>
      </c>
      <c r="J281" s="21" t="str">
        <v/>
      </c>
      <c r="K281" s="21" t="str">
        <v/>
      </c>
      <c r="L281" s="23" t="str">
        <f t="shared" si="24"/>
        <v/>
      </c>
      <c r="M281" s="24" t="str">
        <f t="shared" si="25"/>
        <v/>
      </c>
      <c r="N281" s="15" t="str">
        <f t="shared" si="26"/>
        <v/>
      </c>
      <c r="O281" s="23" t="str">
        <f t="shared" si="27"/>
        <v/>
      </c>
      <c r="P281" s="23" t="str">
        <f>IF(B281="","",
IF(NOT(ISNUMBER(H281)),"Vắng",
IF(C281=1,IF(INDEX(Source!$A$1:$Q$1000,MATCH('Chi tiết'!B281,Source!$B$1:$B$1000,0),16)&lt;'Báo cáo'!$C$5,"Đi làm","Chốt trễ"),
IF(AND(C281=2,O281="Chốt trễ"),IF(INDEX(Source!$A$1:$Q$1000,MATCH('Chi tiết'!B281,Source!$B$1:$B$1000,0)+1,16)&lt;'Báo cáo'!$C$5,"Đi làm","Chốt trễ"),
IF(AND(C281=12,O281="Đi làm"),IF(INDEX(Source!$A$1:$Q$1000,MATCH('Chi tiết'!B281,Source!$B$1:$B$1000,0)+COUNTIFS(Source!$B$1:$B$1000,B281,Source!$Q$1:$Q$1000,"Sáng"),16)&lt;'Báo cáo'!$C$5,"Đi làm","Chốt trễ"),IF(O281="Chốt trễ",IF(INDEX(Source!$A$1:$Q$1000,MATCH('Chi tiết'!B281,Source!$B$1:$B$1000,0)+1,16)&lt;'Báo cáo'!$C$5,"Đi làm","Chốt trễ"),IF(INDEX(Source!$A$1:$Q$1000,MATCH('Chi tiết'!B281,Source!$B$1:$B$1000,0)+COUNTIFS(Source!$B$1:$B$1000,B281,Source!$Q$1:$Q$1000,"Sáng"),16)&lt;'Báo cáo'!$C$5,"Đi làm","Chốt trễ")))))))</f>
        <v/>
      </c>
      <c r="Q281" s="23" t="str">
        <f t="shared" si="28"/>
        <v/>
      </c>
      <c r="R281" s="14" t="str">
        <f t="shared" si="29"/>
        <v/>
      </c>
      <c r="S281" t="str">
        <f>IF(OR(_xlfn.NUMBERVALUE(E281)&gt;='Báo cáo'!$C$6,_xlfn.NUMBERVALUE(I281)&gt;='Báo cáo'!$C$6),CONCATENATE(_xlfn.NUMBERVALUE(E281),"/",_xlfn.NUMBERVALUE(I281)),"")</f>
        <v/>
      </c>
      <c r="T281" t="str">
        <f>IF(Q281="Vắng","",IF(M281&lt;='Báo cáo'!$C$7,M281,""))</f>
        <v/>
      </c>
      <c r="U281" t="str">
        <f ca="1">IF(COUNTIFS(Source!$B$1:$B$1000,'Chi tiết'!B281,Source!$S$1:$S$1000,"Có")=0,"",INDEX(Source!$A$1:$S$1000,MATCH('Chi tiết'!B281,Source!$B$1:$B$1000,0)-1+MATCH("Có",INDIRECT("Source!S"&amp;MATCH('Chi tiết'!B281,Source!$B$1:$B$1000,0)&amp;":S"&amp;MATCH('Chi tiết'!B281,Source!$B$1:$B$1000,0)+COUNTIF(Source!$B$1:$B$1000,'Chi tiết'!B281)),0),1))</f>
        <v/>
      </c>
      <c r="V281" s="2" t="str">
        <f>IF(B279="","",IF(N281&lt;='Báo cáo'!$C$9,N281,""))</f>
        <v/>
      </c>
    </row>
    <row r="282" spans="1:22" x14ac:dyDescent="0.25">
      <c r="A282" t="str">
        <v/>
      </c>
      <c r="B282" t="str">
        <v/>
      </c>
      <c r="C282" s="21" t="str">
        <v/>
      </c>
      <c r="D282" s="21" t="str">
        <v/>
      </c>
      <c r="E282" s="21" t="str">
        <v/>
      </c>
      <c r="F282" s="21" t="str">
        <v/>
      </c>
      <c r="G282" s="21" t="str">
        <v/>
      </c>
      <c r="H282" s="21" t="str">
        <v/>
      </c>
      <c r="I282" s="21" t="str">
        <v/>
      </c>
      <c r="J282" s="21" t="str">
        <v/>
      </c>
      <c r="K282" s="21" t="str">
        <v/>
      </c>
      <c r="L282" s="23" t="str">
        <f t="shared" si="24"/>
        <v/>
      </c>
      <c r="M282" s="24" t="str">
        <f t="shared" si="25"/>
        <v/>
      </c>
      <c r="N282" s="15" t="str">
        <f t="shared" si="26"/>
        <v/>
      </c>
      <c r="O282" s="23" t="str">
        <f t="shared" si="27"/>
        <v/>
      </c>
      <c r="P282" s="23" t="str">
        <f>IF(B282="","",
IF(NOT(ISNUMBER(H282)),"Vắng",
IF(C282=1,IF(INDEX(Source!$A$1:$Q$1000,MATCH('Chi tiết'!B282,Source!$B$1:$B$1000,0),16)&lt;'Báo cáo'!$C$5,"Đi làm","Chốt trễ"),
IF(AND(C282=2,O282="Chốt trễ"),IF(INDEX(Source!$A$1:$Q$1000,MATCH('Chi tiết'!B282,Source!$B$1:$B$1000,0)+1,16)&lt;'Báo cáo'!$C$5,"Đi làm","Chốt trễ"),
IF(AND(C282=12,O282="Đi làm"),IF(INDEX(Source!$A$1:$Q$1000,MATCH('Chi tiết'!B282,Source!$B$1:$B$1000,0)+COUNTIFS(Source!$B$1:$B$1000,B282,Source!$Q$1:$Q$1000,"Sáng"),16)&lt;'Báo cáo'!$C$5,"Đi làm","Chốt trễ"),IF(O282="Chốt trễ",IF(INDEX(Source!$A$1:$Q$1000,MATCH('Chi tiết'!B282,Source!$B$1:$B$1000,0)+1,16)&lt;'Báo cáo'!$C$5,"Đi làm","Chốt trễ"),IF(INDEX(Source!$A$1:$Q$1000,MATCH('Chi tiết'!B282,Source!$B$1:$B$1000,0)+COUNTIFS(Source!$B$1:$B$1000,B282,Source!$Q$1:$Q$1000,"Sáng"),16)&lt;'Báo cáo'!$C$5,"Đi làm","Chốt trễ")))))))</f>
        <v/>
      </c>
      <c r="Q282" s="23" t="str">
        <f t="shared" si="28"/>
        <v/>
      </c>
      <c r="R282" s="14" t="str">
        <f t="shared" si="29"/>
        <v/>
      </c>
      <c r="S282" t="str">
        <f>IF(OR(_xlfn.NUMBERVALUE(E282)&gt;='Báo cáo'!$C$6,_xlfn.NUMBERVALUE(I282)&gt;='Báo cáo'!$C$6),CONCATENATE(_xlfn.NUMBERVALUE(E282),"/",_xlfn.NUMBERVALUE(I282)),"")</f>
        <v/>
      </c>
      <c r="T282" t="str">
        <f>IF(Q282="Vắng","",IF(M282&lt;='Báo cáo'!$C$7,M282,""))</f>
        <v/>
      </c>
      <c r="U282" t="str">
        <f ca="1">IF(COUNTIFS(Source!$B$1:$B$1000,'Chi tiết'!B282,Source!$S$1:$S$1000,"Có")=0,"",INDEX(Source!$A$1:$S$1000,MATCH('Chi tiết'!B282,Source!$B$1:$B$1000,0)-1+MATCH("Có",INDIRECT("Source!S"&amp;MATCH('Chi tiết'!B282,Source!$B$1:$B$1000,0)&amp;":S"&amp;MATCH('Chi tiết'!B282,Source!$B$1:$B$1000,0)+COUNTIF(Source!$B$1:$B$1000,'Chi tiết'!B282)),0),1))</f>
        <v/>
      </c>
      <c r="V282" s="2" t="str">
        <f>IF(B280="","",IF(N282&lt;='Báo cáo'!$C$9,N282,""))</f>
        <v/>
      </c>
    </row>
    <row r="283" spans="1:22" x14ac:dyDescent="0.25">
      <c r="A283" t="str">
        <v/>
      </c>
      <c r="B283" t="str">
        <v/>
      </c>
      <c r="C283" s="21" t="str">
        <v/>
      </c>
      <c r="D283" s="21" t="str">
        <v/>
      </c>
      <c r="E283" s="21" t="str">
        <v/>
      </c>
      <c r="F283" s="21" t="str">
        <v/>
      </c>
      <c r="G283" s="21" t="str">
        <v/>
      </c>
      <c r="H283" s="21" t="str">
        <v/>
      </c>
      <c r="I283" s="21" t="str">
        <v/>
      </c>
      <c r="J283" s="21" t="str">
        <v/>
      </c>
      <c r="K283" s="21" t="str">
        <v/>
      </c>
      <c r="L283" s="23" t="str">
        <f t="shared" si="24"/>
        <v/>
      </c>
      <c r="M283" s="24" t="str">
        <f t="shared" si="25"/>
        <v/>
      </c>
      <c r="N283" s="15" t="str">
        <f t="shared" si="26"/>
        <v/>
      </c>
      <c r="O283" s="23" t="str">
        <f t="shared" si="27"/>
        <v/>
      </c>
      <c r="P283" s="23" t="str">
        <f>IF(B283="","",
IF(NOT(ISNUMBER(H283)),"Vắng",
IF(C283=1,IF(INDEX(Source!$A$1:$Q$1000,MATCH('Chi tiết'!B283,Source!$B$1:$B$1000,0),16)&lt;'Báo cáo'!$C$5,"Đi làm","Chốt trễ"),
IF(AND(C283=2,O283="Chốt trễ"),IF(INDEX(Source!$A$1:$Q$1000,MATCH('Chi tiết'!B283,Source!$B$1:$B$1000,0)+1,16)&lt;'Báo cáo'!$C$5,"Đi làm","Chốt trễ"),
IF(AND(C283=12,O283="Đi làm"),IF(INDEX(Source!$A$1:$Q$1000,MATCH('Chi tiết'!B283,Source!$B$1:$B$1000,0)+COUNTIFS(Source!$B$1:$B$1000,B283,Source!$Q$1:$Q$1000,"Sáng"),16)&lt;'Báo cáo'!$C$5,"Đi làm","Chốt trễ"),IF(O283="Chốt trễ",IF(INDEX(Source!$A$1:$Q$1000,MATCH('Chi tiết'!B283,Source!$B$1:$B$1000,0)+1,16)&lt;'Báo cáo'!$C$5,"Đi làm","Chốt trễ"),IF(INDEX(Source!$A$1:$Q$1000,MATCH('Chi tiết'!B283,Source!$B$1:$B$1000,0)+COUNTIFS(Source!$B$1:$B$1000,B283,Source!$Q$1:$Q$1000,"Sáng"),16)&lt;'Báo cáo'!$C$5,"Đi làm","Chốt trễ")))))))</f>
        <v/>
      </c>
      <c r="Q283" s="23" t="str">
        <f t="shared" si="28"/>
        <v/>
      </c>
      <c r="R283" s="14" t="str">
        <f t="shared" si="29"/>
        <v/>
      </c>
      <c r="S283" t="str">
        <f>IF(OR(_xlfn.NUMBERVALUE(E283)&gt;='Báo cáo'!$C$6,_xlfn.NUMBERVALUE(I283)&gt;='Báo cáo'!$C$6),CONCATENATE(_xlfn.NUMBERVALUE(E283),"/",_xlfn.NUMBERVALUE(I283)),"")</f>
        <v/>
      </c>
      <c r="T283" t="str">
        <f>IF(Q283="Vắng","",IF(M283&lt;='Báo cáo'!$C$7,M283,""))</f>
        <v/>
      </c>
      <c r="U283" t="str">
        <f ca="1">IF(COUNTIFS(Source!$B$1:$B$1000,'Chi tiết'!B283,Source!$S$1:$S$1000,"Có")=0,"",INDEX(Source!$A$1:$S$1000,MATCH('Chi tiết'!B283,Source!$B$1:$B$1000,0)-1+MATCH("Có",INDIRECT("Source!S"&amp;MATCH('Chi tiết'!B283,Source!$B$1:$B$1000,0)&amp;":S"&amp;MATCH('Chi tiết'!B283,Source!$B$1:$B$1000,0)+COUNTIF(Source!$B$1:$B$1000,'Chi tiết'!B283)),0),1))</f>
        <v/>
      </c>
      <c r="V283" s="2" t="str">
        <f>IF(B281="","",IF(N283&lt;='Báo cáo'!$C$9,N283,""))</f>
        <v/>
      </c>
    </row>
    <row r="284" spans="1:22" x14ac:dyDescent="0.25">
      <c r="A284" t="str">
        <v/>
      </c>
      <c r="B284" t="str">
        <v/>
      </c>
      <c r="C284" s="21" t="str">
        <v/>
      </c>
      <c r="D284" s="21" t="str">
        <v/>
      </c>
      <c r="E284" s="21" t="str">
        <v/>
      </c>
      <c r="F284" s="21" t="str">
        <v/>
      </c>
      <c r="G284" s="21" t="str">
        <v/>
      </c>
      <c r="H284" s="21" t="str">
        <v/>
      </c>
      <c r="I284" s="21" t="str">
        <v/>
      </c>
      <c r="J284" s="21" t="str">
        <v/>
      </c>
      <c r="K284" s="21" t="str">
        <v/>
      </c>
      <c r="L284" s="23" t="str">
        <f t="shared" si="24"/>
        <v/>
      </c>
      <c r="M284" s="24" t="str">
        <f t="shared" si="25"/>
        <v/>
      </c>
      <c r="N284" s="15" t="str">
        <f t="shared" si="26"/>
        <v/>
      </c>
      <c r="O284" s="23" t="str">
        <f t="shared" si="27"/>
        <v/>
      </c>
      <c r="P284" s="23" t="str">
        <f>IF(B284="","",
IF(NOT(ISNUMBER(H284)),"Vắng",
IF(C284=1,IF(INDEX(Source!$A$1:$Q$1000,MATCH('Chi tiết'!B284,Source!$B$1:$B$1000,0),16)&lt;'Báo cáo'!$C$5,"Đi làm","Chốt trễ"),
IF(AND(C284=2,O284="Chốt trễ"),IF(INDEX(Source!$A$1:$Q$1000,MATCH('Chi tiết'!B284,Source!$B$1:$B$1000,0)+1,16)&lt;'Báo cáo'!$C$5,"Đi làm","Chốt trễ"),
IF(AND(C284=12,O284="Đi làm"),IF(INDEX(Source!$A$1:$Q$1000,MATCH('Chi tiết'!B284,Source!$B$1:$B$1000,0)+COUNTIFS(Source!$B$1:$B$1000,B284,Source!$Q$1:$Q$1000,"Sáng"),16)&lt;'Báo cáo'!$C$5,"Đi làm","Chốt trễ"),IF(O284="Chốt trễ",IF(INDEX(Source!$A$1:$Q$1000,MATCH('Chi tiết'!B284,Source!$B$1:$B$1000,0)+1,16)&lt;'Báo cáo'!$C$5,"Đi làm","Chốt trễ"),IF(INDEX(Source!$A$1:$Q$1000,MATCH('Chi tiết'!B284,Source!$B$1:$B$1000,0)+COUNTIFS(Source!$B$1:$B$1000,B284,Source!$Q$1:$Q$1000,"Sáng"),16)&lt;'Báo cáo'!$C$5,"Đi làm","Chốt trễ")))))))</f>
        <v/>
      </c>
      <c r="Q284" s="23" t="str">
        <f t="shared" si="28"/>
        <v/>
      </c>
      <c r="R284" s="14" t="str">
        <f t="shared" si="29"/>
        <v/>
      </c>
      <c r="S284" t="str">
        <f>IF(OR(_xlfn.NUMBERVALUE(E284)&gt;='Báo cáo'!$C$6,_xlfn.NUMBERVALUE(I284)&gt;='Báo cáo'!$C$6),CONCATENATE(_xlfn.NUMBERVALUE(E284),"/",_xlfn.NUMBERVALUE(I284)),"")</f>
        <v/>
      </c>
      <c r="T284" t="str">
        <f>IF(Q284="Vắng","",IF(M284&lt;='Báo cáo'!$C$7,M284,""))</f>
        <v/>
      </c>
      <c r="U284" t="str">
        <f ca="1">IF(COUNTIFS(Source!$B$1:$B$1000,'Chi tiết'!B284,Source!$S$1:$S$1000,"Có")=0,"",INDEX(Source!$A$1:$S$1000,MATCH('Chi tiết'!B284,Source!$B$1:$B$1000,0)-1+MATCH("Có",INDIRECT("Source!S"&amp;MATCH('Chi tiết'!B284,Source!$B$1:$B$1000,0)&amp;":S"&amp;MATCH('Chi tiết'!B284,Source!$B$1:$B$1000,0)+COUNTIF(Source!$B$1:$B$1000,'Chi tiết'!B284)),0),1))</f>
        <v/>
      </c>
      <c r="V284" s="2" t="str">
        <f>IF(B282="","",IF(N284&lt;='Báo cáo'!$C$9,N284,""))</f>
        <v/>
      </c>
    </row>
    <row r="285" spans="1:22" x14ac:dyDescent="0.25">
      <c r="A285" t="str">
        <v/>
      </c>
      <c r="B285" t="str">
        <v/>
      </c>
      <c r="C285" s="21" t="str">
        <v/>
      </c>
      <c r="D285" s="21" t="str">
        <v/>
      </c>
      <c r="E285" s="21" t="str">
        <v/>
      </c>
      <c r="F285" s="21" t="str">
        <v/>
      </c>
      <c r="G285" s="21" t="str">
        <v/>
      </c>
      <c r="H285" s="21" t="str">
        <v/>
      </c>
      <c r="I285" s="21" t="str">
        <v/>
      </c>
      <c r="J285" s="21" t="str">
        <v/>
      </c>
      <c r="K285" s="21" t="str">
        <v/>
      </c>
      <c r="L285" s="23" t="str">
        <f t="shared" si="24"/>
        <v/>
      </c>
      <c r="M285" s="24" t="str">
        <f t="shared" si="25"/>
        <v/>
      </c>
      <c r="N285" s="15" t="str">
        <f t="shared" si="26"/>
        <v/>
      </c>
      <c r="O285" s="23" t="str">
        <f t="shared" si="27"/>
        <v/>
      </c>
      <c r="P285" s="23" t="str">
        <f>IF(B285="","",
IF(NOT(ISNUMBER(H285)),"Vắng",
IF(C285=1,IF(INDEX(Source!$A$1:$Q$1000,MATCH('Chi tiết'!B285,Source!$B$1:$B$1000,0),16)&lt;'Báo cáo'!$C$5,"Đi làm","Chốt trễ"),
IF(AND(C285=2,O285="Chốt trễ"),IF(INDEX(Source!$A$1:$Q$1000,MATCH('Chi tiết'!B285,Source!$B$1:$B$1000,0)+1,16)&lt;'Báo cáo'!$C$5,"Đi làm","Chốt trễ"),
IF(AND(C285=12,O285="Đi làm"),IF(INDEX(Source!$A$1:$Q$1000,MATCH('Chi tiết'!B285,Source!$B$1:$B$1000,0)+COUNTIFS(Source!$B$1:$B$1000,B285,Source!$Q$1:$Q$1000,"Sáng"),16)&lt;'Báo cáo'!$C$5,"Đi làm","Chốt trễ"),IF(O285="Chốt trễ",IF(INDEX(Source!$A$1:$Q$1000,MATCH('Chi tiết'!B285,Source!$B$1:$B$1000,0)+1,16)&lt;'Báo cáo'!$C$5,"Đi làm","Chốt trễ"),IF(INDEX(Source!$A$1:$Q$1000,MATCH('Chi tiết'!B285,Source!$B$1:$B$1000,0)+COUNTIFS(Source!$B$1:$B$1000,B285,Source!$Q$1:$Q$1000,"Sáng"),16)&lt;'Báo cáo'!$C$5,"Đi làm","Chốt trễ")))))))</f>
        <v/>
      </c>
      <c r="Q285" s="23" t="str">
        <f t="shared" si="28"/>
        <v/>
      </c>
      <c r="R285" s="14" t="str">
        <f t="shared" si="29"/>
        <v/>
      </c>
      <c r="S285" t="str">
        <f>IF(OR(_xlfn.NUMBERVALUE(E285)&gt;='Báo cáo'!$C$6,_xlfn.NUMBERVALUE(I285)&gt;='Báo cáo'!$C$6),CONCATENATE(_xlfn.NUMBERVALUE(E285),"/",_xlfn.NUMBERVALUE(I285)),"")</f>
        <v/>
      </c>
      <c r="T285" t="str">
        <f>IF(Q285="Vắng","",IF(M285&lt;='Báo cáo'!$C$7,M285,""))</f>
        <v/>
      </c>
      <c r="U285" t="str">
        <f ca="1">IF(COUNTIFS(Source!$B$1:$B$1000,'Chi tiết'!B285,Source!$S$1:$S$1000,"Có")=0,"",INDEX(Source!$A$1:$S$1000,MATCH('Chi tiết'!B285,Source!$B$1:$B$1000,0)-1+MATCH("Có",INDIRECT("Source!S"&amp;MATCH('Chi tiết'!B285,Source!$B$1:$B$1000,0)&amp;":S"&amp;MATCH('Chi tiết'!B285,Source!$B$1:$B$1000,0)+COUNTIF(Source!$B$1:$B$1000,'Chi tiết'!B285)),0),1))</f>
        <v/>
      </c>
      <c r="V285" s="2" t="str">
        <f>IF(B283="","",IF(N285&lt;='Báo cáo'!$C$9,N285,""))</f>
        <v/>
      </c>
    </row>
    <row r="286" spans="1:22" x14ac:dyDescent="0.25">
      <c r="A286" t="str">
        <v/>
      </c>
      <c r="B286" t="str">
        <v/>
      </c>
      <c r="C286" s="21" t="str">
        <v/>
      </c>
      <c r="D286" s="21" t="str">
        <v/>
      </c>
      <c r="E286" s="21" t="str">
        <v/>
      </c>
      <c r="F286" s="21" t="str">
        <v/>
      </c>
      <c r="G286" s="21" t="str">
        <v/>
      </c>
      <c r="H286" s="21" t="str">
        <v/>
      </c>
      <c r="I286" s="21" t="str">
        <v/>
      </c>
      <c r="J286" s="21" t="str">
        <v/>
      </c>
      <c r="K286" s="21" t="str">
        <v/>
      </c>
      <c r="L286" s="23" t="str">
        <f t="shared" si="24"/>
        <v/>
      </c>
      <c r="M286" s="24" t="str">
        <f t="shared" si="25"/>
        <v/>
      </c>
      <c r="N286" s="15" t="str">
        <f t="shared" si="26"/>
        <v/>
      </c>
      <c r="O286" s="23" t="str">
        <f t="shared" si="27"/>
        <v/>
      </c>
      <c r="P286" s="23" t="str">
        <f>IF(B286="","",
IF(NOT(ISNUMBER(H286)),"Vắng",
IF(C286=1,IF(INDEX(Source!$A$1:$Q$1000,MATCH('Chi tiết'!B286,Source!$B$1:$B$1000,0),16)&lt;'Báo cáo'!$C$5,"Đi làm","Chốt trễ"),
IF(AND(C286=2,O286="Chốt trễ"),IF(INDEX(Source!$A$1:$Q$1000,MATCH('Chi tiết'!B286,Source!$B$1:$B$1000,0)+1,16)&lt;'Báo cáo'!$C$5,"Đi làm","Chốt trễ"),
IF(AND(C286=12,O286="Đi làm"),IF(INDEX(Source!$A$1:$Q$1000,MATCH('Chi tiết'!B286,Source!$B$1:$B$1000,0)+COUNTIFS(Source!$B$1:$B$1000,B286,Source!$Q$1:$Q$1000,"Sáng"),16)&lt;'Báo cáo'!$C$5,"Đi làm","Chốt trễ"),IF(O286="Chốt trễ",IF(INDEX(Source!$A$1:$Q$1000,MATCH('Chi tiết'!B286,Source!$B$1:$B$1000,0)+1,16)&lt;'Báo cáo'!$C$5,"Đi làm","Chốt trễ"),IF(INDEX(Source!$A$1:$Q$1000,MATCH('Chi tiết'!B286,Source!$B$1:$B$1000,0)+COUNTIFS(Source!$B$1:$B$1000,B286,Source!$Q$1:$Q$1000,"Sáng"),16)&lt;'Báo cáo'!$C$5,"Đi làm","Chốt trễ")))))))</f>
        <v/>
      </c>
      <c r="Q286" s="23" t="str">
        <f t="shared" si="28"/>
        <v/>
      </c>
      <c r="R286" s="14" t="str">
        <f t="shared" si="29"/>
        <v/>
      </c>
      <c r="S286" t="str">
        <f>IF(OR(_xlfn.NUMBERVALUE(E286)&gt;='Báo cáo'!$C$6,_xlfn.NUMBERVALUE(I286)&gt;='Báo cáo'!$C$6),CONCATENATE(_xlfn.NUMBERVALUE(E286),"/",_xlfn.NUMBERVALUE(I286)),"")</f>
        <v/>
      </c>
      <c r="T286" t="str">
        <f>IF(Q286="Vắng","",IF(M286&lt;='Báo cáo'!$C$7,M286,""))</f>
        <v/>
      </c>
      <c r="U286" t="str">
        <f ca="1">IF(COUNTIFS(Source!$B$1:$B$1000,'Chi tiết'!B286,Source!$S$1:$S$1000,"Có")=0,"",INDEX(Source!$A$1:$S$1000,MATCH('Chi tiết'!B286,Source!$B$1:$B$1000,0)-1+MATCH("Có",INDIRECT("Source!S"&amp;MATCH('Chi tiết'!B286,Source!$B$1:$B$1000,0)&amp;":S"&amp;MATCH('Chi tiết'!B286,Source!$B$1:$B$1000,0)+COUNTIF(Source!$B$1:$B$1000,'Chi tiết'!B286)),0),1))</f>
        <v/>
      </c>
      <c r="V286" s="2" t="str">
        <f>IF(B284="","",IF(N286&lt;='Báo cáo'!$C$9,N286,""))</f>
        <v/>
      </c>
    </row>
    <row r="287" spans="1:22" x14ac:dyDescent="0.25">
      <c r="A287" t="str">
        <v/>
      </c>
      <c r="B287" t="str">
        <v/>
      </c>
      <c r="C287" s="21" t="str">
        <v/>
      </c>
      <c r="D287" s="21" t="str">
        <v/>
      </c>
      <c r="E287" s="21" t="str">
        <v/>
      </c>
      <c r="F287" s="21" t="str">
        <v/>
      </c>
      <c r="G287" s="21" t="str">
        <v/>
      </c>
      <c r="H287" s="21" t="str">
        <v/>
      </c>
      <c r="I287" s="21" t="str">
        <v/>
      </c>
      <c r="J287" s="21" t="str">
        <v/>
      </c>
      <c r="K287" s="21" t="str">
        <v/>
      </c>
      <c r="L287" s="23" t="str">
        <f t="shared" si="24"/>
        <v/>
      </c>
      <c r="M287" s="24" t="str">
        <f t="shared" si="25"/>
        <v/>
      </c>
      <c r="N287" s="15" t="str">
        <f t="shared" si="26"/>
        <v/>
      </c>
      <c r="O287" s="23" t="str">
        <f t="shared" si="27"/>
        <v/>
      </c>
      <c r="P287" s="23" t="str">
        <f>IF(B287="","",
IF(NOT(ISNUMBER(H287)),"Vắng",
IF(C287=1,IF(INDEX(Source!$A$1:$Q$1000,MATCH('Chi tiết'!B287,Source!$B$1:$B$1000,0),16)&lt;'Báo cáo'!$C$5,"Đi làm","Chốt trễ"),
IF(AND(C287=2,O287="Chốt trễ"),IF(INDEX(Source!$A$1:$Q$1000,MATCH('Chi tiết'!B287,Source!$B$1:$B$1000,0)+1,16)&lt;'Báo cáo'!$C$5,"Đi làm","Chốt trễ"),
IF(AND(C287=12,O287="Đi làm"),IF(INDEX(Source!$A$1:$Q$1000,MATCH('Chi tiết'!B287,Source!$B$1:$B$1000,0)+COUNTIFS(Source!$B$1:$B$1000,B287,Source!$Q$1:$Q$1000,"Sáng"),16)&lt;'Báo cáo'!$C$5,"Đi làm","Chốt trễ"),IF(O287="Chốt trễ",IF(INDEX(Source!$A$1:$Q$1000,MATCH('Chi tiết'!B287,Source!$B$1:$B$1000,0)+1,16)&lt;'Báo cáo'!$C$5,"Đi làm","Chốt trễ"),IF(INDEX(Source!$A$1:$Q$1000,MATCH('Chi tiết'!B287,Source!$B$1:$B$1000,0)+COUNTIFS(Source!$B$1:$B$1000,B287,Source!$Q$1:$Q$1000,"Sáng"),16)&lt;'Báo cáo'!$C$5,"Đi làm","Chốt trễ")))))))</f>
        <v/>
      </c>
      <c r="Q287" s="23" t="str">
        <f t="shared" si="28"/>
        <v/>
      </c>
      <c r="R287" s="14" t="str">
        <f t="shared" si="29"/>
        <v/>
      </c>
      <c r="S287" t="str">
        <f>IF(OR(_xlfn.NUMBERVALUE(E287)&gt;='Báo cáo'!$C$6,_xlfn.NUMBERVALUE(I287)&gt;='Báo cáo'!$C$6),CONCATENATE(_xlfn.NUMBERVALUE(E287),"/",_xlfn.NUMBERVALUE(I287)),"")</f>
        <v/>
      </c>
      <c r="T287" t="str">
        <f>IF(Q287="Vắng","",IF(M287&lt;='Báo cáo'!$C$7,M287,""))</f>
        <v/>
      </c>
      <c r="U287" t="str">
        <f ca="1">IF(COUNTIFS(Source!$B$1:$B$1000,'Chi tiết'!B287,Source!$S$1:$S$1000,"Có")=0,"",INDEX(Source!$A$1:$S$1000,MATCH('Chi tiết'!B287,Source!$B$1:$B$1000,0)-1+MATCH("Có",INDIRECT("Source!S"&amp;MATCH('Chi tiết'!B287,Source!$B$1:$B$1000,0)&amp;":S"&amp;MATCH('Chi tiết'!B287,Source!$B$1:$B$1000,0)+COUNTIF(Source!$B$1:$B$1000,'Chi tiết'!B287)),0),1))</f>
        <v/>
      </c>
      <c r="V287" s="2" t="str">
        <f>IF(B285="","",IF(N287&lt;='Báo cáo'!$C$9,N287,""))</f>
        <v/>
      </c>
    </row>
    <row r="288" spans="1:22" x14ac:dyDescent="0.25">
      <c r="A288" t="str">
        <v/>
      </c>
      <c r="B288" t="str">
        <v/>
      </c>
      <c r="C288" s="21" t="str">
        <v/>
      </c>
      <c r="D288" s="21" t="str">
        <v/>
      </c>
      <c r="E288" s="21" t="str">
        <v/>
      </c>
      <c r="F288" s="21" t="str">
        <v/>
      </c>
      <c r="G288" s="21" t="str">
        <v/>
      </c>
      <c r="H288" s="21" t="str">
        <v/>
      </c>
      <c r="I288" s="21" t="str">
        <v/>
      </c>
      <c r="J288" s="21" t="str">
        <v/>
      </c>
      <c r="K288" s="21" t="str">
        <v/>
      </c>
      <c r="L288" s="23" t="str">
        <f t="shared" si="24"/>
        <v/>
      </c>
      <c r="M288" s="24" t="str">
        <f t="shared" si="25"/>
        <v/>
      </c>
      <c r="N288" s="15" t="str">
        <f t="shared" si="26"/>
        <v/>
      </c>
      <c r="O288" s="23" t="str">
        <f t="shared" si="27"/>
        <v/>
      </c>
      <c r="P288" s="23" t="str">
        <f>IF(B288="","",
IF(NOT(ISNUMBER(H288)),"Vắng",
IF(C288=1,IF(INDEX(Source!$A$1:$Q$1000,MATCH('Chi tiết'!B288,Source!$B$1:$B$1000,0),16)&lt;'Báo cáo'!$C$5,"Đi làm","Chốt trễ"),
IF(AND(C288=2,O288="Chốt trễ"),IF(INDEX(Source!$A$1:$Q$1000,MATCH('Chi tiết'!B288,Source!$B$1:$B$1000,0)+1,16)&lt;'Báo cáo'!$C$5,"Đi làm","Chốt trễ"),
IF(AND(C288=12,O288="Đi làm"),IF(INDEX(Source!$A$1:$Q$1000,MATCH('Chi tiết'!B288,Source!$B$1:$B$1000,0)+COUNTIFS(Source!$B$1:$B$1000,B288,Source!$Q$1:$Q$1000,"Sáng"),16)&lt;'Báo cáo'!$C$5,"Đi làm","Chốt trễ"),IF(O288="Chốt trễ",IF(INDEX(Source!$A$1:$Q$1000,MATCH('Chi tiết'!B288,Source!$B$1:$B$1000,0)+1,16)&lt;'Báo cáo'!$C$5,"Đi làm","Chốt trễ"),IF(INDEX(Source!$A$1:$Q$1000,MATCH('Chi tiết'!B288,Source!$B$1:$B$1000,0)+COUNTIFS(Source!$B$1:$B$1000,B288,Source!$Q$1:$Q$1000,"Sáng"),16)&lt;'Báo cáo'!$C$5,"Đi làm","Chốt trễ")))))))</f>
        <v/>
      </c>
      <c r="Q288" s="23" t="str">
        <f t="shared" si="28"/>
        <v/>
      </c>
      <c r="R288" s="14" t="str">
        <f t="shared" si="29"/>
        <v/>
      </c>
      <c r="S288" t="str">
        <f>IF(OR(_xlfn.NUMBERVALUE(E288)&gt;='Báo cáo'!$C$6,_xlfn.NUMBERVALUE(I288)&gt;='Báo cáo'!$C$6),CONCATENATE(_xlfn.NUMBERVALUE(E288),"/",_xlfn.NUMBERVALUE(I288)),"")</f>
        <v/>
      </c>
      <c r="T288" t="str">
        <f>IF(Q288="Vắng","",IF(M288&lt;='Báo cáo'!$C$7,M288,""))</f>
        <v/>
      </c>
      <c r="U288" t="str">
        <f ca="1">IF(COUNTIFS(Source!$B$1:$B$1000,'Chi tiết'!B288,Source!$S$1:$S$1000,"Có")=0,"",INDEX(Source!$A$1:$S$1000,MATCH('Chi tiết'!B288,Source!$B$1:$B$1000,0)-1+MATCH("Có",INDIRECT("Source!S"&amp;MATCH('Chi tiết'!B288,Source!$B$1:$B$1000,0)&amp;":S"&amp;MATCH('Chi tiết'!B288,Source!$B$1:$B$1000,0)+COUNTIF(Source!$B$1:$B$1000,'Chi tiết'!B288)),0),1))</f>
        <v/>
      </c>
      <c r="V288" s="2" t="str">
        <f>IF(B286="","",IF(N288&lt;='Báo cáo'!$C$9,N288,""))</f>
        <v/>
      </c>
    </row>
    <row r="289" spans="1:22" x14ac:dyDescent="0.25">
      <c r="A289" t="str">
        <v/>
      </c>
      <c r="B289" t="str">
        <v/>
      </c>
      <c r="C289" s="21" t="str">
        <v/>
      </c>
      <c r="D289" s="21" t="str">
        <v/>
      </c>
      <c r="E289" s="21" t="str">
        <v/>
      </c>
      <c r="F289" s="21" t="str">
        <v/>
      </c>
      <c r="G289" s="21" t="str">
        <v/>
      </c>
      <c r="H289" s="21" t="str">
        <v/>
      </c>
      <c r="I289" s="21" t="str">
        <v/>
      </c>
      <c r="J289" s="21" t="str">
        <v/>
      </c>
      <c r="K289" s="21" t="str">
        <v/>
      </c>
      <c r="L289" s="23" t="str">
        <f t="shared" si="24"/>
        <v/>
      </c>
      <c r="M289" s="24" t="str">
        <f t="shared" si="25"/>
        <v/>
      </c>
      <c r="N289" s="15" t="str">
        <f t="shared" si="26"/>
        <v/>
      </c>
      <c r="O289" s="23" t="str">
        <f t="shared" si="27"/>
        <v/>
      </c>
      <c r="P289" s="23" t="str">
        <f>IF(B289="","",
IF(NOT(ISNUMBER(H289)),"Vắng",
IF(C289=1,IF(INDEX(Source!$A$1:$Q$1000,MATCH('Chi tiết'!B289,Source!$B$1:$B$1000,0),16)&lt;'Báo cáo'!$C$5,"Đi làm","Chốt trễ"),
IF(AND(C289=2,O289="Chốt trễ"),IF(INDEX(Source!$A$1:$Q$1000,MATCH('Chi tiết'!B289,Source!$B$1:$B$1000,0)+1,16)&lt;'Báo cáo'!$C$5,"Đi làm","Chốt trễ"),
IF(AND(C289=12,O289="Đi làm"),IF(INDEX(Source!$A$1:$Q$1000,MATCH('Chi tiết'!B289,Source!$B$1:$B$1000,0)+COUNTIFS(Source!$B$1:$B$1000,B289,Source!$Q$1:$Q$1000,"Sáng"),16)&lt;'Báo cáo'!$C$5,"Đi làm","Chốt trễ"),IF(O289="Chốt trễ",IF(INDEX(Source!$A$1:$Q$1000,MATCH('Chi tiết'!B289,Source!$B$1:$B$1000,0)+1,16)&lt;'Báo cáo'!$C$5,"Đi làm","Chốt trễ"),IF(INDEX(Source!$A$1:$Q$1000,MATCH('Chi tiết'!B289,Source!$B$1:$B$1000,0)+COUNTIFS(Source!$B$1:$B$1000,B289,Source!$Q$1:$Q$1000,"Sáng"),16)&lt;'Báo cáo'!$C$5,"Đi làm","Chốt trễ")))))))</f>
        <v/>
      </c>
      <c r="Q289" s="23" t="str">
        <f t="shared" si="28"/>
        <v/>
      </c>
      <c r="R289" s="14" t="str">
        <f t="shared" si="29"/>
        <v/>
      </c>
      <c r="S289" t="str">
        <f>IF(OR(_xlfn.NUMBERVALUE(E289)&gt;='Báo cáo'!$C$6,_xlfn.NUMBERVALUE(I289)&gt;='Báo cáo'!$C$6),CONCATENATE(_xlfn.NUMBERVALUE(E289),"/",_xlfn.NUMBERVALUE(I289)),"")</f>
        <v/>
      </c>
      <c r="T289" t="str">
        <f>IF(Q289="Vắng","",IF(M289&lt;='Báo cáo'!$C$7,M289,""))</f>
        <v/>
      </c>
      <c r="U289" t="str">
        <f ca="1">IF(COUNTIFS(Source!$B$1:$B$1000,'Chi tiết'!B289,Source!$S$1:$S$1000,"Có")=0,"",INDEX(Source!$A$1:$S$1000,MATCH('Chi tiết'!B289,Source!$B$1:$B$1000,0)-1+MATCH("Có",INDIRECT("Source!S"&amp;MATCH('Chi tiết'!B289,Source!$B$1:$B$1000,0)&amp;":S"&amp;MATCH('Chi tiết'!B289,Source!$B$1:$B$1000,0)+COUNTIF(Source!$B$1:$B$1000,'Chi tiết'!B289)),0),1))</f>
        <v/>
      </c>
      <c r="V289" s="2" t="str">
        <f>IF(B287="","",IF(N289&lt;='Báo cáo'!$C$9,N289,""))</f>
        <v/>
      </c>
    </row>
    <row r="290" spans="1:22" x14ac:dyDescent="0.25">
      <c r="A290" t="str">
        <v/>
      </c>
      <c r="B290" t="str">
        <v/>
      </c>
      <c r="C290" s="21" t="str">
        <v/>
      </c>
      <c r="D290" s="21" t="str">
        <v/>
      </c>
      <c r="E290" s="21" t="str">
        <v/>
      </c>
      <c r="F290" s="21" t="str">
        <v/>
      </c>
      <c r="G290" s="21" t="str">
        <v/>
      </c>
      <c r="H290" s="21" t="str">
        <v/>
      </c>
      <c r="I290" s="21" t="str">
        <v/>
      </c>
      <c r="J290" s="21" t="str">
        <v/>
      </c>
      <c r="K290" s="21" t="str">
        <v/>
      </c>
      <c r="L290" s="23" t="str">
        <f t="shared" si="24"/>
        <v/>
      </c>
      <c r="M290" s="24" t="str">
        <f t="shared" si="25"/>
        <v/>
      </c>
      <c r="N290" s="15" t="str">
        <f t="shared" si="26"/>
        <v/>
      </c>
      <c r="O290" s="23" t="str">
        <f t="shared" si="27"/>
        <v/>
      </c>
      <c r="P290" s="23" t="str">
        <f>IF(B290="","",
IF(NOT(ISNUMBER(H290)),"Vắng",
IF(C290=1,IF(INDEX(Source!$A$1:$Q$1000,MATCH('Chi tiết'!B290,Source!$B$1:$B$1000,0),16)&lt;'Báo cáo'!$C$5,"Đi làm","Chốt trễ"),
IF(AND(C290=2,O290="Chốt trễ"),IF(INDEX(Source!$A$1:$Q$1000,MATCH('Chi tiết'!B290,Source!$B$1:$B$1000,0)+1,16)&lt;'Báo cáo'!$C$5,"Đi làm","Chốt trễ"),
IF(AND(C290=12,O290="Đi làm"),IF(INDEX(Source!$A$1:$Q$1000,MATCH('Chi tiết'!B290,Source!$B$1:$B$1000,0)+COUNTIFS(Source!$B$1:$B$1000,B290,Source!$Q$1:$Q$1000,"Sáng"),16)&lt;'Báo cáo'!$C$5,"Đi làm","Chốt trễ"),IF(O290="Chốt trễ",IF(INDEX(Source!$A$1:$Q$1000,MATCH('Chi tiết'!B290,Source!$B$1:$B$1000,0)+1,16)&lt;'Báo cáo'!$C$5,"Đi làm","Chốt trễ"),IF(INDEX(Source!$A$1:$Q$1000,MATCH('Chi tiết'!B290,Source!$B$1:$B$1000,0)+COUNTIFS(Source!$B$1:$B$1000,B290,Source!$Q$1:$Q$1000,"Sáng"),16)&lt;'Báo cáo'!$C$5,"Đi làm","Chốt trễ")))))))</f>
        <v/>
      </c>
      <c r="Q290" s="23" t="str">
        <f t="shared" si="28"/>
        <v/>
      </c>
      <c r="R290" s="14" t="str">
        <f t="shared" si="29"/>
        <v/>
      </c>
      <c r="S290" t="str">
        <f>IF(OR(_xlfn.NUMBERVALUE(E290)&gt;='Báo cáo'!$C$6,_xlfn.NUMBERVALUE(I290)&gt;='Báo cáo'!$C$6),CONCATENATE(_xlfn.NUMBERVALUE(E290),"/",_xlfn.NUMBERVALUE(I290)),"")</f>
        <v/>
      </c>
      <c r="T290" t="str">
        <f>IF(Q290="Vắng","",IF(M290&lt;='Báo cáo'!$C$7,M290,""))</f>
        <v/>
      </c>
      <c r="U290" t="str">
        <f ca="1">IF(COUNTIFS(Source!$B$1:$B$1000,'Chi tiết'!B290,Source!$S$1:$S$1000,"Có")=0,"",INDEX(Source!$A$1:$S$1000,MATCH('Chi tiết'!B290,Source!$B$1:$B$1000,0)-1+MATCH("Có",INDIRECT("Source!S"&amp;MATCH('Chi tiết'!B290,Source!$B$1:$B$1000,0)&amp;":S"&amp;MATCH('Chi tiết'!B290,Source!$B$1:$B$1000,0)+COUNTIF(Source!$B$1:$B$1000,'Chi tiết'!B290)),0),1))</f>
        <v/>
      </c>
      <c r="V290" s="2" t="str">
        <f>IF(B288="","",IF(N290&lt;='Báo cáo'!$C$9,N290,""))</f>
        <v/>
      </c>
    </row>
    <row r="291" spans="1:22" x14ac:dyDescent="0.25">
      <c r="A291" t="str">
        <v/>
      </c>
      <c r="B291" t="str">
        <v/>
      </c>
      <c r="C291" s="21" t="str">
        <v/>
      </c>
      <c r="D291" s="21" t="str">
        <v/>
      </c>
      <c r="E291" s="21" t="str">
        <v/>
      </c>
      <c r="F291" s="21" t="str">
        <v/>
      </c>
      <c r="G291" s="21" t="str">
        <v/>
      </c>
      <c r="H291" s="21" t="str">
        <v/>
      </c>
      <c r="I291" s="21" t="str">
        <v/>
      </c>
      <c r="J291" s="21" t="str">
        <v/>
      </c>
      <c r="K291" s="21" t="str">
        <v/>
      </c>
      <c r="L291" s="23" t="str">
        <f t="shared" si="24"/>
        <v/>
      </c>
      <c r="M291" s="24" t="str">
        <f t="shared" si="25"/>
        <v/>
      </c>
      <c r="N291" s="15" t="str">
        <f t="shared" si="26"/>
        <v/>
      </c>
      <c r="O291" s="23" t="str">
        <f t="shared" si="27"/>
        <v/>
      </c>
      <c r="P291" s="23" t="str">
        <f>IF(B291="","",
IF(NOT(ISNUMBER(H291)),"Vắng",
IF(C291=1,IF(INDEX(Source!$A$1:$Q$1000,MATCH('Chi tiết'!B291,Source!$B$1:$B$1000,0),16)&lt;'Báo cáo'!$C$5,"Đi làm","Chốt trễ"),
IF(AND(C291=2,O291="Chốt trễ"),IF(INDEX(Source!$A$1:$Q$1000,MATCH('Chi tiết'!B291,Source!$B$1:$B$1000,0)+1,16)&lt;'Báo cáo'!$C$5,"Đi làm","Chốt trễ"),
IF(AND(C291=12,O291="Đi làm"),IF(INDEX(Source!$A$1:$Q$1000,MATCH('Chi tiết'!B291,Source!$B$1:$B$1000,0)+COUNTIFS(Source!$B$1:$B$1000,B291,Source!$Q$1:$Q$1000,"Sáng"),16)&lt;'Báo cáo'!$C$5,"Đi làm","Chốt trễ"),IF(O291="Chốt trễ",IF(INDEX(Source!$A$1:$Q$1000,MATCH('Chi tiết'!B291,Source!$B$1:$B$1000,0)+1,16)&lt;'Báo cáo'!$C$5,"Đi làm","Chốt trễ"),IF(INDEX(Source!$A$1:$Q$1000,MATCH('Chi tiết'!B291,Source!$B$1:$B$1000,0)+COUNTIFS(Source!$B$1:$B$1000,B291,Source!$Q$1:$Q$1000,"Sáng"),16)&lt;'Báo cáo'!$C$5,"Đi làm","Chốt trễ")))))))</f>
        <v/>
      </c>
      <c r="Q291" s="23" t="str">
        <f t="shared" si="28"/>
        <v/>
      </c>
      <c r="R291" s="14" t="str">
        <f t="shared" si="29"/>
        <v/>
      </c>
      <c r="S291" t="str">
        <f>IF(OR(_xlfn.NUMBERVALUE(E291)&gt;='Báo cáo'!$C$6,_xlfn.NUMBERVALUE(I291)&gt;='Báo cáo'!$C$6),CONCATENATE(_xlfn.NUMBERVALUE(E291),"/",_xlfn.NUMBERVALUE(I291)),"")</f>
        <v/>
      </c>
      <c r="T291" t="str">
        <f>IF(Q291="Vắng","",IF(M291&lt;='Báo cáo'!$C$7,M291,""))</f>
        <v/>
      </c>
      <c r="U291" t="str">
        <f ca="1">IF(COUNTIFS(Source!$B$1:$B$1000,'Chi tiết'!B291,Source!$S$1:$S$1000,"Có")=0,"",INDEX(Source!$A$1:$S$1000,MATCH('Chi tiết'!B291,Source!$B$1:$B$1000,0)-1+MATCH("Có",INDIRECT("Source!S"&amp;MATCH('Chi tiết'!B291,Source!$B$1:$B$1000,0)&amp;":S"&amp;MATCH('Chi tiết'!B291,Source!$B$1:$B$1000,0)+COUNTIF(Source!$B$1:$B$1000,'Chi tiết'!B291)),0),1))</f>
        <v/>
      </c>
      <c r="V291" s="2" t="str">
        <f>IF(B289="","",IF(N291&lt;='Báo cáo'!$C$9,N291,""))</f>
        <v/>
      </c>
    </row>
    <row r="292" spans="1:22" x14ac:dyDescent="0.25">
      <c r="A292" t="str">
        <v/>
      </c>
      <c r="B292" t="str">
        <v/>
      </c>
      <c r="C292" s="21" t="str">
        <v/>
      </c>
      <c r="D292" s="21" t="str">
        <v/>
      </c>
      <c r="E292" s="21" t="str">
        <v/>
      </c>
      <c r="F292" s="21" t="str">
        <v/>
      </c>
      <c r="G292" s="21" t="str">
        <v/>
      </c>
      <c r="H292" s="21" t="str">
        <v/>
      </c>
      <c r="I292" s="21" t="str">
        <v/>
      </c>
      <c r="J292" s="21" t="str">
        <v/>
      </c>
      <c r="K292" s="21" t="str">
        <v/>
      </c>
      <c r="L292" s="23" t="str">
        <f t="shared" si="24"/>
        <v/>
      </c>
      <c r="M292" s="24" t="str">
        <f t="shared" si="25"/>
        <v/>
      </c>
      <c r="N292" s="15" t="str">
        <f t="shared" si="26"/>
        <v/>
      </c>
      <c r="O292" s="23" t="str">
        <f t="shared" si="27"/>
        <v/>
      </c>
      <c r="P292" s="23" t="str">
        <f>IF(B292="","",
IF(NOT(ISNUMBER(H292)),"Vắng",
IF(C292=1,IF(INDEX(Source!$A$1:$Q$1000,MATCH('Chi tiết'!B292,Source!$B$1:$B$1000,0),16)&lt;'Báo cáo'!$C$5,"Đi làm","Chốt trễ"),
IF(AND(C292=2,O292="Chốt trễ"),IF(INDEX(Source!$A$1:$Q$1000,MATCH('Chi tiết'!B292,Source!$B$1:$B$1000,0)+1,16)&lt;'Báo cáo'!$C$5,"Đi làm","Chốt trễ"),
IF(AND(C292=12,O292="Đi làm"),IF(INDEX(Source!$A$1:$Q$1000,MATCH('Chi tiết'!B292,Source!$B$1:$B$1000,0)+COUNTIFS(Source!$B$1:$B$1000,B292,Source!$Q$1:$Q$1000,"Sáng"),16)&lt;'Báo cáo'!$C$5,"Đi làm","Chốt trễ"),IF(O292="Chốt trễ",IF(INDEX(Source!$A$1:$Q$1000,MATCH('Chi tiết'!B292,Source!$B$1:$B$1000,0)+1,16)&lt;'Báo cáo'!$C$5,"Đi làm","Chốt trễ"),IF(INDEX(Source!$A$1:$Q$1000,MATCH('Chi tiết'!B292,Source!$B$1:$B$1000,0)+COUNTIFS(Source!$B$1:$B$1000,B292,Source!$Q$1:$Q$1000,"Sáng"),16)&lt;'Báo cáo'!$C$5,"Đi làm","Chốt trễ")))))))</f>
        <v/>
      </c>
      <c r="Q292" s="23" t="str">
        <f t="shared" si="28"/>
        <v/>
      </c>
      <c r="R292" s="14" t="str">
        <f t="shared" si="29"/>
        <v/>
      </c>
      <c r="S292" t="str">
        <f>IF(OR(_xlfn.NUMBERVALUE(E292)&gt;='Báo cáo'!$C$6,_xlfn.NUMBERVALUE(I292)&gt;='Báo cáo'!$C$6),CONCATENATE(_xlfn.NUMBERVALUE(E292),"/",_xlfn.NUMBERVALUE(I292)),"")</f>
        <v/>
      </c>
      <c r="T292" t="str">
        <f>IF(Q292="Vắng","",IF(M292&lt;='Báo cáo'!$C$7,M292,""))</f>
        <v/>
      </c>
      <c r="U292" t="str">
        <f ca="1">IF(COUNTIFS(Source!$B$1:$B$1000,'Chi tiết'!B292,Source!$S$1:$S$1000,"Có")=0,"",INDEX(Source!$A$1:$S$1000,MATCH('Chi tiết'!B292,Source!$B$1:$B$1000,0)-1+MATCH("Có",INDIRECT("Source!S"&amp;MATCH('Chi tiết'!B292,Source!$B$1:$B$1000,0)&amp;":S"&amp;MATCH('Chi tiết'!B292,Source!$B$1:$B$1000,0)+COUNTIF(Source!$B$1:$B$1000,'Chi tiết'!B292)),0),1))</f>
        <v/>
      </c>
      <c r="V292" s="2" t="str">
        <f>IF(B290="","",IF(N292&lt;='Báo cáo'!$C$9,N292,""))</f>
        <v/>
      </c>
    </row>
    <row r="293" spans="1:22" x14ac:dyDescent="0.25">
      <c r="A293" t="str">
        <v/>
      </c>
      <c r="B293" t="str">
        <v/>
      </c>
      <c r="C293" s="21" t="str">
        <v/>
      </c>
      <c r="D293" s="21" t="str">
        <v/>
      </c>
      <c r="E293" s="21" t="str">
        <v/>
      </c>
      <c r="F293" s="21" t="str">
        <v/>
      </c>
      <c r="G293" s="21" t="str">
        <v/>
      </c>
      <c r="H293" s="21" t="str">
        <v/>
      </c>
      <c r="I293" s="21" t="str">
        <v/>
      </c>
      <c r="J293" s="21" t="str">
        <v/>
      </c>
      <c r="K293" s="21" t="str">
        <v/>
      </c>
      <c r="L293" s="23" t="str">
        <f t="shared" si="24"/>
        <v/>
      </c>
      <c r="M293" s="24" t="str">
        <f t="shared" si="25"/>
        <v/>
      </c>
      <c r="N293" s="15" t="str">
        <f t="shared" si="26"/>
        <v/>
      </c>
      <c r="O293" s="23" t="str">
        <f t="shared" si="27"/>
        <v/>
      </c>
      <c r="P293" s="23" t="str">
        <f>IF(B293="","",
IF(NOT(ISNUMBER(H293)),"Vắng",
IF(C293=1,IF(INDEX(Source!$A$1:$Q$1000,MATCH('Chi tiết'!B293,Source!$B$1:$B$1000,0),16)&lt;'Báo cáo'!$C$5,"Đi làm","Chốt trễ"),
IF(AND(C293=2,O293="Chốt trễ"),IF(INDEX(Source!$A$1:$Q$1000,MATCH('Chi tiết'!B293,Source!$B$1:$B$1000,0)+1,16)&lt;'Báo cáo'!$C$5,"Đi làm","Chốt trễ"),
IF(AND(C293=12,O293="Đi làm"),IF(INDEX(Source!$A$1:$Q$1000,MATCH('Chi tiết'!B293,Source!$B$1:$B$1000,0)+COUNTIFS(Source!$B$1:$B$1000,B293,Source!$Q$1:$Q$1000,"Sáng"),16)&lt;'Báo cáo'!$C$5,"Đi làm","Chốt trễ"),IF(O293="Chốt trễ",IF(INDEX(Source!$A$1:$Q$1000,MATCH('Chi tiết'!B293,Source!$B$1:$B$1000,0)+1,16)&lt;'Báo cáo'!$C$5,"Đi làm","Chốt trễ"),IF(INDEX(Source!$A$1:$Q$1000,MATCH('Chi tiết'!B293,Source!$B$1:$B$1000,0)+COUNTIFS(Source!$B$1:$B$1000,B293,Source!$Q$1:$Q$1000,"Sáng"),16)&lt;'Báo cáo'!$C$5,"Đi làm","Chốt trễ")))))))</f>
        <v/>
      </c>
      <c r="Q293" s="23" t="str">
        <f t="shared" si="28"/>
        <v/>
      </c>
      <c r="R293" s="14" t="str">
        <f t="shared" si="29"/>
        <v/>
      </c>
      <c r="S293" t="str">
        <f>IF(OR(_xlfn.NUMBERVALUE(E293)&gt;='Báo cáo'!$C$6,_xlfn.NUMBERVALUE(I293)&gt;='Báo cáo'!$C$6),CONCATENATE(_xlfn.NUMBERVALUE(E293),"/",_xlfn.NUMBERVALUE(I293)),"")</f>
        <v/>
      </c>
      <c r="T293" t="str">
        <f>IF(Q293="Vắng","",IF(M293&lt;='Báo cáo'!$C$7,M293,""))</f>
        <v/>
      </c>
      <c r="U293" t="str">
        <f ca="1">IF(COUNTIFS(Source!$B$1:$B$1000,'Chi tiết'!B293,Source!$S$1:$S$1000,"Có")=0,"",INDEX(Source!$A$1:$S$1000,MATCH('Chi tiết'!B293,Source!$B$1:$B$1000,0)-1+MATCH("Có",INDIRECT("Source!S"&amp;MATCH('Chi tiết'!B293,Source!$B$1:$B$1000,0)&amp;":S"&amp;MATCH('Chi tiết'!B293,Source!$B$1:$B$1000,0)+COUNTIF(Source!$B$1:$B$1000,'Chi tiết'!B293)),0),1))</f>
        <v/>
      </c>
      <c r="V293" s="2" t="str">
        <f>IF(B291="","",IF(N293&lt;='Báo cáo'!$C$9,N293,""))</f>
        <v/>
      </c>
    </row>
    <row r="294" spans="1:22" x14ac:dyDescent="0.25">
      <c r="A294" t="str">
        <v/>
      </c>
      <c r="B294" t="str">
        <v/>
      </c>
      <c r="C294" s="21" t="str">
        <v/>
      </c>
      <c r="D294" s="21" t="str">
        <v/>
      </c>
      <c r="E294" s="21" t="str">
        <v/>
      </c>
      <c r="F294" s="21" t="str">
        <v/>
      </c>
      <c r="G294" s="21" t="str">
        <v/>
      </c>
      <c r="H294" s="21" t="str">
        <v/>
      </c>
      <c r="I294" s="21" t="str">
        <v/>
      </c>
      <c r="J294" s="21" t="str">
        <v/>
      </c>
      <c r="K294" s="21" t="str">
        <v/>
      </c>
      <c r="L294" s="23" t="str">
        <f t="shared" si="24"/>
        <v/>
      </c>
      <c r="M294" s="24" t="str">
        <f t="shared" si="25"/>
        <v/>
      </c>
      <c r="N294" s="15" t="str">
        <f t="shared" si="26"/>
        <v/>
      </c>
      <c r="O294" s="23" t="str">
        <f t="shared" si="27"/>
        <v/>
      </c>
      <c r="P294" s="23" t="str">
        <f>IF(B294="","",
IF(NOT(ISNUMBER(H294)),"Vắng",
IF(C294=1,IF(INDEX(Source!$A$1:$Q$1000,MATCH('Chi tiết'!B294,Source!$B$1:$B$1000,0),16)&lt;'Báo cáo'!$C$5,"Đi làm","Chốt trễ"),
IF(AND(C294=2,O294="Chốt trễ"),IF(INDEX(Source!$A$1:$Q$1000,MATCH('Chi tiết'!B294,Source!$B$1:$B$1000,0)+1,16)&lt;'Báo cáo'!$C$5,"Đi làm","Chốt trễ"),
IF(AND(C294=12,O294="Đi làm"),IF(INDEX(Source!$A$1:$Q$1000,MATCH('Chi tiết'!B294,Source!$B$1:$B$1000,0)+COUNTIFS(Source!$B$1:$B$1000,B294,Source!$Q$1:$Q$1000,"Sáng"),16)&lt;'Báo cáo'!$C$5,"Đi làm","Chốt trễ"),IF(O294="Chốt trễ",IF(INDEX(Source!$A$1:$Q$1000,MATCH('Chi tiết'!B294,Source!$B$1:$B$1000,0)+1,16)&lt;'Báo cáo'!$C$5,"Đi làm","Chốt trễ"),IF(INDEX(Source!$A$1:$Q$1000,MATCH('Chi tiết'!B294,Source!$B$1:$B$1000,0)+COUNTIFS(Source!$B$1:$B$1000,B294,Source!$Q$1:$Q$1000,"Sáng"),16)&lt;'Báo cáo'!$C$5,"Đi làm","Chốt trễ")))))))</f>
        <v/>
      </c>
      <c r="Q294" s="23" t="str">
        <f t="shared" si="28"/>
        <v/>
      </c>
      <c r="R294" s="14" t="str">
        <f t="shared" si="29"/>
        <v/>
      </c>
      <c r="S294" t="str">
        <f>IF(OR(_xlfn.NUMBERVALUE(E294)&gt;='Báo cáo'!$C$6,_xlfn.NUMBERVALUE(I294)&gt;='Báo cáo'!$C$6),CONCATENATE(_xlfn.NUMBERVALUE(E294),"/",_xlfn.NUMBERVALUE(I294)),"")</f>
        <v/>
      </c>
      <c r="T294" t="str">
        <f>IF(Q294="Vắng","",IF(M294&lt;='Báo cáo'!$C$7,M294,""))</f>
        <v/>
      </c>
      <c r="U294" t="str">
        <f ca="1">IF(COUNTIFS(Source!$B$1:$B$1000,'Chi tiết'!B294,Source!$S$1:$S$1000,"Có")=0,"",INDEX(Source!$A$1:$S$1000,MATCH('Chi tiết'!B294,Source!$B$1:$B$1000,0)-1+MATCH("Có",INDIRECT("Source!S"&amp;MATCH('Chi tiết'!B294,Source!$B$1:$B$1000,0)&amp;":S"&amp;MATCH('Chi tiết'!B294,Source!$B$1:$B$1000,0)+COUNTIF(Source!$B$1:$B$1000,'Chi tiết'!B294)),0),1))</f>
        <v/>
      </c>
      <c r="V294" s="2" t="str">
        <f>IF(B292="","",IF(N294&lt;='Báo cáo'!$C$9,N294,""))</f>
        <v/>
      </c>
    </row>
    <row r="295" spans="1:22" x14ac:dyDescent="0.25">
      <c r="A295" t="str">
        <v/>
      </c>
      <c r="B295" t="str">
        <v/>
      </c>
      <c r="C295" s="21" t="str">
        <v/>
      </c>
      <c r="D295" s="21" t="str">
        <v/>
      </c>
      <c r="E295" s="21" t="str">
        <v/>
      </c>
      <c r="F295" s="21" t="str">
        <v/>
      </c>
      <c r="G295" s="21" t="str">
        <v/>
      </c>
      <c r="H295" s="21" t="str">
        <v/>
      </c>
      <c r="I295" s="21" t="str">
        <v/>
      </c>
      <c r="J295" s="21" t="str">
        <v/>
      </c>
      <c r="K295" s="21" t="str">
        <v/>
      </c>
      <c r="L295" s="23" t="str">
        <f t="shared" si="24"/>
        <v/>
      </c>
      <c r="M295" s="24" t="str">
        <f t="shared" si="25"/>
        <v/>
      </c>
      <c r="N295" s="15" t="str">
        <f t="shared" si="26"/>
        <v/>
      </c>
      <c r="O295" s="23" t="str">
        <f t="shared" si="27"/>
        <v/>
      </c>
      <c r="P295" s="23" t="str">
        <f>IF(B295="","",
IF(NOT(ISNUMBER(H295)),"Vắng",
IF(C295=1,IF(INDEX(Source!$A$1:$Q$1000,MATCH('Chi tiết'!B295,Source!$B$1:$B$1000,0),16)&lt;'Báo cáo'!$C$5,"Đi làm","Chốt trễ"),
IF(AND(C295=2,O295="Chốt trễ"),IF(INDEX(Source!$A$1:$Q$1000,MATCH('Chi tiết'!B295,Source!$B$1:$B$1000,0)+1,16)&lt;'Báo cáo'!$C$5,"Đi làm","Chốt trễ"),
IF(AND(C295=12,O295="Đi làm"),IF(INDEX(Source!$A$1:$Q$1000,MATCH('Chi tiết'!B295,Source!$B$1:$B$1000,0)+COUNTIFS(Source!$B$1:$B$1000,B295,Source!$Q$1:$Q$1000,"Sáng"),16)&lt;'Báo cáo'!$C$5,"Đi làm","Chốt trễ"),IF(O295="Chốt trễ",IF(INDEX(Source!$A$1:$Q$1000,MATCH('Chi tiết'!B295,Source!$B$1:$B$1000,0)+1,16)&lt;'Báo cáo'!$C$5,"Đi làm","Chốt trễ"),IF(INDEX(Source!$A$1:$Q$1000,MATCH('Chi tiết'!B295,Source!$B$1:$B$1000,0)+COUNTIFS(Source!$B$1:$B$1000,B295,Source!$Q$1:$Q$1000,"Sáng"),16)&lt;'Báo cáo'!$C$5,"Đi làm","Chốt trễ")))))))</f>
        <v/>
      </c>
      <c r="Q295" s="23" t="str">
        <f t="shared" si="28"/>
        <v/>
      </c>
      <c r="R295" s="14" t="str">
        <f t="shared" si="29"/>
        <v/>
      </c>
      <c r="S295" t="str">
        <f>IF(OR(_xlfn.NUMBERVALUE(E295)&gt;='Báo cáo'!$C$6,_xlfn.NUMBERVALUE(I295)&gt;='Báo cáo'!$C$6),CONCATENATE(_xlfn.NUMBERVALUE(E295),"/",_xlfn.NUMBERVALUE(I295)),"")</f>
        <v/>
      </c>
      <c r="T295" t="str">
        <f>IF(Q295="Vắng","",IF(M295&lt;='Báo cáo'!$C$7,M295,""))</f>
        <v/>
      </c>
      <c r="U295" t="str">
        <f ca="1">IF(COUNTIFS(Source!$B$1:$B$1000,'Chi tiết'!B295,Source!$S$1:$S$1000,"Có")=0,"",INDEX(Source!$A$1:$S$1000,MATCH('Chi tiết'!B295,Source!$B$1:$B$1000,0)-1+MATCH("Có",INDIRECT("Source!S"&amp;MATCH('Chi tiết'!B295,Source!$B$1:$B$1000,0)&amp;":S"&amp;MATCH('Chi tiết'!B295,Source!$B$1:$B$1000,0)+COUNTIF(Source!$B$1:$B$1000,'Chi tiết'!B295)),0),1))</f>
        <v/>
      </c>
      <c r="V295" s="2" t="str">
        <f>IF(B293="","",IF(N295&lt;='Báo cáo'!$C$9,N295,""))</f>
        <v/>
      </c>
    </row>
    <row r="296" spans="1:22" x14ac:dyDescent="0.25">
      <c r="A296" t="str">
        <v/>
      </c>
      <c r="B296" t="str">
        <v/>
      </c>
      <c r="C296" s="21" t="str">
        <v/>
      </c>
      <c r="D296" s="21" t="str">
        <v/>
      </c>
      <c r="E296" s="21" t="str">
        <v/>
      </c>
      <c r="F296" s="21" t="str">
        <v/>
      </c>
      <c r="G296" s="21" t="str">
        <v/>
      </c>
      <c r="H296" s="21" t="str">
        <v/>
      </c>
      <c r="I296" s="21" t="str">
        <v/>
      </c>
      <c r="J296" s="21" t="str">
        <v/>
      </c>
      <c r="K296" s="21" t="str">
        <v/>
      </c>
      <c r="L296" s="23" t="str">
        <f t="shared" si="24"/>
        <v/>
      </c>
      <c r="M296" s="24" t="str">
        <f t="shared" si="25"/>
        <v/>
      </c>
      <c r="N296" s="15" t="str">
        <f t="shared" si="26"/>
        <v/>
      </c>
      <c r="O296" s="23" t="str">
        <f t="shared" si="27"/>
        <v/>
      </c>
      <c r="P296" s="23" t="str">
        <f>IF(B296="","",
IF(NOT(ISNUMBER(H296)),"Vắng",
IF(C296=1,IF(INDEX(Source!$A$1:$Q$1000,MATCH('Chi tiết'!B296,Source!$B$1:$B$1000,0),16)&lt;'Báo cáo'!$C$5,"Đi làm","Chốt trễ"),
IF(AND(C296=2,O296="Chốt trễ"),IF(INDEX(Source!$A$1:$Q$1000,MATCH('Chi tiết'!B296,Source!$B$1:$B$1000,0)+1,16)&lt;'Báo cáo'!$C$5,"Đi làm","Chốt trễ"),
IF(AND(C296=12,O296="Đi làm"),IF(INDEX(Source!$A$1:$Q$1000,MATCH('Chi tiết'!B296,Source!$B$1:$B$1000,0)+COUNTIFS(Source!$B$1:$B$1000,B296,Source!$Q$1:$Q$1000,"Sáng"),16)&lt;'Báo cáo'!$C$5,"Đi làm","Chốt trễ"),IF(O296="Chốt trễ",IF(INDEX(Source!$A$1:$Q$1000,MATCH('Chi tiết'!B296,Source!$B$1:$B$1000,0)+1,16)&lt;'Báo cáo'!$C$5,"Đi làm","Chốt trễ"),IF(INDEX(Source!$A$1:$Q$1000,MATCH('Chi tiết'!B296,Source!$B$1:$B$1000,0)+COUNTIFS(Source!$B$1:$B$1000,B296,Source!$Q$1:$Q$1000,"Sáng"),16)&lt;'Báo cáo'!$C$5,"Đi làm","Chốt trễ")))))))</f>
        <v/>
      </c>
      <c r="Q296" s="23" t="str">
        <f t="shared" si="28"/>
        <v/>
      </c>
      <c r="R296" s="14" t="str">
        <f t="shared" si="29"/>
        <v/>
      </c>
      <c r="S296" t="str">
        <f>IF(OR(_xlfn.NUMBERVALUE(E296)&gt;='Báo cáo'!$C$6,_xlfn.NUMBERVALUE(I296)&gt;='Báo cáo'!$C$6),CONCATENATE(_xlfn.NUMBERVALUE(E296),"/",_xlfn.NUMBERVALUE(I296)),"")</f>
        <v/>
      </c>
      <c r="T296" t="str">
        <f>IF(Q296="Vắng","",IF(M296&lt;='Báo cáo'!$C$7,M296,""))</f>
        <v/>
      </c>
      <c r="U296" t="str">
        <f ca="1">IF(COUNTIFS(Source!$B$1:$B$1000,'Chi tiết'!B296,Source!$S$1:$S$1000,"Có")=0,"",INDEX(Source!$A$1:$S$1000,MATCH('Chi tiết'!B296,Source!$B$1:$B$1000,0)-1+MATCH("Có",INDIRECT("Source!S"&amp;MATCH('Chi tiết'!B296,Source!$B$1:$B$1000,0)&amp;":S"&amp;MATCH('Chi tiết'!B296,Source!$B$1:$B$1000,0)+COUNTIF(Source!$B$1:$B$1000,'Chi tiết'!B296)),0),1))</f>
        <v/>
      </c>
      <c r="V296" s="2" t="str">
        <f>IF(B294="","",IF(N296&lt;='Báo cáo'!$C$9,N296,""))</f>
        <v/>
      </c>
    </row>
    <row r="297" spans="1:22" x14ac:dyDescent="0.25">
      <c r="A297" t="str">
        <v/>
      </c>
      <c r="B297" t="str">
        <v/>
      </c>
      <c r="C297" s="21" t="str">
        <v/>
      </c>
      <c r="D297" s="21" t="str">
        <v/>
      </c>
      <c r="E297" s="21" t="str">
        <v/>
      </c>
      <c r="F297" s="21" t="str">
        <v/>
      </c>
      <c r="G297" s="21" t="str">
        <v/>
      </c>
      <c r="H297" s="21" t="str">
        <v/>
      </c>
      <c r="I297" s="21" t="str">
        <v/>
      </c>
      <c r="J297" s="21" t="str">
        <v/>
      </c>
      <c r="K297" s="21" t="str">
        <v/>
      </c>
      <c r="L297" s="23" t="str">
        <f t="shared" si="24"/>
        <v/>
      </c>
      <c r="M297" s="24" t="str">
        <f t="shared" si="25"/>
        <v/>
      </c>
      <c r="N297" s="15" t="str">
        <f t="shared" si="26"/>
        <v/>
      </c>
      <c r="O297" s="23" t="str">
        <f t="shared" si="27"/>
        <v/>
      </c>
      <c r="P297" s="23" t="str">
        <f>IF(B297="","",
IF(NOT(ISNUMBER(H297)),"Vắng",
IF(C297=1,IF(INDEX(Source!$A$1:$Q$1000,MATCH('Chi tiết'!B297,Source!$B$1:$B$1000,0),16)&lt;'Báo cáo'!$C$5,"Đi làm","Chốt trễ"),
IF(AND(C297=2,O297="Chốt trễ"),IF(INDEX(Source!$A$1:$Q$1000,MATCH('Chi tiết'!B297,Source!$B$1:$B$1000,0)+1,16)&lt;'Báo cáo'!$C$5,"Đi làm","Chốt trễ"),
IF(AND(C297=12,O297="Đi làm"),IF(INDEX(Source!$A$1:$Q$1000,MATCH('Chi tiết'!B297,Source!$B$1:$B$1000,0)+COUNTIFS(Source!$B$1:$B$1000,B297,Source!$Q$1:$Q$1000,"Sáng"),16)&lt;'Báo cáo'!$C$5,"Đi làm","Chốt trễ"),IF(O297="Chốt trễ",IF(INDEX(Source!$A$1:$Q$1000,MATCH('Chi tiết'!B297,Source!$B$1:$B$1000,0)+1,16)&lt;'Báo cáo'!$C$5,"Đi làm","Chốt trễ"),IF(INDEX(Source!$A$1:$Q$1000,MATCH('Chi tiết'!B297,Source!$B$1:$B$1000,0)+COUNTIFS(Source!$B$1:$B$1000,B297,Source!$Q$1:$Q$1000,"Sáng"),16)&lt;'Báo cáo'!$C$5,"Đi làm","Chốt trễ")))))))</f>
        <v/>
      </c>
      <c r="Q297" s="23" t="str">
        <f t="shared" si="28"/>
        <v/>
      </c>
      <c r="R297" s="14" t="str">
        <f t="shared" si="29"/>
        <v/>
      </c>
      <c r="S297" t="str">
        <f>IF(OR(_xlfn.NUMBERVALUE(E297)&gt;='Báo cáo'!$C$6,_xlfn.NUMBERVALUE(I297)&gt;='Báo cáo'!$C$6),CONCATENATE(_xlfn.NUMBERVALUE(E297),"/",_xlfn.NUMBERVALUE(I297)),"")</f>
        <v/>
      </c>
      <c r="T297" t="str">
        <f>IF(Q297="Vắng","",IF(M297&lt;='Báo cáo'!$C$7,M297,""))</f>
        <v/>
      </c>
      <c r="U297" t="str">
        <f ca="1">IF(COUNTIFS(Source!$B$1:$B$1000,'Chi tiết'!B297,Source!$S$1:$S$1000,"Có")=0,"",INDEX(Source!$A$1:$S$1000,MATCH('Chi tiết'!B297,Source!$B$1:$B$1000,0)-1+MATCH("Có",INDIRECT("Source!S"&amp;MATCH('Chi tiết'!B297,Source!$B$1:$B$1000,0)&amp;":S"&amp;MATCH('Chi tiết'!B297,Source!$B$1:$B$1000,0)+COUNTIF(Source!$B$1:$B$1000,'Chi tiết'!B297)),0),1))</f>
        <v/>
      </c>
      <c r="V297" s="2" t="str">
        <f>IF(B295="","",IF(N297&lt;='Báo cáo'!$C$9,N297,""))</f>
        <v/>
      </c>
    </row>
    <row r="298" spans="1:22" x14ac:dyDescent="0.25">
      <c r="A298" t="str">
        <v/>
      </c>
      <c r="B298" t="str">
        <v/>
      </c>
      <c r="C298" s="21" t="str">
        <v/>
      </c>
      <c r="D298" s="21" t="str">
        <v/>
      </c>
      <c r="E298" s="21" t="str">
        <v/>
      </c>
      <c r="F298" s="21" t="str">
        <v/>
      </c>
      <c r="G298" s="21" t="str">
        <v/>
      </c>
      <c r="H298" s="21" t="str">
        <v/>
      </c>
      <c r="I298" s="21" t="str">
        <v/>
      </c>
      <c r="J298" s="21" t="str">
        <v/>
      </c>
      <c r="K298" s="21" t="str">
        <v/>
      </c>
      <c r="L298" s="23" t="str">
        <f t="shared" si="24"/>
        <v/>
      </c>
      <c r="M298" s="24" t="str">
        <f t="shared" si="25"/>
        <v/>
      </c>
      <c r="N298" s="15" t="str">
        <f t="shared" si="26"/>
        <v/>
      </c>
      <c r="O298" s="23" t="str">
        <f t="shared" si="27"/>
        <v/>
      </c>
      <c r="P298" s="23" t="str">
        <f>IF(B298="","",
IF(NOT(ISNUMBER(H298)),"Vắng",
IF(C298=1,IF(INDEX(Source!$A$1:$Q$1000,MATCH('Chi tiết'!B298,Source!$B$1:$B$1000,0),16)&lt;'Báo cáo'!$C$5,"Đi làm","Chốt trễ"),
IF(AND(C298=2,O298="Chốt trễ"),IF(INDEX(Source!$A$1:$Q$1000,MATCH('Chi tiết'!B298,Source!$B$1:$B$1000,0)+1,16)&lt;'Báo cáo'!$C$5,"Đi làm","Chốt trễ"),
IF(AND(C298=12,O298="Đi làm"),IF(INDEX(Source!$A$1:$Q$1000,MATCH('Chi tiết'!B298,Source!$B$1:$B$1000,0)+COUNTIFS(Source!$B$1:$B$1000,B298,Source!$Q$1:$Q$1000,"Sáng"),16)&lt;'Báo cáo'!$C$5,"Đi làm","Chốt trễ"),IF(O298="Chốt trễ",IF(INDEX(Source!$A$1:$Q$1000,MATCH('Chi tiết'!B298,Source!$B$1:$B$1000,0)+1,16)&lt;'Báo cáo'!$C$5,"Đi làm","Chốt trễ"),IF(INDEX(Source!$A$1:$Q$1000,MATCH('Chi tiết'!B298,Source!$B$1:$B$1000,0)+COUNTIFS(Source!$B$1:$B$1000,B298,Source!$Q$1:$Q$1000,"Sáng"),16)&lt;'Báo cáo'!$C$5,"Đi làm","Chốt trễ")))))))</f>
        <v/>
      </c>
      <c r="Q298" s="23" t="str">
        <f t="shared" si="28"/>
        <v/>
      </c>
      <c r="R298" s="14" t="str">
        <f t="shared" si="29"/>
        <v/>
      </c>
      <c r="S298" t="str">
        <f>IF(OR(_xlfn.NUMBERVALUE(E298)&gt;='Báo cáo'!$C$6,_xlfn.NUMBERVALUE(I298)&gt;='Báo cáo'!$C$6),CONCATENATE(_xlfn.NUMBERVALUE(E298),"/",_xlfn.NUMBERVALUE(I298)),"")</f>
        <v/>
      </c>
      <c r="T298" t="str">
        <f>IF(Q298="Vắng","",IF(M298&lt;='Báo cáo'!$C$7,M298,""))</f>
        <v/>
      </c>
      <c r="U298" t="str">
        <f ca="1">IF(COUNTIFS(Source!$B$1:$B$1000,'Chi tiết'!B298,Source!$S$1:$S$1000,"Có")=0,"",INDEX(Source!$A$1:$S$1000,MATCH('Chi tiết'!B298,Source!$B$1:$B$1000,0)-1+MATCH("Có",INDIRECT("Source!S"&amp;MATCH('Chi tiết'!B298,Source!$B$1:$B$1000,0)&amp;":S"&amp;MATCH('Chi tiết'!B298,Source!$B$1:$B$1000,0)+COUNTIF(Source!$B$1:$B$1000,'Chi tiết'!B298)),0),1))</f>
        <v/>
      </c>
      <c r="V298" s="2" t="str">
        <f>IF(B296="","",IF(N298&lt;='Báo cáo'!$C$9,N298,""))</f>
        <v/>
      </c>
    </row>
    <row r="299" spans="1:22" x14ac:dyDescent="0.25">
      <c r="A299" t="str">
        <v/>
      </c>
      <c r="B299" t="str">
        <v/>
      </c>
      <c r="C299" s="21" t="str">
        <v/>
      </c>
      <c r="D299" s="21" t="str">
        <v/>
      </c>
      <c r="E299" s="21" t="str">
        <v/>
      </c>
      <c r="F299" s="21" t="str">
        <v/>
      </c>
      <c r="G299" s="21" t="str">
        <v/>
      </c>
      <c r="H299" s="21" t="str">
        <v/>
      </c>
      <c r="I299" s="21" t="str">
        <v/>
      </c>
      <c r="J299" s="21" t="str">
        <v/>
      </c>
      <c r="K299" s="21" t="str">
        <v/>
      </c>
      <c r="L299" s="23" t="str">
        <f t="shared" si="24"/>
        <v/>
      </c>
      <c r="M299" s="24" t="str">
        <f t="shared" si="25"/>
        <v/>
      </c>
      <c r="N299" s="15" t="str">
        <f t="shared" si="26"/>
        <v/>
      </c>
      <c r="O299" s="23" t="str">
        <f t="shared" si="27"/>
        <v/>
      </c>
      <c r="P299" s="23" t="str">
        <f>IF(B299="","",
IF(NOT(ISNUMBER(H299)),"Vắng",
IF(C299=1,IF(INDEX(Source!$A$1:$Q$1000,MATCH('Chi tiết'!B299,Source!$B$1:$B$1000,0),16)&lt;'Báo cáo'!$C$5,"Đi làm","Chốt trễ"),
IF(AND(C299=2,O299="Chốt trễ"),IF(INDEX(Source!$A$1:$Q$1000,MATCH('Chi tiết'!B299,Source!$B$1:$B$1000,0)+1,16)&lt;'Báo cáo'!$C$5,"Đi làm","Chốt trễ"),
IF(AND(C299=12,O299="Đi làm"),IF(INDEX(Source!$A$1:$Q$1000,MATCH('Chi tiết'!B299,Source!$B$1:$B$1000,0)+COUNTIFS(Source!$B$1:$B$1000,B299,Source!$Q$1:$Q$1000,"Sáng"),16)&lt;'Báo cáo'!$C$5,"Đi làm","Chốt trễ"),IF(O299="Chốt trễ",IF(INDEX(Source!$A$1:$Q$1000,MATCH('Chi tiết'!B299,Source!$B$1:$B$1000,0)+1,16)&lt;'Báo cáo'!$C$5,"Đi làm","Chốt trễ"),IF(INDEX(Source!$A$1:$Q$1000,MATCH('Chi tiết'!B299,Source!$B$1:$B$1000,0)+COUNTIFS(Source!$B$1:$B$1000,B299,Source!$Q$1:$Q$1000,"Sáng"),16)&lt;'Báo cáo'!$C$5,"Đi làm","Chốt trễ")))))))</f>
        <v/>
      </c>
      <c r="Q299" s="23" t="str">
        <f t="shared" si="28"/>
        <v/>
      </c>
      <c r="R299" s="14" t="str">
        <f t="shared" si="29"/>
        <v/>
      </c>
      <c r="S299" t="str">
        <f>IF(OR(_xlfn.NUMBERVALUE(E299)&gt;='Báo cáo'!$C$6,_xlfn.NUMBERVALUE(I299)&gt;='Báo cáo'!$C$6),CONCATENATE(_xlfn.NUMBERVALUE(E299),"/",_xlfn.NUMBERVALUE(I299)),"")</f>
        <v/>
      </c>
      <c r="T299" t="str">
        <f>IF(Q299="Vắng","",IF(M299&lt;='Báo cáo'!$C$7,M299,""))</f>
        <v/>
      </c>
      <c r="U299" t="str">
        <f ca="1">IF(COUNTIFS(Source!$B$1:$B$1000,'Chi tiết'!B299,Source!$S$1:$S$1000,"Có")=0,"",INDEX(Source!$A$1:$S$1000,MATCH('Chi tiết'!B299,Source!$B$1:$B$1000,0)-1+MATCH("Có",INDIRECT("Source!S"&amp;MATCH('Chi tiết'!B299,Source!$B$1:$B$1000,0)&amp;":S"&amp;MATCH('Chi tiết'!B299,Source!$B$1:$B$1000,0)+COUNTIF(Source!$B$1:$B$1000,'Chi tiết'!B299)),0),1))</f>
        <v/>
      </c>
      <c r="V299" s="2" t="str">
        <f>IF(B297="","",IF(N299&lt;='Báo cáo'!$C$9,N299,""))</f>
        <v/>
      </c>
    </row>
    <row r="300" spans="1:22" x14ac:dyDescent="0.25">
      <c r="A300" t="str">
        <v/>
      </c>
      <c r="B300" t="str">
        <v/>
      </c>
      <c r="C300" s="21" t="str">
        <v/>
      </c>
      <c r="D300" s="21" t="str">
        <v/>
      </c>
      <c r="E300" s="21" t="str">
        <v/>
      </c>
      <c r="F300" s="21" t="str">
        <v/>
      </c>
      <c r="G300" s="21" t="str">
        <v/>
      </c>
      <c r="H300" s="21" t="str">
        <v/>
      </c>
      <c r="I300" s="21" t="str">
        <v/>
      </c>
      <c r="J300" s="21" t="str">
        <v/>
      </c>
      <c r="K300" s="21" t="str">
        <v/>
      </c>
      <c r="L300" s="23" t="str">
        <f t="shared" si="24"/>
        <v/>
      </c>
      <c r="M300" s="24" t="str">
        <f t="shared" si="25"/>
        <v/>
      </c>
      <c r="N300" s="15" t="str">
        <f t="shared" si="26"/>
        <v/>
      </c>
      <c r="O300" s="23" t="str">
        <f t="shared" si="27"/>
        <v/>
      </c>
      <c r="P300" s="23" t="str">
        <f>IF(B300="","",
IF(NOT(ISNUMBER(H300)),"Vắng",
IF(C300=1,IF(INDEX(Source!$A$1:$Q$1000,MATCH('Chi tiết'!B300,Source!$B$1:$B$1000,0),16)&lt;'Báo cáo'!$C$5,"Đi làm","Chốt trễ"),
IF(AND(C300=2,O300="Chốt trễ"),IF(INDEX(Source!$A$1:$Q$1000,MATCH('Chi tiết'!B300,Source!$B$1:$B$1000,0)+1,16)&lt;'Báo cáo'!$C$5,"Đi làm","Chốt trễ"),
IF(AND(C300=12,O300="Đi làm"),IF(INDEX(Source!$A$1:$Q$1000,MATCH('Chi tiết'!B300,Source!$B$1:$B$1000,0)+COUNTIFS(Source!$B$1:$B$1000,B300,Source!$Q$1:$Q$1000,"Sáng"),16)&lt;'Báo cáo'!$C$5,"Đi làm","Chốt trễ"),IF(O300="Chốt trễ",IF(INDEX(Source!$A$1:$Q$1000,MATCH('Chi tiết'!B300,Source!$B$1:$B$1000,0)+1,16)&lt;'Báo cáo'!$C$5,"Đi làm","Chốt trễ"),IF(INDEX(Source!$A$1:$Q$1000,MATCH('Chi tiết'!B300,Source!$B$1:$B$1000,0)+COUNTIFS(Source!$B$1:$B$1000,B300,Source!$Q$1:$Q$1000,"Sáng"),16)&lt;'Báo cáo'!$C$5,"Đi làm","Chốt trễ")))))))</f>
        <v/>
      </c>
      <c r="Q300" s="23" t="str">
        <f t="shared" si="28"/>
        <v/>
      </c>
      <c r="R300" s="14" t="str">
        <f t="shared" si="29"/>
        <v/>
      </c>
      <c r="S300" t="str">
        <f>IF(OR(_xlfn.NUMBERVALUE(E300)&gt;='Báo cáo'!$C$6,_xlfn.NUMBERVALUE(I300)&gt;='Báo cáo'!$C$6),CONCATENATE(_xlfn.NUMBERVALUE(E300),"/",_xlfn.NUMBERVALUE(I300)),"")</f>
        <v/>
      </c>
      <c r="T300" t="str">
        <f>IF(Q300="Vắng","",IF(M300&lt;='Báo cáo'!$C$7,M300,""))</f>
        <v/>
      </c>
      <c r="U300" t="str">
        <f ca="1">IF(COUNTIFS(Source!$B$1:$B$1000,'Chi tiết'!B300,Source!$S$1:$S$1000,"Có")=0,"",INDEX(Source!$A$1:$S$1000,MATCH('Chi tiết'!B300,Source!$B$1:$B$1000,0)-1+MATCH("Có",INDIRECT("Source!S"&amp;MATCH('Chi tiết'!B300,Source!$B$1:$B$1000,0)&amp;":S"&amp;MATCH('Chi tiết'!B300,Source!$B$1:$B$1000,0)+COUNTIF(Source!$B$1:$B$1000,'Chi tiết'!B300)),0),1))</f>
        <v/>
      </c>
      <c r="V300" s="2" t="str">
        <f>IF(B298="","",IF(N300&lt;='Báo cáo'!$C$9,N300,""))</f>
        <v/>
      </c>
    </row>
    <row r="301" spans="1:22" x14ac:dyDescent="0.25">
      <c r="A301" t="str">
        <v/>
      </c>
      <c r="B301" t="str">
        <v/>
      </c>
      <c r="C301" s="21" t="str">
        <v/>
      </c>
      <c r="D301" s="21" t="str">
        <v/>
      </c>
      <c r="E301" s="21" t="str">
        <v/>
      </c>
      <c r="F301" s="21" t="str">
        <v/>
      </c>
      <c r="G301" s="21" t="str">
        <v/>
      </c>
      <c r="H301" s="21" t="str">
        <v/>
      </c>
      <c r="I301" s="21" t="str">
        <v/>
      </c>
      <c r="J301" s="21" t="str">
        <v/>
      </c>
      <c r="K301" s="21" t="str">
        <v/>
      </c>
      <c r="L301" s="23" t="str">
        <f t="shared" si="24"/>
        <v/>
      </c>
      <c r="M301" s="24" t="str">
        <f t="shared" si="25"/>
        <v/>
      </c>
      <c r="N301" s="15" t="str">
        <f t="shared" si="26"/>
        <v/>
      </c>
      <c r="O301" s="23" t="str">
        <f t="shared" si="27"/>
        <v/>
      </c>
      <c r="P301" s="23" t="str">
        <f>IF(B301="","",
IF(NOT(ISNUMBER(H301)),"Vắng",
IF(C301=1,IF(INDEX(Source!$A$1:$Q$1000,MATCH('Chi tiết'!B301,Source!$B$1:$B$1000,0),16)&lt;'Báo cáo'!$C$5,"Đi làm","Chốt trễ"),
IF(AND(C301=2,O301="Chốt trễ"),IF(INDEX(Source!$A$1:$Q$1000,MATCH('Chi tiết'!B301,Source!$B$1:$B$1000,0)+1,16)&lt;'Báo cáo'!$C$5,"Đi làm","Chốt trễ"),
IF(AND(C301=12,O301="Đi làm"),IF(INDEX(Source!$A$1:$Q$1000,MATCH('Chi tiết'!B301,Source!$B$1:$B$1000,0)+COUNTIFS(Source!$B$1:$B$1000,B301,Source!$Q$1:$Q$1000,"Sáng"),16)&lt;'Báo cáo'!$C$5,"Đi làm","Chốt trễ"),IF(O301="Chốt trễ",IF(INDEX(Source!$A$1:$Q$1000,MATCH('Chi tiết'!B301,Source!$B$1:$B$1000,0)+1,16)&lt;'Báo cáo'!$C$5,"Đi làm","Chốt trễ"),IF(INDEX(Source!$A$1:$Q$1000,MATCH('Chi tiết'!B301,Source!$B$1:$B$1000,0)+COUNTIFS(Source!$B$1:$B$1000,B301,Source!$Q$1:$Q$1000,"Sáng"),16)&lt;'Báo cáo'!$C$5,"Đi làm","Chốt trễ")))))))</f>
        <v/>
      </c>
      <c r="Q301" s="23" t="str">
        <f t="shared" si="28"/>
        <v/>
      </c>
      <c r="R301" s="14" t="str">
        <f t="shared" si="29"/>
        <v/>
      </c>
      <c r="S301" t="str">
        <f>IF(OR(_xlfn.NUMBERVALUE(E301)&gt;='Báo cáo'!$C$6,_xlfn.NUMBERVALUE(I301)&gt;='Báo cáo'!$C$6),CONCATENATE(_xlfn.NUMBERVALUE(E301),"/",_xlfn.NUMBERVALUE(I301)),"")</f>
        <v/>
      </c>
      <c r="T301" t="str">
        <f>IF(Q301="Vắng","",IF(M301&lt;='Báo cáo'!$C$7,M301,""))</f>
        <v/>
      </c>
      <c r="U301" t="str">
        <f ca="1">IF(COUNTIFS(Source!$B$1:$B$1000,'Chi tiết'!B301,Source!$S$1:$S$1000,"Có")=0,"",INDEX(Source!$A$1:$S$1000,MATCH('Chi tiết'!B301,Source!$B$1:$B$1000,0)-1+MATCH("Có",INDIRECT("Source!S"&amp;MATCH('Chi tiết'!B301,Source!$B$1:$B$1000,0)&amp;":S"&amp;MATCH('Chi tiết'!B301,Source!$B$1:$B$1000,0)+COUNTIF(Source!$B$1:$B$1000,'Chi tiết'!B301)),0),1))</f>
        <v/>
      </c>
      <c r="V301" s="2" t="str">
        <f>IF(B299="","",IF(N301&lt;='Báo cáo'!$C$9,N301,""))</f>
        <v/>
      </c>
    </row>
    <row r="302" spans="1:22" x14ac:dyDescent="0.25">
      <c r="A302" t="str">
        <v/>
      </c>
      <c r="B302" t="str">
        <v/>
      </c>
      <c r="C302" s="21" t="str">
        <v/>
      </c>
      <c r="D302" s="21" t="str">
        <v/>
      </c>
      <c r="E302" s="21" t="str">
        <v/>
      </c>
      <c r="F302" s="21" t="str">
        <v/>
      </c>
      <c r="G302" s="21" t="str">
        <v/>
      </c>
      <c r="H302" s="21" t="str">
        <v/>
      </c>
      <c r="I302" s="21" t="str">
        <v/>
      </c>
      <c r="J302" s="21" t="str">
        <v/>
      </c>
      <c r="K302" s="21" t="str">
        <v/>
      </c>
      <c r="L302" s="23" t="str">
        <f t="shared" si="24"/>
        <v/>
      </c>
      <c r="M302" s="24" t="str">
        <f t="shared" si="25"/>
        <v/>
      </c>
      <c r="N302" s="15" t="str">
        <f t="shared" si="26"/>
        <v/>
      </c>
      <c r="O302" s="23" t="str">
        <f t="shared" si="27"/>
        <v/>
      </c>
      <c r="P302" s="23" t="str">
        <f>IF(B302="","",
IF(NOT(ISNUMBER(H302)),"Vắng",
IF(C302=1,IF(INDEX(Source!$A$1:$Q$1000,MATCH('Chi tiết'!B302,Source!$B$1:$B$1000,0),16)&lt;'Báo cáo'!$C$5,"Đi làm","Chốt trễ"),
IF(AND(C302=2,O302="Chốt trễ"),IF(INDEX(Source!$A$1:$Q$1000,MATCH('Chi tiết'!B302,Source!$B$1:$B$1000,0)+1,16)&lt;'Báo cáo'!$C$5,"Đi làm","Chốt trễ"),
IF(AND(C302=12,O302="Đi làm"),IF(INDEX(Source!$A$1:$Q$1000,MATCH('Chi tiết'!B302,Source!$B$1:$B$1000,0)+COUNTIFS(Source!$B$1:$B$1000,B302,Source!$Q$1:$Q$1000,"Sáng"),16)&lt;'Báo cáo'!$C$5,"Đi làm","Chốt trễ"),IF(O302="Chốt trễ",IF(INDEX(Source!$A$1:$Q$1000,MATCH('Chi tiết'!B302,Source!$B$1:$B$1000,0)+1,16)&lt;'Báo cáo'!$C$5,"Đi làm","Chốt trễ"),IF(INDEX(Source!$A$1:$Q$1000,MATCH('Chi tiết'!B302,Source!$B$1:$B$1000,0)+COUNTIFS(Source!$B$1:$B$1000,B302,Source!$Q$1:$Q$1000,"Sáng"),16)&lt;'Báo cáo'!$C$5,"Đi làm","Chốt trễ")))))))</f>
        <v/>
      </c>
      <c r="Q302" s="23" t="str">
        <f t="shared" si="28"/>
        <v/>
      </c>
      <c r="R302" s="14" t="str">
        <f t="shared" si="29"/>
        <v/>
      </c>
      <c r="S302" t="str">
        <f>IF(OR(_xlfn.NUMBERVALUE(E302)&gt;='Báo cáo'!$C$6,_xlfn.NUMBERVALUE(I302)&gt;='Báo cáo'!$C$6),CONCATENATE(_xlfn.NUMBERVALUE(E302),"/",_xlfn.NUMBERVALUE(I302)),"")</f>
        <v/>
      </c>
      <c r="T302" t="str">
        <f>IF(Q302="Vắng","",IF(M302&lt;='Báo cáo'!$C$7,M302,""))</f>
        <v/>
      </c>
      <c r="U302" t="str">
        <f ca="1">IF(COUNTIFS(Source!$B$1:$B$1000,'Chi tiết'!B302,Source!$S$1:$S$1000,"Có")=0,"",INDEX(Source!$A$1:$S$1000,MATCH('Chi tiết'!B302,Source!$B$1:$B$1000,0)-1+MATCH("Có",INDIRECT("Source!S"&amp;MATCH('Chi tiết'!B302,Source!$B$1:$B$1000,0)&amp;":S"&amp;MATCH('Chi tiết'!B302,Source!$B$1:$B$1000,0)+COUNTIF(Source!$B$1:$B$1000,'Chi tiết'!B302)),0),1))</f>
        <v/>
      </c>
      <c r="V302" s="2" t="str">
        <f>IF(B300="","",IF(N302&lt;='Báo cáo'!$C$9,N302,""))</f>
        <v/>
      </c>
    </row>
    <row r="303" spans="1:22" x14ac:dyDescent="0.25">
      <c r="A303" t="str">
        <v/>
      </c>
      <c r="B303" t="str">
        <v/>
      </c>
      <c r="C303" s="21" t="str">
        <v/>
      </c>
      <c r="D303" s="21" t="str">
        <v/>
      </c>
      <c r="E303" s="21" t="str">
        <v/>
      </c>
      <c r="F303" s="21" t="str">
        <v/>
      </c>
      <c r="G303" s="21" t="str">
        <v/>
      </c>
      <c r="H303" s="21" t="str">
        <v/>
      </c>
      <c r="I303" s="21" t="str">
        <v/>
      </c>
      <c r="J303" s="21" t="str">
        <v/>
      </c>
      <c r="K303" s="21" t="str">
        <v/>
      </c>
      <c r="L303" s="23" t="str">
        <f t="shared" si="24"/>
        <v/>
      </c>
      <c r="M303" s="24" t="str">
        <f t="shared" si="25"/>
        <v/>
      </c>
      <c r="N303" s="15" t="str">
        <f t="shared" si="26"/>
        <v/>
      </c>
      <c r="O303" s="23" t="str">
        <f t="shared" si="27"/>
        <v/>
      </c>
      <c r="P303" s="23" t="str">
        <f>IF(B303="","",
IF(NOT(ISNUMBER(H303)),"Vắng",
IF(C303=1,IF(INDEX(Source!$A$1:$Q$1000,MATCH('Chi tiết'!B303,Source!$B$1:$B$1000,0),16)&lt;'Báo cáo'!$C$5,"Đi làm","Chốt trễ"),
IF(AND(C303=2,O303="Chốt trễ"),IF(INDEX(Source!$A$1:$Q$1000,MATCH('Chi tiết'!B303,Source!$B$1:$B$1000,0)+1,16)&lt;'Báo cáo'!$C$5,"Đi làm","Chốt trễ"),
IF(AND(C303=12,O303="Đi làm"),IF(INDEX(Source!$A$1:$Q$1000,MATCH('Chi tiết'!B303,Source!$B$1:$B$1000,0)+COUNTIFS(Source!$B$1:$B$1000,B303,Source!$Q$1:$Q$1000,"Sáng"),16)&lt;'Báo cáo'!$C$5,"Đi làm","Chốt trễ"),IF(O303="Chốt trễ",IF(INDEX(Source!$A$1:$Q$1000,MATCH('Chi tiết'!B303,Source!$B$1:$B$1000,0)+1,16)&lt;'Báo cáo'!$C$5,"Đi làm","Chốt trễ"),IF(INDEX(Source!$A$1:$Q$1000,MATCH('Chi tiết'!B303,Source!$B$1:$B$1000,0)+COUNTIFS(Source!$B$1:$B$1000,B303,Source!$Q$1:$Q$1000,"Sáng"),16)&lt;'Báo cáo'!$C$5,"Đi làm","Chốt trễ")))))))</f>
        <v/>
      </c>
      <c r="Q303" s="23" t="str">
        <f t="shared" si="28"/>
        <v/>
      </c>
      <c r="R303" s="14" t="str">
        <f t="shared" si="29"/>
        <v/>
      </c>
      <c r="S303" t="str">
        <f>IF(OR(_xlfn.NUMBERVALUE(E303)&gt;='Báo cáo'!$C$6,_xlfn.NUMBERVALUE(I303)&gt;='Báo cáo'!$C$6),CONCATENATE(_xlfn.NUMBERVALUE(E303),"/",_xlfn.NUMBERVALUE(I303)),"")</f>
        <v/>
      </c>
      <c r="T303" t="str">
        <f>IF(Q303="Vắng","",IF(M303&lt;='Báo cáo'!$C$7,M303,""))</f>
        <v/>
      </c>
      <c r="U303" t="str">
        <f ca="1">IF(COUNTIFS(Source!$B$1:$B$1000,'Chi tiết'!B303,Source!$S$1:$S$1000,"Có")=0,"",INDEX(Source!$A$1:$S$1000,MATCH('Chi tiết'!B303,Source!$B$1:$B$1000,0)-1+MATCH("Có",INDIRECT("Source!S"&amp;MATCH('Chi tiết'!B303,Source!$B$1:$B$1000,0)&amp;":S"&amp;MATCH('Chi tiết'!B303,Source!$B$1:$B$1000,0)+COUNTIF(Source!$B$1:$B$1000,'Chi tiết'!B303)),0),1))</f>
        <v/>
      </c>
      <c r="V303" s="2" t="str">
        <f>IF(B301="","",IF(N303&lt;='Báo cáo'!$C$9,N303,""))</f>
        <v/>
      </c>
    </row>
    <row r="304" spans="1:22" x14ac:dyDescent="0.25">
      <c r="A304" t="str">
        <v/>
      </c>
      <c r="B304" t="str">
        <v/>
      </c>
      <c r="C304" s="21" t="str">
        <v/>
      </c>
      <c r="D304" s="21" t="str">
        <v/>
      </c>
      <c r="E304" s="21" t="str">
        <v/>
      </c>
      <c r="F304" s="21" t="str">
        <v/>
      </c>
      <c r="G304" s="21" t="str">
        <v/>
      </c>
      <c r="H304" s="21" t="str">
        <v/>
      </c>
      <c r="I304" s="21" t="str">
        <v/>
      </c>
      <c r="J304" s="21" t="str">
        <v/>
      </c>
      <c r="K304" s="21" t="str">
        <v/>
      </c>
      <c r="L304" s="23" t="str">
        <f t="shared" si="24"/>
        <v/>
      </c>
      <c r="M304" s="24" t="str">
        <f t="shared" si="25"/>
        <v/>
      </c>
      <c r="N304" s="15" t="str">
        <f t="shared" si="26"/>
        <v/>
      </c>
      <c r="O304" s="23" t="str">
        <f t="shared" si="27"/>
        <v/>
      </c>
      <c r="P304" s="23" t="str">
        <f>IF(B304="","",
IF(NOT(ISNUMBER(H304)),"Vắng",
IF(C304=1,IF(INDEX(Source!$A$1:$Q$1000,MATCH('Chi tiết'!B304,Source!$B$1:$B$1000,0),16)&lt;'Báo cáo'!$C$5,"Đi làm","Chốt trễ"),
IF(AND(C304=2,O304="Chốt trễ"),IF(INDEX(Source!$A$1:$Q$1000,MATCH('Chi tiết'!B304,Source!$B$1:$B$1000,0)+1,16)&lt;'Báo cáo'!$C$5,"Đi làm","Chốt trễ"),
IF(AND(C304=12,O304="Đi làm"),IF(INDEX(Source!$A$1:$Q$1000,MATCH('Chi tiết'!B304,Source!$B$1:$B$1000,0)+COUNTIFS(Source!$B$1:$B$1000,B304,Source!$Q$1:$Q$1000,"Sáng"),16)&lt;'Báo cáo'!$C$5,"Đi làm","Chốt trễ"),IF(O304="Chốt trễ",IF(INDEX(Source!$A$1:$Q$1000,MATCH('Chi tiết'!B304,Source!$B$1:$B$1000,0)+1,16)&lt;'Báo cáo'!$C$5,"Đi làm","Chốt trễ"),IF(INDEX(Source!$A$1:$Q$1000,MATCH('Chi tiết'!B304,Source!$B$1:$B$1000,0)+COUNTIFS(Source!$B$1:$B$1000,B304,Source!$Q$1:$Q$1000,"Sáng"),16)&lt;'Báo cáo'!$C$5,"Đi làm","Chốt trễ")))))))</f>
        <v/>
      </c>
      <c r="Q304" s="23" t="str">
        <f t="shared" si="28"/>
        <v/>
      </c>
      <c r="R304" s="14" t="str">
        <f t="shared" si="29"/>
        <v/>
      </c>
      <c r="S304" t="str">
        <f>IF(OR(_xlfn.NUMBERVALUE(E304)&gt;='Báo cáo'!$C$6,_xlfn.NUMBERVALUE(I304)&gt;='Báo cáo'!$C$6),CONCATENATE(_xlfn.NUMBERVALUE(E304),"/",_xlfn.NUMBERVALUE(I304)),"")</f>
        <v/>
      </c>
      <c r="T304" t="str">
        <f>IF(Q304="Vắng","",IF(M304&lt;='Báo cáo'!$C$7,M304,""))</f>
        <v/>
      </c>
      <c r="U304" t="str">
        <f ca="1">IF(COUNTIFS(Source!$B$1:$B$1000,'Chi tiết'!B304,Source!$S$1:$S$1000,"Có")=0,"",INDEX(Source!$A$1:$S$1000,MATCH('Chi tiết'!B304,Source!$B$1:$B$1000,0)-1+MATCH("Có",INDIRECT("Source!S"&amp;MATCH('Chi tiết'!B304,Source!$B$1:$B$1000,0)&amp;":S"&amp;MATCH('Chi tiết'!B304,Source!$B$1:$B$1000,0)+COUNTIF(Source!$B$1:$B$1000,'Chi tiết'!B304)),0),1))</f>
        <v/>
      </c>
      <c r="V304" s="2" t="str">
        <f>IF(B302="","",IF(N304&lt;='Báo cáo'!$C$9,N304,""))</f>
        <v/>
      </c>
    </row>
    <row r="305" spans="1:22" x14ac:dyDescent="0.25">
      <c r="A305" t="str">
        <v/>
      </c>
      <c r="B305" t="str">
        <v/>
      </c>
      <c r="C305" s="21" t="str">
        <v/>
      </c>
      <c r="D305" s="21" t="str">
        <v/>
      </c>
      <c r="E305" s="21" t="str">
        <v/>
      </c>
      <c r="F305" s="21" t="str">
        <v/>
      </c>
      <c r="G305" s="21" t="str">
        <v/>
      </c>
      <c r="H305" s="21" t="str">
        <v/>
      </c>
      <c r="I305" s="21" t="str">
        <v/>
      </c>
      <c r="J305" s="21" t="str">
        <v/>
      </c>
      <c r="K305" s="21" t="str">
        <v/>
      </c>
      <c r="L305" s="23" t="str">
        <f t="shared" si="24"/>
        <v/>
      </c>
      <c r="M305" s="24" t="str">
        <f t="shared" si="25"/>
        <v/>
      </c>
      <c r="N305" s="15" t="str">
        <f t="shared" si="26"/>
        <v/>
      </c>
      <c r="O305" s="23" t="str">
        <f t="shared" si="27"/>
        <v/>
      </c>
      <c r="P305" s="23" t="str">
        <f>IF(B305="","",
IF(NOT(ISNUMBER(H305)),"Vắng",
IF(C305=1,IF(INDEX(Source!$A$1:$Q$1000,MATCH('Chi tiết'!B305,Source!$B$1:$B$1000,0),16)&lt;'Báo cáo'!$C$5,"Đi làm","Chốt trễ"),
IF(AND(C305=2,O305="Chốt trễ"),IF(INDEX(Source!$A$1:$Q$1000,MATCH('Chi tiết'!B305,Source!$B$1:$B$1000,0)+1,16)&lt;'Báo cáo'!$C$5,"Đi làm","Chốt trễ"),
IF(AND(C305=12,O305="Đi làm"),IF(INDEX(Source!$A$1:$Q$1000,MATCH('Chi tiết'!B305,Source!$B$1:$B$1000,0)+COUNTIFS(Source!$B$1:$B$1000,B305,Source!$Q$1:$Q$1000,"Sáng"),16)&lt;'Báo cáo'!$C$5,"Đi làm","Chốt trễ"),IF(O305="Chốt trễ",IF(INDEX(Source!$A$1:$Q$1000,MATCH('Chi tiết'!B305,Source!$B$1:$B$1000,0)+1,16)&lt;'Báo cáo'!$C$5,"Đi làm","Chốt trễ"),IF(INDEX(Source!$A$1:$Q$1000,MATCH('Chi tiết'!B305,Source!$B$1:$B$1000,0)+COUNTIFS(Source!$B$1:$B$1000,B305,Source!$Q$1:$Q$1000,"Sáng"),16)&lt;'Báo cáo'!$C$5,"Đi làm","Chốt trễ")))))))</f>
        <v/>
      </c>
      <c r="Q305" s="23" t="str">
        <f t="shared" si="28"/>
        <v/>
      </c>
      <c r="R305" s="14" t="str">
        <f t="shared" si="29"/>
        <v/>
      </c>
      <c r="S305" t="str">
        <f>IF(OR(_xlfn.NUMBERVALUE(E305)&gt;='Báo cáo'!$C$6,_xlfn.NUMBERVALUE(I305)&gt;='Báo cáo'!$C$6),CONCATENATE(_xlfn.NUMBERVALUE(E305),"/",_xlfn.NUMBERVALUE(I305)),"")</f>
        <v/>
      </c>
      <c r="T305" t="str">
        <f>IF(Q305="Vắng","",IF(M305&lt;='Báo cáo'!$C$7,M305,""))</f>
        <v/>
      </c>
      <c r="U305" t="str">
        <f ca="1">IF(COUNTIFS(Source!$B$1:$B$1000,'Chi tiết'!B305,Source!$S$1:$S$1000,"Có")=0,"",INDEX(Source!$A$1:$S$1000,MATCH('Chi tiết'!B305,Source!$B$1:$B$1000,0)-1+MATCH("Có",INDIRECT("Source!S"&amp;MATCH('Chi tiết'!B305,Source!$B$1:$B$1000,0)&amp;":S"&amp;MATCH('Chi tiết'!B305,Source!$B$1:$B$1000,0)+COUNTIF(Source!$B$1:$B$1000,'Chi tiết'!B305)),0),1))</f>
        <v/>
      </c>
      <c r="V305" s="2" t="str">
        <f>IF(B303="","",IF(N305&lt;='Báo cáo'!$C$9,N305,""))</f>
        <v/>
      </c>
    </row>
    <row r="306" spans="1:22" x14ac:dyDescent="0.25">
      <c r="A306" t="str">
        <v/>
      </c>
      <c r="B306" t="str">
        <v/>
      </c>
      <c r="C306" s="21" t="str">
        <v/>
      </c>
      <c r="D306" s="21" t="str">
        <v/>
      </c>
      <c r="E306" s="21" t="str">
        <v/>
      </c>
      <c r="F306" s="21" t="str">
        <v/>
      </c>
      <c r="G306" s="21" t="str">
        <v/>
      </c>
      <c r="H306" s="21" t="str">
        <v/>
      </c>
      <c r="I306" s="21" t="str">
        <v/>
      </c>
      <c r="J306" s="21" t="str">
        <v/>
      </c>
      <c r="K306" s="21" t="str">
        <v/>
      </c>
      <c r="L306" s="23" t="str">
        <f t="shared" si="24"/>
        <v/>
      </c>
      <c r="M306" s="24" t="str">
        <f t="shared" si="25"/>
        <v/>
      </c>
      <c r="N306" s="15" t="str">
        <f t="shared" si="26"/>
        <v/>
      </c>
      <c r="O306" s="23" t="str">
        <f t="shared" si="27"/>
        <v/>
      </c>
      <c r="P306" s="23" t="str">
        <f>IF(B306="","",
IF(NOT(ISNUMBER(H306)),"Vắng",
IF(C306=1,IF(INDEX(Source!$A$1:$Q$1000,MATCH('Chi tiết'!B306,Source!$B$1:$B$1000,0),16)&lt;'Báo cáo'!$C$5,"Đi làm","Chốt trễ"),
IF(AND(C306=2,O306="Chốt trễ"),IF(INDEX(Source!$A$1:$Q$1000,MATCH('Chi tiết'!B306,Source!$B$1:$B$1000,0)+1,16)&lt;'Báo cáo'!$C$5,"Đi làm","Chốt trễ"),
IF(AND(C306=12,O306="Đi làm"),IF(INDEX(Source!$A$1:$Q$1000,MATCH('Chi tiết'!B306,Source!$B$1:$B$1000,0)+COUNTIFS(Source!$B$1:$B$1000,B306,Source!$Q$1:$Q$1000,"Sáng"),16)&lt;'Báo cáo'!$C$5,"Đi làm","Chốt trễ"),IF(O306="Chốt trễ",IF(INDEX(Source!$A$1:$Q$1000,MATCH('Chi tiết'!B306,Source!$B$1:$B$1000,0)+1,16)&lt;'Báo cáo'!$C$5,"Đi làm","Chốt trễ"),IF(INDEX(Source!$A$1:$Q$1000,MATCH('Chi tiết'!B306,Source!$B$1:$B$1000,0)+COUNTIFS(Source!$B$1:$B$1000,B306,Source!$Q$1:$Q$1000,"Sáng"),16)&lt;'Báo cáo'!$C$5,"Đi làm","Chốt trễ")))))))</f>
        <v/>
      </c>
      <c r="Q306" s="23" t="str">
        <f t="shared" si="28"/>
        <v/>
      </c>
      <c r="R306" s="14" t="str">
        <f t="shared" si="29"/>
        <v/>
      </c>
      <c r="S306" t="str">
        <f>IF(OR(_xlfn.NUMBERVALUE(E306)&gt;='Báo cáo'!$C$6,_xlfn.NUMBERVALUE(I306)&gt;='Báo cáo'!$C$6),CONCATENATE(_xlfn.NUMBERVALUE(E306),"/",_xlfn.NUMBERVALUE(I306)),"")</f>
        <v/>
      </c>
      <c r="T306" t="str">
        <f>IF(Q306="Vắng","",IF(M306&lt;='Báo cáo'!$C$7,M306,""))</f>
        <v/>
      </c>
      <c r="U306" t="str">
        <f ca="1">IF(COUNTIFS(Source!$B$1:$B$1000,'Chi tiết'!B306,Source!$S$1:$S$1000,"Có")=0,"",INDEX(Source!$A$1:$S$1000,MATCH('Chi tiết'!B306,Source!$B$1:$B$1000,0)-1+MATCH("Có",INDIRECT("Source!S"&amp;MATCH('Chi tiết'!B306,Source!$B$1:$B$1000,0)&amp;":S"&amp;MATCH('Chi tiết'!B306,Source!$B$1:$B$1000,0)+COUNTIF(Source!$B$1:$B$1000,'Chi tiết'!B306)),0),1))</f>
        <v/>
      </c>
      <c r="V306" s="2" t="str">
        <f>IF(B304="","",IF(N306&lt;='Báo cáo'!$C$9,N306,""))</f>
        <v/>
      </c>
    </row>
    <row r="307" spans="1:22" x14ac:dyDescent="0.25">
      <c r="A307" t="str">
        <v/>
      </c>
      <c r="B307" t="str">
        <v/>
      </c>
      <c r="C307" s="21" t="str">
        <v/>
      </c>
      <c r="D307" s="21" t="str">
        <v/>
      </c>
      <c r="E307" s="21" t="str">
        <v/>
      </c>
      <c r="F307" s="21" t="str">
        <v/>
      </c>
      <c r="G307" s="21" t="str">
        <v/>
      </c>
      <c r="H307" s="21" t="str">
        <v/>
      </c>
      <c r="I307" s="21" t="str">
        <v/>
      </c>
      <c r="J307" s="21" t="str">
        <v/>
      </c>
      <c r="K307" s="21" t="str">
        <v/>
      </c>
      <c r="L307" s="23" t="str">
        <f t="shared" si="24"/>
        <v/>
      </c>
      <c r="M307" s="24" t="str">
        <f t="shared" si="25"/>
        <v/>
      </c>
      <c r="N307" s="15" t="str">
        <f t="shared" si="26"/>
        <v/>
      </c>
      <c r="O307" s="23" t="str">
        <f t="shared" si="27"/>
        <v/>
      </c>
      <c r="P307" s="23" t="str">
        <f>IF(B307="","",
IF(NOT(ISNUMBER(H307)),"Vắng",
IF(C307=1,IF(INDEX(Source!$A$1:$Q$1000,MATCH('Chi tiết'!B307,Source!$B$1:$B$1000,0),16)&lt;'Báo cáo'!$C$5,"Đi làm","Chốt trễ"),
IF(AND(C307=2,O307="Chốt trễ"),IF(INDEX(Source!$A$1:$Q$1000,MATCH('Chi tiết'!B307,Source!$B$1:$B$1000,0)+1,16)&lt;'Báo cáo'!$C$5,"Đi làm","Chốt trễ"),
IF(AND(C307=12,O307="Đi làm"),IF(INDEX(Source!$A$1:$Q$1000,MATCH('Chi tiết'!B307,Source!$B$1:$B$1000,0)+COUNTIFS(Source!$B$1:$B$1000,B307,Source!$Q$1:$Q$1000,"Sáng"),16)&lt;'Báo cáo'!$C$5,"Đi làm","Chốt trễ"),IF(O307="Chốt trễ",IF(INDEX(Source!$A$1:$Q$1000,MATCH('Chi tiết'!B307,Source!$B$1:$B$1000,0)+1,16)&lt;'Báo cáo'!$C$5,"Đi làm","Chốt trễ"),IF(INDEX(Source!$A$1:$Q$1000,MATCH('Chi tiết'!B307,Source!$B$1:$B$1000,0)+COUNTIFS(Source!$B$1:$B$1000,B307,Source!$Q$1:$Q$1000,"Sáng"),16)&lt;'Báo cáo'!$C$5,"Đi làm","Chốt trễ")))))))</f>
        <v/>
      </c>
      <c r="Q307" s="23" t="str">
        <f t="shared" si="28"/>
        <v/>
      </c>
      <c r="R307" s="14" t="str">
        <f t="shared" si="29"/>
        <v/>
      </c>
      <c r="S307" t="str">
        <f>IF(OR(_xlfn.NUMBERVALUE(E307)&gt;='Báo cáo'!$C$6,_xlfn.NUMBERVALUE(I307)&gt;='Báo cáo'!$C$6),CONCATENATE(_xlfn.NUMBERVALUE(E307),"/",_xlfn.NUMBERVALUE(I307)),"")</f>
        <v/>
      </c>
      <c r="T307" t="str">
        <f>IF(Q307="Vắng","",IF(M307&lt;='Báo cáo'!$C$7,M307,""))</f>
        <v/>
      </c>
      <c r="U307" t="str">
        <f ca="1">IF(COUNTIFS(Source!$B$1:$B$1000,'Chi tiết'!B307,Source!$S$1:$S$1000,"Có")=0,"",INDEX(Source!$A$1:$S$1000,MATCH('Chi tiết'!B307,Source!$B$1:$B$1000,0)-1+MATCH("Có",INDIRECT("Source!S"&amp;MATCH('Chi tiết'!B307,Source!$B$1:$B$1000,0)&amp;":S"&amp;MATCH('Chi tiết'!B307,Source!$B$1:$B$1000,0)+COUNTIF(Source!$B$1:$B$1000,'Chi tiết'!B307)),0),1))</f>
        <v/>
      </c>
      <c r="V307" s="2" t="str">
        <f>IF(B305="","",IF(N307&lt;='Báo cáo'!$C$9,N307,""))</f>
        <v/>
      </c>
    </row>
    <row r="308" spans="1:22" x14ac:dyDescent="0.25">
      <c r="A308" t="str">
        <v/>
      </c>
      <c r="B308" t="str">
        <v/>
      </c>
      <c r="C308" s="21" t="str">
        <v/>
      </c>
      <c r="D308" s="21" t="str">
        <v/>
      </c>
      <c r="E308" s="21" t="str">
        <v/>
      </c>
      <c r="F308" s="21" t="str">
        <v/>
      </c>
      <c r="G308" s="21" t="str">
        <v/>
      </c>
      <c r="H308" s="21" t="str">
        <v/>
      </c>
      <c r="I308" s="21" t="str">
        <v/>
      </c>
      <c r="J308" s="21" t="str">
        <v/>
      </c>
      <c r="K308" s="21" t="str">
        <v/>
      </c>
      <c r="L308" s="23" t="str">
        <f t="shared" si="24"/>
        <v/>
      </c>
      <c r="M308" s="24" t="str">
        <f t="shared" si="25"/>
        <v/>
      </c>
      <c r="N308" s="15" t="str">
        <f t="shared" si="26"/>
        <v/>
      </c>
      <c r="O308" s="23" t="str">
        <f t="shared" si="27"/>
        <v/>
      </c>
      <c r="P308" s="23" t="str">
        <f>IF(B308="","",
IF(NOT(ISNUMBER(H308)),"Vắng",
IF(C308=1,IF(INDEX(Source!$A$1:$Q$1000,MATCH('Chi tiết'!B308,Source!$B$1:$B$1000,0),16)&lt;'Báo cáo'!$C$5,"Đi làm","Chốt trễ"),
IF(AND(C308=2,O308="Chốt trễ"),IF(INDEX(Source!$A$1:$Q$1000,MATCH('Chi tiết'!B308,Source!$B$1:$B$1000,0)+1,16)&lt;'Báo cáo'!$C$5,"Đi làm","Chốt trễ"),
IF(AND(C308=12,O308="Đi làm"),IF(INDEX(Source!$A$1:$Q$1000,MATCH('Chi tiết'!B308,Source!$B$1:$B$1000,0)+COUNTIFS(Source!$B$1:$B$1000,B308,Source!$Q$1:$Q$1000,"Sáng"),16)&lt;'Báo cáo'!$C$5,"Đi làm","Chốt trễ"),IF(O308="Chốt trễ",IF(INDEX(Source!$A$1:$Q$1000,MATCH('Chi tiết'!B308,Source!$B$1:$B$1000,0)+1,16)&lt;'Báo cáo'!$C$5,"Đi làm","Chốt trễ"),IF(INDEX(Source!$A$1:$Q$1000,MATCH('Chi tiết'!B308,Source!$B$1:$B$1000,0)+COUNTIFS(Source!$B$1:$B$1000,B308,Source!$Q$1:$Q$1000,"Sáng"),16)&lt;'Báo cáo'!$C$5,"Đi làm","Chốt trễ")))))))</f>
        <v/>
      </c>
      <c r="Q308" s="23" t="str">
        <f t="shared" si="28"/>
        <v/>
      </c>
      <c r="R308" s="14" t="str">
        <f t="shared" si="29"/>
        <v/>
      </c>
      <c r="S308" t="str">
        <f>IF(OR(_xlfn.NUMBERVALUE(E308)&gt;='Báo cáo'!$C$6,_xlfn.NUMBERVALUE(I308)&gt;='Báo cáo'!$C$6),CONCATENATE(_xlfn.NUMBERVALUE(E308),"/",_xlfn.NUMBERVALUE(I308)),"")</f>
        <v/>
      </c>
      <c r="T308" t="str">
        <f>IF(Q308="Vắng","",IF(M308&lt;='Báo cáo'!$C$7,M308,""))</f>
        <v/>
      </c>
      <c r="U308" t="str">
        <f ca="1">IF(COUNTIFS(Source!$B$1:$B$1000,'Chi tiết'!B308,Source!$S$1:$S$1000,"Có")=0,"",INDEX(Source!$A$1:$S$1000,MATCH('Chi tiết'!B308,Source!$B$1:$B$1000,0)-1+MATCH("Có",INDIRECT("Source!S"&amp;MATCH('Chi tiết'!B308,Source!$B$1:$B$1000,0)&amp;":S"&amp;MATCH('Chi tiết'!B308,Source!$B$1:$B$1000,0)+COUNTIF(Source!$B$1:$B$1000,'Chi tiết'!B308)),0),1))</f>
        <v/>
      </c>
      <c r="V308" s="2" t="str">
        <f>IF(B306="","",IF(N308&lt;='Báo cáo'!$C$9,N308,""))</f>
        <v/>
      </c>
    </row>
    <row r="309" spans="1:22" x14ac:dyDescent="0.25">
      <c r="A309" t="str">
        <v/>
      </c>
      <c r="B309" t="str">
        <v/>
      </c>
      <c r="C309" s="21" t="str">
        <v/>
      </c>
      <c r="D309" s="21" t="str">
        <v/>
      </c>
      <c r="E309" s="21" t="str">
        <v/>
      </c>
      <c r="F309" s="21" t="str">
        <v/>
      </c>
      <c r="G309" s="21" t="str">
        <v/>
      </c>
      <c r="H309" s="21" t="str">
        <v/>
      </c>
      <c r="I309" s="21" t="str">
        <v/>
      </c>
      <c r="J309" s="21" t="str">
        <v/>
      </c>
      <c r="K309" s="21" t="str">
        <v/>
      </c>
      <c r="L309" s="23" t="str">
        <f t="shared" si="24"/>
        <v/>
      </c>
      <c r="M309" s="24" t="str">
        <f t="shared" si="25"/>
        <v/>
      </c>
      <c r="N309" s="15" t="str">
        <f t="shared" si="26"/>
        <v/>
      </c>
      <c r="O309" s="23" t="str">
        <f t="shared" si="27"/>
        <v/>
      </c>
      <c r="P309" s="23" t="str">
        <f>IF(B309="","",
IF(NOT(ISNUMBER(H309)),"Vắng",
IF(C309=1,IF(INDEX(Source!$A$1:$Q$1000,MATCH('Chi tiết'!B309,Source!$B$1:$B$1000,0),16)&lt;'Báo cáo'!$C$5,"Đi làm","Chốt trễ"),
IF(AND(C309=2,O309="Chốt trễ"),IF(INDEX(Source!$A$1:$Q$1000,MATCH('Chi tiết'!B309,Source!$B$1:$B$1000,0)+1,16)&lt;'Báo cáo'!$C$5,"Đi làm","Chốt trễ"),
IF(AND(C309=12,O309="Đi làm"),IF(INDEX(Source!$A$1:$Q$1000,MATCH('Chi tiết'!B309,Source!$B$1:$B$1000,0)+COUNTIFS(Source!$B$1:$B$1000,B309,Source!$Q$1:$Q$1000,"Sáng"),16)&lt;'Báo cáo'!$C$5,"Đi làm","Chốt trễ"),IF(O309="Chốt trễ",IF(INDEX(Source!$A$1:$Q$1000,MATCH('Chi tiết'!B309,Source!$B$1:$B$1000,0)+1,16)&lt;'Báo cáo'!$C$5,"Đi làm","Chốt trễ"),IF(INDEX(Source!$A$1:$Q$1000,MATCH('Chi tiết'!B309,Source!$B$1:$B$1000,0)+COUNTIFS(Source!$B$1:$B$1000,B309,Source!$Q$1:$Q$1000,"Sáng"),16)&lt;'Báo cáo'!$C$5,"Đi làm","Chốt trễ")))))))</f>
        <v/>
      </c>
      <c r="Q309" s="23" t="str">
        <f t="shared" si="28"/>
        <v/>
      </c>
      <c r="R309" s="14" t="str">
        <f t="shared" si="29"/>
        <v/>
      </c>
      <c r="S309" t="str">
        <f>IF(OR(_xlfn.NUMBERVALUE(E309)&gt;='Báo cáo'!$C$6,_xlfn.NUMBERVALUE(I309)&gt;='Báo cáo'!$C$6),CONCATENATE(_xlfn.NUMBERVALUE(E309),"/",_xlfn.NUMBERVALUE(I309)),"")</f>
        <v/>
      </c>
      <c r="T309" t="str">
        <f>IF(Q309="Vắng","",IF(M309&lt;='Báo cáo'!$C$7,M309,""))</f>
        <v/>
      </c>
      <c r="U309" t="str">
        <f ca="1">IF(COUNTIFS(Source!$B$1:$B$1000,'Chi tiết'!B309,Source!$S$1:$S$1000,"Có")=0,"",INDEX(Source!$A$1:$S$1000,MATCH('Chi tiết'!B309,Source!$B$1:$B$1000,0)-1+MATCH("Có",INDIRECT("Source!S"&amp;MATCH('Chi tiết'!B309,Source!$B$1:$B$1000,0)&amp;":S"&amp;MATCH('Chi tiết'!B309,Source!$B$1:$B$1000,0)+COUNTIF(Source!$B$1:$B$1000,'Chi tiết'!B309)),0),1))</f>
        <v/>
      </c>
      <c r="V309" s="2" t="str">
        <f>IF(B307="","",IF(N309&lt;='Báo cáo'!$C$9,N309,""))</f>
        <v/>
      </c>
    </row>
    <row r="310" spans="1:22" x14ac:dyDescent="0.25">
      <c r="A310" t="str">
        <v/>
      </c>
      <c r="B310" t="str">
        <v/>
      </c>
      <c r="C310" s="21" t="str">
        <v/>
      </c>
      <c r="D310" s="21" t="str">
        <v/>
      </c>
      <c r="E310" s="21" t="str">
        <v/>
      </c>
      <c r="F310" s="21" t="str">
        <v/>
      </c>
      <c r="G310" s="21" t="str">
        <v/>
      </c>
      <c r="H310" s="21" t="str">
        <v/>
      </c>
      <c r="I310" s="21" t="str">
        <v/>
      </c>
      <c r="J310" s="21" t="str">
        <v/>
      </c>
      <c r="K310" s="21" t="str">
        <v/>
      </c>
      <c r="L310" s="23" t="str">
        <f t="shared" si="24"/>
        <v/>
      </c>
      <c r="M310" s="24" t="str">
        <f t="shared" si="25"/>
        <v/>
      </c>
      <c r="N310" s="15" t="str">
        <f t="shared" si="26"/>
        <v/>
      </c>
      <c r="O310" s="23" t="str">
        <f t="shared" si="27"/>
        <v/>
      </c>
      <c r="P310" s="23" t="str">
        <f>IF(B310="","",
IF(NOT(ISNUMBER(H310)),"Vắng",
IF(C310=1,IF(INDEX(Source!$A$1:$Q$1000,MATCH('Chi tiết'!B310,Source!$B$1:$B$1000,0),16)&lt;'Báo cáo'!$C$5,"Đi làm","Chốt trễ"),
IF(AND(C310=2,O310="Chốt trễ"),IF(INDEX(Source!$A$1:$Q$1000,MATCH('Chi tiết'!B310,Source!$B$1:$B$1000,0)+1,16)&lt;'Báo cáo'!$C$5,"Đi làm","Chốt trễ"),
IF(AND(C310=12,O310="Đi làm"),IF(INDEX(Source!$A$1:$Q$1000,MATCH('Chi tiết'!B310,Source!$B$1:$B$1000,0)+COUNTIFS(Source!$B$1:$B$1000,B310,Source!$Q$1:$Q$1000,"Sáng"),16)&lt;'Báo cáo'!$C$5,"Đi làm","Chốt trễ"),IF(O310="Chốt trễ",IF(INDEX(Source!$A$1:$Q$1000,MATCH('Chi tiết'!B310,Source!$B$1:$B$1000,0)+1,16)&lt;'Báo cáo'!$C$5,"Đi làm","Chốt trễ"),IF(INDEX(Source!$A$1:$Q$1000,MATCH('Chi tiết'!B310,Source!$B$1:$B$1000,0)+COUNTIFS(Source!$B$1:$B$1000,B310,Source!$Q$1:$Q$1000,"Sáng"),16)&lt;'Báo cáo'!$C$5,"Đi làm","Chốt trễ")))))))</f>
        <v/>
      </c>
      <c r="Q310" s="23" t="str">
        <f t="shared" si="28"/>
        <v/>
      </c>
      <c r="R310" s="14" t="str">
        <f t="shared" si="29"/>
        <v/>
      </c>
      <c r="S310" t="str">
        <f>IF(OR(_xlfn.NUMBERVALUE(E310)&gt;='Báo cáo'!$C$6,_xlfn.NUMBERVALUE(I310)&gt;='Báo cáo'!$C$6),CONCATENATE(_xlfn.NUMBERVALUE(E310),"/",_xlfn.NUMBERVALUE(I310)),"")</f>
        <v/>
      </c>
      <c r="T310" t="str">
        <f>IF(Q310="Vắng","",IF(M310&lt;='Báo cáo'!$C$7,M310,""))</f>
        <v/>
      </c>
      <c r="U310" t="str">
        <f ca="1">IF(COUNTIFS(Source!$B$1:$B$1000,'Chi tiết'!B310,Source!$S$1:$S$1000,"Có")=0,"",INDEX(Source!$A$1:$S$1000,MATCH('Chi tiết'!B310,Source!$B$1:$B$1000,0)-1+MATCH("Có",INDIRECT("Source!S"&amp;MATCH('Chi tiết'!B310,Source!$B$1:$B$1000,0)&amp;":S"&amp;MATCH('Chi tiết'!B310,Source!$B$1:$B$1000,0)+COUNTIF(Source!$B$1:$B$1000,'Chi tiết'!B310)),0),1))</f>
        <v/>
      </c>
      <c r="V310" s="2" t="str">
        <f>IF(B308="","",IF(N310&lt;='Báo cáo'!$C$9,N310,""))</f>
        <v/>
      </c>
    </row>
    <row r="311" spans="1:22" x14ac:dyDescent="0.25">
      <c r="A311" t="str">
        <v/>
      </c>
      <c r="B311" t="str">
        <v/>
      </c>
      <c r="C311" s="21" t="str">
        <v/>
      </c>
      <c r="D311" s="21" t="str">
        <v/>
      </c>
      <c r="E311" s="21" t="str">
        <v/>
      </c>
      <c r="F311" s="21" t="str">
        <v/>
      </c>
      <c r="G311" s="21" t="str">
        <v/>
      </c>
      <c r="H311" s="21" t="str">
        <v/>
      </c>
      <c r="I311" s="21" t="str">
        <v/>
      </c>
      <c r="J311" s="21" t="str">
        <v/>
      </c>
      <c r="K311" s="21" t="str">
        <v/>
      </c>
      <c r="L311" s="23" t="str">
        <f t="shared" si="24"/>
        <v/>
      </c>
      <c r="M311" s="24" t="str">
        <f t="shared" si="25"/>
        <v/>
      </c>
      <c r="N311" s="15" t="str">
        <f t="shared" si="26"/>
        <v/>
      </c>
      <c r="O311" s="23" t="str">
        <f t="shared" si="27"/>
        <v/>
      </c>
      <c r="P311" s="23" t="str">
        <f>IF(B311="","",
IF(NOT(ISNUMBER(H311)),"Vắng",
IF(C311=1,IF(INDEX(Source!$A$1:$Q$1000,MATCH('Chi tiết'!B311,Source!$B$1:$B$1000,0),16)&lt;'Báo cáo'!$C$5,"Đi làm","Chốt trễ"),
IF(AND(C311=2,O311="Chốt trễ"),IF(INDEX(Source!$A$1:$Q$1000,MATCH('Chi tiết'!B311,Source!$B$1:$B$1000,0)+1,16)&lt;'Báo cáo'!$C$5,"Đi làm","Chốt trễ"),
IF(AND(C311=12,O311="Đi làm"),IF(INDEX(Source!$A$1:$Q$1000,MATCH('Chi tiết'!B311,Source!$B$1:$B$1000,0)+COUNTIFS(Source!$B$1:$B$1000,B311,Source!$Q$1:$Q$1000,"Sáng"),16)&lt;'Báo cáo'!$C$5,"Đi làm","Chốt trễ"),IF(O311="Chốt trễ",IF(INDEX(Source!$A$1:$Q$1000,MATCH('Chi tiết'!B311,Source!$B$1:$B$1000,0)+1,16)&lt;'Báo cáo'!$C$5,"Đi làm","Chốt trễ"),IF(INDEX(Source!$A$1:$Q$1000,MATCH('Chi tiết'!B311,Source!$B$1:$B$1000,0)+COUNTIFS(Source!$B$1:$B$1000,B311,Source!$Q$1:$Q$1000,"Sáng"),16)&lt;'Báo cáo'!$C$5,"Đi làm","Chốt trễ")))))))</f>
        <v/>
      </c>
      <c r="Q311" s="23" t="str">
        <f t="shared" si="28"/>
        <v/>
      </c>
      <c r="R311" s="14" t="str">
        <f t="shared" si="29"/>
        <v/>
      </c>
      <c r="S311" t="str">
        <f>IF(OR(_xlfn.NUMBERVALUE(E311)&gt;='Báo cáo'!$C$6,_xlfn.NUMBERVALUE(I311)&gt;='Báo cáo'!$C$6),CONCATENATE(_xlfn.NUMBERVALUE(E311),"/",_xlfn.NUMBERVALUE(I311)),"")</f>
        <v/>
      </c>
      <c r="T311" t="str">
        <f>IF(Q311="Vắng","",IF(M311&lt;='Báo cáo'!$C$7,M311,""))</f>
        <v/>
      </c>
      <c r="U311" t="str">
        <f ca="1">IF(COUNTIFS(Source!$B$1:$B$1000,'Chi tiết'!B311,Source!$S$1:$S$1000,"Có")=0,"",INDEX(Source!$A$1:$S$1000,MATCH('Chi tiết'!B311,Source!$B$1:$B$1000,0)-1+MATCH("Có",INDIRECT("Source!S"&amp;MATCH('Chi tiết'!B311,Source!$B$1:$B$1000,0)&amp;":S"&amp;MATCH('Chi tiết'!B311,Source!$B$1:$B$1000,0)+COUNTIF(Source!$B$1:$B$1000,'Chi tiết'!B311)),0),1))</f>
        <v/>
      </c>
      <c r="V311" s="2" t="str">
        <f>IF(B309="","",IF(N311&lt;='Báo cáo'!$C$9,N311,""))</f>
        <v/>
      </c>
    </row>
    <row r="312" spans="1:22" x14ac:dyDescent="0.25">
      <c r="A312" t="str">
        <v/>
      </c>
      <c r="B312" t="str">
        <v/>
      </c>
      <c r="C312" s="21" t="str">
        <v/>
      </c>
      <c r="D312" s="21" t="str">
        <v/>
      </c>
      <c r="E312" s="21" t="str">
        <v/>
      </c>
      <c r="F312" s="21" t="str">
        <v/>
      </c>
      <c r="G312" s="21" t="str">
        <v/>
      </c>
      <c r="H312" s="21" t="str">
        <v/>
      </c>
      <c r="I312" s="21" t="str">
        <v/>
      </c>
      <c r="J312" s="21" t="str">
        <v/>
      </c>
      <c r="K312" s="21" t="str">
        <v/>
      </c>
      <c r="L312" s="23" t="str">
        <f t="shared" si="24"/>
        <v/>
      </c>
      <c r="M312" s="24" t="str">
        <f t="shared" si="25"/>
        <v/>
      </c>
      <c r="N312" s="15" t="str">
        <f t="shared" si="26"/>
        <v/>
      </c>
      <c r="O312" s="23" t="str">
        <f t="shared" si="27"/>
        <v/>
      </c>
      <c r="P312" s="23" t="str">
        <f>IF(B312="","",
IF(NOT(ISNUMBER(H312)),"Vắng",
IF(C312=1,IF(INDEX(Source!$A$1:$Q$1000,MATCH('Chi tiết'!B312,Source!$B$1:$B$1000,0),16)&lt;'Báo cáo'!$C$5,"Đi làm","Chốt trễ"),
IF(AND(C312=2,O312="Chốt trễ"),IF(INDEX(Source!$A$1:$Q$1000,MATCH('Chi tiết'!B312,Source!$B$1:$B$1000,0)+1,16)&lt;'Báo cáo'!$C$5,"Đi làm","Chốt trễ"),
IF(AND(C312=12,O312="Đi làm"),IF(INDEX(Source!$A$1:$Q$1000,MATCH('Chi tiết'!B312,Source!$B$1:$B$1000,0)+COUNTIFS(Source!$B$1:$B$1000,B312,Source!$Q$1:$Q$1000,"Sáng"),16)&lt;'Báo cáo'!$C$5,"Đi làm","Chốt trễ"),IF(O312="Chốt trễ",IF(INDEX(Source!$A$1:$Q$1000,MATCH('Chi tiết'!B312,Source!$B$1:$B$1000,0)+1,16)&lt;'Báo cáo'!$C$5,"Đi làm","Chốt trễ"),IF(INDEX(Source!$A$1:$Q$1000,MATCH('Chi tiết'!B312,Source!$B$1:$B$1000,0)+COUNTIFS(Source!$B$1:$B$1000,B312,Source!$Q$1:$Q$1000,"Sáng"),16)&lt;'Báo cáo'!$C$5,"Đi làm","Chốt trễ")))))))</f>
        <v/>
      </c>
      <c r="Q312" s="23" t="str">
        <f t="shared" si="28"/>
        <v/>
      </c>
      <c r="R312" s="14" t="str">
        <f t="shared" si="29"/>
        <v/>
      </c>
      <c r="S312" t="str">
        <f>IF(OR(_xlfn.NUMBERVALUE(E312)&gt;='Báo cáo'!$C$6,_xlfn.NUMBERVALUE(I312)&gt;='Báo cáo'!$C$6),CONCATENATE(_xlfn.NUMBERVALUE(E312),"/",_xlfn.NUMBERVALUE(I312)),"")</f>
        <v/>
      </c>
      <c r="T312" t="str">
        <f>IF(Q312="Vắng","",IF(M312&lt;='Báo cáo'!$C$7,M312,""))</f>
        <v/>
      </c>
      <c r="U312" t="str">
        <f ca="1">IF(COUNTIFS(Source!$B$1:$B$1000,'Chi tiết'!B312,Source!$S$1:$S$1000,"Có")=0,"",INDEX(Source!$A$1:$S$1000,MATCH('Chi tiết'!B312,Source!$B$1:$B$1000,0)-1+MATCH("Có",INDIRECT("Source!S"&amp;MATCH('Chi tiết'!B312,Source!$B$1:$B$1000,0)&amp;":S"&amp;MATCH('Chi tiết'!B312,Source!$B$1:$B$1000,0)+COUNTIF(Source!$B$1:$B$1000,'Chi tiết'!B312)),0),1))</f>
        <v/>
      </c>
      <c r="V312" s="2" t="str">
        <f>IF(B310="","",IF(N312&lt;='Báo cáo'!$C$9,N312,""))</f>
        <v/>
      </c>
    </row>
    <row r="313" spans="1:22" x14ac:dyDescent="0.25">
      <c r="A313" t="str">
        <v/>
      </c>
      <c r="B313" t="str">
        <v/>
      </c>
      <c r="C313" s="21" t="str">
        <v/>
      </c>
      <c r="D313" s="21" t="str">
        <v/>
      </c>
      <c r="E313" s="21" t="str">
        <v/>
      </c>
      <c r="F313" s="21" t="str">
        <v/>
      </c>
      <c r="G313" s="21" t="str">
        <v/>
      </c>
      <c r="H313" s="21" t="str">
        <v/>
      </c>
      <c r="I313" s="21" t="str">
        <v/>
      </c>
      <c r="J313" s="21" t="str">
        <v/>
      </c>
      <c r="K313" s="21" t="str">
        <v/>
      </c>
      <c r="L313" s="23" t="str">
        <f t="shared" si="24"/>
        <v/>
      </c>
      <c r="M313" s="24" t="str">
        <f t="shared" si="25"/>
        <v/>
      </c>
      <c r="N313" s="15" t="str">
        <f t="shared" si="26"/>
        <v/>
      </c>
      <c r="O313" s="23" t="str">
        <f t="shared" si="27"/>
        <v/>
      </c>
      <c r="P313" s="23" t="str">
        <f>IF(B313="","",
IF(NOT(ISNUMBER(H313)),"Vắng",
IF(C313=1,IF(INDEX(Source!$A$1:$Q$1000,MATCH('Chi tiết'!B313,Source!$B$1:$B$1000,0),16)&lt;'Báo cáo'!$C$5,"Đi làm","Chốt trễ"),
IF(AND(C313=2,O313="Chốt trễ"),IF(INDEX(Source!$A$1:$Q$1000,MATCH('Chi tiết'!B313,Source!$B$1:$B$1000,0)+1,16)&lt;'Báo cáo'!$C$5,"Đi làm","Chốt trễ"),
IF(AND(C313=12,O313="Đi làm"),IF(INDEX(Source!$A$1:$Q$1000,MATCH('Chi tiết'!B313,Source!$B$1:$B$1000,0)+COUNTIFS(Source!$B$1:$B$1000,B313,Source!$Q$1:$Q$1000,"Sáng"),16)&lt;'Báo cáo'!$C$5,"Đi làm","Chốt trễ"),IF(O313="Chốt trễ",IF(INDEX(Source!$A$1:$Q$1000,MATCH('Chi tiết'!B313,Source!$B$1:$B$1000,0)+1,16)&lt;'Báo cáo'!$C$5,"Đi làm","Chốt trễ"),IF(INDEX(Source!$A$1:$Q$1000,MATCH('Chi tiết'!B313,Source!$B$1:$B$1000,0)+COUNTIFS(Source!$B$1:$B$1000,B313,Source!$Q$1:$Q$1000,"Sáng"),16)&lt;'Báo cáo'!$C$5,"Đi làm","Chốt trễ")))))))</f>
        <v/>
      </c>
      <c r="Q313" s="23" t="str">
        <f t="shared" si="28"/>
        <v/>
      </c>
      <c r="R313" s="14" t="str">
        <f t="shared" si="29"/>
        <v/>
      </c>
      <c r="S313" t="str">
        <f>IF(OR(_xlfn.NUMBERVALUE(E313)&gt;='Báo cáo'!$C$6,_xlfn.NUMBERVALUE(I313)&gt;='Báo cáo'!$C$6),CONCATENATE(_xlfn.NUMBERVALUE(E313),"/",_xlfn.NUMBERVALUE(I313)),"")</f>
        <v/>
      </c>
      <c r="T313" t="str">
        <f>IF(Q313="Vắng","",IF(M313&lt;='Báo cáo'!$C$7,M313,""))</f>
        <v/>
      </c>
      <c r="U313" t="str">
        <f ca="1">IF(COUNTIFS(Source!$B$1:$B$1000,'Chi tiết'!B313,Source!$S$1:$S$1000,"Có")=0,"",INDEX(Source!$A$1:$S$1000,MATCH('Chi tiết'!B313,Source!$B$1:$B$1000,0)-1+MATCH("Có",INDIRECT("Source!S"&amp;MATCH('Chi tiết'!B313,Source!$B$1:$B$1000,0)&amp;":S"&amp;MATCH('Chi tiết'!B313,Source!$B$1:$B$1000,0)+COUNTIF(Source!$B$1:$B$1000,'Chi tiết'!B313)),0),1))</f>
        <v/>
      </c>
      <c r="V313" s="2" t="str">
        <f>IF(B311="","",IF(N313&lt;='Báo cáo'!$C$9,N313,""))</f>
        <v/>
      </c>
    </row>
    <row r="314" spans="1:22" x14ac:dyDescent="0.25">
      <c r="A314" t="str">
        <v/>
      </c>
      <c r="B314" t="str">
        <v/>
      </c>
      <c r="C314" s="21" t="str">
        <v/>
      </c>
      <c r="D314" s="21" t="str">
        <v/>
      </c>
      <c r="E314" s="21" t="str">
        <v/>
      </c>
      <c r="F314" s="21" t="str">
        <v/>
      </c>
      <c r="G314" s="21" t="str">
        <v/>
      </c>
      <c r="H314" s="21" t="str">
        <v/>
      </c>
      <c r="I314" s="21" t="str">
        <v/>
      </c>
      <c r="J314" s="21" t="str">
        <v/>
      </c>
      <c r="K314" s="21" t="str">
        <v/>
      </c>
      <c r="L314" s="23" t="str">
        <f t="shared" si="24"/>
        <v/>
      </c>
      <c r="M314" s="24" t="str">
        <f t="shared" si="25"/>
        <v/>
      </c>
      <c r="N314" s="15" t="str">
        <f t="shared" si="26"/>
        <v/>
      </c>
      <c r="O314" s="23" t="str">
        <f t="shared" si="27"/>
        <v/>
      </c>
      <c r="P314" s="23" t="str">
        <f>IF(B314="","",
IF(NOT(ISNUMBER(H314)),"Vắng",
IF(C314=1,IF(INDEX(Source!$A$1:$Q$1000,MATCH('Chi tiết'!B314,Source!$B$1:$B$1000,0),16)&lt;'Báo cáo'!$C$5,"Đi làm","Chốt trễ"),
IF(AND(C314=2,O314="Chốt trễ"),IF(INDEX(Source!$A$1:$Q$1000,MATCH('Chi tiết'!B314,Source!$B$1:$B$1000,0)+1,16)&lt;'Báo cáo'!$C$5,"Đi làm","Chốt trễ"),
IF(AND(C314=12,O314="Đi làm"),IF(INDEX(Source!$A$1:$Q$1000,MATCH('Chi tiết'!B314,Source!$B$1:$B$1000,0)+COUNTIFS(Source!$B$1:$B$1000,B314,Source!$Q$1:$Q$1000,"Sáng"),16)&lt;'Báo cáo'!$C$5,"Đi làm","Chốt trễ"),IF(O314="Chốt trễ",IF(INDEX(Source!$A$1:$Q$1000,MATCH('Chi tiết'!B314,Source!$B$1:$B$1000,0)+1,16)&lt;'Báo cáo'!$C$5,"Đi làm","Chốt trễ"),IF(INDEX(Source!$A$1:$Q$1000,MATCH('Chi tiết'!B314,Source!$B$1:$B$1000,0)+COUNTIFS(Source!$B$1:$B$1000,B314,Source!$Q$1:$Q$1000,"Sáng"),16)&lt;'Báo cáo'!$C$5,"Đi làm","Chốt trễ")))))))</f>
        <v/>
      </c>
      <c r="Q314" s="23" t="str">
        <f t="shared" si="28"/>
        <v/>
      </c>
      <c r="R314" s="14" t="str">
        <f t="shared" si="29"/>
        <v/>
      </c>
      <c r="S314" t="str">
        <f>IF(OR(_xlfn.NUMBERVALUE(E314)&gt;='Báo cáo'!$C$6,_xlfn.NUMBERVALUE(I314)&gt;='Báo cáo'!$C$6),CONCATENATE(_xlfn.NUMBERVALUE(E314),"/",_xlfn.NUMBERVALUE(I314)),"")</f>
        <v/>
      </c>
      <c r="T314" t="str">
        <f>IF(Q314="Vắng","",IF(M314&lt;='Báo cáo'!$C$7,M314,""))</f>
        <v/>
      </c>
      <c r="U314" t="str">
        <f ca="1">IF(COUNTIFS(Source!$B$1:$B$1000,'Chi tiết'!B314,Source!$S$1:$S$1000,"Có")=0,"",INDEX(Source!$A$1:$S$1000,MATCH('Chi tiết'!B314,Source!$B$1:$B$1000,0)-1+MATCH("Có",INDIRECT("Source!S"&amp;MATCH('Chi tiết'!B314,Source!$B$1:$B$1000,0)&amp;":S"&amp;MATCH('Chi tiết'!B314,Source!$B$1:$B$1000,0)+COUNTIF(Source!$B$1:$B$1000,'Chi tiết'!B314)),0),1))</f>
        <v/>
      </c>
      <c r="V314" s="2" t="str">
        <f>IF(B312="","",IF(N314&lt;='Báo cáo'!$C$9,N314,""))</f>
        <v/>
      </c>
    </row>
    <row r="315" spans="1:22" x14ac:dyDescent="0.25">
      <c r="A315" t="str">
        <v/>
      </c>
      <c r="B315" t="str">
        <v/>
      </c>
      <c r="C315" s="21" t="str">
        <v/>
      </c>
      <c r="D315" s="21" t="str">
        <v/>
      </c>
      <c r="E315" s="21" t="str">
        <v/>
      </c>
      <c r="F315" s="21" t="str">
        <v/>
      </c>
      <c r="G315" s="21" t="str">
        <v/>
      </c>
      <c r="H315" s="21" t="str">
        <v/>
      </c>
      <c r="I315" s="21" t="str">
        <v/>
      </c>
      <c r="J315" s="21" t="str">
        <v/>
      </c>
      <c r="K315" s="21" t="str">
        <v/>
      </c>
      <c r="L315" s="23" t="str">
        <f t="shared" si="24"/>
        <v/>
      </c>
      <c r="M315" s="24" t="str">
        <f t="shared" si="25"/>
        <v/>
      </c>
      <c r="N315" s="15" t="str">
        <f t="shared" si="26"/>
        <v/>
      </c>
      <c r="O315" s="23" t="str">
        <f t="shared" si="27"/>
        <v/>
      </c>
      <c r="P315" s="23" t="str">
        <f>IF(B315="","",
IF(NOT(ISNUMBER(H315)),"Vắng",
IF(C315=1,IF(INDEX(Source!$A$1:$Q$1000,MATCH('Chi tiết'!B315,Source!$B$1:$B$1000,0),16)&lt;'Báo cáo'!$C$5,"Đi làm","Chốt trễ"),
IF(AND(C315=2,O315="Chốt trễ"),IF(INDEX(Source!$A$1:$Q$1000,MATCH('Chi tiết'!B315,Source!$B$1:$B$1000,0)+1,16)&lt;'Báo cáo'!$C$5,"Đi làm","Chốt trễ"),
IF(AND(C315=12,O315="Đi làm"),IF(INDEX(Source!$A$1:$Q$1000,MATCH('Chi tiết'!B315,Source!$B$1:$B$1000,0)+COUNTIFS(Source!$B$1:$B$1000,B315,Source!$Q$1:$Q$1000,"Sáng"),16)&lt;'Báo cáo'!$C$5,"Đi làm","Chốt trễ"),IF(O315="Chốt trễ",IF(INDEX(Source!$A$1:$Q$1000,MATCH('Chi tiết'!B315,Source!$B$1:$B$1000,0)+1,16)&lt;'Báo cáo'!$C$5,"Đi làm","Chốt trễ"),IF(INDEX(Source!$A$1:$Q$1000,MATCH('Chi tiết'!B315,Source!$B$1:$B$1000,0)+COUNTIFS(Source!$B$1:$B$1000,B315,Source!$Q$1:$Q$1000,"Sáng"),16)&lt;'Báo cáo'!$C$5,"Đi làm","Chốt trễ")))))))</f>
        <v/>
      </c>
      <c r="Q315" s="23" t="str">
        <f t="shared" si="28"/>
        <v/>
      </c>
      <c r="R315" s="14" t="str">
        <f t="shared" si="29"/>
        <v/>
      </c>
      <c r="S315" t="str">
        <f>IF(OR(_xlfn.NUMBERVALUE(E315)&gt;='Báo cáo'!$C$6,_xlfn.NUMBERVALUE(I315)&gt;='Báo cáo'!$C$6),CONCATENATE(_xlfn.NUMBERVALUE(E315),"/",_xlfn.NUMBERVALUE(I315)),"")</f>
        <v/>
      </c>
      <c r="T315" t="str">
        <f>IF(Q315="Vắng","",IF(M315&lt;='Báo cáo'!$C$7,M315,""))</f>
        <v/>
      </c>
      <c r="U315" t="str">
        <f ca="1">IF(COUNTIFS(Source!$B$1:$B$1000,'Chi tiết'!B315,Source!$S$1:$S$1000,"Có")=0,"",INDEX(Source!$A$1:$S$1000,MATCH('Chi tiết'!B315,Source!$B$1:$B$1000,0)-1+MATCH("Có",INDIRECT("Source!S"&amp;MATCH('Chi tiết'!B315,Source!$B$1:$B$1000,0)&amp;":S"&amp;MATCH('Chi tiết'!B315,Source!$B$1:$B$1000,0)+COUNTIF(Source!$B$1:$B$1000,'Chi tiết'!B315)),0),1))</f>
        <v/>
      </c>
      <c r="V315" s="2" t="str">
        <f>IF(B313="","",IF(N315&lt;='Báo cáo'!$C$9,N315,""))</f>
        <v/>
      </c>
    </row>
    <row r="316" spans="1:22" x14ac:dyDescent="0.25">
      <c r="A316" t="str">
        <v/>
      </c>
      <c r="B316" t="str">
        <v/>
      </c>
      <c r="C316" s="21" t="str">
        <v/>
      </c>
      <c r="D316" s="21" t="str">
        <v/>
      </c>
      <c r="E316" s="21" t="str">
        <v/>
      </c>
      <c r="F316" s="21" t="str">
        <v/>
      </c>
      <c r="G316" s="21" t="str">
        <v/>
      </c>
      <c r="H316" s="21" t="str">
        <v/>
      </c>
      <c r="I316" s="21" t="str">
        <v/>
      </c>
      <c r="J316" s="21" t="str">
        <v/>
      </c>
      <c r="K316" s="21" t="str">
        <v/>
      </c>
      <c r="L316" s="23" t="str">
        <f t="shared" si="24"/>
        <v/>
      </c>
      <c r="M316" s="24" t="str">
        <f t="shared" si="25"/>
        <v/>
      </c>
      <c r="N316" s="15" t="str">
        <f t="shared" si="26"/>
        <v/>
      </c>
      <c r="O316" s="23" t="str">
        <f t="shared" si="27"/>
        <v/>
      </c>
      <c r="P316" s="23" t="str">
        <f>IF(B316="","",
IF(NOT(ISNUMBER(H316)),"Vắng",
IF(C316=1,IF(INDEX(Source!$A$1:$Q$1000,MATCH('Chi tiết'!B316,Source!$B$1:$B$1000,0),16)&lt;'Báo cáo'!$C$5,"Đi làm","Chốt trễ"),
IF(AND(C316=2,O316="Chốt trễ"),IF(INDEX(Source!$A$1:$Q$1000,MATCH('Chi tiết'!B316,Source!$B$1:$B$1000,0)+1,16)&lt;'Báo cáo'!$C$5,"Đi làm","Chốt trễ"),
IF(AND(C316=12,O316="Đi làm"),IF(INDEX(Source!$A$1:$Q$1000,MATCH('Chi tiết'!B316,Source!$B$1:$B$1000,0)+COUNTIFS(Source!$B$1:$B$1000,B316,Source!$Q$1:$Q$1000,"Sáng"),16)&lt;'Báo cáo'!$C$5,"Đi làm","Chốt trễ"),IF(O316="Chốt trễ",IF(INDEX(Source!$A$1:$Q$1000,MATCH('Chi tiết'!B316,Source!$B$1:$B$1000,0)+1,16)&lt;'Báo cáo'!$C$5,"Đi làm","Chốt trễ"),IF(INDEX(Source!$A$1:$Q$1000,MATCH('Chi tiết'!B316,Source!$B$1:$B$1000,0)+COUNTIFS(Source!$B$1:$B$1000,B316,Source!$Q$1:$Q$1000,"Sáng"),16)&lt;'Báo cáo'!$C$5,"Đi làm","Chốt trễ")))))))</f>
        <v/>
      </c>
      <c r="Q316" s="23" t="str">
        <f t="shared" si="28"/>
        <v/>
      </c>
      <c r="R316" s="14" t="str">
        <f t="shared" si="29"/>
        <v/>
      </c>
      <c r="S316" t="str">
        <f>IF(OR(_xlfn.NUMBERVALUE(E316)&gt;='Báo cáo'!$C$6,_xlfn.NUMBERVALUE(I316)&gt;='Báo cáo'!$C$6),CONCATENATE(_xlfn.NUMBERVALUE(E316),"/",_xlfn.NUMBERVALUE(I316)),"")</f>
        <v/>
      </c>
      <c r="T316" t="str">
        <f>IF(Q316="Vắng","",IF(M316&lt;='Báo cáo'!$C$7,M316,""))</f>
        <v/>
      </c>
      <c r="U316" t="str">
        <f ca="1">IF(COUNTIFS(Source!$B$1:$B$1000,'Chi tiết'!B316,Source!$S$1:$S$1000,"Có")=0,"",INDEX(Source!$A$1:$S$1000,MATCH('Chi tiết'!B316,Source!$B$1:$B$1000,0)-1+MATCH("Có",INDIRECT("Source!S"&amp;MATCH('Chi tiết'!B316,Source!$B$1:$B$1000,0)&amp;":S"&amp;MATCH('Chi tiết'!B316,Source!$B$1:$B$1000,0)+COUNTIF(Source!$B$1:$B$1000,'Chi tiết'!B316)),0),1))</f>
        <v/>
      </c>
      <c r="V316" s="2" t="str">
        <f>IF(B314="","",IF(N316&lt;='Báo cáo'!$C$9,N316,""))</f>
        <v/>
      </c>
    </row>
    <row r="317" spans="1:22" x14ac:dyDescent="0.25">
      <c r="A317" t="str">
        <v/>
      </c>
      <c r="B317" t="str">
        <v/>
      </c>
      <c r="C317" s="21" t="str">
        <v/>
      </c>
      <c r="D317" s="21" t="str">
        <v/>
      </c>
      <c r="E317" s="21" t="str">
        <v/>
      </c>
      <c r="F317" s="21" t="str">
        <v/>
      </c>
      <c r="G317" s="21" t="str">
        <v/>
      </c>
      <c r="H317" s="21" t="str">
        <v/>
      </c>
      <c r="I317" s="21" t="str">
        <v/>
      </c>
      <c r="J317" s="21" t="str">
        <v/>
      </c>
      <c r="K317" s="21" t="str">
        <v/>
      </c>
      <c r="L317" s="23" t="str">
        <f t="shared" si="24"/>
        <v/>
      </c>
      <c r="M317" s="24" t="str">
        <f t="shared" si="25"/>
        <v/>
      </c>
      <c r="N317" s="15" t="str">
        <f t="shared" si="26"/>
        <v/>
      </c>
      <c r="O317" s="23" t="str">
        <f t="shared" si="27"/>
        <v/>
      </c>
      <c r="P317" s="23" t="str">
        <f>IF(B317="","",
IF(NOT(ISNUMBER(H317)),"Vắng",
IF(C317=1,IF(INDEX(Source!$A$1:$Q$1000,MATCH('Chi tiết'!B317,Source!$B$1:$B$1000,0),16)&lt;'Báo cáo'!$C$5,"Đi làm","Chốt trễ"),
IF(AND(C317=2,O317="Chốt trễ"),IF(INDEX(Source!$A$1:$Q$1000,MATCH('Chi tiết'!B317,Source!$B$1:$B$1000,0)+1,16)&lt;'Báo cáo'!$C$5,"Đi làm","Chốt trễ"),
IF(AND(C317=12,O317="Đi làm"),IF(INDEX(Source!$A$1:$Q$1000,MATCH('Chi tiết'!B317,Source!$B$1:$B$1000,0)+COUNTIFS(Source!$B$1:$B$1000,B317,Source!$Q$1:$Q$1000,"Sáng"),16)&lt;'Báo cáo'!$C$5,"Đi làm","Chốt trễ"),IF(O317="Chốt trễ",IF(INDEX(Source!$A$1:$Q$1000,MATCH('Chi tiết'!B317,Source!$B$1:$B$1000,0)+1,16)&lt;'Báo cáo'!$C$5,"Đi làm","Chốt trễ"),IF(INDEX(Source!$A$1:$Q$1000,MATCH('Chi tiết'!B317,Source!$B$1:$B$1000,0)+COUNTIFS(Source!$B$1:$B$1000,B317,Source!$Q$1:$Q$1000,"Sáng"),16)&lt;'Báo cáo'!$C$5,"Đi làm","Chốt trễ")))))))</f>
        <v/>
      </c>
      <c r="Q317" s="23" t="str">
        <f t="shared" si="28"/>
        <v/>
      </c>
      <c r="R317" s="14" t="str">
        <f t="shared" si="29"/>
        <v/>
      </c>
      <c r="S317" t="str">
        <f>IF(OR(_xlfn.NUMBERVALUE(E317)&gt;='Báo cáo'!$C$6,_xlfn.NUMBERVALUE(I317)&gt;='Báo cáo'!$C$6),CONCATENATE(_xlfn.NUMBERVALUE(E317),"/",_xlfn.NUMBERVALUE(I317)),"")</f>
        <v/>
      </c>
      <c r="T317" t="str">
        <f>IF(Q317="Vắng","",IF(M317&lt;='Báo cáo'!$C$7,M317,""))</f>
        <v/>
      </c>
      <c r="U317" t="str">
        <f ca="1">IF(COUNTIFS(Source!$B$1:$B$1000,'Chi tiết'!B317,Source!$S$1:$S$1000,"Có")=0,"",INDEX(Source!$A$1:$S$1000,MATCH('Chi tiết'!B317,Source!$B$1:$B$1000,0)-1+MATCH("Có",INDIRECT("Source!S"&amp;MATCH('Chi tiết'!B317,Source!$B$1:$B$1000,0)&amp;":S"&amp;MATCH('Chi tiết'!B317,Source!$B$1:$B$1000,0)+COUNTIF(Source!$B$1:$B$1000,'Chi tiết'!B317)),0),1))</f>
        <v/>
      </c>
      <c r="V317" s="2" t="str">
        <f>IF(B315="","",IF(N317&lt;='Báo cáo'!$C$9,N317,""))</f>
        <v/>
      </c>
    </row>
    <row r="318" spans="1:22" x14ac:dyDescent="0.25">
      <c r="A318" t="str">
        <v/>
      </c>
      <c r="B318" t="str">
        <v/>
      </c>
      <c r="C318" s="21" t="str">
        <v/>
      </c>
      <c r="D318" s="21" t="str">
        <v/>
      </c>
      <c r="E318" s="21" t="str">
        <v/>
      </c>
      <c r="F318" s="21" t="str">
        <v/>
      </c>
      <c r="G318" s="21" t="str">
        <v/>
      </c>
      <c r="H318" s="21" t="str">
        <v/>
      </c>
      <c r="I318" s="21" t="str">
        <v/>
      </c>
      <c r="J318" s="21" t="str">
        <v/>
      </c>
      <c r="K318" s="21" t="str">
        <v/>
      </c>
      <c r="L318" s="23" t="str">
        <f t="shared" si="24"/>
        <v/>
      </c>
      <c r="M318" s="24" t="str">
        <f t="shared" si="25"/>
        <v/>
      </c>
      <c r="N318" s="15" t="str">
        <f t="shared" si="26"/>
        <v/>
      </c>
      <c r="O318" s="23" t="str">
        <f t="shared" si="27"/>
        <v/>
      </c>
      <c r="P318" s="23" t="str">
        <f>IF(B318="","",
IF(NOT(ISNUMBER(H318)),"Vắng",
IF(C318=1,IF(INDEX(Source!$A$1:$Q$1000,MATCH('Chi tiết'!B318,Source!$B$1:$B$1000,0),16)&lt;'Báo cáo'!$C$5,"Đi làm","Chốt trễ"),
IF(AND(C318=2,O318="Chốt trễ"),IF(INDEX(Source!$A$1:$Q$1000,MATCH('Chi tiết'!B318,Source!$B$1:$B$1000,0)+1,16)&lt;'Báo cáo'!$C$5,"Đi làm","Chốt trễ"),
IF(AND(C318=12,O318="Đi làm"),IF(INDEX(Source!$A$1:$Q$1000,MATCH('Chi tiết'!B318,Source!$B$1:$B$1000,0)+COUNTIFS(Source!$B$1:$B$1000,B318,Source!$Q$1:$Q$1000,"Sáng"),16)&lt;'Báo cáo'!$C$5,"Đi làm","Chốt trễ"),IF(O318="Chốt trễ",IF(INDEX(Source!$A$1:$Q$1000,MATCH('Chi tiết'!B318,Source!$B$1:$B$1000,0)+1,16)&lt;'Báo cáo'!$C$5,"Đi làm","Chốt trễ"),IF(INDEX(Source!$A$1:$Q$1000,MATCH('Chi tiết'!B318,Source!$B$1:$B$1000,0)+COUNTIFS(Source!$B$1:$B$1000,B318,Source!$Q$1:$Q$1000,"Sáng"),16)&lt;'Báo cáo'!$C$5,"Đi làm","Chốt trễ")))))))</f>
        <v/>
      </c>
      <c r="Q318" s="23" t="str">
        <f t="shared" si="28"/>
        <v/>
      </c>
      <c r="R318" s="14" t="str">
        <f t="shared" si="29"/>
        <v/>
      </c>
      <c r="S318" t="str">
        <f>IF(OR(_xlfn.NUMBERVALUE(E318)&gt;='Báo cáo'!$C$6,_xlfn.NUMBERVALUE(I318)&gt;='Báo cáo'!$C$6),CONCATENATE(_xlfn.NUMBERVALUE(E318),"/",_xlfn.NUMBERVALUE(I318)),"")</f>
        <v/>
      </c>
      <c r="T318" t="str">
        <f>IF(Q318="Vắng","",IF(M318&lt;='Báo cáo'!$C$7,M318,""))</f>
        <v/>
      </c>
      <c r="U318" t="str">
        <f ca="1">IF(COUNTIFS(Source!$B$1:$B$1000,'Chi tiết'!B318,Source!$S$1:$S$1000,"Có")=0,"",INDEX(Source!$A$1:$S$1000,MATCH('Chi tiết'!B318,Source!$B$1:$B$1000,0)-1+MATCH("Có",INDIRECT("Source!S"&amp;MATCH('Chi tiết'!B318,Source!$B$1:$B$1000,0)&amp;":S"&amp;MATCH('Chi tiết'!B318,Source!$B$1:$B$1000,0)+COUNTIF(Source!$B$1:$B$1000,'Chi tiết'!B318)),0),1))</f>
        <v/>
      </c>
      <c r="V318" s="2" t="str">
        <f>IF(B316="","",IF(N318&lt;='Báo cáo'!$C$9,N318,""))</f>
        <v/>
      </c>
    </row>
    <row r="319" spans="1:22" x14ac:dyDescent="0.25">
      <c r="A319" t="str">
        <v/>
      </c>
      <c r="B319" t="str">
        <v/>
      </c>
      <c r="C319" s="21" t="str">
        <v/>
      </c>
      <c r="D319" s="21" t="str">
        <v/>
      </c>
      <c r="E319" s="21" t="str">
        <v/>
      </c>
      <c r="F319" s="21" t="str">
        <v/>
      </c>
      <c r="G319" s="21" t="str">
        <v/>
      </c>
      <c r="H319" s="21" t="str">
        <v/>
      </c>
      <c r="I319" s="21" t="str">
        <v/>
      </c>
      <c r="J319" s="21" t="str">
        <v/>
      </c>
      <c r="K319" s="21" t="str">
        <v/>
      </c>
      <c r="L319" s="23" t="str">
        <f t="shared" si="24"/>
        <v/>
      </c>
      <c r="M319" s="24" t="str">
        <f t="shared" si="25"/>
        <v/>
      </c>
      <c r="N319" s="15" t="str">
        <f t="shared" si="26"/>
        <v/>
      </c>
      <c r="O319" s="23" t="str">
        <f t="shared" si="27"/>
        <v/>
      </c>
      <c r="P319" s="23" t="str">
        <f>IF(B319="","",
IF(NOT(ISNUMBER(H319)),"Vắng",
IF(C319=1,IF(INDEX(Source!$A$1:$Q$1000,MATCH('Chi tiết'!B319,Source!$B$1:$B$1000,0),16)&lt;'Báo cáo'!$C$5,"Đi làm","Chốt trễ"),
IF(AND(C319=2,O319="Chốt trễ"),IF(INDEX(Source!$A$1:$Q$1000,MATCH('Chi tiết'!B319,Source!$B$1:$B$1000,0)+1,16)&lt;'Báo cáo'!$C$5,"Đi làm","Chốt trễ"),
IF(AND(C319=12,O319="Đi làm"),IF(INDEX(Source!$A$1:$Q$1000,MATCH('Chi tiết'!B319,Source!$B$1:$B$1000,0)+COUNTIFS(Source!$B$1:$B$1000,B319,Source!$Q$1:$Q$1000,"Sáng"),16)&lt;'Báo cáo'!$C$5,"Đi làm","Chốt trễ"),IF(O319="Chốt trễ",IF(INDEX(Source!$A$1:$Q$1000,MATCH('Chi tiết'!B319,Source!$B$1:$B$1000,0)+1,16)&lt;'Báo cáo'!$C$5,"Đi làm","Chốt trễ"),IF(INDEX(Source!$A$1:$Q$1000,MATCH('Chi tiết'!B319,Source!$B$1:$B$1000,0)+COUNTIFS(Source!$B$1:$B$1000,B319,Source!$Q$1:$Q$1000,"Sáng"),16)&lt;'Báo cáo'!$C$5,"Đi làm","Chốt trễ")))))))</f>
        <v/>
      </c>
      <c r="Q319" s="23" t="str">
        <f t="shared" si="28"/>
        <v/>
      </c>
      <c r="R319" s="14" t="str">
        <f t="shared" si="29"/>
        <v/>
      </c>
      <c r="S319" t="str">
        <f>IF(OR(_xlfn.NUMBERVALUE(E319)&gt;='Báo cáo'!$C$6,_xlfn.NUMBERVALUE(I319)&gt;='Báo cáo'!$C$6),CONCATENATE(_xlfn.NUMBERVALUE(E319),"/",_xlfn.NUMBERVALUE(I319)),"")</f>
        <v/>
      </c>
      <c r="T319" t="str">
        <f>IF(Q319="Vắng","",IF(M319&lt;='Báo cáo'!$C$7,M319,""))</f>
        <v/>
      </c>
      <c r="U319" t="str">
        <f ca="1">IF(COUNTIFS(Source!$B$1:$B$1000,'Chi tiết'!B319,Source!$S$1:$S$1000,"Có")=0,"",INDEX(Source!$A$1:$S$1000,MATCH('Chi tiết'!B319,Source!$B$1:$B$1000,0)-1+MATCH("Có",INDIRECT("Source!S"&amp;MATCH('Chi tiết'!B319,Source!$B$1:$B$1000,0)&amp;":S"&amp;MATCH('Chi tiết'!B319,Source!$B$1:$B$1000,0)+COUNTIF(Source!$B$1:$B$1000,'Chi tiết'!B319)),0),1))</f>
        <v/>
      </c>
      <c r="V319" s="2" t="str">
        <f>IF(B317="","",IF(N319&lt;='Báo cáo'!$C$9,N319,""))</f>
        <v/>
      </c>
    </row>
    <row r="320" spans="1:22" x14ac:dyDescent="0.25">
      <c r="A320" t="str">
        <v/>
      </c>
      <c r="B320" t="str">
        <v/>
      </c>
      <c r="C320" s="21" t="str">
        <v/>
      </c>
      <c r="D320" s="21" t="str">
        <v/>
      </c>
      <c r="E320" s="21" t="str">
        <v/>
      </c>
      <c r="F320" s="21" t="str">
        <v/>
      </c>
      <c r="G320" s="21" t="str">
        <v/>
      </c>
      <c r="H320" s="21" t="str">
        <v/>
      </c>
      <c r="I320" s="21" t="str">
        <v/>
      </c>
      <c r="J320" s="21" t="str">
        <v/>
      </c>
      <c r="K320" s="21" t="str">
        <v/>
      </c>
      <c r="L320" s="23" t="str">
        <f t="shared" si="24"/>
        <v/>
      </c>
      <c r="M320" s="24" t="str">
        <f t="shared" si="25"/>
        <v/>
      </c>
      <c r="N320" s="15" t="str">
        <f t="shared" si="26"/>
        <v/>
      </c>
      <c r="O320" s="23" t="str">
        <f t="shared" si="27"/>
        <v/>
      </c>
      <c r="P320" s="23" t="str">
        <f>IF(B320="","",
IF(NOT(ISNUMBER(H320)),"Vắng",
IF(C320=1,IF(INDEX(Source!$A$1:$Q$1000,MATCH('Chi tiết'!B320,Source!$B$1:$B$1000,0),16)&lt;'Báo cáo'!$C$5,"Đi làm","Chốt trễ"),
IF(AND(C320=2,O320="Chốt trễ"),IF(INDEX(Source!$A$1:$Q$1000,MATCH('Chi tiết'!B320,Source!$B$1:$B$1000,0)+1,16)&lt;'Báo cáo'!$C$5,"Đi làm","Chốt trễ"),
IF(AND(C320=12,O320="Đi làm"),IF(INDEX(Source!$A$1:$Q$1000,MATCH('Chi tiết'!B320,Source!$B$1:$B$1000,0)+COUNTIFS(Source!$B$1:$B$1000,B320,Source!$Q$1:$Q$1000,"Sáng"),16)&lt;'Báo cáo'!$C$5,"Đi làm","Chốt trễ"),IF(O320="Chốt trễ",IF(INDEX(Source!$A$1:$Q$1000,MATCH('Chi tiết'!B320,Source!$B$1:$B$1000,0)+1,16)&lt;'Báo cáo'!$C$5,"Đi làm","Chốt trễ"),IF(INDEX(Source!$A$1:$Q$1000,MATCH('Chi tiết'!B320,Source!$B$1:$B$1000,0)+COUNTIFS(Source!$B$1:$B$1000,B320,Source!$Q$1:$Q$1000,"Sáng"),16)&lt;'Báo cáo'!$C$5,"Đi làm","Chốt trễ")))))))</f>
        <v/>
      </c>
      <c r="Q320" s="23" t="str">
        <f t="shared" si="28"/>
        <v/>
      </c>
      <c r="R320" s="14" t="str">
        <f t="shared" si="29"/>
        <v/>
      </c>
      <c r="S320" t="str">
        <f>IF(OR(_xlfn.NUMBERVALUE(E320)&gt;='Báo cáo'!$C$6,_xlfn.NUMBERVALUE(I320)&gt;='Báo cáo'!$C$6),CONCATENATE(_xlfn.NUMBERVALUE(E320),"/",_xlfn.NUMBERVALUE(I320)),"")</f>
        <v/>
      </c>
      <c r="T320" t="str">
        <f>IF(Q320="Vắng","",IF(M320&lt;='Báo cáo'!$C$7,M320,""))</f>
        <v/>
      </c>
      <c r="U320" t="str">
        <f ca="1">IF(COUNTIFS(Source!$B$1:$B$1000,'Chi tiết'!B320,Source!$S$1:$S$1000,"Có")=0,"",INDEX(Source!$A$1:$S$1000,MATCH('Chi tiết'!B320,Source!$B$1:$B$1000,0)-1+MATCH("Có",INDIRECT("Source!S"&amp;MATCH('Chi tiết'!B320,Source!$B$1:$B$1000,0)&amp;":S"&amp;MATCH('Chi tiết'!B320,Source!$B$1:$B$1000,0)+COUNTIF(Source!$B$1:$B$1000,'Chi tiết'!B320)),0),1))</f>
        <v/>
      </c>
      <c r="V320" s="2" t="str">
        <f>IF(B318="","",IF(N320&lt;='Báo cáo'!$C$9,N320,""))</f>
        <v/>
      </c>
    </row>
    <row r="321" spans="1:22" x14ac:dyDescent="0.25">
      <c r="A321" t="str">
        <v/>
      </c>
      <c r="B321" t="str">
        <v/>
      </c>
      <c r="C321" s="21" t="str">
        <v/>
      </c>
      <c r="D321" s="21" t="str">
        <v/>
      </c>
      <c r="E321" s="21" t="str">
        <v/>
      </c>
      <c r="F321" s="21" t="str">
        <v/>
      </c>
      <c r="G321" s="21" t="str">
        <v/>
      </c>
      <c r="H321" s="21" t="str">
        <v/>
      </c>
      <c r="I321" s="21" t="str">
        <v/>
      </c>
      <c r="J321" s="21" t="str">
        <v/>
      </c>
      <c r="K321" s="21" t="str">
        <v/>
      </c>
      <c r="L321" s="23" t="str">
        <f t="shared" si="24"/>
        <v/>
      </c>
      <c r="M321" s="24" t="str">
        <f t="shared" si="25"/>
        <v/>
      </c>
      <c r="N321" s="15" t="str">
        <f t="shared" si="26"/>
        <v/>
      </c>
      <c r="O321" s="23" t="str">
        <f t="shared" si="27"/>
        <v/>
      </c>
      <c r="P321" s="23" t="str">
        <f>IF(B321="","",
IF(NOT(ISNUMBER(H321)),"Vắng",
IF(C321=1,IF(INDEX(Source!$A$1:$Q$1000,MATCH('Chi tiết'!B321,Source!$B$1:$B$1000,0),16)&lt;'Báo cáo'!$C$5,"Đi làm","Chốt trễ"),
IF(AND(C321=2,O321="Chốt trễ"),IF(INDEX(Source!$A$1:$Q$1000,MATCH('Chi tiết'!B321,Source!$B$1:$B$1000,0)+1,16)&lt;'Báo cáo'!$C$5,"Đi làm","Chốt trễ"),
IF(AND(C321=12,O321="Đi làm"),IF(INDEX(Source!$A$1:$Q$1000,MATCH('Chi tiết'!B321,Source!$B$1:$B$1000,0)+COUNTIFS(Source!$B$1:$B$1000,B321,Source!$Q$1:$Q$1000,"Sáng"),16)&lt;'Báo cáo'!$C$5,"Đi làm","Chốt trễ"),IF(O321="Chốt trễ",IF(INDEX(Source!$A$1:$Q$1000,MATCH('Chi tiết'!B321,Source!$B$1:$B$1000,0)+1,16)&lt;'Báo cáo'!$C$5,"Đi làm","Chốt trễ"),IF(INDEX(Source!$A$1:$Q$1000,MATCH('Chi tiết'!B321,Source!$B$1:$B$1000,0)+COUNTIFS(Source!$B$1:$B$1000,B321,Source!$Q$1:$Q$1000,"Sáng"),16)&lt;'Báo cáo'!$C$5,"Đi làm","Chốt trễ")))))))</f>
        <v/>
      </c>
      <c r="Q321" s="23" t="str">
        <f t="shared" si="28"/>
        <v/>
      </c>
      <c r="R321" s="14" t="str">
        <f t="shared" si="29"/>
        <v/>
      </c>
      <c r="S321" t="str">
        <f>IF(OR(_xlfn.NUMBERVALUE(E321)&gt;='Báo cáo'!$C$6,_xlfn.NUMBERVALUE(I321)&gt;='Báo cáo'!$C$6),CONCATENATE(_xlfn.NUMBERVALUE(E321),"/",_xlfn.NUMBERVALUE(I321)),"")</f>
        <v/>
      </c>
      <c r="T321" t="str">
        <f>IF(Q321="Vắng","",IF(M321&lt;='Báo cáo'!$C$7,M321,""))</f>
        <v/>
      </c>
      <c r="U321" t="str">
        <f ca="1">IF(COUNTIFS(Source!$B$1:$B$1000,'Chi tiết'!B321,Source!$S$1:$S$1000,"Có")=0,"",INDEX(Source!$A$1:$S$1000,MATCH('Chi tiết'!B321,Source!$B$1:$B$1000,0)-1+MATCH("Có",INDIRECT("Source!S"&amp;MATCH('Chi tiết'!B321,Source!$B$1:$B$1000,0)&amp;":S"&amp;MATCH('Chi tiết'!B321,Source!$B$1:$B$1000,0)+COUNTIF(Source!$B$1:$B$1000,'Chi tiết'!B321)),0),1))</f>
        <v/>
      </c>
      <c r="V321" s="2" t="str">
        <f>IF(B319="","",IF(N321&lt;='Báo cáo'!$C$9,N321,""))</f>
        <v/>
      </c>
    </row>
    <row r="322" spans="1:22" x14ac:dyDescent="0.25">
      <c r="A322" t="str">
        <v/>
      </c>
      <c r="B322" t="str">
        <v/>
      </c>
      <c r="C322" s="21" t="str">
        <v/>
      </c>
      <c r="D322" s="21" t="str">
        <v/>
      </c>
      <c r="E322" s="21" t="str">
        <v/>
      </c>
      <c r="F322" s="21" t="str">
        <v/>
      </c>
      <c r="G322" s="21" t="str">
        <v/>
      </c>
      <c r="H322" s="21" t="str">
        <v/>
      </c>
      <c r="I322" s="21" t="str">
        <v/>
      </c>
      <c r="J322" s="21" t="str">
        <v/>
      </c>
      <c r="K322" s="21" t="str">
        <v/>
      </c>
      <c r="L322" s="23" t="str">
        <f t="shared" si="24"/>
        <v/>
      </c>
      <c r="M322" s="24" t="str">
        <f t="shared" si="25"/>
        <v/>
      </c>
      <c r="N322" s="15" t="str">
        <f t="shared" si="26"/>
        <v/>
      </c>
      <c r="O322" s="23" t="str">
        <f t="shared" si="27"/>
        <v/>
      </c>
      <c r="P322" s="23" t="str">
        <f>IF(B322="","",
IF(NOT(ISNUMBER(H322)),"Vắng",
IF(C322=1,IF(INDEX(Source!$A$1:$Q$1000,MATCH('Chi tiết'!B322,Source!$B$1:$B$1000,0),16)&lt;'Báo cáo'!$C$5,"Đi làm","Chốt trễ"),
IF(AND(C322=2,O322="Chốt trễ"),IF(INDEX(Source!$A$1:$Q$1000,MATCH('Chi tiết'!B322,Source!$B$1:$B$1000,0)+1,16)&lt;'Báo cáo'!$C$5,"Đi làm","Chốt trễ"),
IF(AND(C322=12,O322="Đi làm"),IF(INDEX(Source!$A$1:$Q$1000,MATCH('Chi tiết'!B322,Source!$B$1:$B$1000,0)+COUNTIFS(Source!$B$1:$B$1000,B322,Source!$Q$1:$Q$1000,"Sáng"),16)&lt;'Báo cáo'!$C$5,"Đi làm","Chốt trễ"),IF(O322="Chốt trễ",IF(INDEX(Source!$A$1:$Q$1000,MATCH('Chi tiết'!B322,Source!$B$1:$B$1000,0)+1,16)&lt;'Báo cáo'!$C$5,"Đi làm","Chốt trễ"),IF(INDEX(Source!$A$1:$Q$1000,MATCH('Chi tiết'!B322,Source!$B$1:$B$1000,0)+COUNTIFS(Source!$B$1:$B$1000,B322,Source!$Q$1:$Q$1000,"Sáng"),16)&lt;'Báo cáo'!$C$5,"Đi làm","Chốt trễ")))))))</f>
        <v/>
      </c>
      <c r="Q322" s="23" t="str">
        <f t="shared" si="28"/>
        <v/>
      </c>
      <c r="R322" s="14" t="str">
        <f t="shared" si="29"/>
        <v/>
      </c>
      <c r="S322" t="str">
        <f>IF(OR(_xlfn.NUMBERVALUE(E322)&gt;='Báo cáo'!$C$6,_xlfn.NUMBERVALUE(I322)&gt;='Báo cáo'!$C$6),CONCATENATE(_xlfn.NUMBERVALUE(E322),"/",_xlfn.NUMBERVALUE(I322)),"")</f>
        <v/>
      </c>
      <c r="T322" t="str">
        <f>IF(Q322="Vắng","",IF(M322&lt;='Báo cáo'!$C$7,M322,""))</f>
        <v/>
      </c>
      <c r="U322" t="str">
        <f ca="1">IF(COUNTIFS(Source!$B$1:$B$1000,'Chi tiết'!B322,Source!$S$1:$S$1000,"Có")=0,"",INDEX(Source!$A$1:$S$1000,MATCH('Chi tiết'!B322,Source!$B$1:$B$1000,0)-1+MATCH("Có",INDIRECT("Source!S"&amp;MATCH('Chi tiết'!B322,Source!$B$1:$B$1000,0)&amp;":S"&amp;MATCH('Chi tiết'!B322,Source!$B$1:$B$1000,0)+COUNTIF(Source!$B$1:$B$1000,'Chi tiết'!B322)),0),1))</f>
        <v/>
      </c>
      <c r="V322" s="2" t="str">
        <f>IF(B320="","",IF(N322&lt;='Báo cáo'!$C$9,N322,""))</f>
        <v/>
      </c>
    </row>
    <row r="323" spans="1:22" x14ac:dyDescent="0.25">
      <c r="A323" t="str">
        <v/>
      </c>
      <c r="B323" t="str">
        <v/>
      </c>
      <c r="C323" s="21" t="str">
        <v/>
      </c>
      <c r="D323" s="21" t="str">
        <v/>
      </c>
      <c r="E323" s="21" t="str">
        <v/>
      </c>
      <c r="F323" s="21" t="str">
        <v/>
      </c>
      <c r="G323" s="21" t="str">
        <v/>
      </c>
      <c r="H323" s="21" t="str">
        <v/>
      </c>
      <c r="I323" s="21" t="str">
        <v/>
      </c>
      <c r="J323" s="21" t="str">
        <v/>
      </c>
      <c r="K323" s="21" t="str">
        <v/>
      </c>
      <c r="L323" s="23" t="str">
        <f t="shared" si="24"/>
        <v/>
      </c>
      <c r="M323" s="24" t="str">
        <f t="shared" si="25"/>
        <v/>
      </c>
      <c r="N323" s="15" t="str">
        <f t="shared" si="26"/>
        <v/>
      </c>
      <c r="O323" s="23" t="str">
        <f t="shared" si="27"/>
        <v/>
      </c>
      <c r="P323" s="23" t="str">
        <f>IF(B323="","",
IF(NOT(ISNUMBER(H323)),"Vắng",
IF(C323=1,IF(INDEX(Source!$A$1:$Q$1000,MATCH('Chi tiết'!B323,Source!$B$1:$B$1000,0),16)&lt;'Báo cáo'!$C$5,"Đi làm","Chốt trễ"),
IF(AND(C323=2,O323="Chốt trễ"),IF(INDEX(Source!$A$1:$Q$1000,MATCH('Chi tiết'!B323,Source!$B$1:$B$1000,0)+1,16)&lt;'Báo cáo'!$C$5,"Đi làm","Chốt trễ"),
IF(AND(C323=12,O323="Đi làm"),IF(INDEX(Source!$A$1:$Q$1000,MATCH('Chi tiết'!B323,Source!$B$1:$B$1000,0)+COUNTIFS(Source!$B$1:$B$1000,B323,Source!$Q$1:$Q$1000,"Sáng"),16)&lt;'Báo cáo'!$C$5,"Đi làm","Chốt trễ"),IF(O323="Chốt trễ",IF(INDEX(Source!$A$1:$Q$1000,MATCH('Chi tiết'!B323,Source!$B$1:$B$1000,0)+1,16)&lt;'Báo cáo'!$C$5,"Đi làm","Chốt trễ"),IF(INDEX(Source!$A$1:$Q$1000,MATCH('Chi tiết'!B323,Source!$B$1:$B$1000,0)+COUNTIFS(Source!$B$1:$B$1000,B323,Source!$Q$1:$Q$1000,"Sáng"),16)&lt;'Báo cáo'!$C$5,"Đi làm","Chốt trễ")))))))</f>
        <v/>
      </c>
      <c r="Q323" s="23" t="str">
        <f t="shared" si="28"/>
        <v/>
      </c>
      <c r="R323" s="14" t="str">
        <f t="shared" si="29"/>
        <v/>
      </c>
      <c r="S323" t="str">
        <f>IF(OR(_xlfn.NUMBERVALUE(E323)&gt;='Báo cáo'!$C$6,_xlfn.NUMBERVALUE(I323)&gt;='Báo cáo'!$C$6),CONCATENATE(_xlfn.NUMBERVALUE(E323),"/",_xlfn.NUMBERVALUE(I323)),"")</f>
        <v/>
      </c>
      <c r="T323" t="str">
        <f>IF(Q323="Vắng","",IF(M323&lt;='Báo cáo'!$C$7,M323,""))</f>
        <v/>
      </c>
      <c r="U323" t="str">
        <f ca="1">IF(COUNTIFS(Source!$B$1:$B$1000,'Chi tiết'!B323,Source!$S$1:$S$1000,"Có")=0,"",INDEX(Source!$A$1:$S$1000,MATCH('Chi tiết'!B323,Source!$B$1:$B$1000,0)-1+MATCH("Có",INDIRECT("Source!S"&amp;MATCH('Chi tiết'!B323,Source!$B$1:$B$1000,0)&amp;":S"&amp;MATCH('Chi tiết'!B323,Source!$B$1:$B$1000,0)+COUNTIF(Source!$B$1:$B$1000,'Chi tiết'!B323)),0),1))</f>
        <v/>
      </c>
      <c r="V323" s="2" t="str">
        <f>IF(B321="","",IF(N323&lt;='Báo cáo'!$C$9,N323,""))</f>
        <v/>
      </c>
    </row>
    <row r="324" spans="1:22" x14ac:dyDescent="0.25">
      <c r="A324" t="str">
        <v/>
      </c>
      <c r="B324" t="str">
        <v/>
      </c>
      <c r="C324" s="21" t="str">
        <v/>
      </c>
      <c r="D324" s="21" t="str">
        <v/>
      </c>
      <c r="E324" s="21" t="str">
        <v/>
      </c>
      <c r="F324" s="21" t="str">
        <v/>
      </c>
      <c r="G324" s="21" t="str">
        <v/>
      </c>
      <c r="H324" s="21" t="str">
        <v/>
      </c>
      <c r="I324" s="21" t="str">
        <v/>
      </c>
      <c r="J324" s="21" t="str">
        <v/>
      </c>
      <c r="K324" s="21" t="str">
        <v/>
      </c>
      <c r="L324" s="23" t="str">
        <f t="shared" ref="L324:L387" si="30">IF(AND(D324="",H324=""),"",IF(OR(D324="",H324=""),_xlfn.NUMBERVALUE(D324)+_xlfn.NUMBERVALUE(H324),IFERROR(D324+H324,"")))</f>
        <v/>
      </c>
      <c r="M324" s="24" t="str">
        <f t="shared" ref="M324:M387" si="31">IF(AND(E324="",I324=""),"",IF(OR(E324="",I324=""),_xlfn.NUMBERVALUE(E324)+_xlfn.NUMBERVALUE(I324),IFERROR(E324+I324,"")))</f>
        <v/>
      </c>
      <c r="N324" s="15" t="str">
        <f t="shared" ref="N324:N387" si="32">IFERROR(M324/L324,"")</f>
        <v/>
      </c>
      <c r="O324" s="23" t="str">
        <f t="shared" ref="O324:O387" si="33">IF(B324="","",IF(C324&gt;=2,
IF(ISNUMBER(D324),"Đi làm","Chốt trễ"),
IF(C324=1,
IF(ISNUMBER(D324),"Đi làm","Vắng"),
"Vắng")))</f>
        <v/>
      </c>
      <c r="P324" s="23" t="str">
        <f>IF(B324="","",
IF(NOT(ISNUMBER(H324)),"Vắng",
IF(C324=1,IF(INDEX(Source!$A$1:$Q$1000,MATCH('Chi tiết'!B324,Source!$B$1:$B$1000,0),16)&lt;'Báo cáo'!$C$5,"Đi làm","Chốt trễ"),
IF(AND(C324=2,O324="Chốt trễ"),IF(INDEX(Source!$A$1:$Q$1000,MATCH('Chi tiết'!B324,Source!$B$1:$B$1000,0)+1,16)&lt;'Báo cáo'!$C$5,"Đi làm","Chốt trễ"),
IF(AND(C324=12,O324="Đi làm"),IF(INDEX(Source!$A$1:$Q$1000,MATCH('Chi tiết'!B324,Source!$B$1:$B$1000,0)+COUNTIFS(Source!$B$1:$B$1000,B324,Source!$Q$1:$Q$1000,"Sáng"),16)&lt;'Báo cáo'!$C$5,"Đi làm","Chốt trễ"),IF(O324="Chốt trễ",IF(INDEX(Source!$A$1:$Q$1000,MATCH('Chi tiết'!B324,Source!$B$1:$B$1000,0)+1,16)&lt;'Báo cáo'!$C$5,"Đi làm","Chốt trễ"),IF(INDEX(Source!$A$1:$Q$1000,MATCH('Chi tiết'!B324,Source!$B$1:$B$1000,0)+COUNTIFS(Source!$B$1:$B$1000,B324,Source!$Q$1:$Q$1000,"Sáng"),16)&lt;'Báo cáo'!$C$5,"Đi làm","Chốt trễ")))))))</f>
        <v/>
      </c>
      <c r="Q324" s="23" t="str">
        <f t="shared" ref="Q324:Q387" si="34">IF(B324="","",IF(C324=0,"Vắng","Đi làm"))</f>
        <v/>
      </c>
      <c r="R324" s="14" t="str">
        <f t="shared" ref="R324:R387" si="35">IF(B324="","",IF(Q324="Vắng","Vắng",IF(OR(O324="Chốt trễ",P324="Chốt trễ"),"Trễ giờ","Đúng giờ")))</f>
        <v/>
      </c>
      <c r="S324" t="str">
        <f>IF(OR(_xlfn.NUMBERVALUE(E324)&gt;='Báo cáo'!$C$6,_xlfn.NUMBERVALUE(I324)&gt;='Báo cáo'!$C$6),CONCATENATE(_xlfn.NUMBERVALUE(E324),"/",_xlfn.NUMBERVALUE(I324)),"")</f>
        <v/>
      </c>
      <c r="T324" t="str">
        <f>IF(Q324="Vắng","",IF(M324&lt;='Báo cáo'!$C$7,M324,""))</f>
        <v/>
      </c>
      <c r="U324" t="str">
        <f ca="1">IF(COUNTIFS(Source!$B$1:$B$1000,'Chi tiết'!B324,Source!$S$1:$S$1000,"Có")=0,"",INDEX(Source!$A$1:$S$1000,MATCH('Chi tiết'!B324,Source!$B$1:$B$1000,0)-1+MATCH("Có",INDIRECT("Source!S"&amp;MATCH('Chi tiết'!B324,Source!$B$1:$B$1000,0)&amp;":S"&amp;MATCH('Chi tiết'!B324,Source!$B$1:$B$1000,0)+COUNTIF(Source!$B$1:$B$1000,'Chi tiết'!B324)),0),1))</f>
        <v/>
      </c>
      <c r="V324" s="2" t="str">
        <f>IF(B322="","",IF(N324&lt;='Báo cáo'!$C$9,N324,""))</f>
        <v/>
      </c>
    </row>
    <row r="325" spans="1:22" x14ac:dyDescent="0.25">
      <c r="A325" t="str">
        <v/>
      </c>
      <c r="B325" t="str">
        <v/>
      </c>
      <c r="C325" s="21" t="str">
        <v/>
      </c>
      <c r="D325" s="21" t="str">
        <v/>
      </c>
      <c r="E325" s="21" t="str">
        <v/>
      </c>
      <c r="F325" s="21" t="str">
        <v/>
      </c>
      <c r="G325" s="21" t="str">
        <v/>
      </c>
      <c r="H325" s="21" t="str">
        <v/>
      </c>
      <c r="I325" s="21" t="str">
        <v/>
      </c>
      <c r="J325" s="21" t="str">
        <v/>
      </c>
      <c r="K325" s="21" t="str">
        <v/>
      </c>
      <c r="L325" s="23" t="str">
        <f t="shared" si="30"/>
        <v/>
      </c>
      <c r="M325" s="24" t="str">
        <f t="shared" si="31"/>
        <v/>
      </c>
      <c r="N325" s="15" t="str">
        <f t="shared" si="32"/>
        <v/>
      </c>
      <c r="O325" s="23" t="str">
        <f t="shared" si="33"/>
        <v/>
      </c>
      <c r="P325" s="23" t="str">
        <f>IF(B325="","",
IF(NOT(ISNUMBER(H325)),"Vắng",
IF(C325=1,IF(INDEX(Source!$A$1:$Q$1000,MATCH('Chi tiết'!B325,Source!$B$1:$B$1000,0),16)&lt;'Báo cáo'!$C$5,"Đi làm","Chốt trễ"),
IF(AND(C325=2,O325="Chốt trễ"),IF(INDEX(Source!$A$1:$Q$1000,MATCH('Chi tiết'!B325,Source!$B$1:$B$1000,0)+1,16)&lt;'Báo cáo'!$C$5,"Đi làm","Chốt trễ"),
IF(AND(C325=12,O325="Đi làm"),IF(INDEX(Source!$A$1:$Q$1000,MATCH('Chi tiết'!B325,Source!$B$1:$B$1000,0)+COUNTIFS(Source!$B$1:$B$1000,B325,Source!$Q$1:$Q$1000,"Sáng"),16)&lt;'Báo cáo'!$C$5,"Đi làm","Chốt trễ"),IF(O325="Chốt trễ",IF(INDEX(Source!$A$1:$Q$1000,MATCH('Chi tiết'!B325,Source!$B$1:$B$1000,0)+1,16)&lt;'Báo cáo'!$C$5,"Đi làm","Chốt trễ"),IF(INDEX(Source!$A$1:$Q$1000,MATCH('Chi tiết'!B325,Source!$B$1:$B$1000,0)+COUNTIFS(Source!$B$1:$B$1000,B325,Source!$Q$1:$Q$1000,"Sáng"),16)&lt;'Báo cáo'!$C$5,"Đi làm","Chốt trễ")))))))</f>
        <v/>
      </c>
      <c r="Q325" s="23" t="str">
        <f t="shared" si="34"/>
        <v/>
      </c>
      <c r="R325" s="14" t="str">
        <f t="shared" si="35"/>
        <v/>
      </c>
      <c r="S325" t="str">
        <f>IF(OR(_xlfn.NUMBERVALUE(E325)&gt;='Báo cáo'!$C$6,_xlfn.NUMBERVALUE(I325)&gt;='Báo cáo'!$C$6),CONCATENATE(_xlfn.NUMBERVALUE(E325),"/",_xlfn.NUMBERVALUE(I325)),"")</f>
        <v/>
      </c>
      <c r="T325" t="str">
        <f>IF(Q325="Vắng","",IF(M325&lt;='Báo cáo'!$C$7,M325,""))</f>
        <v/>
      </c>
      <c r="U325" t="str">
        <f ca="1">IF(COUNTIFS(Source!$B$1:$B$1000,'Chi tiết'!B325,Source!$S$1:$S$1000,"Có")=0,"",INDEX(Source!$A$1:$S$1000,MATCH('Chi tiết'!B325,Source!$B$1:$B$1000,0)-1+MATCH("Có",INDIRECT("Source!S"&amp;MATCH('Chi tiết'!B325,Source!$B$1:$B$1000,0)&amp;":S"&amp;MATCH('Chi tiết'!B325,Source!$B$1:$B$1000,0)+COUNTIF(Source!$B$1:$B$1000,'Chi tiết'!B325)),0),1))</f>
        <v/>
      </c>
      <c r="V325" s="2" t="str">
        <f>IF(B323="","",IF(N325&lt;='Báo cáo'!$C$9,N325,""))</f>
        <v/>
      </c>
    </row>
    <row r="326" spans="1:22" x14ac:dyDescent="0.25">
      <c r="A326" t="str">
        <v/>
      </c>
      <c r="B326" t="str">
        <v/>
      </c>
      <c r="C326" s="21" t="str">
        <v/>
      </c>
      <c r="D326" s="21" t="str">
        <v/>
      </c>
      <c r="E326" s="21" t="str">
        <v/>
      </c>
      <c r="F326" s="21" t="str">
        <v/>
      </c>
      <c r="G326" s="21" t="str">
        <v/>
      </c>
      <c r="H326" s="21" t="str">
        <v/>
      </c>
      <c r="I326" s="21" t="str">
        <v/>
      </c>
      <c r="J326" s="21" t="str">
        <v/>
      </c>
      <c r="K326" s="21" t="str">
        <v/>
      </c>
      <c r="L326" s="23" t="str">
        <f t="shared" si="30"/>
        <v/>
      </c>
      <c r="M326" s="24" t="str">
        <f t="shared" si="31"/>
        <v/>
      </c>
      <c r="N326" s="15" t="str">
        <f t="shared" si="32"/>
        <v/>
      </c>
      <c r="O326" s="23" t="str">
        <f t="shared" si="33"/>
        <v/>
      </c>
      <c r="P326" s="23" t="str">
        <f>IF(B326="","",
IF(NOT(ISNUMBER(H326)),"Vắng",
IF(C326=1,IF(INDEX(Source!$A$1:$Q$1000,MATCH('Chi tiết'!B326,Source!$B$1:$B$1000,0),16)&lt;'Báo cáo'!$C$5,"Đi làm","Chốt trễ"),
IF(AND(C326=2,O326="Chốt trễ"),IF(INDEX(Source!$A$1:$Q$1000,MATCH('Chi tiết'!B326,Source!$B$1:$B$1000,0)+1,16)&lt;'Báo cáo'!$C$5,"Đi làm","Chốt trễ"),
IF(AND(C326=12,O326="Đi làm"),IF(INDEX(Source!$A$1:$Q$1000,MATCH('Chi tiết'!B326,Source!$B$1:$B$1000,0)+COUNTIFS(Source!$B$1:$B$1000,B326,Source!$Q$1:$Q$1000,"Sáng"),16)&lt;'Báo cáo'!$C$5,"Đi làm","Chốt trễ"),IF(O326="Chốt trễ",IF(INDEX(Source!$A$1:$Q$1000,MATCH('Chi tiết'!B326,Source!$B$1:$B$1000,0)+1,16)&lt;'Báo cáo'!$C$5,"Đi làm","Chốt trễ"),IF(INDEX(Source!$A$1:$Q$1000,MATCH('Chi tiết'!B326,Source!$B$1:$B$1000,0)+COUNTIFS(Source!$B$1:$B$1000,B326,Source!$Q$1:$Q$1000,"Sáng"),16)&lt;'Báo cáo'!$C$5,"Đi làm","Chốt trễ")))))))</f>
        <v/>
      </c>
      <c r="Q326" s="23" t="str">
        <f t="shared" si="34"/>
        <v/>
      </c>
      <c r="R326" s="14" t="str">
        <f t="shared" si="35"/>
        <v/>
      </c>
      <c r="S326" t="str">
        <f>IF(OR(_xlfn.NUMBERVALUE(E326)&gt;='Báo cáo'!$C$6,_xlfn.NUMBERVALUE(I326)&gt;='Báo cáo'!$C$6),CONCATENATE(_xlfn.NUMBERVALUE(E326),"/",_xlfn.NUMBERVALUE(I326)),"")</f>
        <v/>
      </c>
      <c r="T326" t="str">
        <f>IF(Q326="Vắng","",IF(M326&lt;='Báo cáo'!$C$7,M326,""))</f>
        <v/>
      </c>
      <c r="U326" t="str">
        <f ca="1">IF(COUNTIFS(Source!$B$1:$B$1000,'Chi tiết'!B326,Source!$S$1:$S$1000,"Có")=0,"",INDEX(Source!$A$1:$S$1000,MATCH('Chi tiết'!B326,Source!$B$1:$B$1000,0)-1+MATCH("Có",INDIRECT("Source!S"&amp;MATCH('Chi tiết'!B326,Source!$B$1:$B$1000,0)&amp;":S"&amp;MATCH('Chi tiết'!B326,Source!$B$1:$B$1000,0)+COUNTIF(Source!$B$1:$B$1000,'Chi tiết'!B326)),0),1))</f>
        <v/>
      </c>
      <c r="V326" s="2" t="str">
        <f>IF(B324="","",IF(N326&lt;='Báo cáo'!$C$9,N326,""))</f>
        <v/>
      </c>
    </row>
    <row r="327" spans="1:22" x14ac:dyDescent="0.25">
      <c r="A327" t="str">
        <v/>
      </c>
      <c r="B327" t="str">
        <v/>
      </c>
      <c r="C327" s="21" t="str">
        <v/>
      </c>
      <c r="D327" s="21" t="str">
        <v/>
      </c>
      <c r="E327" s="21" t="str">
        <v/>
      </c>
      <c r="F327" s="21" t="str">
        <v/>
      </c>
      <c r="G327" s="21" t="str">
        <v/>
      </c>
      <c r="H327" s="21" t="str">
        <v/>
      </c>
      <c r="I327" s="21" t="str">
        <v/>
      </c>
      <c r="J327" s="21" t="str">
        <v/>
      </c>
      <c r="K327" s="21" t="str">
        <v/>
      </c>
      <c r="L327" s="23" t="str">
        <f t="shared" si="30"/>
        <v/>
      </c>
      <c r="M327" s="24" t="str">
        <f t="shared" si="31"/>
        <v/>
      </c>
      <c r="N327" s="15" t="str">
        <f t="shared" si="32"/>
        <v/>
      </c>
      <c r="O327" s="23" t="str">
        <f t="shared" si="33"/>
        <v/>
      </c>
      <c r="P327" s="23" t="str">
        <f>IF(B327="","",
IF(NOT(ISNUMBER(H327)),"Vắng",
IF(C327=1,IF(INDEX(Source!$A$1:$Q$1000,MATCH('Chi tiết'!B327,Source!$B$1:$B$1000,0),16)&lt;'Báo cáo'!$C$5,"Đi làm","Chốt trễ"),
IF(AND(C327=2,O327="Chốt trễ"),IF(INDEX(Source!$A$1:$Q$1000,MATCH('Chi tiết'!B327,Source!$B$1:$B$1000,0)+1,16)&lt;'Báo cáo'!$C$5,"Đi làm","Chốt trễ"),
IF(AND(C327=12,O327="Đi làm"),IF(INDEX(Source!$A$1:$Q$1000,MATCH('Chi tiết'!B327,Source!$B$1:$B$1000,0)+COUNTIFS(Source!$B$1:$B$1000,B327,Source!$Q$1:$Q$1000,"Sáng"),16)&lt;'Báo cáo'!$C$5,"Đi làm","Chốt trễ"),IF(O327="Chốt trễ",IF(INDEX(Source!$A$1:$Q$1000,MATCH('Chi tiết'!B327,Source!$B$1:$B$1000,0)+1,16)&lt;'Báo cáo'!$C$5,"Đi làm","Chốt trễ"),IF(INDEX(Source!$A$1:$Q$1000,MATCH('Chi tiết'!B327,Source!$B$1:$B$1000,0)+COUNTIFS(Source!$B$1:$B$1000,B327,Source!$Q$1:$Q$1000,"Sáng"),16)&lt;'Báo cáo'!$C$5,"Đi làm","Chốt trễ")))))))</f>
        <v/>
      </c>
      <c r="Q327" s="23" t="str">
        <f t="shared" si="34"/>
        <v/>
      </c>
      <c r="R327" s="14" t="str">
        <f t="shared" si="35"/>
        <v/>
      </c>
      <c r="S327" t="str">
        <f>IF(OR(_xlfn.NUMBERVALUE(E327)&gt;='Báo cáo'!$C$6,_xlfn.NUMBERVALUE(I327)&gt;='Báo cáo'!$C$6),CONCATENATE(_xlfn.NUMBERVALUE(E327),"/",_xlfn.NUMBERVALUE(I327)),"")</f>
        <v/>
      </c>
      <c r="T327" t="str">
        <f>IF(Q327="Vắng","",IF(M327&lt;='Báo cáo'!$C$7,M327,""))</f>
        <v/>
      </c>
      <c r="U327" t="str">
        <f ca="1">IF(COUNTIFS(Source!$B$1:$B$1000,'Chi tiết'!B327,Source!$S$1:$S$1000,"Có")=0,"",INDEX(Source!$A$1:$S$1000,MATCH('Chi tiết'!B327,Source!$B$1:$B$1000,0)-1+MATCH("Có",INDIRECT("Source!S"&amp;MATCH('Chi tiết'!B327,Source!$B$1:$B$1000,0)&amp;":S"&amp;MATCH('Chi tiết'!B327,Source!$B$1:$B$1000,0)+COUNTIF(Source!$B$1:$B$1000,'Chi tiết'!B327)),0),1))</f>
        <v/>
      </c>
      <c r="V327" s="2" t="str">
        <f>IF(B325="","",IF(N327&lt;='Báo cáo'!$C$9,N327,""))</f>
        <v/>
      </c>
    </row>
    <row r="328" spans="1:22" x14ac:dyDescent="0.25">
      <c r="A328" t="str">
        <v/>
      </c>
      <c r="B328" t="str">
        <v/>
      </c>
      <c r="C328" s="21" t="str">
        <v/>
      </c>
      <c r="D328" s="21" t="str">
        <v/>
      </c>
      <c r="E328" s="21" t="str">
        <v/>
      </c>
      <c r="F328" s="21" t="str">
        <v/>
      </c>
      <c r="G328" s="21" t="str">
        <v/>
      </c>
      <c r="H328" s="21" t="str">
        <v/>
      </c>
      <c r="I328" s="21" t="str">
        <v/>
      </c>
      <c r="J328" s="21" t="str">
        <v/>
      </c>
      <c r="K328" s="21" t="str">
        <v/>
      </c>
      <c r="L328" s="23" t="str">
        <f t="shared" si="30"/>
        <v/>
      </c>
      <c r="M328" s="24" t="str">
        <f t="shared" si="31"/>
        <v/>
      </c>
      <c r="N328" s="15" t="str">
        <f t="shared" si="32"/>
        <v/>
      </c>
      <c r="O328" s="23" t="str">
        <f t="shared" si="33"/>
        <v/>
      </c>
      <c r="P328" s="23" t="str">
        <f>IF(B328="","",
IF(NOT(ISNUMBER(H328)),"Vắng",
IF(C328=1,IF(INDEX(Source!$A$1:$Q$1000,MATCH('Chi tiết'!B328,Source!$B$1:$B$1000,0),16)&lt;'Báo cáo'!$C$5,"Đi làm","Chốt trễ"),
IF(AND(C328=2,O328="Chốt trễ"),IF(INDEX(Source!$A$1:$Q$1000,MATCH('Chi tiết'!B328,Source!$B$1:$B$1000,0)+1,16)&lt;'Báo cáo'!$C$5,"Đi làm","Chốt trễ"),
IF(AND(C328=12,O328="Đi làm"),IF(INDEX(Source!$A$1:$Q$1000,MATCH('Chi tiết'!B328,Source!$B$1:$B$1000,0)+COUNTIFS(Source!$B$1:$B$1000,B328,Source!$Q$1:$Q$1000,"Sáng"),16)&lt;'Báo cáo'!$C$5,"Đi làm","Chốt trễ"),IF(O328="Chốt trễ",IF(INDEX(Source!$A$1:$Q$1000,MATCH('Chi tiết'!B328,Source!$B$1:$B$1000,0)+1,16)&lt;'Báo cáo'!$C$5,"Đi làm","Chốt trễ"),IF(INDEX(Source!$A$1:$Q$1000,MATCH('Chi tiết'!B328,Source!$B$1:$B$1000,0)+COUNTIFS(Source!$B$1:$B$1000,B328,Source!$Q$1:$Q$1000,"Sáng"),16)&lt;'Báo cáo'!$C$5,"Đi làm","Chốt trễ")))))))</f>
        <v/>
      </c>
      <c r="Q328" s="23" t="str">
        <f t="shared" si="34"/>
        <v/>
      </c>
      <c r="R328" s="14" t="str">
        <f t="shared" si="35"/>
        <v/>
      </c>
      <c r="S328" t="str">
        <f>IF(OR(_xlfn.NUMBERVALUE(E328)&gt;='Báo cáo'!$C$6,_xlfn.NUMBERVALUE(I328)&gt;='Báo cáo'!$C$6),CONCATENATE(_xlfn.NUMBERVALUE(E328),"/",_xlfn.NUMBERVALUE(I328)),"")</f>
        <v/>
      </c>
      <c r="T328" t="str">
        <f>IF(Q328="Vắng","",IF(M328&lt;='Báo cáo'!$C$7,M328,""))</f>
        <v/>
      </c>
      <c r="U328" t="str">
        <f ca="1">IF(COUNTIFS(Source!$B$1:$B$1000,'Chi tiết'!B328,Source!$S$1:$S$1000,"Có")=0,"",INDEX(Source!$A$1:$S$1000,MATCH('Chi tiết'!B328,Source!$B$1:$B$1000,0)-1+MATCH("Có",INDIRECT("Source!S"&amp;MATCH('Chi tiết'!B328,Source!$B$1:$B$1000,0)&amp;":S"&amp;MATCH('Chi tiết'!B328,Source!$B$1:$B$1000,0)+COUNTIF(Source!$B$1:$B$1000,'Chi tiết'!B328)),0),1))</f>
        <v/>
      </c>
      <c r="V328" s="2" t="str">
        <f>IF(B326="","",IF(N328&lt;='Báo cáo'!$C$9,N328,""))</f>
        <v/>
      </c>
    </row>
    <row r="329" spans="1:22" x14ac:dyDescent="0.25">
      <c r="A329" t="str">
        <v/>
      </c>
      <c r="B329" t="str">
        <v/>
      </c>
      <c r="C329" s="21" t="str">
        <v/>
      </c>
      <c r="D329" s="21" t="str">
        <v/>
      </c>
      <c r="E329" s="21" t="str">
        <v/>
      </c>
      <c r="F329" s="21" t="str">
        <v/>
      </c>
      <c r="G329" s="21" t="str">
        <v/>
      </c>
      <c r="H329" s="21" t="str">
        <v/>
      </c>
      <c r="I329" s="21" t="str">
        <v/>
      </c>
      <c r="J329" s="21" t="str">
        <v/>
      </c>
      <c r="K329" s="21" t="str">
        <v/>
      </c>
      <c r="L329" s="23" t="str">
        <f t="shared" si="30"/>
        <v/>
      </c>
      <c r="M329" s="24" t="str">
        <f t="shared" si="31"/>
        <v/>
      </c>
      <c r="N329" s="15" t="str">
        <f t="shared" si="32"/>
        <v/>
      </c>
      <c r="O329" s="23" t="str">
        <f t="shared" si="33"/>
        <v/>
      </c>
      <c r="P329" s="23" t="str">
        <f>IF(B329="","",
IF(NOT(ISNUMBER(H329)),"Vắng",
IF(C329=1,IF(INDEX(Source!$A$1:$Q$1000,MATCH('Chi tiết'!B329,Source!$B$1:$B$1000,0),16)&lt;'Báo cáo'!$C$5,"Đi làm","Chốt trễ"),
IF(AND(C329=2,O329="Chốt trễ"),IF(INDEX(Source!$A$1:$Q$1000,MATCH('Chi tiết'!B329,Source!$B$1:$B$1000,0)+1,16)&lt;'Báo cáo'!$C$5,"Đi làm","Chốt trễ"),
IF(AND(C329=12,O329="Đi làm"),IF(INDEX(Source!$A$1:$Q$1000,MATCH('Chi tiết'!B329,Source!$B$1:$B$1000,0)+COUNTIFS(Source!$B$1:$B$1000,B329,Source!$Q$1:$Q$1000,"Sáng"),16)&lt;'Báo cáo'!$C$5,"Đi làm","Chốt trễ"),IF(O329="Chốt trễ",IF(INDEX(Source!$A$1:$Q$1000,MATCH('Chi tiết'!B329,Source!$B$1:$B$1000,0)+1,16)&lt;'Báo cáo'!$C$5,"Đi làm","Chốt trễ"),IF(INDEX(Source!$A$1:$Q$1000,MATCH('Chi tiết'!B329,Source!$B$1:$B$1000,0)+COUNTIFS(Source!$B$1:$B$1000,B329,Source!$Q$1:$Q$1000,"Sáng"),16)&lt;'Báo cáo'!$C$5,"Đi làm","Chốt trễ")))))))</f>
        <v/>
      </c>
      <c r="Q329" s="23" t="str">
        <f t="shared" si="34"/>
        <v/>
      </c>
      <c r="R329" s="14" t="str">
        <f t="shared" si="35"/>
        <v/>
      </c>
      <c r="S329" t="str">
        <f>IF(OR(_xlfn.NUMBERVALUE(E329)&gt;='Báo cáo'!$C$6,_xlfn.NUMBERVALUE(I329)&gt;='Báo cáo'!$C$6),CONCATENATE(_xlfn.NUMBERVALUE(E329),"/",_xlfn.NUMBERVALUE(I329)),"")</f>
        <v/>
      </c>
      <c r="T329" t="str">
        <f>IF(Q329="Vắng","",IF(M329&lt;='Báo cáo'!$C$7,M329,""))</f>
        <v/>
      </c>
      <c r="U329" t="str">
        <f ca="1">IF(COUNTIFS(Source!$B$1:$B$1000,'Chi tiết'!B329,Source!$S$1:$S$1000,"Có")=0,"",INDEX(Source!$A$1:$S$1000,MATCH('Chi tiết'!B329,Source!$B$1:$B$1000,0)-1+MATCH("Có",INDIRECT("Source!S"&amp;MATCH('Chi tiết'!B329,Source!$B$1:$B$1000,0)&amp;":S"&amp;MATCH('Chi tiết'!B329,Source!$B$1:$B$1000,0)+COUNTIF(Source!$B$1:$B$1000,'Chi tiết'!B329)),0),1))</f>
        <v/>
      </c>
      <c r="V329" s="2" t="str">
        <f>IF(B327="","",IF(N329&lt;='Báo cáo'!$C$9,N329,""))</f>
        <v/>
      </c>
    </row>
    <row r="330" spans="1:22" x14ac:dyDescent="0.25">
      <c r="A330" t="str">
        <v/>
      </c>
      <c r="B330" t="str">
        <v/>
      </c>
      <c r="C330" s="21" t="str">
        <v/>
      </c>
      <c r="D330" s="21" t="str">
        <v/>
      </c>
      <c r="E330" s="21" t="str">
        <v/>
      </c>
      <c r="F330" s="21" t="str">
        <v/>
      </c>
      <c r="G330" s="21" t="str">
        <v/>
      </c>
      <c r="H330" s="21" t="str">
        <v/>
      </c>
      <c r="I330" s="21" t="str">
        <v/>
      </c>
      <c r="J330" s="21" t="str">
        <v/>
      </c>
      <c r="K330" s="21" t="str">
        <v/>
      </c>
      <c r="L330" s="23" t="str">
        <f t="shared" si="30"/>
        <v/>
      </c>
      <c r="M330" s="24" t="str">
        <f t="shared" si="31"/>
        <v/>
      </c>
      <c r="N330" s="15" t="str">
        <f t="shared" si="32"/>
        <v/>
      </c>
      <c r="O330" s="23" t="str">
        <f t="shared" si="33"/>
        <v/>
      </c>
      <c r="P330" s="23" t="str">
        <f>IF(B330="","",
IF(NOT(ISNUMBER(H330)),"Vắng",
IF(C330=1,IF(INDEX(Source!$A$1:$Q$1000,MATCH('Chi tiết'!B330,Source!$B$1:$B$1000,0),16)&lt;'Báo cáo'!$C$5,"Đi làm","Chốt trễ"),
IF(AND(C330=2,O330="Chốt trễ"),IF(INDEX(Source!$A$1:$Q$1000,MATCH('Chi tiết'!B330,Source!$B$1:$B$1000,0)+1,16)&lt;'Báo cáo'!$C$5,"Đi làm","Chốt trễ"),
IF(AND(C330=12,O330="Đi làm"),IF(INDEX(Source!$A$1:$Q$1000,MATCH('Chi tiết'!B330,Source!$B$1:$B$1000,0)+COUNTIFS(Source!$B$1:$B$1000,B330,Source!$Q$1:$Q$1000,"Sáng"),16)&lt;'Báo cáo'!$C$5,"Đi làm","Chốt trễ"),IF(O330="Chốt trễ",IF(INDEX(Source!$A$1:$Q$1000,MATCH('Chi tiết'!B330,Source!$B$1:$B$1000,0)+1,16)&lt;'Báo cáo'!$C$5,"Đi làm","Chốt trễ"),IF(INDEX(Source!$A$1:$Q$1000,MATCH('Chi tiết'!B330,Source!$B$1:$B$1000,0)+COUNTIFS(Source!$B$1:$B$1000,B330,Source!$Q$1:$Q$1000,"Sáng"),16)&lt;'Báo cáo'!$C$5,"Đi làm","Chốt trễ")))))))</f>
        <v/>
      </c>
      <c r="Q330" s="23" t="str">
        <f t="shared" si="34"/>
        <v/>
      </c>
      <c r="R330" s="14" t="str">
        <f t="shared" si="35"/>
        <v/>
      </c>
      <c r="S330" t="str">
        <f>IF(OR(_xlfn.NUMBERVALUE(E330)&gt;='Báo cáo'!$C$6,_xlfn.NUMBERVALUE(I330)&gt;='Báo cáo'!$C$6),CONCATENATE(_xlfn.NUMBERVALUE(E330),"/",_xlfn.NUMBERVALUE(I330)),"")</f>
        <v/>
      </c>
      <c r="T330" t="str">
        <f>IF(Q330="Vắng","",IF(M330&lt;='Báo cáo'!$C$7,M330,""))</f>
        <v/>
      </c>
      <c r="U330" t="str">
        <f ca="1">IF(COUNTIFS(Source!$B$1:$B$1000,'Chi tiết'!B330,Source!$S$1:$S$1000,"Có")=0,"",INDEX(Source!$A$1:$S$1000,MATCH('Chi tiết'!B330,Source!$B$1:$B$1000,0)-1+MATCH("Có",INDIRECT("Source!S"&amp;MATCH('Chi tiết'!B330,Source!$B$1:$B$1000,0)&amp;":S"&amp;MATCH('Chi tiết'!B330,Source!$B$1:$B$1000,0)+COUNTIF(Source!$B$1:$B$1000,'Chi tiết'!B330)),0),1))</f>
        <v/>
      </c>
      <c r="V330" s="2" t="str">
        <f>IF(B328="","",IF(N330&lt;='Báo cáo'!$C$9,N330,""))</f>
        <v/>
      </c>
    </row>
    <row r="331" spans="1:22" x14ac:dyDescent="0.25">
      <c r="A331" t="str">
        <v/>
      </c>
      <c r="B331" t="str">
        <v/>
      </c>
      <c r="C331" s="21" t="str">
        <v/>
      </c>
      <c r="D331" s="21" t="str">
        <v/>
      </c>
      <c r="E331" s="21" t="str">
        <v/>
      </c>
      <c r="F331" s="21" t="str">
        <v/>
      </c>
      <c r="G331" s="21" t="str">
        <v/>
      </c>
      <c r="H331" s="21" t="str">
        <v/>
      </c>
      <c r="I331" s="21" t="str">
        <v/>
      </c>
      <c r="J331" s="21" t="str">
        <v/>
      </c>
      <c r="K331" s="21" t="str">
        <v/>
      </c>
      <c r="L331" s="23" t="str">
        <f t="shared" si="30"/>
        <v/>
      </c>
      <c r="M331" s="24" t="str">
        <f t="shared" si="31"/>
        <v/>
      </c>
      <c r="N331" s="15" t="str">
        <f t="shared" si="32"/>
        <v/>
      </c>
      <c r="O331" s="23" t="str">
        <f t="shared" si="33"/>
        <v/>
      </c>
      <c r="P331" s="23" t="str">
        <f>IF(B331="","",
IF(NOT(ISNUMBER(H331)),"Vắng",
IF(C331=1,IF(INDEX(Source!$A$1:$Q$1000,MATCH('Chi tiết'!B331,Source!$B$1:$B$1000,0),16)&lt;'Báo cáo'!$C$5,"Đi làm","Chốt trễ"),
IF(AND(C331=2,O331="Chốt trễ"),IF(INDEX(Source!$A$1:$Q$1000,MATCH('Chi tiết'!B331,Source!$B$1:$B$1000,0)+1,16)&lt;'Báo cáo'!$C$5,"Đi làm","Chốt trễ"),
IF(AND(C331=12,O331="Đi làm"),IF(INDEX(Source!$A$1:$Q$1000,MATCH('Chi tiết'!B331,Source!$B$1:$B$1000,0)+COUNTIFS(Source!$B$1:$B$1000,B331,Source!$Q$1:$Q$1000,"Sáng"),16)&lt;'Báo cáo'!$C$5,"Đi làm","Chốt trễ"),IF(O331="Chốt trễ",IF(INDEX(Source!$A$1:$Q$1000,MATCH('Chi tiết'!B331,Source!$B$1:$B$1000,0)+1,16)&lt;'Báo cáo'!$C$5,"Đi làm","Chốt trễ"),IF(INDEX(Source!$A$1:$Q$1000,MATCH('Chi tiết'!B331,Source!$B$1:$B$1000,0)+COUNTIFS(Source!$B$1:$B$1000,B331,Source!$Q$1:$Q$1000,"Sáng"),16)&lt;'Báo cáo'!$C$5,"Đi làm","Chốt trễ")))))))</f>
        <v/>
      </c>
      <c r="Q331" s="23" t="str">
        <f t="shared" si="34"/>
        <v/>
      </c>
      <c r="R331" s="14" t="str">
        <f t="shared" si="35"/>
        <v/>
      </c>
      <c r="S331" t="str">
        <f>IF(OR(_xlfn.NUMBERVALUE(E331)&gt;='Báo cáo'!$C$6,_xlfn.NUMBERVALUE(I331)&gt;='Báo cáo'!$C$6),CONCATENATE(_xlfn.NUMBERVALUE(E331),"/",_xlfn.NUMBERVALUE(I331)),"")</f>
        <v/>
      </c>
      <c r="T331" t="str">
        <f>IF(Q331="Vắng","",IF(M331&lt;='Báo cáo'!$C$7,M331,""))</f>
        <v/>
      </c>
      <c r="U331" t="str">
        <f ca="1">IF(COUNTIFS(Source!$B$1:$B$1000,'Chi tiết'!B331,Source!$S$1:$S$1000,"Có")=0,"",INDEX(Source!$A$1:$S$1000,MATCH('Chi tiết'!B331,Source!$B$1:$B$1000,0)-1+MATCH("Có",INDIRECT("Source!S"&amp;MATCH('Chi tiết'!B331,Source!$B$1:$B$1000,0)&amp;":S"&amp;MATCH('Chi tiết'!B331,Source!$B$1:$B$1000,0)+COUNTIF(Source!$B$1:$B$1000,'Chi tiết'!B331)),0),1))</f>
        <v/>
      </c>
      <c r="V331" s="2" t="str">
        <f>IF(B329="","",IF(N331&lt;='Báo cáo'!$C$9,N331,""))</f>
        <v/>
      </c>
    </row>
    <row r="332" spans="1:22" x14ac:dyDescent="0.25">
      <c r="A332" t="str">
        <v/>
      </c>
      <c r="B332" t="str">
        <v/>
      </c>
      <c r="C332" s="21" t="str">
        <v/>
      </c>
      <c r="D332" s="21" t="str">
        <v/>
      </c>
      <c r="E332" s="21" t="str">
        <v/>
      </c>
      <c r="F332" s="21" t="str">
        <v/>
      </c>
      <c r="G332" s="21" t="str">
        <v/>
      </c>
      <c r="H332" s="21" t="str">
        <v/>
      </c>
      <c r="I332" s="21" t="str">
        <v/>
      </c>
      <c r="J332" s="21" t="str">
        <v/>
      </c>
      <c r="K332" s="21" t="str">
        <v/>
      </c>
      <c r="L332" s="23" t="str">
        <f t="shared" si="30"/>
        <v/>
      </c>
      <c r="M332" s="24" t="str">
        <f t="shared" si="31"/>
        <v/>
      </c>
      <c r="N332" s="15" t="str">
        <f t="shared" si="32"/>
        <v/>
      </c>
      <c r="O332" s="23" t="str">
        <f t="shared" si="33"/>
        <v/>
      </c>
      <c r="P332" s="23" t="str">
        <f>IF(B332="","",
IF(NOT(ISNUMBER(H332)),"Vắng",
IF(C332=1,IF(INDEX(Source!$A$1:$Q$1000,MATCH('Chi tiết'!B332,Source!$B$1:$B$1000,0),16)&lt;'Báo cáo'!$C$5,"Đi làm","Chốt trễ"),
IF(AND(C332=2,O332="Chốt trễ"),IF(INDEX(Source!$A$1:$Q$1000,MATCH('Chi tiết'!B332,Source!$B$1:$B$1000,0)+1,16)&lt;'Báo cáo'!$C$5,"Đi làm","Chốt trễ"),
IF(AND(C332=12,O332="Đi làm"),IF(INDEX(Source!$A$1:$Q$1000,MATCH('Chi tiết'!B332,Source!$B$1:$B$1000,0)+COUNTIFS(Source!$B$1:$B$1000,B332,Source!$Q$1:$Q$1000,"Sáng"),16)&lt;'Báo cáo'!$C$5,"Đi làm","Chốt trễ"),IF(O332="Chốt trễ",IF(INDEX(Source!$A$1:$Q$1000,MATCH('Chi tiết'!B332,Source!$B$1:$B$1000,0)+1,16)&lt;'Báo cáo'!$C$5,"Đi làm","Chốt trễ"),IF(INDEX(Source!$A$1:$Q$1000,MATCH('Chi tiết'!B332,Source!$B$1:$B$1000,0)+COUNTIFS(Source!$B$1:$B$1000,B332,Source!$Q$1:$Q$1000,"Sáng"),16)&lt;'Báo cáo'!$C$5,"Đi làm","Chốt trễ")))))))</f>
        <v/>
      </c>
      <c r="Q332" s="23" t="str">
        <f t="shared" si="34"/>
        <v/>
      </c>
      <c r="R332" s="14" t="str">
        <f t="shared" si="35"/>
        <v/>
      </c>
      <c r="S332" t="str">
        <f>IF(OR(_xlfn.NUMBERVALUE(E332)&gt;='Báo cáo'!$C$6,_xlfn.NUMBERVALUE(I332)&gt;='Báo cáo'!$C$6),CONCATENATE(_xlfn.NUMBERVALUE(E332),"/",_xlfn.NUMBERVALUE(I332)),"")</f>
        <v/>
      </c>
      <c r="T332" t="str">
        <f>IF(Q332="Vắng","",IF(M332&lt;='Báo cáo'!$C$7,M332,""))</f>
        <v/>
      </c>
      <c r="U332" t="str">
        <f ca="1">IF(COUNTIFS(Source!$B$1:$B$1000,'Chi tiết'!B332,Source!$S$1:$S$1000,"Có")=0,"",INDEX(Source!$A$1:$S$1000,MATCH('Chi tiết'!B332,Source!$B$1:$B$1000,0)-1+MATCH("Có",INDIRECT("Source!S"&amp;MATCH('Chi tiết'!B332,Source!$B$1:$B$1000,0)&amp;":S"&amp;MATCH('Chi tiết'!B332,Source!$B$1:$B$1000,0)+COUNTIF(Source!$B$1:$B$1000,'Chi tiết'!B332)),0),1))</f>
        <v/>
      </c>
      <c r="V332" s="2" t="str">
        <f>IF(B330="","",IF(N332&lt;='Báo cáo'!$C$9,N332,""))</f>
        <v/>
      </c>
    </row>
    <row r="333" spans="1:22" x14ac:dyDescent="0.25">
      <c r="A333" t="str">
        <v/>
      </c>
      <c r="B333" t="str">
        <v/>
      </c>
      <c r="C333" s="21" t="str">
        <v/>
      </c>
      <c r="D333" s="21" t="str">
        <v/>
      </c>
      <c r="E333" s="21" t="str">
        <v/>
      </c>
      <c r="F333" s="21" t="str">
        <v/>
      </c>
      <c r="G333" s="21" t="str">
        <v/>
      </c>
      <c r="H333" s="21" t="str">
        <v/>
      </c>
      <c r="I333" s="21" t="str">
        <v/>
      </c>
      <c r="J333" s="21" t="str">
        <v/>
      </c>
      <c r="K333" s="21" t="str">
        <v/>
      </c>
      <c r="L333" s="23" t="str">
        <f t="shared" si="30"/>
        <v/>
      </c>
      <c r="M333" s="24" t="str">
        <f t="shared" si="31"/>
        <v/>
      </c>
      <c r="N333" s="15" t="str">
        <f t="shared" si="32"/>
        <v/>
      </c>
      <c r="O333" s="23" t="str">
        <f t="shared" si="33"/>
        <v/>
      </c>
      <c r="P333" s="23" t="str">
        <f>IF(B333="","",
IF(NOT(ISNUMBER(H333)),"Vắng",
IF(C333=1,IF(INDEX(Source!$A$1:$Q$1000,MATCH('Chi tiết'!B333,Source!$B$1:$B$1000,0),16)&lt;'Báo cáo'!$C$5,"Đi làm","Chốt trễ"),
IF(AND(C333=2,O333="Chốt trễ"),IF(INDEX(Source!$A$1:$Q$1000,MATCH('Chi tiết'!B333,Source!$B$1:$B$1000,0)+1,16)&lt;'Báo cáo'!$C$5,"Đi làm","Chốt trễ"),
IF(AND(C333=12,O333="Đi làm"),IF(INDEX(Source!$A$1:$Q$1000,MATCH('Chi tiết'!B333,Source!$B$1:$B$1000,0)+COUNTIFS(Source!$B$1:$B$1000,B333,Source!$Q$1:$Q$1000,"Sáng"),16)&lt;'Báo cáo'!$C$5,"Đi làm","Chốt trễ"),IF(O333="Chốt trễ",IF(INDEX(Source!$A$1:$Q$1000,MATCH('Chi tiết'!B333,Source!$B$1:$B$1000,0)+1,16)&lt;'Báo cáo'!$C$5,"Đi làm","Chốt trễ"),IF(INDEX(Source!$A$1:$Q$1000,MATCH('Chi tiết'!B333,Source!$B$1:$B$1000,0)+COUNTIFS(Source!$B$1:$B$1000,B333,Source!$Q$1:$Q$1000,"Sáng"),16)&lt;'Báo cáo'!$C$5,"Đi làm","Chốt trễ")))))))</f>
        <v/>
      </c>
      <c r="Q333" s="23" t="str">
        <f t="shared" si="34"/>
        <v/>
      </c>
      <c r="R333" s="14" t="str">
        <f t="shared" si="35"/>
        <v/>
      </c>
      <c r="S333" t="str">
        <f>IF(OR(_xlfn.NUMBERVALUE(E333)&gt;='Báo cáo'!$C$6,_xlfn.NUMBERVALUE(I333)&gt;='Báo cáo'!$C$6),CONCATENATE(_xlfn.NUMBERVALUE(E333),"/",_xlfn.NUMBERVALUE(I333)),"")</f>
        <v/>
      </c>
      <c r="T333" t="str">
        <f>IF(Q333="Vắng","",IF(M333&lt;='Báo cáo'!$C$7,M333,""))</f>
        <v/>
      </c>
      <c r="U333" t="str">
        <f ca="1">IF(COUNTIFS(Source!$B$1:$B$1000,'Chi tiết'!B333,Source!$S$1:$S$1000,"Có")=0,"",INDEX(Source!$A$1:$S$1000,MATCH('Chi tiết'!B333,Source!$B$1:$B$1000,0)-1+MATCH("Có",INDIRECT("Source!S"&amp;MATCH('Chi tiết'!B333,Source!$B$1:$B$1000,0)&amp;":S"&amp;MATCH('Chi tiết'!B333,Source!$B$1:$B$1000,0)+COUNTIF(Source!$B$1:$B$1000,'Chi tiết'!B333)),0),1))</f>
        <v/>
      </c>
      <c r="V333" s="2" t="str">
        <f>IF(B331="","",IF(N333&lt;='Báo cáo'!$C$9,N333,""))</f>
        <v/>
      </c>
    </row>
    <row r="334" spans="1:22" x14ac:dyDescent="0.25">
      <c r="A334" t="str">
        <v/>
      </c>
      <c r="B334" t="str">
        <v/>
      </c>
      <c r="C334" s="21" t="str">
        <v/>
      </c>
      <c r="D334" s="21" t="str">
        <v/>
      </c>
      <c r="E334" s="21" t="str">
        <v/>
      </c>
      <c r="F334" s="21" t="str">
        <v/>
      </c>
      <c r="G334" s="21" t="str">
        <v/>
      </c>
      <c r="H334" s="21" t="str">
        <v/>
      </c>
      <c r="I334" s="21" t="str">
        <v/>
      </c>
      <c r="J334" s="21" t="str">
        <v/>
      </c>
      <c r="K334" s="21" t="str">
        <v/>
      </c>
      <c r="L334" s="23" t="str">
        <f t="shared" si="30"/>
        <v/>
      </c>
      <c r="M334" s="24" t="str">
        <f t="shared" si="31"/>
        <v/>
      </c>
      <c r="N334" s="15" t="str">
        <f t="shared" si="32"/>
        <v/>
      </c>
      <c r="O334" s="23" t="str">
        <f t="shared" si="33"/>
        <v/>
      </c>
      <c r="P334" s="23" t="str">
        <f>IF(B334="","",
IF(NOT(ISNUMBER(H334)),"Vắng",
IF(C334=1,IF(INDEX(Source!$A$1:$Q$1000,MATCH('Chi tiết'!B334,Source!$B$1:$B$1000,0),16)&lt;'Báo cáo'!$C$5,"Đi làm","Chốt trễ"),
IF(AND(C334=2,O334="Chốt trễ"),IF(INDEX(Source!$A$1:$Q$1000,MATCH('Chi tiết'!B334,Source!$B$1:$B$1000,0)+1,16)&lt;'Báo cáo'!$C$5,"Đi làm","Chốt trễ"),
IF(AND(C334=12,O334="Đi làm"),IF(INDEX(Source!$A$1:$Q$1000,MATCH('Chi tiết'!B334,Source!$B$1:$B$1000,0)+COUNTIFS(Source!$B$1:$B$1000,B334,Source!$Q$1:$Q$1000,"Sáng"),16)&lt;'Báo cáo'!$C$5,"Đi làm","Chốt trễ"),IF(O334="Chốt trễ",IF(INDEX(Source!$A$1:$Q$1000,MATCH('Chi tiết'!B334,Source!$B$1:$B$1000,0)+1,16)&lt;'Báo cáo'!$C$5,"Đi làm","Chốt trễ"),IF(INDEX(Source!$A$1:$Q$1000,MATCH('Chi tiết'!B334,Source!$B$1:$B$1000,0)+COUNTIFS(Source!$B$1:$B$1000,B334,Source!$Q$1:$Q$1000,"Sáng"),16)&lt;'Báo cáo'!$C$5,"Đi làm","Chốt trễ")))))))</f>
        <v/>
      </c>
      <c r="Q334" s="23" t="str">
        <f t="shared" si="34"/>
        <v/>
      </c>
      <c r="R334" s="14" t="str">
        <f t="shared" si="35"/>
        <v/>
      </c>
      <c r="S334" t="str">
        <f>IF(OR(_xlfn.NUMBERVALUE(E334)&gt;='Báo cáo'!$C$6,_xlfn.NUMBERVALUE(I334)&gt;='Báo cáo'!$C$6),CONCATENATE(_xlfn.NUMBERVALUE(E334),"/",_xlfn.NUMBERVALUE(I334)),"")</f>
        <v/>
      </c>
      <c r="T334" t="str">
        <f>IF(Q334="Vắng","",IF(M334&lt;='Báo cáo'!$C$7,M334,""))</f>
        <v/>
      </c>
      <c r="U334" t="str">
        <f ca="1">IF(COUNTIFS(Source!$B$1:$B$1000,'Chi tiết'!B334,Source!$S$1:$S$1000,"Có")=0,"",INDEX(Source!$A$1:$S$1000,MATCH('Chi tiết'!B334,Source!$B$1:$B$1000,0)-1+MATCH("Có",INDIRECT("Source!S"&amp;MATCH('Chi tiết'!B334,Source!$B$1:$B$1000,0)&amp;":S"&amp;MATCH('Chi tiết'!B334,Source!$B$1:$B$1000,0)+COUNTIF(Source!$B$1:$B$1000,'Chi tiết'!B334)),0),1))</f>
        <v/>
      </c>
      <c r="V334" s="2" t="str">
        <f>IF(B332="","",IF(N334&lt;='Báo cáo'!$C$9,N334,""))</f>
        <v/>
      </c>
    </row>
    <row r="335" spans="1:22" x14ac:dyDescent="0.25">
      <c r="A335" t="str">
        <v/>
      </c>
      <c r="B335" t="str">
        <v/>
      </c>
      <c r="C335" s="21" t="str">
        <v/>
      </c>
      <c r="D335" s="21" t="str">
        <v/>
      </c>
      <c r="E335" s="21" t="str">
        <v/>
      </c>
      <c r="F335" s="21" t="str">
        <v/>
      </c>
      <c r="G335" s="21" t="str">
        <v/>
      </c>
      <c r="H335" s="21" t="str">
        <v/>
      </c>
      <c r="I335" s="21" t="str">
        <v/>
      </c>
      <c r="J335" s="21" t="str">
        <v/>
      </c>
      <c r="K335" s="21" t="str">
        <v/>
      </c>
      <c r="L335" s="23" t="str">
        <f t="shared" si="30"/>
        <v/>
      </c>
      <c r="M335" s="24" t="str">
        <f t="shared" si="31"/>
        <v/>
      </c>
      <c r="N335" s="15" t="str">
        <f t="shared" si="32"/>
        <v/>
      </c>
      <c r="O335" s="23" t="str">
        <f t="shared" si="33"/>
        <v/>
      </c>
      <c r="P335" s="23" t="str">
        <f>IF(B335="","",
IF(NOT(ISNUMBER(H335)),"Vắng",
IF(C335=1,IF(INDEX(Source!$A$1:$Q$1000,MATCH('Chi tiết'!B335,Source!$B$1:$B$1000,0),16)&lt;'Báo cáo'!$C$5,"Đi làm","Chốt trễ"),
IF(AND(C335=2,O335="Chốt trễ"),IF(INDEX(Source!$A$1:$Q$1000,MATCH('Chi tiết'!B335,Source!$B$1:$B$1000,0)+1,16)&lt;'Báo cáo'!$C$5,"Đi làm","Chốt trễ"),
IF(AND(C335=12,O335="Đi làm"),IF(INDEX(Source!$A$1:$Q$1000,MATCH('Chi tiết'!B335,Source!$B$1:$B$1000,0)+COUNTIFS(Source!$B$1:$B$1000,B335,Source!$Q$1:$Q$1000,"Sáng"),16)&lt;'Báo cáo'!$C$5,"Đi làm","Chốt trễ"),IF(O335="Chốt trễ",IF(INDEX(Source!$A$1:$Q$1000,MATCH('Chi tiết'!B335,Source!$B$1:$B$1000,0)+1,16)&lt;'Báo cáo'!$C$5,"Đi làm","Chốt trễ"),IF(INDEX(Source!$A$1:$Q$1000,MATCH('Chi tiết'!B335,Source!$B$1:$B$1000,0)+COUNTIFS(Source!$B$1:$B$1000,B335,Source!$Q$1:$Q$1000,"Sáng"),16)&lt;'Báo cáo'!$C$5,"Đi làm","Chốt trễ")))))))</f>
        <v/>
      </c>
      <c r="Q335" s="23" t="str">
        <f t="shared" si="34"/>
        <v/>
      </c>
      <c r="R335" s="14" t="str">
        <f t="shared" si="35"/>
        <v/>
      </c>
      <c r="S335" t="str">
        <f>IF(OR(_xlfn.NUMBERVALUE(E335)&gt;='Báo cáo'!$C$6,_xlfn.NUMBERVALUE(I335)&gt;='Báo cáo'!$C$6),CONCATENATE(_xlfn.NUMBERVALUE(E335),"/",_xlfn.NUMBERVALUE(I335)),"")</f>
        <v/>
      </c>
      <c r="T335" t="str">
        <f>IF(Q335="Vắng","",IF(M335&lt;='Báo cáo'!$C$7,M335,""))</f>
        <v/>
      </c>
      <c r="U335" t="str">
        <f ca="1">IF(COUNTIFS(Source!$B$1:$B$1000,'Chi tiết'!B335,Source!$S$1:$S$1000,"Có")=0,"",INDEX(Source!$A$1:$S$1000,MATCH('Chi tiết'!B335,Source!$B$1:$B$1000,0)-1+MATCH("Có",INDIRECT("Source!S"&amp;MATCH('Chi tiết'!B335,Source!$B$1:$B$1000,0)&amp;":S"&amp;MATCH('Chi tiết'!B335,Source!$B$1:$B$1000,0)+COUNTIF(Source!$B$1:$B$1000,'Chi tiết'!B335)),0),1))</f>
        <v/>
      </c>
      <c r="V335" s="2" t="str">
        <f>IF(B333="","",IF(N335&lt;='Báo cáo'!$C$9,N335,""))</f>
        <v/>
      </c>
    </row>
    <row r="336" spans="1:22" x14ac:dyDescent="0.25">
      <c r="A336" t="str">
        <v/>
      </c>
      <c r="B336" t="str">
        <v/>
      </c>
      <c r="C336" s="21" t="str">
        <v/>
      </c>
      <c r="D336" s="21" t="str">
        <v/>
      </c>
      <c r="E336" s="21" t="str">
        <v/>
      </c>
      <c r="F336" s="21" t="str">
        <v/>
      </c>
      <c r="G336" s="21" t="str">
        <v/>
      </c>
      <c r="H336" s="21" t="str">
        <v/>
      </c>
      <c r="I336" s="21" t="str">
        <v/>
      </c>
      <c r="J336" s="21" t="str">
        <v/>
      </c>
      <c r="K336" s="21" t="str">
        <v/>
      </c>
      <c r="L336" s="23" t="str">
        <f t="shared" si="30"/>
        <v/>
      </c>
      <c r="M336" s="24" t="str">
        <f t="shared" si="31"/>
        <v/>
      </c>
      <c r="N336" s="15" t="str">
        <f t="shared" si="32"/>
        <v/>
      </c>
      <c r="O336" s="23" t="str">
        <f t="shared" si="33"/>
        <v/>
      </c>
      <c r="P336" s="23" t="str">
        <f>IF(B336="","",
IF(NOT(ISNUMBER(H336)),"Vắng",
IF(C336=1,IF(INDEX(Source!$A$1:$Q$1000,MATCH('Chi tiết'!B336,Source!$B$1:$B$1000,0),16)&lt;'Báo cáo'!$C$5,"Đi làm","Chốt trễ"),
IF(AND(C336=2,O336="Chốt trễ"),IF(INDEX(Source!$A$1:$Q$1000,MATCH('Chi tiết'!B336,Source!$B$1:$B$1000,0)+1,16)&lt;'Báo cáo'!$C$5,"Đi làm","Chốt trễ"),
IF(AND(C336=12,O336="Đi làm"),IF(INDEX(Source!$A$1:$Q$1000,MATCH('Chi tiết'!B336,Source!$B$1:$B$1000,0)+COUNTIFS(Source!$B$1:$B$1000,B336,Source!$Q$1:$Q$1000,"Sáng"),16)&lt;'Báo cáo'!$C$5,"Đi làm","Chốt trễ"),IF(O336="Chốt trễ",IF(INDEX(Source!$A$1:$Q$1000,MATCH('Chi tiết'!B336,Source!$B$1:$B$1000,0)+1,16)&lt;'Báo cáo'!$C$5,"Đi làm","Chốt trễ"),IF(INDEX(Source!$A$1:$Q$1000,MATCH('Chi tiết'!B336,Source!$B$1:$B$1000,0)+COUNTIFS(Source!$B$1:$B$1000,B336,Source!$Q$1:$Q$1000,"Sáng"),16)&lt;'Báo cáo'!$C$5,"Đi làm","Chốt trễ")))))))</f>
        <v/>
      </c>
      <c r="Q336" s="23" t="str">
        <f t="shared" si="34"/>
        <v/>
      </c>
      <c r="R336" s="14" t="str">
        <f t="shared" si="35"/>
        <v/>
      </c>
      <c r="S336" t="str">
        <f>IF(OR(_xlfn.NUMBERVALUE(E336)&gt;='Báo cáo'!$C$6,_xlfn.NUMBERVALUE(I336)&gt;='Báo cáo'!$C$6),CONCATENATE(_xlfn.NUMBERVALUE(E336),"/",_xlfn.NUMBERVALUE(I336)),"")</f>
        <v/>
      </c>
      <c r="T336" t="str">
        <f>IF(Q336="Vắng","",IF(M336&lt;='Báo cáo'!$C$7,M336,""))</f>
        <v/>
      </c>
      <c r="U336" t="str">
        <f ca="1">IF(COUNTIFS(Source!$B$1:$B$1000,'Chi tiết'!B336,Source!$S$1:$S$1000,"Có")=0,"",INDEX(Source!$A$1:$S$1000,MATCH('Chi tiết'!B336,Source!$B$1:$B$1000,0)-1+MATCH("Có",INDIRECT("Source!S"&amp;MATCH('Chi tiết'!B336,Source!$B$1:$B$1000,0)&amp;":S"&amp;MATCH('Chi tiết'!B336,Source!$B$1:$B$1000,0)+COUNTIF(Source!$B$1:$B$1000,'Chi tiết'!B336)),0),1))</f>
        <v/>
      </c>
      <c r="V336" s="2" t="str">
        <f>IF(B334="","",IF(N336&lt;='Báo cáo'!$C$9,N336,""))</f>
        <v/>
      </c>
    </row>
    <row r="337" spans="1:22" x14ac:dyDescent="0.25">
      <c r="A337" t="str">
        <v/>
      </c>
      <c r="B337" t="str">
        <v/>
      </c>
      <c r="C337" s="21" t="str">
        <v/>
      </c>
      <c r="D337" s="21" t="str">
        <v/>
      </c>
      <c r="E337" s="21" t="str">
        <v/>
      </c>
      <c r="F337" s="21" t="str">
        <v/>
      </c>
      <c r="G337" s="21" t="str">
        <v/>
      </c>
      <c r="H337" s="21" t="str">
        <v/>
      </c>
      <c r="I337" s="21" t="str">
        <v/>
      </c>
      <c r="J337" s="21" t="str">
        <v/>
      </c>
      <c r="K337" s="21" t="str">
        <v/>
      </c>
      <c r="L337" s="23" t="str">
        <f t="shared" si="30"/>
        <v/>
      </c>
      <c r="M337" s="24" t="str">
        <f t="shared" si="31"/>
        <v/>
      </c>
      <c r="N337" s="15" t="str">
        <f t="shared" si="32"/>
        <v/>
      </c>
      <c r="O337" s="23" t="str">
        <f t="shared" si="33"/>
        <v/>
      </c>
      <c r="P337" s="23" t="str">
        <f>IF(B337="","",
IF(NOT(ISNUMBER(H337)),"Vắng",
IF(C337=1,IF(INDEX(Source!$A$1:$Q$1000,MATCH('Chi tiết'!B337,Source!$B$1:$B$1000,0),16)&lt;'Báo cáo'!$C$5,"Đi làm","Chốt trễ"),
IF(AND(C337=2,O337="Chốt trễ"),IF(INDEX(Source!$A$1:$Q$1000,MATCH('Chi tiết'!B337,Source!$B$1:$B$1000,0)+1,16)&lt;'Báo cáo'!$C$5,"Đi làm","Chốt trễ"),
IF(AND(C337=12,O337="Đi làm"),IF(INDEX(Source!$A$1:$Q$1000,MATCH('Chi tiết'!B337,Source!$B$1:$B$1000,0)+COUNTIFS(Source!$B$1:$B$1000,B337,Source!$Q$1:$Q$1000,"Sáng"),16)&lt;'Báo cáo'!$C$5,"Đi làm","Chốt trễ"),IF(O337="Chốt trễ",IF(INDEX(Source!$A$1:$Q$1000,MATCH('Chi tiết'!B337,Source!$B$1:$B$1000,0)+1,16)&lt;'Báo cáo'!$C$5,"Đi làm","Chốt trễ"),IF(INDEX(Source!$A$1:$Q$1000,MATCH('Chi tiết'!B337,Source!$B$1:$B$1000,0)+COUNTIFS(Source!$B$1:$B$1000,B337,Source!$Q$1:$Q$1000,"Sáng"),16)&lt;'Báo cáo'!$C$5,"Đi làm","Chốt trễ")))))))</f>
        <v/>
      </c>
      <c r="Q337" s="23" t="str">
        <f t="shared" si="34"/>
        <v/>
      </c>
      <c r="R337" s="14" t="str">
        <f t="shared" si="35"/>
        <v/>
      </c>
      <c r="S337" t="str">
        <f>IF(OR(_xlfn.NUMBERVALUE(E337)&gt;='Báo cáo'!$C$6,_xlfn.NUMBERVALUE(I337)&gt;='Báo cáo'!$C$6),CONCATENATE(_xlfn.NUMBERVALUE(E337),"/",_xlfn.NUMBERVALUE(I337)),"")</f>
        <v/>
      </c>
      <c r="T337" t="str">
        <f>IF(Q337="Vắng","",IF(M337&lt;='Báo cáo'!$C$7,M337,""))</f>
        <v/>
      </c>
      <c r="U337" t="str">
        <f ca="1">IF(COUNTIFS(Source!$B$1:$B$1000,'Chi tiết'!B337,Source!$S$1:$S$1000,"Có")=0,"",INDEX(Source!$A$1:$S$1000,MATCH('Chi tiết'!B337,Source!$B$1:$B$1000,0)-1+MATCH("Có",INDIRECT("Source!S"&amp;MATCH('Chi tiết'!B337,Source!$B$1:$B$1000,0)&amp;":S"&amp;MATCH('Chi tiết'!B337,Source!$B$1:$B$1000,0)+COUNTIF(Source!$B$1:$B$1000,'Chi tiết'!B337)),0),1))</f>
        <v/>
      </c>
      <c r="V337" s="2" t="str">
        <f>IF(B335="","",IF(N337&lt;='Báo cáo'!$C$9,N337,""))</f>
        <v/>
      </c>
    </row>
    <row r="338" spans="1:22" x14ac:dyDescent="0.25">
      <c r="A338" t="str">
        <v/>
      </c>
      <c r="B338" t="str">
        <v/>
      </c>
      <c r="C338" s="21" t="str">
        <v/>
      </c>
      <c r="D338" s="21" t="str">
        <v/>
      </c>
      <c r="E338" s="21" t="str">
        <v/>
      </c>
      <c r="F338" s="21" t="str">
        <v/>
      </c>
      <c r="G338" s="21" t="str">
        <v/>
      </c>
      <c r="H338" s="21" t="str">
        <v/>
      </c>
      <c r="I338" s="21" t="str">
        <v/>
      </c>
      <c r="J338" s="21" t="str">
        <v/>
      </c>
      <c r="K338" s="21" t="str">
        <v/>
      </c>
      <c r="L338" s="23" t="str">
        <f t="shared" si="30"/>
        <v/>
      </c>
      <c r="M338" s="24" t="str">
        <f t="shared" si="31"/>
        <v/>
      </c>
      <c r="N338" s="15" t="str">
        <f t="shared" si="32"/>
        <v/>
      </c>
      <c r="O338" s="23" t="str">
        <f t="shared" si="33"/>
        <v/>
      </c>
      <c r="P338" s="23" t="str">
        <f>IF(B338="","",
IF(NOT(ISNUMBER(H338)),"Vắng",
IF(C338=1,IF(INDEX(Source!$A$1:$Q$1000,MATCH('Chi tiết'!B338,Source!$B$1:$B$1000,0),16)&lt;'Báo cáo'!$C$5,"Đi làm","Chốt trễ"),
IF(AND(C338=2,O338="Chốt trễ"),IF(INDEX(Source!$A$1:$Q$1000,MATCH('Chi tiết'!B338,Source!$B$1:$B$1000,0)+1,16)&lt;'Báo cáo'!$C$5,"Đi làm","Chốt trễ"),
IF(AND(C338=12,O338="Đi làm"),IF(INDEX(Source!$A$1:$Q$1000,MATCH('Chi tiết'!B338,Source!$B$1:$B$1000,0)+COUNTIFS(Source!$B$1:$B$1000,B338,Source!$Q$1:$Q$1000,"Sáng"),16)&lt;'Báo cáo'!$C$5,"Đi làm","Chốt trễ"),IF(O338="Chốt trễ",IF(INDEX(Source!$A$1:$Q$1000,MATCH('Chi tiết'!B338,Source!$B$1:$B$1000,0)+1,16)&lt;'Báo cáo'!$C$5,"Đi làm","Chốt trễ"),IF(INDEX(Source!$A$1:$Q$1000,MATCH('Chi tiết'!B338,Source!$B$1:$B$1000,0)+COUNTIFS(Source!$B$1:$B$1000,B338,Source!$Q$1:$Q$1000,"Sáng"),16)&lt;'Báo cáo'!$C$5,"Đi làm","Chốt trễ")))))))</f>
        <v/>
      </c>
      <c r="Q338" s="23" t="str">
        <f t="shared" si="34"/>
        <v/>
      </c>
      <c r="R338" s="14" t="str">
        <f t="shared" si="35"/>
        <v/>
      </c>
      <c r="S338" t="str">
        <f>IF(OR(_xlfn.NUMBERVALUE(E338)&gt;='Báo cáo'!$C$6,_xlfn.NUMBERVALUE(I338)&gt;='Báo cáo'!$C$6),CONCATENATE(_xlfn.NUMBERVALUE(E338),"/",_xlfn.NUMBERVALUE(I338)),"")</f>
        <v/>
      </c>
      <c r="T338" t="str">
        <f>IF(Q338="Vắng","",IF(M338&lt;='Báo cáo'!$C$7,M338,""))</f>
        <v/>
      </c>
      <c r="U338" t="str">
        <f ca="1">IF(COUNTIFS(Source!$B$1:$B$1000,'Chi tiết'!B338,Source!$S$1:$S$1000,"Có")=0,"",INDEX(Source!$A$1:$S$1000,MATCH('Chi tiết'!B338,Source!$B$1:$B$1000,0)-1+MATCH("Có",INDIRECT("Source!S"&amp;MATCH('Chi tiết'!B338,Source!$B$1:$B$1000,0)&amp;":S"&amp;MATCH('Chi tiết'!B338,Source!$B$1:$B$1000,0)+COUNTIF(Source!$B$1:$B$1000,'Chi tiết'!B338)),0),1))</f>
        <v/>
      </c>
      <c r="V338" s="2" t="str">
        <f>IF(B336="","",IF(N338&lt;='Báo cáo'!$C$9,N338,""))</f>
        <v/>
      </c>
    </row>
    <row r="339" spans="1:22" x14ac:dyDescent="0.25">
      <c r="A339" t="str">
        <v/>
      </c>
      <c r="B339" t="str">
        <v/>
      </c>
      <c r="C339" s="21" t="str">
        <v/>
      </c>
      <c r="D339" s="21" t="str">
        <v/>
      </c>
      <c r="E339" s="21" t="str">
        <v/>
      </c>
      <c r="F339" s="21" t="str">
        <v/>
      </c>
      <c r="G339" s="21" t="str">
        <v/>
      </c>
      <c r="H339" s="21" t="str">
        <v/>
      </c>
      <c r="I339" s="21" t="str">
        <v/>
      </c>
      <c r="J339" s="21" t="str">
        <v/>
      </c>
      <c r="K339" s="21" t="str">
        <v/>
      </c>
      <c r="L339" s="23" t="str">
        <f t="shared" si="30"/>
        <v/>
      </c>
      <c r="M339" s="24" t="str">
        <f t="shared" si="31"/>
        <v/>
      </c>
      <c r="N339" s="15" t="str">
        <f t="shared" si="32"/>
        <v/>
      </c>
      <c r="O339" s="23" t="str">
        <f t="shared" si="33"/>
        <v/>
      </c>
      <c r="P339" s="23" t="str">
        <f>IF(B339="","",
IF(NOT(ISNUMBER(H339)),"Vắng",
IF(C339=1,IF(INDEX(Source!$A$1:$Q$1000,MATCH('Chi tiết'!B339,Source!$B$1:$B$1000,0),16)&lt;'Báo cáo'!$C$5,"Đi làm","Chốt trễ"),
IF(AND(C339=2,O339="Chốt trễ"),IF(INDEX(Source!$A$1:$Q$1000,MATCH('Chi tiết'!B339,Source!$B$1:$B$1000,0)+1,16)&lt;'Báo cáo'!$C$5,"Đi làm","Chốt trễ"),
IF(AND(C339=12,O339="Đi làm"),IF(INDEX(Source!$A$1:$Q$1000,MATCH('Chi tiết'!B339,Source!$B$1:$B$1000,0)+COUNTIFS(Source!$B$1:$B$1000,B339,Source!$Q$1:$Q$1000,"Sáng"),16)&lt;'Báo cáo'!$C$5,"Đi làm","Chốt trễ"),IF(O339="Chốt trễ",IF(INDEX(Source!$A$1:$Q$1000,MATCH('Chi tiết'!B339,Source!$B$1:$B$1000,0)+1,16)&lt;'Báo cáo'!$C$5,"Đi làm","Chốt trễ"),IF(INDEX(Source!$A$1:$Q$1000,MATCH('Chi tiết'!B339,Source!$B$1:$B$1000,0)+COUNTIFS(Source!$B$1:$B$1000,B339,Source!$Q$1:$Q$1000,"Sáng"),16)&lt;'Báo cáo'!$C$5,"Đi làm","Chốt trễ")))))))</f>
        <v/>
      </c>
      <c r="Q339" s="23" t="str">
        <f t="shared" si="34"/>
        <v/>
      </c>
      <c r="R339" s="14" t="str">
        <f t="shared" si="35"/>
        <v/>
      </c>
      <c r="S339" t="str">
        <f>IF(OR(_xlfn.NUMBERVALUE(E339)&gt;='Báo cáo'!$C$6,_xlfn.NUMBERVALUE(I339)&gt;='Báo cáo'!$C$6),CONCATENATE(_xlfn.NUMBERVALUE(E339),"/",_xlfn.NUMBERVALUE(I339)),"")</f>
        <v/>
      </c>
      <c r="T339" t="str">
        <f>IF(Q339="Vắng","",IF(M339&lt;='Báo cáo'!$C$7,M339,""))</f>
        <v/>
      </c>
      <c r="U339" t="str">
        <f ca="1">IF(COUNTIFS(Source!$B$1:$B$1000,'Chi tiết'!B339,Source!$S$1:$S$1000,"Có")=0,"",INDEX(Source!$A$1:$S$1000,MATCH('Chi tiết'!B339,Source!$B$1:$B$1000,0)-1+MATCH("Có",INDIRECT("Source!S"&amp;MATCH('Chi tiết'!B339,Source!$B$1:$B$1000,0)&amp;":S"&amp;MATCH('Chi tiết'!B339,Source!$B$1:$B$1000,0)+COUNTIF(Source!$B$1:$B$1000,'Chi tiết'!B339)),0),1))</f>
        <v/>
      </c>
      <c r="V339" s="2" t="str">
        <f>IF(B337="","",IF(N339&lt;='Báo cáo'!$C$9,N339,""))</f>
        <v/>
      </c>
    </row>
    <row r="340" spans="1:22" x14ac:dyDescent="0.25">
      <c r="A340" t="str">
        <v/>
      </c>
      <c r="B340" t="str">
        <v/>
      </c>
      <c r="C340" s="21" t="str">
        <v/>
      </c>
      <c r="D340" s="21" t="str">
        <v/>
      </c>
      <c r="E340" s="21" t="str">
        <v/>
      </c>
      <c r="F340" s="21" t="str">
        <v/>
      </c>
      <c r="G340" s="21" t="str">
        <v/>
      </c>
      <c r="H340" s="21" t="str">
        <v/>
      </c>
      <c r="I340" s="21" t="str">
        <v/>
      </c>
      <c r="J340" s="21" t="str">
        <v/>
      </c>
      <c r="K340" s="21" t="str">
        <v/>
      </c>
      <c r="L340" s="23" t="str">
        <f t="shared" si="30"/>
        <v/>
      </c>
      <c r="M340" s="24" t="str">
        <f t="shared" si="31"/>
        <v/>
      </c>
      <c r="N340" s="15" t="str">
        <f t="shared" si="32"/>
        <v/>
      </c>
      <c r="O340" s="23" t="str">
        <f t="shared" si="33"/>
        <v/>
      </c>
      <c r="P340" s="23" t="str">
        <f>IF(B340="","",
IF(NOT(ISNUMBER(H340)),"Vắng",
IF(C340=1,IF(INDEX(Source!$A$1:$Q$1000,MATCH('Chi tiết'!B340,Source!$B$1:$B$1000,0),16)&lt;'Báo cáo'!$C$5,"Đi làm","Chốt trễ"),
IF(AND(C340=2,O340="Chốt trễ"),IF(INDEX(Source!$A$1:$Q$1000,MATCH('Chi tiết'!B340,Source!$B$1:$B$1000,0)+1,16)&lt;'Báo cáo'!$C$5,"Đi làm","Chốt trễ"),
IF(AND(C340=12,O340="Đi làm"),IF(INDEX(Source!$A$1:$Q$1000,MATCH('Chi tiết'!B340,Source!$B$1:$B$1000,0)+COUNTIFS(Source!$B$1:$B$1000,B340,Source!$Q$1:$Q$1000,"Sáng"),16)&lt;'Báo cáo'!$C$5,"Đi làm","Chốt trễ"),IF(O340="Chốt trễ",IF(INDEX(Source!$A$1:$Q$1000,MATCH('Chi tiết'!B340,Source!$B$1:$B$1000,0)+1,16)&lt;'Báo cáo'!$C$5,"Đi làm","Chốt trễ"),IF(INDEX(Source!$A$1:$Q$1000,MATCH('Chi tiết'!B340,Source!$B$1:$B$1000,0)+COUNTIFS(Source!$B$1:$B$1000,B340,Source!$Q$1:$Q$1000,"Sáng"),16)&lt;'Báo cáo'!$C$5,"Đi làm","Chốt trễ")))))))</f>
        <v/>
      </c>
      <c r="Q340" s="23" t="str">
        <f t="shared" si="34"/>
        <v/>
      </c>
      <c r="R340" s="14" t="str">
        <f t="shared" si="35"/>
        <v/>
      </c>
      <c r="S340" t="str">
        <f>IF(OR(_xlfn.NUMBERVALUE(E340)&gt;='Báo cáo'!$C$6,_xlfn.NUMBERVALUE(I340)&gt;='Báo cáo'!$C$6),CONCATENATE(_xlfn.NUMBERVALUE(E340),"/",_xlfn.NUMBERVALUE(I340)),"")</f>
        <v/>
      </c>
      <c r="T340" t="str">
        <f>IF(Q340="Vắng","",IF(M340&lt;='Báo cáo'!$C$7,M340,""))</f>
        <v/>
      </c>
      <c r="U340" t="str">
        <f ca="1">IF(COUNTIFS(Source!$B$1:$B$1000,'Chi tiết'!B340,Source!$S$1:$S$1000,"Có")=0,"",INDEX(Source!$A$1:$S$1000,MATCH('Chi tiết'!B340,Source!$B$1:$B$1000,0)-1+MATCH("Có",INDIRECT("Source!S"&amp;MATCH('Chi tiết'!B340,Source!$B$1:$B$1000,0)&amp;":S"&amp;MATCH('Chi tiết'!B340,Source!$B$1:$B$1000,0)+COUNTIF(Source!$B$1:$B$1000,'Chi tiết'!B340)),0),1))</f>
        <v/>
      </c>
      <c r="V340" s="2" t="str">
        <f>IF(B338="","",IF(N340&lt;='Báo cáo'!$C$9,N340,""))</f>
        <v/>
      </c>
    </row>
    <row r="341" spans="1:22" x14ac:dyDescent="0.25">
      <c r="A341" t="str">
        <v/>
      </c>
      <c r="B341" t="str">
        <v/>
      </c>
      <c r="C341" s="21" t="str">
        <v/>
      </c>
      <c r="D341" s="21" t="str">
        <v/>
      </c>
      <c r="E341" s="21" t="str">
        <v/>
      </c>
      <c r="F341" s="21" t="str">
        <v/>
      </c>
      <c r="G341" s="21" t="str">
        <v/>
      </c>
      <c r="H341" s="21" t="str">
        <v/>
      </c>
      <c r="I341" s="21" t="str">
        <v/>
      </c>
      <c r="J341" s="21" t="str">
        <v/>
      </c>
      <c r="K341" s="21" t="str">
        <v/>
      </c>
      <c r="L341" s="23" t="str">
        <f t="shared" si="30"/>
        <v/>
      </c>
      <c r="M341" s="24" t="str">
        <f t="shared" si="31"/>
        <v/>
      </c>
      <c r="N341" s="15" t="str">
        <f t="shared" si="32"/>
        <v/>
      </c>
      <c r="O341" s="23" t="str">
        <f t="shared" si="33"/>
        <v/>
      </c>
      <c r="P341" s="23" t="str">
        <f>IF(B341="","",
IF(NOT(ISNUMBER(H341)),"Vắng",
IF(C341=1,IF(INDEX(Source!$A$1:$Q$1000,MATCH('Chi tiết'!B341,Source!$B$1:$B$1000,0),16)&lt;'Báo cáo'!$C$5,"Đi làm","Chốt trễ"),
IF(AND(C341=2,O341="Chốt trễ"),IF(INDEX(Source!$A$1:$Q$1000,MATCH('Chi tiết'!B341,Source!$B$1:$B$1000,0)+1,16)&lt;'Báo cáo'!$C$5,"Đi làm","Chốt trễ"),
IF(AND(C341=12,O341="Đi làm"),IF(INDEX(Source!$A$1:$Q$1000,MATCH('Chi tiết'!B341,Source!$B$1:$B$1000,0)+COUNTIFS(Source!$B$1:$B$1000,B341,Source!$Q$1:$Q$1000,"Sáng"),16)&lt;'Báo cáo'!$C$5,"Đi làm","Chốt trễ"),IF(O341="Chốt trễ",IF(INDEX(Source!$A$1:$Q$1000,MATCH('Chi tiết'!B341,Source!$B$1:$B$1000,0)+1,16)&lt;'Báo cáo'!$C$5,"Đi làm","Chốt trễ"),IF(INDEX(Source!$A$1:$Q$1000,MATCH('Chi tiết'!B341,Source!$B$1:$B$1000,0)+COUNTIFS(Source!$B$1:$B$1000,B341,Source!$Q$1:$Q$1000,"Sáng"),16)&lt;'Báo cáo'!$C$5,"Đi làm","Chốt trễ")))))))</f>
        <v/>
      </c>
      <c r="Q341" s="23" t="str">
        <f t="shared" si="34"/>
        <v/>
      </c>
      <c r="R341" s="14" t="str">
        <f t="shared" si="35"/>
        <v/>
      </c>
      <c r="S341" t="str">
        <f>IF(OR(_xlfn.NUMBERVALUE(E341)&gt;='Báo cáo'!$C$6,_xlfn.NUMBERVALUE(I341)&gt;='Báo cáo'!$C$6),CONCATENATE(_xlfn.NUMBERVALUE(E341),"/",_xlfn.NUMBERVALUE(I341)),"")</f>
        <v/>
      </c>
      <c r="T341" t="str">
        <f>IF(Q341="Vắng","",IF(M341&lt;='Báo cáo'!$C$7,M341,""))</f>
        <v/>
      </c>
      <c r="U341" t="str">
        <f ca="1">IF(COUNTIFS(Source!$B$1:$B$1000,'Chi tiết'!B341,Source!$S$1:$S$1000,"Có")=0,"",INDEX(Source!$A$1:$S$1000,MATCH('Chi tiết'!B341,Source!$B$1:$B$1000,0)-1+MATCH("Có",INDIRECT("Source!S"&amp;MATCH('Chi tiết'!B341,Source!$B$1:$B$1000,0)&amp;":S"&amp;MATCH('Chi tiết'!B341,Source!$B$1:$B$1000,0)+COUNTIF(Source!$B$1:$B$1000,'Chi tiết'!B341)),0),1))</f>
        <v/>
      </c>
      <c r="V341" s="2" t="str">
        <f>IF(B339="","",IF(N341&lt;='Báo cáo'!$C$9,N341,""))</f>
        <v/>
      </c>
    </row>
    <row r="342" spans="1:22" x14ac:dyDescent="0.25">
      <c r="A342" t="str">
        <v/>
      </c>
      <c r="B342" t="str">
        <v/>
      </c>
      <c r="C342" s="21" t="str">
        <v/>
      </c>
      <c r="D342" s="21" t="str">
        <v/>
      </c>
      <c r="E342" s="21" t="str">
        <v/>
      </c>
      <c r="F342" s="21" t="str">
        <v/>
      </c>
      <c r="G342" s="21" t="str">
        <v/>
      </c>
      <c r="H342" s="21" t="str">
        <v/>
      </c>
      <c r="I342" s="21" t="str">
        <v/>
      </c>
      <c r="J342" s="21" t="str">
        <v/>
      </c>
      <c r="K342" s="21" t="str">
        <v/>
      </c>
      <c r="L342" s="23" t="str">
        <f t="shared" si="30"/>
        <v/>
      </c>
      <c r="M342" s="24" t="str">
        <f t="shared" si="31"/>
        <v/>
      </c>
      <c r="N342" s="15" t="str">
        <f t="shared" si="32"/>
        <v/>
      </c>
      <c r="O342" s="23" t="str">
        <f t="shared" si="33"/>
        <v/>
      </c>
      <c r="P342" s="23" t="str">
        <f>IF(B342="","",
IF(NOT(ISNUMBER(H342)),"Vắng",
IF(C342=1,IF(INDEX(Source!$A$1:$Q$1000,MATCH('Chi tiết'!B342,Source!$B$1:$B$1000,0),16)&lt;'Báo cáo'!$C$5,"Đi làm","Chốt trễ"),
IF(AND(C342=2,O342="Chốt trễ"),IF(INDEX(Source!$A$1:$Q$1000,MATCH('Chi tiết'!B342,Source!$B$1:$B$1000,0)+1,16)&lt;'Báo cáo'!$C$5,"Đi làm","Chốt trễ"),
IF(AND(C342=12,O342="Đi làm"),IF(INDEX(Source!$A$1:$Q$1000,MATCH('Chi tiết'!B342,Source!$B$1:$B$1000,0)+COUNTIFS(Source!$B$1:$B$1000,B342,Source!$Q$1:$Q$1000,"Sáng"),16)&lt;'Báo cáo'!$C$5,"Đi làm","Chốt trễ"),IF(O342="Chốt trễ",IF(INDEX(Source!$A$1:$Q$1000,MATCH('Chi tiết'!B342,Source!$B$1:$B$1000,0)+1,16)&lt;'Báo cáo'!$C$5,"Đi làm","Chốt trễ"),IF(INDEX(Source!$A$1:$Q$1000,MATCH('Chi tiết'!B342,Source!$B$1:$B$1000,0)+COUNTIFS(Source!$B$1:$B$1000,B342,Source!$Q$1:$Q$1000,"Sáng"),16)&lt;'Báo cáo'!$C$5,"Đi làm","Chốt trễ")))))))</f>
        <v/>
      </c>
      <c r="Q342" s="23" t="str">
        <f t="shared" si="34"/>
        <v/>
      </c>
      <c r="R342" s="14" t="str">
        <f t="shared" si="35"/>
        <v/>
      </c>
      <c r="S342" t="str">
        <f>IF(OR(_xlfn.NUMBERVALUE(E342)&gt;='Báo cáo'!$C$6,_xlfn.NUMBERVALUE(I342)&gt;='Báo cáo'!$C$6),CONCATENATE(_xlfn.NUMBERVALUE(E342),"/",_xlfn.NUMBERVALUE(I342)),"")</f>
        <v/>
      </c>
      <c r="T342" t="str">
        <f>IF(Q342="Vắng","",IF(M342&lt;='Báo cáo'!$C$7,M342,""))</f>
        <v/>
      </c>
      <c r="U342" t="str">
        <f ca="1">IF(COUNTIFS(Source!$B$1:$B$1000,'Chi tiết'!B342,Source!$S$1:$S$1000,"Có")=0,"",INDEX(Source!$A$1:$S$1000,MATCH('Chi tiết'!B342,Source!$B$1:$B$1000,0)-1+MATCH("Có",INDIRECT("Source!S"&amp;MATCH('Chi tiết'!B342,Source!$B$1:$B$1000,0)&amp;":S"&amp;MATCH('Chi tiết'!B342,Source!$B$1:$B$1000,0)+COUNTIF(Source!$B$1:$B$1000,'Chi tiết'!B342)),0),1))</f>
        <v/>
      </c>
      <c r="V342" s="2" t="str">
        <f>IF(B340="","",IF(N342&lt;='Báo cáo'!$C$9,N342,""))</f>
        <v/>
      </c>
    </row>
    <row r="343" spans="1:22" x14ac:dyDescent="0.25">
      <c r="A343" t="str">
        <v/>
      </c>
      <c r="B343" t="str">
        <v/>
      </c>
      <c r="C343" s="21" t="str">
        <v/>
      </c>
      <c r="D343" s="21" t="str">
        <v/>
      </c>
      <c r="E343" s="21" t="str">
        <v/>
      </c>
      <c r="F343" s="21" t="str">
        <v/>
      </c>
      <c r="G343" s="21" t="str">
        <v/>
      </c>
      <c r="H343" s="21" t="str">
        <v/>
      </c>
      <c r="I343" s="21" t="str">
        <v/>
      </c>
      <c r="J343" s="21" t="str">
        <v/>
      </c>
      <c r="K343" s="21" t="str">
        <v/>
      </c>
      <c r="L343" s="23" t="str">
        <f t="shared" si="30"/>
        <v/>
      </c>
      <c r="M343" s="24" t="str">
        <f t="shared" si="31"/>
        <v/>
      </c>
      <c r="N343" s="15" t="str">
        <f t="shared" si="32"/>
        <v/>
      </c>
      <c r="O343" s="23" t="str">
        <f t="shared" si="33"/>
        <v/>
      </c>
      <c r="P343" s="23" t="str">
        <f>IF(B343="","",
IF(NOT(ISNUMBER(H343)),"Vắng",
IF(C343=1,IF(INDEX(Source!$A$1:$Q$1000,MATCH('Chi tiết'!B343,Source!$B$1:$B$1000,0),16)&lt;'Báo cáo'!$C$5,"Đi làm","Chốt trễ"),
IF(AND(C343=2,O343="Chốt trễ"),IF(INDEX(Source!$A$1:$Q$1000,MATCH('Chi tiết'!B343,Source!$B$1:$B$1000,0)+1,16)&lt;'Báo cáo'!$C$5,"Đi làm","Chốt trễ"),
IF(AND(C343=12,O343="Đi làm"),IF(INDEX(Source!$A$1:$Q$1000,MATCH('Chi tiết'!B343,Source!$B$1:$B$1000,0)+COUNTIFS(Source!$B$1:$B$1000,B343,Source!$Q$1:$Q$1000,"Sáng"),16)&lt;'Báo cáo'!$C$5,"Đi làm","Chốt trễ"),IF(O343="Chốt trễ",IF(INDEX(Source!$A$1:$Q$1000,MATCH('Chi tiết'!B343,Source!$B$1:$B$1000,0)+1,16)&lt;'Báo cáo'!$C$5,"Đi làm","Chốt trễ"),IF(INDEX(Source!$A$1:$Q$1000,MATCH('Chi tiết'!B343,Source!$B$1:$B$1000,0)+COUNTIFS(Source!$B$1:$B$1000,B343,Source!$Q$1:$Q$1000,"Sáng"),16)&lt;'Báo cáo'!$C$5,"Đi làm","Chốt trễ")))))))</f>
        <v/>
      </c>
      <c r="Q343" s="23" t="str">
        <f t="shared" si="34"/>
        <v/>
      </c>
      <c r="R343" s="14" t="str">
        <f t="shared" si="35"/>
        <v/>
      </c>
      <c r="S343" t="str">
        <f>IF(OR(_xlfn.NUMBERVALUE(E343)&gt;='Báo cáo'!$C$6,_xlfn.NUMBERVALUE(I343)&gt;='Báo cáo'!$C$6),CONCATENATE(_xlfn.NUMBERVALUE(E343),"/",_xlfn.NUMBERVALUE(I343)),"")</f>
        <v/>
      </c>
      <c r="T343" t="str">
        <f>IF(Q343="Vắng","",IF(M343&lt;='Báo cáo'!$C$7,M343,""))</f>
        <v/>
      </c>
      <c r="U343" t="str">
        <f ca="1">IF(COUNTIFS(Source!$B$1:$B$1000,'Chi tiết'!B343,Source!$S$1:$S$1000,"Có")=0,"",INDEX(Source!$A$1:$S$1000,MATCH('Chi tiết'!B343,Source!$B$1:$B$1000,0)-1+MATCH("Có",INDIRECT("Source!S"&amp;MATCH('Chi tiết'!B343,Source!$B$1:$B$1000,0)&amp;":S"&amp;MATCH('Chi tiết'!B343,Source!$B$1:$B$1000,0)+COUNTIF(Source!$B$1:$B$1000,'Chi tiết'!B343)),0),1))</f>
        <v/>
      </c>
      <c r="V343" s="2" t="str">
        <f>IF(B341="","",IF(N343&lt;='Báo cáo'!$C$9,N343,""))</f>
        <v/>
      </c>
    </row>
    <row r="344" spans="1:22" x14ac:dyDescent="0.25">
      <c r="A344" t="str">
        <v/>
      </c>
      <c r="B344" t="str">
        <v/>
      </c>
      <c r="C344" s="21" t="str">
        <v/>
      </c>
      <c r="D344" s="21" t="str">
        <v/>
      </c>
      <c r="E344" s="21" t="str">
        <v/>
      </c>
      <c r="F344" s="21" t="str">
        <v/>
      </c>
      <c r="G344" s="21" t="str">
        <v/>
      </c>
      <c r="H344" s="21" t="str">
        <v/>
      </c>
      <c r="I344" s="21" t="str">
        <v/>
      </c>
      <c r="J344" s="21" t="str">
        <v/>
      </c>
      <c r="K344" s="21" t="str">
        <v/>
      </c>
      <c r="L344" s="23" t="str">
        <f t="shared" si="30"/>
        <v/>
      </c>
      <c r="M344" s="24" t="str">
        <f t="shared" si="31"/>
        <v/>
      </c>
      <c r="N344" s="15" t="str">
        <f t="shared" si="32"/>
        <v/>
      </c>
      <c r="O344" s="23" t="str">
        <f t="shared" si="33"/>
        <v/>
      </c>
      <c r="P344" s="23" t="str">
        <f>IF(B344="","",
IF(NOT(ISNUMBER(H344)),"Vắng",
IF(C344=1,IF(INDEX(Source!$A$1:$Q$1000,MATCH('Chi tiết'!B344,Source!$B$1:$B$1000,0),16)&lt;'Báo cáo'!$C$5,"Đi làm","Chốt trễ"),
IF(AND(C344=2,O344="Chốt trễ"),IF(INDEX(Source!$A$1:$Q$1000,MATCH('Chi tiết'!B344,Source!$B$1:$B$1000,0)+1,16)&lt;'Báo cáo'!$C$5,"Đi làm","Chốt trễ"),
IF(AND(C344=12,O344="Đi làm"),IF(INDEX(Source!$A$1:$Q$1000,MATCH('Chi tiết'!B344,Source!$B$1:$B$1000,0)+COUNTIFS(Source!$B$1:$B$1000,B344,Source!$Q$1:$Q$1000,"Sáng"),16)&lt;'Báo cáo'!$C$5,"Đi làm","Chốt trễ"),IF(O344="Chốt trễ",IF(INDEX(Source!$A$1:$Q$1000,MATCH('Chi tiết'!B344,Source!$B$1:$B$1000,0)+1,16)&lt;'Báo cáo'!$C$5,"Đi làm","Chốt trễ"),IF(INDEX(Source!$A$1:$Q$1000,MATCH('Chi tiết'!B344,Source!$B$1:$B$1000,0)+COUNTIFS(Source!$B$1:$B$1000,B344,Source!$Q$1:$Q$1000,"Sáng"),16)&lt;'Báo cáo'!$C$5,"Đi làm","Chốt trễ")))))))</f>
        <v/>
      </c>
      <c r="Q344" s="23" t="str">
        <f t="shared" si="34"/>
        <v/>
      </c>
      <c r="R344" s="14" t="str">
        <f t="shared" si="35"/>
        <v/>
      </c>
      <c r="S344" t="str">
        <f>IF(OR(_xlfn.NUMBERVALUE(E344)&gt;='Báo cáo'!$C$6,_xlfn.NUMBERVALUE(I344)&gt;='Báo cáo'!$C$6),CONCATENATE(_xlfn.NUMBERVALUE(E344),"/",_xlfn.NUMBERVALUE(I344)),"")</f>
        <v/>
      </c>
      <c r="T344" t="str">
        <f>IF(Q344="Vắng","",IF(M344&lt;='Báo cáo'!$C$7,M344,""))</f>
        <v/>
      </c>
      <c r="U344" t="str">
        <f ca="1">IF(COUNTIFS(Source!$B$1:$B$1000,'Chi tiết'!B344,Source!$S$1:$S$1000,"Có")=0,"",INDEX(Source!$A$1:$S$1000,MATCH('Chi tiết'!B344,Source!$B$1:$B$1000,0)-1+MATCH("Có",INDIRECT("Source!S"&amp;MATCH('Chi tiết'!B344,Source!$B$1:$B$1000,0)&amp;":S"&amp;MATCH('Chi tiết'!B344,Source!$B$1:$B$1000,0)+COUNTIF(Source!$B$1:$B$1000,'Chi tiết'!B344)),0),1))</f>
        <v/>
      </c>
      <c r="V344" s="2" t="str">
        <f>IF(B342="","",IF(N344&lt;='Báo cáo'!$C$9,N344,""))</f>
        <v/>
      </c>
    </row>
    <row r="345" spans="1:22" x14ac:dyDescent="0.25">
      <c r="A345" t="str">
        <v/>
      </c>
      <c r="B345" t="str">
        <v/>
      </c>
      <c r="C345" s="21" t="str">
        <v/>
      </c>
      <c r="D345" s="21" t="str">
        <v/>
      </c>
      <c r="E345" s="21" t="str">
        <v/>
      </c>
      <c r="F345" s="21" t="str">
        <v/>
      </c>
      <c r="G345" s="21" t="str">
        <v/>
      </c>
      <c r="H345" s="21" t="str">
        <v/>
      </c>
      <c r="I345" s="21" t="str">
        <v/>
      </c>
      <c r="J345" s="21" t="str">
        <v/>
      </c>
      <c r="K345" s="21" t="str">
        <v/>
      </c>
      <c r="L345" s="23" t="str">
        <f t="shared" si="30"/>
        <v/>
      </c>
      <c r="M345" s="24" t="str">
        <f t="shared" si="31"/>
        <v/>
      </c>
      <c r="N345" s="15" t="str">
        <f t="shared" si="32"/>
        <v/>
      </c>
      <c r="O345" s="23" t="str">
        <f t="shared" si="33"/>
        <v/>
      </c>
      <c r="P345" s="23" t="str">
        <f>IF(B345="","",
IF(NOT(ISNUMBER(H345)),"Vắng",
IF(C345=1,IF(INDEX(Source!$A$1:$Q$1000,MATCH('Chi tiết'!B345,Source!$B$1:$B$1000,0),16)&lt;'Báo cáo'!$C$5,"Đi làm","Chốt trễ"),
IF(AND(C345=2,O345="Chốt trễ"),IF(INDEX(Source!$A$1:$Q$1000,MATCH('Chi tiết'!B345,Source!$B$1:$B$1000,0)+1,16)&lt;'Báo cáo'!$C$5,"Đi làm","Chốt trễ"),
IF(AND(C345=12,O345="Đi làm"),IF(INDEX(Source!$A$1:$Q$1000,MATCH('Chi tiết'!B345,Source!$B$1:$B$1000,0)+COUNTIFS(Source!$B$1:$B$1000,B345,Source!$Q$1:$Q$1000,"Sáng"),16)&lt;'Báo cáo'!$C$5,"Đi làm","Chốt trễ"),IF(O345="Chốt trễ",IF(INDEX(Source!$A$1:$Q$1000,MATCH('Chi tiết'!B345,Source!$B$1:$B$1000,0)+1,16)&lt;'Báo cáo'!$C$5,"Đi làm","Chốt trễ"),IF(INDEX(Source!$A$1:$Q$1000,MATCH('Chi tiết'!B345,Source!$B$1:$B$1000,0)+COUNTIFS(Source!$B$1:$B$1000,B345,Source!$Q$1:$Q$1000,"Sáng"),16)&lt;'Báo cáo'!$C$5,"Đi làm","Chốt trễ")))))))</f>
        <v/>
      </c>
      <c r="Q345" s="23" t="str">
        <f t="shared" si="34"/>
        <v/>
      </c>
      <c r="R345" s="14" t="str">
        <f t="shared" si="35"/>
        <v/>
      </c>
      <c r="S345" t="str">
        <f>IF(OR(_xlfn.NUMBERVALUE(E345)&gt;='Báo cáo'!$C$6,_xlfn.NUMBERVALUE(I345)&gt;='Báo cáo'!$C$6),CONCATENATE(_xlfn.NUMBERVALUE(E345),"/",_xlfn.NUMBERVALUE(I345)),"")</f>
        <v/>
      </c>
      <c r="T345" t="str">
        <f>IF(Q345="Vắng","",IF(M345&lt;='Báo cáo'!$C$7,M345,""))</f>
        <v/>
      </c>
      <c r="U345" t="str">
        <f ca="1">IF(COUNTIFS(Source!$B$1:$B$1000,'Chi tiết'!B345,Source!$S$1:$S$1000,"Có")=0,"",INDEX(Source!$A$1:$S$1000,MATCH('Chi tiết'!B345,Source!$B$1:$B$1000,0)-1+MATCH("Có",INDIRECT("Source!S"&amp;MATCH('Chi tiết'!B345,Source!$B$1:$B$1000,0)&amp;":S"&amp;MATCH('Chi tiết'!B345,Source!$B$1:$B$1000,0)+COUNTIF(Source!$B$1:$B$1000,'Chi tiết'!B345)),0),1))</f>
        <v/>
      </c>
      <c r="V345" s="2" t="str">
        <f>IF(B343="","",IF(N345&lt;='Báo cáo'!$C$9,N345,""))</f>
        <v/>
      </c>
    </row>
    <row r="346" spans="1:22" x14ac:dyDescent="0.25">
      <c r="A346" t="str">
        <v/>
      </c>
      <c r="B346" t="str">
        <v/>
      </c>
      <c r="C346" s="21" t="str">
        <v/>
      </c>
      <c r="D346" s="21" t="str">
        <v/>
      </c>
      <c r="E346" s="21" t="str">
        <v/>
      </c>
      <c r="F346" s="21" t="str">
        <v/>
      </c>
      <c r="G346" s="21" t="str">
        <v/>
      </c>
      <c r="H346" s="21" t="str">
        <v/>
      </c>
      <c r="I346" s="21" t="str">
        <v/>
      </c>
      <c r="J346" s="21" t="str">
        <v/>
      </c>
      <c r="K346" s="21" t="str">
        <v/>
      </c>
      <c r="L346" s="23" t="str">
        <f t="shared" si="30"/>
        <v/>
      </c>
      <c r="M346" s="24" t="str">
        <f t="shared" si="31"/>
        <v/>
      </c>
      <c r="N346" s="15" t="str">
        <f t="shared" si="32"/>
        <v/>
      </c>
      <c r="O346" s="23" t="str">
        <f t="shared" si="33"/>
        <v/>
      </c>
      <c r="P346" s="23" t="str">
        <f>IF(B346="","",
IF(NOT(ISNUMBER(H346)),"Vắng",
IF(C346=1,IF(INDEX(Source!$A$1:$Q$1000,MATCH('Chi tiết'!B346,Source!$B$1:$B$1000,0),16)&lt;'Báo cáo'!$C$5,"Đi làm","Chốt trễ"),
IF(AND(C346=2,O346="Chốt trễ"),IF(INDEX(Source!$A$1:$Q$1000,MATCH('Chi tiết'!B346,Source!$B$1:$B$1000,0)+1,16)&lt;'Báo cáo'!$C$5,"Đi làm","Chốt trễ"),
IF(AND(C346=12,O346="Đi làm"),IF(INDEX(Source!$A$1:$Q$1000,MATCH('Chi tiết'!B346,Source!$B$1:$B$1000,0)+COUNTIFS(Source!$B$1:$B$1000,B346,Source!$Q$1:$Q$1000,"Sáng"),16)&lt;'Báo cáo'!$C$5,"Đi làm","Chốt trễ"),IF(O346="Chốt trễ",IF(INDEX(Source!$A$1:$Q$1000,MATCH('Chi tiết'!B346,Source!$B$1:$B$1000,0)+1,16)&lt;'Báo cáo'!$C$5,"Đi làm","Chốt trễ"),IF(INDEX(Source!$A$1:$Q$1000,MATCH('Chi tiết'!B346,Source!$B$1:$B$1000,0)+COUNTIFS(Source!$B$1:$B$1000,B346,Source!$Q$1:$Q$1000,"Sáng"),16)&lt;'Báo cáo'!$C$5,"Đi làm","Chốt trễ")))))))</f>
        <v/>
      </c>
      <c r="Q346" s="23" t="str">
        <f t="shared" si="34"/>
        <v/>
      </c>
      <c r="R346" s="14" t="str">
        <f t="shared" si="35"/>
        <v/>
      </c>
      <c r="S346" t="str">
        <f>IF(OR(_xlfn.NUMBERVALUE(E346)&gt;='Báo cáo'!$C$6,_xlfn.NUMBERVALUE(I346)&gt;='Báo cáo'!$C$6),CONCATENATE(_xlfn.NUMBERVALUE(E346),"/",_xlfn.NUMBERVALUE(I346)),"")</f>
        <v/>
      </c>
      <c r="T346" t="str">
        <f>IF(Q346="Vắng","",IF(M346&lt;='Báo cáo'!$C$7,M346,""))</f>
        <v/>
      </c>
      <c r="U346" t="str">
        <f ca="1">IF(COUNTIFS(Source!$B$1:$B$1000,'Chi tiết'!B346,Source!$S$1:$S$1000,"Có")=0,"",INDEX(Source!$A$1:$S$1000,MATCH('Chi tiết'!B346,Source!$B$1:$B$1000,0)-1+MATCH("Có",INDIRECT("Source!S"&amp;MATCH('Chi tiết'!B346,Source!$B$1:$B$1000,0)&amp;":S"&amp;MATCH('Chi tiết'!B346,Source!$B$1:$B$1000,0)+COUNTIF(Source!$B$1:$B$1000,'Chi tiết'!B346)),0),1))</f>
        <v/>
      </c>
      <c r="V346" s="2" t="str">
        <f>IF(B344="","",IF(N346&lt;='Báo cáo'!$C$9,N346,""))</f>
        <v/>
      </c>
    </row>
    <row r="347" spans="1:22" x14ac:dyDescent="0.25">
      <c r="A347" t="str">
        <v/>
      </c>
      <c r="B347" t="str">
        <v/>
      </c>
      <c r="C347" s="21" t="str">
        <v/>
      </c>
      <c r="D347" s="21" t="str">
        <v/>
      </c>
      <c r="E347" s="21" t="str">
        <v/>
      </c>
      <c r="F347" s="21" t="str">
        <v/>
      </c>
      <c r="G347" s="21" t="str">
        <v/>
      </c>
      <c r="H347" s="21" t="str">
        <v/>
      </c>
      <c r="I347" s="21" t="str">
        <v/>
      </c>
      <c r="J347" s="21" t="str">
        <v/>
      </c>
      <c r="K347" s="21" t="str">
        <v/>
      </c>
      <c r="L347" s="23" t="str">
        <f t="shared" si="30"/>
        <v/>
      </c>
      <c r="M347" s="24" t="str">
        <f t="shared" si="31"/>
        <v/>
      </c>
      <c r="N347" s="15" t="str">
        <f t="shared" si="32"/>
        <v/>
      </c>
      <c r="O347" s="23" t="str">
        <f t="shared" si="33"/>
        <v/>
      </c>
      <c r="P347" s="23" t="str">
        <f>IF(B347="","",
IF(NOT(ISNUMBER(H347)),"Vắng",
IF(C347=1,IF(INDEX(Source!$A$1:$Q$1000,MATCH('Chi tiết'!B347,Source!$B$1:$B$1000,0),16)&lt;'Báo cáo'!$C$5,"Đi làm","Chốt trễ"),
IF(AND(C347=2,O347="Chốt trễ"),IF(INDEX(Source!$A$1:$Q$1000,MATCH('Chi tiết'!B347,Source!$B$1:$B$1000,0)+1,16)&lt;'Báo cáo'!$C$5,"Đi làm","Chốt trễ"),
IF(AND(C347=12,O347="Đi làm"),IF(INDEX(Source!$A$1:$Q$1000,MATCH('Chi tiết'!B347,Source!$B$1:$B$1000,0)+COUNTIFS(Source!$B$1:$B$1000,B347,Source!$Q$1:$Q$1000,"Sáng"),16)&lt;'Báo cáo'!$C$5,"Đi làm","Chốt trễ"),IF(O347="Chốt trễ",IF(INDEX(Source!$A$1:$Q$1000,MATCH('Chi tiết'!B347,Source!$B$1:$B$1000,0)+1,16)&lt;'Báo cáo'!$C$5,"Đi làm","Chốt trễ"),IF(INDEX(Source!$A$1:$Q$1000,MATCH('Chi tiết'!B347,Source!$B$1:$B$1000,0)+COUNTIFS(Source!$B$1:$B$1000,B347,Source!$Q$1:$Q$1000,"Sáng"),16)&lt;'Báo cáo'!$C$5,"Đi làm","Chốt trễ")))))))</f>
        <v/>
      </c>
      <c r="Q347" s="23" t="str">
        <f t="shared" si="34"/>
        <v/>
      </c>
      <c r="R347" s="14" t="str">
        <f t="shared" si="35"/>
        <v/>
      </c>
      <c r="S347" t="str">
        <f>IF(OR(_xlfn.NUMBERVALUE(E347)&gt;='Báo cáo'!$C$6,_xlfn.NUMBERVALUE(I347)&gt;='Báo cáo'!$C$6),CONCATENATE(_xlfn.NUMBERVALUE(E347),"/",_xlfn.NUMBERVALUE(I347)),"")</f>
        <v/>
      </c>
      <c r="T347" t="str">
        <f>IF(Q347="Vắng","",IF(M347&lt;='Báo cáo'!$C$7,M347,""))</f>
        <v/>
      </c>
      <c r="U347" t="str">
        <f ca="1">IF(COUNTIFS(Source!$B$1:$B$1000,'Chi tiết'!B347,Source!$S$1:$S$1000,"Có")=0,"",INDEX(Source!$A$1:$S$1000,MATCH('Chi tiết'!B347,Source!$B$1:$B$1000,0)-1+MATCH("Có",INDIRECT("Source!S"&amp;MATCH('Chi tiết'!B347,Source!$B$1:$B$1000,0)&amp;":S"&amp;MATCH('Chi tiết'!B347,Source!$B$1:$B$1000,0)+COUNTIF(Source!$B$1:$B$1000,'Chi tiết'!B347)),0),1))</f>
        <v/>
      </c>
      <c r="V347" s="2" t="str">
        <f>IF(B345="","",IF(N347&lt;='Báo cáo'!$C$9,N347,""))</f>
        <v/>
      </c>
    </row>
    <row r="348" spans="1:22" x14ac:dyDescent="0.25">
      <c r="A348" t="str">
        <v/>
      </c>
      <c r="B348" t="str">
        <v/>
      </c>
      <c r="C348" s="21" t="str">
        <v/>
      </c>
      <c r="D348" s="21" t="str">
        <v/>
      </c>
      <c r="E348" s="21" t="str">
        <v/>
      </c>
      <c r="F348" s="21" t="str">
        <v/>
      </c>
      <c r="G348" s="21" t="str">
        <v/>
      </c>
      <c r="H348" s="21" t="str">
        <v/>
      </c>
      <c r="I348" s="21" t="str">
        <v/>
      </c>
      <c r="J348" s="21" t="str">
        <v/>
      </c>
      <c r="K348" s="21" t="str">
        <v/>
      </c>
      <c r="L348" s="23" t="str">
        <f t="shared" si="30"/>
        <v/>
      </c>
      <c r="M348" s="24" t="str">
        <f t="shared" si="31"/>
        <v/>
      </c>
      <c r="N348" s="15" t="str">
        <f t="shared" si="32"/>
        <v/>
      </c>
      <c r="O348" s="23" t="str">
        <f t="shared" si="33"/>
        <v/>
      </c>
      <c r="P348" s="23" t="str">
        <f>IF(B348="","",
IF(NOT(ISNUMBER(H348)),"Vắng",
IF(C348=1,IF(INDEX(Source!$A$1:$Q$1000,MATCH('Chi tiết'!B348,Source!$B$1:$B$1000,0),16)&lt;'Báo cáo'!$C$5,"Đi làm","Chốt trễ"),
IF(AND(C348=2,O348="Chốt trễ"),IF(INDEX(Source!$A$1:$Q$1000,MATCH('Chi tiết'!B348,Source!$B$1:$B$1000,0)+1,16)&lt;'Báo cáo'!$C$5,"Đi làm","Chốt trễ"),
IF(AND(C348=12,O348="Đi làm"),IF(INDEX(Source!$A$1:$Q$1000,MATCH('Chi tiết'!B348,Source!$B$1:$B$1000,0)+COUNTIFS(Source!$B$1:$B$1000,B348,Source!$Q$1:$Q$1000,"Sáng"),16)&lt;'Báo cáo'!$C$5,"Đi làm","Chốt trễ"),IF(O348="Chốt trễ",IF(INDEX(Source!$A$1:$Q$1000,MATCH('Chi tiết'!B348,Source!$B$1:$B$1000,0)+1,16)&lt;'Báo cáo'!$C$5,"Đi làm","Chốt trễ"),IF(INDEX(Source!$A$1:$Q$1000,MATCH('Chi tiết'!B348,Source!$B$1:$B$1000,0)+COUNTIFS(Source!$B$1:$B$1000,B348,Source!$Q$1:$Q$1000,"Sáng"),16)&lt;'Báo cáo'!$C$5,"Đi làm","Chốt trễ")))))))</f>
        <v/>
      </c>
      <c r="Q348" s="23" t="str">
        <f t="shared" si="34"/>
        <v/>
      </c>
      <c r="R348" s="14" t="str">
        <f t="shared" si="35"/>
        <v/>
      </c>
      <c r="S348" t="str">
        <f>IF(OR(_xlfn.NUMBERVALUE(E348)&gt;='Báo cáo'!$C$6,_xlfn.NUMBERVALUE(I348)&gt;='Báo cáo'!$C$6),CONCATENATE(_xlfn.NUMBERVALUE(E348),"/",_xlfn.NUMBERVALUE(I348)),"")</f>
        <v/>
      </c>
      <c r="T348" t="str">
        <f>IF(Q348="Vắng","",IF(M348&lt;='Báo cáo'!$C$7,M348,""))</f>
        <v/>
      </c>
      <c r="U348" t="str">
        <f ca="1">IF(COUNTIFS(Source!$B$1:$B$1000,'Chi tiết'!B348,Source!$S$1:$S$1000,"Có")=0,"",INDEX(Source!$A$1:$S$1000,MATCH('Chi tiết'!B348,Source!$B$1:$B$1000,0)-1+MATCH("Có",INDIRECT("Source!S"&amp;MATCH('Chi tiết'!B348,Source!$B$1:$B$1000,0)&amp;":S"&amp;MATCH('Chi tiết'!B348,Source!$B$1:$B$1000,0)+COUNTIF(Source!$B$1:$B$1000,'Chi tiết'!B348)),0),1))</f>
        <v/>
      </c>
      <c r="V348" s="2" t="str">
        <f>IF(B346="","",IF(N348&lt;='Báo cáo'!$C$9,N348,""))</f>
        <v/>
      </c>
    </row>
    <row r="349" spans="1:22" x14ac:dyDescent="0.25">
      <c r="A349" t="str">
        <v/>
      </c>
      <c r="B349" t="str">
        <v/>
      </c>
      <c r="C349" s="21" t="str">
        <v/>
      </c>
      <c r="D349" s="21" t="str">
        <v/>
      </c>
      <c r="E349" s="21" t="str">
        <v/>
      </c>
      <c r="F349" s="21" t="str">
        <v/>
      </c>
      <c r="G349" s="21" t="str">
        <v/>
      </c>
      <c r="H349" s="21" t="str">
        <v/>
      </c>
      <c r="I349" s="21" t="str">
        <v/>
      </c>
      <c r="J349" s="21" t="str">
        <v/>
      </c>
      <c r="K349" s="21" t="str">
        <v/>
      </c>
      <c r="L349" s="23" t="str">
        <f t="shared" si="30"/>
        <v/>
      </c>
      <c r="M349" s="24" t="str">
        <f t="shared" si="31"/>
        <v/>
      </c>
      <c r="N349" s="15" t="str">
        <f t="shared" si="32"/>
        <v/>
      </c>
      <c r="O349" s="23" t="str">
        <f t="shared" si="33"/>
        <v/>
      </c>
      <c r="P349" s="23" t="str">
        <f>IF(B349="","",
IF(NOT(ISNUMBER(H349)),"Vắng",
IF(C349=1,IF(INDEX(Source!$A$1:$Q$1000,MATCH('Chi tiết'!B349,Source!$B$1:$B$1000,0),16)&lt;'Báo cáo'!$C$5,"Đi làm","Chốt trễ"),
IF(AND(C349=2,O349="Chốt trễ"),IF(INDEX(Source!$A$1:$Q$1000,MATCH('Chi tiết'!B349,Source!$B$1:$B$1000,0)+1,16)&lt;'Báo cáo'!$C$5,"Đi làm","Chốt trễ"),
IF(AND(C349=12,O349="Đi làm"),IF(INDEX(Source!$A$1:$Q$1000,MATCH('Chi tiết'!B349,Source!$B$1:$B$1000,0)+COUNTIFS(Source!$B$1:$B$1000,B349,Source!$Q$1:$Q$1000,"Sáng"),16)&lt;'Báo cáo'!$C$5,"Đi làm","Chốt trễ"),IF(O349="Chốt trễ",IF(INDEX(Source!$A$1:$Q$1000,MATCH('Chi tiết'!B349,Source!$B$1:$B$1000,0)+1,16)&lt;'Báo cáo'!$C$5,"Đi làm","Chốt trễ"),IF(INDEX(Source!$A$1:$Q$1000,MATCH('Chi tiết'!B349,Source!$B$1:$B$1000,0)+COUNTIFS(Source!$B$1:$B$1000,B349,Source!$Q$1:$Q$1000,"Sáng"),16)&lt;'Báo cáo'!$C$5,"Đi làm","Chốt trễ")))))))</f>
        <v/>
      </c>
      <c r="Q349" s="23" t="str">
        <f t="shared" si="34"/>
        <v/>
      </c>
      <c r="R349" s="14" t="str">
        <f t="shared" si="35"/>
        <v/>
      </c>
      <c r="S349" t="str">
        <f>IF(OR(_xlfn.NUMBERVALUE(E349)&gt;='Báo cáo'!$C$6,_xlfn.NUMBERVALUE(I349)&gt;='Báo cáo'!$C$6),CONCATENATE(_xlfn.NUMBERVALUE(E349),"/",_xlfn.NUMBERVALUE(I349)),"")</f>
        <v/>
      </c>
      <c r="T349" t="str">
        <f>IF(Q349="Vắng","",IF(M349&lt;='Báo cáo'!$C$7,M349,""))</f>
        <v/>
      </c>
      <c r="U349" t="str">
        <f ca="1">IF(COUNTIFS(Source!$B$1:$B$1000,'Chi tiết'!B349,Source!$S$1:$S$1000,"Có")=0,"",INDEX(Source!$A$1:$S$1000,MATCH('Chi tiết'!B349,Source!$B$1:$B$1000,0)-1+MATCH("Có",INDIRECT("Source!S"&amp;MATCH('Chi tiết'!B349,Source!$B$1:$B$1000,0)&amp;":S"&amp;MATCH('Chi tiết'!B349,Source!$B$1:$B$1000,0)+COUNTIF(Source!$B$1:$B$1000,'Chi tiết'!B349)),0),1))</f>
        <v/>
      </c>
      <c r="V349" s="2" t="str">
        <f>IF(B347="","",IF(N349&lt;='Báo cáo'!$C$9,N349,""))</f>
        <v/>
      </c>
    </row>
    <row r="350" spans="1:22" x14ac:dyDescent="0.25">
      <c r="A350" t="str">
        <v/>
      </c>
      <c r="B350" t="str">
        <v/>
      </c>
      <c r="C350" s="21" t="str">
        <v/>
      </c>
      <c r="D350" s="21" t="str">
        <v/>
      </c>
      <c r="E350" s="21" t="str">
        <v/>
      </c>
      <c r="F350" s="21" t="str">
        <v/>
      </c>
      <c r="G350" s="21" t="str">
        <v/>
      </c>
      <c r="H350" s="21" t="str">
        <v/>
      </c>
      <c r="I350" s="21" t="str">
        <v/>
      </c>
      <c r="J350" s="21" t="str">
        <v/>
      </c>
      <c r="K350" s="21" t="str">
        <v/>
      </c>
      <c r="L350" s="23" t="str">
        <f t="shared" si="30"/>
        <v/>
      </c>
      <c r="M350" s="24" t="str">
        <f t="shared" si="31"/>
        <v/>
      </c>
      <c r="N350" s="15" t="str">
        <f t="shared" si="32"/>
        <v/>
      </c>
      <c r="O350" s="23" t="str">
        <f t="shared" si="33"/>
        <v/>
      </c>
      <c r="P350" s="23" t="str">
        <f>IF(B350="","",
IF(NOT(ISNUMBER(H350)),"Vắng",
IF(C350=1,IF(INDEX(Source!$A$1:$Q$1000,MATCH('Chi tiết'!B350,Source!$B$1:$B$1000,0),16)&lt;'Báo cáo'!$C$5,"Đi làm","Chốt trễ"),
IF(AND(C350=2,O350="Chốt trễ"),IF(INDEX(Source!$A$1:$Q$1000,MATCH('Chi tiết'!B350,Source!$B$1:$B$1000,0)+1,16)&lt;'Báo cáo'!$C$5,"Đi làm","Chốt trễ"),
IF(AND(C350=12,O350="Đi làm"),IF(INDEX(Source!$A$1:$Q$1000,MATCH('Chi tiết'!B350,Source!$B$1:$B$1000,0)+COUNTIFS(Source!$B$1:$B$1000,B350,Source!$Q$1:$Q$1000,"Sáng"),16)&lt;'Báo cáo'!$C$5,"Đi làm","Chốt trễ"),IF(O350="Chốt trễ",IF(INDEX(Source!$A$1:$Q$1000,MATCH('Chi tiết'!B350,Source!$B$1:$B$1000,0)+1,16)&lt;'Báo cáo'!$C$5,"Đi làm","Chốt trễ"),IF(INDEX(Source!$A$1:$Q$1000,MATCH('Chi tiết'!B350,Source!$B$1:$B$1000,0)+COUNTIFS(Source!$B$1:$B$1000,B350,Source!$Q$1:$Q$1000,"Sáng"),16)&lt;'Báo cáo'!$C$5,"Đi làm","Chốt trễ")))))))</f>
        <v/>
      </c>
      <c r="Q350" s="23" t="str">
        <f t="shared" si="34"/>
        <v/>
      </c>
      <c r="R350" s="14" t="str">
        <f t="shared" si="35"/>
        <v/>
      </c>
      <c r="S350" t="str">
        <f>IF(OR(_xlfn.NUMBERVALUE(E350)&gt;='Báo cáo'!$C$6,_xlfn.NUMBERVALUE(I350)&gt;='Báo cáo'!$C$6),CONCATENATE(_xlfn.NUMBERVALUE(E350),"/",_xlfn.NUMBERVALUE(I350)),"")</f>
        <v/>
      </c>
      <c r="T350" t="str">
        <f>IF(Q350="Vắng","",IF(M350&lt;='Báo cáo'!$C$7,M350,""))</f>
        <v/>
      </c>
      <c r="U350" t="str">
        <f ca="1">IF(COUNTIFS(Source!$B$1:$B$1000,'Chi tiết'!B350,Source!$S$1:$S$1000,"Có")=0,"",INDEX(Source!$A$1:$S$1000,MATCH('Chi tiết'!B350,Source!$B$1:$B$1000,0)-1+MATCH("Có",INDIRECT("Source!S"&amp;MATCH('Chi tiết'!B350,Source!$B$1:$B$1000,0)&amp;":S"&amp;MATCH('Chi tiết'!B350,Source!$B$1:$B$1000,0)+COUNTIF(Source!$B$1:$B$1000,'Chi tiết'!B350)),0),1))</f>
        <v/>
      </c>
      <c r="V350" s="2" t="str">
        <f>IF(B348="","",IF(N350&lt;='Báo cáo'!$C$9,N350,""))</f>
        <v/>
      </c>
    </row>
    <row r="351" spans="1:22" x14ac:dyDescent="0.25">
      <c r="A351" t="str">
        <v/>
      </c>
      <c r="B351" t="str">
        <v/>
      </c>
      <c r="C351" s="21" t="str">
        <v/>
      </c>
      <c r="D351" s="21" t="str">
        <v/>
      </c>
      <c r="E351" s="21" t="str">
        <v/>
      </c>
      <c r="F351" s="21" t="str">
        <v/>
      </c>
      <c r="G351" s="21" t="str">
        <v/>
      </c>
      <c r="H351" s="21" t="str">
        <v/>
      </c>
      <c r="I351" s="21" t="str">
        <v/>
      </c>
      <c r="J351" s="21" t="str">
        <v/>
      </c>
      <c r="K351" s="21" t="str">
        <v/>
      </c>
      <c r="L351" s="23" t="str">
        <f t="shared" si="30"/>
        <v/>
      </c>
      <c r="M351" s="24" t="str">
        <f t="shared" si="31"/>
        <v/>
      </c>
      <c r="N351" s="15" t="str">
        <f t="shared" si="32"/>
        <v/>
      </c>
      <c r="O351" s="23" t="str">
        <f t="shared" si="33"/>
        <v/>
      </c>
      <c r="P351" s="23" t="str">
        <f>IF(B351="","",
IF(NOT(ISNUMBER(H351)),"Vắng",
IF(C351=1,IF(INDEX(Source!$A$1:$Q$1000,MATCH('Chi tiết'!B351,Source!$B$1:$B$1000,0),16)&lt;'Báo cáo'!$C$5,"Đi làm","Chốt trễ"),
IF(AND(C351=2,O351="Chốt trễ"),IF(INDEX(Source!$A$1:$Q$1000,MATCH('Chi tiết'!B351,Source!$B$1:$B$1000,0)+1,16)&lt;'Báo cáo'!$C$5,"Đi làm","Chốt trễ"),
IF(AND(C351=12,O351="Đi làm"),IF(INDEX(Source!$A$1:$Q$1000,MATCH('Chi tiết'!B351,Source!$B$1:$B$1000,0)+COUNTIFS(Source!$B$1:$B$1000,B351,Source!$Q$1:$Q$1000,"Sáng"),16)&lt;'Báo cáo'!$C$5,"Đi làm","Chốt trễ"),IF(O351="Chốt trễ",IF(INDEX(Source!$A$1:$Q$1000,MATCH('Chi tiết'!B351,Source!$B$1:$B$1000,0)+1,16)&lt;'Báo cáo'!$C$5,"Đi làm","Chốt trễ"),IF(INDEX(Source!$A$1:$Q$1000,MATCH('Chi tiết'!B351,Source!$B$1:$B$1000,0)+COUNTIFS(Source!$B$1:$B$1000,B351,Source!$Q$1:$Q$1000,"Sáng"),16)&lt;'Báo cáo'!$C$5,"Đi làm","Chốt trễ")))))))</f>
        <v/>
      </c>
      <c r="Q351" s="23" t="str">
        <f t="shared" si="34"/>
        <v/>
      </c>
      <c r="R351" s="14" t="str">
        <f t="shared" si="35"/>
        <v/>
      </c>
      <c r="S351" t="str">
        <f>IF(OR(_xlfn.NUMBERVALUE(E351)&gt;='Báo cáo'!$C$6,_xlfn.NUMBERVALUE(I351)&gt;='Báo cáo'!$C$6),CONCATENATE(_xlfn.NUMBERVALUE(E351),"/",_xlfn.NUMBERVALUE(I351)),"")</f>
        <v/>
      </c>
      <c r="T351" t="str">
        <f>IF(Q351="Vắng","",IF(M351&lt;='Báo cáo'!$C$7,M351,""))</f>
        <v/>
      </c>
      <c r="U351" t="str">
        <f ca="1">IF(COUNTIFS(Source!$B$1:$B$1000,'Chi tiết'!B351,Source!$S$1:$S$1000,"Có")=0,"",INDEX(Source!$A$1:$S$1000,MATCH('Chi tiết'!B351,Source!$B$1:$B$1000,0)-1+MATCH("Có",INDIRECT("Source!S"&amp;MATCH('Chi tiết'!B351,Source!$B$1:$B$1000,0)&amp;":S"&amp;MATCH('Chi tiết'!B351,Source!$B$1:$B$1000,0)+COUNTIF(Source!$B$1:$B$1000,'Chi tiết'!B351)),0),1))</f>
        <v/>
      </c>
      <c r="V351" s="2" t="str">
        <f>IF(B349="","",IF(N351&lt;='Báo cáo'!$C$9,N351,""))</f>
        <v/>
      </c>
    </row>
    <row r="352" spans="1:22" x14ac:dyDescent="0.25">
      <c r="A352" t="str">
        <v/>
      </c>
      <c r="B352" t="str">
        <v/>
      </c>
      <c r="C352" s="21" t="str">
        <v/>
      </c>
      <c r="D352" s="21" t="str">
        <v/>
      </c>
      <c r="E352" s="21" t="str">
        <v/>
      </c>
      <c r="F352" s="21" t="str">
        <v/>
      </c>
      <c r="G352" s="21" t="str">
        <v/>
      </c>
      <c r="H352" s="21" t="str">
        <v/>
      </c>
      <c r="I352" s="21" t="str">
        <v/>
      </c>
      <c r="J352" s="21" t="str">
        <v/>
      </c>
      <c r="K352" s="21" t="str">
        <v/>
      </c>
      <c r="L352" s="23" t="str">
        <f t="shared" si="30"/>
        <v/>
      </c>
      <c r="M352" s="24" t="str">
        <f t="shared" si="31"/>
        <v/>
      </c>
      <c r="N352" s="15" t="str">
        <f t="shared" si="32"/>
        <v/>
      </c>
      <c r="O352" s="23" t="str">
        <f t="shared" si="33"/>
        <v/>
      </c>
      <c r="P352" s="23" t="str">
        <f>IF(B352="","",
IF(NOT(ISNUMBER(H352)),"Vắng",
IF(C352=1,IF(INDEX(Source!$A$1:$Q$1000,MATCH('Chi tiết'!B352,Source!$B$1:$B$1000,0),16)&lt;'Báo cáo'!$C$5,"Đi làm","Chốt trễ"),
IF(AND(C352=2,O352="Chốt trễ"),IF(INDEX(Source!$A$1:$Q$1000,MATCH('Chi tiết'!B352,Source!$B$1:$B$1000,0)+1,16)&lt;'Báo cáo'!$C$5,"Đi làm","Chốt trễ"),
IF(AND(C352=12,O352="Đi làm"),IF(INDEX(Source!$A$1:$Q$1000,MATCH('Chi tiết'!B352,Source!$B$1:$B$1000,0)+COUNTIFS(Source!$B$1:$B$1000,B352,Source!$Q$1:$Q$1000,"Sáng"),16)&lt;'Báo cáo'!$C$5,"Đi làm","Chốt trễ"),IF(O352="Chốt trễ",IF(INDEX(Source!$A$1:$Q$1000,MATCH('Chi tiết'!B352,Source!$B$1:$B$1000,0)+1,16)&lt;'Báo cáo'!$C$5,"Đi làm","Chốt trễ"),IF(INDEX(Source!$A$1:$Q$1000,MATCH('Chi tiết'!B352,Source!$B$1:$B$1000,0)+COUNTIFS(Source!$B$1:$B$1000,B352,Source!$Q$1:$Q$1000,"Sáng"),16)&lt;'Báo cáo'!$C$5,"Đi làm","Chốt trễ")))))))</f>
        <v/>
      </c>
      <c r="Q352" s="23" t="str">
        <f t="shared" si="34"/>
        <v/>
      </c>
      <c r="R352" s="14" t="str">
        <f t="shared" si="35"/>
        <v/>
      </c>
      <c r="S352" t="str">
        <f>IF(OR(_xlfn.NUMBERVALUE(E352)&gt;='Báo cáo'!$C$6,_xlfn.NUMBERVALUE(I352)&gt;='Báo cáo'!$C$6),CONCATENATE(_xlfn.NUMBERVALUE(E352),"/",_xlfn.NUMBERVALUE(I352)),"")</f>
        <v/>
      </c>
      <c r="T352" t="str">
        <f>IF(Q352="Vắng","",IF(M352&lt;='Báo cáo'!$C$7,M352,""))</f>
        <v/>
      </c>
      <c r="U352" t="str">
        <f ca="1">IF(COUNTIFS(Source!$B$1:$B$1000,'Chi tiết'!B352,Source!$S$1:$S$1000,"Có")=0,"",INDEX(Source!$A$1:$S$1000,MATCH('Chi tiết'!B352,Source!$B$1:$B$1000,0)-1+MATCH("Có",INDIRECT("Source!S"&amp;MATCH('Chi tiết'!B352,Source!$B$1:$B$1000,0)&amp;":S"&amp;MATCH('Chi tiết'!B352,Source!$B$1:$B$1000,0)+COUNTIF(Source!$B$1:$B$1000,'Chi tiết'!B352)),0),1))</f>
        <v/>
      </c>
      <c r="V352" s="2" t="str">
        <f>IF(B350="","",IF(N352&lt;='Báo cáo'!$C$9,N352,""))</f>
        <v/>
      </c>
    </row>
    <row r="353" spans="1:22" x14ac:dyDescent="0.25">
      <c r="A353" t="str">
        <v/>
      </c>
      <c r="B353" t="str">
        <v/>
      </c>
      <c r="C353" s="21" t="str">
        <v/>
      </c>
      <c r="D353" s="21" t="str">
        <v/>
      </c>
      <c r="E353" s="21" t="str">
        <v/>
      </c>
      <c r="F353" s="21" t="str">
        <v/>
      </c>
      <c r="G353" s="21" t="str">
        <v/>
      </c>
      <c r="H353" s="21" t="str">
        <v/>
      </c>
      <c r="I353" s="21" t="str">
        <v/>
      </c>
      <c r="J353" s="21" t="str">
        <v/>
      </c>
      <c r="K353" s="21" t="str">
        <v/>
      </c>
      <c r="L353" s="23" t="str">
        <f t="shared" si="30"/>
        <v/>
      </c>
      <c r="M353" s="24" t="str">
        <f t="shared" si="31"/>
        <v/>
      </c>
      <c r="N353" s="15" t="str">
        <f t="shared" si="32"/>
        <v/>
      </c>
      <c r="O353" s="23" t="str">
        <f t="shared" si="33"/>
        <v/>
      </c>
      <c r="P353" s="23" t="str">
        <f>IF(B353="","",
IF(NOT(ISNUMBER(H353)),"Vắng",
IF(C353=1,IF(INDEX(Source!$A$1:$Q$1000,MATCH('Chi tiết'!B353,Source!$B$1:$B$1000,0),16)&lt;'Báo cáo'!$C$5,"Đi làm","Chốt trễ"),
IF(AND(C353=2,O353="Chốt trễ"),IF(INDEX(Source!$A$1:$Q$1000,MATCH('Chi tiết'!B353,Source!$B$1:$B$1000,0)+1,16)&lt;'Báo cáo'!$C$5,"Đi làm","Chốt trễ"),
IF(AND(C353=12,O353="Đi làm"),IF(INDEX(Source!$A$1:$Q$1000,MATCH('Chi tiết'!B353,Source!$B$1:$B$1000,0)+COUNTIFS(Source!$B$1:$B$1000,B353,Source!$Q$1:$Q$1000,"Sáng"),16)&lt;'Báo cáo'!$C$5,"Đi làm","Chốt trễ"),IF(O353="Chốt trễ",IF(INDEX(Source!$A$1:$Q$1000,MATCH('Chi tiết'!B353,Source!$B$1:$B$1000,0)+1,16)&lt;'Báo cáo'!$C$5,"Đi làm","Chốt trễ"),IF(INDEX(Source!$A$1:$Q$1000,MATCH('Chi tiết'!B353,Source!$B$1:$B$1000,0)+COUNTIFS(Source!$B$1:$B$1000,B353,Source!$Q$1:$Q$1000,"Sáng"),16)&lt;'Báo cáo'!$C$5,"Đi làm","Chốt trễ")))))))</f>
        <v/>
      </c>
      <c r="Q353" s="23" t="str">
        <f t="shared" si="34"/>
        <v/>
      </c>
      <c r="R353" s="14" t="str">
        <f t="shared" si="35"/>
        <v/>
      </c>
      <c r="S353" t="str">
        <f>IF(OR(_xlfn.NUMBERVALUE(E353)&gt;='Báo cáo'!$C$6,_xlfn.NUMBERVALUE(I353)&gt;='Báo cáo'!$C$6),CONCATENATE(_xlfn.NUMBERVALUE(E353),"/",_xlfn.NUMBERVALUE(I353)),"")</f>
        <v/>
      </c>
      <c r="T353" t="str">
        <f>IF(Q353="Vắng","",IF(M353&lt;='Báo cáo'!$C$7,M353,""))</f>
        <v/>
      </c>
      <c r="U353" t="str">
        <f ca="1">IF(COUNTIFS(Source!$B$1:$B$1000,'Chi tiết'!B353,Source!$S$1:$S$1000,"Có")=0,"",INDEX(Source!$A$1:$S$1000,MATCH('Chi tiết'!B353,Source!$B$1:$B$1000,0)-1+MATCH("Có",INDIRECT("Source!S"&amp;MATCH('Chi tiết'!B353,Source!$B$1:$B$1000,0)&amp;":S"&amp;MATCH('Chi tiết'!B353,Source!$B$1:$B$1000,0)+COUNTIF(Source!$B$1:$B$1000,'Chi tiết'!B353)),0),1))</f>
        <v/>
      </c>
      <c r="V353" s="2" t="str">
        <f>IF(B351="","",IF(N353&lt;='Báo cáo'!$C$9,N353,""))</f>
        <v/>
      </c>
    </row>
    <row r="354" spans="1:22" x14ac:dyDescent="0.25">
      <c r="A354" t="str">
        <v/>
      </c>
      <c r="B354" t="str">
        <v/>
      </c>
      <c r="C354" s="21" t="str">
        <v/>
      </c>
      <c r="D354" s="21" t="str">
        <v/>
      </c>
      <c r="E354" s="21" t="str">
        <v/>
      </c>
      <c r="F354" s="21" t="str">
        <v/>
      </c>
      <c r="G354" s="21" t="str">
        <v/>
      </c>
      <c r="H354" s="21" t="str">
        <v/>
      </c>
      <c r="I354" s="21" t="str">
        <v/>
      </c>
      <c r="J354" s="21" t="str">
        <v/>
      </c>
      <c r="K354" s="21" t="str">
        <v/>
      </c>
      <c r="L354" s="23" t="str">
        <f t="shared" si="30"/>
        <v/>
      </c>
      <c r="M354" s="24" t="str">
        <f t="shared" si="31"/>
        <v/>
      </c>
      <c r="N354" s="15" t="str">
        <f t="shared" si="32"/>
        <v/>
      </c>
      <c r="O354" s="23" t="str">
        <f t="shared" si="33"/>
        <v/>
      </c>
      <c r="P354" s="23" t="str">
        <f>IF(B354="","",
IF(NOT(ISNUMBER(H354)),"Vắng",
IF(C354=1,IF(INDEX(Source!$A$1:$Q$1000,MATCH('Chi tiết'!B354,Source!$B$1:$B$1000,0),16)&lt;'Báo cáo'!$C$5,"Đi làm","Chốt trễ"),
IF(AND(C354=2,O354="Chốt trễ"),IF(INDEX(Source!$A$1:$Q$1000,MATCH('Chi tiết'!B354,Source!$B$1:$B$1000,0)+1,16)&lt;'Báo cáo'!$C$5,"Đi làm","Chốt trễ"),
IF(AND(C354=12,O354="Đi làm"),IF(INDEX(Source!$A$1:$Q$1000,MATCH('Chi tiết'!B354,Source!$B$1:$B$1000,0)+COUNTIFS(Source!$B$1:$B$1000,B354,Source!$Q$1:$Q$1000,"Sáng"),16)&lt;'Báo cáo'!$C$5,"Đi làm","Chốt trễ"),IF(O354="Chốt trễ",IF(INDEX(Source!$A$1:$Q$1000,MATCH('Chi tiết'!B354,Source!$B$1:$B$1000,0)+1,16)&lt;'Báo cáo'!$C$5,"Đi làm","Chốt trễ"),IF(INDEX(Source!$A$1:$Q$1000,MATCH('Chi tiết'!B354,Source!$B$1:$B$1000,0)+COUNTIFS(Source!$B$1:$B$1000,B354,Source!$Q$1:$Q$1000,"Sáng"),16)&lt;'Báo cáo'!$C$5,"Đi làm","Chốt trễ")))))))</f>
        <v/>
      </c>
      <c r="Q354" s="23" t="str">
        <f t="shared" si="34"/>
        <v/>
      </c>
      <c r="R354" s="14" t="str">
        <f t="shared" si="35"/>
        <v/>
      </c>
      <c r="S354" t="str">
        <f>IF(OR(_xlfn.NUMBERVALUE(E354)&gt;='Báo cáo'!$C$6,_xlfn.NUMBERVALUE(I354)&gt;='Báo cáo'!$C$6),CONCATENATE(_xlfn.NUMBERVALUE(E354),"/",_xlfn.NUMBERVALUE(I354)),"")</f>
        <v/>
      </c>
      <c r="T354" t="str">
        <f>IF(Q354="Vắng","",IF(M354&lt;='Báo cáo'!$C$7,M354,""))</f>
        <v/>
      </c>
      <c r="U354" t="str">
        <f ca="1">IF(COUNTIFS(Source!$B$1:$B$1000,'Chi tiết'!B354,Source!$S$1:$S$1000,"Có")=0,"",INDEX(Source!$A$1:$S$1000,MATCH('Chi tiết'!B354,Source!$B$1:$B$1000,0)-1+MATCH("Có",INDIRECT("Source!S"&amp;MATCH('Chi tiết'!B354,Source!$B$1:$B$1000,0)&amp;":S"&amp;MATCH('Chi tiết'!B354,Source!$B$1:$B$1000,0)+COUNTIF(Source!$B$1:$B$1000,'Chi tiết'!B354)),0),1))</f>
        <v/>
      </c>
      <c r="V354" s="2" t="str">
        <f>IF(B352="","",IF(N354&lt;='Báo cáo'!$C$9,N354,""))</f>
        <v/>
      </c>
    </row>
    <row r="355" spans="1:22" x14ac:dyDescent="0.25">
      <c r="A355" t="str">
        <v/>
      </c>
      <c r="B355" t="str">
        <v/>
      </c>
      <c r="C355" s="21" t="str">
        <v/>
      </c>
      <c r="D355" s="21" t="str">
        <v/>
      </c>
      <c r="E355" s="21" t="str">
        <v/>
      </c>
      <c r="F355" s="21" t="str">
        <v/>
      </c>
      <c r="G355" s="21" t="str">
        <v/>
      </c>
      <c r="H355" s="21" t="str">
        <v/>
      </c>
      <c r="I355" s="21" t="str">
        <v/>
      </c>
      <c r="J355" s="21" t="str">
        <v/>
      </c>
      <c r="K355" s="21" t="str">
        <v/>
      </c>
      <c r="L355" s="23" t="str">
        <f t="shared" si="30"/>
        <v/>
      </c>
      <c r="M355" s="24" t="str">
        <f t="shared" si="31"/>
        <v/>
      </c>
      <c r="N355" s="15" t="str">
        <f t="shared" si="32"/>
        <v/>
      </c>
      <c r="O355" s="23" t="str">
        <f t="shared" si="33"/>
        <v/>
      </c>
      <c r="P355" s="23" t="str">
        <f>IF(B355="","",
IF(NOT(ISNUMBER(H355)),"Vắng",
IF(C355=1,IF(INDEX(Source!$A$1:$Q$1000,MATCH('Chi tiết'!B355,Source!$B$1:$B$1000,0),16)&lt;'Báo cáo'!$C$5,"Đi làm","Chốt trễ"),
IF(AND(C355=2,O355="Chốt trễ"),IF(INDEX(Source!$A$1:$Q$1000,MATCH('Chi tiết'!B355,Source!$B$1:$B$1000,0)+1,16)&lt;'Báo cáo'!$C$5,"Đi làm","Chốt trễ"),
IF(AND(C355=12,O355="Đi làm"),IF(INDEX(Source!$A$1:$Q$1000,MATCH('Chi tiết'!B355,Source!$B$1:$B$1000,0)+COUNTIFS(Source!$B$1:$B$1000,B355,Source!$Q$1:$Q$1000,"Sáng"),16)&lt;'Báo cáo'!$C$5,"Đi làm","Chốt trễ"),IF(O355="Chốt trễ",IF(INDEX(Source!$A$1:$Q$1000,MATCH('Chi tiết'!B355,Source!$B$1:$B$1000,0)+1,16)&lt;'Báo cáo'!$C$5,"Đi làm","Chốt trễ"),IF(INDEX(Source!$A$1:$Q$1000,MATCH('Chi tiết'!B355,Source!$B$1:$B$1000,0)+COUNTIFS(Source!$B$1:$B$1000,B355,Source!$Q$1:$Q$1000,"Sáng"),16)&lt;'Báo cáo'!$C$5,"Đi làm","Chốt trễ")))))))</f>
        <v/>
      </c>
      <c r="Q355" s="23" t="str">
        <f t="shared" si="34"/>
        <v/>
      </c>
      <c r="R355" s="14" t="str">
        <f t="shared" si="35"/>
        <v/>
      </c>
      <c r="S355" t="str">
        <f>IF(OR(_xlfn.NUMBERVALUE(E355)&gt;='Báo cáo'!$C$6,_xlfn.NUMBERVALUE(I355)&gt;='Báo cáo'!$C$6),CONCATENATE(_xlfn.NUMBERVALUE(E355),"/",_xlfn.NUMBERVALUE(I355)),"")</f>
        <v/>
      </c>
      <c r="T355" t="str">
        <f>IF(Q355="Vắng","",IF(M355&lt;='Báo cáo'!$C$7,M355,""))</f>
        <v/>
      </c>
      <c r="U355" t="str">
        <f ca="1">IF(COUNTIFS(Source!$B$1:$B$1000,'Chi tiết'!B355,Source!$S$1:$S$1000,"Có")=0,"",INDEX(Source!$A$1:$S$1000,MATCH('Chi tiết'!B355,Source!$B$1:$B$1000,0)-1+MATCH("Có",INDIRECT("Source!S"&amp;MATCH('Chi tiết'!B355,Source!$B$1:$B$1000,0)&amp;":S"&amp;MATCH('Chi tiết'!B355,Source!$B$1:$B$1000,0)+COUNTIF(Source!$B$1:$B$1000,'Chi tiết'!B355)),0),1))</f>
        <v/>
      </c>
      <c r="V355" s="2" t="str">
        <f>IF(B353="","",IF(N355&lt;='Báo cáo'!$C$9,N355,""))</f>
        <v/>
      </c>
    </row>
    <row r="356" spans="1:22" x14ac:dyDescent="0.25">
      <c r="A356" t="str">
        <v/>
      </c>
      <c r="B356" t="str">
        <v/>
      </c>
      <c r="C356" s="21" t="str">
        <v/>
      </c>
      <c r="D356" s="21" t="str">
        <v/>
      </c>
      <c r="E356" s="21" t="str">
        <v/>
      </c>
      <c r="F356" s="21" t="str">
        <v/>
      </c>
      <c r="G356" s="21" t="str">
        <v/>
      </c>
      <c r="H356" s="21" t="str">
        <v/>
      </c>
      <c r="I356" s="21" t="str">
        <v/>
      </c>
      <c r="J356" s="21" t="str">
        <v/>
      </c>
      <c r="K356" s="21" t="str">
        <v/>
      </c>
      <c r="L356" s="23" t="str">
        <f t="shared" si="30"/>
        <v/>
      </c>
      <c r="M356" s="24" t="str">
        <f t="shared" si="31"/>
        <v/>
      </c>
      <c r="N356" s="15" t="str">
        <f t="shared" si="32"/>
        <v/>
      </c>
      <c r="O356" s="23" t="str">
        <f t="shared" si="33"/>
        <v/>
      </c>
      <c r="P356" s="23" t="str">
        <f>IF(B356="","",
IF(NOT(ISNUMBER(H356)),"Vắng",
IF(C356=1,IF(INDEX(Source!$A$1:$Q$1000,MATCH('Chi tiết'!B356,Source!$B$1:$B$1000,0),16)&lt;'Báo cáo'!$C$5,"Đi làm","Chốt trễ"),
IF(AND(C356=2,O356="Chốt trễ"),IF(INDEX(Source!$A$1:$Q$1000,MATCH('Chi tiết'!B356,Source!$B$1:$B$1000,0)+1,16)&lt;'Báo cáo'!$C$5,"Đi làm","Chốt trễ"),
IF(AND(C356=12,O356="Đi làm"),IF(INDEX(Source!$A$1:$Q$1000,MATCH('Chi tiết'!B356,Source!$B$1:$B$1000,0)+COUNTIFS(Source!$B$1:$B$1000,B356,Source!$Q$1:$Q$1000,"Sáng"),16)&lt;'Báo cáo'!$C$5,"Đi làm","Chốt trễ"),IF(O356="Chốt trễ",IF(INDEX(Source!$A$1:$Q$1000,MATCH('Chi tiết'!B356,Source!$B$1:$B$1000,0)+1,16)&lt;'Báo cáo'!$C$5,"Đi làm","Chốt trễ"),IF(INDEX(Source!$A$1:$Q$1000,MATCH('Chi tiết'!B356,Source!$B$1:$B$1000,0)+COUNTIFS(Source!$B$1:$B$1000,B356,Source!$Q$1:$Q$1000,"Sáng"),16)&lt;'Báo cáo'!$C$5,"Đi làm","Chốt trễ")))))))</f>
        <v/>
      </c>
      <c r="Q356" s="23" t="str">
        <f t="shared" si="34"/>
        <v/>
      </c>
      <c r="R356" s="14" t="str">
        <f t="shared" si="35"/>
        <v/>
      </c>
      <c r="S356" t="str">
        <f>IF(OR(_xlfn.NUMBERVALUE(E356)&gt;='Báo cáo'!$C$6,_xlfn.NUMBERVALUE(I356)&gt;='Báo cáo'!$C$6),CONCATENATE(_xlfn.NUMBERVALUE(E356),"/",_xlfn.NUMBERVALUE(I356)),"")</f>
        <v/>
      </c>
      <c r="T356" t="str">
        <f>IF(Q356="Vắng","",IF(M356&lt;='Báo cáo'!$C$7,M356,""))</f>
        <v/>
      </c>
      <c r="U356" t="str">
        <f ca="1">IF(COUNTIFS(Source!$B$1:$B$1000,'Chi tiết'!B356,Source!$S$1:$S$1000,"Có")=0,"",INDEX(Source!$A$1:$S$1000,MATCH('Chi tiết'!B356,Source!$B$1:$B$1000,0)-1+MATCH("Có",INDIRECT("Source!S"&amp;MATCH('Chi tiết'!B356,Source!$B$1:$B$1000,0)&amp;":S"&amp;MATCH('Chi tiết'!B356,Source!$B$1:$B$1000,0)+COUNTIF(Source!$B$1:$B$1000,'Chi tiết'!B356)),0),1))</f>
        <v/>
      </c>
      <c r="V356" s="2" t="str">
        <f>IF(B354="","",IF(N356&lt;='Báo cáo'!$C$9,N356,""))</f>
        <v/>
      </c>
    </row>
    <row r="357" spans="1:22" x14ac:dyDescent="0.25">
      <c r="A357" t="str">
        <v/>
      </c>
      <c r="B357" t="str">
        <v/>
      </c>
      <c r="C357" s="21" t="str">
        <v/>
      </c>
      <c r="D357" s="21" t="str">
        <v/>
      </c>
      <c r="E357" s="21" t="str">
        <v/>
      </c>
      <c r="F357" s="21" t="str">
        <v/>
      </c>
      <c r="G357" s="21" t="str">
        <v/>
      </c>
      <c r="H357" s="21" t="str">
        <v/>
      </c>
      <c r="I357" s="21" t="str">
        <v/>
      </c>
      <c r="J357" s="21" t="str">
        <v/>
      </c>
      <c r="K357" s="21" t="str">
        <v/>
      </c>
      <c r="L357" s="23" t="str">
        <f t="shared" si="30"/>
        <v/>
      </c>
      <c r="M357" s="24" t="str">
        <f t="shared" si="31"/>
        <v/>
      </c>
      <c r="N357" s="15" t="str">
        <f t="shared" si="32"/>
        <v/>
      </c>
      <c r="O357" s="23" t="str">
        <f t="shared" si="33"/>
        <v/>
      </c>
      <c r="P357" s="23" t="str">
        <f>IF(B357="","",
IF(NOT(ISNUMBER(H357)),"Vắng",
IF(C357=1,IF(INDEX(Source!$A$1:$Q$1000,MATCH('Chi tiết'!B357,Source!$B$1:$B$1000,0),16)&lt;'Báo cáo'!$C$5,"Đi làm","Chốt trễ"),
IF(AND(C357=2,O357="Chốt trễ"),IF(INDEX(Source!$A$1:$Q$1000,MATCH('Chi tiết'!B357,Source!$B$1:$B$1000,0)+1,16)&lt;'Báo cáo'!$C$5,"Đi làm","Chốt trễ"),
IF(AND(C357=12,O357="Đi làm"),IF(INDEX(Source!$A$1:$Q$1000,MATCH('Chi tiết'!B357,Source!$B$1:$B$1000,0)+COUNTIFS(Source!$B$1:$B$1000,B357,Source!$Q$1:$Q$1000,"Sáng"),16)&lt;'Báo cáo'!$C$5,"Đi làm","Chốt trễ"),IF(O357="Chốt trễ",IF(INDEX(Source!$A$1:$Q$1000,MATCH('Chi tiết'!B357,Source!$B$1:$B$1000,0)+1,16)&lt;'Báo cáo'!$C$5,"Đi làm","Chốt trễ"),IF(INDEX(Source!$A$1:$Q$1000,MATCH('Chi tiết'!B357,Source!$B$1:$B$1000,0)+COUNTIFS(Source!$B$1:$B$1000,B357,Source!$Q$1:$Q$1000,"Sáng"),16)&lt;'Báo cáo'!$C$5,"Đi làm","Chốt trễ")))))))</f>
        <v/>
      </c>
      <c r="Q357" s="23" t="str">
        <f t="shared" si="34"/>
        <v/>
      </c>
      <c r="R357" s="14" t="str">
        <f t="shared" si="35"/>
        <v/>
      </c>
      <c r="S357" t="str">
        <f>IF(OR(_xlfn.NUMBERVALUE(E357)&gt;='Báo cáo'!$C$6,_xlfn.NUMBERVALUE(I357)&gt;='Báo cáo'!$C$6),CONCATENATE(_xlfn.NUMBERVALUE(E357),"/",_xlfn.NUMBERVALUE(I357)),"")</f>
        <v/>
      </c>
      <c r="T357" t="str">
        <f>IF(Q357="Vắng","",IF(M357&lt;='Báo cáo'!$C$7,M357,""))</f>
        <v/>
      </c>
      <c r="U357" t="str">
        <f ca="1">IF(COUNTIFS(Source!$B$1:$B$1000,'Chi tiết'!B357,Source!$S$1:$S$1000,"Có")=0,"",INDEX(Source!$A$1:$S$1000,MATCH('Chi tiết'!B357,Source!$B$1:$B$1000,0)-1+MATCH("Có",INDIRECT("Source!S"&amp;MATCH('Chi tiết'!B357,Source!$B$1:$B$1000,0)&amp;":S"&amp;MATCH('Chi tiết'!B357,Source!$B$1:$B$1000,0)+COUNTIF(Source!$B$1:$B$1000,'Chi tiết'!B357)),0),1))</f>
        <v/>
      </c>
      <c r="V357" s="2" t="str">
        <f>IF(B355="","",IF(N357&lt;='Báo cáo'!$C$9,N357,""))</f>
        <v/>
      </c>
    </row>
    <row r="358" spans="1:22" x14ac:dyDescent="0.25">
      <c r="A358" t="str">
        <v/>
      </c>
      <c r="B358" t="str">
        <v/>
      </c>
      <c r="C358" s="21" t="str">
        <v/>
      </c>
      <c r="D358" s="21" t="str">
        <v/>
      </c>
      <c r="E358" s="21" t="str">
        <v/>
      </c>
      <c r="F358" s="21" t="str">
        <v/>
      </c>
      <c r="G358" s="21" t="str">
        <v/>
      </c>
      <c r="H358" s="21" t="str">
        <v/>
      </c>
      <c r="I358" s="21" t="str">
        <v/>
      </c>
      <c r="J358" s="21" t="str">
        <v/>
      </c>
      <c r="K358" s="21" t="str">
        <v/>
      </c>
      <c r="L358" s="23" t="str">
        <f t="shared" si="30"/>
        <v/>
      </c>
      <c r="M358" s="24" t="str">
        <f t="shared" si="31"/>
        <v/>
      </c>
      <c r="N358" s="15" t="str">
        <f t="shared" si="32"/>
        <v/>
      </c>
      <c r="O358" s="23" t="str">
        <f t="shared" si="33"/>
        <v/>
      </c>
      <c r="P358" s="23" t="str">
        <f>IF(B358="","",
IF(NOT(ISNUMBER(H358)),"Vắng",
IF(C358=1,IF(INDEX(Source!$A$1:$Q$1000,MATCH('Chi tiết'!B358,Source!$B$1:$B$1000,0),16)&lt;'Báo cáo'!$C$5,"Đi làm","Chốt trễ"),
IF(AND(C358=2,O358="Chốt trễ"),IF(INDEX(Source!$A$1:$Q$1000,MATCH('Chi tiết'!B358,Source!$B$1:$B$1000,0)+1,16)&lt;'Báo cáo'!$C$5,"Đi làm","Chốt trễ"),
IF(AND(C358=12,O358="Đi làm"),IF(INDEX(Source!$A$1:$Q$1000,MATCH('Chi tiết'!B358,Source!$B$1:$B$1000,0)+COUNTIFS(Source!$B$1:$B$1000,B358,Source!$Q$1:$Q$1000,"Sáng"),16)&lt;'Báo cáo'!$C$5,"Đi làm","Chốt trễ"),IF(O358="Chốt trễ",IF(INDEX(Source!$A$1:$Q$1000,MATCH('Chi tiết'!B358,Source!$B$1:$B$1000,0)+1,16)&lt;'Báo cáo'!$C$5,"Đi làm","Chốt trễ"),IF(INDEX(Source!$A$1:$Q$1000,MATCH('Chi tiết'!B358,Source!$B$1:$B$1000,0)+COUNTIFS(Source!$B$1:$B$1000,B358,Source!$Q$1:$Q$1000,"Sáng"),16)&lt;'Báo cáo'!$C$5,"Đi làm","Chốt trễ")))))))</f>
        <v/>
      </c>
      <c r="Q358" s="23" t="str">
        <f t="shared" si="34"/>
        <v/>
      </c>
      <c r="R358" s="14" t="str">
        <f t="shared" si="35"/>
        <v/>
      </c>
      <c r="S358" t="str">
        <f>IF(OR(_xlfn.NUMBERVALUE(E358)&gt;='Báo cáo'!$C$6,_xlfn.NUMBERVALUE(I358)&gt;='Báo cáo'!$C$6),CONCATENATE(_xlfn.NUMBERVALUE(E358),"/",_xlfn.NUMBERVALUE(I358)),"")</f>
        <v/>
      </c>
      <c r="T358" t="str">
        <f>IF(Q358="Vắng","",IF(M358&lt;='Báo cáo'!$C$7,M358,""))</f>
        <v/>
      </c>
      <c r="U358" t="str">
        <f ca="1">IF(COUNTIFS(Source!$B$1:$B$1000,'Chi tiết'!B358,Source!$S$1:$S$1000,"Có")=0,"",INDEX(Source!$A$1:$S$1000,MATCH('Chi tiết'!B358,Source!$B$1:$B$1000,0)-1+MATCH("Có",INDIRECT("Source!S"&amp;MATCH('Chi tiết'!B358,Source!$B$1:$B$1000,0)&amp;":S"&amp;MATCH('Chi tiết'!B358,Source!$B$1:$B$1000,0)+COUNTIF(Source!$B$1:$B$1000,'Chi tiết'!B358)),0),1))</f>
        <v/>
      </c>
      <c r="V358" s="2" t="str">
        <f>IF(B356="","",IF(N358&lt;='Báo cáo'!$C$9,N358,""))</f>
        <v/>
      </c>
    </row>
    <row r="359" spans="1:22" x14ac:dyDescent="0.25">
      <c r="A359" t="str">
        <v/>
      </c>
      <c r="B359" t="str">
        <v/>
      </c>
      <c r="C359" s="21" t="str">
        <v/>
      </c>
      <c r="D359" s="21" t="str">
        <v/>
      </c>
      <c r="E359" s="21" t="str">
        <v/>
      </c>
      <c r="F359" s="21" t="str">
        <v/>
      </c>
      <c r="G359" s="21" t="str">
        <v/>
      </c>
      <c r="H359" s="21" t="str">
        <v/>
      </c>
      <c r="I359" s="21" t="str">
        <v/>
      </c>
      <c r="J359" s="21" t="str">
        <v/>
      </c>
      <c r="K359" s="21" t="str">
        <v/>
      </c>
      <c r="L359" s="23" t="str">
        <f t="shared" si="30"/>
        <v/>
      </c>
      <c r="M359" s="24" t="str">
        <f t="shared" si="31"/>
        <v/>
      </c>
      <c r="N359" s="15" t="str">
        <f t="shared" si="32"/>
        <v/>
      </c>
      <c r="O359" s="23" t="str">
        <f t="shared" si="33"/>
        <v/>
      </c>
      <c r="P359" s="23" t="str">
        <f>IF(B359="","",
IF(NOT(ISNUMBER(H359)),"Vắng",
IF(C359=1,IF(INDEX(Source!$A$1:$Q$1000,MATCH('Chi tiết'!B359,Source!$B$1:$B$1000,0),16)&lt;'Báo cáo'!$C$5,"Đi làm","Chốt trễ"),
IF(AND(C359=2,O359="Chốt trễ"),IF(INDEX(Source!$A$1:$Q$1000,MATCH('Chi tiết'!B359,Source!$B$1:$B$1000,0)+1,16)&lt;'Báo cáo'!$C$5,"Đi làm","Chốt trễ"),
IF(AND(C359=12,O359="Đi làm"),IF(INDEX(Source!$A$1:$Q$1000,MATCH('Chi tiết'!B359,Source!$B$1:$B$1000,0)+COUNTIFS(Source!$B$1:$B$1000,B359,Source!$Q$1:$Q$1000,"Sáng"),16)&lt;'Báo cáo'!$C$5,"Đi làm","Chốt trễ"),IF(O359="Chốt trễ",IF(INDEX(Source!$A$1:$Q$1000,MATCH('Chi tiết'!B359,Source!$B$1:$B$1000,0)+1,16)&lt;'Báo cáo'!$C$5,"Đi làm","Chốt trễ"),IF(INDEX(Source!$A$1:$Q$1000,MATCH('Chi tiết'!B359,Source!$B$1:$B$1000,0)+COUNTIFS(Source!$B$1:$B$1000,B359,Source!$Q$1:$Q$1000,"Sáng"),16)&lt;'Báo cáo'!$C$5,"Đi làm","Chốt trễ")))))))</f>
        <v/>
      </c>
      <c r="Q359" s="23" t="str">
        <f t="shared" si="34"/>
        <v/>
      </c>
      <c r="R359" s="14" t="str">
        <f t="shared" si="35"/>
        <v/>
      </c>
      <c r="S359" t="str">
        <f>IF(OR(_xlfn.NUMBERVALUE(E359)&gt;='Báo cáo'!$C$6,_xlfn.NUMBERVALUE(I359)&gt;='Báo cáo'!$C$6),CONCATENATE(_xlfn.NUMBERVALUE(E359),"/",_xlfn.NUMBERVALUE(I359)),"")</f>
        <v/>
      </c>
      <c r="T359" t="str">
        <f>IF(Q359="Vắng","",IF(M359&lt;='Báo cáo'!$C$7,M359,""))</f>
        <v/>
      </c>
      <c r="U359" t="str">
        <f ca="1">IF(COUNTIFS(Source!$B$1:$B$1000,'Chi tiết'!B359,Source!$S$1:$S$1000,"Có")=0,"",INDEX(Source!$A$1:$S$1000,MATCH('Chi tiết'!B359,Source!$B$1:$B$1000,0)-1+MATCH("Có",INDIRECT("Source!S"&amp;MATCH('Chi tiết'!B359,Source!$B$1:$B$1000,0)&amp;":S"&amp;MATCH('Chi tiết'!B359,Source!$B$1:$B$1000,0)+COUNTIF(Source!$B$1:$B$1000,'Chi tiết'!B359)),0),1))</f>
        <v/>
      </c>
      <c r="V359" s="2" t="str">
        <f>IF(B357="","",IF(N359&lt;='Báo cáo'!$C$9,N359,""))</f>
        <v/>
      </c>
    </row>
    <row r="360" spans="1:22" x14ac:dyDescent="0.25">
      <c r="A360" t="str">
        <v/>
      </c>
      <c r="B360" t="str">
        <v/>
      </c>
      <c r="C360" s="21" t="str">
        <v/>
      </c>
      <c r="D360" s="21" t="str">
        <v/>
      </c>
      <c r="E360" s="21" t="str">
        <v/>
      </c>
      <c r="F360" s="21" t="str">
        <v/>
      </c>
      <c r="G360" s="21" t="str">
        <v/>
      </c>
      <c r="H360" s="21" t="str">
        <v/>
      </c>
      <c r="I360" s="21" t="str">
        <v/>
      </c>
      <c r="J360" s="21" t="str">
        <v/>
      </c>
      <c r="K360" s="21" t="str">
        <v/>
      </c>
      <c r="L360" s="23" t="str">
        <f t="shared" si="30"/>
        <v/>
      </c>
      <c r="M360" s="24" t="str">
        <f t="shared" si="31"/>
        <v/>
      </c>
      <c r="N360" s="15" t="str">
        <f t="shared" si="32"/>
        <v/>
      </c>
      <c r="O360" s="23" t="str">
        <f t="shared" si="33"/>
        <v/>
      </c>
      <c r="P360" s="23" t="str">
        <f>IF(B360="","",
IF(NOT(ISNUMBER(H360)),"Vắng",
IF(C360=1,IF(INDEX(Source!$A$1:$Q$1000,MATCH('Chi tiết'!B360,Source!$B$1:$B$1000,0),16)&lt;'Báo cáo'!$C$5,"Đi làm","Chốt trễ"),
IF(AND(C360=2,O360="Chốt trễ"),IF(INDEX(Source!$A$1:$Q$1000,MATCH('Chi tiết'!B360,Source!$B$1:$B$1000,0)+1,16)&lt;'Báo cáo'!$C$5,"Đi làm","Chốt trễ"),
IF(AND(C360=12,O360="Đi làm"),IF(INDEX(Source!$A$1:$Q$1000,MATCH('Chi tiết'!B360,Source!$B$1:$B$1000,0)+COUNTIFS(Source!$B$1:$B$1000,B360,Source!$Q$1:$Q$1000,"Sáng"),16)&lt;'Báo cáo'!$C$5,"Đi làm","Chốt trễ"),IF(O360="Chốt trễ",IF(INDEX(Source!$A$1:$Q$1000,MATCH('Chi tiết'!B360,Source!$B$1:$B$1000,0)+1,16)&lt;'Báo cáo'!$C$5,"Đi làm","Chốt trễ"),IF(INDEX(Source!$A$1:$Q$1000,MATCH('Chi tiết'!B360,Source!$B$1:$B$1000,0)+COUNTIFS(Source!$B$1:$B$1000,B360,Source!$Q$1:$Q$1000,"Sáng"),16)&lt;'Báo cáo'!$C$5,"Đi làm","Chốt trễ")))))))</f>
        <v/>
      </c>
      <c r="Q360" s="23" t="str">
        <f t="shared" si="34"/>
        <v/>
      </c>
      <c r="R360" s="14" t="str">
        <f t="shared" si="35"/>
        <v/>
      </c>
      <c r="S360" t="str">
        <f>IF(OR(_xlfn.NUMBERVALUE(E360)&gt;='Báo cáo'!$C$6,_xlfn.NUMBERVALUE(I360)&gt;='Báo cáo'!$C$6),CONCATENATE(_xlfn.NUMBERVALUE(E360),"/",_xlfn.NUMBERVALUE(I360)),"")</f>
        <v/>
      </c>
      <c r="T360" t="str">
        <f>IF(Q360="Vắng","",IF(M360&lt;='Báo cáo'!$C$7,M360,""))</f>
        <v/>
      </c>
      <c r="U360" t="str">
        <f ca="1">IF(COUNTIFS(Source!$B$1:$B$1000,'Chi tiết'!B360,Source!$S$1:$S$1000,"Có")=0,"",INDEX(Source!$A$1:$S$1000,MATCH('Chi tiết'!B360,Source!$B$1:$B$1000,0)-1+MATCH("Có",INDIRECT("Source!S"&amp;MATCH('Chi tiết'!B360,Source!$B$1:$B$1000,0)&amp;":S"&amp;MATCH('Chi tiết'!B360,Source!$B$1:$B$1000,0)+COUNTIF(Source!$B$1:$B$1000,'Chi tiết'!B360)),0),1))</f>
        <v/>
      </c>
      <c r="V360" s="2" t="str">
        <f>IF(B358="","",IF(N360&lt;='Báo cáo'!$C$9,N360,""))</f>
        <v/>
      </c>
    </row>
    <row r="361" spans="1:22" x14ac:dyDescent="0.25">
      <c r="A361" t="str">
        <v/>
      </c>
      <c r="B361" t="str">
        <v/>
      </c>
      <c r="C361" s="21" t="str">
        <v/>
      </c>
      <c r="D361" s="21" t="str">
        <v/>
      </c>
      <c r="E361" s="21" t="str">
        <v/>
      </c>
      <c r="F361" s="21" t="str">
        <v/>
      </c>
      <c r="G361" s="21" t="str">
        <v/>
      </c>
      <c r="H361" s="21" t="str">
        <v/>
      </c>
      <c r="I361" s="21" t="str">
        <v/>
      </c>
      <c r="J361" s="21" t="str">
        <v/>
      </c>
      <c r="K361" s="21" t="str">
        <v/>
      </c>
      <c r="L361" s="23" t="str">
        <f t="shared" si="30"/>
        <v/>
      </c>
      <c r="M361" s="24" t="str">
        <f t="shared" si="31"/>
        <v/>
      </c>
      <c r="N361" s="15" t="str">
        <f t="shared" si="32"/>
        <v/>
      </c>
      <c r="O361" s="23" t="str">
        <f t="shared" si="33"/>
        <v/>
      </c>
      <c r="P361" s="23" t="str">
        <f>IF(B361="","",
IF(NOT(ISNUMBER(H361)),"Vắng",
IF(C361=1,IF(INDEX(Source!$A$1:$Q$1000,MATCH('Chi tiết'!B361,Source!$B$1:$B$1000,0),16)&lt;'Báo cáo'!$C$5,"Đi làm","Chốt trễ"),
IF(AND(C361=2,O361="Chốt trễ"),IF(INDEX(Source!$A$1:$Q$1000,MATCH('Chi tiết'!B361,Source!$B$1:$B$1000,0)+1,16)&lt;'Báo cáo'!$C$5,"Đi làm","Chốt trễ"),
IF(AND(C361=12,O361="Đi làm"),IF(INDEX(Source!$A$1:$Q$1000,MATCH('Chi tiết'!B361,Source!$B$1:$B$1000,0)+COUNTIFS(Source!$B$1:$B$1000,B361,Source!$Q$1:$Q$1000,"Sáng"),16)&lt;'Báo cáo'!$C$5,"Đi làm","Chốt trễ"),IF(O361="Chốt trễ",IF(INDEX(Source!$A$1:$Q$1000,MATCH('Chi tiết'!B361,Source!$B$1:$B$1000,0)+1,16)&lt;'Báo cáo'!$C$5,"Đi làm","Chốt trễ"),IF(INDEX(Source!$A$1:$Q$1000,MATCH('Chi tiết'!B361,Source!$B$1:$B$1000,0)+COUNTIFS(Source!$B$1:$B$1000,B361,Source!$Q$1:$Q$1000,"Sáng"),16)&lt;'Báo cáo'!$C$5,"Đi làm","Chốt trễ")))))))</f>
        <v/>
      </c>
      <c r="Q361" s="23" t="str">
        <f t="shared" si="34"/>
        <v/>
      </c>
      <c r="R361" s="14" t="str">
        <f t="shared" si="35"/>
        <v/>
      </c>
      <c r="S361" t="str">
        <f>IF(OR(_xlfn.NUMBERVALUE(E361)&gt;='Báo cáo'!$C$6,_xlfn.NUMBERVALUE(I361)&gt;='Báo cáo'!$C$6),CONCATENATE(_xlfn.NUMBERVALUE(E361),"/",_xlfn.NUMBERVALUE(I361)),"")</f>
        <v/>
      </c>
      <c r="T361" t="str">
        <f>IF(Q361="Vắng","",IF(M361&lt;='Báo cáo'!$C$7,M361,""))</f>
        <v/>
      </c>
      <c r="U361" t="str">
        <f ca="1">IF(COUNTIFS(Source!$B$1:$B$1000,'Chi tiết'!B361,Source!$S$1:$S$1000,"Có")=0,"",INDEX(Source!$A$1:$S$1000,MATCH('Chi tiết'!B361,Source!$B$1:$B$1000,0)-1+MATCH("Có",INDIRECT("Source!S"&amp;MATCH('Chi tiết'!B361,Source!$B$1:$B$1000,0)&amp;":S"&amp;MATCH('Chi tiết'!B361,Source!$B$1:$B$1000,0)+COUNTIF(Source!$B$1:$B$1000,'Chi tiết'!B361)),0),1))</f>
        <v/>
      </c>
      <c r="V361" s="2" t="str">
        <f>IF(B359="","",IF(N361&lt;='Báo cáo'!$C$9,N361,""))</f>
        <v/>
      </c>
    </row>
    <row r="362" spans="1:22" x14ac:dyDescent="0.25">
      <c r="A362" t="str">
        <v/>
      </c>
      <c r="B362" t="str">
        <v/>
      </c>
      <c r="C362" s="21" t="str">
        <v/>
      </c>
      <c r="D362" s="21" t="str">
        <v/>
      </c>
      <c r="E362" s="21" t="str">
        <v/>
      </c>
      <c r="F362" s="21" t="str">
        <v/>
      </c>
      <c r="G362" s="21" t="str">
        <v/>
      </c>
      <c r="H362" s="21" t="str">
        <v/>
      </c>
      <c r="I362" s="21" t="str">
        <v/>
      </c>
      <c r="J362" s="21" t="str">
        <v/>
      </c>
      <c r="K362" s="21" t="str">
        <v/>
      </c>
      <c r="L362" s="23" t="str">
        <f t="shared" si="30"/>
        <v/>
      </c>
      <c r="M362" s="24" t="str">
        <f t="shared" si="31"/>
        <v/>
      </c>
      <c r="N362" s="15" t="str">
        <f t="shared" si="32"/>
        <v/>
      </c>
      <c r="O362" s="23" t="str">
        <f t="shared" si="33"/>
        <v/>
      </c>
      <c r="P362" s="23" t="str">
        <f>IF(B362="","",
IF(NOT(ISNUMBER(H362)),"Vắng",
IF(C362=1,IF(INDEX(Source!$A$1:$Q$1000,MATCH('Chi tiết'!B362,Source!$B$1:$B$1000,0),16)&lt;'Báo cáo'!$C$5,"Đi làm","Chốt trễ"),
IF(AND(C362=2,O362="Chốt trễ"),IF(INDEX(Source!$A$1:$Q$1000,MATCH('Chi tiết'!B362,Source!$B$1:$B$1000,0)+1,16)&lt;'Báo cáo'!$C$5,"Đi làm","Chốt trễ"),
IF(AND(C362=12,O362="Đi làm"),IF(INDEX(Source!$A$1:$Q$1000,MATCH('Chi tiết'!B362,Source!$B$1:$B$1000,0)+COUNTIFS(Source!$B$1:$B$1000,B362,Source!$Q$1:$Q$1000,"Sáng"),16)&lt;'Báo cáo'!$C$5,"Đi làm","Chốt trễ"),IF(O362="Chốt trễ",IF(INDEX(Source!$A$1:$Q$1000,MATCH('Chi tiết'!B362,Source!$B$1:$B$1000,0)+1,16)&lt;'Báo cáo'!$C$5,"Đi làm","Chốt trễ"),IF(INDEX(Source!$A$1:$Q$1000,MATCH('Chi tiết'!B362,Source!$B$1:$B$1000,0)+COUNTIFS(Source!$B$1:$B$1000,B362,Source!$Q$1:$Q$1000,"Sáng"),16)&lt;'Báo cáo'!$C$5,"Đi làm","Chốt trễ")))))))</f>
        <v/>
      </c>
      <c r="Q362" s="23" t="str">
        <f t="shared" si="34"/>
        <v/>
      </c>
      <c r="R362" s="14" t="str">
        <f t="shared" si="35"/>
        <v/>
      </c>
      <c r="S362" t="str">
        <f>IF(OR(_xlfn.NUMBERVALUE(E362)&gt;='Báo cáo'!$C$6,_xlfn.NUMBERVALUE(I362)&gt;='Báo cáo'!$C$6),CONCATENATE(_xlfn.NUMBERVALUE(E362),"/",_xlfn.NUMBERVALUE(I362)),"")</f>
        <v/>
      </c>
      <c r="T362" t="str">
        <f>IF(Q362="Vắng","",IF(M362&lt;='Báo cáo'!$C$7,M362,""))</f>
        <v/>
      </c>
      <c r="U362" t="str">
        <f ca="1">IF(COUNTIFS(Source!$B$1:$B$1000,'Chi tiết'!B362,Source!$S$1:$S$1000,"Có")=0,"",INDEX(Source!$A$1:$S$1000,MATCH('Chi tiết'!B362,Source!$B$1:$B$1000,0)-1+MATCH("Có",INDIRECT("Source!S"&amp;MATCH('Chi tiết'!B362,Source!$B$1:$B$1000,0)&amp;":S"&amp;MATCH('Chi tiết'!B362,Source!$B$1:$B$1000,0)+COUNTIF(Source!$B$1:$B$1000,'Chi tiết'!B362)),0),1))</f>
        <v/>
      </c>
      <c r="V362" s="2" t="str">
        <f>IF(B360="","",IF(N362&lt;='Báo cáo'!$C$9,N362,""))</f>
        <v/>
      </c>
    </row>
    <row r="363" spans="1:22" x14ac:dyDescent="0.25">
      <c r="A363" t="str">
        <v/>
      </c>
      <c r="B363" t="str">
        <v/>
      </c>
      <c r="C363" s="21" t="str">
        <v/>
      </c>
      <c r="D363" s="21" t="str">
        <v/>
      </c>
      <c r="E363" s="21" t="str">
        <v/>
      </c>
      <c r="F363" s="21" t="str">
        <v/>
      </c>
      <c r="G363" s="21" t="str">
        <v/>
      </c>
      <c r="H363" s="21" t="str">
        <v/>
      </c>
      <c r="I363" s="21" t="str">
        <v/>
      </c>
      <c r="J363" s="21" t="str">
        <v/>
      </c>
      <c r="K363" s="21" t="str">
        <v/>
      </c>
      <c r="L363" s="23" t="str">
        <f t="shared" si="30"/>
        <v/>
      </c>
      <c r="M363" s="24" t="str">
        <f t="shared" si="31"/>
        <v/>
      </c>
      <c r="N363" s="15" t="str">
        <f t="shared" si="32"/>
        <v/>
      </c>
      <c r="O363" s="23" t="str">
        <f t="shared" si="33"/>
        <v/>
      </c>
      <c r="P363" s="23" t="str">
        <f>IF(B363="","",
IF(NOT(ISNUMBER(H363)),"Vắng",
IF(C363=1,IF(INDEX(Source!$A$1:$Q$1000,MATCH('Chi tiết'!B363,Source!$B$1:$B$1000,0),16)&lt;'Báo cáo'!$C$5,"Đi làm","Chốt trễ"),
IF(AND(C363=2,O363="Chốt trễ"),IF(INDEX(Source!$A$1:$Q$1000,MATCH('Chi tiết'!B363,Source!$B$1:$B$1000,0)+1,16)&lt;'Báo cáo'!$C$5,"Đi làm","Chốt trễ"),
IF(AND(C363=12,O363="Đi làm"),IF(INDEX(Source!$A$1:$Q$1000,MATCH('Chi tiết'!B363,Source!$B$1:$B$1000,0)+COUNTIFS(Source!$B$1:$B$1000,B363,Source!$Q$1:$Q$1000,"Sáng"),16)&lt;'Báo cáo'!$C$5,"Đi làm","Chốt trễ"),IF(O363="Chốt trễ",IF(INDEX(Source!$A$1:$Q$1000,MATCH('Chi tiết'!B363,Source!$B$1:$B$1000,0)+1,16)&lt;'Báo cáo'!$C$5,"Đi làm","Chốt trễ"),IF(INDEX(Source!$A$1:$Q$1000,MATCH('Chi tiết'!B363,Source!$B$1:$B$1000,0)+COUNTIFS(Source!$B$1:$B$1000,B363,Source!$Q$1:$Q$1000,"Sáng"),16)&lt;'Báo cáo'!$C$5,"Đi làm","Chốt trễ")))))))</f>
        <v/>
      </c>
      <c r="Q363" s="23" t="str">
        <f t="shared" si="34"/>
        <v/>
      </c>
      <c r="R363" s="14" t="str">
        <f t="shared" si="35"/>
        <v/>
      </c>
      <c r="S363" t="str">
        <f>IF(OR(_xlfn.NUMBERVALUE(E363)&gt;='Báo cáo'!$C$6,_xlfn.NUMBERVALUE(I363)&gt;='Báo cáo'!$C$6),CONCATENATE(_xlfn.NUMBERVALUE(E363),"/",_xlfn.NUMBERVALUE(I363)),"")</f>
        <v/>
      </c>
      <c r="T363" t="str">
        <f>IF(Q363="Vắng","",IF(M363&lt;='Báo cáo'!$C$7,M363,""))</f>
        <v/>
      </c>
      <c r="U363" t="str">
        <f ca="1">IF(COUNTIFS(Source!$B$1:$B$1000,'Chi tiết'!B363,Source!$S$1:$S$1000,"Có")=0,"",INDEX(Source!$A$1:$S$1000,MATCH('Chi tiết'!B363,Source!$B$1:$B$1000,0)-1+MATCH("Có",INDIRECT("Source!S"&amp;MATCH('Chi tiết'!B363,Source!$B$1:$B$1000,0)&amp;":S"&amp;MATCH('Chi tiết'!B363,Source!$B$1:$B$1000,0)+COUNTIF(Source!$B$1:$B$1000,'Chi tiết'!B363)),0),1))</f>
        <v/>
      </c>
      <c r="V363" s="2" t="str">
        <f>IF(B361="","",IF(N363&lt;='Báo cáo'!$C$9,N363,""))</f>
        <v/>
      </c>
    </row>
    <row r="364" spans="1:22" x14ac:dyDescent="0.25">
      <c r="A364" t="str">
        <v/>
      </c>
      <c r="B364" t="str">
        <v/>
      </c>
      <c r="C364" s="21" t="str">
        <v/>
      </c>
      <c r="D364" s="21" t="str">
        <v/>
      </c>
      <c r="E364" s="21" t="str">
        <v/>
      </c>
      <c r="F364" s="21" t="str">
        <v/>
      </c>
      <c r="G364" s="21" t="str">
        <v/>
      </c>
      <c r="H364" s="21" t="str">
        <v/>
      </c>
      <c r="I364" s="21" t="str">
        <v/>
      </c>
      <c r="J364" s="21" t="str">
        <v/>
      </c>
      <c r="K364" s="21" t="str">
        <v/>
      </c>
      <c r="L364" s="23" t="str">
        <f t="shared" si="30"/>
        <v/>
      </c>
      <c r="M364" s="24" t="str">
        <f t="shared" si="31"/>
        <v/>
      </c>
      <c r="N364" s="15" t="str">
        <f t="shared" si="32"/>
        <v/>
      </c>
      <c r="O364" s="23" t="str">
        <f t="shared" si="33"/>
        <v/>
      </c>
      <c r="P364" s="23" t="str">
        <f>IF(B364="","",
IF(NOT(ISNUMBER(H364)),"Vắng",
IF(C364=1,IF(INDEX(Source!$A$1:$Q$1000,MATCH('Chi tiết'!B364,Source!$B$1:$B$1000,0),16)&lt;'Báo cáo'!$C$5,"Đi làm","Chốt trễ"),
IF(AND(C364=2,O364="Chốt trễ"),IF(INDEX(Source!$A$1:$Q$1000,MATCH('Chi tiết'!B364,Source!$B$1:$B$1000,0)+1,16)&lt;'Báo cáo'!$C$5,"Đi làm","Chốt trễ"),
IF(AND(C364=12,O364="Đi làm"),IF(INDEX(Source!$A$1:$Q$1000,MATCH('Chi tiết'!B364,Source!$B$1:$B$1000,0)+COUNTIFS(Source!$B$1:$B$1000,B364,Source!$Q$1:$Q$1000,"Sáng"),16)&lt;'Báo cáo'!$C$5,"Đi làm","Chốt trễ"),IF(O364="Chốt trễ",IF(INDEX(Source!$A$1:$Q$1000,MATCH('Chi tiết'!B364,Source!$B$1:$B$1000,0)+1,16)&lt;'Báo cáo'!$C$5,"Đi làm","Chốt trễ"),IF(INDEX(Source!$A$1:$Q$1000,MATCH('Chi tiết'!B364,Source!$B$1:$B$1000,0)+COUNTIFS(Source!$B$1:$B$1000,B364,Source!$Q$1:$Q$1000,"Sáng"),16)&lt;'Báo cáo'!$C$5,"Đi làm","Chốt trễ")))))))</f>
        <v/>
      </c>
      <c r="Q364" s="23" t="str">
        <f t="shared" si="34"/>
        <v/>
      </c>
      <c r="R364" s="14" t="str">
        <f t="shared" si="35"/>
        <v/>
      </c>
      <c r="S364" t="str">
        <f>IF(OR(_xlfn.NUMBERVALUE(E364)&gt;='Báo cáo'!$C$6,_xlfn.NUMBERVALUE(I364)&gt;='Báo cáo'!$C$6),CONCATENATE(_xlfn.NUMBERVALUE(E364),"/",_xlfn.NUMBERVALUE(I364)),"")</f>
        <v/>
      </c>
      <c r="T364" t="str">
        <f>IF(Q364="Vắng","",IF(M364&lt;='Báo cáo'!$C$7,M364,""))</f>
        <v/>
      </c>
      <c r="U364" t="str">
        <f ca="1">IF(COUNTIFS(Source!$B$1:$B$1000,'Chi tiết'!B364,Source!$S$1:$S$1000,"Có")=0,"",INDEX(Source!$A$1:$S$1000,MATCH('Chi tiết'!B364,Source!$B$1:$B$1000,0)-1+MATCH("Có",INDIRECT("Source!S"&amp;MATCH('Chi tiết'!B364,Source!$B$1:$B$1000,0)&amp;":S"&amp;MATCH('Chi tiết'!B364,Source!$B$1:$B$1000,0)+COUNTIF(Source!$B$1:$B$1000,'Chi tiết'!B364)),0),1))</f>
        <v/>
      </c>
      <c r="V364" s="2" t="str">
        <f>IF(B362="","",IF(N364&lt;='Báo cáo'!$C$9,N364,""))</f>
        <v/>
      </c>
    </row>
    <row r="365" spans="1:22" x14ac:dyDescent="0.25">
      <c r="A365" t="str">
        <v/>
      </c>
      <c r="B365" t="str">
        <v/>
      </c>
      <c r="C365" s="21" t="str">
        <v/>
      </c>
      <c r="D365" s="21" t="str">
        <v/>
      </c>
      <c r="E365" s="21" t="str">
        <v/>
      </c>
      <c r="F365" s="21" t="str">
        <v/>
      </c>
      <c r="G365" s="21" t="str">
        <v/>
      </c>
      <c r="H365" s="21" t="str">
        <v/>
      </c>
      <c r="I365" s="21" t="str">
        <v/>
      </c>
      <c r="J365" s="21" t="str">
        <v/>
      </c>
      <c r="K365" s="21" t="str">
        <v/>
      </c>
      <c r="L365" s="23" t="str">
        <f t="shared" si="30"/>
        <v/>
      </c>
      <c r="M365" s="24" t="str">
        <f t="shared" si="31"/>
        <v/>
      </c>
      <c r="N365" s="15" t="str">
        <f t="shared" si="32"/>
        <v/>
      </c>
      <c r="O365" s="23" t="str">
        <f t="shared" si="33"/>
        <v/>
      </c>
      <c r="P365" s="23" t="str">
        <f>IF(B365="","",
IF(NOT(ISNUMBER(H365)),"Vắng",
IF(C365=1,IF(INDEX(Source!$A$1:$Q$1000,MATCH('Chi tiết'!B365,Source!$B$1:$B$1000,0),16)&lt;'Báo cáo'!$C$5,"Đi làm","Chốt trễ"),
IF(AND(C365=2,O365="Chốt trễ"),IF(INDEX(Source!$A$1:$Q$1000,MATCH('Chi tiết'!B365,Source!$B$1:$B$1000,0)+1,16)&lt;'Báo cáo'!$C$5,"Đi làm","Chốt trễ"),
IF(AND(C365=12,O365="Đi làm"),IF(INDEX(Source!$A$1:$Q$1000,MATCH('Chi tiết'!B365,Source!$B$1:$B$1000,0)+COUNTIFS(Source!$B$1:$B$1000,B365,Source!$Q$1:$Q$1000,"Sáng"),16)&lt;'Báo cáo'!$C$5,"Đi làm","Chốt trễ"),IF(O365="Chốt trễ",IF(INDEX(Source!$A$1:$Q$1000,MATCH('Chi tiết'!B365,Source!$B$1:$B$1000,0)+1,16)&lt;'Báo cáo'!$C$5,"Đi làm","Chốt trễ"),IF(INDEX(Source!$A$1:$Q$1000,MATCH('Chi tiết'!B365,Source!$B$1:$B$1000,0)+COUNTIFS(Source!$B$1:$B$1000,B365,Source!$Q$1:$Q$1000,"Sáng"),16)&lt;'Báo cáo'!$C$5,"Đi làm","Chốt trễ")))))))</f>
        <v/>
      </c>
      <c r="Q365" s="23" t="str">
        <f t="shared" si="34"/>
        <v/>
      </c>
      <c r="R365" s="14" t="str">
        <f t="shared" si="35"/>
        <v/>
      </c>
      <c r="S365" t="str">
        <f>IF(OR(_xlfn.NUMBERVALUE(E365)&gt;='Báo cáo'!$C$6,_xlfn.NUMBERVALUE(I365)&gt;='Báo cáo'!$C$6),CONCATENATE(_xlfn.NUMBERVALUE(E365),"/",_xlfn.NUMBERVALUE(I365)),"")</f>
        <v/>
      </c>
      <c r="T365" t="str">
        <f>IF(Q365="Vắng","",IF(M365&lt;='Báo cáo'!$C$7,M365,""))</f>
        <v/>
      </c>
      <c r="U365" t="str">
        <f ca="1">IF(COUNTIFS(Source!$B$1:$B$1000,'Chi tiết'!B365,Source!$S$1:$S$1000,"Có")=0,"",INDEX(Source!$A$1:$S$1000,MATCH('Chi tiết'!B365,Source!$B$1:$B$1000,0)-1+MATCH("Có",INDIRECT("Source!S"&amp;MATCH('Chi tiết'!B365,Source!$B$1:$B$1000,0)&amp;":S"&amp;MATCH('Chi tiết'!B365,Source!$B$1:$B$1000,0)+COUNTIF(Source!$B$1:$B$1000,'Chi tiết'!B365)),0),1))</f>
        <v/>
      </c>
      <c r="V365" s="2" t="str">
        <f>IF(B363="","",IF(N365&lt;='Báo cáo'!$C$9,N365,""))</f>
        <v/>
      </c>
    </row>
    <row r="366" spans="1:22" x14ac:dyDescent="0.25">
      <c r="A366" t="str">
        <v/>
      </c>
      <c r="B366" t="str">
        <v/>
      </c>
      <c r="C366" s="21" t="str">
        <v/>
      </c>
      <c r="D366" s="21" t="str">
        <v/>
      </c>
      <c r="E366" s="21" t="str">
        <v/>
      </c>
      <c r="F366" s="21" t="str">
        <v/>
      </c>
      <c r="G366" s="21" t="str">
        <v/>
      </c>
      <c r="H366" s="21" t="str">
        <v/>
      </c>
      <c r="I366" s="21" t="str">
        <v/>
      </c>
      <c r="J366" s="21" t="str">
        <v/>
      </c>
      <c r="K366" s="21" t="str">
        <v/>
      </c>
      <c r="L366" s="23" t="str">
        <f t="shared" si="30"/>
        <v/>
      </c>
      <c r="M366" s="24" t="str">
        <f t="shared" si="31"/>
        <v/>
      </c>
      <c r="N366" s="15" t="str">
        <f t="shared" si="32"/>
        <v/>
      </c>
      <c r="O366" s="23" t="str">
        <f t="shared" si="33"/>
        <v/>
      </c>
      <c r="P366" s="23" t="str">
        <f>IF(B366="","",
IF(NOT(ISNUMBER(H366)),"Vắng",
IF(C366=1,IF(INDEX(Source!$A$1:$Q$1000,MATCH('Chi tiết'!B366,Source!$B$1:$B$1000,0),16)&lt;'Báo cáo'!$C$5,"Đi làm","Chốt trễ"),
IF(AND(C366=2,O366="Chốt trễ"),IF(INDEX(Source!$A$1:$Q$1000,MATCH('Chi tiết'!B366,Source!$B$1:$B$1000,0)+1,16)&lt;'Báo cáo'!$C$5,"Đi làm","Chốt trễ"),
IF(AND(C366=12,O366="Đi làm"),IF(INDEX(Source!$A$1:$Q$1000,MATCH('Chi tiết'!B366,Source!$B$1:$B$1000,0)+COUNTIFS(Source!$B$1:$B$1000,B366,Source!$Q$1:$Q$1000,"Sáng"),16)&lt;'Báo cáo'!$C$5,"Đi làm","Chốt trễ"),IF(O366="Chốt trễ",IF(INDEX(Source!$A$1:$Q$1000,MATCH('Chi tiết'!B366,Source!$B$1:$B$1000,0)+1,16)&lt;'Báo cáo'!$C$5,"Đi làm","Chốt trễ"),IF(INDEX(Source!$A$1:$Q$1000,MATCH('Chi tiết'!B366,Source!$B$1:$B$1000,0)+COUNTIFS(Source!$B$1:$B$1000,B366,Source!$Q$1:$Q$1000,"Sáng"),16)&lt;'Báo cáo'!$C$5,"Đi làm","Chốt trễ")))))))</f>
        <v/>
      </c>
      <c r="Q366" s="23" t="str">
        <f t="shared" si="34"/>
        <v/>
      </c>
      <c r="R366" s="14" t="str">
        <f t="shared" si="35"/>
        <v/>
      </c>
      <c r="S366" t="str">
        <f>IF(OR(_xlfn.NUMBERVALUE(E366)&gt;='Báo cáo'!$C$6,_xlfn.NUMBERVALUE(I366)&gt;='Báo cáo'!$C$6),CONCATENATE(_xlfn.NUMBERVALUE(E366),"/",_xlfn.NUMBERVALUE(I366)),"")</f>
        <v/>
      </c>
      <c r="T366" t="str">
        <f>IF(Q366="Vắng","",IF(M366&lt;='Báo cáo'!$C$7,M366,""))</f>
        <v/>
      </c>
      <c r="U366" t="str">
        <f ca="1">IF(COUNTIFS(Source!$B$1:$B$1000,'Chi tiết'!B366,Source!$S$1:$S$1000,"Có")=0,"",INDEX(Source!$A$1:$S$1000,MATCH('Chi tiết'!B366,Source!$B$1:$B$1000,0)-1+MATCH("Có",INDIRECT("Source!S"&amp;MATCH('Chi tiết'!B366,Source!$B$1:$B$1000,0)&amp;":S"&amp;MATCH('Chi tiết'!B366,Source!$B$1:$B$1000,0)+COUNTIF(Source!$B$1:$B$1000,'Chi tiết'!B366)),0),1))</f>
        <v/>
      </c>
      <c r="V366" s="2" t="str">
        <f>IF(B364="","",IF(N366&lt;='Báo cáo'!$C$9,N366,""))</f>
        <v/>
      </c>
    </row>
    <row r="367" spans="1:22" x14ac:dyDescent="0.25">
      <c r="A367" t="str">
        <v/>
      </c>
      <c r="B367" t="str">
        <v/>
      </c>
      <c r="C367" s="21" t="str">
        <v/>
      </c>
      <c r="D367" s="21" t="str">
        <v/>
      </c>
      <c r="E367" s="21" t="str">
        <v/>
      </c>
      <c r="F367" s="21" t="str">
        <v/>
      </c>
      <c r="G367" s="21" t="str">
        <v/>
      </c>
      <c r="H367" s="21" t="str">
        <v/>
      </c>
      <c r="I367" s="21" t="str">
        <v/>
      </c>
      <c r="J367" s="21" t="str">
        <v/>
      </c>
      <c r="K367" s="21" t="str">
        <v/>
      </c>
      <c r="L367" s="23" t="str">
        <f t="shared" si="30"/>
        <v/>
      </c>
      <c r="M367" s="24" t="str">
        <f t="shared" si="31"/>
        <v/>
      </c>
      <c r="N367" s="15" t="str">
        <f t="shared" si="32"/>
        <v/>
      </c>
      <c r="O367" s="23" t="str">
        <f t="shared" si="33"/>
        <v/>
      </c>
      <c r="P367" s="23" t="str">
        <f>IF(B367="","",
IF(NOT(ISNUMBER(H367)),"Vắng",
IF(C367=1,IF(INDEX(Source!$A$1:$Q$1000,MATCH('Chi tiết'!B367,Source!$B$1:$B$1000,0),16)&lt;'Báo cáo'!$C$5,"Đi làm","Chốt trễ"),
IF(AND(C367=2,O367="Chốt trễ"),IF(INDEX(Source!$A$1:$Q$1000,MATCH('Chi tiết'!B367,Source!$B$1:$B$1000,0)+1,16)&lt;'Báo cáo'!$C$5,"Đi làm","Chốt trễ"),
IF(AND(C367=12,O367="Đi làm"),IF(INDEX(Source!$A$1:$Q$1000,MATCH('Chi tiết'!B367,Source!$B$1:$B$1000,0)+COUNTIFS(Source!$B$1:$B$1000,B367,Source!$Q$1:$Q$1000,"Sáng"),16)&lt;'Báo cáo'!$C$5,"Đi làm","Chốt trễ"),IF(O367="Chốt trễ",IF(INDEX(Source!$A$1:$Q$1000,MATCH('Chi tiết'!B367,Source!$B$1:$B$1000,0)+1,16)&lt;'Báo cáo'!$C$5,"Đi làm","Chốt trễ"),IF(INDEX(Source!$A$1:$Q$1000,MATCH('Chi tiết'!B367,Source!$B$1:$B$1000,0)+COUNTIFS(Source!$B$1:$B$1000,B367,Source!$Q$1:$Q$1000,"Sáng"),16)&lt;'Báo cáo'!$C$5,"Đi làm","Chốt trễ")))))))</f>
        <v/>
      </c>
      <c r="Q367" s="23" t="str">
        <f t="shared" si="34"/>
        <v/>
      </c>
      <c r="R367" s="14" t="str">
        <f t="shared" si="35"/>
        <v/>
      </c>
      <c r="S367" t="str">
        <f>IF(OR(_xlfn.NUMBERVALUE(E367)&gt;='Báo cáo'!$C$6,_xlfn.NUMBERVALUE(I367)&gt;='Báo cáo'!$C$6),CONCATENATE(_xlfn.NUMBERVALUE(E367),"/",_xlfn.NUMBERVALUE(I367)),"")</f>
        <v/>
      </c>
      <c r="T367" t="str">
        <f>IF(Q367="Vắng","",IF(M367&lt;='Báo cáo'!$C$7,M367,""))</f>
        <v/>
      </c>
      <c r="U367" t="str">
        <f ca="1">IF(COUNTIFS(Source!$B$1:$B$1000,'Chi tiết'!B367,Source!$S$1:$S$1000,"Có")=0,"",INDEX(Source!$A$1:$S$1000,MATCH('Chi tiết'!B367,Source!$B$1:$B$1000,0)-1+MATCH("Có",INDIRECT("Source!S"&amp;MATCH('Chi tiết'!B367,Source!$B$1:$B$1000,0)&amp;":S"&amp;MATCH('Chi tiết'!B367,Source!$B$1:$B$1000,0)+COUNTIF(Source!$B$1:$B$1000,'Chi tiết'!B367)),0),1))</f>
        <v/>
      </c>
      <c r="V367" s="2" t="str">
        <f>IF(B365="","",IF(N367&lt;='Báo cáo'!$C$9,N367,""))</f>
        <v/>
      </c>
    </row>
    <row r="368" spans="1:22" x14ac:dyDescent="0.25">
      <c r="A368" t="str">
        <v/>
      </c>
      <c r="B368" t="str">
        <v/>
      </c>
      <c r="C368" s="21" t="str">
        <v/>
      </c>
      <c r="D368" s="21" t="str">
        <v/>
      </c>
      <c r="E368" s="21" t="str">
        <v/>
      </c>
      <c r="F368" s="21" t="str">
        <v/>
      </c>
      <c r="G368" s="21" t="str">
        <v/>
      </c>
      <c r="H368" s="21" t="str">
        <v/>
      </c>
      <c r="I368" s="21" t="str">
        <v/>
      </c>
      <c r="J368" s="21" t="str">
        <v/>
      </c>
      <c r="K368" s="21" t="str">
        <v/>
      </c>
      <c r="L368" s="23" t="str">
        <f t="shared" si="30"/>
        <v/>
      </c>
      <c r="M368" s="24" t="str">
        <f t="shared" si="31"/>
        <v/>
      </c>
      <c r="N368" s="15" t="str">
        <f t="shared" si="32"/>
        <v/>
      </c>
      <c r="O368" s="23" t="str">
        <f t="shared" si="33"/>
        <v/>
      </c>
      <c r="P368" s="23" t="str">
        <f>IF(B368="","",
IF(NOT(ISNUMBER(H368)),"Vắng",
IF(C368=1,IF(INDEX(Source!$A$1:$Q$1000,MATCH('Chi tiết'!B368,Source!$B$1:$B$1000,0),16)&lt;'Báo cáo'!$C$5,"Đi làm","Chốt trễ"),
IF(AND(C368=2,O368="Chốt trễ"),IF(INDEX(Source!$A$1:$Q$1000,MATCH('Chi tiết'!B368,Source!$B$1:$B$1000,0)+1,16)&lt;'Báo cáo'!$C$5,"Đi làm","Chốt trễ"),
IF(AND(C368=12,O368="Đi làm"),IF(INDEX(Source!$A$1:$Q$1000,MATCH('Chi tiết'!B368,Source!$B$1:$B$1000,0)+COUNTIFS(Source!$B$1:$B$1000,B368,Source!$Q$1:$Q$1000,"Sáng"),16)&lt;'Báo cáo'!$C$5,"Đi làm","Chốt trễ"),IF(O368="Chốt trễ",IF(INDEX(Source!$A$1:$Q$1000,MATCH('Chi tiết'!B368,Source!$B$1:$B$1000,0)+1,16)&lt;'Báo cáo'!$C$5,"Đi làm","Chốt trễ"),IF(INDEX(Source!$A$1:$Q$1000,MATCH('Chi tiết'!B368,Source!$B$1:$B$1000,0)+COUNTIFS(Source!$B$1:$B$1000,B368,Source!$Q$1:$Q$1000,"Sáng"),16)&lt;'Báo cáo'!$C$5,"Đi làm","Chốt trễ")))))))</f>
        <v/>
      </c>
      <c r="Q368" s="23" t="str">
        <f t="shared" si="34"/>
        <v/>
      </c>
      <c r="R368" s="14" t="str">
        <f t="shared" si="35"/>
        <v/>
      </c>
      <c r="S368" t="str">
        <f>IF(OR(_xlfn.NUMBERVALUE(E368)&gt;='Báo cáo'!$C$6,_xlfn.NUMBERVALUE(I368)&gt;='Báo cáo'!$C$6),CONCATENATE(_xlfn.NUMBERVALUE(E368),"/",_xlfn.NUMBERVALUE(I368)),"")</f>
        <v/>
      </c>
      <c r="T368" t="str">
        <f>IF(Q368="Vắng","",IF(M368&lt;='Báo cáo'!$C$7,M368,""))</f>
        <v/>
      </c>
      <c r="U368" t="str">
        <f ca="1">IF(COUNTIFS(Source!$B$1:$B$1000,'Chi tiết'!B368,Source!$S$1:$S$1000,"Có")=0,"",INDEX(Source!$A$1:$S$1000,MATCH('Chi tiết'!B368,Source!$B$1:$B$1000,0)-1+MATCH("Có",INDIRECT("Source!S"&amp;MATCH('Chi tiết'!B368,Source!$B$1:$B$1000,0)&amp;":S"&amp;MATCH('Chi tiết'!B368,Source!$B$1:$B$1000,0)+COUNTIF(Source!$B$1:$B$1000,'Chi tiết'!B368)),0),1))</f>
        <v/>
      </c>
      <c r="V368" s="2" t="str">
        <f>IF(B366="","",IF(N368&lt;='Báo cáo'!$C$9,N368,""))</f>
        <v/>
      </c>
    </row>
    <row r="369" spans="1:22" x14ac:dyDescent="0.25">
      <c r="A369" t="str">
        <v/>
      </c>
      <c r="B369" t="str">
        <v/>
      </c>
      <c r="C369" s="21" t="str">
        <v/>
      </c>
      <c r="D369" s="21" t="str">
        <v/>
      </c>
      <c r="E369" s="21" t="str">
        <v/>
      </c>
      <c r="F369" s="21" t="str">
        <v/>
      </c>
      <c r="G369" s="21" t="str">
        <v/>
      </c>
      <c r="H369" s="21" t="str">
        <v/>
      </c>
      <c r="I369" s="21" t="str">
        <v/>
      </c>
      <c r="J369" s="21" t="str">
        <v/>
      </c>
      <c r="K369" s="21" t="str">
        <v/>
      </c>
      <c r="L369" s="23" t="str">
        <f t="shared" si="30"/>
        <v/>
      </c>
      <c r="M369" s="24" t="str">
        <f t="shared" si="31"/>
        <v/>
      </c>
      <c r="N369" s="15" t="str">
        <f t="shared" si="32"/>
        <v/>
      </c>
      <c r="O369" s="23" t="str">
        <f t="shared" si="33"/>
        <v/>
      </c>
      <c r="P369" s="23" t="str">
        <f>IF(B369="","",
IF(NOT(ISNUMBER(H369)),"Vắng",
IF(C369=1,IF(INDEX(Source!$A$1:$Q$1000,MATCH('Chi tiết'!B369,Source!$B$1:$B$1000,0),16)&lt;'Báo cáo'!$C$5,"Đi làm","Chốt trễ"),
IF(AND(C369=2,O369="Chốt trễ"),IF(INDEX(Source!$A$1:$Q$1000,MATCH('Chi tiết'!B369,Source!$B$1:$B$1000,0)+1,16)&lt;'Báo cáo'!$C$5,"Đi làm","Chốt trễ"),
IF(AND(C369=12,O369="Đi làm"),IF(INDEX(Source!$A$1:$Q$1000,MATCH('Chi tiết'!B369,Source!$B$1:$B$1000,0)+COUNTIFS(Source!$B$1:$B$1000,B369,Source!$Q$1:$Q$1000,"Sáng"),16)&lt;'Báo cáo'!$C$5,"Đi làm","Chốt trễ"),IF(O369="Chốt trễ",IF(INDEX(Source!$A$1:$Q$1000,MATCH('Chi tiết'!B369,Source!$B$1:$B$1000,0)+1,16)&lt;'Báo cáo'!$C$5,"Đi làm","Chốt trễ"),IF(INDEX(Source!$A$1:$Q$1000,MATCH('Chi tiết'!B369,Source!$B$1:$B$1000,0)+COUNTIFS(Source!$B$1:$B$1000,B369,Source!$Q$1:$Q$1000,"Sáng"),16)&lt;'Báo cáo'!$C$5,"Đi làm","Chốt trễ")))))))</f>
        <v/>
      </c>
      <c r="Q369" s="23" t="str">
        <f t="shared" si="34"/>
        <v/>
      </c>
      <c r="R369" s="14" t="str">
        <f t="shared" si="35"/>
        <v/>
      </c>
      <c r="S369" t="str">
        <f>IF(OR(_xlfn.NUMBERVALUE(E369)&gt;='Báo cáo'!$C$6,_xlfn.NUMBERVALUE(I369)&gt;='Báo cáo'!$C$6),CONCATENATE(_xlfn.NUMBERVALUE(E369),"/",_xlfn.NUMBERVALUE(I369)),"")</f>
        <v/>
      </c>
      <c r="T369" t="str">
        <f>IF(Q369="Vắng","",IF(M369&lt;='Báo cáo'!$C$7,M369,""))</f>
        <v/>
      </c>
      <c r="U369" t="str">
        <f ca="1">IF(COUNTIFS(Source!$B$1:$B$1000,'Chi tiết'!B369,Source!$S$1:$S$1000,"Có")=0,"",INDEX(Source!$A$1:$S$1000,MATCH('Chi tiết'!B369,Source!$B$1:$B$1000,0)-1+MATCH("Có",INDIRECT("Source!S"&amp;MATCH('Chi tiết'!B369,Source!$B$1:$B$1000,0)&amp;":S"&amp;MATCH('Chi tiết'!B369,Source!$B$1:$B$1000,0)+COUNTIF(Source!$B$1:$B$1000,'Chi tiết'!B369)),0),1))</f>
        <v/>
      </c>
      <c r="V369" s="2" t="str">
        <f>IF(B367="","",IF(N369&lt;='Báo cáo'!$C$9,N369,""))</f>
        <v/>
      </c>
    </row>
    <row r="370" spans="1:22" x14ac:dyDescent="0.25">
      <c r="A370" t="str">
        <v/>
      </c>
      <c r="B370" t="str">
        <v/>
      </c>
      <c r="C370" s="21" t="str">
        <v/>
      </c>
      <c r="D370" s="21" t="str">
        <v/>
      </c>
      <c r="E370" s="21" t="str">
        <v/>
      </c>
      <c r="F370" s="21" t="str">
        <v/>
      </c>
      <c r="G370" s="21" t="str">
        <v/>
      </c>
      <c r="H370" s="21" t="str">
        <v/>
      </c>
      <c r="I370" s="21" t="str">
        <v/>
      </c>
      <c r="J370" s="21" t="str">
        <v/>
      </c>
      <c r="K370" s="21" t="str">
        <v/>
      </c>
      <c r="L370" s="23" t="str">
        <f t="shared" si="30"/>
        <v/>
      </c>
      <c r="M370" s="24" t="str">
        <f t="shared" si="31"/>
        <v/>
      </c>
      <c r="N370" s="15" t="str">
        <f t="shared" si="32"/>
        <v/>
      </c>
      <c r="O370" s="23" t="str">
        <f t="shared" si="33"/>
        <v/>
      </c>
      <c r="P370" s="23" t="str">
        <f>IF(B370="","",
IF(NOT(ISNUMBER(H370)),"Vắng",
IF(C370=1,IF(INDEX(Source!$A$1:$Q$1000,MATCH('Chi tiết'!B370,Source!$B$1:$B$1000,0),16)&lt;'Báo cáo'!$C$5,"Đi làm","Chốt trễ"),
IF(AND(C370=2,O370="Chốt trễ"),IF(INDEX(Source!$A$1:$Q$1000,MATCH('Chi tiết'!B370,Source!$B$1:$B$1000,0)+1,16)&lt;'Báo cáo'!$C$5,"Đi làm","Chốt trễ"),
IF(AND(C370=12,O370="Đi làm"),IF(INDEX(Source!$A$1:$Q$1000,MATCH('Chi tiết'!B370,Source!$B$1:$B$1000,0)+COUNTIFS(Source!$B$1:$B$1000,B370,Source!$Q$1:$Q$1000,"Sáng"),16)&lt;'Báo cáo'!$C$5,"Đi làm","Chốt trễ"),IF(O370="Chốt trễ",IF(INDEX(Source!$A$1:$Q$1000,MATCH('Chi tiết'!B370,Source!$B$1:$B$1000,0)+1,16)&lt;'Báo cáo'!$C$5,"Đi làm","Chốt trễ"),IF(INDEX(Source!$A$1:$Q$1000,MATCH('Chi tiết'!B370,Source!$B$1:$B$1000,0)+COUNTIFS(Source!$B$1:$B$1000,B370,Source!$Q$1:$Q$1000,"Sáng"),16)&lt;'Báo cáo'!$C$5,"Đi làm","Chốt trễ")))))))</f>
        <v/>
      </c>
      <c r="Q370" s="23" t="str">
        <f t="shared" si="34"/>
        <v/>
      </c>
      <c r="R370" s="14" t="str">
        <f t="shared" si="35"/>
        <v/>
      </c>
      <c r="S370" t="str">
        <f>IF(OR(_xlfn.NUMBERVALUE(E370)&gt;='Báo cáo'!$C$6,_xlfn.NUMBERVALUE(I370)&gt;='Báo cáo'!$C$6),CONCATENATE(_xlfn.NUMBERVALUE(E370),"/",_xlfn.NUMBERVALUE(I370)),"")</f>
        <v/>
      </c>
      <c r="T370" t="str">
        <f>IF(Q370="Vắng","",IF(M370&lt;='Báo cáo'!$C$7,M370,""))</f>
        <v/>
      </c>
      <c r="U370" t="str">
        <f ca="1">IF(COUNTIFS(Source!$B$1:$B$1000,'Chi tiết'!B370,Source!$S$1:$S$1000,"Có")=0,"",INDEX(Source!$A$1:$S$1000,MATCH('Chi tiết'!B370,Source!$B$1:$B$1000,0)-1+MATCH("Có",INDIRECT("Source!S"&amp;MATCH('Chi tiết'!B370,Source!$B$1:$B$1000,0)&amp;":S"&amp;MATCH('Chi tiết'!B370,Source!$B$1:$B$1000,0)+COUNTIF(Source!$B$1:$B$1000,'Chi tiết'!B370)),0),1))</f>
        <v/>
      </c>
      <c r="V370" s="2" t="str">
        <f>IF(B368="","",IF(N370&lt;='Báo cáo'!$C$9,N370,""))</f>
        <v/>
      </c>
    </row>
    <row r="371" spans="1:22" x14ac:dyDescent="0.25">
      <c r="A371" t="str">
        <v/>
      </c>
      <c r="B371" t="str">
        <v/>
      </c>
      <c r="C371" s="21" t="str">
        <v/>
      </c>
      <c r="D371" s="21" t="str">
        <v/>
      </c>
      <c r="E371" s="21" t="str">
        <v/>
      </c>
      <c r="F371" s="21" t="str">
        <v/>
      </c>
      <c r="G371" s="21" t="str">
        <v/>
      </c>
      <c r="H371" s="21" t="str">
        <v/>
      </c>
      <c r="I371" s="21" t="str">
        <v/>
      </c>
      <c r="J371" s="21" t="str">
        <v/>
      </c>
      <c r="K371" s="21" t="str">
        <v/>
      </c>
      <c r="L371" s="23" t="str">
        <f t="shared" si="30"/>
        <v/>
      </c>
      <c r="M371" s="24" t="str">
        <f t="shared" si="31"/>
        <v/>
      </c>
      <c r="N371" s="15" t="str">
        <f t="shared" si="32"/>
        <v/>
      </c>
      <c r="O371" s="23" t="str">
        <f t="shared" si="33"/>
        <v/>
      </c>
      <c r="P371" s="23" t="str">
        <f>IF(B371="","",
IF(NOT(ISNUMBER(H371)),"Vắng",
IF(C371=1,IF(INDEX(Source!$A$1:$Q$1000,MATCH('Chi tiết'!B371,Source!$B$1:$B$1000,0),16)&lt;'Báo cáo'!$C$5,"Đi làm","Chốt trễ"),
IF(AND(C371=2,O371="Chốt trễ"),IF(INDEX(Source!$A$1:$Q$1000,MATCH('Chi tiết'!B371,Source!$B$1:$B$1000,0)+1,16)&lt;'Báo cáo'!$C$5,"Đi làm","Chốt trễ"),
IF(AND(C371=12,O371="Đi làm"),IF(INDEX(Source!$A$1:$Q$1000,MATCH('Chi tiết'!B371,Source!$B$1:$B$1000,0)+COUNTIFS(Source!$B$1:$B$1000,B371,Source!$Q$1:$Q$1000,"Sáng"),16)&lt;'Báo cáo'!$C$5,"Đi làm","Chốt trễ"),IF(O371="Chốt trễ",IF(INDEX(Source!$A$1:$Q$1000,MATCH('Chi tiết'!B371,Source!$B$1:$B$1000,0)+1,16)&lt;'Báo cáo'!$C$5,"Đi làm","Chốt trễ"),IF(INDEX(Source!$A$1:$Q$1000,MATCH('Chi tiết'!B371,Source!$B$1:$B$1000,0)+COUNTIFS(Source!$B$1:$B$1000,B371,Source!$Q$1:$Q$1000,"Sáng"),16)&lt;'Báo cáo'!$C$5,"Đi làm","Chốt trễ")))))))</f>
        <v/>
      </c>
      <c r="Q371" s="23" t="str">
        <f t="shared" si="34"/>
        <v/>
      </c>
      <c r="R371" s="14" t="str">
        <f t="shared" si="35"/>
        <v/>
      </c>
      <c r="S371" t="str">
        <f>IF(OR(_xlfn.NUMBERVALUE(E371)&gt;='Báo cáo'!$C$6,_xlfn.NUMBERVALUE(I371)&gt;='Báo cáo'!$C$6),CONCATENATE(_xlfn.NUMBERVALUE(E371),"/",_xlfn.NUMBERVALUE(I371)),"")</f>
        <v/>
      </c>
      <c r="T371" t="str">
        <f>IF(Q371="Vắng","",IF(M371&lt;='Báo cáo'!$C$7,M371,""))</f>
        <v/>
      </c>
      <c r="U371" t="str">
        <f ca="1">IF(COUNTIFS(Source!$B$1:$B$1000,'Chi tiết'!B371,Source!$S$1:$S$1000,"Có")=0,"",INDEX(Source!$A$1:$S$1000,MATCH('Chi tiết'!B371,Source!$B$1:$B$1000,0)-1+MATCH("Có",INDIRECT("Source!S"&amp;MATCH('Chi tiết'!B371,Source!$B$1:$B$1000,0)&amp;":S"&amp;MATCH('Chi tiết'!B371,Source!$B$1:$B$1000,0)+COUNTIF(Source!$B$1:$B$1000,'Chi tiết'!B371)),0),1))</f>
        <v/>
      </c>
      <c r="V371" s="2" t="str">
        <f>IF(B369="","",IF(N371&lt;='Báo cáo'!$C$9,N371,""))</f>
        <v/>
      </c>
    </row>
    <row r="372" spans="1:22" x14ac:dyDescent="0.25">
      <c r="A372" t="str">
        <v/>
      </c>
      <c r="B372" t="str">
        <v/>
      </c>
      <c r="C372" s="21" t="str">
        <v/>
      </c>
      <c r="D372" s="21" t="str">
        <v/>
      </c>
      <c r="E372" s="21" t="str">
        <v/>
      </c>
      <c r="F372" s="21" t="str">
        <v/>
      </c>
      <c r="G372" s="21" t="str">
        <v/>
      </c>
      <c r="H372" s="21" t="str">
        <v/>
      </c>
      <c r="I372" s="21" t="str">
        <v/>
      </c>
      <c r="J372" s="21" t="str">
        <v/>
      </c>
      <c r="K372" s="21" t="str">
        <v/>
      </c>
      <c r="L372" s="23" t="str">
        <f t="shared" si="30"/>
        <v/>
      </c>
      <c r="M372" s="24" t="str">
        <f t="shared" si="31"/>
        <v/>
      </c>
      <c r="N372" s="15" t="str">
        <f t="shared" si="32"/>
        <v/>
      </c>
      <c r="O372" s="23" t="str">
        <f t="shared" si="33"/>
        <v/>
      </c>
      <c r="P372" s="23" t="str">
        <f>IF(B372="","",
IF(NOT(ISNUMBER(H372)),"Vắng",
IF(C372=1,IF(INDEX(Source!$A$1:$Q$1000,MATCH('Chi tiết'!B372,Source!$B$1:$B$1000,0),16)&lt;'Báo cáo'!$C$5,"Đi làm","Chốt trễ"),
IF(AND(C372=2,O372="Chốt trễ"),IF(INDEX(Source!$A$1:$Q$1000,MATCH('Chi tiết'!B372,Source!$B$1:$B$1000,0)+1,16)&lt;'Báo cáo'!$C$5,"Đi làm","Chốt trễ"),
IF(AND(C372=12,O372="Đi làm"),IF(INDEX(Source!$A$1:$Q$1000,MATCH('Chi tiết'!B372,Source!$B$1:$B$1000,0)+COUNTIFS(Source!$B$1:$B$1000,B372,Source!$Q$1:$Q$1000,"Sáng"),16)&lt;'Báo cáo'!$C$5,"Đi làm","Chốt trễ"),IF(O372="Chốt trễ",IF(INDEX(Source!$A$1:$Q$1000,MATCH('Chi tiết'!B372,Source!$B$1:$B$1000,0)+1,16)&lt;'Báo cáo'!$C$5,"Đi làm","Chốt trễ"),IF(INDEX(Source!$A$1:$Q$1000,MATCH('Chi tiết'!B372,Source!$B$1:$B$1000,0)+COUNTIFS(Source!$B$1:$B$1000,B372,Source!$Q$1:$Q$1000,"Sáng"),16)&lt;'Báo cáo'!$C$5,"Đi làm","Chốt trễ")))))))</f>
        <v/>
      </c>
      <c r="Q372" s="23" t="str">
        <f t="shared" si="34"/>
        <v/>
      </c>
      <c r="R372" s="14" t="str">
        <f t="shared" si="35"/>
        <v/>
      </c>
      <c r="S372" t="str">
        <f>IF(OR(_xlfn.NUMBERVALUE(E372)&gt;='Báo cáo'!$C$6,_xlfn.NUMBERVALUE(I372)&gt;='Báo cáo'!$C$6),CONCATENATE(_xlfn.NUMBERVALUE(E372),"/",_xlfn.NUMBERVALUE(I372)),"")</f>
        <v/>
      </c>
      <c r="T372" t="str">
        <f>IF(Q372="Vắng","",IF(M372&lt;='Báo cáo'!$C$7,M372,""))</f>
        <v/>
      </c>
      <c r="U372" t="str">
        <f ca="1">IF(COUNTIFS(Source!$B$1:$B$1000,'Chi tiết'!B372,Source!$S$1:$S$1000,"Có")=0,"",INDEX(Source!$A$1:$S$1000,MATCH('Chi tiết'!B372,Source!$B$1:$B$1000,0)-1+MATCH("Có",INDIRECT("Source!S"&amp;MATCH('Chi tiết'!B372,Source!$B$1:$B$1000,0)&amp;":S"&amp;MATCH('Chi tiết'!B372,Source!$B$1:$B$1000,0)+COUNTIF(Source!$B$1:$B$1000,'Chi tiết'!B372)),0),1))</f>
        <v/>
      </c>
      <c r="V372" s="2" t="str">
        <f>IF(B370="","",IF(N372&lt;='Báo cáo'!$C$9,N372,""))</f>
        <v/>
      </c>
    </row>
    <row r="373" spans="1:22" x14ac:dyDescent="0.25">
      <c r="A373" t="str">
        <v/>
      </c>
      <c r="B373" t="str">
        <v/>
      </c>
      <c r="C373" s="21" t="str">
        <v/>
      </c>
      <c r="D373" s="21" t="str">
        <v/>
      </c>
      <c r="E373" s="21" t="str">
        <v/>
      </c>
      <c r="F373" s="21" t="str">
        <v/>
      </c>
      <c r="G373" s="21" t="str">
        <v/>
      </c>
      <c r="H373" s="21" t="str">
        <v/>
      </c>
      <c r="I373" s="21" t="str">
        <v/>
      </c>
      <c r="J373" s="21" t="str">
        <v/>
      </c>
      <c r="K373" s="21" t="str">
        <v/>
      </c>
      <c r="L373" s="23" t="str">
        <f t="shared" si="30"/>
        <v/>
      </c>
      <c r="M373" s="24" t="str">
        <f t="shared" si="31"/>
        <v/>
      </c>
      <c r="N373" s="15" t="str">
        <f t="shared" si="32"/>
        <v/>
      </c>
      <c r="O373" s="23" t="str">
        <f t="shared" si="33"/>
        <v/>
      </c>
      <c r="P373" s="23" t="str">
        <f>IF(B373="","",
IF(NOT(ISNUMBER(H373)),"Vắng",
IF(C373=1,IF(INDEX(Source!$A$1:$Q$1000,MATCH('Chi tiết'!B373,Source!$B$1:$B$1000,0),16)&lt;'Báo cáo'!$C$5,"Đi làm","Chốt trễ"),
IF(AND(C373=2,O373="Chốt trễ"),IF(INDEX(Source!$A$1:$Q$1000,MATCH('Chi tiết'!B373,Source!$B$1:$B$1000,0)+1,16)&lt;'Báo cáo'!$C$5,"Đi làm","Chốt trễ"),
IF(AND(C373=12,O373="Đi làm"),IF(INDEX(Source!$A$1:$Q$1000,MATCH('Chi tiết'!B373,Source!$B$1:$B$1000,0)+COUNTIFS(Source!$B$1:$B$1000,B373,Source!$Q$1:$Q$1000,"Sáng"),16)&lt;'Báo cáo'!$C$5,"Đi làm","Chốt trễ"),IF(O373="Chốt trễ",IF(INDEX(Source!$A$1:$Q$1000,MATCH('Chi tiết'!B373,Source!$B$1:$B$1000,0)+1,16)&lt;'Báo cáo'!$C$5,"Đi làm","Chốt trễ"),IF(INDEX(Source!$A$1:$Q$1000,MATCH('Chi tiết'!B373,Source!$B$1:$B$1000,0)+COUNTIFS(Source!$B$1:$B$1000,B373,Source!$Q$1:$Q$1000,"Sáng"),16)&lt;'Báo cáo'!$C$5,"Đi làm","Chốt trễ")))))))</f>
        <v/>
      </c>
      <c r="Q373" s="23" t="str">
        <f t="shared" si="34"/>
        <v/>
      </c>
      <c r="R373" s="14" t="str">
        <f t="shared" si="35"/>
        <v/>
      </c>
      <c r="S373" t="str">
        <f>IF(OR(_xlfn.NUMBERVALUE(E373)&gt;='Báo cáo'!$C$6,_xlfn.NUMBERVALUE(I373)&gt;='Báo cáo'!$C$6),CONCATENATE(_xlfn.NUMBERVALUE(E373),"/",_xlfn.NUMBERVALUE(I373)),"")</f>
        <v/>
      </c>
      <c r="T373" t="str">
        <f>IF(Q373="Vắng","",IF(M373&lt;='Báo cáo'!$C$7,M373,""))</f>
        <v/>
      </c>
      <c r="U373" t="str">
        <f ca="1">IF(COUNTIFS(Source!$B$1:$B$1000,'Chi tiết'!B373,Source!$S$1:$S$1000,"Có")=0,"",INDEX(Source!$A$1:$S$1000,MATCH('Chi tiết'!B373,Source!$B$1:$B$1000,0)-1+MATCH("Có",INDIRECT("Source!S"&amp;MATCH('Chi tiết'!B373,Source!$B$1:$B$1000,0)&amp;":S"&amp;MATCH('Chi tiết'!B373,Source!$B$1:$B$1000,0)+COUNTIF(Source!$B$1:$B$1000,'Chi tiết'!B373)),0),1))</f>
        <v/>
      </c>
      <c r="V373" s="2" t="str">
        <f>IF(B371="","",IF(N373&lt;='Báo cáo'!$C$9,N373,""))</f>
        <v/>
      </c>
    </row>
    <row r="374" spans="1:22" x14ac:dyDescent="0.25">
      <c r="A374" t="str">
        <v/>
      </c>
      <c r="B374" t="str">
        <v/>
      </c>
      <c r="C374" s="21" t="str">
        <v/>
      </c>
      <c r="D374" s="21" t="str">
        <v/>
      </c>
      <c r="E374" s="21" t="str">
        <v/>
      </c>
      <c r="F374" s="21" t="str">
        <v/>
      </c>
      <c r="G374" s="21" t="str">
        <v/>
      </c>
      <c r="H374" s="21" t="str">
        <v/>
      </c>
      <c r="I374" s="21" t="str">
        <v/>
      </c>
      <c r="J374" s="21" t="str">
        <v/>
      </c>
      <c r="K374" s="21" t="str">
        <v/>
      </c>
      <c r="L374" s="23" t="str">
        <f t="shared" si="30"/>
        <v/>
      </c>
      <c r="M374" s="24" t="str">
        <f t="shared" si="31"/>
        <v/>
      </c>
      <c r="N374" s="15" t="str">
        <f t="shared" si="32"/>
        <v/>
      </c>
      <c r="O374" s="23" t="str">
        <f t="shared" si="33"/>
        <v/>
      </c>
      <c r="P374" s="23" t="str">
        <f>IF(B374="","",
IF(NOT(ISNUMBER(H374)),"Vắng",
IF(C374=1,IF(INDEX(Source!$A$1:$Q$1000,MATCH('Chi tiết'!B374,Source!$B$1:$B$1000,0),16)&lt;'Báo cáo'!$C$5,"Đi làm","Chốt trễ"),
IF(AND(C374=2,O374="Chốt trễ"),IF(INDEX(Source!$A$1:$Q$1000,MATCH('Chi tiết'!B374,Source!$B$1:$B$1000,0)+1,16)&lt;'Báo cáo'!$C$5,"Đi làm","Chốt trễ"),
IF(AND(C374=12,O374="Đi làm"),IF(INDEX(Source!$A$1:$Q$1000,MATCH('Chi tiết'!B374,Source!$B$1:$B$1000,0)+COUNTIFS(Source!$B$1:$B$1000,B374,Source!$Q$1:$Q$1000,"Sáng"),16)&lt;'Báo cáo'!$C$5,"Đi làm","Chốt trễ"),IF(O374="Chốt trễ",IF(INDEX(Source!$A$1:$Q$1000,MATCH('Chi tiết'!B374,Source!$B$1:$B$1000,0)+1,16)&lt;'Báo cáo'!$C$5,"Đi làm","Chốt trễ"),IF(INDEX(Source!$A$1:$Q$1000,MATCH('Chi tiết'!B374,Source!$B$1:$B$1000,0)+COUNTIFS(Source!$B$1:$B$1000,B374,Source!$Q$1:$Q$1000,"Sáng"),16)&lt;'Báo cáo'!$C$5,"Đi làm","Chốt trễ")))))))</f>
        <v/>
      </c>
      <c r="Q374" s="23" t="str">
        <f t="shared" si="34"/>
        <v/>
      </c>
      <c r="R374" s="14" t="str">
        <f t="shared" si="35"/>
        <v/>
      </c>
      <c r="S374" t="str">
        <f>IF(OR(_xlfn.NUMBERVALUE(E374)&gt;='Báo cáo'!$C$6,_xlfn.NUMBERVALUE(I374)&gt;='Báo cáo'!$C$6),CONCATENATE(_xlfn.NUMBERVALUE(E374),"/",_xlfn.NUMBERVALUE(I374)),"")</f>
        <v/>
      </c>
      <c r="T374" t="str">
        <f>IF(Q374="Vắng","",IF(M374&lt;='Báo cáo'!$C$7,M374,""))</f>
        <v/>
      </c>
      <c r="U374" t="str">
        <f ca="1">IF(COUNTIFS(Source!$B$1:$B$1000,'Chi tiết'!B374,Source!$S$1:$S$1000,"Có")=0,"",INDEX(Source!$A$1:$S$1000,MATCH('Chi tiết'!B374,Source!$B$1:$B$1000,0)-1+MATCH("Có",INDIRECT("Source!S"&amp;MATCH('Chi tiết'!B374,Source!$B$1:$B$1000,0)&amp;":S"&amp;MATCH('Chi tiết'!B374,Source!$B$1:$B$1000,0)+COUNTIF(Source!$B$1:$B$1000,'Chi tiết'!B374)),0),1))</f>
        <v/>
      </c>
      <c r="V374" s="2" t="str">
        <f>IF(B372="","",IF(N374&lt;='Báo cáo'!$C$9,N374,""))</f>
        <v/>
      </c>
    </row>
    <row r="375" spans="1:22" x14ac:dyDescent="0.25">
      <c r="A375" t="str">
        <v/>
      </c>
      <c r="B375" t="str">
        <v/>
      </c>
      <c r="C375" s="21" t="str">
        <v/>
      </c>
      <c r="D375" s="21" t="str">
        <v/>
      </c>
      <c r="E375" s="21" t="str">
        <v/>
      </c>
      <c r="F375" s="21" t="str">
        <v/>
      </c>
      <c r="G375" s="21" t="str">
        <v/>
      </c>
      <c r="H375" s="21" t="str">
        <v/>
      </c>
      <c r="I375" s="21" t="str">
        <v/>
      </c>
      <c r="J375" s="21" t="str">
        <v/>
      </c>
      <c r="K375" s="21" t="str">
        <v/>
      </c>
      <c r="L375" s="23" t="str">
        <f t="shared" si="30"/>
        <v/>
      </c>
      <c r="M375" s="24" t="str">
        <f t="shared" si="31"/>
        <v/>
      </c>
      <c r="N375" s="15" t="str">
        <f t="shared" si="32"/>
        <v/>
      </c>
      <c r="O375" s="23" t="str">
        <f t="shared" si="33"/>
        <v/>
      </c>
      <c r="P375" s="23" t="str">
        <f>IF(B375="","",
IF(NOT(ISNUMBER(H375)),"Vắng",
IF(C375=1,IF(INDEX(Source!$A$1:$Q$1000,MATCH('Chi tiết'!B375,Source!$B$1:$B$1000,0),16)&lt;'Báo cáo'!$C$5,"Đi làm","Chốt trễ"),
IF(AND(C375=2,O375="Chốt trễ"),IF(INDEX(Source!$A$1:$Q$1000,MATCH('Chi tiết'!B375,Source!$B$1:$B$1000,0)+1,16)&lt;'Báo cáo'!$C$5,"Đi làm","Chốt trễ"),
IF(AND(C375=12,O375="Đi làm"),IF(INDEX(Source!$A$1:$Q$1000,MATCH('Chi tiết'!B375,Source!$B$1:$B$1000,0)+COUNTIFS(Source!$B$1:$B$1000,B375,Source!$Q$1:$Q$1000,"Sáng"),16)&lt;'Báo cáo'!$C$5,"Đi làm","Chốt trễ"),IF(O375="Chốt trễ",IF(INDEX(Source!$A$1:$Q$1000,MATCH('Chi tiết'!B375,Source!$B$1:$B$1000,0)+1,16)&lt;'Báo cáo'!$C$5,"Đi làm","Chốt trễ"),IF(INDEX(Source!$A$1:$Q$1000,MATCH('Chi tiết'!B375,Source!$B$1:$B$1000,0)+COUNTIFS(Source!$B$1:$B$1000,B375,Source!$Q$1:$Q$1000,"Sáng"),16)&lt;'Báo cáo'!$C$5,"Đi làm","Chốt trễ")))))))</f>
        <v/>
      </c>
      <c r="Q375" s="23" t="str">
        <f t="shared" si="34"/>
        <v/>
      </c>
      <c r="R375" s="14" t="str">
        <f t="shared" si="35"/>
        <v/>
      </c>
      <c r="S375" t="str">
        <f>IF(OR(_xlfn.NUMBERVALUE(E375)&gt;='Báo cáo'!$C$6,_xlfn.NUMBERVALUE(I375)&gt;='Báo cáo'!$C$6),CONCATENATE(_xlfn.NUMBERVALUE(E375),"/",_xlfn.NUMBERVALUE(I375)),"")</f>
        <v/>
      </c>
      <c r="T375" t="str">
        <f>IF(Q375="Vắng","",IF(M375&lt;='Báo cáo'!$C$7,M375,""))</f>
        <v/>
      </c>
      <c r="U375" t="str">
        <f ca="1">IF(COUNTIFS(Source!$B$1:$B$1000,'Chi tiết'!B375,Source!$S$1:$S$1000,"Có")=0,"",INDEX(Source!$A$1:$S$1000,MATCH('Chi tiết'!B375,Source!$B$1:$B$1000,0)-1+MATCH("Có",INDIRECT("Source!S"&amp;MATCH('Chi tiết'!B375,Source!$B$1:$B$1000,0)&amp;":S"&amp;MATCH('Chi tiết'!B375,Source!$B$1:$B$1000,0)+COUNTIF(Source!$B$1:$B$1000,'Chi tiết'!B375)),0),1))</f>
        <v/>
      </c>
      <c r="V375" s="2" t="str">
        <f>IF(B373="","",IF(N375&lt;='Báo cáo'!$C$9,N375,""))</f>
        <v/>
      </c>
    </row>
    <row r="376" spans="1:22" x14ac:dyDescent="0.25">
      <c r="A376" t="str">
        <v/>
      </c>
      <c r="B376" t="str">
        <v/>
      </c>
      <c r="C376" s="21" t="str">
        <v/>
      </c>
      <c r="D376" s="21" t="str">
        <v/>
      </c>
      <c r="E376" s="21" t="str">
        <v/>
      </c>
      <c r="F376" s="21" t="str">
        <v/>
      </c>
      <c r="G376" s="21" t="str">
        <v/>
      </c>
      <c r="H376" s="21" t="str">
        <v/>
      </c>
      <c r="I376" s="21" t="str">
        <v/>
      </c>
      <c r="J376" s="21" t="str">
        <v/>
      </c>
      <c r="K376" s="21" t="str">
        <v/>
      </c>
      <c r="L376" s="23" t="str">
        <f t="shared" si="30"/>
        <v/>
      </c>
      <c r="M376" s="24" t="str">
        <f t="shared" si="31"/>
        <v/>
      </c>
      <c r="N376" s="15" t="str">
        <f t="shared" si="32"/>
        <v/>
      </c>
      <c r="O376" s="23" t="str">
        <f t="shared" si="33"/>
        <v/>
      </c>
      <c r="P376" s="23" t="str">
        <f>IF(B376="","",
IF(NOT(ISNUMBER(H376)),"Vắng",
IF(C376=1,IF(INDEX(Source!$A$1:$Q$1000,MATCH('Chi tiết'!B376,Source!$B$1:$B$1000,0),16)&lt;'Báo cáo'!$C$5,"Đi làm","Chốt trễ"),
IF(AND(C376=2,O376="Chốt trễ"),IF(INDEX(Source!$A$1:$Q$1000,MATCH('Chi tiết'!B376,Source!$B$1:$B$1000,0)+1,16)&lt;'Báo cáo'!$C$5,"Đi làm","Chốt trễ"),
IF(AND(C376=12,O376="Đi làm"),IF(INDEX(Source!$A$1:$Q$1000,MATCH('Chi tiết'!B376,Source!$B$1:$B$1000,0)+COUNTIFS(Source!$B$1:$B$1000,B376,Source!$Q$1:$Q$1000,"Sáng"),16)&lt;'Báo cáo'!$C$5,"Đi làm","Chốt trễ"),IF(O376="Chốt trễ",IF(INDEX(Source!$A$1:$Q$1000,MATCH('Chi tiết'!B376,Source!$B$1:$B$1000,0)+1,16)&lt;'Báo cáo'!$C$5,"Đi làm","Chốt trễ"),IF(INDEX(Source!$A$1:$Q$1000,MATCH('Chi tiết'!B376,Source!$B$1:$B$1000,0)+COUNTIFS(Source!$B$1:$B$1000,B376,Source!$Q$1:$Q$1000,"Sáng"),16)&lt;'Báo cáo'!$C$5,"Đi làm","Chốt trễ")))))))</f>
        <v/>
      </c>
      <c r="Q376" s="23" t="str">
        <f t="shared" si="34"/>
        <v/>
      </c>
      <c r="R376" s="14" t="str">
        <f t="shared" si="35"/>
        <v/>
      </c>
      <c r="S376" t="str">
        <f>IF(OR(_xlfn.NUMBERVALUE(E376)&gt;='Báo cáo'!$C$6,_xlfn.NUMBERVALUE(I376)&gt;='Báo cáo'!$C$6),CONCATENATE(_xlfn.NUMBERVALUE(E376),"/",_xlfn.NUMBERVALUE(I376)),"")</f>
        <v/>
      </c>
      <c r="T376" t="str">
        <f>IF(Q376="Vắng","",IF(M376&lt;='Báo cáo'!$C$7,M376,""))</f>
        <v/>
      </c>
      <c r="U376" t="str">
        <f ca="1">IF(COUNTIFS(Source!$B$1:$B$1000,'Chi tiết'!B376,Source!$S$1:$S$1000,"Có")=0,"",INDEX(Source!$A$1:$S$1000,MATCH('Chi tiết'!B376,Source!$B$1:$B$1000,0)-1+MATCH("Có",INDIRECT("Source!S"&amp;MATCH('Chi tiết'!B376,Source!$B$1:$B$1000,0)&amp;":S"&amp;MATCH('Chi tiết'!B376,Source!$B$1:$B$1000,0)+COUNTIF(Source!$B$1:$B$1000,'Chi tiết'!B376)),0),1))</f>
        <v/>
      </c>
      <c r="V376" s="2" t="str">
        <f>IF(B374="","",IF(N376&lt;='Báo cáo'!$C$9,N376,""))</f>
        <v/>
      </c>
    </row>
    <row r="377" spans="1:22" x14ac:dyDescent="0.25">
      <c r="A377" t="str">
        <v/>
      </c>
      <c r="B377" t="str">
        <v/>
      </c>
      <c r="C377" s="21" t="str">
        <v/>
      </c>
      <c r="D377" s="21" t="str">
        <v/>
      </c>
      <c r="E377" s="21" t="str">
        <v/>
      </c>
      <c r="F377" s="21" t="str">
        <v/>
      </c>
      <c r="G377" s="21" t="str">
        <v/>
      </c>
      <c r="H377" s="21" t="str">
        <v/>
      </c>
      <c r="I377" s="21" t="str">
        <v/>
      </c>
      <c r="J377" s="21" t="str">
        <v/>
      </c>
      <c r="K377" s="21" t="str">
        <v/>
      </c>
      <c r="L377" s="23" t="str">
        <f t="shared" si="30"/>
        <v/>
      </c>
      <c r="M377" s="24" t="str">
        <f t="shared" si="31"/>
        <v/>
      </c>
      <c r="N377" s="15" t="str">
        <f t="shared" si="32"/>
        <v/>
      </c>
      <c r="O377" s="23" t="str">
        <f t="shared" si="33"/>
        <v/>
      </c>
      <c r="P377" s="23" t="str">
        <f>IF(B377="","",
IF(NOT(ISNUMBER(H377)),"Vắng",
IF(C377=1,IF(INDEX(Source!$A$1:$Q$1000,MATCH('Chi tiết'!B377,Source!$B$1:$B$1000,0),16)&lt;'Báo cáo'!$C$5,"Đi làm","Chốt trễ"),
IF(AND(C377=2,O377="Chốt trễ"),IF(INDEX(Source!$A$1:$Q$1000,MATCH('Chi tiết'!B377,Source!$B$1:$B$1000,0)+1,16)&lt;'Báo cáo'!$C$5,"Đi làm","Chốt trễ"),
IF(AND(C377=12,O377="Đi làm"),IF(INDEX(Source!$A$1:$Q$1000,MATCH('Chi tiết'!B377,Source!$B$1:$B$1000,0)+COUNTIFS(Source!$B$1:$B$1000,B377,Source!$Q$1:$Q$1000,"Sáng"),16)&lt;'Báo cáo'!$C$5,"Đi làm","Chốt trễ"),IF(O377="Chốt trễ",IF(INDEX(Source!$A$1:$Q$1000,MATCH('Chi tiết'!B377,Source!$B$1:$B$1000,0)+1,16)&lt;'Báo cáo'!$C$5,"Đi làm","Chốt trễ"),IF(INDEX(Source!$A$1:$Q$1000,MATCH('Chi tiết'!B377,Source!$B$1:$B$1000,0)+COUNTIFS(Source!$B$1:$B$1000,B377,Source!$Q$1:$Q$1000,"Sáng"),16)&lt;'Báo cáo'!$C$5,"Đi làm","Chốt trễ")))))))</f>
        <v/>
      </c>
      <c r="Q377" s="23" t="str">
        <f t="shared" si="34"/>
        <v/>
      </c>
      <c r="R377" s="14" t="str">
        <f t="shared" si="35"/>
        <v/>
      </c>
      <c r="S377" t="str">
        <f>IF(OR(_xlfn.NUMBERVALUE(E377)&gt;='Báo cáo'!$C$6,_xlfn.NUMBERVALUE(I377)&gt;='Báo cáo'!$C$6),CONCATENATE(_xlfn.NUMBERVALUE(E377),"/",_xlfn.NUMBERVALUE(I377)),"")</f>
        <v/>
      </c>
      <c r="T377" t="str">
        <f>IF(Q377="Vắng","",IF(M377&lt;='Báo cáo'!$C$7,M377,""))</f>
        <v/>
      </c>
      <c r="U377" t="str">
        <f ca="1">IF(COUNTIFS(Source!$B$1:$B$1000,'Chi tiết'!B377,Source!$S$1:$S$1000,"Có")=0,"",INDEX(Source!$A$1:$S$1000,MATCH('Chi tiết'!B377,Source!$B$1:$B$1000,0)-1+MATCH("Có",INDIRECT("Source!S"&amp;MATCH('Chi tiết'!B377,Source!$B$1:$B$1000,0)&amp;":S"&amp;MATCH('Chi tiết'!B377,Source!$B$1:$B$1000,0)+COUNTIF(Source!$B$1:$B$1000,'Chi tiết'!B377)),0),1))</f>
        <v/>
      </c>
      <c r="V377" s="2" t="str">
        <f>IF(B375="","",IF(N377&lt;='Báo cáo'!$C$9,N377,""))</f>
        <v/>
      </c>
    </row>
    <row r="378" spans="1:22" x14ac:dyDescent="0.25">
      <c r="A378" t="str">
        <v/>
      </c>
      <c r="B378" t="str">
        <v/>
      </c>
      <c r="C378" s="21" t="str">
        <v/>
      </c>
      <c r="D378" s="21" t="str">
        <v/>
      </c>
      <c r="E378" s="21" t="str">
        <v/>
      </c>
      <c r="F378" s="21" t="str">
        <v/>
      </c>
      <c r="G378" s="21" t="str">
        <v/>
      </c>
      <c r="H378" s="21" t="str">
        <v/>
      </c>
      <c r="I378" s="21" t="str">
        <v/>
      </c>
      <c r="J378" s="21" t="str">
        <v/>
      </c>
      <c r="K378" s="21" t="str">
        <v/>
      </c>
      <c r="L378" s="23" t="str">
        <f t="shared" si="30"/>
        <v/>
      </c>
      <c r="M378" s="24" t="str">
        <f t="shared" si="31"/>
        <v/>
      </c>
      <c r="N378" s="15" t="str">
        <f t="shared" si="32"/>
        <v/>
      </c>
      <c r="O378" s="23" t="str">
        <f t="shared" si="33"/>
        <v/>
      </c>
      <c r="P378" s="23" t="str">
        <f>IF(B378="","",
IF(NOT(ISNUMBER(H378)),"Vắng",
IF(C378=1,IF(INDEX(Source!$A$1:$Q$1000,MATCH('Chi tiết'!B378,Source!$B$1:$B$1000,0),16)&lt;'Báo cáo'!$C$5,"Đi làm","Chốt trễ"),
IF(AND(C378=2,O378="Chốt trễ"),IF(INDEX(Source!$A$1:$Q$1000,MATCH('Chi tiết'!B378,Source!$B$1:$B$1000,0)+1,16)&lt;'Báo cáo'!$C$5,"Đi làm","Chốt trễ"),
IF(AND(C378=12,O378="Đi làm"),IF(INDEX(Source!$A$1:$Q$1000,MATCH('Chi tiết'!B378,Source!$B$1:$B$1000,0)+COUNTIFS(Source!$B$1:$B$1000,B378,Source!$Q$1:$Q$1000,"Sáng"),16)&lt;'Báo cáo'!$C$5,"Đi làm","Chốt trễ"),IF(O378="Chốt trễ",IF(INDEX(Source!$A$1:$Q$1000,MATCH('Chi tiết'!B378,Source!$B$1:$B$1000,0)+1,16)&lt;'Báo cáo'!$C$5,"Đi làm","Chốt trễ"),IF(INDEX(Source!$A$1:$Q$1000,MATCH('Chi tiết'!B378,Source!$B$1:$B$1000,0)+COUNTIFS(Source!$B$1:$B$1000,B378,Source!$Q$1:$Q$1000,"Sáng"),16)&lt;'Báo cáo'!$C$5,"Đi làm","Chốt trễ")))))))</f>
        <v/>
      </c>
      <c r="Q378" s="23" t="str">
        <f t="shared" si="34"/>
        <v/>
      </c>
      <c r="R378" s="14" t="str">
        <f t="shared" si="35"/>
        <v/>
      </c>
      <c r="S378" t="str">
        <f>IF(OR(_xlfn.NUMBERVALUE(E378)&gt;='Báo cáo'!$C$6,_xlfn.NUMBERVALUE(I378)&gt;='Báo cáo'!$C$6),CONCATENATE(_xlfn.NUMBERVALUE(E378),"/",_xlfn.NUMBERVALUE(I378)),"")</f>
        <v/>
      </c>
      <c r="T378" t="str">
        <f>IF(Q378="Vắng","",IF(M378&lt;='Báo cáo'!$C$7,M378,""))</f>
        <v/>
      </c>
      <c r="U378" t="str">
        <f ca="1">IF(COUNTIFS(Source!$B$1:$B$1000,'Chi tiết'!B378,Source!$S$1:$S$1000,"Có")=0,"",INDEX(Source!$A$1:$S$1000,MATCH('Chi tiết'!B378,Source!$B$1:$B$1000,0)-1+MATCH("Có",INDIRECT("Source!S"&amp;MATCH('Chi tiết'!B378,Source!$B$1:$B$1000,0)&amp;":S"&amp;MATCH('Chi tiết'!B378,Source!$B$1:$B$1000,0)+COUNTIF(Source!$B$1:$B$1000,'Chi tiết'!B378)),0),1))</f>
        <v/>
      </c>
      <c r="V378" s="2" t="str">
        <f>IF(B376="","",IF(N378&lt;='Báo cáo'!$C$9,N378,""))</f>
        <v/>
      </c>
    </row>
    <row r="379" spans="1:22" x14ac:dyDescent="0.25">
      <c r="A379" t="str">
        <v/>
      </c>
      <c r="B379" t="str">
        <v/>
      </c>
      <c r="C379" s="21" t="str">
        <v/>
      </c>
      <c r="D379" s="21" t="str">
        <v/>
      </c>
      <c r="E379" s="21" t="str">
        <v/>
      </c>
      <c r="F379" s="21" t="str">
        <v/>
      </c>
      <c r="G379" s="21" t="str">
        <v/>
      </c>
      <c r="H379" s="21" t="str">
        <v/>
      </c>
      <c r="I379" s="21" t="str">
        <v/>
      </c>
      <c r="J379" s="21" t="str">
        <v/>
      </c>
      <c r="K379" s="21" t="str">
        <v/>
      </c>
      <c r="L379" s="23" t="str">
        <f t="shared" si="30"/>
        <v/>
      </c>
      <c r="M379" s="24" t="str">
        <f t="shared" si="31"/>
        <v/>
      </c>
      <c r="N379" s="15" t="str">
        <f t="shared" si="32"/>
        <v/>
      </c>
      <c r="O379" s="23" t="str">
        <f t="shared" si="33"/>
        <v/>
      </c>
      <c r="P379" s="23" t="str">
        <f>IF(B379="","",
IF(NOT(ISNUMBER(H379)),"Vắng",
IF(C379=1,IF(INDEX(Source!$A$1:$Q$1000,MATCH('Chi tiết'!B379,Source!$B$1:$B$1000,0),16)&lt;'Báo cáo'!$C$5,"Đi làm","Chốt trễ"),
IF(AND(C379=2,O379="Chốt trễ"),IF(INDEX(Source!$A$1:$Q$1000,MATCH('Chi tiết'!B379,Source!$B$1:$B$1000,0)+1,16)&lt;'Báo cáo'!$C$5,"Đi làm","Chốt trễ"),
IF(AND(C379=12,O379="Đi làm"),IF(INDEX(Source!$A$1:$Q$1000,MATCH('Chi tiết'!B379,Source!$B$1:$B$1000,0)+COUNTIFS(Source!$B$1:$B$1000,B379,Source!$Q$1:$Q$1000,"Sáng"),16)&lt;'Báo cáo'!$C$5,"Đi làm","Chốt trễ"),IF(O379="Chốt trễ",IF(INDEX(Source!$A$1:$Q$1000,MATCH('Chi tiết'!B379,Source!$B$1:$B$1000,0)+1,16)&lt;'Báo cáo'!$C$5,"Đi làm","Chốt trễ"),IF(INDEX(Source!$A$1:$Q$1000,MATCH('Chi tiết'!B379,Source!$B$1:$B$1000,0)+COUNTIFS(Source!$B$1:$B$1000,B379,Source!$Q$1:$Q$1000,"Sáng"),16)&lt;'Báo cáo'!$C$5,"Đi làm","Chốt trễ")))))))</f>
        <v/>
      </c>
      <c r="Q379" s="23" t="str">
        <f t="shared" si="34"/>
        <v/>
      </c>
      <c r="R379" s="14" t="str">
        <f t="shared" si="35"/>
        <v/>
      </c>
      <c r="S379" t="str">
        <f>IF(OR(_xlfn.NUMBERVALUE(E379)&gt;='Báo cáo'!$C$6,_xlfn.NUMBERVALUE(I379)&gt;='Báo cáo'!$C$6),CONCATENATE(_xlfn.NUMBERVALUE(E379),"/",_xlfn.NUMBERVALUE(I379)),"")</f>
        <v/>
      </c>
      <c r="T379" t="str">
        <f>IF(Q379="Vắng","",IF(M379&lt;='Báo cáo'!$C$7,M379,""))</f>
        <v/>
      </c>
      <c r="U379" t="str">
        <f ca="1">IF(COUNTIFS(Source!$B$1:$B$1000,'Chi tiết'!B379,Source!$S$1:$S$1000,"Có")=0,"",INDEX(Source!$A$1:$S$1000,MATCH('Chi tiết'!B379,Source!$B$1:$B$1000,0)-1+MATCH("Có",INDIRECT("Source!S"&amp;MATCH('Chi tiết'!B379,Source!$B$1:$B$1000,0)&amp;":S"&amp;MATCH('Chi tiết'!B379,Source!$B$1:$B$1000,0)+COUNTIF(Source!$B$1:$B$1000,'Chi tiết'!B379)),0),1))</f>
        <v/>
      </c>
      <c r="V379" s="2" t="str">
        <f>IF(B377="","",IF(N379&lt;='Báo cáo'!$C$9,N379,""))</f>
        <v/>
      </c>
    </row>
    <row r="380" spans="1:22" x14ac:dyDescent="0.25">
      <c r="A380" t="str">
        <v/>
      </c>
      <c r="B380" t="str">
        <v/>
      </c>
      <c r="C380" s="21" t="str">
        <v/>
      </c>
      <c r="D380" s="21" t="str">
        <v/>
      </c>
      <c r="E380" s="21" t="str">
        <v/>
      </c>
      <c r="F380" s="21" t="str">
        <v/>
      </c>
      <c r="G380" s="21" t="str">
        <v/>
      </c>
      <c r="H380" s="21" t="str">
        <v/>
      </c>
      <c r="I380" s="21" t="str">
        <v/>
      </c>
      <c r="J380" s="21" t="str">
        <v/>
      </c>
      <c r="K380" s="21" t="str">
        <v/>
      </c>
      <c r="L380" s="23" t="str">
        <f t="shared" si="30"/>
        <v/>
      </c>
      <c r="M380" s="24" t="str">
        <f t="shared" si="31"/>
        <v/>
      </c>
      <c r="N380" s="15" t="str">
        <f t="shared" si="32"/>
        <v/>
      </c>
      <c r="O380" s="23" t="str">
        <f t="shared" si="33"/>
        <v/>
      </c>
      <c r="P380" s="23" t="str">
        <f>IF(B380="","",
IF(NOT(ISNUMBER(H380)),"Vắng",
IF(C380=1,IF(INDEX(Source!$A$1:$Q$1000,MATCH('Chi tiết'!B380,Source!$B$1:$B$1000,0),16)&lt;'Báo cáo'!$C$5,"Đi làm","Chốt trễ"),
IF(AND(C380=2,O380="Chốt trễ"),IF(INDEX(Source!$A$1:$Q$1000,MATCH('Chi tiết'!B380,Source!$B$1:$B$1000,0)+1,16)&lt;'Báo cáo'!$C$5,"Đi làm","Chốt trễ"),
IF(AND(C380=12,O380="Đi làm"),IF(INDEX(Source!$A$1:$Q$1000,MATCH('Chi tiết'!B380,Source!$B$1:$B$1000,0)+COUNTIFS(Source!$B$1:$B$1000,B380,Source!$Q$1:$Q$1000,"Sáng"),16)&lt;'Báo cáo'!$C$5,"Đi làm","Chốt trễ"),IF(O380="Chốt trễ",IF(INDEX(Source!$A$1:$Q$1000,MATCH('Chi tiết'!B380,Source!$B$1:$B$1000,0)+1,16)&lt;'Báo cáo'!$C$5,"Đi làm","Chốt trễ"),IF(INDEX(Source!$A$1:$Q$1000,MATCH('Chi tiết'!B380,Source!$B$1:$B$1000,0)+COUNTIFS(Source!$B$1:$B$1000,B380,Source!$Q$1:$Q$1000,"Sáng"),16)&lt;'Báo cáo'!$C$5,"Đi làm","Chốt trễ")))))))</f>
        <v/>
      </c>
      <c r="Q380" s="23" t="str">
        <f t="shared" si="34"/>
        <v/>
      </c>
      <c r="R380" s="14" t="str">
        <f t="shared" si="35"/>
        <v/>
      </c>
      <c r="S380" t="str">
        <f>IF(OR(_xlfn.NUMBERVALUE(E380)&gt;='Báo cáo'!$C$6,_xlfn.NUMBERVALUE(I380)&gt;='Báo cáo'!$C$6),CONCATENATE(_xlfn.NUMBERVALUE(E380),"/",_xlfn.NUMBERVALUE(I380)),"")</f>
        <v/>
      </c>
      <c r="T380" t="str">
        <f>IF(Q380="Vắng","",IF(M380&lt;='Báo cáo'!$C$7,M380,""))</f>
        <v/>
      </c>
      <c r="U380" t="str">
        <f ca="1">IF(COUNTIFS(Source!$B$1:$B$1000,'Chi tiết'!B380,Source!$S$1:$S$1000,"Có")=0,"",INDEX(Source!$A$1:$S$1000,MATCH('Chi tiết'!B380,Source!$B$1:$B$1000,0)-1+MATCH("Có",INDIRECT("Source!S"&amp;MATCH('Chi tiết'!B380,Source!$B$1:$B$1000,0)&amp;":S"&amp;MATCH('Chi tiết'!B380,Source!$B$1:$B$1000,0)+COUNTIF(Source!$B$1:$B$1000,'Chi tiết'!B380)),0),1))</f>
        <v/>
      </c>
      <c r="V380" s="2" t="str">
        <f>IF(B378="","",IF(N380&lt;='Báo cáo'!$C$9,N380,""))</f>
        <v/>
      </c>
    </row>
    <row r="381" spans="1:22" x14ac:dyDescent="0.25">
      <c r="A381" t="str">
        <v/>
      </c>
      <c r="B381" t="str">
        <v/>
      </c>
      <c r="C381" s="21" t="str">
        <v/>
      </c>
      <c r="D381" s="21" t="str">
        <v/>
      </c>
      <c r="E381" s="21" t="str">
        <v/>
      </c>
      <c r="F381" s="21" t="str">
        <v/>
      </c>
      <c r="G381" s="21" t="str">
        <v/>
      </c>
      <c r="H381" s="21" t="str">
        <v/>
      </c>
      <c r="I381" s="21" t="str">
        <v/>
      </c>
      <c r="J381" s="21" t="str">
        <v/>
      </c>
      <c r="K381" s="21" t="str">
        <v/>
      </c>
      <c r="L381" s="23" t="str">
        <f t="shared" si="30"/>
        <v/>
      </c>
      <c r="M381" s="24" t="str">
        <f t="shared" si="31"/>
        <v/>
      </c>
      <c r="N381" s="15" t="str">
        <f t="shared" si="32"/>
        <v/>
      </c>
      <c r="O381" s="23" t="str">
        <f t="shared" si="33"/>
        <v/>
      </c>
      <c r="P381" s="23" t="str">
        <f>IF(B381="","",
IF(NOT(ISNUMBER(H381)),"Vắng",
IF(C381=1,IF(INDEX(Source!$A$1:$Q$1000,MATCH('Chi tiết'!B381,Source!$B$1:$B$1000,0),16)&lt;'Báo cáo'!$C$5,"Đi làm","Chốt trễ"),
IF(AND(C381=2,O381="Chốt trễ"),IF(INDEX(Source!$A$1:$Q$1000,MATCH('Chi tiết'!B381,Source!$B$1:$B$1000,0)+1,16)&lt;'Báo cáo'!$C$5,"Đi làm","Chốt trễ"),
IF(AND(C381=12,O381="Đi làm"),IF(INDEX(Source!$A$1:$Q$1000,MATCH('Chi tiết'!B381,Source!$B$1:$B$1000,0)+COUNTIFS(Source!$B$1:$B$1000,B381,Source!$Q$1:$Q$1000,"Sáng"),16)&lt;'Báo cáo'!$C$5,"Đi làm","Chốt trễ"),IF(O381="Chốt trễ",IF(INDEX(Source!$A$1:$Q$1000,MATCH('Chi tiết'!B381,Source!$B$1:$B$1000,0)+1,16)&lt;'Báo cáo'!$C$5,"Đi làm","Chốt trễ"),IF(INDEX(Source!$A$1:$Q$1000,MATCH('Chi tiết'!B381,Source!$B$1:$B$1000,0)+COUNTIFS(Source!$B$1:$B$1000,B381,Source!$Q$1:$Q$1000,"Sáng"),16)&lt;'Báo cáo'!$C$5,"Đi làm","Chốt trễ")))))))</f>
        <v/>
      </c>
      <c r="Q381" s="23" t="str">
        <f t="shared" si="34"/>
        <v/>
      </c>
      <c r="R381" s="14" t="str">
        <f t="shared" si="35"/>
        <v/>
      </c>
      <c r="S381" t="str">
        <f>IF(OR(_xlfn.NUMBERVALUE(E381)&gt;='Báo cáo'!$C$6,_xlfn.NUMBERVALUE(I381)&gt;='Báo cáo'!$C$6),CONCATENATE(_xlfn.NUMBERVALUE(E381),"/",_xlfn.NUMBERVALUE(I381)),"")</f>
        <v/>
      </c>
      <c r="T381" t="str">
        <f>IF(Q381="Vắng","",IF(M381&lt;='Báo cáo'!$C$7,M381,""))</f>
        <v/>
      </c>
      <c r="U381" t="str">
        <f ca="1">IF(COUNTIFS(Source!$B$1:$B$1000,'Chi tiết'!B381,Source!$S$1:$S$1000,"Có")=0,"",INDEX(Source!$A$1:$S$1000,MATCH('Chi tiết'!B381,Source!$B$1:$B$1000,0)-1+MATCH("Có",INDIRECT("Source!S"&amp;MATCH('Chi tiết'!B381,Source!$B$1:$B$1000,0)&amp;":S"&amp;MATCH('Chi tiết'!B381,Source!$B$1:$B$1000,0)+COUNTIF(Source!$B$1:$B$1000,'Chi tiết'!B381)),0),1))</f>
        <v/>
      </c>
      <c r="V381" s="2" t="str">
        <f>IF(B379="","",IF(N381&lt;='Báo cáo'!$C$9,N381,""))</f>
        <v/>
      </c>
    </row>
    <row r="382" spans="1:22" x14ac:dyDescent="0.25">
      <c r="A382" t="str">
        <v/>
      </c>
      <c r="B382" t="str">
        <v/>
      </c>
      <c r="C382" s="21" t="str">
        <v/>
      </c>
      <c r="D382" s="21" t="str">
        <v/>
      </c>
      <c r="E382" s="21" t="str">
        <v/>
      </c>
      <c r="F382" s="21" t="str">
        <v/>
      </c>
      <c r="G382" s="21" t="str">
        <v/>
      </c>
      <c r="H382" s="21" t="str">
        <v/>
      </c>
      <c r="I382" s="21" t="str">
        <v/>
      </c>
      <c r="J382" s="21" t="str">
        <v/>
      </c>
      <c r="K382" s="21" t="str">
        <v/>
      </c>
      <c r="L382" s="23" t="str">
        <f t="shared" si="30"/>
        <v/>
      </c>
      <c r="M382" s="24" t="str">
        <f t="shared" si="31"/>
        <v/>
      </c>
      <c r="N382" s="15" t="str">
        <f t="shared" si="32"/>
        <v/>
      </c>
      <c r="O382" s="23" t="str">
        <f t="shared" si="33"/>
        <v/>
      </c>
      <c r="P382" s="23" t="str">
        <f>IF(B382="","",
IF(NOT(ISNUMBER(H382)),"Vắng",
IF(C382=1,IF(INDEX(Source!$A$1:$Q$1000,MATCH('Chi tiết'!B382,Source!$B$1:$B$1000,0),16)&lt;'Báo cáo'!$C$5,"Đi làm","Chốt trễ"),
IF(AND(C382=2,O382="Chốt trễ"),IF(INDEX(Source!$A$1:$Q$1000,MATCH('Chi tiết'!B382,Source!$B$1:$B$1000,0)+1,16)&lt;'Báo cáo'!$C$5,"Đi làm","Chốt trễ"),
IF(AND(C382=12,O382="Đi làm"),IF(INDEX(Source!$A$1:$Q$1000,MATCH('Chi tiết'!B382,Source!$B$1:$B$1000,0)+COUNTIFS(Source!$B$1:$B$1000,B382,Source!$Q$1:$Q$1000,"Sáng"),16)&lt;'Báo cáo'!$C$5,"Đi làm","Chốt trễ"),IF(O382="Chốt trễ",IF(INDEX(Source!$A$1:$Q$1000,MATCH('Chi tiết'!B382,Source!$B$1:$B$1000,0)+1,16)&lt;'Báo cáo'!$C$5,"Đi làm","Chốt trễ"),IF(INDEX(Source!$A$1:$Q$1000,MATCH('Chi tiết'!B382,Source!$B$1:$B$1000,0)+COUNTIFS(Source!$B$1:$B$1000,B382,Source!$Q$1:$Q$1000,"Sáng"),16)&lt;'Báo cáo'!$C$5,"Đi làm","Chốt trễ")))))))</f>
        <v/>
      </c>
      <c r="Q382" s="23" t="str">
        <f t="shared" si="34"/>
        <v/>
      </c>
      <c r="R382" s="14" t="str">
        <f t="shared" si="35"/>
        <v/>
      </c>
      <c r="S382" t="str">
        <f>IF(OR(_xlfn.NUMBERVALUE(E382)&gt;='Báo cáo'!$C$6,_xlfn.NUMBERVALUE(I382)&gt;='Báo cáo'!$C$6),CONCATENATE(_xlfn.NUMBERVALUE(E382),"/",_xlfn.NUMBERVALUE(I382)),"")</f>
        <v/>
      </c>
      <c r="T382" t="str">
        <f>IF(Q382="Vắng","",IF(M382&lt;='Báo cáo'!$C$7,M382,""))</f>
        <v/>
      </c>
      <c r="U382" t="str">
        <f ca="1">IF(COUNTIFS(Source!$B$1:$B$1000,'Chi tiết'!B382,Source!$S$1:$S$1000,"Có")=0,"",INDEX(Source!$A$1:$S$1000,MATCH('Chi tiết'!B382,Source!$B$1:$B$1000,0)-1+MATCH("Có",INDIRECT("Source!S"&amp;MATCH('Chi tiết'!B382,Source!$B$1:$B$1000,0)&amp;":S"&amp;MATCH('Chi tiết'!B382,Source!$B$1:$B$1000,0)+COUNTIF(Source!$B$1:$B$1000,'Chi tiết'!B382)),0),1))</f>
        <v/>
      </c>
      <c r="V382" s="2" t="str">
        <f>IF(B380="","",IF(N382&lt;='Báo cáo'!$C$9,N382,""))</f>
        <v/>
      </c>
    </row>
    <row r="383" spans="1:22" x14ac:dyDescent="0.25">
      <c r="A383" t="str">
        <v/>
      </c>
      <c r="B383" t="str">
        <v/>
      </c>
      <c r="C383" s="21" t="str">
        <v/>
      </c>
      <c r="D383" s="21" t="str">
        <v/>
      </c>
      <c r="E383" s="21" t="str">
        <v/>
      </c>
      <c r="F383" s="21" t="str">
        <v/>
      </c>
      <c r="G383" s="21" t="str">
        <v/>
      </c>
      <c r="H383" s="21" t="str">
        <v/>
      </c>
      <c r="I383" s="21" t="str">
        <v/>
      </c>
      <c r="J383" s="21" t="str">
        <v/>
      </c>
      <c r="K383" s="21" t="str">
        <v/>
      </c>
      <c r="L383" s="23" t="str">
        <f t="shared" si="30"/>
        <v/>
      </c>
      <c r="M383" s="24" t="str">
        <f t="shared" si="31"/>
        <v/>
      </c>
      <c r="N383" s="15" t="str">
        <f t="shared" si="32"/>
        <v/>
      </c>
      <c r="O383" s="23" t="str">
        <f t="shared" si="33"/>
        <v/>
      </c>
      <c r="P383" s="23" t="str">
        <f>IF(B383="","",
IF(NOT(ISNUMBER(H383)),"Vắng",
IF(C383=1,IF(INDEX(Source!$A$1:$Q$1000,MATCH('Chi tiết'!B383,Source!$B$1:$B$1000,0),16)&lt;'Báo cáo'!$C$5,"Đi làm","Chốt trễ"),
IF(AND(C383=2,O383="Chốt trễ"),IF(INDEX(Source!$A$1:$Q$1000,MATCH('Chi tiết'!B383,Source!$B$1:$B$1000,0)+1,16)&lt;'Báo cáo'!$C$5,"Đi làm","Chốt trễ"),
IF(AND(C383=12,O383="Đi làm"),IF(INDEX(Source!$A$1:$Q$1000,MATCH('Chi tiết'!B383,Source!$B$1:$B$1000,0)+COUNTIFS(Source!$B$1:$B$1000,B383,Source!$Q$1:$Q$1000,"Sáng"),16)&lt;'Báo cáo'!$C$5,"Đi làm","Chốt trễ"),IF(O383="Chốt trễ",IF(INDEX(Source!$A$1:$Q$1000,MATCH('Chi tiết'!B383,Source!$B$1:$B$1000,0)+1,16)&lt;'Báo cáo'!$C$5,"Đi làm","Chốt trễ"),IF(INDEX(Source!$A$1:$Q$1000,MATCH('Chi tiết'!B383,Source!$B$1:$B$1000,0)+COUNTIFS(Source!$B$1:$B$1000,B383,Source!$Q$1:$Q$1000,"Sáng"),16)&lt;'Báo cáo'!$C$5,"Đi làm","Chốt trễ")))))))</f>
        <v/>
      </c>
      <c r="Q383" s="23" t="str">
        <f t="shared" si="34"/>
        <v/>
      </c>
      <c r="R383" s="14" t="str">
        <f t="shared" si="35"/>
        <v/>
      </c>
      <c r="S383" t="str">
        <f>IF(OR(_xlfn.NUMBERVALUE(E383)&gt;='Báo cáo'!$C$6,_xlfn.NUMBERVALUE(I383)&gt;='Báo cáo'!$C$6),CONCATENATE(_xlfn.NUMBERVALUE(E383),"/",_xlfn.NUMBERVALUE(I383)),"")</f>
        <v/>
      </c>
      <c r="T383" t="str">
        <f>IF(Q383="Vắng","",IF(M383&lt;='Báo cáo'!$C$7,M383,""))</f>
        <v/>
      </c>
      <c r="U383" t="str">
        <f ca="1">IF(COUNTIFS(Source!$B$1:$B$1000,'Chi tiết'!B383,Source!$S$1:$S$1000,"Có")=0,"",INDEX(Source!$A$1:$S$1000,MATCH('Chi tiết'!B383,Source!$B$1:$B$1000,0)-1+MATCH("Có",INDIRECT("Source!S"&amp;MATCH('Chi tiết'!B383,Source!$B$1:$B$1000,0)&amp;":S"&amp;MATCH('Chi tiết'!B383,Source!$B$1:$B$1000,0)+COUNTIF(Source!$B$1:$B$1000,'Chi tiết'!B383)),0),1))</f>
        <v/>
      </c>
      <c r="V383" s="2" t="str">
        <f>IF(B381="","",IF(N383&lt;='Báo cáo'!$C$9,N383,""))</f>
        <v/>
      </c>
    </row>
    <row r="384" spans="1:22" x14ac:dyDescent="0.25">
      <c r="A384" t="str">
        <v/>
      </c>
      <c r="B384" t="str">
        <v/>
      </c>
      <c r="C384" s="21" t="str">
        <v/>
      </c>
      <c r="D384" s="21" t="str">
        <v/>
      </c>
      <c r="E384" s="21" t="str">
        <v/>
      </c>
      <c r="F384" s="21" t="str">
        <v/>
      </c>
      <c r="G384" s="21" t="str">
        <v/>
      </c>
      <c r="H384" s="21" t="str">
        <v/>
      </c>
      <c r="I384" s="21" t="str">
        <v/>
      </c>
      <c r="J384" s="21" t="str">
        <v/>
      </c>
      <c r="K384" s="21" t="str">
        <v/>
      </c>
      <c r="L384" s="23" t="str">
        <f t="shared" si="30"/>
        <v/>
      </c>
      <c r="M384" s="24" t="str">
        <f t="shared" si="31"/>
        <v/>
      </c>
      <c r="N384" s="15" t="str">
        <f t="shared" si="32"/>
        <v/>
      </c>
      <c r="O384" s="23" t="str">
        <f t="shared" si="33"/>
        <v/>
      </c>
      <c r="P384" s="23" t="str">
        <f>IF(B384="","",
IF(NOT(ISNUMBER(H384)),"Vắng",
IF(C384=1,IF(INDEX(Source!$A$1:$Q$1000,MATCH('Chi tiết'!B384,Source!$B$1:$B$1000,0),16)&lt;'Báo cáo'!$C$5,"Đi làm","Chốt trễ"),
IF(AND(C384=2,O384="Chốt trễ"),IF(INDEX(Source!$A$1:$Q$1000,MATCH('Chi tiết'!B384,Source!$B$1:$B$1000,0)+1,16)&lt;'Báo cáo'!$C$5,"Đi làm","Chốt trễ"),
IF(AND(C384=12,O384="Đi làm"),IF(INDEX(Source!$A$1:$Q$1000,MATCH('Chi tiết'!B384,Source!$B$1:$B$1000,0)+COUNTIFS(Source!$B$1:$B$1000,B384,Source!$Q$1:$Q$1000,"Sáng"),16)&lt;'Báo cáo'!$C$5,"Đi làm","Chốt trễ"),IF(O384="Chốt trễ",IF(INDEX(Source!$A$1:$Q$1000,MATCH('Chi tiết'!B384,Source!$B$1:$B$1000,0)+1,16)&lt;'Báo cáo'!$C$5,"Đi làm","Chốt trễ"),IF(INDEX(Source!$A$1:$Q$1000,MATCH('Chi tiết'!B384,Source!$B$1:$B$1000,0)+COUNTIFS(Source!$B$1:$B$1000,B384,Source!$Q$1:$Q$1000,"Sáng"),16)&lt;'Báo cáo'!$C$5,"Đi làm","Chốt trễ")))))))</f>
        <v/>
      </c>
      <c r="Q384" s="23" t="str">
        <f t="shared" si="34"/>
        <v/>
      </c>
      <c r="R384" s="14" t="str">
        <f t="shared" si="35"/>
        <v/>
      </c>
      <c r="S384" t="str">
        <f>IF(OR(_xlfn.NUMBERVALUE(E384)&gt;='Báo cáo'!$C$6,_xlfn.NUMBERVALUE(I384)&gt;='Báo cáo'!$C$6),CONCATENATE(_xlfn.NUMBERVALUE(E384),"/",_xlfn.NUMBERVALUE(I384)),"")</f>
        <v/>
      </c>
      <c r="T384" t="str">
        <f>IF(Q384="Vắng","",IF(M384&lt;='Báo cáo'!$C$7,M384,""))</f>
        <v/>
      </c>
      <c r="U384" t="str">
        <f ca="1">IF(COUNTIFS(Source!$B$1:$B$1000,'Chi tiết'!B384,Source!$S$1:$S$1000,"Có")=0,"",INDEX(Source!$A$1:$S$1000,MATCH('Chi tiết'!B384,Source!$B$1:$B$1000,0)-1+MATCH("Có",INDIRECT("Source!S"&amp;MATCH('Chi tiết'!B384,Source!$B$1:$B$1000,0)&amp;":S"&amp;MATCH('Chi tiết'!B384,Source!$B$1:$B$1000,0)+COUNTIF(Source!$B$1:$B$1000,'Chi tiết'!B384)),0),1))</f>
        <v/>
      </c>
      <c r="V384" s="2" t="str">
        <f>IF(B382="","",IF(N384&lt;='Báo cáo'!$C$9,N384,""))</f>
        <v/>
      </c>
    </row>
    <row r="385" spans="1:22" x14ac:dyDescent="0.25">
      <c r="A385" t="str">
        <v/>
      </c>
      <c r="B385" t="str">
        <v/>
      </c>
      <c r="C385" s="21" t="str">
        <v/>
      </c>
      <c r="D385" s="21" t="str">
        <v/>
      </c>
      <c r="E385" s="21" t="str">
        <v/>
      </c>
      <c r="F385" s="21" t="str">
        <v/>
      </c>
      <c r="G385" s="21" t="str">
        <v/>
      </c>
      <c r="H385" s="21" t="str">
        <v/>
      </c>
      <c r="I385" s="21" t="str">
        <v/>
      </c>
      <c r="J385" s="21" t="str">
        <v/>
      </c>
      <c r="K385" s="21" t="str">
        <v/>
      </c>
      <c r="L385" s="23" t="str">
        <f t="shared" si="30"/>
        <v/>
      </c>
      <c r="M385" s="24" t="str">
        <f t="shared" si="31"/>
        <v/>
      </c>
      <c r="N385" s="15" t="str">
        <f t="shared" si="32"/>
        <v/>
      </c>
      <c r="O385" s="23" t="str">
        <f t="shared" si="33"/>
        <v/>
      </c>
      <c r="P385" s="23" t="str">
        <f>IF(B385="","",
IF(NOT(ISNUMBER(H385)),"Vắng",
IF(C385=1,IF(INDEX(Source!$A$1:$Q$1000,MATCH('Chi tiết'!B385,Source!$B$1:$B$1000,0),16)&lt;'Báo cáo'!$C$5,"Đi làm","Chốt trễ"),
IF(AND(C385=2,O385="Chốt trễ"),IF(INDEX(Source!$A$1:$Q$1000,MATCH('Chi tiết'!B385,Source!$B$1:$B$1000,0)+1,16)&lt;'Báo cáo'!$C$5,"Đi làm","Chốt trễ"),
IF(AND(C385=12,O385="Đi làm"),IF(INDEX(Source!$A$1:$Q$1000,MATCH('Chi tiết'!B385,Source!$B$1:$B$1000,0)+COUNTIFS(Source!$B$1:$B$1000,B385,Source!$Q$1:$Q$1000,"Sáng"),16)&lt;'Báo cáo'!$C$5,"Đi làm","Chốt trễ"),IF(O385="Chốt trễ",IF(INDEX(Source!$A$1:$Q$1000,MATCH('Chi tiết'!B385,Source!$B$1:$B$1000,0)+1,16)&lt;'Báo cáo'!$C$5,"Đi làm","Chốt trễ"),IF(INDEX(Source!$A$1:$Q$1000,MATCH('Chi tiết'!B385,Source!$B$1:$B$1000,0)+COUNTIFS(Source!$B$1:$B$1000,B385,Source!$Q$1:$Q$1000,"Sáng"),16)&lt;'Báo cáo'!$C$5,"Đi làm","Chốt trễ")))))))</f>
        <v/>
      </c>
      <c r="Q385" s="23" t="str">
        <f t="shared" si="34"/>
        <v/>
      </c>
      <c r="R385" s="14" t="str">
        <f t="shared" si="35"/>
        <v/>
      </c>
      <c r="S385" t="str">
        <f>IF(OR(_xlfn.NUMBERVALUE(E385)&gt;='Báo cáo'!$C$6,_xlfn.NUMBERVALUE(I385)&gt;='Báo cáo'!$C$6),CONCATENATE(_xlfn.NUMBERVALUE(E385),"/",_xlfn.NUMBERVALUE(I385)),"")</f>
        <v/>
      </c>
      <c r="T385" t="str">
        <f>IF(Q385="Vắng","",IF(M385&lt;='Báo cáo'!$C$7,M385,""))</f>
        <v/>
      </c>
      <c r="U385" t="str">
        <f ca="1">IF(COUNTIFS(Source!$B$1:$B$1000,'Chi tiết'!B385,Source!$S$1:$S$1000,"Có")=0,"",INDEX(Source!$A$1:$S$1000,MATCH('Chi tiết'!B385,Source!$B$1:$B$1000,0)-1+MATCH("Có",INDIRECT("Source!S"&amp;MATCH('Chi tiết'!B385,Source!$B$1:$B$1000,0)&amp;":S"&amp;MATCH('Chi tiết'!B385,Source!$B$1:$B$1000,0)+COUNTIF(Source!$B$1:$B$1000,'Chi tiết'!B385)),0),1))</f>
        <v/>
      </c>
      <c r="V385" s="2" t="str">
        <f>IF(B383="","",IF(N385&lt;='Báo cáo'!$C$9,N385,""))</f>
        <v/>
      </c>
    </row>
    <row r="386" spans="1:22" x14ac:dyDescent="0.25">
      <c r="A386" t="str">
        <v/>
      </c>
      <c r="B386" t="str">
        <v/>
      </c>
      <c r="C386" s="21" t="str">
        <v/>
      </c>
      <c r="D386" s="21" t="str">
        <v/>
      </c>
      <c r="E386" s="21" t="str">
        <v/>
      </c>
      <c r="F386" s="21" t="str">
        <v/>
      </c>
      <c r="G386" s="21" t="str">
        <v/>
      </c>
      <c r="H386" s="21" t="str">
        <v/>
      </c>
      <c r="I386" s="21" t="str">
        <v/>
      </c>
      <c r="J386" s="21" t="str">
        <v/>
      </c>
      <c r="K386" s="21" t="str">
        <v/>
      </c>
      <c r="L386" s="23" t="str">
        <f t="shared" si="30"/>
        <v/>
      </c>
      <c r="M386" s="24" t="str">
        <f t="shared" si="31"/>
        <v/>
      </c>
      <c r="N386" s="15" t="str">
        <f t="shared" si="32"/>
        <v/>
      </c>
      <c r="O386" s="23" t="str">
        <f t="shared" si="33"/>
        <v/>
      </c>
      <c r="P386" s="23" t="str">
        <f>IF(B386="","",
IF(NOT(ISNUMBER(H386)),"Vắng",
IF(C386=1,IF(INDEX(Source!$A$1:$Q$1000,MATCH('Chi tiết'!B386,Source!$B$1:$B$1000,0),16)&lt;'Báo cáo'!$C$5,"Đi làm","Chốt trễ"),
IF(AND(C386=2,O386="Chốt trễ"),IF(INDEX(Source!$A$1:$Q$1000,MATCH('Chi tiết'!B386,Source!$B$1:$B$1000,0)+1,16)&lt;'Báo cáo'!$C$5,"Đi làm","Chốt trễ"),
IF(AND(C386=12,O386="Đi làm"),IF(INDEX(Source!$A$1:$Q$1000,MATCH('Chi tiết'!B386,Source!$B$1:$B$1000,0)+COUNTIFS(Source!$B$1:$B$1000,B386,Source!$Q$1:$Q$1000,"Sáng"),16)&lt;'Báo cáo'!$C$5,"Đi làm","Chốt trễ"),IF(O386="Chốt trễ",IF(INDEX(Source!$A$1:$Q$1000,MATCH('Chi tiết'!B386,Source!$B$1:$B$1000,0)+1,16)&lt;'Báo cáo'!$C$5,"Đi làm","Chốt trễ"),IF(INDEX(Source!$A$1:$Q$1000,MATCH('Chi tiết'!B386,Source!$B$1:$B$1000,0)+COUNTIFS(Source!$B$1:$B$1000,B386,Source!$Q$1:$Q$1000,"Sáng"),16)&lt;'Báo cáo'!$C$5,"Đi làm","Chốt trễ")))))))</f>
        <v/>
      </c>
      <c r="Q386" s="23" t="str">
        <f t="shared" si="34"/>
        <v/>
      </c>
      <c r="R386" s="14" t="str">
        <f t="shared" si="35"/>
        <v/>
      </c>
      <c r="S386" t="str">
        <f>IF(OR(_xlfn.NUMBERVALUE(E386)&gt;='Báo cáo'!$C$6,_xlfn.NUMBERVALUE(I386)&gt;='Báo cáo'!$C$6),CONCATENATE(_xlfn.NUMBERVALUE(E386),"/",_xlfn.NUMBERVALUE(I386)),"")</f>
        <v/>
      </c>
      <c r="T386" t="str">
        <f>IF(Q386="Vắng","",IF(M386&lt;='Báo cáo'!$C$7,M386,""))</f>
        <v/>
      </c>
      <c r="U386" t="str">
        <f ca="1">IF(COUNTIFS(Source!$B$1:$B$1000,'Chi tiết'!B386,Source!$S$1:$S$1000,"Có")=0,"",INDEX(Source!$A$1:$S$1000,MATCH('Chi tiết'!B386,Source!$B$1:$B$1000,0)-1+MATCH("Có",INDIRECT("Source!S"&amp;MATCH('Chi tiết'!B386,Source!$B$1:$B$1000,0)&amp;":S"&amp;MATCH('Chi tiết'!B386,Source!$B$1:$B$1000,0)+COUNTIF(Source!$B$1:$B$1000,'Chi tiết'!B386)),0),1))</f>
        <v/>
      </c>
      <c r="V386" s="2" t="str">
        <f>IF(B384="","",IF(N386&lt;='Báo cáo'!$C$9,N386,""))</f>
        <v/>
      </c>
    </row>
    <row r="387" spans="1:22" x14ac:dyDescent="0.25">
      <c r="A387" t="str">
        <v/>
      </c>
      <c r="B387" t="str">
        <v/>
      </c>
      <c r="C387" s="21" t="str">
        <v/>
      </c>
      <c r="D387" s="21" t="str">
        <v/>
      </c>
      <c r="E387" s="21" t="str">
        <v/>
      </c>
      <c r="F387" s="21" t="str">
        <v/>
      </c>
      <c r="G387" s="21" t="str">
        <v/>
      </c>
      <c r="H387" s="21" t="str">
        <v/>
      </c>
      <c r="I387" s="21" t="str">
        <v/>
      </c>
      <c r="J387" s="21" t="str">
        <v/>
      </c>
      <c r="K387" s="21" t="str">
        <v/>
      </c>
      <c r="L387" s="23" t="str">
        <f t="shared" si="30"/>
        <v/>
      </c>
      <c r="M387" s="24" t="str">
        <f t="shared" si="31"/>
        <v/>
      </c>
      <c r="N387" s="15" t="str">
        <f t="shared" si="32"/>
        <v/>
      </c>
      <c r="O387" s="23" t="str">
        <f t="shared" si="33"/>
        <v/>
      </c>
      <c r="P387" s="23" t="str">
        <f>IF(B387="","",
IF(NOT(ISNUMBER(H387)),"Vắng",
IF(C387=1,IF(INDEX(Source!$A$1:$Q$1000,MATCH('Chi tiết'!B387,Source!$B$1:$B$1000,0),16)&lt;'Báo cáo'!$C$5,"Đi làm","Chốt trễ"),
IF(AND(C387=2,O387="Chốt trễ"),IF(INDEX(Source!$A$1:$Q$1000,MATCH('Chi tiết'!B387,Source!$B$1:$B$1000,0)+1,16)&lt;'Báo cáo'!$C$5,"Đi làm","Chốt trễ"),
IF(AND(C387=12,O387="Đi làm"),IF(INDEX(Source!$A$1:$Q$1000,MATCH('Chi tiết'!B387,Source!$B$1:$B$1000,0)+COUNTIFS(Source!$B$1:$B$1000,B387,Source!$Q$1:$Q$1000,"Sáng"),16)&lt;'Báo cáo'!$C$5,"Đi làm","Chốt trễ"),IF(O387="Chốt trễ",IF(INDEX(Source!$A$1:$Q$1000,MATCH('Chi tiết'!B387,Source!$B$1:$B$1000,0)+1,16)&lt;'Báo cáo'!$C$5,"Đi làm","Chốt trễ"),IF(INDEX(Source!$A$1:$Q$1000,MATCH('Chi tiết'!B387,Source!$B$1:$B$1000,0)+COUNTIFS(Source!$B$1:$B$1000,B387,Source!$Q$1:$Q$1000,"Sáng"),16)&lt;'Báo cáo'!$C$5,"Đi làm","Chốt trễ")))))))</f>
        <v/>
      </c>
      <c r="Q387" s="23" t="str">
        <f t="shared" si="34"/>
        <v/>
      </c>
      <c r="R387" s="14" t="str">
        <f t="shared" si="35"/>
        <v/>
      </c>
      <c r="S387" t="str">
        <f>IF(OR(_xlfn.NUMBERVALUE(E387)&gt;='Báo cáo'!$C$6,_xlfn.NUMBERVALUE(I387)&gt;='Báo cáo'!$C$6),CONCATENATE(_xlfn.NUMBERVALUE(E387),"/",_xlfn.NUMBERVALUE(I387)),"")</f>
        <v/>
      </c>
      <c r="T387" t="str">
        <f>IF(Q387="Vắng","",IF(M387&lt;='Báo cáo'!$C$7,M387,""))</f>
        <v/>
      </c>
      <c r="U387" t="str">
        <f ca="1">IF(COUNTIFS(Source!$B$1:$B$1000,'Chi tiết'!B387,Source!$S$1:$S$1000,"Có")=0,"",INDEX(Source!$A$1:$S$1000,MATCH('Chi tiết'!B387,Source!$B$1:$B$1000,0)-1+MATCH("Có",INDIRECT("Source!S"&amp;MATCH('Chi tiết'!B387,Source!$B$1:$B$1000,0)&amp;":S"&amp;MATCH('Chi tiết'!B387,Source!$B$1:$B$1000,0)+COUNTIF(Source!$B$1:$B$1000,'Chi tiết'!B387)),0),1))</f>
        <v/>
      </c>
      <c r="V387" s="2" t="str">
        <f>IF(B385="","",IF(N387&lt;='Báo cáo'!$C$9,N387,""))</f>
        <v/>
      </c>
    </row>
    <row r="388" spans="1:22" x14ac:dyDescent="0.25">
      <c r="A388" t="str">
        <v/>
      </c>
      <c r="B388" t="str">
        <v/>
      </c>
      <c r="C388" s="21" t="str">
        <v/>
      </c>
      <c r="D388" s="21" t="str">
        <v/>
      </c>
      <c r="E388" s="21" t="str">
        <v/>
      </c>
      <c r="F388" s="21" t="str">
        <v/>
      </c>
      <c r="G388" s="21" t="str">
        <v/>
      </c>
      <c r="H388" s="21" t="str">
        <v/>
      </c>
      <c r="I388" s="21" t="str">
        <v/>
      </c>
      <c r="J388" s="21" t="str">
        <v/>
      </c>
      <c r="K388" s="21" t="str">
        <v/>
      </c>
      <c r="L388" s="23" t="str">
        <f t="shared" ref="L388:L451" si="36">IF(AND(D388="",H388=""),"",IF(OR(D388="",H388=""),_xlfn.NUMBERVALUE(D388)+_xlfn.NUMBERVALUE(H388),IFERROR(D388+H388,"")))</f>
        <v/>
      </c>
      <c r="M388" s="24" t="str">
        <f t="shared" ref="M388:M451" si="37">IF(AND(E388="",I388=""),"",IF(OR(E388="",I388=""),_xlfn.NUMBERVALUE(E388)+_xlfn.NUMBERVALUE(I388),IFERROR(E388+I388,"")))</f>
        <v/>
      </c>
      <c r="N388" s="15" t="str">
        <f t="shared" ref="N388:N451" si="38">IFERROR(M388/L388,"")</f>
        <v/>
      </c>
      <c r="O388" s="23" t="str">
        <f t="shared" ref="O388:O451" si="39">IF(B388="","",IF(C388&gt;=2,
IF(ISNUMBER(D388),"Đi làm","Chốt trễ"),
IF(C388=1,
IF(ISNUMBER(D388),"Đi làm","Vắng"),
"Vắng")))</f>
        <v/>
      </c>
      <c r="P388" s="23" t="str">
        <f>IF(B388="","",
IF(NOT(ISNUMBER(H388)),"Vắng",
IF(C388=1,IF(INDEX(Source!$A$1:$Q$1000,MATCH('Chi tiết'!B388,Source!$B$1:$B$1000,0),16)&lt;'Báo cáo'!$C$5,"Đi làm","Chốt trễ"),
IF(AND(C388=2,O388="Chốt trễ"),IF(INDEX(Source!$A$1:$Q$1000,MATCH('Chi tiết'!B388,Source!$B$1:$B$1000,0)+1,16)&lt;'Báo cáo'!$C$5,"Đi làm","Chốt trễ"),
IF(AND(C388=12,O388="Đi làm"),IF(INDEX(Source!$A$1:$Q$1000,MATCH('Chi tiết'!B388,Source!$B$1:$B$1000,0)+COUNTIFS(Source!$B$1:$B$1000,B388,Source!$Q$1:$Q$1000,"Sáng"),16)&lt;'Báo cáo'!$C$5,"Đi làm","Chốt trễ"),IF(O388="Chốt trễ",IF(INDEX(Source!$A$1:$Q$1000,MATCH('Chi tiết'!B388,Source!$B$1:$B$1000,0)+1,16)&lt;'Báo cáo'!$C$5,"Đi làm","Chốt trễ"),IF(INDEX(Source!$A$1:$Q$1000,MATCH('Chi tiết'!B388,Source!$B$1:$B$1000,0)+COUNTIFS(Source!$B$1:$B$1000,B388,Source!$Q$1:$Q$1000,"Sáng"),16)&lt;'Báo cáo'!$C$5,"Đi làm","Chốt trễ")))))))</f>
        <v/>
      </c>
      <c r="Q388" s="23" t="str">
        <f t="shared" ref="Q388:Q451" si="40">IF(B388="","",IF(C388=0,"Vắng","Đi làm"))</f>
        <v/>
      </c>
      <c r="R388" s="14" t="str">
        <f t="shared" ref="R388:R451" si="41">IF(B388="","",IF(Q388="Vắng","Vắng",IF(OR(O388="Chốt trễ",P388="Chốt trễ"),"Trễ giờ","Đúng giờ")))</f>
        <v/>
      </c>
      <c r="S388" t="str">
        <f>IF(OR(_xlfn.NUMBERVALUE(E388)&gt;='Báo cáo'!$C$6,_xlfn.NUMBERVALUE(I388)&gt;='Báo cáo'!$C$6),CONCATENATE(_xlfn.NUMBERVALUE(E388),"/",_xlfn.NUMBERVALUE(I388)),"")</f>
        <v/>
      </c>
      <c r="T388" t="str">
        <f>IF(Q388="Vắng","",IF(M388&lt;='Báo cáo'!$C$7,M388,""))</f>
        <v/>
      </c>
      <c r="U388" t="str">
        <f ca="1">IF(COUNTIFS(Source!$B$1:$B$1000,'Chi tiết'!B388,Source!$S$1:$S$1000,"Có")=0,"",INDEX(Source!$A$1:$S$1000,MATCH('Chi tiết'!B388,Source!$B$1:$B$1000,0)-1+MATCH("Có",INDIRECT("Source!S"&amp;MATCH('Chi tiết'!B388,Source!$B$1:$B$1000,0)&amp;":S"&amp;MATCH('Chi tiết'!B388,Source!$B$1:$B$1000,0)+COUNTIF(Source!$B$1:$B$1000,'Chi tiết'!B388)),0),1))</f>
        <v/>
      </c>
      <c r="V388" s="2" t="str">
        <f>IF(B386="","",IF(N388&lt;='Báo cáo'!$C$9,N388,""))</f>
        <v/>
      </c>
    </row>
    <row r="389" spans="1:22" x14ac:dyDescent="0.25">
      <c r="A389" t="str">
        <v/>
      </c>
      <c r="B389" t="str">
        <v/>
      </c>
      <c r="C389" s="21" t="str">
        <v/>
      </c>
      <c r="D389" s="21" t="str">
        <v/>
      </c>
      <c r="E389" s="21" t="str">
        <v/>
      </c>
      <c r="F389" s="21" t="str">
        <v/>
      </c>
      <c r="G389" s="21" t="str">
        <v/>
      </c>
      <c r="H389" s="21" t="str">
        <v/>
      </c>
      <c r="I389" s="21" t="str">
        <v/>
      </c>
      <c r="J389" s="21" t="str">
        <v/>
      </c>
      <c r="K389" s="21" t="str">
        <v/>
      </c>
      <c r="L389" s="23" t="str">
        <f t="shared" si="36"/>
        <v/>
      </c>
      <c r="M389" s="24" t="str">
        <f t="shared" si="37"/>
        <v/>
      </c>
      <c r="N389" s="15" t="str">
        <f t="shared" si="38"/>
        <v/>
      </c>
      <c r="O389" s="23" t="str">
        <f t="shared" si="39"/>
        <v/>
      </c>
      <c r="P389" s="23" t="str">
        <f>IF(B389="","",
IF(NOT(ISNUMBER(H389)),"Vắng",
IF(C389=1,IF(INDEX(Source!$A$1:$Q$1000,MATCH('Chi tiết'!B389,Source!$B$1:$B$1000,0),16)&lt;'Báo cáo'!$C$5,"Đi làm","Chốt trễ"),
IF(AND(C389=2,O389="Chốt trễ"),IF(INDEX(Source!$A$1:$Q$1000,MATCH('Chi tiết'!B389,Source!$B$1:$B$1000,0)+1,16)&lt;'Báo cáo'!$C$5,"Đi làm","Chốt trễ"),
IF(AND(C389=12,O389="Đi làm"),IF(INDEX(Source!$A$1:$Q$1000,MATCH('Chi tiết'!B389,Source!$B$1:$B$1000,0)+COUNTIFS(Source!$B$1:$B$1000,B389,Source!$Q$1:$Q$1000,"Sáng"),16)&lt;'Báo cáo'!$C$5,"Đi làm","Chốt trễ"),IF(O389="Chốt trễ",IF(INDEX(Source!$A$1:$Q$1000,MATCH('Chi tiết'!B389,Source!$B$1:$B$1000,0)+1,16)&lt;'Báo cáo'!$C$5,"Đi làm","Chốt trễ"),IF(INDEX(Source!$A$1:$Q$1000,MATCH('Chi tiết'!B389,Source!$B$1:$B$1000,0)+COUNTIFS(Source!$B$1:$B$1000,B389,Source!$Q$1:$Q$1000,"Sáng"),16)&lt;'Báo cáo'!$C$5,"Đi làm","Chốt trễ")))))))</f>
        <v/>
      </c>
      <c r="Q389" s="23" t="str">
        <f t="shared" si="40"/>
        <v/>
      </c>
      <c r="R389" s="14" t="str">
        <f t="shared" si="41"/>
        <v/>
      </c>
      <c r="S389" t="str">
        <f>IF(OR(_xlfn.NUMBERVALUE(E389)&gt;='Báo cáo'!$C$6,_xlfn.NUMBERVALUE(I389)&gt;='Báo cáo'!$C$6),CONCATENATE(_xlfn.NUMBERVALUE(E389),"/",_xlfn.NUMBERVALUE(I389)),"")</f>
        <v/>
      </c>
      <c r="T389" t="str">
        <f>IF(Q389="Vắng","",IF(M389&lt;='Báo cáo'!$C$7,M389,""))</f>
        <v/>
      </c>
      <c r="U389" t="str">
        <f ca="1">IF(COUNTIFS(Source!$B$1:$B$1000,'Chi tiết'!B389,Source!$S$1:$S$1000,"Có")=0,"",INDEX(Source!$A$1:$S$1000,MATCH('Chi tiết'!B389,Source!$B$1:$B$1000,0)-1+MATCH("Có",INDIRECT("Source!S"&amp;MATCH('Chi tiết'!B389,Source!$B$1:$B$1000,0)&amp;":S"&amp;MATCH('Chi tiết'!B389,Source!$B$1:$B$1000,0)+COUNTIF(Source!$B$1:$B$1000,'Chi tiết'!B389)),0),1))</f>
        <v/>
      </c>
      <c r="V389" s="2" t="str">
        <f>IF(B387="","",IF(N389&lt;='Báo cáo'!$C$9,N389,""))</f>
        <v/>
      </c>
    </row>
    <row r="390" spans="1:22" x14ac:dyDescent="0.25">
      <c r="A390" t="str">
        <v/>
      </c>
      <c r="B390" t="str">
        <v/>
      </c>
      <c r="C390" s="21" t="str">
        <v/>
      </c>
      <c r="D390" s="21" t="str">
        <v/>
      </c>
      <c r="E390" s="21" t="str">
        <v/>
      </c>
      <c r="F390" s="21" t="str">
        <v/>
      </c>
      <c r="G390" s="21" t="str">
        <v/>
      </c>
      <c r="H390" s="21" t="str">
        <v/>
      </c>
      <c r="I390" s="21" t="str">
        <v/>
      </c>
      <c r="J390" s="21" t="str">
        <v/>
      </c>
      <c r="K390" s="21" t="str">
        <v/>
      </c>
      <c r="L390" s="23" t="str">
        <f t="shared" si="36"/>
        <v/>
      </c>
      <c r="M390" s="24" t="str">
        <f t="shared" si="37"/>
        <v/>
      </c>
      <c r="N390" s="15" t="str">
        <f t="shared" si="38"/>
        <v/>
      </c>
      <c r="O390" s="23" t="str">
        <f t="shared" si="39"/>
        <v/>
      </c>
      <c r="P390" s="23" t="str">
        <f>IF(B390="","",
IF(NOT(ISNUMBER(H390)),"Vắng",
IF(C390=1,IF(INDEX(Source!$A$1:$Q$1000,MATCH('Chi tiết'!B390,Source!$B$1:$B$1000,0),16)&lt;'Báo cáo'!$C$5,"Đi làm","Chốt trễ"),
IF(AND(C390=2,O390="Chốt trễ"),IF(INDEX(Source!$A$1:$Q$1000,MATCH('Chi tiết'!B390,Source!$B$1:$B$1000,0)+1,16)&lt;'Báo cáo'!$C$5,"Đi làm","Chốt trễ"),
IF(AND(C390=12,O390="Đi làm"),IF(INDEX(Source!$A$1:$Q$1000,MATCH('Chi tiết'!B390,Source!$B$1:$B$1000,0)+COUNTIFS(Source!$B$1:$B$1000,B390,Source!$Q$1:$Q$1000,"Sáng"),16)&lt;'Báo cáo'!$C$5,"Đi làm","Chốt trễ"),IF(O390="Chốt trễ",IF(INDEX(Source!$A$1:$Q$1000,MATCH('Chi tiết'!B390,Source!$B$1:$B$1000,0)+1,16)&lt;'Báo cáo'!$C$5,"Đi làm","Chốt trễ"),IF(INDEX(Source!$A$1:$Q$1000,MATCH('Chi tiết'!B390,Source!$B$1:$B$1000,0)+COUNTIFS(Source!$B$1:$B$1000,B390,Source!$Q$1:$Q$1000,"Sáng"),16)&lt;'Báo cáo'!$C$5,"Đi làm","Chốt trễ")))))))</f>
        <v/>
      </c>
      <c r="Q390" s="23" t="str">
        <f t="shared" si="40"/>
        <v/>
      </c>
      <c r="R390" s="14" t="str">
        <f t="shared" si="41"/>
        <v/>
      </c>
      <c r="S390" t="str">
        <f>IF(OR(_xlfn.NUMBERVALUE(E390)&gt;='Báo cáo'!$C$6,_xlfn.NUMBERVALUE(I390)&gt;='Báo cáo'!$C$6),CONCATENATE(_xlfn.NUMBERVALUE(E390),"/",_xlfn.NUMBERVALUE(I390)),"")</f>
        <v/>
      </c>
      <c r="T390" t="str">
        <f>IF(Q390="Vắng","",IF(M390&lt;='Báo cáo'!$C$7,M390,""))</f>
        <v/>
      </c>
      <c r="U390" t="str">
        <f ca="1">IF(COUNTIFS(Source!$B$1:$B$1000,'Chi tiết'!B390,Source!$S$1:$S$1000,"Có")=0,"",INDEX(Source!$A$1:$S$1000,MATCH('Chi tiết'!B390,Source!$B$1:$B$1000,0)-1+MATCH("Có",INDIRECT("Source!S"&amp;MATCH('Chi tiết'!B390,Source!$B$1:$B$1000,0)&amp;":S"&amp;MATCH('Chi tiết'!B390,Source!$B$1:$B$1000,0)+COUNTIF(Source!$B$1:$B$1000,'Chi tiết'!B390)),0),1))</f>
        <v/>
      </c>
      <c r="V390" s="2" t="str">
        <f>IF(B388="","",IF(N390&lt;='Báo cáo'!$C$9,N390,""))</f>
        <v/>
      </c>
    </row>
    <row r="391" spans="1:22" x14ac:dyDescent="0.25">
      <c r="A391" t="str">
        <v/>
      </c>
      <c r="B391" t="str">
        <v/>
      </c>
      <c r="C391" s="21" t="str">
        <v/>
      </c>
      <c r="D391" s="21" t="str">
        <v/>
      </c>
      <c r="E391" s="21" t="str">
        <v/>
      </c>
      <c r="F391" s="21" t="str">
        <v/>
      </c>
      <c r="G391" s="21" t="str">
        <v/>
      </c>
      <c r="H391" s="21" t="str">
        <v/>
      </c>
      <c r="I391" s="21" t="str">
        <v/>
      </c>
      <c r="J391" s="21" t="str">
        <v/>
      </c>
      <c r="K391" s="21" t="str">
        <v/>
      </c>
      <c r="L391" s="23" t="str">
        <f t="shared" si="36"/>
        <v/>
      </c>
      <c r="M391" s="24" t="str">
        <f t="shared" si="37"/>
        <v/>
      </c>
      <c r="N391" s="15" t="str">
        <f t="shared" si="38"/>
        <v/>
      </c>
      <c r="O391" s="23" t="str">
        <f t="shared" si="39"/>
        <v/>
      </c>
      <c r="P391" s="23" t="str">
        <f>IF(B391="","",
IF(NOT(ISNUMBER(H391)),"Vắng",
IF(C391=1,IF(INDEX(Source!$A$1:$Q$1000,MATCH('Chi tiết'!B391,Source!$B$1:$B$1000,0),16)&lt;'Báo cáo'!$C$5,"Đi làm","Chốt trễ"),
IF(AND(C391=2,O391="Chốt trễ"),IF(INDEX(Source!$A$1:$Q$1000,MATCH('Chi tiết'!B391,Source!$B$1:$B$1000,0)+1,16)&lt;'Báo cáo'!$C$5,"Đi làm","Chốt trễ"),
IF(AND(C391=12,O391="Đi làm"),IF(INDEX(Source!$A$1:$Q$1000,MATCH('Chi tiết'!B391,Source!$B$1:$B$1000,0)+COUNTIFS(Source!$B$1:$B$1000,B391,Source!$Q$1:$Q$1000,"Sáng"),16)&lt;'Báo cáo'!$C$5,"Đi làm","Chốt trễ"),IF(O391="Chốt trễ",IF(INDEX(Source!$A$1:$Q$1000,MATCH('Chi tiết'!B391,Source!$B$1:$B$1000,0)+1,16)&lt;'Báo cáo'!$C$5,"Đi làm","Chốt trễ"),IF(INDEX(Source!$A$1:$Q$1000,MATCH('Chi tiết'!B391,Source!$B$1:$B$1000,0)+COUNTIFS(Source!$B$1:$B$1000,B391,Source!$Q$1:$Q$1000,"Sáng"),16)&lt;'Báo cáo'!$C$5,"Đi làm","Chốt trễ")))))))</f>
        <v/>
      </c>
      <c r="Q391" s="23" t="str">
        <f t="shared" si="40"/>
        <v/>
      </c>
      <c r="R391" s="14" t="str">
        <f t="shared" si="41"/>
        <v/>
      </c>
      <c r="S391" t="str">
        <f>IF(OR(_xlfn.NUMBERVALUE(E391)&gt;='Báo cáo'!$C$6,_xlfn.NUMBERVALUE(I391)&gt;='Báo cáo'!$C$6),CONCATENATE(_xlfn.NUMBERVALUE(E391),"/",_xlfn.NUMBERVALUE(I391)),"")</f>
        <v/>
      </c>
      <c r="T391" t="str">
        <f>IF(Q391="Vắng","",IF(M391&lt;='Báo cáo'!$C$7,M391,""))</f>
        <v/>
      </c>
      <c r="U391" t="str">
        <f ca="1">IF(COUNTIFS(Source!$B$1:$B$1000,'Chi tiết'!B391,Source!$S$1:$S$1000,"Có")=0,"",INDEX(Source!$A$1:$S$1000,MATCH('Chi tiết'!B391,Source!$B$1:$B$1000,0)-1+MATCH("Có",INDIRECT("Source!S"&amp;MATCH('Chi tiết'!B391,Source!$B$1:$B$1000,0)&amp;":S"&amp;MATCH('Chi tiết'!B391,Source!$B$1:$B$1000,0)+COUNTIF(Source!$B$1:$B$1000,'Chi tiết'!B391)),0),1))</f>
        <v/>
      </c>
      <c r="V391" s="2" t="str">
        <f>IF(B389="","",IF(N391&lt;='Báo cáo'!$C$9,N391,""))</f>
        <v/>
      </c>
    </row>
    <row r="392" spans="1:22" x14ac:dyDescent="0.25">
      <c r="A392" t="str">
        <v/>
      </c>
      <c r="B392" t="str">
        <v/>
      </c>
      <c r="C392" s="21" t="str">
        <v/>
      </c>
      <c r="D392" s="21" t="str">
        <v/>
      </c>
      <c r="E392" s="21" t="str">
        <v/>
      </c>
      <c r="F392" s="21" t="str">
        <v/>
      </c>
      <c r="G392" s="21" t="str">
        <v/>
      </c>
      <c r="H392" s="21" t="str">
        <v/>
      </c>
      <c r="I392" s="21" t="str">
        <v/>
      </c>
      <c r="J392" s="21" t="str">
        <v/>
      </c>
      <c r="K392" s="21" t="str">
        <v/>
      </c>
      <c r="L392" s="23" t="str">
        <f t="shared" si="36"/>
        <v/>
      </c>
      <c r="M392" s="24" t="str">
        <f t="shared" si="37"/>
        <v/>
      </c>
      <c r="N392" s="15" t="str">
        <f t="shared" si="38"/>
        <v/>
      </c>
      <c r="O392" s="23" t="str">
        <f t="shared" si="39"/>
        <v/>
      </c>
      <c r="P392" s="23" t="str">
        <f>IF(B392="","",
IF(NOT(ISNUMBER(H392)),"Vắng",
IF(C392=1,IF(INDEX(Source!$A$1:$Q$1000,MATCH('Chi tiết'!B392,Source!$B$1:$B$1000,0),16)&lt;'Báo cáo'!$C$5,"Đi làm","Chốt trễ"),
IF(AND(C392=2,O392="Chốt trễ"),IF(INDEX(Source!$A$1:$Q$1000,MATCH('Chi tiết'!B392,Source!$B$1:$B$1000,0)+1,16)&lt;'Báo cáo'!$C$5,"Đi làm","Chốt trễ"),
IF(AND(C392=12,O392="Đi làm"),IF(INDEX(Source!$A$1:$Q$1000,MATCH('Chi tiết'!B392,Source!$B$1:$B$1000,0)+COUNTIFS(Source!$B$1:$B$1000,B392,Source!$Q$1:$Q$1000,"Sáng"),16)&lt;'Báo cáo'!$C$5,"Đi làm","Chốt trễ"),IF(O392="Chốt trễ",IF(INDEX(Source!$A$1:$Q$1000,MATCH('Chi tiết'!B392,Source!$B$1:$B$1000,0)+1,16)&lt;'Báo cáo'!$C$5,"Đi làm","Chốt trễ"),IF(INDEX(Source!$A$1:$Q$1000,MATCH('Chi tiết'!B392,Source!$B$1:$B$1000,0)+COUNTIFS(Source!$B$1:$B$1000,B392,Source!$Q$1:$Q$1000,"Sáng"),16)&lt;'Báo cáo'!$C$5,"Đi làm","Chốt trễ")))))))</f>
        <v/>
      </c>
      <c r="Q392" s="23" t="str">
        <f t="shared" si="40"/>
        <v/>
      </c>
      <c r="R392" s="14" t="str">
        <f t="shared" si="41"/>
        <v/>
      </c>
      <c r="S392" t="str">
        <f>IF(OR(_xlfn.NUMBERVALUE(E392)&gt;='Báo cáo'!$C$6,_xlfn.NUMBERVALUE(I392)&gt;='Báo cáo'!$C$6),CONCATENATE(_xlfn.NUMBERVALUE(E392),"/",_xlfn.NUMBERVALUE(I392)),"")</f>
        <v/>
      </c>
      <c r="T392" t="str">
        <f>IF(Q392="Vắng","",IF(M392&lt;='Báo cáo'!$C$7,M392,""))</f>
        <v/>
      </c>
      <c r="U392" t="str">
        <f ca="1">IF(COUNTIFS(Source!$B$1:$B$1000,'Chi tiết'!B392,Source!$S$1:$S$1000,"Có")=0,"",INDEX(Source!$A$1:$S$1000,MATCH('Chi tiết'!B392,Source!$B$1:$B$1000,0)-1+MATCH("Có",INDIRECT("Source!S"&amp;MATCH('Chi tiết'!B392,Source!$B$1:$B$1000,0)&amp;":S"&amp;MATCH('Chi tiết'!B392,Source!$B$1:$B$1000,0)+COUNTIF(Source!$B$1:$B$1000,'Chi tiết'!B392)),0),1))</f>
        <v/>
      </c>
      <c r="V392" s="2" t="str">
        <f>IF(B390="","",IF(N392&lt;='Báo cáo'!$C$9,N392,""))</f>
        <v/>
      </c>
    </row>
    <row r="393" spans="1:22" x14ac:dyDescent="0.25">
      <c r="A393" t="str">
        <v/>
      </c>
      <c r="B393" t="str">
        <v/>
      </c>
      <c r="C393" s="21" t="str">
        <v/>
      </c>
      <c r="D393" s="21" t="str">
        <v/>
      </c>
      <c r="E393" s="21" t="str">
        <v/>
      </c>
      <c r="F393" s="21" t="str">
        <v/>
      </c>
      <c r="G393" s="21" t="str">
        <v/>
      </c>
      <c r="H393" s="21" t="str">
        <v/>
      </c>
      <c r="I393" s="21" t="str">
        <v/>
      </c>
      <c r="J393" s="21" t="str">
        <v/>
      </c>
      <c r="K393" s="21" t="str">
        <v/>
      </c>
      <c r="L393" s="23" t="str">
        <f t="shared" si="36"/>
        <v/>
      </c>
      <c r="M393" s="24" t="str">
        <f t="shared" si="37"/>
        <v/>
      </c>
      <c r="N393" s="15" t="str">
        <f t="shared" si="38"/>
        <v/>
      </c>
      <c r="O393" s="23" t="str">
        <f t="shared" si="39"/>
        <v/>
      </c>
      <c r="P393" s="23" t="str">
        <f>IF(B393="","",
IF(NOT(ISNUMBER(H393)),"Vắng",
IF(C393=1,IF(INDEX(Source!$A$1:$Q$1000,MATCH('Chi tiết'!B393,Source!$B$1:$B$1000,0),16)&lt;'Báo cáo'!$C$5,"Đi làm","Chốt trễ"),
IF(AND(C393=2,O393="Chốt trễ"),IF(INDEX(Source!$A$1:$Q$1000,MATCH('Chi tiết'!B393,Source!$B$1:$B$1000,0)+1,16)&lt;'Báo cáo'!$C$5,"Đi làm","Chốt trễ"),
IF(AND(C393=12,O393="Đi làm"),IF(INDEX(Source!$A$1:$Q$1000,MATCH('Chi tiết'!B393,Source!$B$1:$B$1000,0)+COUNTIFS(Source!$B$1:$B$1000,B393,Source!$Q$1:$Q$1000,"Sáng"),16)&lt;'Báo cáo'!$C$5,"Đi làm","Chốt trễ"),IF(O393="Chốt trễ",IF(INDEX(Source!$A$1:$Q$1000,MATCH('Chi tiết'!B393,Source!$B$1:$B$1000,0)+1,16)&lt;'Báo cáo'!$C$5,"Đi làm","Chốt trễ"),IF(INDEX(Source!$A$1:$Q$1000,MATCH('Chi tiết'!B393,Source!$B$1:$B$1000,0)+COUNTIFS(Source!$B$1:$B$1000,B393,Source!$Q$1:$Q$1000,"Sáng"),16)&lt;'Báo cáo'!$C$5,"Đi làm","Chốt trễ")))))))</f>
        <v/>
      </c>
      <c r="Q393" s="23" t="str">
        <f t="shared" si="40"/>
        <v/>
      </c>
      <c r="R393" s="14" t="str">
        <f t="shared" si="41"/>
        <v/>
      </c>
      <c r="S393" t="str">
        <f>IF(OR(_xlfn.NUMBERVALUE(E393)&gt;='Báo cáo'!$C$6,_xlfn.NUMBERVALUE(I393)&gt;='Báo cáo'!$C$6),CONCATENATE(_xlfn.NUMBERVALUE(E393),"/",_xlfn.NUMBERVALUE(I393)),"")</f>
        <v/>
      </c>
      <c r="T393" t="str">
        <f>IF(Q393="Vắng","",IF(M393&lt;='Báo cáo'!$C$7,M393,""))</f>
        <v/>
      </c>
      <c r="U393" t="str">
        <f ca="1">IF(COUNTIFS(Source!$B$1:$B$1000,'Chi tiết'!B393,Source!$S$1:$S$1000,"Có")=0,"",INDEX(Source!$A$1:$S$1000,MATCH('Chi tiết'!B393,Source!$B$1:$B$1000,0)-1+MATCH("Có",INDIRECT("Source!S"&amp;MATCH('Chi tiết'!B393,Source!$B$1:$B$1000,0)&amp;":S"&amp;MATCH('Chi tiết'!B393,Source!$B$1:$B$1000,0)+COUNTIF(Source!$B$1:$B$1000,'Chi tiết'!B393)),0),1))</f>
        <v/>
      </c>
      <c r="V393" s="2" t="str">
        <f>IF(B391="","",IF(N393&lt;='Báo cáo'!$C$9,N393,""))</f>
        <v/>
      </c>
    </row>
    <row r="394" spans="1:22" x14ac:dyDescent="0.25">
      <c r="A394" t="str">
        <v/>
      </c>
      <c r="B394" t="str">
        <v/>
      </c>
      <c r="C394" s="21" t="str">
        <v/>
      </c>
      <c r="D394" s="21" t="str">
        <v/>
      </c>
      <c r="E394" s="21" t="str">
        <v/>
      </c>
      <c r="F394" s="21" t="str">
        <v/>
      </c>
      <c r="G394" s="21" t="str">
        <v/>
      </c>
      <c r="H394" s="21" t="str">
        <v/>
      </c>
      <c r="I394" s="21" t="str">
        <v/>
      </c>
      <c r="J394" s="21" t="str">
        <v/>
      </c>
      <c r="K394" s="21" t="str">
        <v/>
      </c>
      <c r="L394" s="23" t="str">
        <f t="shared" si="36"/>
        <v/>
      </c>
      <c r="M394" s="24" t="str">
        <f t="shared" si="37"/>
        <v/>
      </c>
      <c r="N394" s="15" t="str">
        <f t="shared" si="38"/>
        <v/>
      </c>
      <c r="O394" s="23" t="str">
        <f t="shared" si="39"/>
        <v/>
      </c>
      <c r="P394" s="23" t="str">
        <f>IF(B394="","",
IF(NOT(ISNUMBER(H394)),"Vắng",
IF(C394=1,IF(INDEX(Source!$A$1:$Q$1000,MATCH('Chi tiết'!B394,Source!$B$1:$B$1000,0),16)&lt;'Báo cáo'!$C$5,"Đi làm","Chốt trễ"),
IF(AND(C394=2,O394="Chốt trễ"),IF(INDEX(Source!$A$1:$Q$1000,MATCH('Chi tiết'!B394,Source!$B$1:$B$1000,0)+1,16)&lt;'Báo cáo'!$C$5,"Đi làm","Chốt trễ"),
IF(AND(C394=12,O394="Đi làm"),IF(INDEX(Source!$A$1:$Q$1000,MATCH('Chi tiết'!B394,Source!$B$1:$B$1000,0)+COUNTIFS(Source!$B$1:$B$1000,B394,Source!$Q$1:$Q$1000,"Sáng"),16)&lt;'Báo cáo'!$C$5,"Đi làm","Chốt trễ"),IF(O394="Chốt trễ",IF(INDEX(Source!$A$1:$Q$1000,MATCH('Chi tiết'!B394,Source!$B$1:$B$1000,0)+1,16)&lt;'Báo cáo'!$C$5,"Đi làm","Chốt trễ"),IF(INDEX(Source!$A$1:$Q$1000,MATCH('Chi tiết'!B394,Source!$B$1:$B$1000,0)+COUNTIFS(Source!$B$1:$B$1000,B394,Source!$Q$1:$Q$1000,"Sáng"),16)&lt;'Báo cáo'!$C$5,"Đi làm","Chốt trễ")))))))</f>
        <v/>
      </c>
      <c r="Q394" s="23" t="str">
        <f t="shared" si="40"/>
        <v/>
      </c>
      <c r="R394" s="14" t="str">
        <f t="shared" si="41"/>
        <v/>
      </c>
      <c r="S394" t="str">
        <f>IF(OR(_xlfn.NUMBERVALUE(E394)&gt;='Báo cáo'!$C$6,_xlfn.NUMBERVALUE(I394)&gt;='Báo cáo'!$C$6),CONCATENATE(_xlfn.NUMBERVALUE(E394),"/",_xlfn.NUMBERVALUE(I394)),"")</f>
        <v/>
      </c>
      <c r="T394" t="str">
        <f>IF(Q394="Vắng","",IF(M394&lt;='Báo cáo'!$C$7,M394,""))</f>
        <v/>
      </c>
      <c r="U394" t="str">
        <f ca="1">IF(COUNTIFS(Source!$B$1:$B$1000,'Chi tiết'!B394,Source!$S$1:$S$1000,"Có")=0,"",INDEX(Source!$A$1:$S$1000,MATCH('Chi tiết'!B394,Source!$B$1:$B$1000,0)-1+MATCH("Có",INDIRECT("Source!S"&amp;MATCH('Chi tiết'!B394,Source!$B$1:$B$1000,0)&amp;":S"&amp;MATCH('Chi tiết'!B394,Source!$B$1:$B$1000,0)+COUNTIF(Source!$B$1:$B$1000,'Chi tiết'!B394)),0),1))</f>
        <v/>
      </c>
      <c r="V394" s="2" t="str">
        <f>IF(B392="","",IF(N394&lt;='Báo cáo'!$C$9,N394,""))</f>
        <v/>
      </c>
    </row>
    <row r="395" spans="1:22" x14ac:dyDescent="0.25">
      <c r="A395" t="str">
        <v/>
      </c>
      <c r="B395" t="str">
        <v/>
      </c>
      <c r="C395" s="21" t="str">
        <v/>
      </c>
      <c r="D395" s="21" t="str">
        <v/>
      </c>
      <c r="E395" s="21" t="str">
        <v/>
      </c>
      <c r="F395" s="21" t="str">
        <v/>
      </c>
      <c r="G395" s="21" t="str">
        <v/>
      </c>
      <c r="H395" s="21" t="str">
        <v/>
      </c>
      <c r="I395" s="21" t="str">
        <v/>
      </c>
      <c r="J395" s="21" t="str">
        <v/>
      </c>
      <c r="K395" s="21" t="str">
        <v/>
      </c>
      <c r="L395" s="23" t="str">
        <f t="shared" si="36"/>
        <v/>
      </c>
      <c r="M395" s="24" t="str">
        <f t="shared" si="37"/>
        <v/>
      </c>
      <c r="N395" s="15" t="str">
        <f t="shared" si="38"/>
        <v/>
      </c>
      <c r="O395" s="23" t="str">
        <f t="shared" si="39"/>
        <v/>
      </c>
      <c r="P395" s="23" t="str">
        <f>IF(B395="","",
IF(NOT(ISNUMBER(H395)),"Vắng",
IF(C395=1,IF(INDEX(Source!$A$1:$Q$1000,MATCH('Chi tiết'!B395,Source!$B$1:$B$1000,0),16)&lt;'Báo cáo'!$C$5,"Đi làm","Chốt trễ"),
IF(AND(C395=2,O395="Chốt trễ"),IF(INDEX(Source!$A$1:$Q$1000,MATCH('Chi tiết'!B395,Source!$B$1:$B$1000,0)+1,16)&lt;'Báo cáo'!$C$5,"Đi làm","Chốt trễ"),
IF(AND(C395=12,O395="Đi làm"),IF(INDEX(Source!$A$1:$Q$1000,MATCH('Chi tiết'!B395,Source!$B$1:$B$1000,0)+COUNTIFS(Source!$B$1:$B$1000,B395,Source!$Q$1:$Q$1000,"Sáng"),16)&lt;'Báo cáo'!$C$5,"Đi làm","Chốt trễ"),IF(O395="Chốt trễ",IF(INDEX(Source!$A$1:$Q$1000,MATCH('Chi tiết'!B395,Source!$B$1:$B$1000,0)+1,16)&lt;'Báo cáo'!$C$5,"Đi làm","Chốt trễ"),IF(INDEX(Source!$A$1:$Q$1000,MATCH('Chi tiết'!B395,Source!$B$1:$B$1000,0)+COUNTIFS(Source!$B$1:$B$1000,B395,Source!$Q$1:$Q$1000,"Sáng"),16)&lt;'Báo cáo'!$C$5,"Đi làm","Chốt trễ")))))))</f>
        <v/>
      </c>
      <c r="Q395" s="23" t="str">
        <f t="shared" si="40"/>
        <v/>
      </c>
      <c r="R395" s="14" t="str">
        <f t="shared" si="41"/>
        <v/>
      </c>
      <c r="S395" t="str">
        <f>IF(OR(_xlfn.NUMBERVALUE(E395)&gt;='Báo cáo'!$C$6,_xlfn.NUMBERVALUE(I395)&gt;='Báo cáo'!$C$6),CONCATENATE(_xlfn.NUMBERVALUE(E395),"/",_xlfn.NUMBERVALUE(I395)),"")</f>
        <v/>
      </c>
      <c r="T395" t="str">
        <f>IF(Q395="Vắng","",IF(M395&lt;='Báo cáo'!$C$7,M395,""))</f>
        <v/>
      </c>
      <c r="U395" t="str">
        <f ca="1">IF(COUNTIFS(Source!$B$1:$B$1000,'Chi tiết'!B395,Source!$S$1:$S$1000,"Có")=0,"",INDEX(Source!$A$1:$S$1000,MATCH('Chi tiết'!B395,Source!$B$1:$B$1000,0)-1+MATCH("Có",INDIRECT("Source!S"&amp;MATCH('Chi tiết'!B395,Source!$B$1:$B$1000,0)&amp;":S"&amp;MATCH('Chi tiết'!B395,Source!$B$1:$B$1000,0)+COUNTIF(Source!$B$1:$B$1000,'Chi tiết'!B395)),0),1))</f>
        <v/>
      </c>
      <c r="V395" s="2" t="str">
        <f>IF(B393="","",IF(N395&lt;='Báo cáo'!$C$9,N395,""))</f>
        <v/>
      </c>
    </row>
    <row r="396" spans="1:22" x14ac:dyDescent="0.25">
      <c r="A396" t="str">
        <v/>
      </c>
      <c r="B396" t="str">
        <v/>
      </c>
      <c r="C396" s="21" t="str">
        <v/>
      </c>
      <c r="D396" s="21" t="str">
        <v/>
      </c>
      <c r="E396" s="21" t="str">
        <v/>
      </c>
      <c r="F396" s="21" t="str">
        <v/>
      </c>
      <c r="G396" s="21" t="str">
        <v/>
      </c>
      <c r="H396" s="21" t="str">
        <v/>
      </c>
      <c r="I396" s="21" t="str">
        <v/>
      </c>
      <c r="J396" s="21" t="str">
        <v/>
      </c>
      <c r="K396" s="21" t="str">
        <v/>
      </c>
      <c r="L396" s="23" t="str">
        <f t="shared" si="36"/>
        <v/>
      </c>
      <c r="M396" s="24" t="str">
        <f t="shared" si="37"/>
        <v/>
      </c>
      <c r="N396" s="15" t="str">
        <f t="shared" si="38"/>
        <v/>
      </c>
      <c r="O396" s="23" t="str">
        <f t="shared" si="39"/>
        <v/>
      </c>
      <c r="P396" s="23" t="str">
        <f>IF(B396="","",
IF(NOT(ISNUMBER(H396)),"Vắng",
IF(C396=1,IF(INDEX(Source!$A$1:$Q$1000,MATCH('Chi tiết'!B396,Source!$B$1:$B$1000,0),16)&lt;'Báo cáo'!$C$5,"Đi làm","Chốt trễ"),
IF(AND(C396=2,O396="Chốt trễ"),IF(INDEX(Source!$A$1:$Q$1000,MATCH('Chi tiết'!B396,Source!$B$1:$B$1000,0)+1,16)&lt;'Báo cáo'!$C$5,"Đi làm","Chốt trễ"),
IF(AND(C396=12,O396="Đi làm"),IF(INDEX(Source!$A$1:$Q$1000,MATCH('Chi tiết'!B396,Source!$B$1:$B$1000,0)+COUNTIFS(Source!$B$1:$B$1000,B396,Source!$Q$1:$Q$1000,"Sáng"),16)&lt;'Báo cáo'!$C$5,"Đi làm","Chốt trễ"),IF(O396="Chốt trễ",IF(INDEX(Source!$A$1:$Q$1000,MATCH('Chi tiết'!B396,Source!$B$1:$B$1000,0)+1,16)&lt;'Báo cáo'!$C$5,"Đi làm","Chốt trễ"),IF(INDEX(Source!$A$1:$Q$1000,MATCH('Chi tiết'!B396,Source!$B$1:$B$1000,0)+COUNTIFS(Source!$B$1:$B$1000,B396,Source!$Q$1:$Q$1000,"Sáng"),16)&lt;'Báo cáo'!$C$5,"Đi làm","Chốt trễ")))))))</f>
        <v/>
      </c>
      <c r="Q396" s="23" t="str">
        <f t="shared" si="40"/>
        <v/>
      </c>
      <c r="R396" s="14" t="str">
        <f t="shared" si="41"/>
        <v/>
      </c>
      <c r="S396" t="str">
        <f>IF(OR(_xlfn.NUMBERVALUE(E396)&gt;='Báo cáo'!$C$6,_xlfn.NUMBERVALUE(I396)&gt;='Báo cáo'!$C$6),CONCATENATE(_xlfn.NUMBERVALUE(E396),"/",_xlfn.NUMBERVALUE(I396)),"")</f>
        <v/>
      </c>
      <c r="T396" t="str">
        <f>IF(Q396="Vắng","",IF(M396&lt;='Báo cáo'!$C$7,M396,""))</f>
        <v/>
      </c>
      <c r="U396" t="str">
        <f ca="1">IF(COUNTIFS(Source!$B$1:$B$1000,'Chi tiết'!B396,Source!$S$1:$S$1000,"Có")=0,"",INDEX(Source!$A$1:$S$1000,MATCH('Chi tiết'!B396,Source!$B$1:$B$1000,0)-1+MATCH("Có",INDIRECT("Source!S"&amp;MATCH('Chi tiết'!B396,Source!$B$1:$B$1000,0)&amp;":S"&amp;MATCH('Chi tiết'!B396,Source!$B$1:$B$1000,0)+COUNTIF(Source!$B$1:$B$1000,'Chi tiết'!B396)),0),1))</f>
        <v/>
      </c>
      <c r="V396" s="2" t="str">
        <f>IF(B394="","",IF(N396&lt;='Báo cáo'!$C$9,N396,""))</f>
        <v/>
      </c>
    </row>
    <row r="397" spans="1:22" x14ac:dyDescent="0.25">
      <c r="A397" t="str">
        <v/>
      </c>
      <c r="B397" t="str">
        <v/>
      </c>
      <c r="C397" s="21" t="str">
        <v/>
      </c>
      <c r="D397" s="21" t="str">
        <v/>
      </c>
      <c r="E397" s="21" t="str">
        <v/>
      </c>
      <c r="F397" s="21" t="str">
        <v/>
      </c>
      <c r="G397" s="21" t="str">
        <v/>
      </c>
      <c r="H397" s="21" t="str">
        <v/>
      </c>
      <c r="I397" s="21" t="str">
        <v/>
      </c>
      <c r="J397" s="21" t="str">
        <v/>
      </c>
      <c r="K397" s="21" t="str">
        <v/>
      </c>
      <c r="L397" s="23" t="str">
        <f t="shared" si="36"/>
        <v/>
      </c>
      <c r="M397" s="24" t="str">
        <f t="shared" si="37"/>
        <v/>
      </c>
      <c r="N397" s="15" t="str">
        <f t="shared" si="38"/>
        <v/>
      </c>
      <c r="O397" s="23" t="str">
        <f t="shared" si="39"/>
        <v/>
      </c>
      <c r="P397" s="23" t="str">
        <f>IF(B397="","",
IF(NOT(ISNUMBER(H397)),"Vắng",
IF(C397=1,IF(INDEX(Source!$A$1:$Q$1000,MATCH('Chi tiết'!B397,Source!$B$1:$B$1000,0),16)&lt;'Báo cáo'!$C$5,"Đi làm","Chốt trễ"),
IF(AND(C397=2,O397="Chốt trễ"),IF(INDEX(Source!$A$1:$Q$1000,MATCH('Chi tiết'!B397,Source!$B$1:$B$1000,0)+1,16)&lt;'Báo cáo'!$C$5,"Đi làm","Chốt trễ"),
IF(AND(C397=12,O397="Đi làm"),IF(INDEX(Source!$A$1:$Q$1000,MATCH('Chi tiết'!B397,Source!$B$1:$B$1000,0)+COUNTIFS(Source!$B$1:$B$1000,B397,Source!$Q$1:$Q$1000,"Sáng"),16)&lt;'Báo cáo'!$C$5,"Đi làm","Chốt trễ"),IF(O397="Chốt trễ",IF(INDEX(Source!$A$1:$Q$1000,MATCH('Chi tiết'!B397,Source!$B$1:$B$1000,0)+1,16)&lt;'Báo cáo'!$C$5,"Đi làm","Chốt trễ"),IF(INDEX(Source!$A$1:$Q$1000,MATCH('Chi tiết'!B397,Source!$B$1:$B$1000,0)+COUNTIFS(Source!$B$1:$B$1000,B397,Source!$Q$1:$Q$1000,"Sáng"),16)&lt;'Báo cáo'!$C$5,"Đi làm","Chốt trễ")))))))</f>
        <v/>
      </c>
      <c r="Q397" s="23" t="str">
        <f t="shared" si="40"/>
        <v/>
      </c>
      <c r="R397" s="14" t="str">
        <f t="shared" si="41"/>
        <v/>
      </c>
      <c r="S397" t="str">
        <f>IF(OR(_xlfn.NUMBERVALUE(E397)&gt;='Báo cáo'!$C$6,_xlfn.NUMBERVALUE(I397)&gt;='Báo cáo'!$C$6),CONCATENATE(_xlfn.NUMBERVALUE(E397),"/",_xlfn.NUMBERVALUE(I397)),"")</f>
        <v/>
      </c>
      <c r="T397" t="str">
        <f>IF(Q397="Vắng","",IF(M397&lt;='Báo cáo'!$C$7,M397,""))</f>
        <v/>
      </c>
      <c r="U397" t="str">
        <f ca="1">IF(COUNTIFS(Source!$B$1:$B$1000,'Chi tiết'!B397,Source!$S$1:$S$1000,"Có")=0,"",INDEX(Source!$A$1:$S$1000,MATCH('Chi tiết'!B397,Source!$B$1:$B$1000,0)-1+MATCH("Có",INDIRECT("Source!S"&amp;MATCH('Chi tiết'!B397,Source!$B$1:$B$1000,0)&amp;":S"&amp;MATCH('Chi tiết'!B397,Source!$B$1:$B$1000,0)+COUNTIF(Source!$B$1:$B$1000,'Chi tiết'!B397)),0),1))</f>
        <v/>
      </c>
      <c r="V397" s="2" t="str">
        <f>IF(B395="","",IF(N397&lt;='Báo cáo'!$C$9,N397,""))</f>
        <v/>
      </c>
    </row>
    <row r="398" spans="1:22" x14ac:dyDescent="0.25">
      <c r="A398" t="str">
        <v/>
      </c>
      <c r="B398" t="str">
        <v/>
      </c>
      <c r="C398" s="21" t="str">
        <v/>
      </c>
      <c r="D398" s="21" t="str">
        <v/>
      </c>
      <c r="E398" s="21" t="str">
        <v/>
      </c>
      <c r="F398" s="21" t="str">
        <v/>
      </c>
      <c r="G398" s="21" t="str">
        <v/>
      </c>
      <c r="H398" s="21" t="str">
        <v/>
      </c>
      <c r="I398" s="21" t="str">
        <v/>
      </c>
      <c r="J398" s="21" t="str">
        <v/>
      </c>
      <c r="K398" s="21" t="str">
        <v/>
      </c>
      <c r="L398" s="23" t="str">
        <f t="shared" si="36"/>
        <v/>
      </c>
      <c r="M398" s="24" t="str">
        <f t="shared" si="37"/>
        <v/>
      </c>
      <c r="N398" s="15" t="str">
        <f t="shared" si="38"/>
        <v/>
      </c>
      <c r="O398" s="23" t="str">
        <f t="shared" si="39"/>
        <v/>
      </c>
      <c r="P398" s="23" t="str">
        <f>IF(B398="","",
IF(NOT(ISNUMBER(H398)),"Vắng",
IF(C398=1,IF(INDEX(Source!$A$1:$Q$1000,MATCH('Chi tiết'!B398,Source!$B$1:$B$1000,0),16)&lt;'Báo cáo'!$C$5,"Đi làm","Chốt trễ"),
IF(AND(C398=2,O398="Chốt trễ"),IF(INDEX(Source!$A$1:$Q$1000,MATCH('Chi tiết'!B398,Source!$B$1:$B$1000,0)+1,16)&lt;'Báo cáo'!$C$5,"Đi làm","Chốt trễ"),
IF(AND(C398=12,O398="Đi làm"),IF(INDEX(Source!$A$1:$Q$1000,MATCH('Chi tiết'!B398,Source!$B$1:$B$1000,0)+COUNTIFS(Source!$B$1:$B$1000,B398,Source!$Q$1:$Q$1000,"Sáng"),16)&lt;'Báo cáo'!$C$5,"Đi làm","Chốt trễ"),IF(O398="Chốt trễ",IF(INDEX(Source!$A$1:$Q$1000,MATCH('Chi tiết'!B398,Source!$B$1:$B$1000,0)+1,16)&lt;'Báo cáo'!$C$5,"Đi làm","Chốt trễ"),IF(INDEX(Source!$A$1:$Q$1000,MATCH('Chi tiết'!B398,Source!$B$1:$B$1000,0)+COUNTIFS(Source!$B$1:$B$1000,B398,Source!$Q$1:$Q$1000,"Sáng"),16)&lt;'Báo cáo'!$C$5,"Đi làm","Chốt trễ")))))))</f>
        <v/>
      </c>
      <c r="Q398" s="23" t="str">
        <f t="shared" si="40"/>
        <v/>
      </c>
      <c r="R398" s="14" t="str">
        <f t="shared" si="41"/>
        <v/>
      </c>
      <c r="S398" t="str">
        <f>IF(OR(_xlfn.NUMBERVALUE(E398)&gt;='Báo cáo'!$C$6,_xlfn.NUMBERVALUE(I398)&gt;='Báo cáo'!$C$6),CONCATENATE(_xlfn.NUMBERVALUE(E398),"/",_xlfn.NUMBERVALUE(I398)),"")</f>
        <v/>
      </c>
      <c r="T398" t="str">
        <f>IF(Q398="Vắng","",IF(M398&lt;='Báo cáo'!$C$7,M398,""))</f>
        <v/>
      </c>
      <c r="U398" t="str">
        <f ca="1">IF(COUNTIFS(Source!$B$1:$B$1000,'Chi tiết'!B398,Source!$S$1:$S$1000,"Có")=0,"",INDEX(Source!$A$1:$S$1000,MATCH('Chi tiết'!B398,Source!$B$1:$B$1000,0)-1+MATCH("Có",INDIRECT("Source!S"&amp;MATCH('Chi tiết'!B398,Source!$B$1:$B$1000,0)&amp;":S"&amp;MATCH('Chi tiết'!B398,Source!$B$1:$B$1000,0)+COUNTIF(Source!$B$1:$B$1000,'Chi tiết'!B398)),0),1))</f>
        <v/>
      </c>
      <c r="V398" s="2" t="str">
        <f>IF(B396="","",IF(N398&lt;='Báo cáo'!$C$9,N398,""))</f>
        <v/>
      </c>
    </row>
    <row r="399" spans="1:22" x14ac:dyDescent="0.25">
      <c r="A399" t="str">
        <v/>
      </c>
      <c r="B399" t="str">
        <v/>
      </c>
      <c r="C399" s="21" t="str">
        <v/>
      </c>
      <c r="D399" s="21" t="str">
        <v/>
      </c>
      <c r="E399" s="21" t="str">
        <v/>
      </c>
      <c r="F399" s="21" t="str">
        <v/>
      </c>
      <c r="G399" s="21" t="str">
        <v/>
      </c>
      <c r="H399" s="21" t="str">
        <v/>
      </c>
      <c r="I399" s="21" t="str">
        <v/>
      </c>
      <c r="J399" s="21" t="str">
        <v/>
      </c>
      <c r="K399" s="21" t="str">
        <v/>
      </c>
      <c r="L399" s="23" t="str">
        <f t="shared" si="36"/>
        <v/>
      </c>
      <c r="M399" s="24" t="str">
        <f t="shared" si="37"/>
        <v/>
      </c>
      <c r="N399" s="15" t="str">
        <f t="shared" si="38"/>
        <v/>
      </c>
      <c r="O399" s="23" t="str">
        <f t="shared" si="39"/>
        <v/>
      </c>
      <c r="P399" s="23" t="str">
        <f>IF(B399="","",
IF(NOT(ISNUMBER(H399)),"Vắng",
IF(C399=1,IF(INDEX(Source!$A$1:$Q$1000,MATCH('Chi tiết'!B399,Source!$B$1:$B$1000,0),16)&lt;'Báo cáo'!$C$5,"Đi làm","Chốt trễ"),
IF(AND(C399=2,O399="Chốt trễ"),IF(INDEX(Source!$A$1:$Q$1000,MATCH('Chi tiết'!B399,Source!$B$1:$B$1000,0)+1,16)&lt;'Báo cáo'!$C$5,"Đi làm","Chốt trễ"),
IF(AND(C399=12,O399="Đi làm"),IF(INDEX(Source!$A$1:$Q$1000,MATCH('Chi tiết'!B399,Source!$B$1:$B$1000,0)+COUNTIFS(Source!$B$1:$B$1000,B399,Source!$Q$1:$Q$1000,"Sáng"),16)&lt;'Báo cáo'!$C$5,"Đi làm","Chốt trễ"),IF(O399="Chốt trễ",IF(INDEX(Source!$A$1:$Q$1000,MATCH('Chi tiết'!B399,Source!$B$1:$B$1000,0)+1,16)&lt;'Báo cáo'!$C$5,"Đi làm","Chốt trễ"),IF(INDEX(Source!$A$1:$Q$1000,MATCH('Chi tiết'!B399,Source!$B$1:$B$1000,0)+COUNTIFS(Source!$B$1:$B$1000,B399,Source!$Q$1:$Q$1000,"Sáng"),16)&lt;'Báo cáo'!$C$5,"Đi làm","Chốt trễ")))))))</f>
        <v/>
      </c>
      <c r="Q399" s="23" t="str">
        <f t="shared" si="40"/>
        <v/>
      </c>
      <c r="R399" s="14" t="str">
        <f t="shared" si="41"/>
        <v/>
      </c>
      <c r="S399" t="str">
        <f>IF(OR(_xlfn.NUMBERVALUE(E399)&gt;='Báo cáo'!$C$6,_xlfn.NUMBERVALUE(I399)&gt;='Báo cáo'!$C$6),CONCATENATE(_xlfn.NUMBERVALUE(E399),"/",_xlfn.NUMBERVALUE(I399)),"")</f>
        <v/>
      </c>
      <c r="T399" t="str">
        <f>IF(Q399="Vắng","",IF(M399&lt;='Báo cáo'!$C$7,M399,""))</f>
        <v/>
      </c>
      <c r="U399" t="str">
        <f ca="1">IF(COUNTIFS(Source!$B$1:$B$1000,'Chi tiết'!B399,Source!$S$1:$S$1000,"Có")=0,"",INDEX(Source!$A$1:$S$1000,MATCH('Chi tiết'!B399,Source!$B$1:$B$1000,0)-1+MATCH("Có",INDIRECT("Source!S"&amp;MATCH('Chi tiết'!B399,Source!$B$1:$B$1000,0)&amp;":S"&amp;MATCH('Chi tiết'!B399,Source!$B$1:$B$1000,0)+COUNTIF(Source!$B$1:$B$1000,'Chi tiết'!B399)),0),1))</f>
        <v/>
      </c>
      <c r="V399" s="2" t="str">
        <f>IF(B397="","",IF(N399&lt;='Báo cáo'!$C$9,N399,""))</f>
        <v/>
      </c>
    </row>
    <row r="400" spans="1:22" x14ac:dyDescent="0.25">
      <c r="A400" t="str">
        <v/>
      </c>
      <c r="B400" t="str">
        <v/>
      </c>
      <c r="C400" s="21" t="str">
        <v/>
      </c>
      <c r="D400" s="21" t="str">
        <v/>
      </c>
      <c r="E400" s="21" t="str">
        <v/>
      </c>
      <c r="F400" s="21" t="str">
        <v/>
      </c>
      <c r="G400" s="21" t="str">
        <v/>
      </c>
      <c r="H400" s="21" t="str">
        <v/>
      </c>
      <c r="I400" s="21" t="str">
        <v/>
      </c>
      <c r="J400" s="21" t="str">
        <v/>
      </c>
      <c r="K400" s="21" t="str">
        <v/>
      </c>
      <c r="L400" s="23" t="str">
        <f t="shared" si="36"/>
        <v/>
      </c>
      <c r="M400" s="24" t="str">
        <f t="shared" si="37"/>
        <v/>
      </c>
      <c r="N400" s="15" t="str">
        <f t="shared" si="38"/>
        <v/>
      </c>
      <c r="O400" s="23" t="str">
        <f t="shared" si="39"/>
        <v/>
      </c>
      <c r="P400" s="23" t="str">
        <f>IF(B400="","",
IF(NOT(ISNUMBER(H400)),"Vắng",
IF(C400=1,IF(INDEX(Source!$A$1:$Q$1000,MATCH('Chi tiết'!B400,Source!$B$1:$B$1000,0),16)&lt;'Báo cáo'!$C$5,"Đi làm","Chốt trễ"),
IF(AND(C400=2,O400="Chốt trễ"),IF(INDEX(Source!$A$1:$Q$1000,MATCH('Chi tiết'!B400,Source!$B$1:$B$1000,0)+1,16)&lt;'Báo cáo'!$C$5,"Đi làm","Chốt trễ"),
IF(AND(C400=12,O400="Đi làm"),IF(INDEX(Source!$A$1:$Q$1000,MATCH('Chi tiết'!B400,Source!$B$1:$B$1000,0)+COUNTIFS(Source!$B$1:$B$1000,B400,Source!$Q$1:$Q$1000,"Sáng"),16)&lt;'Báo cáo'!$C$5,"Đi làm","Chốt trễ"),IF(O400="Chốt trễ",IF(INDEX(Source!$A$1:$Q$1000,MATCH('Chi tiết'!B400,Source!$B$1:$B$1000,0)+1,16)&lt;'Báo cáo'!$C$5,"Đi làm","Chốt trễ"),IF(INDEX(Source!$A$1:$Q$1000,MATCH('Chi tiết'!B400,Source!$B$1:$B$1000,0)+COUNTIFS(Source!$B$1:$B$1000,B400,Source!$Q$1:$Q$1000,"Sáng"),16)&lt;'Báo cáo'!$C$5,"Đi làm","Chốt trễ")))))))</f>
        <v/>
      </c>
      <c r="Q400" s="23" t="str">
        <f t="shared" si="40"/>
        <v/>
      </c>
      <c r="R400" s="14" t="str">
        <f t="shared" si="41"/>
        <v/>
      </c>
      <c r="S400" t="str">
        <f>IF(OR(_xlfn.NUMBERVALUE(E400)&gt;='Báo cáo'!$C$6,_xlfn.NUMBERVALUE(I400)&gt;='Báo cáo'!$C$6),CONCATENATE(_xlfn.NUMBERVALUE(E400),"/",_xlfn.NUMBERVALUE(I400)),"")</f>
        <v/>
      </c>
      <c r="T400" t="str">
        <f>IF(Q400="Vắng","",IF(M400&lt;='Báo cáo'!$C$7,M400,""))</f>
        <v/>
      </c>
      <c r="U400" t="str">
        <f ca="1">IF(COUNTIFS(Source!$B$1:$B$1000,'Chi tiết'!B400,Source!$S$1:$S$1000,"Có")=0,"",INDEX(Source!$A$1:$S$1000,MATCH('Chi tiết'!B400,Source!$B$1:$B$1000,0)-1+MATCH("Có",INDIRECT("Source!S"&amp;MATCH('Chi tiết'!B400,Source!$B$1:$B$1000,0)&amp;":S"&amp;MATCH('Chi tiết'!B400,Source!$B$1:$B$1000,0)+COUNTIF(Source!$B$1:$B$1000,'Chi tiết'!B400)),0),1))</f>
        <v/>
      </c>
      <c r="V400" s="2" t="str">
        <f>IF(B398="","",IF(N400&lt;='Báo cáo'!$C$9,N400,""))</f>
        <v/>
      </c>
    </row>
    <row r="401" spans="1:22" x14ac:dyDescent="0.25">
      <c r="A401" t="str">
        <v/>
      </c>
      <c r="B401" t="str">
        <v/>
      </c>
      <c r="C401" s="21" t="str">
        <v/>
      </c>
      <c r="D401" s="21" t="str">
        <v/>
      </c>
      <c r="E401" s="21" t="str">
        <v/>
      </c>
      <c r="F401" s="21" t="str">
        <v/>
      </c>
      <c r="G401" s="21" t="str">
        <v/>
      </c>
      <c r="H401" s="21" t="str">
        <v/>
      </c>
      <c r="I401" s="21" t="str">
        <v/>
      </c>
      <c r="J401" s="21" t="str">
        <v/>
      </c>
      <c r="K401" s="21" t="str">
        <v/>
      </c>
      <c r="L401" s="23" t="str">
        <f t="shared" si="36"/>
        <v/>
      </c>
      <c r="M401" s="24" t="str">
        <f t="shared" si="37"/>
        <v/>
      </c>
      <c r="N401" s="15" t="str">
        <f t="shared" si="38"/>
        <v/>
      </c>
      <c r="O401" s="23" t="str">
        <f t="shared" si="39"/>
        <v/>
      </c>
      <c r="P401" s="23" t="str">
        <f>IF(B401="","",
IF(NOT(ISNUMBER(H401)),"Vắng",
IF(C401=1,IF(INDEX(Source!$A$1:$Q$1000,MATCH('Chi tiết'!B401,Source!$B$1:$B$1000,0),16)&lt;'Báo cáo'!$C$5,"Đi làm","Chốt trễ"),
IF(AND(C401=2,O401="Chốt trễ"),IF(INDEX(Source!$A$1:$Q$1000,MATCH('Chi tiết'!B401,Source!$B$1:$B$1000,0)+1,16)&lt;'Báo cáo'!$C$5,"Đi làm","Chốt trễ"),
IF(AND(C401=12,O401="Đi làm"),IF(INDEX(Source!$A$1:$Q$1000,MATCH('Chi tiết'!B401,Source!$B$1:$B$1000,0)+COUNTIFS(Source!$B$1:$B$1000,B401,Source!$Q$1:$Q$1000,"Sáng"),16)&lt;'Báo cáo'!$C$5,"Đi làm","Chốt trễ"),IF(O401="Chốt trễ",IF(INDEX(Source!$A$1:$Q$1000,MATCH('Chi tiết'!B401,Source!$B$1:$B$1000,0)+1,16)&lt;'Báo cáo'!$C$5,"Đi làm","Chốt trễ"),IF(INDEX(Source!$A$1:$Q$1000,MATCH('Chi tiết'!B401,Source!$B$1:$B$1000,0)+COUNTIFS(Source!$B$1:$B$1000,B401,Source!$Q$1:$Q$1000,"Sáng"),16)&lt;'Báo cáo'!$C$5,"Đi làm","Chốt trễ")))))))</f>
        <v/>
      </c>
      <c r="Q401" s="23" t="str">
        <f t="shared" si="40"/>
        <v/>
      </c>
      <c r="R401" s="14" t="str">
        <f t="shared" si="41"/>
        <v/>
      </c>
      <c r="S401" t="str">
        <f>IF(OR(_xlfn.NUMBERVALUE(E401)&gt;='Báo cáo'!$C$6,_xlfn.NUMBERVALUE(I401)&gt;='Báo cáo'!$C$6),CONCATENATE(_xlfn.NUMBERVALUE(E401),"/",_xlfn.NUMBERVALUE(I401)),"")</f>
        <v/>
      </c>
      <c r="T401" t="str">
        <f>IF(Q401="Vắng","",IF(M401&lt;='Báo cáo'!$C$7,M401,""))</f>
        <v/>
      </c>
      <c r="U401" t="str">
        <f ca="1">IF(COUNTIFS(Source!$B$1:$B$1000,'Chi tiết'!B401,Source!$S$1:$S$1000,"Có")=0,"",INDEX(Source!$A$1:$S$1000,MATCH('Chi tiết'!B401,Source!$B$1:$B$1000,0)-1+MATCH("Có",INDIRECT("Source!S"&amp;MATCH('Chi tiết'!B401,Source!$B$1:$B$1000,0)&amp;":S"&amp;MATCH('Chi tiết'!B401,Source!$B$1:$B$1000,0)+COUNTIF(Source!$B$1:$B$1000,'Chi tiết'!B401)),0),1))</f>
        <v/>
      </c>
      <c r="V401" s="2" t="str">
        <f>IF(B399="","",IF(N401&lt;='Báo cáo'!$C$9,N401,""))</f>
        <v/>
      </c>
    </row>
    <row r="402" spans="1:22" x14ac:dyDescent="0.25">
      <c r="A402" t="str">
        <v/>
      </c>
      <c r="B402" t="str">
        <v/>
      </c>
      <c r="C402" s="21" t="str">
        <v/>
      </c>
      <c r="D402" s="21" t="str">
        <v/>
      </c>
      <c r="E402" s="21" t="str">
        <v/>
      </c>
      <c r="F402" s="21" t="str">
        <v/>
      </c>
      <c r="G402" s="21" t="str">
        <v/>
      </c>
      <c r="H402" s="21" t="str">
        <v/>
      </c>
      <c r="I402" s="21" t="str">
        <v/>
      </c>
      <c r="J402" s="21" t="str">
        <v/>
      </c>
      <c r="K402" s="21" t="str">
        <v/>
      </c>
      <c r="L402" s="23" t="str">
        <f t="shared" si="36"/>
        <v/>
      </c>
      <c r="M402" s="24" t="str">
        <f t="shared" si="37"/>
        <v/>
      </c>
      <c r="N402" s="15" t="str">
        <f t="shared" si="38"/>
        <v/>
      </c>
      <c r="O402" s="23" t="str">
        <f t="shared" si="39"/>
        <v/>
      </c>
      <c r="P402" s="23" t="str">
        <f>IF(B402="","",
IF(NOT(ISNUMBER(H402)),"Vắng",
IF(C402=1,IF(INDEX(Source!$A$1:$Q$1000,MATCH('Chi tiết'!B402,Source!$B$1:$B$1000,0),16)&lt;'Báo cáo'!$C$5,"Đi làm","Chốt trễ"),
IF(AND(C402=2,O402="Chốt trễ"),IF(INDEX(Source!$A$1:$Q$1000,MATCH('Chi tiết'!B402,Source!$B$1:$B$1000,0)+1,16)&lt;'Báo cáo'!$C$5,"Đi làm","Chốt trễ"),
IF(AND(C402=12,O402="Đi làm"),IF(INDEX(Source!$A$1:$Q$1000,MATCH('Chi tiết'!B402,Source!$B$1:$B$1000,0)+COUNTIFS(Source!$B$1:$B$1000,B402,Source!$Q$1:$Q$1000,"Sáng"),16)&lt;'Báo cáo'!$C$5,"Đi làm","Chốt trễ"),IF(O402="Chốt trễ",IF(INDEX(Source!$A$1:$Q$1000,MATCH('Chi tiết'!B402,Source!$B$1:$B$1000,0)+1,16)&lt;'Báo cáo'!$C$5,"Đi làm","Chốt trễ"),IF(INDEX(Source!$A$1:$Q$1000,MATCH('Chi tiết'!B402,Source!$B$1:$B$1000,0)+COUNTIFS(Source!$B$1:$B$1000,B402,Source!$Q$1:$Q$1000,"Sáng"),16)&lt;'Báo cáo'!$C$5,"Đi làm","Chốt trễ")))))))</f>
        <v/>
      </c>
      <c r="Q402" s="23" t="str">
        <f t="shared" si="40"/>
        <v/>
      </c>
      <c r="R402" s="14" t="str">
        <f t="shared" si="41"/>
        <v/>
      </c>
      <c r="S402" t="str">
        <f>IF(OR(_xlfn.NUMBERVALUE(E402)&gt;='Báo cáo'!$C$6,_xlfn.NUMBERVALUE(I402)&gt;='Báo cáo'!$C$6),CONCATENATE(_xlfn.NUMBERVALUE(E402),"/",_xlfn.NUMBERVALUE(I402)),"")</f>
        <v/>
      </c>
      <c r="T402" t="str">
        <f>IF(Q402="Vắng","",IF(M402&lt;='Báo cáo'!$C$7,M402,""))</f>
        <v/>
      </c>
      <c r="U402" t="str">
        <f ca="1">IF(COUNTIFS(Source!$B$1:$B$1000,'Chi tiết'!B402,Source!$S$1:$S$1000,"Có")=0,"",INDEX(Source!$A$1:$S$1000,MATCH('Chi tiết'!B402,Source!$B$1:$B$1000,0)-1+MATCH("Có",INDIRECT("Source!S"&amp;MATCH('Chi tiết'!B402,Source!$B$1:$B$1000,0)&amp;":S"&amp;MATCH('Chi tiết'!B402,Source!$B$1:$B$1000,0)+COUNTIF(Source!$B$1:$B$1000,'Chi tiết'!B402)),0),1))</f>
        <v/>
      </c>
      <c r="V402" s="2" t="str">
        <f>IF(B400="","",IF(N402&lt;='Báo cáo'!$C$9,N402,""))</f>
        <v/>
      </c>
    </row>
    <row r="403" spans="1:22" x14ac:dyDescent="0.25">
      <c r="A403" t="str">
        <v/>
      </c>
      <c r="B403" t="str">
        <v/>
      </c>
      <c r="C403" s="21" t="str">
        <v/>
      </c>
      <c r="D403" s="21" t="str">
        <v/>
      </c>
      <c r="E403" s="21" t="str">
        <v/>
      </c>
      <c r="F403" s="21" t="str">
        <v/>
      </c>
      <c r="G403" s="21" t="str">
        <v/>
      </c>
      <c r="H403" s="21" t="str">
        <v/>
      </c>
      <c r="I403" s="21" t="str">
        <v/>
      </c>
      <c r="J403" s="21" t="str">
        <v/>
      </c>
      <c r="K403" s="21" t="str">
        <v/>
      </c>
      <c r="L403" s="23" t="str">
        <f t="shared" si="36"/>
        <v/>
      </c>
      <c r="M403" s="24" t="str">
        <f t="shared" si="37"/>
        <v/>
      </c>
      <c r="N403" s="15" t="str">
        <f t="shared" si="38"/>
        <v/>
      </c>
      <c r="O403" s="23" t="str">
        <f t="shared" si="39"/>
        <v/>
      </c>
      <c r="P403" s="23" t="str">
        <f>IF(B403="","",
IF(NOT(ISNUMBER(H403)),"Vắng",
IF(C403=1,IF(INDEX(Source!$A$1:$Q$1000,MATCH('Chi tiết'!B403,Source!$B$1:$B$1000,0),16)&lt;'Báo cáo'!$C$5,"Đi làm","Chốt trễ"),
IF(AND(C403=2,O403="Chốt trễ"),IF(INDEX(Source!$A$1:$Q$1000,MATCH('Chi tiết'!B403,Source!$B$1:$B$1000,0)+1,16)&lt;'Báo cáo'!$C$5,"Đi làm","Chốt trễ"),
IF(AND(C403=12,O403="Đi làm"),IF(INDEX(Source!$A$1:$Q$1000,MATCH('Chi tiết'!B403,Source!$B$1:$B$1000,0)+COUNTIFS(Source!$B$1:$B$1000,B403,Source!$Q$1:$Q$1000,"Sáng"),16)&lt;'Báo cáo'!$C$5,"Đi làm","Chốt trễ"),IF(O403="Chốt trễ",IF(INDEX(Source!$A$1:$Q$1000,MATCH('Chi tiết'!B403,Source!$B$1:$B$1000,0)+1,16)&lt;'Báo cáo'!$C$5,"Đi làm","Chốt trễ"),IF(INDEX(Source!$A$1:$Q$1000,MATCH('Chi tiết'!B403,Source!$B$1:$B$1000,0)+COUNTIFS(Source!$B$1:$B$1000,B403,Source!$Q$1:$Q$1000,"Sáng"),16)&lt;'Báo cáo'!$C$5,"Đi làm","Chốt trễ")))))))</f>
        <v/>
      </c>
      <c r="Q403" s="23" t="str">
        <f t="shared" si="40"/>
        <v/>
      </c>
      <c r="R403" s="14" t="str">
        <f t="shared" si="41"/>
        <v/>
      </c>
      <c r="S403" t="str">
        <f>IF(OR(_xlfn.NUMBERVALUE(E403)&gt;='Báo cáo'!$C$6,_xlfn.NUMBERVALUE(I403)&gt;='Báo cáo'!$C$6),CONCATENATE(_xlfn.NUMBERVALUE(E403),"/",_xlfn.NUMBERVALUE(I403)),"")</f>
        <v/>
      </c>
      <c r="T403" t="str">
        <f>IF(Q403="Vắng","",IF(M403&lt;='Báo cáo'!$C$7,M403,""))</f>
        <v/>
      </c>
      <c r="U403" t="str">
        <f ca="1">IF(COUNTIFS(Source!$B$1:$B$1000,'Chi tiết'!B403,Source!$S$1:$S$1000,"Có")=0,"",INDEX(Source!$A$1:$S$1000,MATCH('Chi tiết'!B403,Source!$B$1:$B$1000,0)-1+MATCH("Có",INDIRECT("Source!S"&amp;MATCH('Chi tiết'!B403,Source!$B$1:$B$1000,0)&amp;":S"&amp;MATCH('Chi tiết'!B403,Source!$B$1:$B$1000,0)+COUNTIF(Source!$B$1:$B$1000,'Chi tiết'!B403)),0),1))</f>
        <v/>
      </c>
      <c r="V403" s="2" t="str">
        <f>IF(B401="","",IF(N403&lt;='Báo cáo'!$C$9,N403,""))</f>
        <v/>
      </c>
    </row>
    <row r="404" spans="1:22" x14ac:dyDescent="0.25">
      <c r="A404" t="str">
        <v/>
      </c>
      <c r="B404" t="str">
        <v/>
      </c>
      <c r="C404" s="21" t="str">
        <v/>
      </c>
      <c r="D404" s="21" t="str">
        <v/>
      </c>
      <c r="E404" s="21" t="str">
        <v/>
      </c>
      <c r="F404" s="21" t="str">
        <v/>
      </c>
      <c r="G404" s="21" t="str">
        <v/>
      </c>
      <c r="H404" s="21" t="str">
        <v/>
      </c>
      <c r="I404" s="21" t="str">
        <v/>
      </c>
      <c r="J404" s="21" t="str">
        <v/>
      </c>
      <c r="K404" s="21" t="str">
        <v/>
      </c>
      <c r="L404" s="23" t="str">
        <f t="shared" si="36"/>
        <v/>
      </c>
      <c r="M404" s="24" t="str">
        <f t="shared" si="37"/>
        <v/>
      </c>
      <c r="N404" s="15" t="str">
        <f t="shared" si="38"/>
        <v/>
      </c>
      <c r="O404" s="23" t="str">
        <f t="shared" si="39"/>
        <v/>
      </c>
      <c r="P404" s="23" t="str">
        <f>IF(B404="","",
IF(NOT(ISNUMBER(H404)),"Vắng",
IF(C404=1,IF(INDEX(Source!$A$1:$Q$1000,MATCH('Chi tiết'!B404,Source!$B$1:$B$1000,0),16)&lt;'Báo cáo'!$C$5,"Đi làm","Chốt trễ"),
IF(AND(C404=2,O404="Chốt trễ"),IF(INDEX(Source!$A$1:$Q$1000,MATCH('Chi tiết'!B404,Source!$B$1:$B$1000,0)+1,16)&lt;'Báo cáo'!$C$5,"Đi làm","Chốt trễ"),
IF(AND(C404=12,O404="Đi làm"),IF(INDEX(Source!$A$1:$Q$1000,MATCH('Chi tiết'!B404,Source!$B$1:$B$1000,0)+COUNTIFS(Source!$B$1:$B$1000,B404,Source!$Q$1:$Q$1000,"Sáng"),16)&lt;'Báo cáo'!$C$5,"Đi làm","Chốt trễ"),IF(O404="Chốt trễ",IF(INDEX(Source!$A$1:$Q$1000,MATCH('Chi tiết'!B404,Source!$B$1:$B$1000,0)+1,16)&lt;'Báo cáo'!$C$5,"Đi làm","Chốt trễ"),IF(INDEX(Source!$A$1:$Q$1000,MATCH('Chi tiết'!B404,Source!$B$1:$B$1000,0)+COUNTIFS(Source!$B$1:$B$1000,B404,Source!$Q$1:$Q$1000,"Sáng"),16)&lt;'Báo cáo'!$C$5,"Đi làm","Chốt trễ")))))))</f>
        <v/>
      </c>
      <c r="Q404" s="23" t="str">
        <f t="shared" si="40"/>
        <v/>
      </c>
      <c r="R404" s="14" t="str">
        <f t="shared" si="41"/>
        <v/>
      </c>
      <c r="S404" t="str">
        <f>IF(OR(_xlfn.NUMBERVALUE(E404)&gt;='Báo cáo'!$C$6,_xlfn.NUMBERVALUE(I404)&gt;='Báo cáo'!$C$6),CONCATENATE(_xlfn.NUMBERVALUE(E404),"/",_xlfn.NUMBERVALUE(I404)),"")</f>
        <v/>
      </c>
      <c r="T404" t="str">
        <f>IF(Q404="Vắng","",IF(M404&lt;='Báo cáo'!$C$7,M404,""))</f>
        <v/>
      </c>
      <c r="U404" t="str">
        <f ca="1">IF(COUNTIFS(Source!$B$1:$B$1000,'Chi tiết'!B404,Source!$S$1:$S$1000,"Có")=0,"",INDEX(Source!$A$1:$S$1000,MATCH('Chi tiết'!B404,Source!$B$1:$B$1000,0)-1+MATCH("Có",INDIRECT("Source!S"&amp;MATCH('Chi tiết'!B404,Source!$B$1:$B$1000,0)&amp;":S"&amp;MATCH('Chi tiết'!B404,Source!$B$1:$B$1000,0)+COUNTIF(Source!$B$1:$B$1000,'Chi tiết'!B404)),0),1))</f>
        <v/>
      </c>
      <c r="V404" s="2" t="str">
        <f>IF(B402="","",IF(N404&lt;='Báo cáo'!$C$9,N404,""))</f>
        <v/>
      </c>
    </row>
    <row r="405" spans="1:22" x14ac:dyDescent="0.25">
      <c r="A405" t="str">
        <v/>
      </c>
      <c r="B405" t="str">
        <v/>
      </c>
      <c r="C405" s="21" t="str">
        <v/>
      </c>
      <c r="D405" s="21" t="str">
        <v/>
      </c>
      <c r="E405" s="21" t="str">
        <v/>
      </c>
      <c r="F405" s="21" t="str">
        <v/>
      </c>
      <c r="G405" s="21" t="str">
        <v/>
      </c>
      <c r="H405" s="21" t="str">
        <v/>
      </c>
      <c r="I405" s="21" t="str">
        <v/>
      </c>
      <c r="J405" s="21" t="str">
        <v/>
      </c>
      <c r="K405" s="21" t="str">
        <v/>
      </c>
      <c r="L405" s="23" t="str">
        <f t="shared" si="36"/>
        <v/>
      </c>
      <c r="M405" s="24" t="str">
        <f t="shared" si="37"/>
        <v/>
      </c>
      <c r="N405" s="15" t="str">
        <f t="shared" si="38"/>
        <v/>
      </c>
      <c r="O405" s="23" t="str">
        <f t="shared" si="39"/>
        <v/>
      </c>
      <c r="P405" s="23" t="str">
        <f>IF(B405="","",
IF(NOT(ISNUMBER(H405)),"Vắng",
IF(C405=1,IF(INDEX(Source!$A$1:$Q$1000,MATCH('Chi tiết'!B405,Source!$B$1:$B$1000,0),16)&lt;'Báo cáo'!$C$5,"Đi làm","Chốt trễ"),
IF(AND(C405=2,O405="Chốt trễ"),IF(INDEX(Source!$A$1:$Q$1000,MATCH('Chi tiết'!B405,Source!$B$1:$B$1000,0)+1,16)&lt;'Báo cáo'!$C$5,"Đi làm","Chốt trễ"),
IF(AND(C405=12,O405="Đi làm"),IF(INDEX(Source!$A$1:$Q$1000,MATCH('Chi tiết'!B405,Source!$B$1:$B$1000,0)+COUNTIFS(Source!$B$1:$B$1000,B405,Source!$Q$1:$Q$1000,"Sáng"),16)&lt;'Báo cáo'!$C$5,"Đi làm","Chốt trễ"),IF(O405="Chốt trễ",IF(INDEX(Source!$A$1:$Q$1000,MATCH('Chi tiết'!B405,Source!$B$1:$B$1000,0)+1,16)&lt;'Báo cáo'!$C$5,"Đi làm","Chốt trễ"),IF(INDEX(Source!$A$1:$Q$1000,MATCH('Chi tiết'!B405,Source!$B$1:$B$1000,0)+COUNTIFS(Source!$B$1:$B$1000,B405,Source!$Q$1:$Q$1000,"Sáng"),16)&lt;'Báo cáo'!$C$5,"Đi làm","Chốt trễ")))))))</f>
        <v/>
      </c>
      <c r="Q405" s="23" t="str">
        <f t="shared" si="40"/>
        <v/>
      </c>
      <c r="R405" s="14" t="str">
        <f t="shared" si="41"/>
        <v/>
      </c>
      <c r="S405" t="str">
        <f>IF(OR(_xlfn.NUMBERVALUE(E405)&gt;='Báo cáo'!$C$6,_xlfn.NUMBERVALUE(I405)&gt;='Báo cáo'!$C$6),CONCATENATE(_xlfn.NUMBERVALUE(E405),"/",_xlfn.NUMBERVALUE(I405)),"")</f>
        <v/>
      </c>
      <c r="T405" t="str">
        <f>IF(Q405="Vắng","",IF(M405&lt;='Báo cáo'!$C$7,M405,""))</f>
        <v/>
      </c>
      <c r="U405" t="str">
        <f ca="1">IF(COUNTIFS(Source!$B$1:$B$1000,'Chi tiết'!B405,Source!$S$1:$S$1000,"Có")=0,"",INDEX(Source!$A$1:$S$1000,MATCH('Chi tiết'!B405,Source!$B$1:$B$1000,0)-1+MATCH("Có",INDIRECT("Source!S"&amp;MATCH('Chi tiết'!B405,Source!$B$1:$B$1000,0)&amp;":S"&amp;MATCH('Chi tiết'!B405,Source!$B$1:$B$1000,0)+COUNTIF(Source!$B$1:$B$1000,'Chi tiết'!B405)),0),1))</f>
        <v/>
      </c>
      <c r="V405" s="2" t="str">
        <f>IF(B403="","",IF(N405&lt;='Báo cáo'!$C$9,N405,""))</f>
        <v/>
      </c>
    </row>
    <row r="406" spans="1:22" x14ac:dyDescent="0.25">
      <c r="A406" t="str">
        <v/>
      </c>
      <c r="B406" t="str">
        <v/>
      </c>
      <c r="C406" s="21" t="str">
        <v/>
      </c>
      <c r="D406" s="21" t="str">
        <v/>
      </c>
      <c r="E406" s="21" t="str">
        <v/>
      </c>
      <c r="F406" s="21" t="str">
        <v/>
      </c>
      <c r="G406" s="21" t="str">
        <v/>
      </c>
      <c r="H406" s="21" t="str">
        <v/>
      </c>
      <c r="I406" s="21" t="str">
        <v/>
      </c>
      <c r="J406" s="21" t="str">
        <v/>
      </c>
      <c r="K406" s="21" t="str">
        <v/>
      </c>
      <c r="L406" s="23" t="str">
        <f t="shared" si="36"/>
        <v/>
      </c>
      <c r="M406" s="24" t="str">
        <f t="shared" si="37"/>
        <v/>
      </c>
      <c r="N406" s="15" t="str">
        <f t="shared" si="38"/>
        <v/>
      </c>
      <c r="O406" s="23" t="str">
        <f t="shared" si="39"/>
        <v/>
      </c>
      <c r="P406" s="23" t="str">
        <f>IF(B406="","",
IF(NOT(ISNUMBER(H406)),"Vắng",
IF(C406=1,IF(INDEX(Source!$A$1:$Q$1000,MATCH('Chi tiết'!B406,Source!$B$1:$B$1000,0),16)&lt;'Báo cáo'!$C$5,"Đi làm","Chốt trễ"),
IF(AND(C406=2,O406="Chốt trễ"),IF(INDEX(Source!$A$1:$Q$1000,MATCH('Chi tiết'!B406,Source!$B$1:$B$1000,0)+1,16)&lt;'Báo cáo'!$C$5,"Đi làm","Chốt trễ"),
IF(AND(C406=12,O406="Đi làm"),IF(INDEX(Source!$A$1:$Q$1000,MATCH('Chi tiết'!B406,Source!$B$1:$B$1000,0)+COUNTIFS(Source!$B$1:$B$1000,B406,Source!$Q$1:$Q$1000,"Sáng"),16)&lt;'Báo cáo'!$C$5,"Đi làm","Chốt trễ"),IF(O406="Chốt trễ",IF(INDEX(Source!$A$1:$Q$1000,MATCH('Chi tiết'!B406,Source!$B$1:$B$1000,0)+1,16)&lt;'Báo cáo'!$C$5,"Đi làm","Chốt trễ"),IF(INDEX(Source!$A$1:$Q$1000,MATCH('Chi tiết'!B406,Source!$B$1:$B$1000,0)+COUNTIFS(Source!$B$1:$B$1000,B406,Source!$Q$1:$Q$1000,"Sáng"),16)&lt;'Báo cáo'!$C$5,"Đi làm","Chốt trễ")))))))</f>
        <v/>
      </c>
      <c r="Q406" s="23" t="str">
        <f t="shared" si="40"/>
        <v/>
      </c>
      <c r="R406" s="14" t="str">
        <f t="shared" si="41"/>
        <v/>
      </c>
      <c r="S406" t="str">
        <f>IF(OR(_xlfn.NUMBERVALUE(E406)&gt;='Báo cáo'!$C$6,_xlfn.NUMBERVALUE(I406)&gt;='Báo cáo'!$C$6),CONCATENATE(_xlfn.NUMBERVALUE(E406),"/",_xlfn.NUMBERVALUE(I406)),"")</f>
        <v/>
      </c>
      <c r="T406" t="str">
        <f>IF(Q406="Vắng","",IF(M406&lt;='Báo cáo'!$C$7,M406,""))</f>
        <v/>
      </c>
      <c r="U406" t="str">
        <f ca="1">IF(COUNTIFS(Source!$B$1:$B$1000,'Chi tiết'!B406,Source!$S$1:$S$1000,"Có")=0,"",INDEX(Source!$A$1:$S$1000,MATCH('Chi tiết'!B406,Source!$B$1:$B$1000,0)-1+MATCH("Có",INDIRECT("Source!S"&amp;MATCH('Chi tiết'!B406,Source!$B$1:$B$1000,0)&amp;":S"&amp;MATCH('Chi tiết'!B406,Source!$B$1:$B$1000,0)+COUNTIF(Source!$B$1:$B$1000,'Chi tiết'!B406)),0),1))</f>
        <v/>
      </c>
      <c r="V406" s="2" t="str">
        <f>IF(B404="","",IF(N406&lt;='Báo cáo'!$C$9,N406,""))</f>
        <v/>
      </c>
    </row>
    <row r="407" spans="1:22" x14ac:dyDescent="0.25">
      <c r="A407" t="str">
        <v/>
      </c>
      <c r="B407" t="str">
        <v/>
      </c>
      <c r="C407" s="21" t="str">
        <v/>
      </c>
      <c r="D407" s="21" t="str">
        <v/>
      </c>
      <c r="E407" s="21" t="str">
        <v/>
      </c>
      <c r="F407" s="21" t="str">
        <v/>
      </c>
      <c r="G407" s="21" t="str">
        <v/>
      </c>
      <c r="H407" s="21" t="str">
        <v/>
      </c>
      <c r="I407" s="21" t="str">
        <v/>
      </c>
      <c r="J407" s="21" t="str">
        <v/>
      </c>
      <c r="K407" s="21" t="str">
        <v/>
      </c>
      <c r="L407" s="23" t="str">
        <f t="shared" si="36"/>
        <v/>
      </c>
      <c r="M407" s="24" t="str">
        <f t="shared" si="37"/>
        <v/>
      </c>
      <c r="N407" s="15" t="str">
        <f t="shared" si="38"/>
        <v/>
      </c>
      <c r="O407" s="23" t="str">
        <f t="shared" si="39"/>
        <v/>
      </c>
      <c r="P407" s="23" t="str">
        <f>IF(B407="","",
IF(NOT(ISNUMBER(H407)),"Vắng",
IF(C407=1,IF(INDEX(Source!$A$1:$Q$1000,MATCH('Chi tiết'!B407,Source!$B$1:$B$1000,0),16)&lt;'Báo cáo'!$C$5,"Đi làm","Chốt trễ"),
IF(AND(C407=2,O407="Chốt trễ"),IF(INDEX(Source!$A$1:$Q$1000,MATCH('Chi tiết'!B407,Source!$B$1:$B$1000,0)+1,16)&lt;'Báo cáo'!$C$5,"Đi làm","Chốt trễ"),
IF(AND(C407=12,O407="Đi làm"),IF(INDEX(Source!$A$1:$Q$1000,MATCH('Chi tiết'!B407,Source!$B$1:$B$1000,0)+COUNTIFS(Source!$B$1:$B$1000,B407,Source!$Q$1:$Q$1000,"Sáng"),16)&lt;'Báo cáo'!$C$5,"Đi làm","Chốt trễ"),IF(O407="Chốt trễ",IF(INDEX(Source!$A$1:$Q$1000,MATCH('Chi tiết'!B407,Source!$B$1:$B$1000,0)+1,16)&lt;'Báo cáo'!$C$5,"Đi làm","Chốt trễ"),IF(INDEX(Source!$A$1:$Q$1000,MATCH('Chi tiết'!B407,Source!$B$1:$B$1000,0)+COUNTIFS(Source!$B$1:$B$1000,B407,Source!$Q$1:$Q$1000,"Sáng"),16)&lt;'Báo cáo'!$C$5,"Đi làm","Chốt trễ")))))))</f>
        <v/>
      </c>
      <c r="Q407" s="23" t="str">
        <f t="shared" si="40"/>
        <v/>
      </c>
      <c r="R407" s="14" t="str">
        <f t="shared" si="41"/>
        <v/>
      </c>
      <c r="S407" t="str">
        <f>IF(OR(_xlfn.NUMBERVALUE(E407)&gt;='Báo cáo'!$C$6,_xlfn.NUMBERVALUE(I407)&gt;='Báo cáo'!$C$6),CONCATENATE(_xlfn.NUMBERVALUE(E407),"/",_xlfn.NUMBERVALUE(I407)),"")</f>
        <v/>
      </c>
      <c r="T407" t="str">
        <f>IF(Q407="Vắng","",IF(M407&lt;='Báo cáo'!$C$7,M407,""))</f>
        <v/>
      </c>
      <c r="U407" t="str">
        <f ca="1">IF(COUNTIFS(Source!$B$1:$B$1000,'Chi tiết'!B407,Source!$S$1:$S$1000,"Có")=0,"",INDEX(Source!$A$1:$S$1000,MATCH('Chi tiết'!B407,Source!$B$1:$B$1000,0)-1+MATCH("Có",INDIRECT("Source!S"&amp;MATCH('Chi tiết'!B407,Source!$B$1:$B$1000,0)&amp;":S"&amp;MATCH('Chi tiết'!B407,Source!$B$1:$B$1000,0)+COUNTIF(Source!$B$1:$B$1000,'Chi tiết'!B407)),0),1))</f>
        <v/>
      </c>
      <c r="V407" s="2" t="str">
        <f>IF(B405="","",IF(N407&lt;='Báo cáo'!$C$9,N407,""))</f>
        <v/>
      </c>
    </row>
    <row r="408" spans="1:22" x14ac:dyDescent="0.25">
      <c r="A408" t="str">
        <v/>
      </c>
      <c r="B408" t="str">
        <v/>
      </c>
      <c r="C408" s="21" t="str">
        <v/>
      </c>
      <c r="D408" s="21" t="str">
        <v/>
      </c>
      <c r="E408" s="21" t="str">
        <v/>
      </c>
      <c r="F408" s="21" t="str">
        <v/>
      </c>
      <c r="G408" s="21" t="str">
        <v/>
      </c>
      <c r="H408" s="21" t="str">
        <v/>
      </c>
      <c r="I408" s="21" t="str">
        <v/>
      </c>
      <c r="J408" s="21" t="str">
        <v/>
      </c>
      <c r="K408" s="21" t="str">
        <v/>
      </c>
      <c r="L408" s="23" t="str">
        <f t="shared" si="36"/>
        <v/>
      </c>
      <c r="M408" s="24" t="str">
        <f t="shared" si="37"/>
        <v/>
      </c>
      <c r="N408" s="15" t="str">
        <f t="shared" si="38"/>
        <v/>
      </c>
      <c r="O408" s="23" t="str">
        <f t="shared" si="39"/>
        <v/>
      </c>
      <c r="P408" s="23" t="str">
        <f>IF(B408="","",
IF(NOT(ISNUMBER(H408)),"Vắng",
IF(C408=1,IF(INDEX(Source!$A$1:$Q$1000,MATCH('Chi tiết'!B408,Source!$B$1:$B$1000,0),16)&lt;'Báo cáo'!$C$5,"Đi làm","Chốt trễ"),
IF(AND(C408=2,O408="Chốt trễ"),IF(INDEX(Source!$A$1:$Q$1000,MATCH('Chi tiết'!B408,Source!$B$1:$B$1000,0)+1,16)&lt;'Báo cáo'!$C$5,"Đi làm","Chốt trễ"),
IF(AND(C408=12,O408="Đi làm"),IF(INDEX(Source!$A$1:$Q$1000,MATCH('Chi tiết'!B408,Source!$B$1:$B$1000,0)+COUNTIFS(Source!$B$1:$B$1000,B408,Source!$Q$1:$Q$1000,"Sáng"),16)&lt;'Báo cáo'!$C$5,"Đi làm","Chốt trễ"),IF(O408="Chốt trễ",IF(INDEX(Source!$A$1:$Q$1000,MATCH('Chi tiết'!B408,Source!$B$1:$B$1000,0)+1,16)&lt;'Báo cáo'!$C$5,"Đi làm","Chốt trễ"),IF(INDEX(Source!$A$1:$Q$1000,MATCH('Chi tiết'!B408,Source!$B$1:$B$1000,0)+COUNTIFS(Source!$B$1:$B$1000,B408,Source!$Q$1:$Q$1000,"Sáng"),16)&lt;'Báo cáo'!$C$5,"Đi làm","Chốt trễ")))))))</f>
        <v/>
      </c>
      <c r="Q408" s="23" t="str">
        <f t="shared" si="40"/>
        <v/>
      </c>
      <c r="R408" s="14" t="str">
        <f t="shared" si="41"/>
        <v/>
      </c>
      <c r="S408" t="str">
        <f>IF(OR(_xlfn.NUMBERVALUE(E408)&gt;='Báo cáo'!$C$6,_xlfn.NUMBERVALUE(I408)&gt;='Báo cáo'!$C$6),CONCATENATE(_xlfn.NUMBERVALUE(E408),"/",_xlfn.NUMBERVALUE(I408)),"")</f>
        <v/>
      </c>
      <c r="T408" t="str">
        <f>IF(Q408="Vắng","",IF(M408&lt;='Báo cáo'!$C$7,M408,""))</f>
        <v/>
      </c>
      <c r="U408" t="str">
        <f ca="1">IF(COUNTIFS(Source!$B$1:$B$1000,'Chi tiết'!B408,Source!$S$1:$S$1000,"Có")=0,"",INDEX(Source!$A$1:$S$1000,MATCH('Chi tiết'!B408,Source!$B$1:$B$1000,0)-1+MATCH("Có",INDIRECT("Source!S"&amp;MATCH('Chi tiết'!B408,Source!$B$1:$B$1000,0)&amp;":S"&amp;MATCH('Chi tiết'!B408,Source!$B$1:$B$1000,0)+COUNTIF(Source!$B$1:$B$1000,'Chi tiết'!B408)),0),1))</f>
        <v/>
      </c>
      <c r="V408" s="2" t="str">
        <f>IF(B406="","",IF(N408&lt;='Báo cáo'!$C$9,N408,""))</f>
        <v/>
      </c>
    </row>
    <row r="409" spans="1:22" x14ac:dyDescent="0.25">
      <c r="A409" t="str">
        <v/>
      </c>
      <c r="B409" t="str">
        <v/>
      </c>
      <c r="C409" s="21" t="str">
        <v/>
      </c>
      <c r="D409" s="21" t="str">
        <v/>
      </c>
      <c r="E409" s="21" t="str">
        <v/>
      </c>
      <c r="F409" s="21" t="str">
        <v/>
      </c>
      <c r="G409" s="21" t="str">
        <v/>
      </c>
      <c r="H409" s="21" t="str">
        <v/>
      </c>
      <c r="I409" s="21" t="str">
        <v/>
      </c>
      <c r="J409" s="21" t="str">
        <v/>
      </c>
      <c r="K409" s="21" t="str">
        <v/>
      </c>
      <c r="L409" s="23" t="str">
        <f t="shared" si="36"/>
        <v/>
      </c>
      <c r="M409" s="24" t="str">
        <f t="shared" si="37"/>
        <v/>
      </c>
      <c r="N409" s="15" t="str">
        <f t="shared" si="38"/>
        <v/>
      </c>
      <c r="O409" s="23" t="str">
        <f t="shared" si="39"/>
        <v/>
      </c>
      <c r="P409" s="23" t="str">
        <f>IF(B409="","",
IF(NOT(ISNUMBER(H409)),"Vắng",
IF(C409=1,IF(INDEX(Source!$A$1:$Q$1000,MATCH('Chi tiết'!B409,Source!$B$1:$B$1000,0),16)&lt;'Báo cáo'!$C$5,"Đi làm","Chốt trễ"),
IF(AND(C409=2,O409="Chốt trễ"),IF(INDEX(Source!$A$1:$Q$1000,MATCH('Chi tiết'!B409,Source!$B$1:$B$1000,0)+1,16)&lt;'Báo cáo'!$C$5,"Đi làm","Chốt trễ"),
IF(AND(C409=12,O409="Đi làm"),IF(INDEX(Source!$A$1:$Q$1000,MATCH('Chi tiết'!B409,Source!$B$1:$B$1000,0)+COUNTIFS(Source!$B$1:$B$1000,B409,Source!$Q$1:$Q$1000,"Sáng"),16)&lt;'Báo cáo'!$C$5,"Đi làm","Chốt trễ"),IF(O409="Chốt trễ",IF(INDEX(Source!$A$1:$Q$1000,MATCH('Chi tiết'!B409,Source!$B$1:$B$1000,0)+1,16)&lt;'Báo cáo'!$C$5,"Đi làm","Chốt trễ"),IF(INDEX(Source!$A$1:$Q$1000,MATCH('Chi tiết'!B409,Source!$B$1:$B$1000,0)+COUNTIFS(Source!$B$1:$B$1000,B409,Source!$Q$1:$Q$1000,"Sáng"),16)&lt;'Báo cáo'!$C$5,"Đi làm","Chốt trễ")))))))</f>
        <v/>
      </c>
      <c r="Q409" s="23" t="str">
        <f t="shared" si="40"/>
        <v/>
      </c>
      <c r="R409" s="14" t="str">
        <f t="shared" si="41"/>
        <v/>
      </c>
      <c r="S409" t="str">
        <f>IF(OR(_xlfn.NUMBERVALUE(E409)&gt;='Báo cáo'!$C$6,_xlfn.NUMBERVALUE(I409)&gt;='Báo cáo'!$C$6),CONCATENATE(_xlfn.NUMBERVALUE(E409),"/",_xlfn.NUMBERVALUE(I409)),"")</f>
        <v/>
      </c>
      <c r="T409" t="str">
        <f>IF(Q409="Vắng","",IF(M409&lt;='Báo cáo'!$C$7,M409,""))</f>
        <v/>
      </c>
      <c r="U409" t="str">
        <f ca="1">IF(COUNTIFS(Source!$B$1:$B$1000,'Chi tiết'!B409,Source!$S$1:$S$1000,"Có")=0,"",INDEX(Source!$A$1:$S$1000,MATCH('Chi tiết'!B409,Source!$B$1:$B$1000,0)-1+MATCH("Có",INDIRECT("Source!S"&amp;MATCH('Chi tiết'!B409,Source!$B$1:$B$1000,0)&amp;":S"&amp;MATCH('Chi tiết'!B409,Source!$B$1:$B$1000,0)+COUNTIF(Source!$B$1:$B$1000,'Chi tiết'!B409)),0),1))</f>
        <v/>
      </c>
      <c r="V409" s="2" t="str">
        <f>IF(B407="","",IF(N409&lt;='Báo cáo'!$C$9,N409,""))</f>
        <v/>
      </c>
    </row>
    <row r="410" spans="1:22" x14ac:dyDescent="0.25">
      <c r="A410" t="str">
        <v/>
      </c>
      <c r="B410" t="str">
        <v/>
      </c>
      <c r="C410" s="21" t="str">
        <v/>
      </c>
      <c r="D410" s="21" t="str">
        <v/>
      </c>
      <c r="E410" s="21" t="str">
        <v/>
      </c>
      <c r="F410" s="21" t="str">
        <v/>
      </c>
      <c r="G410" s="21" t="str">
        <v/>
      </c>
      <c r="H410" s="21" t="str">
        <v/>
      </c>
      <c r="I410" s="21" t="str">
        <v/>
      </c>
      <c r="J410" s="21" t="str">
        <v/>
      </c>
      <c r="K410" s="21" t="str">
        <v/>
      </c>
      <c r="L410" s="23" t="str">
        <f t="shared" si="36"/>
        <v/>
      </c>
      <c r="M410" s="24" t="str">
        <f t="shared" si="37"/>
        <v/>
      </c>
      <c r="N410" s="15" t="str">
        <f t="shared" si="38"/>
        <v/>
      </c>
      <c r="O410" s="23" t="str">
        <f t="shared" si="39"/>
        <v/>
      </c>
      <c r="P410" s="23" t="str">
        <f>IF(B410="","",
IF(NOT(ISNUMBER(H410)),"Vắng",
IF(C410=1,IF(INDEX(Source!$A$1:$Q$1000,MATCH('Chi tiết'!B410,Source!$B$1:$B$1000,0),16)&lt;'Báo cáo'!$C$5,"Đi làm","Chốt trễ"),
IF(AND(C410=2,O410="Chốt trễ"),IF(INDEX(Source!$A$1:$Q$1000,MATCH('Chi tiết'!B410,Source!$B$1:$B$1000,0)+1,16)&lt;'Báo cáo'!$C$5,"Đi làm","Chốt trễ"),
IF(AND(C410=12,O410="Đi làm"),IF(INDEX(Source!$A$1:$Q$1000,MATCH('Chi tiết'!B410,Source!$B$1:$B$1000,0)+COUNTIFS(Source!$B$1:$B$1000,B410,Source!$Q$1:$Q$1000,"Sáng"),16)&lt;'Báo cáo'!$C$5,"Đi làm","Chốt trễ"),IF(O410="Chốt trễ",IF(INDEX(Source!$A$1:$Q$1000,MATCH('Chi tiết'!B410,Source!$B$1:$B$1000,0)+1,16)&lt;'Báo cáo'!$C$5,"Đi làm","Chốt trễ"),IF(INDEX(Source!$A$1:$Q$1000,MATCH('Chi tiết'!B410,Source!$B$1:$B$1000,0)+COUNTIFS(Source!$B$1:$B$1000,B410,Source!$Q$1:$Q$1000,"Sáng"),16)&lt;'Báo cáo'!$C$5,"Đi làm","Chốt trễ")))))))</f>
        <v/>
      </c>
      <c r="Q410" s="23" t="str">
        <f t="shared" si="40"/>
        <v/>
      </c>
      <c r="R410" s="14" t="str">
        <f t="shared" si="41"/>
        <v/>
      </c>
      <c r="S410" t="str">
        <f>IF(OR(_xlfn.NUMBERVALUE(E410)&gt;='Báo cáo'!$C$6,_xlfn.NUMBERVALUE(I410)&gt;='Báo cáo'!$C$6),CONCATENATE(_xlfn.NUMBERVALUE(E410),"/",_xlfn.NUMBERVALUE(I410)),"")</f>
        <v/>
      </c>
      <c r="T410" t="str">
        <f>IF(Q410="Vắng","",IF(M410&lt;='Báo cáo'!$C$7,M410,""))</f>
        <v/>
      </c>
      <c r="U410" t="str">
        <f ca="1">IF(COUNTIFS(Source!$B$1:$B$1000,'Chi tiết'!B410,Source!$S$1:$S$1000,"Có")=0,"",INDEX(Source!$A$1:$S$1000,MATCH('Chi tiết'!B410,Source!$B$1:$B$1000,0)-1+MATCH("Có",INDIRECT("Source!S"&amp;MATCH('Chi tiết'!B410,Source!$B$1:$B$1000,0)&amp;":S"&amp;MATCH('Chi tiết'!B410,Source!$B$1:$B$1000,0)+COUNTIF(Source!$B$1:$B$1000,'Chi tiết'!B410)),0),1))</f>
        <v/>
      </c>
      <c r="V410" s="2" t="str">
        <f>IF(B408="","",IF(N410&lt;='Báo cáo'!$C$9,N410,""))</f>
        <v/>
      </c>
    </row>
    <row r="411" spans="1:22" x14ac:dyDescent="0.25">
      <c r="A411" t="str">
        <v/>
      </c>
      <c r="B411" t="str">
        <v/>
      </c>
      <c r="C411" s="21" t="str">
        <v/>
      </c>
      <c r="D411" s="21" t="str">
        <v/>
      </c>
      <c r="E411" s="21" t="str">
        <v/>
      </c>
      <c r="F411" s="21" t="str">
        <v/>
      </c>
      <c r="G411" s="21" t="str">
        <v/>
      </c>
      <c r="H411" s="21" t="str">
        <v/>
      </c>
      <c r="I411" s="21" t="str">
        <v/>
      </c>
      <c r="J411" s="21" t="str">
        <v/>
      </c>
      <c r="K411" s="21" t="str">
        <v/>
      </c>
      <c r="L411" s="23" t="str">
        <f t="shared" si="36"/>
        <v/>
      </c>
      <c r="M411" s="24" t="str">
        <f t="shared" si="37"/>
        <v/>
      </c>
      <c r="N411" s="15" t="str">
        <f t="shared" si="38"/>
        <v/>
      </c>
      <c r="O411" s="23" t="str">
        <f t="shared" si="39"/>
        <v/>
      </c>
      <c r="P411" s="23" t="str">
        <f>IF(B411="","",
IF(NOT(ISNUMBER(H411)),"Vắng",
IF(C411=1,IF(INDEX(Source!$A$1:$Q$1000,MATCH('Chi tiết'!B411,Source!$B$1:$B$1000,0),16)&lt;'Báo cáo'!$C$5,"Đi làm","Chốt trễ"),
IF(AND(C411=2,O411="Chốt trễ"),IF(INDEX(Source!$A$1:$Q$1000,MATCH('Chi tiết'!B411,Source!$B$1:$B$1000,0)+1,16)&lt;'Báo cáo'!$C$5,"Đi làm","Chốt trễ"),
IF(AND(C411=12,O411="Đi làm"),IF(INDEX(Source!$A$1:$Q$1000,MATCH('Chi tiết'!B411,Source!$B$1:$B$1000,0)+COUNTIFS(Source!$B$1:$B$1000,B411,Source!$Q$1:$Q$1000,"Sáng"),16)&lt;'Báo cáo'!$C$5,"Đi làm","Chốt trễ"),IF(O411="Chốt trễ",IF(INDEX(Source!$A$1:$Q$1000,MATCH('Chi tiết'!B411,Source!$B$1:$B$1000,0)+1,16)&lt;'Báo cáo'!$C$5,"Đi làm","Chốt trễ"),IF(INDEX(Source!$A$1:$Q$1000,MATCH('Chi tiết'!B411,Source!$B$1:$B$1000,0)+COUNTIFS(Source!$B$1:$B$1000,B411,Source!$Q$1:$Q$1000,"Sáng"),16)&lt;'Báo cáo'!$C$5,"Đi làm","Chốt trễ")))))))</f>
        <v/>
      </c>
      <c r="Q411" s="23" t="str">
        <f t="shared" si="40"/>
        <v/>
      </c>
      <c r="R411" s="14" t="str">
        <f t="shared" si="41"/>
        <v/>
      </c>
      <c r="S411" t="str">
        <f>IF(OR(_xlfn.NUMBERVALUE(E411)&gt;='Báo cáo'!$C$6,_xlfn.NUMBERVALUE(I411)&gt;='Báo cáo'!$C$6),CONCATENATE(_xlfn.NUMBERVALUE(E411),"/",_xlfn.NUMBERVALUE(I411)),"")</f>
        <v/>
      </c>
      <c r="T411" t="str">
        <f>IF(Q411="Vắng","",IF(M411&lt;='Báo cáo'!$C$7,M411,""))</f>
        <v/>
      </c>
      <c r="U411" t="str">
        <f ca="1">IF(COUNTIFS(Source!$B$1:$B$1000,'Chi tiết'!B411,Source!$S$1:$S$1000,"Có")=0,"",INDEX(Source!$A$1:$S$1000,MATCH('Chi tiết'!B411,Source!$B$1:$B$1000,0)-1+MATCH("Có",INDIRECT("Source!S"&amp;MATCH('Chi tiết'!B411,Source!$B$1:$B$1000,0)&amp;":S"&amp;MATCH('Chi tiết'!B411,Source!$B$1:$B$1000,0)+COUNTIF(Source!$B$1:$B$1000,'Chi tiết'!B411)),0),1))</f>
        <v/>
      </c>
      <c r="V411" s="2" t="str">
        <f>IF(B409="","",IF(N411&lt;='Báo cáo'!$C$9,N411,""))</f>
        <v/>
      </c>
    </row>
    <row r="412" spans="1:22" x14ac:dyDescent="0.25">
      <c r="A412" t="str">
        <v/>
      </c>
      <c r="B412" t="str">
        <v/>
      </c>
      <c r="C412" s="21" t="str">
        <v/>
      </c>
      <c r="D412" s="21" t="str">
        <v/>
      </c>
      <c r="E412" s="21" t="str">
        <v/>
      </c>
      <c r="F412" s="21" t="str">
        <v/>
      </c>
      <c r="G412" s="21" t="str">
        <v/>
      </c>
      <c r="H412" s="21" t="str">
        <v/>
      </c>
      <c r="I412" s="21" t="str">
        <v/>
      </c>
      <c r="J412" s="21" t="str">
        <v/>
      </c>
      <c r="K412" s="21" t="str">
        <v/>
      </c>
      <c r="L412" s="23" t="str">
        <f t="shared" si="36"/>
        <v/>
      </c>
      <c r="M412" s="24" t="str">
        <f t="shared" si="37"/>
        <v/>
      </c>
      <c r="N412" s="15" t="str">
        <f t="shared" si="38"/>
        <v/>
      </c>
      <c r="O412" s="23" t="str">
        <f t="shared" si="39"/>
        <v/>
      </c>
      <c r="P412" s="23" t="str">
        <f>IF(B412="","",
IF(NOT(ISNUMBER(H412)),"Vắng",
IF(C412=1,IF(INDEX(Source!$A$1:$Q$1000,MATCH('Chi tiết'!B412,Source!$B$1:$B$1000,0),16)&lt;'Báo cáo'!$C$5,"Đi làm","Chốt trễ"),
IF(AND(C412=2,O412="Chốt trễ"),IF(INDEX(Source!$A$1:$Q$1000,MATCH('Chi tiết'!B412,Source!$B$1:$B$1000,0)+1,16)&lt;'Báo cáo'!$C$5,"Đi làm","Chốt trễ"),
IF(AND(C412=12,O412="Đi làm"),IF(INDEX(Source!$A$1:$Q$1000,MATCH('Chi tiết'!B412,Source!$B$1:$B$1000,0)+COUNTIFS(Source!$B$1:$B$1000,B412,Source!$Q$1:$Q$1000,"Sáng"),16)&lt;'Báo cáo'!$C$5,"Đi làm","Chốt trễ"),IF(O412="Chốt trễ",IF(INDEX(Source!$A$1:$Q$1000,MATCH('Chi tiết'!B412,Source!$B$1:$B$1000,0)+1,16)&lt;'Báo cáo'!$C$5,"Đi làm","Chốt trễ"),IF(INDEX(Source!$A$1:$Q$1000,MATCH('Chi tiết'!B412,Source!$B$1:$B$1000,0)+COUNTIFS(Source!$B$1:$B$1000,B412,Source!$Q$1:$Q$1000,"Sáng"),16)&lt;'Báo cáo'!$C$5,"Đi làm","Chốt trễ")))))))</f>
        <v/>
      </c>
      <c r="Q412" s="23" t="str">
        <f t="shared" si="40"/>
        <v/>
      </c>
      <c r="R412" s="14" t="str">
        <f t="shared" si="41"/>
        <v/>
      </c>
      <c r="S412" t="str">
        <f>IF(OR(_xlfn.NUMBERVALUE(E412)&gt;='Báo cáo'!$C$6,_xlfn.NUMBERVALUE(I412)&gt;='Báo cáo'!$C$6),CONCATENATE(_xlfn.NUMBERVALUE(E412),"/",_xlfn.NUMBERVALUE(I412)),"")</f>
        <v/>
      </c>
      <c r="T412" t="str">
        <f>IF(Q412="Vắng","",IF(M412&lt;='Báo cáo'!$C$7,M412,""))</f>
        <v/>
      </c>
      <c r="U412" t="str">
        <f ca="1">IF(COUNTIFS(Source!$B$1:$B$1000,'Chi tiết'!B412,Source!$S$1:$S$1000,"Có")=0,"",INDEX(Source!$A$1:$S$1000,MATCH('Chi tiết'!B412,Source!$B$1:$B$1000,0)-1+MATCH("Có",INDIRECT("Source!S"&amp;MATCH('Chi tiết'!B412,Source!$B$1:$B$1000,0)&amp;":S"&amp;MATCH('Chi tiết'!B412,Source!$B$1:$B$1000,0)+COUNTIF(Source!$B$1:$B$1000,'Chi tiết'!B412)),0),1))</f>
        <v/>
      </c>
      <c r="V412" s="2" t="str">
        <f>IF(B410="","",IF(N412&lt;='Báo cáo'!$C$9,N412,""))</f>
        <v/>
      </c>
    </row>
    <row r="413" spans="1:22" x14ac:dyDescent="0.25">
      <c r="A413" t="str">
        <v/>
      </c>
      <c r="B413" t="str">
        <v/>
      </c>
      <c r="C413" s="21" t="str">
        <v/>
      </c>
      <c r="D413" s="21" t="str">
        <v/>
      </c>
      <c r="E413" s="21" t="str">
        <v/>
      </c>
      <c r="F413" s="21" t="str">
        <v/>
      </c>
      <c r="G413" s="21" t="str">
        <v/>
      </c>
      <c r="H413" s="21" t="str">
        <v/>
      </c>
      <c r="I413" s="21" t="str">
        <v/>
      </c>
      <c r="J413" s="21" t="str">
        <v/>
      </c>
      <c r="K413" s="21" t="str">
        <v/>
      </c>
      <c r="L413" s="23" t="str">
        <f t="shared" si="36"/>
        <v/>
      </c>
      <c r="M413" s="24" t="str">
        <f t="shared" si="37"/>
        <v/>
      </c>
      <c r="N413" s="15" t="str">
        <f t="shared" si="38"/>
        <v/>
      </c>
      <c r="O413" s="23" t="str">
        <f t="shared" si="39"/>
        <v/>
      </c>
      <c r="P413" s="23" t="str">
        <f>IF(B413="","",
IF(NOT(ISNUMBER(H413)),"Vắng",
IF(C413=1,IF(INDEX(Source!$A$1:$Q$1000,MATCH('Chi tiết'!B413,Source!$B$1:$B$1000,0),16)&lt;'Báo cáo'!$C$5,"Đi làm","Chốt trễ"),
IF(AND(C413=2,O413="Chốt trễ"),IF(INDEX(Source!$A$1:$Q$1000,MATCH('Chi tiết'!B413,Source!$B$1:$B$1000,0)+1,16)&lt;'Báo cáo'!$C$5,"Đi làm","Chốt trễ"),
IF(AND(C413=12,O413="Đi làm"),IF(INDEX(Source!$A$1:$Q$1000,MATCH('Chi tiết'!B413,Source!$B$1:$B$1000,0)+COUNTIFS(Source!$B$1:$B$1000,B413,Source!$Q$1:$Q$1000,"Sáng"),16)&lt;'Báo cáo'!$C$5,"Đi làm","Chốt trễ"),IF(O413="Chốt trễ",IF(INDEX(Source!$A$1:$Q$1000,MATCH('Chi tiết'!B413,Source!$B$1:$B$1000,0)+1,16)&lt;'Báo cáo'!$C$5,"Đi làm","Chốt trễ"),IF(INDEX(Source!$A$1:$Q$1000,MATCH('Chi tiết'!B413,Source!$B$1:$B$1000,0)+COUNTIFS(Source!$B$1:$B$1000,B413,Source!$Q$1:$Q$1000,"Sáng"),16)&lt;'Báo cáo'!$C$5,"Đi làm","Chốt trễ")))))))</f>
        <v/>
      </c>
      <c r="Q413" s="23" t="str">
        <f t="shared" si="40"/>
        <v/>
      </c>
      <c r="R413" s="14" t="str">
        <f t="shared" si="41"/>
        <v/>
      </c>
      <c r="S413" t="str">
        <f>IF(OR(_xlfn.NUMBERVALUE(E413)&gt;='Báo cáo'!$C$6,_xlfn.NUMBERVALUE(I413)&gt;='Báo cáo'!$C$6),CONCATENATE(_xlfn.NUMBERVALUE(E413),"/",_xlfn.NUMBERVALUE(I413)),"")</f>
        <v/>
      </c>
      <c r="T413" t="str">
        <f>IF(Q413="Vắng","",IF(M413&lt;='Báo cáo'!$C$7,M413,""))</f>
        <v/>
      </c>
      <c r="U413" t="str">
        <f ca="1">IF(COUNTIFS(Source!$B$1:$B$1000,'Chi tiết'!B413,Source!$S$1:$S$1000,"Có")=0,"",INDEX(Source!$A$1:$S$1000,MATCH('Chi tiết'!B413,Source!$B$1:$B$1000,0)-1+MATCH("Có",INDIRECT("Source!S"&amp;MATCH('Chi tiết'!B413,Source!$B$1:$B$1000,0)&amp;":S"&amp;MATCH('Chi tiết'!B413,Source!$B$1:$B$1000,0)+COUNTIF(Source!$B$1:$B$1000,'Chi tiết'!B413)),0),1))</f>
        <v/>
      </c>
      <c r="V413" s="2" t="str">
        <f>IF(B411="","",IF(N413&lt;='Báo cáo'!$C$9,N413,""))</f>
        <v/>
      </c>
    </row>
    <row r="414" spans="1:22" x14ac:dyDescent="0.25">
      <c r="A414" t="str">
        <v/>
      </c>
      <c r="B414" t="str">
        <v/>
      </c>
      <c r="C414" s="21" t="str">
        <v/>
      </c>
      <c r="D414" s="21" t="str">
        <v/>
      </c>
      <c r="E414" s="21" t="str">
        <v/>
      </c>
      <c r="F414" s="21" t="str">
        <v/>
      </c>
      <c r="G414" s="21" t="str">
        <v/>
      </c>
      <c r="H414" s="21" t="str">
        <v/>
      </c>
      <c r="I414" s="21" t="str">
        <v/>
      </c>
      <c r="J414" s="21" t="str">
        <v/>
      </c>
      <c r="K414" s="21" t="str">
        <v/>
      </c>
      <c r="L414" s="23" t="str">
        <f t="shared" si="36"/>
        <v/>
      </c>
      <c r="M414" s="24" t="str">
        <f t="shared" si="37"/>
        <v/>
      </c>
      <c r="N414" s="15" t="str">
        <f t="shared" si="38"/>
        <v/>
      </c>
      <c r="O414" s="23" t="str">
        <f t="shared" si="39"/>
        <v/>
      </c>
      <c r="P414" s="23" t="str">
        <f>IF(B414="","",
IF(NOT(ISNUMBER(H414)),"Vắng",
IF(C414=1,IF(INDEX(Source!$A$1:$Q$1000,MATCH('Chi tiết'!B414,Source!$B$1:$B$1000,0),16)&lt;'Báo cáo'!$C$5,"Đi làm","Chốt trễ"),
IF(AND(C414=2,O414="Chốt trễ"),IF(INDEX(Source!$A$1:$Q$1000,MATCH('Chi tiết'!B414,Source!$B$1:$B$1000,0)+1,16)&lt;'Báo cáo'!$C$5,"Đi làm","Chốt trễ"),
IF(AND(C414=12,O414="Đi làm"),IF(INDEX(Source!$A$1:$Q$1000,MATCH('Chi tiết'!B414,Source!$B$1:$B$1000,0)+COUNTIFS(Source!$B$1:$B$1000,B414,Source!$Q$1:$Q$1000,"Sáng"),16)&lt;'Báo cáo'!$C$5,"Đi làm","Chốt trễ"),IF(O414="Chốt trễ",IF(INDEX(Source!$A$1:$Q$1000,MATCH('Chi tiết'!B414,Source!$B$1:$B$1000,0)+1,16)&lt;'Báo cáo'!$C$5,"Đi làm","Chốt trễ"),IF(INDEX(Source!$A$1:$Q$1000,MATCH('Chi tiết'!B414,Source!$B$1:$B$1000,0)+COUNTIFS(Source!$B$1:$B$1000,B414,Source!$Q$1:$Q$1000,"Sáng"),16)&lt;'Báo cáo'!$C$5,"Đi làm","Chốt trễ")))))))</f>
        <v/>
      </c>
      <c r="Q414" s="23" t="str">
        <f t="shared" si="40"/>
        <v/>
      </c>
      <c r="R414" s="14" t="str">
        <f t="shared" si="41"/>
        <v/>
      </c>
      <c r="S414" t="str">
        <f>IF(OR(_xlfn.NUMBERVALUE(E414)&gt;='Báo cáo'!$C$6,_xlfn.NUMBERVALUE(I414)&gt;='Báo cáo'!$C$6),CONCATENATE(_xlfn.NUMBERVALUE(E414),"/",_xlfn.NUMBERVALUE(I414)),"")</f>
        <v/>
      </c>
      <c r="T414" t="str">
        <f>IF(Q414="Vắng","",IF(M414&lt;='Báo cáo'!$C$7,M414,""))</f>
        <v/>
      </c>
      <c r="U414" t="str">
        <f ca="1">IF(COUNTIFS(Source!$B$1:$B$1000,'Chi tiết'!B414,Source!$S$1:$S$1000,"Có")=0,"",INDEX(Source!$A$1:$S$1000,MATCH('Chi tiết'!B414,Source!$B$1:$B$1000,0)-1+MATCH("Có",INDIRECT("Source!S"&amp;MATCH('Chi tiết'!B414,Source!$B$1:$B$1000,0)&amp;":S"&amp;MATCH('Chi tiết'!B414,Source!$B$1:$B$1000,0)+COUNTIF(Source!$B$1:$B$1000,'Chi tiết'!B414)),0),1))</f>
        <v/>
      </c>
      <c r="V414" s="2" t="str">
        <f>IF(B412="","",IF(N414&lt;='Báo cáo'!$C$9,N414,""))</f>
        <v/>
      </c>
    </row>
    <row r="415" spans="1:22" x14ac:dyDescent="0.25">
      <c r="A415" t="str">
        <v/>
      </c>
      <c r="B415" t="str">
        <v/>
      </c>
      <c r="C415" s="21" t="str">
        <v/>
      </c>
      <c r="D415" s="21" t="str">
        <v/>
      </c>
      <c r="E415" s="21" t="str">
        <v/>
      </c>
      <c r="F415" s="21" t="str">
        <v/>
      </c>
      <c r="G415" s="21" t="str">
        <v/>
      </c>
      <c r="H415" s="21" t="str">
        <v/>
      </c>
      <c r="I415" s="21" t="str">
        <v/>
      </c>
      <c r="J415" s="21" t="str">
        <v/>
      </c>
      <c r="K415" s="21" t="str">
        <v/>
      </c>
      <c r="L415" s="23" t="str">
        <f t="shared" si="36"/>
        <v/>
      </c>
      <c r="M415" s="24" t="str">
        <f t="shared" si="37"/>
        <v/>
      </c>
      <c r="N415" s="15" t="str">
        <f t="shared" si="38"/>
        <v/>
      </c>
      <c r="O415" s="23" t="str">
        <f t="shared" si="39"/>
        <v/>
      </c>
      <c r="P415" s="23" t="str">
        <f>IF(B415="","",
IF(NOT(ISNUMBER(H415)),"Vắng",
IF(C415=1,IF(INDEX(Source!$A$1:$Q$1000,MATCH('Chi tiết'!B415,Source!$B$1:$B$1000,0),16)&lt;'Báo cáo'!$C$5,"Đi làm","Chốt trễ"),
IF(AND(C415=2,O415="Chốt trễ"),IF(INDEX(Source!$A$1:$Q$1000,MATCH('Chi tiết'!B415,Source!$B$1:$B$1000,0)+1,16)&lt;'Báo cáo'!$C$5,"Đi làm","Chốt trễ"),
IF(AND(C415=12,O415="Đi làm"),IF(INDEX(Source!$A$1:$Q$1000,MATCH('Chi tiết'!B415,Source!$B$1:$B$1000,0)+COUNTIFS(Source!$B$1:$B$1000,B415,Source!$Q$1:$Q$1000,"Sáng"),16)&lt;'Báo cáo'!$C$5,"Đi làm","Chốt trễ"),IF(O415="Chốt trễ",IF(INDEX(Source!$A$1:$Q$1000,MATCH('Chi tiết'!B415,Source!$B$1:$B$1000,0)+1,16)&lt;'Báo cáo'!$C$5,"Đi làm","Chốt trễ"),IF(INDEX(Source!$A$1:$Q$1000,MATCH('Chi tiết'!B415,Source!$B$1:$B$1000,0)+COUNTIFS(Source!$B$1:$B$1000,B415,Source!$Q$1:$Q$1000,"Sáng"),16)&lt;'Báo cáo'!$C$5,"Đi làm","Chốt trễ")))))))</f>
        <v/>
      </c>
      <c r="Q415" s="23" t="str">
        <f t="shared" si="40"/>
        <v/>
      </c>
      <c r="R415" s="14" t="str">
        <f t="shared" si="41"/>
        <v/>
      </c>
      <c r="S415" t="str">
        <f>IF(OR(_xlfn.NUMBERVALUE(E415)&gt;='Báo cáo'!$C$6,_xlfn.NUMBERVALUE(I415)&gt;='Báo cáo'!$C$6),CONCATENATE(_xlfn.NUMBERVALUE(E415),"/",_xlfn.NUMBERVALUE(I415)),"")</f>
        <v/>
      </c>
      <c r="T415" t="str">
        <f>IF(Q415="Vắng","",IF(M415&lt;='Báo cáo'!$C$7,M415,""))</f>
        <v/>
      </c>
      <c r="U415" t="str">
        <f ca="1">IF(COUNTIFS(Source!$B$1:$B$1000,'Chi tiết'!B415,Source!$S$1:$S$1000,"Có")=0,"",INDEX(Source!$A$1:$S$1000,MATCH('Chi tiết'!B415,Source!$B$1:$B$1000,0)-1+MATCH("Có",INDIRECT("Source!S"&amp;MATCH('Chi tiết'!B415,Source!$B$1:$B$1000,0)&amp;":S"&amp;MATCH('Chi tiết'!B415,Source!$B$1:$B$1000,0)+COUNTIF(Source!$B$1:$B$1000,'Chi tiết'!B415)),0),1))</f>
        <v/>
      </c>
      <c r="V415" s="2" t="str">
        <f>IF(B413="","",IF(N415&lt;='Báo cáo'!$C$9,N415,""))</f>
        <v/>
      </c>
    </row>
    <row r="416" spans="1:22" x14ac:dyDescent="0.25">
      <c r="A416" t="str">
        <v/>
      </c>
      <c r="B416" t="str">
        <v/>
      </c>
      <c r="C416" s="21" t="str">
        <v/>
      </c>
      <c r="D416" s="21" t="str">
        <v/>
      </c>
      <c r="E416" s="21" t="str">
        <v/>
      </c>
      <c r="F416" s="21" t="str">
        <v/>
      </c>
      <c r="G416" s="21" t="str">
        <v/>
      </c>
      <c r="H416" s="21" t="str">
        <v/>
      </c>
      <c r="I416" s="21" t="str">
        <v/>
      </c>
      <c r="J416" s="21" t="str">
        <v/>
      </c>
      <c r="K416" s="21" t="str">
        <v/>
      </c>
      <c r="L416" s="23" t="str">
        <f t="shared" si="36"/>
        <v/>
      </c>
      <c r="M416" s="24" t="str">
        <f t="shared" si="37"/>
        <v/>
      </c>
      <c r="N416" s="15" t="str">
        <f t="shared" si="38"/>
        <v/>
      </c>
      <c r="O416" s="23" t="str">
        <f t="shared" si="39"/>
        <v/>
      </c>
      <c r="P416" s="23" t="str">
        <f>IF(B416="","",
IF(NOT(ISNUMBER(H416)),"Vắng",
IF(C416=1,IF(INDEX(Source!$A$1:$Q$1000,MATCH('Chi tiết'!B416,Source!$B$1:$B$1000,0),16)&lt;'Báo cáo'!$C$5,"Đi làm","Chốt trễ"),
IF(AND(C416=2,O416="Chốt trễ"),IF(INDEX(Source!$A$1:$Q$1000,MATCH('Chi tiết'!B416,Source!$B$1:$B$1000,0)+1,16)&lt;'Báo cáo'!$C$5,"Đi làm","Chốt trễ"),
IF(AND(C416=12,O416="Đi làm"),IF(INDEX(Source!$A$1:$Q$1000,MATCH('Chi tiết'!B416,Source!$B$1:$B$1000,0)+COUNTIFS(Source!$B$1:$B$1000,B416,Source!$Q$1:$Q$1000,"Sáng"),16)&lt;'Báo cáo'!$C$5,"Đi làm","Chốt trễ"),IF(O416="Chốt trễ",IF(INDEX(Source!$A$1:$Q$1000,MATCH('Chi tiết'!B416,Source!$B$1:$B$1000,0)+1,16)&lt;'Báo cáo'!$C$5,"Đi làm","Chốt trễ"),IF(INDEX(Source!$A$1:$Q$1000,MATCH('Chi tiết'!B416,Source!$B$1:$B$1000,0)+COUNTIFS(Source!$B$1:$B$1000,B416,Source!$Q$1:$Q$1000,"Sáng"),16)&lt;'Báo cáo'!$C$5,"Đi làm","Chốt trễ")))))))</f>
        <v/>
      </c>
      <c r="Q416" s="23" t="str">
        <f t="shared" si="40"/>
        <v/>
      </c>
      <c r="R416" s="14" t="str">
        <f t="shared" si="41"/>
        <v/>
      </c>
      <c r="S416" t="str">
        <f>IF(OR(_xlfn.NUMBERVALUE(E416)&gt;='Báo cáo'!$C$6,_xlfn.NUMBERVALUE(I416)&gt;='Báo cáo'!$C$6),CONCATENATE(_xlfn.NUMBERVALUE(E416),"/",_xlfn.NUMBERVALUE(I416)),"")</f>
        <v/>
      </c>
      <c r="T416" t="str">
        <f>IF(Q416="Vắng","",IF(M416&lt;='Báo cáo'!$C$7,M416,""))</f>
        <v/>
      </c>
      <c r="U416" t="str">
        <f ca="1">IF(COUNTIFS(Source!$B$1:$B$1000,'Chi tiết'!B416,Source!$S$1:$S$1000,"Có")=0,"",INDEX(Source!$A$1:$S$1000,MATCH('Chi tiết'!B416,Source!$B$1:$B$1000,0)-1+MATCH("Có",INDIRECT("Source!S"&amp;MATCH('Chi tiết'!B416,Source!$B$1:$B$1000,0)&amp;":S"&amp;MATCH('Chi tiết'!B416,Source!$B$1:$B$1000,0)+COUNTIF(Source!$B$1:$B$1000,'Chi tiết'!B416)),0),1))</f>
        <v/>
      </c>
      <c r="V416" s="2" t="str">
        <f>IF(B414="","",IF(N416&lt;='Báo cáo'!$C$9,N416,""))</f>
        <v/>
      </c>
    </row>
    <row r="417" spans="1:22" x14ac:dyDescent="0.25">
      <c r="A417" t="str">
        <v/>
      </c>
      <c r="B417" t="str">
        <v/>
      </c>
      <c r="C417" s="21" t="str">
        <v/>
      </c>
      <c r="D417" s="21" t="str">
        <v/>
      </c>
      <c r="E417" s="21" t="str">
        <v/>
      </c>
      <c r="F417" s="21" t="str">
        <v/>
      </c>
      <c r="G417" s="21" t="str">
        <v/>
      </c>
      <c r="H417" s="21" t="str">
        <v/>
      </c>
      <c r="I417" s="21" t="str">
        <v/>
      </c>
      <c r="J417" s="21" t="str">
        <v/>
      </c>
      <c r="K417" s="21" t="str">
        <v/>
      </c>
      <c r="L417" s="23" t="str">
        <f t="shared" si="36"/>
        <v/>
      </c>
      <c r="M417" s="24" t="str">
        <f t="shared" si="37"/>
        <v/>
      </c>
      <c r="N417" s="15" t="str">
        <f t="shared" si="38"/>
        <v/>
      </c>
      <c r="O417" s="23" t="str">
        <f t="shared" si="39"/>
        <v/>
      </c>
      <c r="P417" s="23" t="str">
        <f>IF(B417="","",
IF(NOT(ISNUMBER(H417)),"Vắng",
IF(C417=1,IF(INDEX(Source!$A$1:$Q$1000,MATCH('Chi tiết'!B417,Source!$B$1:$B$1000,0),16)&lt;'Báo cáo'!$C$5,"Đi làm","Chốt trễ"),
IF(AND(C417=2,O417="Chốt trễ"),IF(INDEX(Source!$A$1:$Q$1000,MATCH('Chi tiết'!B417,Source!$B$1:$B$1000,0)+1,16)&lt;'Báo cáo'!$C$5,"Đi làm","Chốt trễ"),
IF(AND(C417=12,O417="Đi làm"),IF(INDEX(Source!$A$1:$Q$1000,MATCH('Chi tiết'!B417,Source!$B$1:$B$1000,0)+COUNTIFS(Source!$B$1:$B$1000,B417,Source!$Q$1:$Q$1000,"Sáng"),16)&lt;'Báo cáo'!$C$5,"Đi làm","Chốt trễ"),IF(O417="Chốt trễ",IF(INDEX(Source!$A$1:$Q$1000,MATCH('Chi tiết'!B417,Source!$B$1:$B$1000,0)+1,16)&lt;'Báo cáo'!$C$5,"Đi làm","Chốt trễ"),IF(INDEX(Source!$A$1:$Q$1000,MATCH('Chi tiết'!B417,Source!$B$1:$B$1000,0)+COUNTIFS(Source!$B$1:$B$1000,B417,Source!$Q$1:$Q$1000,"Sáng"),16)&lt;'Báo cáo'!$C$5,"Đi làm","Chốt trễ")))))))</f>
        <v/>
      </c>
      <c r="Q417" s="23" t="str">
        <f t="shared" si="40"/>
        <v/>
      </c>
      <c r="R417" s="14" t="str">
        <f t="shared" si="41"/>
        <v/>
      </c>
      <c r="S417" t="str">
        <f>IF(OR(_xlfn.NUMBERVALUE(E417)&gt;='Báo cáo'!$C$6,_xlfn.NUMBERVALUE(I417)&gt;='Báo cáo'!$C$6),CONCATENATE(_xlfn.NUMBERVALUE(E417),"/",_xlfn.NUMBERVALUE(I417)),"")</f>
        <v/>
      </c>
      <c r="T417" t="str">
        <f>IF(Q417="Vắng","",IF(M417&lt;='Báo cáo'!$C$7,M417,""))</f>
        <v/>
      </c>
      <c r="U417" t="str">
        <f ca="1">IF(COUNTIFS(Source!$B$1:$B$1000,'Chi tiết'!B417,Source!$S$1:$S$1000,"Có")=0,"",INDEX(Source!$A$1:$S$1000,MATCH('Chi tiết'!B417,Source!$B$1:$B$1000,0)-1+MATCH("Có",INDIRECT("Source!S"&amp;MATCH('Chi tiết'!B417,Source!$B$1:$B$1000,0)&amp;":S"&amp;MATCH('Chi tiết'!B417,Source!$B$1:$B$1000,0)+COUNTIF(Source!$B$1:$B$1000,'Chi tiết'!B417)),0),1))</f>
        <v/>
      </c>
      <c r="V417" s="2" t="str">
        <f>IF(B415="","",IF(N417&lt;='Báo cáo'!$C$9,N417,""))</f>
        <v/>
      </c>
    </row>
    <row r="418" spans="1:22" x14ac:dyDescent="0.25">
      <c r="A418" t="str">
        <v/>
      </c>
      <c r="B418" t="str">
        <v/>
      </c>
      <c r="C418" s="21" t="str">
        <v/>
      </c>
      <c r="D418" s="21" t="str">
        <v/>
      </c>
      <c r="E418" s="21" t="str">
        <v/>
      </c>
      <c r="F418" s="21" t="str">
        <v/>
      </c>
      <c r="G418" s="21" t="str">
        <v/>
      </c>
      <c r="H418" s="21" t="str">
        <v/>
      </c>
      <c r="I418" s="21" t="str">
        <v/>
      </c>
      <c r="J418" s="21" t="str">
        <v/>
      </c>
      <c r="K418" s="21" t="str">
        <v/>
      </c>
      <c r="L418" s="23" t="str">
        <f t="shared" si="36"/>
        <v/>
      </c>
      <c r="M418" s="24" t="str">
        <f t="shared" si="37"/>
        <v/>
      </c>
      <c r="N418" s="15" t="str">
        <f t="shared" si="38"/>
        <v/>
      </c>
      <c r="O418" s="23" t="str">
        <f t="shared" si="39"/>
        <v/>
      </c>
      <c r="P418" s="23" t="str">
        <f>IF(B418="","",
IF(NOT(ISNUMBER(H418)),"Vắng",
IF(C418=1,IF(INDEX(Source!$A$1:$Q$1000,MATCH('Chi tiết'!B418,Source!$B$1:$B$1000,0),16)&lt;'Báo cáo'!$C$5,"Đi làm","Chốt trễ"),
IF(AND(C418=2,O418="Chốt trễ"),IF(INDEX(Source!$A$1:$Q$1000,MATCH('Chi tiết'!B418,Source!$B$1:$B$1000,0)+1,16)&lt;'Báo cáo'!$C$5,"Đi làm","Chốt trễ"),
IF(AND(C418=12,O418="Đi làm"),IF(INDEX(Source!$A$1:$Q$1000,MATCH('Chi tiết'!B418,Source!$B$1:$B$1000,0)+COUNTIFS(Source!$B$1:$B$1000,B418,Source!$Q$1:$Q$1000,"Sáng"),16)&lt;'Báo cáo'!$C$5,"Đi làm","Chốt trễ"),IF(O418="Chốt trễ",IF(INDEX(Source!$A$1:$Q$1000,MATCH('Chi tiết'!B418,Source!$B$1:$B$1000,0)+1,16)&lt;'Báo cáo'!$C$5,"Đi làm","Chốt trễ"),IF(INDEX(Source!$A$1:$Q$1000,MATCH('Chi tiết'!B418,Source!$B$1:$B$1000,0)+COUNTIFS(Source!$B$1:$B$1000,B418,Source!$Q$1:$Q$1000,"Sáng"),16)&lt;'Báo cáo'!$C$5,"Đi làm","Chốt trễ")))))))</f>
        <v/>
      </c>
      <c r="Q418" s="23" t="str">
        <f t="shared" si="40"/>
        <v/>
      </c>
      <c r="R418" s="14" t="str">
        <f t="shared" si="41"/>
        <v/>
      </c>
      <c r="S418" t="str">
        <f>IF(OR(_xlfn.NUMBERVALUE(E418)&gt;='Báo cáo'!$C$6,_xlfn.NUMBERVALUE(I418)&gt;='Báo cáo'!$C$6),CONCATENATE(_xlfn.NUMBERVALUE(E418),"/",_xlfn.NUMBERVALUE(I418)),"")</f>
        <v/>
      </c>
      <c r="T418" t="str">
        <f>IF(Q418="Vắng","",IF(M418&lt;='Báo cáo'!$C$7,M418,""))</f>
        <v/>
      </c>
      <c r="U418" t="str">
        <f ca="1">IF(COUNTIFS(Source!$B$1:$B$1000,'Chi tiết'!B418,Source!$S$1:$S$1000,"Có")=0,"",INDEX(Source!$A$1:$S$1000,MATCH('Chi tiết'!B418,Source!$B$1:$B$1000,0)-1+MATCH("Có",INDIRECT("Source!S"&amp;MATCH('Chi tiết'!B418,Source!$B$1:$B$1000,0)&amp;":S"&amp;MATCH('Chi tiết'!B418,Source!$B$1:$B$1000,0)+COUNTIF(Source!$B$1:$B$1000,'Chi tiết'!B418)),0),1))</f>
        <v/>
      </c>
      <c r="V418" s="2" t="str">
        <f>IF(B416="","",IF(N418&lt;='Báo cáo'!$C$9,N418,""))</f>
        <v/>
      </c>
    </row>
    <row r="419" spans="1:22" x14ac:dyDescent="0.25">
      <c r="A419" t="str">
        <v/>
      </c>
      <c r="B419" t="str">
        <v/>
      </c>
      <c r="C419" s="21" t="str">
        <v/>
      </c>
      <c r="D419" s="21" t="str">
        <v/>
      </c>
      <c r="E419" s="21" t="str">
        <v/>
      </c>
      <c r="F419" s="21" t="str">
        <v/>
      </c>
      <c r="G419" s="21" t="str">
        <v/>
      </c>
      <c r="H419" s="21" t="str">
        <v/>
      </c>
      <c r="I419" s="21" t="str">
        <v/>
      </c>
      <c r="J419" s="21" t="str">
        <v/>
      </c>
      <c r="K419" s="21" t="str">
        <v/>
      </c>
      <c r="L419" s="23" t="str">
        <f t="shared" si="36"/>
        <v/>
      </c>
      <c r="M419" s="24" t="str">
        <f t="shared" si="37"/>
        <v/>
      </c>
      <c r="N419" s="15" t="str">
        <f t="shared" si="38"/>
        <v/>
      </c>
      <c r="O419" s="23" t="str">
        <f t="shared" si="39"/>
        <v/>
      </c>
      <c r="P419" s="23" t="str">
        <f>IF(B419="","",
IF(NOT(ISNUMBER(H419)),"Vắng",
IF(C419=1,IF(INDEX(Source!$A$1:$Q$1000,MATCH('Chi tiết'!B419,Source!$B$1:$B$1000,0),16)&lt;'Báo cáo'!$C$5,"Đi làm","Chốt trễ"),
IF(AND(C419=2,O419="Chốt trễ"),IF(INDEX(Source!$A$1:$Q$1000,MATCH('Chi tiết'!B419,Source!$B$1:$B$1000,0)+1,16)&lt;'Báo cáo'!$C$5,"Đi làm","Chốt trễ"),
IF(AND(C419=12,O419="Đi làm"),IF(INDEX(Source!$A$1:$Q$1000,MATCH('Chi tiết'!B419,Source!$B$1:$B$1000,0)+COUNTIFS(Source!$B$1:$B$1000,B419,Source!$Q$1:$Q$1000,"Sáng"),16)&lt;'Báo cáo'!$C$5,"Đi làm","Chốt trễ"),IF(O419="Chốt trễ",IF(INDEX(Source!$A$1:$Q$1000,MATCH('Chi tiết'!B419,Source!$B$1:$B$1000,0)+1,16)&lt;'Báo cáo'!$C$5,"Đi làm","Chốt trễ"),IF(INDEX(Source!$A$1:$Q$1000,MATCH('Chi tiết'!B419,Source!$B$1:$B$1000,0)+COUNTIFS(Source!$B$1:$B$1000,B419,Source!$Q$1:$Q$1000,"Sáng"),16)&lt;'Báo cáo'!$C$5,"Đi làm","Chốt trễ")))))))</f>
        <v/>
      </c>
      <c r="Q419" s="23" t="str">
        <f t="shared" si="40"/>
        <v/>
      </c>
      <c r="R419" s="14" t="str">
        <f t="shared" si="41"/>
        <v/>
      </c>
      <c r="S419" t="str">
        <f>IF(OR(_xlfn.NUMBERVALUE(E419)&gt;='Báo cáo'!$C$6,_xlfn.NUMBERVALUE(I419)&gt;='Báo cáo'!$C$6),CONCATENATE(_xlfn.NUMBERVALUE(E419),"/",_xlfn.NUMBERVALUE(I419)),"")</f>
        <v/>
      </c>
      <c r="T419" t="str">
        <f>IF(Q419="Vắng","",IF(M419&lt;='Báo cáo'!$C$7,M419,""))</f>
        <v/>
      </c>
      <c r="U419" t="str">
        <f ca="1">IF(COUNTIFS(Source!$B$1:$B$1000,'Chi tiết'!B419,Source!$S$1:$S$1000,"Có")=0,"",INDEX(Source!$A$1:$S$1000,MATCH('Chi tiết'!B419,Source!$B$1:$B$1000,0)-1+MATCH("Có",INDIRECT("Source!S"&amp;MATCH('Chi tiết'!B419,Source!$B$1:$B$1000,0)&amp;":S"&amp;MATCH('Chi tiết'!B419,Source!$B$1:$B$1000,0)+COUNTIF(Source!$B$1:$B$1000,'Chi tiết'!B419)),0),1))</f>
        <v/>
      </c>
      <c r="V419" s="2" t="str">
        <f>IF(B417="","",IF(N419&lt;='Báo cáo'!$C$9,N419,""))</f>
        <v/>
      </c>
    </row>
    <row r="420" spans="1:22" x14ac:dyDescent="0.25">
      <c r="A420" t="str">
        <v/>
      </c>
      <c r="B420" t="str">
        <v/>
      </c>
      <c r="C420" s="21" t="str">
        <v/>
      </c>
      <c r="D420" s="21" t="str">
        <v/>
      </c>
      <c r="E420" s="21" t="str">
        <v/>
      </c>
      <c r="F420" s="21" t="str">
        <v/>
      </c>
      <c r="G420" s="21" t="str">
        <v/>
      </c>
      <c r="H420" s="21" t="str">
        <v/>
      </c>
      <c r="I420" s="21" t="str">
        <v/>
      </c>
      <c r="J420" s="21" t="str">
        <v/>
      </c>
      <c r="K420" s="21" t="str">
        <v/>
      </c>
      <c r="L420" s="23" t="str">
        <f t="shared" si="36"/>
        <v/>
      </c>
      <c r="M420" s="24" t="str">
        <f t="shared" si="37"/>
        <v/>
      </c>
      <c r="N420" s="15" t="str">
        <f t="shared" si="38"/>
        <v/>
      </c>
      <c r="O420" s="23" t="str">
        <f t="shared" si="39"/>
        <v/>
      </c>
      <c r="P420" s="23" t="str">
        <f>IF(B420="","",
IF(NOT(ISNUMBER(H420)),"Vắng",
IF(C420=1,IF(INDEX(Source!$A$1:$Q$1000,MATCH('Chi tiết'!B420,Source!$B$1:$B$1000,0),16)&lt;'Báo cáo'!$C$5,"Đi làm","Chốt trễ"),
IF(AND(C420=2,O420="Chốt trễ"),IF(INDEX(Source!$A$1:$Q$1000,MATCH('Chi tiết'!B420,Source!$B$1:$B$1000,0)+1,16)&lt;'Báo cáo'!$C$5,"Đi làm","Chốt trễ"),
IF(AND(C420=12,O420="Đi làm"),IF(INDEX(Source!$A$1:$Q$1000,MATCH('Chi tiết'!B420,Source!$B$1:$B$1000,0)+COUNTIFS(Source!$B$1:$B$1000,B420,Source!$Q$1:$Q$1000,"Sáng"),16)&lt;'Báo cáo'!$C$5,"Đi làm","Chốt trễ"),IF(O420="Chốt trễ",IF(INDEX(Source!$A$1:$Q$1000,MATCH('Chi tiết'!B420,Source!$B$1:$B$1000,0)+1,16)&lt;'Báo cáo'!$C$5,"Đi làm","Chốt trễ"),IF(INDEX(Source!$A$1:$Q$1000,MATCH('Chi tiết'!B420,Source!$B$1:$B$1000,0)+COUNTIFS(Source!$B$1:$B$1000,B420,Source!$Q$1:$Q$1000,"Sáng"),16)&lt;'Báo cáo'!$C$5,"Đi làm","Chốt trễ")))))))</f>
        <v/>
      </c>
      <c r="Q420" s="23" t="str">
        <f t="shared" si="40"/>
        <v/>
      </c>
      <c r="R420" s="14" t="str">
        <f t="shared" si="41"/>
        <v/>
      </c>
      <c r="S420" t="str">
        <f>IF(OR(_xlfn.NUMBERVALUE(E420)&gt;='Báo cáo'!$C$6,_xlfn.NUMBERVALUE(I420)&gt;='Báo cáo'!$C$6),CONCATENATE(_xlfn.NUMBERVALUE(E420),"/",_xlfn.NUMBERVALUE(I420)),"")</f>
        <v/>
      </c>
      <c r="T420" t="str">
        <f>IF(Q420="Vắng","",IF(M420&lt;='Báo cáo'!$C$7,M420,""))</f>
        <v/>
      </c>
      <c r="U420" t="str">
        <f ca="1">IF(COUNTIFS(Source!$B$1:$B$1000,'Chi tiết'!B420,Source!$S$1:$S$1000,"Có")=0,"",INDEX(Source!$A$1:$S$1000,MATCH('Chi tiết'!B420,Source!$B$1:$B$1000,0)-1+MATCH("Có",INDIRECT("Source!S"&amp;MATCH('Chi tiết'!B420,Source!$B$1:$B$1000,0)&amp;":S"&amp;MATCH('Chi tiết'!B420,Source!$B$1:$B$1000,0)+COUNTIF(Source!$B$1:$B$1000,'Chi tiết'!B420)),0),1))</f>
        <v/>
      </c>
      <c r="V420" s="2" t="str">
        <f>IF(B418="","",IF(N420&lt;='Báo cáo'!$C$9,N420,""))</f>
        <v/>
      </c>
    </row>
    <row r="421" spans="1:22" x14ac:dyDescent="0.25">
      <c r="A421" t="str">
        <v/>
      </c>
      <c r="B421" t="str">
        <v/>
      </c>
      <c r="C421" s="21" t="str">
        <v/>
      </c>
      <c r="D421" s="21" t="str">
        <v/>
      </c>
      <c r="E421" s="21" t="str">
        <v/>
      </c>
      <c r="F421" s="21" t="str">
        <v/>
      </c>
      <c r="G421" s="21" t="str">
        <v/>
      </c>
      <c r="H421" s="21" t="str">
        <v/>
      </c>
      <c r="I421" s="21" t="str">
        <v/>
      </c>
      <c r="J421" s="21" t="str">
        <v/>
      </c>
      <c r="K421" s="21" t="str">
        <v/>
      </c>
      <c r="L421" s="23" t="str">
        <f t="shared" si="36"/>
        <v/>
      </c>
      <c r="M421" s="24" t="str">
        <f t="shared" si="37"/>
        <v/>
      </c>
      <c r="N421" s="15" t="str">
        <f t="shared" si="38"/>
        <v/>
      </c>
      <c r="O421" s="23" t="str">
        <f t="shared" si="39"/>
        <v/>
      </c>
      <c r="P421" s="23" t="str">
        <f>IF(B421="","",
IF(NOT(ISNUMBER(H421)),"Vắng",
IF(C421=1,IF(INDEX(Source!$A$1:$Q$1000,MATCH('Chi tiết'!B421,Source!$B$1:$B$1000,0),16)&lt;'Báo cáo'!$C$5,"Đi làm","Chốt trễ"),
IF(AND(C421=2,O421="Chốt trễ"),IF(INDEX(Source!$A$1:$Q$1000,MATCH('Chi tiết'!B421,Source!$B$1:$B$1000,0)+1,16)&lt;'Báo cáo'!$C$5,"Đi làm","Chốt trễ"),
IF(AND(C421=12,O421="Đi làm"),IF(INDEX(Source!$A$1:$Q$1000,MATCH('Chi tiết'!B421,Source!$B$1:$B$1000,0)+COUNTIFS(Source!$B$1:$B$1000,B421,Source!$Q$1:$Q$1000,"Sáng"),16)&lt;'Báo cáo'!$C$5,"Đi làm","Chốt trễ"),IF(O421="Chốt trễ",IF(INDEX(Source!$A$1:$Q$1000,MATCH('Chi tiết'!B421,Source!$B$1:$B$1000,0)+1,16)&lt;'Báo cáo'!$C$5,"Đi làm","Chốt trễ"),IF(INDEX(Source!$A$1:$Q$1000,MATCH('Chi tiết'!B421,Source!$B$1:$B$1000,0)+COUNTIFS(Source!$B$1:$B$1000,B421,Source!$Q$1:$Q$1000,"Sáng"),16)&lt;'Báo cáo'!$C$5,"Đi làm","Chốt trễ")))))))</f>
        <v/>
      </c>
      <c r="Q421" s="23" t="str">
        <f t="shared" si="40"/>
        <v/>
      </c>
      <c r="R421" s="14" t="str">
        <f t="shared" si="41"/>
        <v/>
      </c>
      <c r="S421" t="str">
        <f>IF(OR(_xlfn.NUMBERVALUE(E421)&gt;='Báo cáo'!$C$6,_xlfn.NUMBERVALUE(I421)&gt;='Báo cáo'!$C$6),CONCATENATE(_xlfn.NUMBERVALUE(E421),"/",_xlfn.NUMBERVALUE(I421)),"")</f>
        <v/>
      </c>
      <c r="T421" t="str">
        <f>IF(Q421="Vắng","",IF(M421&lt;='Báo cáo'!$C$7,M421,""))</f>
        <v/>
      </c>
      <c r="U421" t="str">
        <f ca="1">IF(COUNTIFS(Source!$B$1:$B$1000,'Chi tiết'!B421,Source!$S$1:$S$1000,"Có")=0,"",INDEX(Source!$A$1:$S$1000,MATCH('Chi tiết'!B421,Source!$B$1:$B$1000,0)-1+MATCH("Có",INDIRECT("Source!S"&amp;MATCH('Chi tiết'!B421,Source!$B$1:$B$1000,0)&amp;":S"&amp;MATCH('Chi tiết'!B421,Source!$B$1:$B$1000,0)+COUNTIF(Source!$B$1:$B$1000,'Chi tiết'!B421)),0),1))</f>
        <v/>
      </c>
      <c r="V421" s="2" t="str">
        <f>IF(B419="","",IF(N421&lt;='Báo cáo'!$C$9,N421,""))</f>
        <v/>
      </c>
    </row>
    <row r="422" spans="1:22" x14ac:dyDescent="0.25">
      <c r="A422" t="str">
        <v/>
      </c>
      <c r="B422" t="str">
        <v/>
      </c>
      <c r="C422" s="21" t="str">
        <v/>
      </c>
      <c r="D422" s="21" t="str">
        <v/>
      </c>
      <c r="E422" s="21" t="str">
        <v/>
      </c>
      <c r="F422" s="21" t="str">
        <v/>
      </c>
      <c r="G422" s="21" t="str">
        <v/>
      </c>
      <c r="H422" s="21" t="str">
        <v/>
      </c>
      <c r="I422" s="21" t="str">
        <v/>
      </c>
      <c r="J422" s="21" t="str">
        <v/>
      </c>
      <c r="K422" s="21" t="str">
        <v/>
      </c>
      <c r="L422" s="23" t="str">
        <f t="shared" si="36"/>
        <v/>
      </c>
      <c r="M422" s="24" t="str">
        <f t="shared" si="37"/>
        <v/>
      </c>
      <c r="N422" s="15" t="str">
        <f t="shared" si="38"/>
        <v/>
      </c>
      <c r="O422" s="23" t="str">
        <f t="shared" si="39"/>
        <v/>
      </c>
      <c r="P422" s="23" t="str">
        <f>IF(B422="","",
IF(NOT(ISNUMBER(H422)),"Vắng",
IF(C422=1,IF(INDEX(Source!$A$1:$Q$1000,MATCH('Chi tiết'!B422,Source!$B$1:$B$1000,0),16)&lt;'Báo cáo'!$C$5,"Đi làm","Chốt trễ"),
IF(AND(C422=2,O422="Chốt trễ"),IF(INDEX(Source!$A$1:$Q$1000,MATCH('Chi tiết'!B422,Source!$B$1:$B$1000,0)+1,16)&lt;'Báo cáo'!$C$5,"Đi làm","Chốt trễ"),
IF(AND(C422=12,O422="Đi làm"),IF(INDEX(Source!$A$1:$Q$1000,MATCH('Chi tiết'!B422,Source!$B$1:$B$1000,0)+COUNTIFS(Source!$B$1:$B$1000,B422,Source!$Q$1:$Q$1000,"Sáng"),16)&lt;'Báo cáo'!$C$5,"Đi làm","Chốt trễ"),IF(O422="Chốt trễ",IF(INDEX(Source!$A$1:$Q$1000,MATCH('Chi tiết'!B422,Source!$B$1:$B$1000,0)+1,16)&lt;'Báo cáo'!$C$5,"Đi làm","Chốt trễ"),IF(INDEX(Source!$A$1:$Q$1000,MATCH('Chi tiết'!B422,Source!$B$1:$B$1000,0)+COUNTIFS(Source!$B$1:$B$1000,B422,Source!$Q$1:$Q$1000,"Sáng"),16)&lt;'Báo cáo'!$C$5,"Đi làm","Chốt trễ")))))))</f>
        <v/>
      </c>
      <c r="Q422" s="23" t="str">
        <f t="shared" si="40"/>
        <v/>
      </c>
      <c r="R422" s="14" t="str">
        <f t="shared" si="41"/>
        <v/>
      </c>
      <c r="S422" t="str">
        <f>IF(OR(_xlfn.NUMBERVALUE(E422)&gt;='Báo cáo'!$C$6,_xlfn.NUMBERVALUE(I422)&gt;='Báo cáo'!$C$6),CONCATENATE(_xlfn.NUMBERVALUE(E422),"/",_xlfn.NUMBERVALUE(I422)),"")</f>
        <v/>
      </c>
      <c r="T422" t="str">
        <f>IF(Q422="Vắng","",IF(M422&lt;='Báo cáo'!$C$7,M422,""))</f>
        <v/>
      </c>
      <c r="U422" t="str">
        <f ca="1">IF(COUNTIFS(Source!$B$1:$B$1000,'Chi tiết'!B422,Source!$S$1:$S$1000,"Có")=0,"",INDEX(Source!$A$1:$S$1000,MATCH('Chi tiết'!B422,Source!$B$1:$B$1000,0)-1+MATCH("Có",INDIRECT("Source!S"&amp;MATCH('Chi tiết'!B422,Source!$B$1:$B$1000,0)&amp;":S"&amp;MATCH('Chi tiết'!B422,Source!$B$1:$B$1000,0)+COUNTIF(Source!$B$1:$B$1000,'Chi tiết'!B422)),0),1))</f>
        <v/>
      </c>
      <c r="V422" s="2" t="str">
        <f>IF(B420="","",IF(N422&lt;='Báo cáo'!$C$9,N422,""))</f>
        <v/>
      </c>
    </row>
    <row r="423" spans="1:22" x14ac:dyDescent="0.25">
      <c r="A423" t="str">
        <v/>
      </c>
      <c r="B423" t="str">
        <v/>
      </c>
      <c r="C423" s="21" t="str">
        <v/>
      </c>
      <c r="D423" s="21" t="str">
        <v/>
      </c>
      <c r="E423" s="21" t="str">
        <v/>
      </c>
      <c r="F423" s="21" t="str">
        <v/>
      </c>
      <c r="G423" s="21" t="str">
        <v/>
      </c>
      <c r="H423" s="21" t="str">
        <v/>
      </c>
      <c r="I423" s="21" t="str">
        <v/>
      </c>
      <c r="J423" s="21" t="str">
        <v/>
      </c>
      <c r="K423" s="21" t="str">
        <v/>
      </c>
      <c r="L423" s="23" t="str">
        <f t="shared" si="36"/>
        <v/>
      </c>
      <c r="M423" s="24" t="str">
        <f t="shared" si="37"/>
        <v/>
      </c>
      <c r="N423" s="15" t="str">
        <f t="shared" si="38"/>
        <v/>
      </c>
      <c r="O423" s="23" t="str">
        <f t="shared" si="39"/>
        <v/>
      </c>
      <c r="P423" s="23" t="str">
        <f>IF(B423="","",
IF(NOT(ISNUMBER(H423)),"Vắng",
IF(C423=1,IF(INDEX(Source!$A$1:$Q$1000,MATCH('Chi tiết'!B423,Source!$B$1:$B$1000,0),16)&lt;'Báo cáo'!$C$5,"Đi làm","Chốt trễ"),
IF(AND(C423=2,O423="Chốt trễ"),IF(INDEX(Source!$A$1:$Q$1000,MATCH('Chi tiết'!B423,Source!$B$1:$B$1000,0)+1,16)&lt;'Báo cáo'!$C$5,"Đi làm","Chốt trễ"),
IF(AND(C423=12,O423="Đi làm"),IF(INDEX(Source!$A$1:$Q$1000,MATCH('Chi tiết'!B423,Source!$B$1:$B$1000,0)+COUNTIFS(Source!$B$1:$B$1000,B423,Source!$Q$1:$Q$1000,"Sáng"),16)&lt;'Báo cáo'!$C$5,"Đi làm","Chốt trễ"),IF(O423="Chốt trễ",IF(INDEX(Source!$A$1:$Q$1000,MATCH('Chi tiết'!B423,Source!$B$1:$B$1000,0)+1,16)&lt;'Báo cáo'!$C$5,"Đi làm","Chốt trễ"),IF(INDEX(Source!$A$1:$Q$1000,MATCH('Chi tiết'!B423,Source!$B$1:$B$1000,0)+COUNTIFS(Source!$B$1:$B$1000,B423,Source!$Q$1:$Q$1000,"Sáng"),16)&lt;'Báo cáo'!$C$5,"Đi làm","Chốt trễ")))))))</f>
        <v/>
      </c>
      <c r="Q423" s="23" t="str">
        <f t="shared" si="40"/>
        <v/>
      </c>
      <c r="R423" s="14" t="str">
        <f t="shared" si="41"/>
        <v/>
      </c>
      <c r="S423" t="str">
        <f>IF(OR(_xlfn.NUMBERVALUE(E423)&gt;='Báo cáo'!$C$6,_xlfn.NUMBERVALUE(I423)&gt;='Báo cáo'!$C$6),CONCATENATE(_xlfn.NUMBERVALUE(E423),"/",_xlfn.NUMBERVALUE(I423)),"")</f>
        <v/>
      </c>
      <c r="T423" t="str">
        <f>IF(Q423="Vắng","",IF(M423&lt;='Báo cáo'!$C$7,M423,""))</f>
        <v/>
      </c>
      <c r="U423" t="str">
        <f ca="1">IF(COUNTIFS(Source!$B$1:$B$1000,'Chi tiết'!B423,Source!$S$1:$S$1000,"Có")=0,"",INDEX(Source!$A$1:$S$1000,MATCH('Chi tiết'!B423,Source!$B$1:$B$1000,0)-1+MATCH("Có",INDIRECT("Source!S"&amp;MATCH('Chi tiết'!B423,Source!$B$1:$B$1000,0)&amp;":S"&amp;MATCH('Chi tiết'!B423,Source!$B$1:$B$1000,0)+COUNTIF(Source!$B$1:$B$1000,'Chi tiết'!B423)),0),1))</f>
        <v/>
      </c>
      <c r="V423" s="2" t="str">
        <f>IF(B421="","",IF(N423&lt;='Báo cáo'!$C$9,N423,""))</f>
        <v/>
      </c>
    </row>
    <row r="424" spans="1:22" x14ac:dyDescent="0.25">
      <c r="A424" t="str">
        <v/>
      </c>
      <c r="B424" t="str">
        <v/>
      </c>
      <c r="C424" s="21" t="str">
        <v/>
      </c>
      <c r="D424" s="21" t="str">
        <v/>
      </c>
      <c r="E424" s="21" t="str">
        <v/>
      </c>
      <c r="F424" s="21" t="str">
        <v/>
      </c>
      <c r="G424" s="21" t="str">
        <v/>
      </c>
      <c r="H424" s="21" t="str">
        <v/>
      </c>
      <c r="I424" s="21" t="str">
        <v/>
      </c>
      <c r="J424" s="21" t="str">
        <v/>
      </c>
      <c r="K424" s="21" t="str">
        <v/>
      </c>
      <c r="L424" s="23" t="str">
        <f t="shared" si="36"/>
        <v/>
      </c>
      <c r="M424" s="24" t="str">
        <f t="shared" si="37"/>
        <v/>
      </c>
      <c r="N424" s="15" t="str">
        <f t="shared" si="38"/>
        <v/>
      </c>
      <c r="O424" s="23" t="str">
        <f t="shared" si="39"/>
        <v/>
      </c>
      <c r="P424" s="23" t="str">
        <f>IF(B424="","",
IF(NOT(ISNUMBER(H424)),"Vắng",
IF(C424=1,IF(INDEX(Source!$A$1:$Q$1000,MATCH('Chi tiết'!B424,Source!$B$1:$B$1000,0),16)&lt;'Báo cáo'!$C$5,"Đi làm","Chốt trễ"),
IF(AND(C424=2,O424="Chốt trễ"),IF(INDEX(Source!$A$1:$Q$1000,MATCH('Chi tiết'!B424,Source!$B$1:$B$1000,0)+1,16)&lt;'Báo cáo'!$C$5,"Đi làm","Chốt trễ"),
IF(AND(C424=12,O424="Đi làm"),IF(INDEX(Source!$A$1:$Q$1000,MATCH('Chi tiết'!B424,Source!$B$1:$B$1000,0)+COUNTIFS(Source!$B$1:$B$1000,B424,Source!$Q$1:$Q$1000,"Sáng"),16)&lt;'Báo cáo'!$C$5,"Đi làm","Chốt trễ"),IF(O424="Chốt trễ",IF(INDEX(Source!$A$1:$Q$1000,MATCH('Chi tiết'!B424,Source!$B$1:$B$1000,0)+1,16)&lt;'Báo cáo'!$C$5,"Đi làm","Chốt trễ"),IF(INDEX(Source!$A$1:$Q$1000,MATCH('Chi tiết'!B424,Source!$B$1:$B$1000,0)+COUNTIFS(Source!$B$1:$B$1000,B424,Source!$Q$1:$Q$1000,"Sáng"),16)&lt;'Báo cáo'!$C$5,"Đi làm","Chốt trễ")))))))</f>
        <v/>
      </c>
      <c r="Q424" s="23" t="str">
        <f t="shared" si="40"/>
        <v/>
      </c>
      <c r="R424" s="14" t="str">
        <f t="shared" si="41"/>
        <v/>
      </c>
      <c r="S424" t="str">
        <f>IF(OR(_xlfn.NUMBERVALUE(E424)&gt;='Báo cáo'!$C$6,_xlfn.NUMBERVALUE(I424)&gt;='Báo cáo'!$C$6),CONCATENATE(_xlfn.NUMBERVALUE(E424),"/",_xlfn.NUMBERVALUE(I424)),"")</f>
        <v/>
      </c>
      <c r="T424" t="str">
        <f>IF(Q424="Vắng","",IF(M424&lt;='Báo cáo'!$C$7,M424,""))</f>
        <v/>
      </c>
      <c r="U424" t="str">
        <f ca="1">IF(COUNTIFS(Source!$B$1:$B$1000,'Chi tiết'!B424,Source!$S$1:$S$1000,"Có")=0,"",INDEX(Source!$A$1:$S$1000,MATCH('Chi tiết'!B424,Source!$B$1:$B$1000,0)-1+MATCH("Có",INDIRECT("Source!S"&amp;MATCH('Chi tiết'!B424,Source!$B$1:$B$1000,0)&amp;":S"&amp;MATCH('Chi tiết'!B424,Source!$B$1:$B$1000,0)+COUNTIF(Source!$B$1:$B$1000,'Chi tiết'!B424)),0),1))</f>
        <v/>
      </c>
      <c r="V424" s="2" t="str">
        <f>IF(B422="","",IF(N424&lt;='Báo cáo'!$C$9,N424,""))</f>
        <v/>
      </c>
    </row>
    <row r="425" spans="1:22" x14ac:dyDescent="0.25">
      <c r="A425" t="str">
        <v/>
      </c>
      <c r="B425" t="str">
        <v/>
      </c>
      <c r="C425" s="21" t="str">
        <v/>
      </c>
      <c r="D425" s="21" t="str">
        <v/>
      </c>
      <c r="E425" s="21" t="str">
        <v/>
      </c>
      <c r="F425" s="21" t="str">
        <v/>
      </c>
      <c r="G425" s="21" t="str">
        <v/>
      </c>
      <c r="H425" s="21" t="str">
        <v/>
      </c>
      <c r="I425" s="21" t="str">
        <v/>
      </c>
      <c r="J425" s="21" t="str">
        <v/>
      </c>
      <c r="K425" s="21" t="str">
        <v/>
      </c>
      <c r="L425" s="23" t="str">
        <f t="shared" si="36"/>
        <v/>
      </c>
      <c r="M425" s="24" t="str">
        <f t="shared" si="37"/>
        <v/>
      </c>
      <c r="N425" s="15" t="str">
        <f t="shared" si="38"/>
        <v/>
      </c>
      <c r="O425" s="23" t="str">
        <f t="shared" si="39"/>
        <v/>
      </c>
      <c r="P425" s="23" t="str">
        <f>IF(B425="","",
IF(NOT(ISNUMBER(H425)),"Vắng",
IF(C425=1,IF(INDEX(Source!$A$1:$Q$1000,MATCH('Chi tiết'!B425,Source!$B$1:$B$1000,0),16)&lt;'Báo cáo'!$C$5,"Đi làm","Chốt trễ"),
IF(AND(C425=2,O425="Chốt trễ"),IF(INDEX(Source!$A$1:$Q$1000,MATCH('Chi tiết'!B425,Source!$B$1:$B$1000,0)+1,16)&lt;'Báo cáo'!$C$5,"Đi làm","Chốt trễ"),
IF(AND(C425=12,O425="Đi làm"),IF(INDEX(Source!$A$1:$Q$1000,MATCH('Chi tiết'!B425,Source!$B$1:$B$1000,0)+COUNTIFS(Source!$B$1:$B$1000,B425,Source!$Q$1:$Q$1000,"Sáng"),16)&lt;'Báo cáo'!$C$5,"Đi làm","Chốt trễ"),IF(O425="Chốt trễ",IF(INDEX(Source!$A$1:$Q$1000,MATCH('Chi tiết'!B425,Source!$B$1:$B$1000,0)+1,16)&lt;'Báo cáo'!$C$5,"Đi làm","Chốt trễ"),IF(INDEX(Source!$A$1:$Q$1000,MATCH('Chi tiết'!B425,Source!$B$1:$B$1000,0)+COUNTIFS(Source!$B$1:$B$1000,B425,Source!$Q$1:$Q$1000,"Sáng"),16)&lt;'Báo cáo'!$C$5,"Đi làm","Chốt trễ")))))))</f>
        <v/>
      </c>
      <c r="Q425" s="23" t="str">
        <f t="shared" si="40"/>
        <v/>
      </c>
      <c r="R425" s="14" t="str">
        <f t="shared" si="41"/>
        <v/>
      </c>
      <c r="S425" t="str">
        <f>IF(OR(_xlfn.NUMBERVALUE(E425)&gt;='Báo cáo'!$C$6,_xlfn.NUMBERVALUE(I425)&gt;='Báo cáo'!$C$6),CONCATENATE(_xlfn.NUMBERVALUE(E425),"/",_xlfn.NUMBERVALUE(I425)),"")</f>
        <v/>
      </c>
      <c r="T425" t="str">
        <f>IF(Q425="Vắng","",IF(M425&lt;='Báo cáo'!$C$7,M425,""))</f>
        <v/>
      </c>
      <c r="U425" t="str">
        <f ca="1">IF(COUNTIFS(Source!$B$1:$B$1000,'Chi tiết'!B425,Source!$S$1:$S$1000,"Có")=0,"",INDEX(Source!$A$1:$S$1000,MATCH('Chi tiết'!B425,Source!$B$1:$B$1000,0)-1+MATCH("Có",INDIRECT("Source!S"&amp;MATCH('Chi tiết'!B425,Source!$B$1:$B$1000,0)&amp;":S"&amp;MATCH('Chi tiết'!B425,Source!$B$1:$B$1000,0)+COUNTIF(Source!$B$1:$B$1000,'Chi tiết'!B425)),0),1))</f>
        <v/>
      </c>
      <c r="V425" s="2" t="str">
        <f>IF(B423="","",IF(N425&lt;='Báo cáo'!$C$9,N425,""))</f>
        <v/>
      </c>
    </row>
    <row r="426" spans="1:22" x14ac:dyDescent="0.25">
      <c r="A426" t="str">
        <v/>
      </c>
      <c r="B426" t="str">
        <v/>
      </c>
      <c r="C426" s="21" t="str">
        <v/>
      </c>
      <c r="D426" s="21" t="str">
        <v/>
      </c>
      <c r="E426" s="21" t="str">
        <v/>
      </c>
      <c r="F426" s="21" t="str">
        <v/>
      </c>
      <c r="G426" s="21" t="str">
        <v/>
      </c>
      <c r="H426" s="21" t="str">
        <v/>
      </c>
      <c r="I426" s="21" t="str">
        <v/>
      </c>
      <c r="J426" s="21" t="str">
        <v/>
      </c>
      <c r="K426" s="21" t="str">
        <v/>
      </c>
      <c r="L426" s="23" t="str">
        <f t="shared" si="36"/>
        <v/>
      </c>
      <c r="M426" s="24" t="str">
        <f t="shared" si="37"/>
        <v/>
      </c>
      <c r="N426" s="15" t="str">
        <f t="shared" si="38"/>
        <v/>
      </c>
      <c r="O426" s="23" t="str">
        <f t="shared" si="39"/>
        <v/>
      </c>
      <c r="P426" s="23" t="str">
        <f>IF(B426="","",
IF(NOT(ISNUMBER(H426)),"Vắng",
IF(C426=1,IF(INDEX(Source!$A$1:$Q$1000,MATCH('Chi tiết'!B426,Source!$B$1:$B$1000,0),16)&lt;'Báo cáo'!$C$5,"Đi làm","Chốt trễ"),
IF(AND(C426=2,O426="Chốt trễ"),IF(INDEX(Source!$A$1:$Q$1000,MATCH('Chi tiết'!B426,Source!$B$1:$B$1000,0)+1,16)&lt;'Báo cáo'!$C$5,"Đi làm","Chốt trễ"),
IF(AND(C426=12,O426="Đi làm"),IF(INDEX(Source!$A$1:$Q$1000,MATCH('Chi tiết'!B426,Source!$B$1:$B$1000,0)+COUNTIFS(Source!$B$1:$B$1000,B426,Source!$Q$1:$Q$1000,"Sáng"),16)&lt;'Báo cáo'!$C$5,"Đi làm","Chốt trễ"),IF(O426="Chốt trễ",IF(INDEX(Source!$A$1:$Q$1000,MATCH('Chi tiết'!B426,Source!$B$1:$B$1000,0)+1,16)&lt;'Báo cáo'!$C$5,"Đi làm","Chốt trễ"),IF(INDEX(Source!$A$1:$Q$1000,MATCH('Chi tiết'!B426,Source!$B$1:$B$1000,0)+COUNTIFS(Source!$B$1:$B$1000,B426,Source!$Q$1:$Q$1000,"Sáng"),16)&lt;'Báo cáo'!$C$5,"Đi làm","Chốt trễ")))))))</f>
        <v/>
      </c>
      <c r="Q426" s="23" t="str">
        <f t="shared" si="40"/>
        <v/>
      </c>
      <c r="R426" s="14" t="str">
        <f t="shared" si="41"/>
        <v/>
      </c>
      <c r="S426" t="str">
        <f>IF(OR(_xlfn.NUMBERVALUE(E426)&gt;='Báo cáo'!$C$6,_xlfn.NUMBERVALUE(I426)&gt;='Báo cáo'!$C$6),CONCATENATE(_xlfn.NUMBERVALUE(E426),"/",_xlfn.NUMBERVALUE(I426)),"")</f>
        <v/>
      </c>
      <c r="T426" t="str">
        <f>IF(Q426="Vắng","",IF(M426&lt;='Báo cáo'!$C$7,M426,""))</f>
        <v/>
      </c>
      <c r="U426" t="str">
        <f ca="1">IF(COUNTIFS(Source!$B$1:$B$1000,'Chi tiết'!B426,Source!$S$1:$S$1000,"Có")=0,"",INDEX(Source!$A$1:$S$1000,MATCH('Chi tiết'!B426,Source!$B$1:$B$1000,0)-1+MATCH("Có",INDIRECT("Source!S"&amp;MATCH('Chi tiết'!B426,Source!$B$1:$B$1000,0)&amp;":S"&amp;MATCH('Chi tiết'!B426,Source!$B$1:$B$1000,0)+COUNTIF(Source!$B$1:$B$1000,'Chi tiết'!B426)),0),1))</f>
        <v/>
      </c>
      <c r="V426" s="2" t="str">
        <f>IF(B424="","",IF(N426&lt;='Báo cáo'!$C$9,N426,""))</f>
        <v/>
      </c>
    </row>
    <row r="427" spans="1:22" x14ac:dyDescent="0.25">
      <c r="A427" t="str">
        <v/>
      </c>
      <c r="B427" t="str">
        <v/>
      </c>
      <c r="C427" s="21" t="str">
        <v/>
      </c>
      <c r="D427" s="21" t="str">
        <v/>
      </c>
      <c r="E427" s="21" t="str">
        <v/>
      </c>
      <c r="F427" s="21" t="str">
        <v/>
      </c>
      <c r="G427" s="21" t="str">
        <v/>
      </c>
      <c r="H427" s="21" t="str">
        <v/>
      </c>
      <c r="I427" s="21" t="str">
        <v/>
      </c>
      <c r="J427" s="21" t="str">
        <v/>
      </c>
      <c r="K427" s="21" t="str">
        <v/>
      </c>
      <c r="L427" s="23" t="str">
        <f t="shared" si="36"/>
        <v/>
      </c>
      <c r="M427" s="24" t="str">
        <f t="shared" si="37"/>
        <v/>
      </c>
      <c r="N427" s="15" t="str">
        <f t="shared" si="38"/>
        <v/>
      </c>
      <c r="O427" s="23" t="str">
        <f t="shared" si="39"/>
        <v/>
      </c>
      <c r="P427" s="23" t="str">
        <f>IF(B427="","",
IF(NOT(ISNUMBER(H427)),"Vắng",
IF(C427=1,IF(INDEX(Source!$A$1:$Q$1000,MATCH('Chi tiết'!B427,Source!$B$1:$B$1000,0),16)&lt;'Báo cáo'!$C$5,"Đi làm","Chốt trễ"),
IF(AND(C427=2,O427="Chốt trễ"),IF(INDEX(Source!$A$1:$Q$1000,MATCH('Chi tiết'!B427,Source!$B$1:$B$1000,0)+1,16)&lt;'Báo cáo'!$C$5,"Đi làm","Chốt trễ"),
IF(AND(C427=12,O427="Đi làm"),IF(INDEX(Source!$A$1:$Q$1000,MATCH('Chi tiết'!B427,Source!$B$1:$B$1000,0)+COUNTIFS(Source!$B$1:$B$1000,B427,Source!$Q$1:$Q$1000,"Sáng"),16)&lt;'Báo cáo'!$C$5,"Đi làm","Chốt trễ"),IF(O427="Chốt trễ",IF(INDEX(Source!$A$1:$Q$1000,MATCH('Chi tiết'!B427,Source!$B$1:$B$1000,0)+1,16)&lt;'Báo cáo'!$C$5,"Đi làm","Chốt trễ"),IF(INDEX(Source!$A$1:$Q$1000,MATCH('Chi tiết'!B427,Source!$B$1:$B$1000,0)+COUNTIFS(Source!$B$1:$B$1000,B427,Source!$Q$1:$Q$1000,"Sáng"),16)&lt;'Báo cáo'!$C$5,"Đi làm","Chốt trễ")))))))</f>
        <v/>
      </c>
      <c r="Q427" s="23" t="str">
        <f t="shared" si="40"/>
        <v/>
      </c>
      <c r="R427" s="14" t="str">
        <f t="shared" si="41"/>
        <v/>
      </c>
      <c r="S427" t="str">
        <f>IF(OR(_xlfn.NUMBERVALUE(E427)&gt;='Báo cáo'!$C$6,_xlfn.NUMBERVALUE(I427)&gt;='Báo cáo'!$C$6),CONCATENATE(_xlfn.NUMBERVALUE(E427),"/",_xlfn.NUMBERVALUE(I427)),"")</f>
        <v/>
      </c>
      <c r="T427" t="str">
        <f>IF(Q427="Vắng","",IF(M427&lt;='Báo cáo'!$C$7,M427,""))</f>
        <v/>
      </c>
      <c r="U427" t="str">
        <f ca="1">IF(COUNTIFS(Source!$B$1:$B$1000,'Chi tiết'!B427,Source!$S$1:$S$1000,"Có")=0,"",INDEX(Source!$A$1:$S$1000,MATCH('Chi tiết'!B427,Source!$B$1:$B$1000,0)-1+MATCH("Có",INDIRECT("Source!S"&amp;MATCH('Chi tiết'!B427,Source!$B$1:$B$1000,0)&amp;":S"&amp;MATCH('Chi tiết'!B427,Source!$B$1:$B$1000,0)+COUNTIF(Source!$B$1:$B$1000,'Chi tiết'!B427)),0),1))</f>
        <v/>
      </c>
      <c r="V427" s="2" t="str">
        <f>IF(B425="","",IF(N427&lt;='Báo cáo'!$C$9,N427,""))</f>
        <v/>
      </c>
    </row>
    <row r="428" spans="1:22" x14ac:dyDescent="0.25">
      <c r="A428" t="str">
        <v/>
      </c>
      <c r="B428" t="str">
        <v/>
      </c>
      <c r="C428" s="21" t="str">
        <v/>
      </c>
      <c r="D428" s="21" t="str">
        <v/>
      </c>
      <c r="E428" s="21" t="str">
        <v/>
      </c>
      <c r="F428" s="21" t="str">
        <v/>
      </c>
      <c r="G428" s="21" t="str">
        <v/>
      </c>
      <c r="H428" s="21" t="str">
        <v/>
      </c>
      <c r="I428" s="21" t="str">
        <v/>
      </c>
      <c r="J428" s="21" t="str">
        <v/>
      </c>
      <c r="K428" s="21" t="str">
        <v/>
      </c>
      <c r="L428" s="23" t="str">
        <f t="shared" si="36"/>
        <v/>
      </c>
      <c r="M428" s="24" t="str">
        <f t="shared" si="37"/>
        <v/>
      </c>
      <c r="N428" s="15" t="str">
        <f t="shared" si="38"/>
        <v/>
      </c>
      <c r="O428" s="23" t="str">
        <f t="shared" si="39"/>
        <v/>
      </c>
      <c r="P428" s="23" t="str">
        <f>IF(B428="","",
IF(NOT(ISNUMBER(H428)),"Vắng",
IF(C428=1,IF(INDEX(Source!$A$1:$Q$1000,MATCH('Chi tiết'!B428,Source!$B$1:$B$1000,0),16)&lt;'Báo cáo'!$C$5,"Đi làm","Chốt trễ"),
IF(AND(C428=2,O428="Chốt trễ"),IF(INDEX(Source!$A$1:$Q$1000,MATCH('Chi tiết'!B428,Source!$B$1:$B$1000,0)+1,16)&lt;'Báo cáo'!$C$5,"Đi làm","Chốt trễ"),
IF(AND(C428=12,O428="Đi làm"),IF(INDEX(Source!$A$1:$Q$1000,MATCH('Chi tiết'!B428,Source!$B$1:$B$1000,0)+COUNTIFS(Source!$B$1:$B$1000,B428,Source!$Q$1:$Q$1000,"Sáng"),16)&lt;'Báo cáo'!$C$5,"Đi làm","Chốt trễ"),IF(O428="Chốt trễ",IF(INDEX(Source!$A$1:$Q$1000,MATCH('Chi tiết'!B428,Source!$B$1:$B$1000,0)+1,16)&lt;'Báo cáo'!$C$5,"Đi làm","Chốt trễ"),IF(INDEX(Source!$A$1:$Q$1000,MATCH('Chi tiết'!B428,Source!$B$1:$B$1000,0)+COUNTIFS(Source!$B$1:$B$1000,B428,Source!$Q$1:$Q$1000,"Sáng"),16)&lt;'Báo cáo'!$C$5,"Đi làm","Chốt trễ")))))))</f>
        <v/>
      </c>
      <c r="Q428" s="23" t="str">
        <f t="shared" si="40"/>
        <v/>
      </c>
      <c r="R428" s="14" t="str">
        <f t="shared" si="41"/>
        <v/>
      </c>
      <c r="S428" t="str">
        <f>IF(OR(_xlfn.NUMBERVALUE(E428)&gt;='Báo cáo'!$C$6,_xlfn.NUMBERVALUE(I428)&gt;='Báo cáo'!$C$6),CONCATENATE(_xlfn.NUMBERVALUE(E428),"/",_xlfn.NUMBERVALUE(I428)),"")</f>
        <v/>
      </c>
      <c r="T428" t="str">
        <f>IF(Q428="Vắng","",IF(M428&lt;='Báo cáo'!$C$7,M428,""))</f>
        <v/>
      </c>
      <c r="U428" t="str">
        <f ca="1">IF(COUNTIFS(Source!$B$1:$B$1000,'Chi tiết'!B428,Source!$S$1:$S$1000,"Có")=0,"",INDEX(Source!$A$1:$S$1000,MATCH('Chi tiết'!B428,Source!$B$1:$B$1000,0)-1+MATCH("Có",INDIRECT("Source!S"&amp;MATCH('Chi tiết'!B428,Source!$B$1:$B$1000,0)&amp;":S"&amp;MATCH('Chi tiết'!B428,Source!$B$1:$B$1000,0)+COUNTIF(Source!$B$1:$B$1000,'Chi tiết'!B428)),0),1))</f>
        <v/>
      </c>
      <c r="V428" s="2" t="str">
        <f>IF(B426="","",IF(N428&lt;='Báo cáo'!$C$9,N428,""))</f>
        <v/>
      </c>
    </row>
    <row r="429" spans="1:22" x14ac:dyDescent="0.25">
      <c r="A429" t="str">
        <v/>
      </c>
      <c r="B429" t="str">
        <v/>
      </c>
      <c r="C429" s="21" t="str">
        <v/>
      </c>
      <c r="D429" s="21" t="str">
        <v/>
      </c>
      <c r="E429" s="21" t="str">
        <v/>
      </c>
      <c r="F429" s="21" t="str">
        <v/>
      </c>
      <c r="G429" s="21" t="str">
        <v/>
      </c>
      <c r="H429" s="21" t="str">
        <v/>
      </c>
      <c r="I429" s="21" t="str">
        <v/>
      </c>
      <c r="J429" s="21" t="str">
        <v/>
      </c>
      <c r="K429" s="21" t="str">
        <v/>
      </c>
      <c r="L429" s="23" t="str">
        <f t="shared" si="36"/>
        <v/>
      </c>
      <c r="M429" s="24" t="str">
        <f t="shared" si="37"/>
        <v/>
      </c>
      <c r="N429" s="15" t="str">
        <f t="shared" si="38"/>
        <v/>
      </c>
      <c r="O429" s="23" t="str">
        <f t="shared" si="39"/>
        <v/>
      </c>
      <c r="P429" s="23" t="str">
        <f>IF(B429="","",
IF(NOT(ISNUMBER(H429)),"Vắng",
IF(C429=1,IF(INDEX(Source!$A$1:$Q$1000,MATCH('Chi tiết'!B429,Source!$B$1:$B$1000,0),16)&lt;'Báo cáo'!$C$5,"Đi làm","Chốt trễ"),
IF(AND(C429=2,O429="Chốt trễ"),IF(INDEX(Source!$A$1:$Q$1000,MATCH('Chi tiết'!B429,Source!$B$1:$B$1000,0)+1,16)&lt;'Báo cáo'!$C$5,"Đi làm","Chốt trễ"),
IF(AND(C429=12,O429="Đi làm"),IF(INDEX(Source!$A$1:$Q$1000,MATCH('Chi tiết'!B429,Source!$B$1:$B$1000,0)+COUNTIFS(Source!$B$1:$B$1000,B429,Source!$Q$1:$Q$1000,"Sáng"),16)&lt;'Báo cáo'!$C$5,"Đi làm","Chốt trễ"),IF(O429="Chốt trễ",IF(INDEX(Source!$A$1:$Q$1000,MATCH('Chi tiết'!B429,Source!$B$1:$B$1000,0)+1,16)&lt;'Báo cáo'!$C$5,"Đi làm","Chốt trễ"),IF(INDEX(Source!$A$1:$Q$1000,MATCH('Chi tiết'!B429,Source!$B$1:$B$1000,0)+COUNTIFS(Source!$B$1:$B$1000,B429,Source!$Q$1:$Q$1000,"Sáng"),16)&lt;'Báo cáo'!$C$5,"Đi làm","Chốt trễ")))))))</f>
        <v/>
      </c>
      <c r="Q429" s="23" t="str">
        <f t="shared" si="40"/>
        <v/>
      </c>
      <c r="R429" s="14" t="str">
        <f t="shared" si="41"/>
        <v/>
      </c>
      <c r="S429" t="str">
        <f>IF(OR(_xlfn.NUMBERVALUE(E429)&gt;='Báo cáo'!$C$6,_xlfn.NUMBERVALUE(I429)&gt;='Báo cáo'!$C$6),CONCATENATE(_xlfn.NUMBERVALUE(E429),"/",_xlfn.NUMBERVALUE(I429)),"")</f>
        <v/>
      </c>
      <c r="T429" t="str">
        <f>IF(Q429="Vắng","",IF(M429&lt;='Báo cáo'!$C$7,M429,""))</f>
        <v/>
      </c>
      <c r="U429" t="str">
        <f ca="1">IF(COUNTIFS(Source!$B$1:$B$1000,'Chi tiết'!B429,Source!$S$1:$S$1000,"Có")=0,"",INDEX(Source!$A$1:$S$1000,MATCH('Chi tiết'!B429,Source!$B$1:$B$1000,0)-1+MATCH("Có",INDIRECT("Source!S"&amp;MATCH('Chi tiết'!B429,Source!$B$1:$B$1000,0)&amp;":S"&amp;MATCH('Chi tiết'!B429,Source!$B$1:$B$1000,0)+COUNTIF(Source!$B$1:$B$1000,'Chi tiết'!B429)),0),1))</f>
        <v/>
      </c>
      <c r="V429" s="2" t="str">
        <f>IF(B427="","",IF(N429&lt;='Báo cáo'!$C$9,N429,""))</f>
        <v/>
      </c>
    </row>
    <row r="430" spans="1:22" x14ac:dyDescent="0.25">
      <c r="A430" t="str">
        <v/>
      </c>
      <c r="B430" t="str">
        <v/>
      </c>
      <c r="C430" s="21" t="str">
        <v/>
      </c>
      <c r="D430" s="21" t="str">
        <v/>
      </c>
      <c r="E430" s="21" t="str">
        <v/>
      </c>
      <c r="F430" s="21" t="str">
        <v/>
      </c>
      <c r="G430" s="21" t="str">
        <v/>
      </c>
      <c r="H430" s="21" t="str">
        <v/>
      </c>
      <c r="I430" s="21" t="str">
        <v/>
      </c>
      <c r="J430" s="21" t="str">
        <v/>
      </c>
      <c r="K430" s="21" t="str">
        <v/>
      </c>
      <c r="L430" s="23" t="str">
        <f t="shared" si="36"/>
        <v/>
      </c>
      <c r="M430" s="24" t="str">
        <f t="shared" si="37"/>
        <v/>
      </c>
      <c r="N430" s="15" t="str">
        <f t="shared" si="38"/>
        <v/>
      </c>
      <c r="O430" s="23" t="str">
        <f t="shared" si="39"/>
        <v/>
      </c>
      <c r="P430" s="23" t="str">
        <f>IF(B430="","",
IF(NOT(ISNUMBER(H430)),"Vắng",
IF(C430=1,IF(INDEX(Source!$A$1:$Q$1000,MATCH('Chi tiết'!B430,Source!$B$1:$B$1000,0),16)&lt;'Báo cáo'!$C$5,"Đi làm","Chốt trễ"),
IF(AND(C430=2,O430="Chốt trễ"),IF(INDEX(Source!$A$1:$Q$1000,MATCH('Chi tiết'!B430,Source!$B$1:$B$1000,0)+1,16)&lt;'Báo cáo'!$C$5,"Đi làm","Chốt trễ"),
IF(AND(C430=12,O430="Đi làm"),IF(INDEX(Source!$A$1:$Q$1000,MATCH('Chi tiết'!B430,Source!$B$1:$B$1000,0)+COUNTIFS(Source!$B$1:$B$1000,B430,Source!$Q$1:$Q$1000,"Sáng"),16)&lt;'Báo cáo'!$C$5,"Đi làm","Chốt trễ"),IF(O430="Chốt trễ",IF(INDEX(Source!$A$1:$Q$1000,MATCH('Chi tiết'!B430,Source!$B$1:$B$1000,0)+1,16)&lt;'Báo cáo'!$C$5,"Đi làm","Chốt trễ"),IF(INDEX(Source!$A$1:$Q$1000,MATCH('Chi tiết'!B430,Source!$B$1:$B$1000,0)+COUNTIFS(Source!$B$1:$B$1000,B430,Source!$Q$1:$Q$1000,"Sáng"),16)&lt;'Báo cáo'!$C$5,"Đi làm","Chốt trễ")))))))</f>
        <v/>
      </c>
      <c r="Q430" s="23" t="str">
        <f t="shared" si="40"/>
        <v/>
      </c>
      <c r="R430" s="14" t="str">
        <f t="shared" si="41"/>
        <v/>
      </c>
      <c r="S430" t="str">
        <f>IF(OR(_xlfn.NUMBERVALUE(E430)&gt;='Báo cáo'!$C$6,_xlfn.NUMBERVALUE(I430)&gt;='Báo cáo'!$C$6),CONCATENATE(_xlfn.NUMBERVALUE(E430),"/",_xlfn.NUMBERVALUE(I430)),"")</f>
        <v/>
      </c>
      <c r="T430" t="str">
        <f>IF(Q430="Vắng","",IF(M430&lt;='Báo cáo'!$C$7,M430,""))</f>
        <v/>
      </c>
      <c r="U430" t="str">
        <f ca="1">IF(COUNTIFS(Source!$B$1:$B$1000,'Chi tiết'!B430,Source!$S$1:$S$1000,"Có")=0,"",INDEX(Source!$A$1:$S$1000,MATCH('Chi tiết'!B430,Source!$B$1:$B$1000,0)-1+MATCH("Có",INDIRECT("Source!S"&amp;MATCH('Chi tiết'!B430,Source!$B$1:$B$1000,0)&amp;":S"&amp;MATCH('Chi tiết'!B430,Source!$B$1:$B$1000,0)+COUNTIF(Source!$B$1:$B$1000,'Chi tiết'!B430)),0),1))</f>
        <v/>
      </c>
      <c r="V430" s="2" t="str">
        <f>IF(B428="","",IF(N430&lt;='Báo cáo'!$C$9,N430,""))</f>
        <v/>
      </c>
    </row>
    <row r="431" spans="1:22" x14ac:dyDescent="0.25">
      <c r="A431" t="str">
        <v/>
      </c>
      <c r="B431" t="str">
        <v/>
      </c>
      <c r="C431" s="21" t="str">
        <v/>
      </c>
      <c r="D431" s="21" t="str">
        <v/>
      </c>
      <c r="E431" s="21" t="str">
        <v/>
      </c>
      <c r="F431" s="21" t="str">
        <v/>
      </c>
      <c r="G431" s="21" t="str">
        <v/>
      </c>
      <c r="H431" s="21" t="str">
        <v/>
      </c>
      <c r="I431" s="21" t="str">
        <v/>
      </c>
      <c r="J431" s="21" t="str">
        <v/>
      </c>
      <c r="K431" s="21" t="str">
        <v/>
      </c>
      <c r="L431" s="23" t="str">
        <f t="shared" si="36"/>
        <v/>
      </c>
      <c r="M431" s="24" t="str">
        <f t="shared" si="37"/>
        <v/>
      </c>
      <c r="N431" s="15" t="str">
        <f t="shared" si="38"/>
        <v/>
      </c>
      <c r="O431" s="23" t="str">
        <f t="shared" si="39"/>
        <v/>
      </c>
      <c r="P431" s="23" t="str">
        <f>IF(B431="","",
IF(NOT(ISNUMBER(H431)),"Vắng",
IF(C431=1,IF(INDEX(Source!$A$1:$Q$1000,MATCH('Chi tiết'!B431,Source!$B$1:$B$1000,0),16)&lt;'Báo cáo'!$C$5,"Đi làm","Chốt trễ"),
IF(AND(C431=2,O431="Chốt trễ"),IF(INDEX(Source!$A$1:$Q$1000,MATCH('Chi tiết'!B431,Source!$B$1:$B$1000,0)+1,16)&lt;'Báo cáo'!$C$5,"Đi làm","Chốt trễ"),
IF(AND(C431=12,O431="Đi làm"),IF(INDEX(Source!$A$1:$Q$1000,MATCH('Chi tiết'!B431,Source!$B$1:$B$1000,0)+COUNTIFS(Source!$B$1:$B$1000,B431,Source!$Q$1:$Q$1000,"Sáng"),16)&lt;'Báo cáo'!$C$5,"Đi làm","Chốt trễ"),IF(O431="Chốt trễ",IF(INDEX(Source!$A$1:$Q$1000,MATCH('Chi tiết'!B431,Source!$B$1:$B$1000,0)+1,16)&lt;'Báo cáo'!$C$5,"Đi làm","Chốt trễ"),IF(INDEX(Source!$A$1:$Q$1000,MATCH('Chi tiết'!B431,Source!$B$1:$B$1000,0)+COUNTIFS(Source!$B$1:$B$1000,B431,Source!$Q$1:$Q$1000,"Sáng"),16)&lt;'Báo cáo'!$C$5,"Đi làm","Chốt trễ")))))))</f>
        <v/>
      </c>
      <c r="Q431" s="23" t="str">
        <f t="shared" si="40"/>
        <v/>
      </c>
      <c r="R431" s="14" t="str">
        <f t="shared" si="41"/>
        <v/>
      </c>
      <c r="S431" t="str">
        <f>IF(OR(_xlfn.NUMBERVALUE(E431)&gt;='Báo cáo'!$C$6,_xlfn.NUMBERVALUE(I431)&gt;='Báo cáo'!$C$6),CONCATENATE(_xlfn.NUMBERVALUE(E431),"/",_xlfn.NUMBERVALUE(I431)),"")</f>
        <v/>
      </c>
      <c r="T431" t="str">
        <f>IF(Q431="Vắng","",IF(M431&lt;='Báo cáo'!$C$7,M431,""))</f>
        <v/>
      </c>
      <c r="U431" t="str">
        <f ca="1">IF(COUNTIFS(Source!$B$1:$B$1000,'Chi tiết'!B431,Source!$S$1:$S$1000,"Có")=0,"",INDEX(Source!$A$1:$S$1000,MATCH('Chi tiết'!B431,Source!$B$1:$B$1000,0)-1+MATCH("Có",INDIRECT("Source!S"&amp;MATCH('Chi tiết'!B431,Source!$B$1:$B$1000,0)&amp;":S"&amp;MATCH('Chi tiết'!B431,Source!$B$1:$B$1000,0)+COUNTIF(Source!$B$1:$B$1000,'Chi tiết'!B431)),0),1))</f>
        <v/>
      </c>
      <c r="V431" s="2" t="str">
        <f>IF(B429="","",IF(N431&lt;='Báo cáo'!$C$9,N431,""))</f>
        <v/>
      </c>
    </row>
    <row r="432" spans="1:22" x14ac:dyDescent="0.25">
      <c r="A432" t="str">
        <v/>
      </c>
      <c r="B432" t="str">
        <v/>
      </c>
      <c r="C432" s="21" t="str">
        <v/>
      </c>
      <c r="D432" s="21" t="str">
        <v/>
      </c>
      <c r="E432" s="21" t="str">
        <v/>
      </c>
      <c r="F432" s="21" t="str">
        <v/>
      </c>
      <c r="G432" s="21" t="str">
        <v/>
      </c>
      <c r="H432" s="21" t="str">
        <v/>
      </c>
      <c r="I432" s="21" t="str">
        <v/>
      </c>
      <c r="J432" s="21" t="str">
        <v/>
      </c>
      <c r="K432" s="21" t="str">
        <v/>
      </c>
      <c r="L432" s="23" t="str">
        <f t="shared" si="36"/>
        <v/>
      </c>
      <c r="M432" s="24" t="str">
        <f t="shared" si="37"/>
        <v/>
      </c>
      <c r="N432" s="15" t="str">
        <f t="shared" si="38"/>
        <v/>
      </c>
      <c r="O432" s="23" t="str">
        <f t="shared" si="39"/>
        <v/>
      </c>
      <c r="P432" s="23" t="str">
        <f>IF(B432="","",
IF(NOT(ISNUMBER(H432)),"Vắng",
IF(C432=1,IF(INDEX(Source!$A$1:$Q$1000,MATCH('Chi tiết'!B432,Source!$B$1:$B$1000,0),16)&lt;'Báo cáo'!$C$5,"Đi làm","Chốt trễ"),
IF(AND(C432=2,O432="Chốt trễ"),IF(INDEX(Source!$A$1:$Q$1000,MATCH('Chi tiết'!B432,Source!$B$1:$B$1000,0)+1,16)&lt;'Báo cáo'!$C$5,"Đi làm","Chốt trễ"),
IF(AND(C432=12,O432="Đi làm"),IF(INDEX(Source!$A$1:$Q$1000,MATCH('Chi tiết'!B432,Source!$B$1:$B$1000,0)+COUNTIFS(Source!$B$1:$B$1000,B432,Source!$Q$1:$Q$1000,"Sáng"),16)&lt;'Báo cáo'!$C$5,"Đi làm","Chốt trễ"),IF(O432="Chốt trễ",IF(INDEX(Source!$A$1:$Q$1000,MATCH('Chi tiết'!B432,Source!$B$1:$B$1000,0)+1,16)&lt;'Báo cáo'!$C$5,"Đi làm","Chốt trễ"),IF(INDEX(Source!$A$1:$Q$1000,MATCH('Chi tiết'!B432,Source!$B$1:$B$1000,0)+COUNTIFS(Source!$B$1:$B$1000,B432,Source!$Q$1:$Q$1000,"Sáng"),16)&lt;'Báo cáo'!$C$5,"Đi làm","Chốt trễ")))))))</f>
        <v/>
      </c>
      <c r="Q432" s="23" t="str">
        <f t="shared" si="40"/>
        <v/>
      </c>
      <c r="R432" s="14" t="str">
        <f t="shared" si="41"/>
        <v/>
      </c>
      <c r="S432" t="str">
        <f>IF(OR(_xlfn.NUMBERVALUE(E432)&gt;='Báo cáo'!$C$6,_xlfn.NUMBERVALUE(I432)&gt;='Báo cáo'!$C$6),CONCATENATE(_xlfn.NUMBERVALUE(E432),"/",_xlfn.NUMBERVALUE(I432)),"")</f>
        <v/>
      </c>
      <c r="T432" t="str">
        <f>IF(Q432="Vắng","",IF(M432&lt;='Báo cáo'!$C$7,M432,""))</f>
        <v/>
      </c>
      <c r="U432" t="str">
        <f ca="1">IF(COUNTIFS(Source!$B$1:$B$1000,'Chi tiết'!B432,Source!$S$1:$S$1000,"Có")=0,"",INDEX(Source!$A$1:$S$1000,MATCH('Chi tiết'!B432,Source!$B$1:$B$1000,0)-1+MATCH("Có",INDIRECT("Source!S"&amp;MATCH('Chi tiết'!B432,Source!$B$1:$B$1000,0)&amp;":S"&amp;MATCH('Chi tiết'!B432,Source!$B$1:$B$1000,0)+COUNTIF(Source!$B$1:$B$1000,'Chi tiết'!B432)),0),1))</f>
        <v/>
      </c>
      <c r="V432" s="2" t="str">
        <f>IF(B430="","",IF(N432&lt;='Báo cáo'!$C$9,N432,""))</f>
        <v/>
      </c>
    </row>
    <row r="433" spans="1:22" x14ac:dyDescent="0.25">
      <c r="A433" t="str">
        <v/>
      </c>
      <c r="B433" t="str">
        <v/>
      </c>
      <c r="C433" s="21" t="str">
        <v/>
      </c>
      <c r="D433" s="21" t="str">
        <v/>
      </c>
      <c r="E433" s="21" t="str">
        <v/>
      </c>
      <c r="F433" s="21" t="str">
        <v/>
      </c>
      <c r="G433" s="21" t="str">
        <v/>
      </c>
      <c r="H433" s="21" t="str">
        <v/>
      </c>
      <c r="I433" s="21" t="str">
        <v/>
      </c>
      <c r="J433" s="21" t="str">
        <v/>
      </c>
      <c r="K433" s="21" t="str">
        <v/>
      </c>
      <c r="L433" s="23" t="str">
        <f t="shared" si="36"/>
        <v/>
      </c>
      <c r="M433" s="24" t="str">
        <f t="shared" si="37"/>
        <v/>
      </c>
      <c r="N433" s="15" t="str">
        <f t="shared" si="38"/>
        <v/>
      </c>
      <c r="O433" s="23" t="str">
        <f t="shared" si="39"/>
        <v/>
      </c>
      <c r="P433" s="23" t="str">
        <f>IF(B433="","",
IF(NOT(ISNUMBER(H433)),"Vắng",
IF(C433=1,IF(INDEX(Source!$A$1:$Q$1000,MATCH('Chi tiết'!B433,Source!$B$1:$B$1000,0),16)&lt;'Báo cáo'!$C$5,"Đi làm","Chốt trễ"),
IF(AND(C433=2,O433="Chốt trễ"),IF(INDEX(Source!$A$1:$Q$1000,MATCH('Chi tiết'!B433,Source!$B$1:$B$1000,0)+1,16)&lt;'Báo cáo'!$C$5,"Đi làm","Chốt trễ"),
IF(AND(C433=12,O433="Đi làm"),IF(INDEX(Source!$A$1:$Q$1000,MATCH('Chi tiết'!B433,Source!$B$1:$B$1000,0)+COUNTIFS(Source!$B$1:$B$1000,B433,Source!$Q$1:$Q$1000,"Sáng"),16)&lt;'Báo cáo'!$C$5,"Đi làm","Chốt trễ"),IF(O433="Chốt trễ",IF(INDEX(Source!$A$1:$Q$1000,MATCH('Chi tiết'!B433,Source!$B$1:$B$1000,0)+1,16)&lt;'Báo cáo'!$C$5,"Đi làm","Chốt trễ"),IF(INDEX(Source!$A$1:$Q$1000,MATCH('Chi tiết'!B433,Source!$B$1:$B$1000,0)+COUNTIFS(Source!$B$1:$B$1000,B433,Source!$Q$1:$Q$1000,"Sáng"),16)&lt;'Báo cáo'!$C$5,"Đi làm","Chốt trễ")))))))</f>
        <v/>
      </c>
      <c r="Q433" s="23" t="str">
        <f t="shared" si="40"/>
        <v/>
      </c>
      <c r="R433" s="14" t="str">
        <f t="shared" si="41"/>
        <v/>
      </c>
      <c r="S433" t="str">
        <f>IF(OR(_xlfn.NUMBERVALUE(E433)&gt;='Báo cáo'!$C$6,_xlfn.NUMBERVALUE(I433)&gt;='Báo cáo'!$C$6),CONCATENATE(_xlfn.NUMBERVALUE(E433),"/",_xlfn.NUMBERVALUE(I433)),"")</f>
        <v/>
      </c>
      <c r="T433" t="str">
        <f>IF(Q433="Vắng","",IF(M433&lt;='Báo cáo'!$C$7,M433,""))</f>
        <v/>
      </c>
      <c r="U433" t="str">
        <f ca="1">IF(COUNTIFS(Source!$B$1:$B$1000,'Chi tiết'!B433,Source!$S$1:$S$1000,"Có")=0,"",INDEX(Source!$A$1:$S$1000,MATCH('Chi tiết'!B433,Source!$B$1:$B$1000,0)-1+MATCH("Có",INDIRECT("Source!S"&amp;MATCH('Chi tiết'!B433,Source!$B$1:$B$1000,0)&amp;":S"&amp;MATCH('Chi tiết'!B433,Source!$B$1:$B$1000,0)+COUNTIF(Source!$B$1:$B$1000,'Chi tiết'!B433)),0),1))</f>
        <v/>
      </c>
      <c r="V433" s="2" t="str">
        <f>IF(B431="","",IF(N433&lt;='Báo cáo'!$C$9,N433,""))</f>
        <v/>
      </c>
    </row>
    <row r="434" spans="1:22" x14ac:dyDescent="0.25">
      <c r="A434" t="str">
        <v/>
      </c>
      <c r="B434" t="str">
        <v/>
      </c>
      <c r="C434" s="21" t="str">
        <v/>
      </c>
      <c r="D434" s="21" t="str">
        <v/>
      </c>
      <c r="E434" s="21" t="str">
        <v/>
      </c>
      <c r="F434" s="21" t="str">
        <v/>
      </c>
      <c r="G434" s="21" t="str">
        <v/>
      </c>
      <c r="H434" s="21" t="str">
        <v/>
      </c>
      <c r="I434" s="21" t="str">
        <v/>
      </c>
      <c r="J434" s="21" t="str">
        <v/>
      </c>
      <c r="K434" s="21" t="str">
        <v/>
      </c>
      <c r="L434" s="23" t="str">
        <f t="shared" si="36"/>
        <v/>
      </c>
      <c r="M434" s="24" t="str">
        <f t="shared" si="37"/>
        <v/>
      </c>
      <c r="N434" s="15" t="str">
        <f t="shared" si="38"/>
        <v/>
      </c>
      <c r="O434" s="23" t="str">
        <f t="shared" si="39"/>
        <v/>
      </c>
      <c r="P434" s="23" t="str">
        <f>IF(B434="","",
IF(NOT(ISNUMBER(H434)),"Vắng",
IF(C434=1,IF(INDEX(Source!$A$1:$Q$1000,MATCH('Chi tiết'!B434,Source!$B$1:$B$1000,0),16)&lt;'Báo cáo'!$C$5,"Đi làm","Chốt trễ"),
IF(AND(C434=2,O434="Chốt trễ"),IF(INDEX(Source!$A$1:$Q$1000,MATCH('Chi tiết'!B434,Source!$B$1:$B$1000,0)+1,16)&lt;'Báo cáo'!$C$5,"Đi làm","Chốt trễ"),
IF(AND(C434=12,O434="Đi làm"),IF(INDEX(Source!$A$1:$Q$1000,MATCH('Chi tiết'!B434,Source!$B$1:$B$1000,0)+COUNTIFS(Source!$B$1:$B$1000,B434,Source!$Q$1:$Q$1000,"Sáng"),16)&lt;'Báo cáo'!$C$5,"Đi làm","Chốt trễ"),IF(O434="Chốt trễ",IF(INDEX(Source!$A$1:$Q$1000,MATCH('Chi tiết'!B434,Source!$B$1:$B$1000,0)+1,16)&lt;'Báo cáo'!$C$5,"Đi làm","Chốt trễ"),IF(INDEX(Source!$A$1:$Q$1000,MATCH('Chi tiết'!B434,Source!$B$1:$B$1000,0)+COUNTIFS(Source!$B$1:$B$1000,B434,Source!$Q$1:$Q$1000,"Sáng"),16)&lt;'Báo cáo'!$C$5,"Đi làm","Chốt trễ")))))))</f>
        <v/>
      </c>
      <c r="Q434" s="23" t="str">
        <f t="shared" si="40"/>
        <v/>
      </c>
      <c r="R434" s="14" t="str">
        <f t="shared" si="41"/>
        <v/>
      </c>
      <c r="S434" t="str">
        <f>IF(OR(_xlfn.NUMBERVALUE(E434)&gt;='Báo cáo'!$C$6,_xlfn.NUMBERVALUE(I434)&gt;='Báo cáo'!$C$6),CONCATENATE(_xlfn.NUMBERVALUE(E434),"/",_xlfn.NUMBERVALUE(I434)),"")</f>
        <v/>
      </c>
      <c r="T434" t="str">
        <f>IF(Q434="Vắng","",IF(M434&lt;='Báo cáo'!$C$7,M434,""))</f>
        <v/>
      </c>
      <c r="U434" t="str">
        <f ca="1">IF(COUNTIFS(Source!$B$1:$B$1000,'Chi tiết'!B434,Source!$S$1:$S$1000,"Có")=0,"",INDEX(Source!$A$1:$S$1000,MATCH('Chi tiết'!B434,Source!$B$1:$B$1000,0)-1+MATCH("Có",INDIRECT("Source!S"&amp;MATCH('Chi tiết'!B434,Source!$B$1:$B$1000,0)&amp;":S"&amp;MATCH('Chi tiết'!B434,Source!$B$1:$B$1000,0)+COUNTIF(Source!$B$1:$B$1000,'Chi tiết'!B434)),0),1))</f>
        <v/>
      </c>
      <c r="V434" s="2" t="str">
        <f>IF(B432="","",IF(N434&lt;='Báo cáo'!$C$9,N434,""))</f>
        <v/>
      </c>
    </row>
    <row r="435" spans="1:22" x14ac:dyDescent="0.25">
      <c r="A435" t="str">
        <v/>
      </c>
      <c r="B435" t="str">
        <v/>
      </c>
      <c r="C435" s="21" t="str">
        <v/>
      </c>
      <c r="D435" s="21" t="str">
        <v/>
      </c>
      <c r="E435" s="21" t="str">
        <v/>
      </c>
      <c r="F435" s="21" t="str">
        <v/>
      </c>
      <c r="G435" s="21" t="str">
        <v/>
      </c>
      <c r="H435" s="21" t="str">
        <v/>
      </c>
      <c r="I435" s="21" t="str">
        <v/>
      </c>
      <c r="J435" s="21" t="str">
        <v/>
      </c>
      <c r="K435" s="21" t="str">
        <v/>
      </c>
      <c r="L435" s="23" t="str">
        <f t="shared" si="36"/>
        <v/>
      </c>
      <c r="M435" s="24" t="str">
        <f t="shared" si="37"/>
        <v/>
      </c>
      <c r="N435" s="15" t="str">
        <f t="shared" si="38"/>
        <v/>
      </c>
      <c r="O435" s="23" t="str">
        <f t="shared" si="39"/>
        <v/>
      </c>
      <c r="P435" s="23" t="str">
        <f>IF(B435="","",
IF(NOT(ISNUMBER(H435)),"Vắng",
IF(C435=1,IF(INDEX(Source!$A$1:$Q$1000,MATCH('Chi tiết'!B435,Source!$B$1:$B$1000,0),16)&lt;'Báo cáo'!$C$5,"Đi làm","Chốt trễ"),
IF(AND(C435=2,O435="Chốt trễ"),IF(INDEX(Source!$A$1:$Q$1000,MATCH('Chi tiết'!B435,Source!$B$1:$B$1000,0)+1,16)&lt;'Báo cáo'!$C$5,"Đi làm","Chốt trễ"),
IF(AND(C435=12,O435="Đi làm"),IF(INDEX(Source!$A$1:$Q$1000,MATCH('Chi tiết'!B435,Source!$B$1:$B$1000,0)+COUNTIFS(Source!$B$1:$B$1000,B435,Source!$Q$1:$Q$1000,"Sáng"),16)&lt;'Báo cáo'!$C$5,"Đi làm","Chốt trễ"),IF(O435="Chốt trễ",IF(INDEX(Source!$A$1:$Q$1000,MATCH('Chi tiết'!B435,Source!$B$1:$B$1000,0)+1,16)&lt;'Báo cáo'!$C$5,"Đi làm","Chốt trễ"),IF(INDEX(Source!$A$1:$Q$1000,MATCH('Chi tiết'!B435,Source!$B$1:$B$1000,0)+COUNTIFS(Source!$B$1:$B$1000,B435,Source!$Q$1:$Q$1000,"Sáng"),16)&lt;'Báo cáo'!$C$5,"Đi làm","Chốt trễ")))))))</f>
        <v/>
      </c>
      <c r="Q435" s="23" t="str">
        <f t="shared" si="40"/>
        <v/>
      </c>
      <c r="R435" s="14" t="str">
        <f t="shared" si="41"/>
        <v/>
      </c>
      <c r="S435" t="str">
        <f>IF(OR(_xlfn.NUMBERVALUE(E435)&gt;='Báo cáo'!$C$6,_xlfn.NUMBERVALUE(I435)&gt;='Báo cáo'!$C$6),CONCATENATE(_xlfn.NUMBERVALUE(E435),"/",_xlfn.NUMBERVALUE(I435)),"")</f>
        <v/>
      </c>
      <c r="T435" t="str">
        <f>IF(Q435="Vắng","",IF(M435&lt;='Báo cáo'!$C$7,M435,""))</f>
        <v/>
      </c>
      <c r="U435" t="str">
        <f ca="1">IF(COUNTIFS(Source!$B$1:$B$1000,'Chi tiết'!B435,Source!$S$1:$S$1000,"Có")=0,"",INDEX(Source!$A$1:$S$1000,MATCH('Chi tiết'!B435,Source!$B$1:$B$1000,0)-1+MATCH("Có",INDIRECT("Source!S"&amp;MATCH('Chi tiết'!B435,Source!$B$1:$B$1000,0)&amp;":S"&amp;MATCH('Chi tiết'!B435,Source!$B$1:$B$1000,0)+COUNTIF(Source!$B$1:$B$1000,'Chi tiết'!B435)),0),1))</f>
        <v/>
      </c>
      <c r="V435" s="2" t="str">
        <f>IF(B433="","",IF(N435&lt;='Báo cáo'!$C$9,N435,""))</f>
        <v/>
      </c>
    </row>
    <row r="436" spans="1:22" x14ac:dyDescent="0.25">
      <c r="A436" t="str">
        <v/>
      </c>
      <c r="B436" t="str">
        <v/>
      </c>
      <c r="C436" s="21" t="str">
        <v/>
      </c>
      <c r="D436" s="21" t="str">
        <v/>
      </c>
      <c r="E436" s="21" t="str">
        <v/>
      </c>
      <c r="F436" s="21" t="str">
        <v/>
      </c>
      <c r="G436" s="21" t="str">
        <v/>
      </c>
      <c r="H436" s="21" t="str">
        <v/>
      </c>
      <c r="I436" s="21" t="str">
        <v/>
      </c>
      <c r="J436" s="21" t="str">
        <v/>
      </c>
      <c r="K436" s="21" t="str">
        <v/>
      </c>
      <c r="L436" s="23" t="str">
        <f t="shared" si="36"/>
        <v/>
      </c>
      <c r="M436" s="24" t="str">
        <f t="shared" si="37"/>
        <v/>
      </c>
      <c r="N436" s="15" t="str">
        <f t="shared" si="38"/>
        <v/>
      </c>
      <c r="O436" s="23" t="str">
        <f t="shared" si="39"/>
        <v/>
      </c>
      <c r="P436" s="23" t="str">
        <f>IF(B436="","",
IF(NOT(ISNUMBER(H436)),"Vắng",
IF(C436=1,IF(INDEX(Source!$A$1:$Q$1000,MATCH('Chi tiết'!B436,Source!$B$1:$B$1000,0),16)&lt;'Báo cáo'!$C$5,"Đi làm","Chốt trễ"),
IF(AND(C436=2,O436="Chốt trễ"),IF(INDEX(Source!$A$1:$Q$1000,MATCH('Chi tiết'!B436,Source!$B$1:$B$1000,0)+1,16)&lt;'Báo cáo'!$C$5,"Đi làm","Chốt trễ"),
IF(AND(C436=12,O436="Đi làm"),IF(INDEX(Source!$A$1:$Q$1000,MATCH('Chi tiết'!B436,Source!$B$1:$B$1000,0)+COUNTIFS(Source!$B$1:$B$1000,B436,Source!$Q$1:$Q$1000,"Sáng"),16)&lt;'Báo cáo'!$C$5,"Đi làm","Chốt trễ"),IF(O436="Chốt trễ",IF(INDEX(Source!$A$1:$Q$1000,MATCH('Chi tiết'!B436,Source!$B$1:$B$1000,0)+1,16)&lt;'Báo cáo'!$C$5,"Đi làm","Chốt trễ"),IF(INDEX(Source!$A$1:$Q$1000,MATCH('Chi tiết'!B436,Source!$B$1:$B$1000,0)+COUNTIFS(Source!$B$1:$B$1000,B436,Source!$Q$1:$Q$1000,"Sáng"),16)&lt;'Báo cáo'!$C$5,"Đi làm","Chốt trễ")))))))</f>
        <v/>
      </c>
      <c r="Q436" s="23" t="str">
        <f t="shared" si="40"/>
        <v/>
      </c>
      <c r="R436" s="14" t="str">
        <f t="shared" si="41"/>
        <v/>
      </c>
      <c r="S436" t="str">
        <f>IF(OR(_xlfn.NUMBERVALUE(E436)&gt;='Báo cáo'!$C$6,_xlfn.NUMBERVALUE(I436)&gt;='Báo cáo'!$C$6),CONCATENATE(_xlfn.NUMBERVALUE(E436),"/",_xlfn.NUMBERVALUE(I436)),"")</f>
        <v/>
      </c>
      <c r="T436" t="str">
        <f>IF(Q436="Vắng","",IF(M436&lt;='Báo cáo'!$C$7,M436,""))</f>
        <v/>
      </c>
      <c r="U436" t="str">
        <f ca="1">IF(COUNTIFS(Source!$B$1:$B$1000,'Chi tiết'!B436,Source!$S$1:$S$1000,"Có")=0,"",INDEX(Source!$A$1:$S$1000,MATCH('Chi tiết'!B436,Source!$B$1:$B$1000,0)-1+MATCH("Có",INDIRECT("Source!S"&amp;MATCH('Chi tiết'!B436,Source!$B$1:$B$1000,0)&amp;":S"&amp;MATCH('Chi tiết'!B436,Source!$B$1:$B$1000,0)+COUNTIF(Source!$B$1:$B$1000,'Chi tiết'!B436)),0),1))</f>
        <v/>
      </c>
      <c r="V436" s="2" t="str">
        <f>IF(B434="","",IF(N436&lt;='Báo cáo'!$C$9,N436,""))</f>
        <v/>
      </c>
    </row>
    <row r="437" spans="1:22" x14ac:dyDescent="0.25">
      <c r="A437" t="str">
        <v/>
      </c>
      <c r="B437" t="str">
        <v/>
      </c>
      <c r="C437" s="21" t="str">
        <v/>
      </c>
      <c r="D437" s="21" t="str">
        <v/>
      </c>
      <c r="E437" s="21" t="str">
        <v/>
      </c>
      <c r="F437" s="21" t="str">
        <v/>
      </c>
      <c r="G437" s="21" t="str">
        <v/>
      </c>
      <c r="H437" s="21" t="str">
        <v/>
      </c>
      <c r="I437" s="21" t="str">
        <v/>
      </c>
      <c r="J437" s="21" t="str">
        <v/>
      </c>
      <c r="K437" s="21" t="str">
        <v/>
      </c>
      <c r="L437" s="23" t="str">
        <f t="shared" si="36"/>
        <v/>
      </c>
      <c r="M437" s="24" t="str">
        <f t="shared" si="37"/>
        <v/>
      </c>
      <c r="N437" s="15" t="str">
        <f t="shared" si="38"/>
        <v/>
      </c>
      <c r="O437" s="23" t="str">
        <f t="shared" si="39"/>
        <v/>
      </c>
      <c r="P437" s="23" t="str">
        <f>IF(B437="","",
IF(NOT(ISNUMBER(H437)),"Vắng",
IF(C437=1,IF(INDEX(Source!$A$1:$Q$1000,MATCH('Chi tiết'!B437,Source!$B$1:$B$1000,0),16)&lt;'Báo cáo'!$C$5,"Đi làm","Chốt trễ"),
IF(AND(C437=2,O437="Chốt trễ"),IF(INDEX(Source!$A$1:$Q$1000,MATCH('Chi tiết'!B437,Source!$B$1:$B$1000,0)+1,16)&lt;'Báo cáo'!$C$5,"Đi làm","Chốt trễ"),
IF(AND(C437=12,O437="Đi làm"),IF(INDEX(Source!$A$1:$Q$1000,MATCH('Chi tiết'!B437,Source!$B$1:$B$1000,0)+COUNTIFS(Source!$B$1:$B$1000,B437,Source!$Q$1:$Q$1000,"Sáng"),16)&lt;'Báo cáo'!$C$5,"Đi làm","Chốt trễ"),IF(O437="Chốt trễ",IF(INDEX(Source!$A$1:$Q$1000,MATCH('Chi tiết'!B437,Source!$B$1:$B$1000,0)+1,16)&lt;'Báo cáo'!$C$5,"Đi làm","Chốt trễ"),IF(INDEX(Source!$A$1:$Q$1000,MATCH('Chi tiết'!B437,Source!$B$1:$B$1000,0)+COUNTIFS(Source!$B$1:$B$1000,B437,Source!$Q$1:$Q$1000,"Sáng"),16)&lt;'Báo cáo'!$C$5,"Đi làm","Chốt trễ")))))))</f>
        <v/>
      </c>
      <c r="Q437" s="23" t="str">
        <f t="shared" si="40"/>
        <v/>
      </c>
      <c r="R437" s="14" t="str">
        <f t="shared" si="41"/>
        <v/>
      </c>
      <c r="S437" t="str">
        <f>IF(OR(_xlfn.NUMBERVALUE(E437)&gt;='Báo cáo'!$C$6,_xlfn.NUMBERVALUE(I437)&gt;='Báo cáo'!$C$6),CONCATENATE(_xlfn.NUMBERVALUE(E437),"/",_xlfn.NUMBERVALUE(I437)),"")</f>
        <v/>
      </c>
      <c r="T437" t="str">
        <f>IF(Q437="Vắng","",IF(M437&lt;='Báo cáo'!$C$7,M437,""))</f>
        <v/>
      </c>
      <c r="U437" t="str">
        <f ca="1">IF(COUNTIFS(Source!$B$1:$B$1000,'Chi tiết'!B437,Source!$S$1:$S$1000,"Có")=0,"",INDEX(Source!$A$1:$S$1000,MATCH('Chi tiết'!B437,Source!$B$1:$B$1000,0)-1+MATCH("Có",INDIRECT("Source!S"&amp;MATCH('Chi tiết'!B437,Source!$B$1:$B$1000,0)&amp;":S"&amp;MATCH('Chi tiết'!B437,Source!$B$1:$B$1000,0)+COUNTIF(Source!$B$1:$B$1000,'Chi tiết'!B437)),0),1))</f>
        <v/>
      </c>
      <c r="V437" s="2" t="str">
        <f>IF(B435="","",IF(N437&lt;='Báo cáo'!$C$9,N437,""))</f>
        <v/>
      </c>
    </row>
    <row r="438" spans="1:22" x14ac:dyDescent="0.25">
      <c r="A438" t="str">
        <v/>
      </c>
      <c r="B438" t="str">
        <v/>
      </c>
      <c r="C438" s="21" t="str">
        <v/>
      </c>
      <c r="D438" s="21" t="str">
        <v/>
      </c>
      <c r="E438" s="21" t="str">
        <v/>
      </c>
      <c r="F438" s="21" t="str">
        <v/>
      </c>
      <c r="G438" s="21" t="str">
        <v/>
      </c>
      <c r="H438" s="21" t="str">
        <v/>
      </c>
      <c r="I438" s="21" t="str">
        <v/>
      </c>
      <c r="J438" s="21" t="str">
        <v/>
      </c>
      <c r="K438" s="21" t="str">
        <v/>
      </c>
      <c r="L438" s="23" t="str">
        <f t="shared" si="36"/>
        <v/>
      </c>
      <c r="M438" s="24" t="str">
        <f t="shared" si="37"/>
        <v/>
      </c>
      <c r="N438" s="15" t="str">
        <f t="shared" si="38"/>
        <v/>
      </c>
      <c r="O438" s="23" t="str">
        <f t="shared" si="39"/>
        <v/>
      </c>
      <c r="P438" s="23" t="str">
        <f>IF(B438="","",
IF(NOT(ISNUMBER(H438)),"Vắng",
IF(C438=1,IF(INDEX(Source!$A$1:$Q$1000,MATCH('Chi tiết'!B438,Source!$B$1:$B$1000,0),16)&lt;'Báo cáo'!$C$5,"Đi làm","Chốt trễ"),
IF(AND(C438=2,O438="Chốt trễ"),IF(INDEX(Source!$A$1:$Q$1000,MATCH('Chi tiết'!B438,Source!$B$1:$B$1000,0)+1,16)&lt;'Báo cáo'!$C$5,"Đi làm","Chốt trễ"),
IF(AND(C438=12,O438="Đi làm"),IF(INDEX(Source!$A$1:$Q$1000,MATCH('Chi tiết'!B438,Source!$B$1:$B$1000,0)+COUNTIFS(Source!$B$1:$B$1000,B438,Source!$Q$1:$Q$1000,"Sáng"),16)&lt;'Báo cáo'!$C$5,"Đi làm","Chốt trễ"),IF(O438="Chốt trễ",IF(INDEX(Source!$A$1:$Q$1000,MATCH('Chi tiết'!B438,Source!$B$1:$B$1000,0)+1,16)&lt;'Báo cáo'!$C$5,"Đi làm","Chốt trễ"),IF(INDEX(Source!$A$1:$Q$1000,MATCH('Chi tiết'!B438,Source!$B$1:$B$1000,0)+COUNTIFS(Source!$B$1:$B$1000,B438,Source!$Q$1:$Q$1000,"Sáng"),16)&lt;'Báo cáo'!$C$5,"Đi làm","Chốt trễ")))))))</f>
        <v/>
      </c>
      <c r="Q438" s="23" t="str">
        <f t="shared" si="40"/>
        <v/>
      </c>
      <c r="R438" s="14" t="str">
        <f t="shared" si="41"/>
        <v/>
      </c>
      <c r="S438" t="str">
        <f>IF(OR(_xlfn.NUMBERVALUE(E438)&gt;='Báo cáo'!$C$6,_xlfn.NUMBERVALUE(I438)&gt;='Báo cáo'!$C$6),CONCATENATE(_xlfn.NUMBERVALUE(E438),"/",_xlfn.NUMBERVALUE(I438)),"")</f>
        <v/>
      </c>
      <c r="T438" t="str">
        <f>IF(Q438="Vắng","",IF(M438&lt;='Báo cáo'!$C$7,M438,""))</f>
        <v/>
      </c>
      <c r="U438" t="str">
        <f ca="1">IF(COUNTIFS(Source!$B$1:$B$1000,'Chi tiết'!B438,Source!$S$1:$S$1000,"Có")=0,"",INDEX(Source!$A$1:$S$1000,MATCH('Chi tiết'!B438,Source!$B$1:$B$1000,0)-1+MATCH("Có",INDIRECT("Source!S"&amp;MATCH('Chi tiết'!B438,Source!$B$1:$B$1000,0)&amp;":S"&amp;MATCH('Chi tiết'!B438,Source!$B$1:$B$1000,0)+COUNTIF(Source!$B$1:$B$1000,'Chi tiết'!B438)),0),1))</f>
        <v/>
      </c>
      <c r="V438" s="2" t="str">
        <f>IF(B436="","",IF(N438&lt;='Báo cáo'!$C$9,N438,""))</f>
        <v/>
      </c>
    </row>
    <row r="439" spans="1:22" x14ac:dyDescent="0.25">
      <c r="A439" t="str">
        <v/>
      </c>
      <c r="B439" t="str">
        <v/>
      </c>
      <c r="C439" s="21" t="str">
        <v/>
      </c>
      <c r="D439" s="21" t="str">
        <v/>
      </c>
      <c r="E439" s="21" t="str">
        <v/>
      </c>
      <c r="F439" s="21" t="str">
        <v/>
      </c>
      <c r="G439" s="21" t="str">
        <v/>
      </c>
      <c r="H439" s="21" t="str">
        <v/>
      </c>
      <c r="I439" s="21" t="str">
        <v/>
      </c>
      <c r="J439" s="21" t="str">
        <v/>
      </c>
      <c r="K439" s="21" t="str">
        <v/>
      </c>
      <c r="L439" s="23" t="str">
        <f t="shared" si="36"/>
        <v/>
      </c>
      <c r="M439" s="24" t="str">
        <f t="shared" si="37"/>
        <v/>
      </c>
      <c r="N439" s="15" t="str">
        <f t="shared" si="38"/>
        <v/>
      </c>
      <c r="O439" s="23" t="str">
        <f t="shared" si="39"/>
        <v/>
      </c>
      <c r="P439" s="23" t="str">
        <f>IF(B439="","",
IF(NOT(ISNUMBER(H439)),"Vắng",
IF(C439=1,IF(INDEX(Source!$A$1:$Q$1000,MATCH('Chi tiết'!B439,Source!$B$1:$B$1000,0),16)&lt;'Báo cáo'!$C$5,"Đi làm","Chốt trễ"),
IF(AND(C439=2,O439="Chốt trễ"),IF(INDEX(Source!$A$1:$Q$1000,MATCH('Chi tiết'!B439,Source!$B$1:$B$1000,0)+1,16)&lt;'Báo cáo'!$C$5,"Đi làm","Chốt trễ"),
IF(AND(C439=12,O439="Đi làm"),IF(INDEX(Source!$A$1:$Q$1000,MATCH('Chi tiết'!B439,Source!$B$1:$B$1000,0)+COUNTIFS(Source!$B$1:$B$1000,B439,Source!$Q$1:$Q$1000,"Sáng"),16)&lt;'Báo cáo'!$C$5,"Đi làm","Chốt trễ"),IF(O439="Chốt trễ",IF(INDEX(Source!$A$1:$Q$1000,MATCH('Chi tiết'!B439,Source!$B$1:$B$1000,0)+1,16)&lt;'Báo cáo'!$C$5,"Đi làm","Chốt trễ"),IF(INDEX(Source!$A$1:$Q$1000,MATCH('Chi tiết'!B439,Source!$B$1:$B$1000,0)+COUNTIFS(Source!$B$1:$B$1000,B439,Source!$Q$1:$Q$1000,"Sáng"),16)&lt;'Báo cáo'!$C$5,"Đi làm","Chốt trễ")))))))</f>
        <v/>
      </c>
      <c r="Q439" s="23" t="str">
        <f t="shared" si="40"/>
        <v/>
      </c>
      <c r="R439" s="14" t="str">
        <f t="shared" si="41"/>
        <v/>
      </c>
      <c r="S439" t="str">
        <f>IF(OR(_xlfn.NUMBERVALUE(E439)&gt;='Báo cáo'!$C$6,_xlfn.NUMBERVALUE(I439)&gt;='Báo cáo'!$C$6),CONCATENATE(_xlfn.NUMBERVALUE(E439),"/",_xlfn.NUMBERVALUE(I439)),"")</f>
        <v/>
      </c>
      <c r="T439" t="str">
        <f>IF(Q439="Vắng","",IF(M439&lt;='Báo cáo'!$C$7,M439,""))</f>
        <v/>
      </c>
      <c r="U439" t="str">
        <f ca="1">IF(COUNTIFS(Source!$B$1:$B$1000,'Chi tiết'!B439,Source!$S$1:$S$1000,"Có")=0,"",INDEX(Source!$A$1:$S$1000,MATCH('Chi tiết'!B439,Source!$B$1:$B$1000,0)-1+MATCH("Có",INDIRECT("Source!S"&amp;MATCH('Chi tiết'!B439,Source!$B$1:$B$1000,0)&amp;":S"&amp;MATCH('Chi tiết'!B439,Source!$B$1:$B$1000,0)+COUNTIF(Source!$B$1:$B$1000,'Chi tiết'!B439)),0),1))</f>
        <v/>
      </c>
      <c r="V439" s="2" t="str">
        <f>IF(B437="","",IF(N439&lt;='Báo cáo'!$C$9,N439,""))</f>
        <v/>
      </c>
    </row>
    <row r="440" spans="1:22" x14ac:dyDescent="0.25">
      <c r="A440" t="str">
        <v/>
      </c>
      <c r="B440" t="str">
        <v/>
      </c>
      <c r="C440" s="21" t="str">
        <v/>
      </c>
      <c r="D440" s="21" t="str">
        <v/>
      </c>
      <c r="E440" s="21" t="str">
        <v/>
      </c>
      <c r="F440" s="21" t="str">
        <v/>
      </c>
      <c r="G440" s="21" t="str">
        <v/>
      </c>
      <c r="H440" s="21" t="str">
        <v/>
      </c>
      <c r="I440" s="21" t="str">
        <v/>
      </c>
      <c r="J440" s="21" t="str">
        <v/>
      </c>
      <c r="K440" s="21" t="str">
        <v/>
      </c>
      <c r="L440" s="23" t="str">
        <f t="shared" si="36"/>
        <v/>
      </c>
      <c r="M440" s="24" t="str">
        <f t="shared" si="37"/>
        <v/>
      </c>
      <c r="N440" s="15" t="str">
        <f t="shared" si="38"/>
        <v/>
      </c>
      <c r="O440" s="23" t="str">
        <f t="shared" si="39"/>
        <v/>
      </c>
      <c r="P440" s="23" t="str">
        <f>IF(B440="","",
IF(NOT(ISNUMBER(H440)),"Vắng",
IF(C440=1,IF(INDEX(Source!$A$1:$Q$1000,MATCH('Chi tiết'!B440,Source!$B$1:$B$1000,0),16)&lt;'Báo cáo'!$C$5,"Đi làm","Chốt trễ"),
IF(AND(C440=2,O440="Chốt trễ"),IF(INDEX(Source!$A$1:$Q$1000,MATCH('Chi tiết'!B440,Source!$B$1:$B$1000,0)+1,16)&lt;'Báo cáo'!$C$5,"Đi làm","Chốt trễ"),
IF(AND(C440=12,O440="Đi làm"),IF(INDEX(Source!$A$1:$Q$1000,MATCH('Chi tiết'!B440,Source!$B$1:$B$1000,0)+COUNTIFS(Source!$B$1:$B$1000,B440,Source!$Q$1:$Q$1000,"Sáng"),16)&lt;'Báo cáo'!$C$5,"Đi làm","Chốt trễ"),IF(O440="Chốt trễ",IF(INDEX(Source!$A$1:$Q$1000,MATCH('Chi tiết'!B440,Source!$B$1:$B$1000,0)+1,16)&lt;'Báo cáo'!$C$5,"Đi làm","Chốt trễ"),IF(INDEX(Source!$A$1:$Q$1000,MATCH('Chi tiết'!B440,Source!$B$1:$B$1000,0)+COUNTIFS(Source!$B$1:$B$1000,B440,Source!$Q$1:$Q$1000,"Sáng"),16)&lt;'Báo cáo'!$C$5,"Đi làm","Chốt trễ")))))))</f>
        <v/>
      </c>
      <c r="Q440" s="23" t="str">
        <f t="shared" si="40"/>
        <v/>
      </c>
      <c r="R440" s="14" t="str">
        <f t="shared" si="41"/>
        <v/>
      </c>
      <c r="S440" t="str">
        <f>IF(OR(_xlfn.NUMBERVALUE(E440)&gt;='Báo cáo'!$C$6,_xlfn.NUMBERVALUE(I440)&gt;='Báo cáo'!$C$6),CONCATENATE(_xlfn.NUMBERVALUE(E440),"/",_xlfn.NUMBERVALUE(I440)),"")</f>
        <v/>
      </c>
      <c r="T440" t="str">
        <f>IF(Q440="Vắng","",IF(M440&lt;='Báo cáo'!$C$7,M440,""))</f>
        <v/>
      </c>
      <c r="U440" t="str">
        <f ca="1">IF(COUNTIFS(Source!$B$1:$B$1000,'Chi tiết'!B440,Source!$S$1:$S$1000,"Có")=0,"",INDEX(Source!$A$1:$S$1000,MATCH('Chi tiết'!B440,Source!$B$1:$B$1000,0)-1+MATCH("Có",INDIRECT("Source!S"&amp;MATCH('Chi tiết'!B440,Source!$B$1:$B$1000,0)&amp;":S"&amp;MATCH('Chi tiết'!B440,Source!$B$1:$B$1000,0)+COUNTIF(Source!$B$1:$B$1000,'Chi tiết'!B440)),0),1))</f>
        <v/>
      </c>
      <c r="V440" s="2" t="str">
        <f>IF(B438="","",IF(N440&lt;='Báo cáo'!$C$9,N440,""))</f>
        <v/>
      </c>
    </row>
    <row r="441" spans="1:22" x14ac:dyDescent="0.25">
      <c r="A441" t="str">
        <v/>
      </c>
      <c r="B441" t="str">
        <v/>
      </c>
      <c r="C441" s="21" t="str">
        <v/>
      </c>
      <c r="D441" s="21" t="str">
        <v/>
      </c>
      <c r="E441" s="21" t="str">
        <v/>
      </c>
      <c r="F441" s="21" t="str">
        <v/>
      </c>
      <c r="G441" s="21" t="str">
        <v/>
      </c>
      <c r="H441" s="21" t="str">
        <v/>
      </c>
      <c r="I441" s="21" t="str">
        <v/>
      </c>
      <c r="J441" s="21" t="str">
        <v/>
      </c>
      <c r="K441" s="21" t="str">
        <v/>
      </c>
      <c r="L441" s="23" t="str">
        <f t="shared" si="36"/>
        <v/>
      </c>
      <c r="M441" s="24" t="str">
        <f t="shared" si="37"/>
        <v/>
      </c>
      <c r="N441" s="15" t="str">
        <f t="shared" si="38"/>
        <v/>
      </c>
      <c r="O441" s="23" t="str">
        <f t="shared" si="39"/>
        <v/>
      </c>
      <c r="P441" s="23" t="str">
        <f>IF(B441="","",
IF(NOT(ISNUMBER(H441)),"Vắng",
IF(C441=1,IF(INDEX(Source!$A$1:$Q$1000,MATCH('Chi tiết'!B441,Source!$B$1:$B$1000,0),16)&lt;'Báo cáo'!$C$5,"Đi làm","Chốt trễ"),
IF(AND(C441=2,O441="Chốt trễ"),IF(INDEX(Source!$A$1:$Q$1000,MATCH('Chi tiết'!B441,Source!$B$1:$B$1000,0)+1,16)&lt;'Báo cáo'!$C$5,"Đi làm","Chốt trễ"),
IF(AND(C441=12,O441="Đi làm"),IF(INDEX(Source!$A$1:$Q$1000,MATCH('Chi tiết'!B441,Source!$B$1:$B$1000,0)+COUNTIFS(Source!$B$1:$B$1000,B441,Source!$Q$1:$Q$1000,"Sáng"),16)&lt;'Báo cáo'!$C$5,"Đi làm","Chốt trễ"),IF(O441="Chốt trễ",IF(INDEX(Source!$A$1:$Q$1000,MATCH('Chi tiết'!B441,Source!$B$1:$B$1000,0)+1,16)&lt;'Báo cáo'!$C$5,"Đi làm","Chốt trễ"),IF(INDEX(Source!$A$1:$Q$1000,MATCH('Chi tiết'!B441,Source!$B$1:$B$1000,0)+COUNTIFS(Source!$B$1:$B$1000,B441,Source!$Q$1:$Q$1000,"Sáng"),16)&lt;'Báo cáo'!$C$5,"Đi làm","Chốt trễ")))))))</f>
        <v/>
      </c>
      <c r="Q441" s="23" t="str">
        <f t="shared" si="40"/>
        <v/>
      </c>
      <c r="R441" s="14" t="str">
        <f t="shared" si="41"/>
        <v/>
      </c>
      <c r="S441" t="str">
        <f>IF(OR(_xlfn.NUMBERVALUE(E441)&gt;='Báo cáo'!$C$6,_xlfn.NUMBERVALUE(I441)&gt;='Báo cáo'!$C$6),CONCATENATE(_xlfn.NUMBERVALUE(E441),"/",_xlfn.NUMBERVALUE(I441)),"")</f>
        <v/>
      </c>
      <c r="T441" t="str">
        <f>IF(Q441="Vắng","",IF(M441&lt;='Báo cáo'!$C$7,M441,""))</f>
        <v/>
      </c>
      <c r="U441" t="str">
        <f ca="1">IF(COUNTIFS(Source!$B$1:$B$1000,'Chi tiết'!B441,Source!$S$1:$S$1000,"Có")=0,"",INDEX(Source!$A$1:$S$1000,MATCH('Chi tiết'!B441,Source!$B$1:$B$1000,0)-1+MATCH("Có",INDIRECT("Source!S"&amp;MATCH('Chi tiết'!B441,Source!$B$1:$B$1000,0)&amp;":S"&amp;MATCH('Chi tiết'!B441,Source!$B$1:$B$1000,0)+COUNTIF(Source!$B$1:$B$1000,'Chi tiết'!B441)),0),1))</f>
        <v/>
      </c>
      <c r="V441" s="2" t="str">
        <f>IF(B439="","",IF(N441&lt;='Báo cáo'!$C$9,N441,""))</f>
        <v/>
      </c>
    </row>
    <row r="442" spans="1:22" x14ac:dyDescent="0.25">
      <c r="A442" t="str">
        <v/>
      </c>
      <c r="B442" t="str">
        <v/>
      </c>
      <c r="C442" s="21" t="str">
        <v/>
      </c>
      <c r="D442" s="21" t="str">
        <v/>
      </c>
      <c r="E442" s="21" t="str">
        <v/>
      </c>
      <c r="F442" s="21" t="str">
        <v/>
      </c>
      <c r="G442" s="21" t="str">
        <v/>
      </c>
      <c r="H442" s="21" t="str">
        <v/>
      </c>
      <c r="I442" s="21" t="str">
        <v/>
      </c>
      <c r="J442" s="21" t="str">
        <v/>
      </c>
      <c r="K442" s="21" t="str">
        <v/>
      </c>
      <c r="L442" s="23" t="str">
        <f t="shared" si="36"/>
        <v/>
      </c>
      <c r="M442" s="24" t="str">
        <f t="shared" si="37"/>
        <v/>
      </c>
      <c r="N442" s="15" t="str">
        <f t="shared" si="38"/>
        <v/>
      </c>
      <c r="O442" s="23" t="str">
        <f t="shared" si="39"/>
        <v/>
      </c>
      <c r="P442" s="23" t="str">
        <f>IF(B442="","",
IF(NOT(ISNUMBER(H442)),"Vắng",
IF(C442=1,IF(INDEX(Source!$A$1:$Q$1000,MATCH('Chi tiết'!B442,Source!$B$1:$B$1000,0),16)&lt;'Báo cáo'!$C$5,"Đi làm","Chốt trễ"),
IF(AND(C442=2,O442="Chốt trễ"),IF(INDEX(Source!$A$1:$Q$1000,MATCH('Chi tiết'!B442,Source!$B$1:$B$1000,0)+1,16)&lt;'Báo cáo'!$C$5,"Đi làm","Chốt trễ"),
IF(AND(C442=12,O442="Đi làm"),IF(INDEX(Source!$A$1:$Q$1000,MATCH('Chi tiết'!B442,Source!$B$1:$B$1000,0)+COUNTIFS(Source!$B$1:$B$1000,B442,Source!$Q$1:$Q$1000,"Sáng"),16)&lt;'Báo cáo'!$C$5,"Đi làm","Chốt trễ"),IF(O442="Chốt trễ",IF(INDEX(Source!$A$1:$Q$1000,MATCH('Chi tiết'!B442,Source!$B$1:$B$1000,0)+1,16)&lt;'Báo cáo'!$C$5,"Đi làm","Chốt trễ"),IF(INDEX(Source!$A$1:$Q$1000,MATCH('Chi tiết'!B442,Source!$B$1:$B$1000,0)+COUNTIFS(Source!$B$1:$B$1000,B442,Source!$Q$1:$Q$1000,"Sáng"),16)&lt;'Báo cáo'!$C$5,"Đi làm","Chốt trễ")))))))</f>
        <v/>
      </c>
      <c r="Q442" s="23" t="str">
        <f t="shared" si="40"/>
        <v/>
      </c>
      <c r="R442" s="14" t="str">
        <f t="shared" si="41"/>
        <v/>
      </c>
      <c r="S442" t="str">
        <f>IF(OR(_xlfn.NUMBERVALUE(E442)&gt;='Báo cáo'!$C$6,_xlfn.NUMBERVALUE(I442)&gt;='Báo cáo'!$C$6),CONCATENATE(_xlfn.NUMBERVALUE(E442),"/",_xlfn.NUMBERVALUE(I442)),"")</f>
        <v/>
      </c>
      <c r="T442" t="str">
        <f>IF(Q442="Vắng","",IF(M442&lt;='Báo cáo'!$C$7,M442,""))</f>
        <v/>
      </c>
      <c r="U442" t="str">
        <f ca="1">IF(COUNTIFS(Source!$B$1:$B$1000,'Chi tiết'!B442,Source!$S$1:$S$1000,"Có")=0,"",INDEX(Source!$A$1:$S$1000,MATCH('Chi tiết'!B442,Source!$B$1:$B$1000,0)-1+MATCH("Có",INDIRECT("Source!S"&amp;MATCH('Chi tiết'!B442,Source!$B$1:$B$1000,0)&amp;":S"&amp;MATCH('Chi tiết'!B442,Source!$B$1:$B$1000,0)+COUNTIF(Source!$B$1:$B$1000,'Chi tiết'!B442)),0),1))</f>
        <v/>
      </c>
      <c r="V442" s="2" t="str">
        <f>IF(B440="","",IF(N442&lt;='Báo cáo'!$C$9,N442,""))</f>
        <v/>
      </c>
    </row>
    <row r="443" spans="1:22" x14ac:dyDescent="0.25">
      <c r="A443" t="str">
        <v/>
      </c>
      <c r="B443" t="str">
        <v/>
      </c>
      <c r="C443" s="21" t="str">
        <v/>
      </c>
      <c r="D443" s="21" t="str">
        <v/>
      </c>
      <c r="E443" s="21" t="str">
        <v/>
      </c>
      <c r="F443" s="21" t="str">
        <v/>
      </c>
      <c r="G443" s="21" t="str">
        <v/>
      </c>
      <c r="H443" s="21" t="str">
        <v/>
      </c>
      <c r="I443" s="21" t="str">
        <v/>
      </c>
      <c r="J443" s="21" t="str">
        <v/>
      </c>
      <c r="K443" s="21" t="str">
        <v/>
      </c>
      <c r="L443" s="23" t="str">
        <f t="shared" si="36"/>
        <v/>
      </c>
      <c r="M443" s="24" t="str">
        <f t="shared" si="37"/>
        <v/>
      </c>
      <c r="N443" s="15" t="str">
        <f t="shared" si="38"/>
        <v/>
      </c>
      <c r="O443" s="23" t="str">
        <f t="shared" si="39"/>
        <v/>
      </c>
      <c r="P443" s="23" t="str">
        <f>IF(B443="","",
IF(NOT(ISNUMBER(H443)),"Vắng",
IF(C443=1,IF(INDEX(Source!$A$1:$Q$1000,MATCH('Chi tiết'!B443,Source!$B$1:$B$1000,0),16)&lt;'Báo cáo'!$C$5,"Đi làm","Chốt trễ"),
IF(AND(C443=2,O443="Chốt trễ"),IF(INDEX(Source!$A$1:$Q$1000,MATCH('Chi tiết'!B443,Source!$B$1:$B$1000,0)+1,16)&lt;'Báo cáo'!$C$5,"Đi làm","Chốt trễ"),
IF(AND(C443=12,O443="Đi làm"),IF(INDEX(Source!$A$1:$Q$1000,MATCH('Chi tiết'!B443,Source!$B$1:$B$1000,0)+COUNTIFS(Source!$B$1:$B$1000,B443,Source!$Q$1:$Q$1000,"Sáng"),16)&lt;'Báo cáo'!$C$5,"Đi làm","Chốt trễ"),IF(O443="Chốt trễ",IF(INDEX(Source!$A$1:$Q$1000,MATCH('Chi tiết'!B443,Source!$B$1:$B$1000,0)+1,16)&lt;'Báo cáo'!$C$5,"Đi làm","Chốt trễ"),IF(INDEX(Source!$A$1:$Q$1000,MATCH('Chi tiết'!B443,Source!$B$1:$B$1000,0)+COUNTIFS(Source!$B$1:$B$1000,B443,Source!$Q$1:$Q$1000,"Sáng"),16)&lt;'Báo cáo'!$C$5,"Đi làm","Chốt trễ")))))))</f>
        <v/>
      </c>
      <c r="Q443" s="23" t="str">
        <f t="shared" si="40"/>
        <v/>
      </c>
      <c r="R443" s="14" t="str">
        <f t="shared" si="41"/>
        <v/>
      </c>
      <c r="S443" t="str">
        <f>IF(OR(_xlfn.NUMBERVALUE(E443)&gt;='Báo cáo'!$C$6,_xlfn.NUMBERVALUE(I443)&gt;='Báo cáo'!$C$6),CONCATENATE(_xlfn.NUMBERVALUE(E443),"/",_xlfn.NUMBERVALUE(I443)),"")</f>
        <v/>
      </c>
      <c r="T443" t="str">
        <f>IF(Q443="Vắng","",IF(M443&lt;='Báo cáo'!$C$7,M443,""))</f>
        <v/>
      </c>
      <c r="U443" t="str">
        <f ca="1">IF(COUNTIFS(Source!$B$1:$B$1000,'Chi tiết'!B443,Source!$S$1:$S$1000,"Có")=0,"",INDEX(Source!$A$1:$S$1000,MATCH('Chi tiết'!B443,Source!$B$1:$B$1000,0)-1+MATCH("Có",INDIRECT("Source!S"&amp;MATCH('Chi tiết'!B443,Source!$B$1:$B$1000,0)&amp;":S"&amp;MATCH('Chi tiết'!B443,Source!$B$1:$B$1000,0)+COUNTIF(Source!$B$1:$B$1000,'Chi tiết'!B443)),0),1))</f>
        <v/>
      </c>
      <c r="V443" s="2" t="str">
        <f>IF(B441="","",IF(N443&lt;='Báo cáo'!$C$9,N443,""))</f>
        <v/>
      </c>
    </row>
    <row r="444" spans="1:22" x14ac:dyDescent="0.25">
      <c r="A444" t="str">
        <v/>
      </c>
      <c r="B444" t="str">
        <v/>
      </c>
      <c r="C444" s="21" t="str">
        <v/>
      </c>
      <c r="D444" s="21" t="str">
        <v/>
      </c>
      <c r="E444" s="21" t="str">
        <v/>
      </c>
      <c r="F444" s="21" t="str">
        <v/>
      </c>
      <c r="G444" s="21" t="str">
        <v/>
      </c>
      <c r="H444" s="21" t="str">
        <v/>
      </c>
      <c r="I444" s="21" t="str">
        <v/>
      </c>
      <c r="J444" s="21" t="str">
        <v/>
      </c>
      <c r="K444" s="21" t="str">
        <v/>
      </c>
      <c r="L444" s="23" t="str">
        <f t="shared" si="36"/>
        <v/>
      </c>
      <c r="M444" s="24" t="str">
        <f t="shared" si="37"/>
        <v/>
      </c>
      <c r="N444" s="15" t="str">
        <f t="shared" si="38"/>
        <v/>
      </c>
      <c r="O444" s="23" t="str">
        <f t="shared" si="39"/>
        <v/>
      </c>
      <c r="P444" s="23" t="str">
        <f>IF(B444="","",
IF(NOT(ISNUMBER(H444)),"Vắng",
IF(C444=1,IF(INDEX(Source!$A$1:$Q$1000,MATCH('Chi tiết'!B444,Source!$B$1:$B$1000,0),16)&lt;'Báo cáo'!$C$5,"Đi làm","Chốt trễ"),
IF(AND(C444=2,O444="Chốt trễ"),IF(INDEX(Source!$A$1:$Q$1000,MATCH('Chi tiết'!B444,Source!$B$1:$B$1000,0)+1,16)&lt;'Báo cáo'!$C$5,"Đi làm","Chốt trễ"),
IF(AND(C444=12,O444="Đi làm"),IF(INDEX(Source!$A$1:$Q$1000,MATCH('Chi tiết'!B444,Source!$B$1:$B$1000,0)+COUNTIFS(Source!$B$1:$B$1000,B444,Source!$Q$1:$Q$1000,"Sáng"),16)&lt;'Báo cáo'!$C$5,"Đi làm","Chốt trễ"),IF(O444="Chốt trễ",IF(INDEX(Source!$A$1:$Q$1000,MATCH('Chi tiết'!B444,Source!$B$1:$B$1000,0)+1,16)&lt;'Báo cáo'!$C$5,"Đi làm","Chốt trễ"),IF(INDEX(Source!$A$1:$Q$1000,MATCH('Chi tiết'!B444,Source!$B$1:$B$1000,0)+COUNTIFS(Source!$B$1:$B$1000,B444,Source!$Q$1:$Q$1000,"Sáng"),16)&lt;'Báo cáo'!$C$5,"Đi làm","Chốt trễ")))))))</f>
        <v/>
      </c>
      <c r="Q444" s="23" t="str">
        <f t="shared" si="40"/>
        <v/>
      </c>
      <c r="R444" s="14" t="str">
        <f t="shared" si="41"/>
        <v/>
      </c>
      <c r="S444" t="str">
        <f>IF(OR(_xlfn.NUMBERVALUE(E444)&gt;='Báo cáo'!$C$6,_xlfn.NUMBERVALUE(I444)&gt;='Báo cáo'!$C$6),CONCATENATE(_xlfn.NUMBERVALUE(E444),"/",_xlfn.NUMBERVALUE(I444)),"")</f>
        <v/>
      </c>
      <c r="T444" t="str">
        <f>IF(Q444="Vắng","",IF(M444&lt;='Báo cáo'!$C$7,M444,""))</f>
        <v/>
      </c>
      <c r="U444" t="str">
        <f ca="1">IF(COUNTIFS(Source!$B$1:$B$1000,'Chi tiết'!B444,Source!$S$1:$S$1000,"Có")=0,"",INDEX(Source!$A$1:$S$1000,MATCH('Chi tiết'!B444,Source!$B$1:$B$1000,0)-1+MATCH("Có",INDIRECT("Source!S"&amp;MATCH('Chi tiết'!B444,Source!$B$1:$B$1000,0)&amp;":S"&amp;MATCH('Chi tiết'!B444,Source!$B$1:$B$1000,0)+COUNTIF(Source!$B$1:$B$1000,'Chi tiết'!B444)),0),1))</f>
        <v/>
      </c>
      <c r="V444" s="2" t="str">
        <f>IF(B442="","",IF(N444&lt;='Báo cáo'!$C$9,N444,""))</f>
        <v/>
      </c>
    </row>
    <row r="445" spans="1:22" x14ac:dyDescent="0.25">
      <c r="A445" t="str">
        <v/>
      </c>
      <c r="B445" t="str">
        <v/>
      </c>
      <c r="C445" s="21" t="str">
        <v/>
      </c>
      <c r="D445" s="21" t="str">
        <v/>
      </c>
      <c r="E445" s="21" t="str">
        <v/>
      </c>
      <c r="F445" s="21" t="str">
        <v/>
      </c>
      <c r="G445" s="21" t="str">
        <v/>
      </c>
      <c r="H445" s="21" t="str">
        <v/>
      </c>
      <c r="I445" s="21" t="str">
        <v/>
      </c>
      <c r="J445" s="21" t="str">
        <v/>
      </c>
      <c r="K445" s="21" t="str">
        <v/>
      </c>
      <c r="L445" s="23" t="str">
        <f t="shared" si="36"/>
        <v/>
      </c>
      <c r="M445" s="24" t="str">
        <f t="shared" si="37"/>
        <v/>
      </c>
      <c r="N445" s="15" t="str">
        <f t="shared" si="38"/>
        <v/>
      </c>
      <c r="O445" s="23" t="str">
        <f t="shared" si="39"/>
        <v/>
      </c>
      <c r="P445" s="23" t="str">
        <f>IF(B445="","",
IF(NOT(ISNUMBER(H445)),"Vắng",
IF(C445=1,IF(INDEX(Source!$A$1:$Q$1000,MATCH('Chi tiết'!B445,Source!$B$1:$B$1000,0),16)&lt;'Báo cáo'!$C$5,"Đi làm","Chốt trễ"),
IF(AND(C445=2,O445="Chốt trễ"),IF(INDEX(Source!$A$1:$Q$1000,MATCH('Chi tiết'!B445,Source!$B$1:$B$1000,0)+1,16)&lt;'Báo cáo'!$C$5,"Đi làm","Chốt trễ"),
IF(AND(C445=12,O445="Đi làm"),IF(INDEX(Source!$A$1:$Q$1000,MATCH('Chi tiết'!B445,Source!$B$1:$B$1000,0)+COUNTIFS(Source!$B$1:$B$1000,B445,Source!$Q$1:$Q$1000,"Sáng"),16)&lt;'Báo cáo'!$C$5,"Đi làm","Chốt trễ"),IF(O445="Chốt trễ",IF(INDEX(Source!$A$1:$Q$1000,MATCH('Chi tiết'!B445,Source!$B$1:$B$1000,0)+1,16)&lt;'Báo cáo'!$C$5,"Đi làm","Chốt trễ"),IF(INDEX(Source!$A$1:$Q$1000,MATCH('Chi tiết'!B445,Source!$B$1:$B$1000,0)+COUNTIFS(Source!$B$1:$B$1000,B445,Source!$Q$1:$Q$1000,"Sáng"),16)&lt;'Báo cáo'!$C$5,"Đi làm","Chốt trễ")))))))</f>
        <v/>
      </c>
      <c r="Q445" s="23" t="str">
        <f t="shared" si="40"/>
        <v/>
      </c>
      <c r="R445" s="14" t="str">
        <f t="shared" si="41"/>
        <v/>
      </c>
      <c r="S445" t="str">
        <f>IF(OR(_xlfn.NUMBERVALUE(E445)&gt;='Báo cáo'!$C$6,_xlfn.NUMBERVALUE(I445)&gt;='Báo cáo'!$C$6),CONCATENATE(_xlfn.NUMBERVALUE(E445),"/",_xlfn.NUMBERVALUE(I445)),"")</f>
        <v/>
      </c>
      <c r="T445" t="str">
        <f>IF(Q445="Vắng","",IF(M445&lt;='Báo cáo'!$C$7,M445,""))</f>
        <v/>
      </c>
      <c r="U445" t="str">
        <f ca="1">IF(COUNTIFS(Source!$B$1:$B$1000,'Chi tiết'!B445,Source!$S$1:$S$1000,"Có")=0,"",INDEX(Source!$A$1:$S$1000,MATCH('Chi tiết'!B445,Source!$B$1:$B$1000,0)-1+MATCH("Có",INDIRECT("Source!S"&amp;MATCH('Chi tiết'!B445,Source!$B$1:$B$1000,0)&amp;":S"&amp;MATCH('Chi tiết'!B445,Source!$B$1:$B$1000,0)+COUNTIF(Source!$B$1:$B$1000,'Chi tiết'!B445)),0),1))</f>
        <v/>
      </c>
      <c r="V445" s="2" t="str">
        <f>IF(B443="","",IF(N445&lt;='Báo cáo'!$C$9,N445,""))</f>
        <v/>
      </c>
    </row>
    <row r="446" spans="1:22" x14ac:dyDescent="0.25">
      <c r="A446" t="str">
        <v/>
      </c>
      <c r="B446" t="str">
        <v/>
      </c>
      <c r="C446" s="21" t="str">
        <v/>
      </c>
      <c r="D446" s="21" t="str">
        <v/>
      </c>
      <c r="E446" s="21" t="str">
        <v/>
      </c>
      <c r="F446" s="21" t="str">
        <v/>
      </c>
      <c r="G446" s="21" t="str">
        <v/>
      </c>
      <c r="H446" s="21" t="str">
        <v/>
      </c>
      <c r="I446" s="21" t="str">
        <v/>
      </c>
      <c r="J446" s="21" t="str">
        <v/>
      </c>
      <c r="K446" s="21" t="str">
        <v/>
      </c>
      <c r="L446" s="23" t="str">
        <f t="shared" si="36"/>
        <v/>
      </c>
      <c r="M446" s="24" t="str">
        <f t="shared" si="37"/>
        <v/>
      </c>
      <c r="N446" s="15" t="str">
        <f t="shared" si="38"/>
        <v/>
      </c>
      <c r="O446" s="23" t="str">
        <f t="shared" si="39"/>
        <v/>
      </c>
      <c r="P446" s="23" t="str">
        <f>IF(B446="","",
IF(NOT(ISNUMBER(H446)),"Vắng",
IF(C446=1,IF(INDEX(Source!$A$1:$Q$1000,MATCH('Chi tiết'!B446,Source!$B$1:$B$1000,0),16)&lt;'Báo cáo'!$C$5,"Đi làm","Chốt trễ"),
IF(AND(C446=2,O446="Chốt trễ"),IF(INDEX(Source!$A$1:$Q$1000,MATCH('Chi tiết'!B446,Source!$B$1:$B$1000,0)+1,16)&lt;'Báo cáo'!$C$5,"Đi làm","Chốt trễ"),
IF(AND(C446=12,O446="Đi làm"),IF(INDEX(Source!$A$1:$Q$1000,MATCH('Chi tiết'!B446,Source!$B$1:$B$1000,0)+COUNTIFS(Source!$B$1:$B$1000,B446,Source!$Q$1:$Q$1000,"Sáng"),16)&lt;'Báo cáo'!$C$5,"Đi làm","Chốt trễ"),IF(O446="Chốt trễ",IF(INDEX(Source!$A$1:$Q$1000,MATCH('Chi tiết'!B446,Source!$B$1:$B$1000,0)+1,16)&lt;'Báo cáo'!$C$5,"Đi làm","Chốt trễ"),IF(INDEX(Source!$A$1:$Q$1000,MATCH('Chi tiết'!B446,Source!$B$1:$B$1000,0)+COUNTIFS(Source!$B$1:$B$1000,B446,Source!$Q$1:$Q$1000,"Sáng"),16)&lt;'Báo cáo'!$C$5,"Đi làm","Chốt trễ")))))))</f>
        <v/>
      </c>
      <c r="Q446" s="23" t="str">
        <f t="shared" si="40"/>
        <v/>
      </c>
      <c r="R446" s="14" t="str">
        <f t="shared" si="41"/>
        <v/>
      </c>
      <c r="S446" t="str">
        <f>IF(OR(_xlfn.NUMBERVALUE(E446)&gt;='Báo cáo'!$C$6,_xlfn.NUMBERVALUE(I446)&gt;='Báo cáo'!$C$6),CONCATENATE(_xlfn.NUMBERVALUE(E446),"/",_xlfn.NUMBERVALUE(I446)),"")</f>
        <v/>
      </c>
      <c r="T446" t="str">
        <f>IF(Q446="Vắng","",IF(M446&lt;='Báo cáo'!$C$7,M446,""))</f>
        <v/>
      </c>
      <c r="U446" t="str">
        <f ca="1">IF(COUNTIFS(Source!$B$1:$B$1000,'Chi tiết'!B446,Source!$S$1:$S$1000,"Có")=0,"",INDEX(Source!$A$1:$S$1000,MATCH('Chi tiết'!B446,Source!$B$1:$B$1000,0)-1+MATCH("Có",INDIRECT("Source!S"&amp;MATCH('Chi tiết'!B446,Source!$B$1:$B$1000,0)&amp;":S"&amp;MATCH('Chi tiết'!B446,Source!$B$1:$B$1000,0)+COUNTIF(Source!$B$1:$B$1000,'Chi tiết'!B446)),0),1))</f>
        <v/>
      </c>
      <c r="V446" s="2" t="str">
        <f>IF(B444="","",IF(N446&lt;='Báo cáo'!$C$9,N446,""))</f>
        <v/>
      </c>
    </row>
    <row r="447" spans="1:22" x14ac:dyDescent="0.25">
      <c r="A447" t="str">
        <v/>
      </c>
      <c r="B447" t="str">
        <v/>
      </c>
      <c r="C447" s="21" t="str">
        <v/>
      </c>
      <c r="D447" s="21" t="str">
        <v/>
      </c>
      <c r="E447" s="21" t="str">
        <v/>
      </c>
      <c r="F447" s="21" t="str">
        <v/>
      </c>
      <c r="G447" s="21" t="str">
        <v/>
      </c>
      <c r="H447" s="21" t="str">
        <v/>
      </c>
      <c r="I447" s="21" t="str">
        <v/>
      </c>
      <c r="J447" s="21" t="str">
        <v/>
      </c>
      <c r="K447" s="21" t="str">
        <v/>
      </c>
      <c r="L447" s="23" t="str">
        <f t="shared" si="36"/>
        <v/>
      </c>
      <c r="M447" s="24" t="str">
        <f t="shared" si="37"/>
        <v/>
      </c>
      <c r="N447" s="15" t="str">
        <f t="shared" si="38"/>
        <v/>
      </c>
      <c r="O447" s="23" t="str">
        <f t="shared" si="39"/>
        <v/>
      </c>
      <c r="P447" s="23" t="str">
        <f>IF(B447="","",
IF(NOT(ISNUMBER(H447)),"Vắng",
IF(C447=1,IF(INDEX(Source!$A$1:$Q$1000,MATCH('Chi tiết'!B447,Source!$B$1:$B$1000,0),16)&lt;'Báo cáo'!$C$5,"Đi làm","Chốt trễ"),
IF(AND(C447=2,O447="Chốt trễ"),IF(INDEX(Source!$A$1:$Q$1000,MATCH('Chi tiết'!B447,Source!$B$1:$B$1000,0)+1,16)&lt;'Báo cáo'!$C$5,"Đi làm","Chốt trễ"),
IF(AND(C447=12,O447="Đi làm"),IF(INDEX(Source!$A$1:$Q$1000,MATCH('Chi tiết'!B447,Source!$B$1:$B$1000,0)+COUNTIFS(Source!$B$1:$B$1000,B447,Source!$Q$1:$Q$1000,"Sáng"),16)&lt;'Báo cáo'!$C$5,"Đi làm","Chốt trễ"),IF(O447="Chốt trễ",IF(INDEX(Source!$A$1:$Q$1000,MATCH('Chi tiết'!B447,Source!$B$1:$B$1000,0)+1,16)&lt;'Báo cáo'!$C$5,"Đi làm","Chốt trễ"),IF(INDEX(Source!$A$1:$Q$1000,MATCH('Chi tiết'!B447,Source!$B$1:$B$1000,0)+COUNTIFS(Source!$B$1:$B$1000,B447,Source!$Q$1:$Q$1000,"Sáng"),16)&lt;'Báo cáo'!$C$5,"Đi làm","Chốt trễ")))))))</f>
        <v/>
      </c>
      <c r="Q447" s="23" t="str">
        <f t="shared" si="40"/>
        <v/>
      </c>
      <c r="R447" s="14" t="str">
        <f t="shared" si="41"/>
        <v/>
      </c>
      <c r="S447" t="str">
        <f>IF(OR(_xlfn.NUMBERVALUE(E447)&gt;='Báo cáo'!$C$6,_xlfn.NUMBERVALUE(I447)&gt;='Báo cáo'!$C$6),CONCATENATE(_xlfn.NUMBERVALUE(E447),"/",_xlfn.NUMBERVALUE(I447)),"")</f>
        <v/>
      </c>
      <c r="T447" t="str">
        <f>IF(Q447="Vắng","",IF(M447&lt;='Báo cáo'!$C$7,M447,""))</f>
        <v/>
      </c>
      <c r="U447" t="str">
        <f ca="1">IF(COUNTIFS(Source!$B$1:$B$1000,'Chi tiết'!B447,Source!$S$1:$S$1000,"Có")=0,"",INDEX(Source!$A$1:$S$1000,MATCH('Chi tiết'!B447,Source!$B$1:$B$1000,0)-1+MATCH("Có",INDIRECT("Source!S"&amp;MATCH('Chi tiết'!B447,Source!$B$1:$B$1000,0)&amp;":S"&amp;MATCH('Chi tiết'!B447,Source!$B$1:$B$1000,0)+COUNTIF(Source!$B$1:$B$1000,'Chi tiết'!B447)),0),1))</f>
        <v/>
      </c>
      <c r="V447" s="2" t="str">
        <f>IF(B445="","",IF(N447&lt;='Báo cáo'!$C$9,N447,""))</f>
        <v/>
      </c>
    </row>
    <row r="448" spans="1:22" x14ac:dyDescent="0.25">
      <c r="A448" t="str">
        <v/>
      </c>
      <c r="B448" t="str">
        <v/>
      </c>
      <c r="C448" s="21" t="str">
        <v/>
      </c>
      <c r="D448" s="21" t="str">
        <v/>
      </c>
      <c r="E448" s="21" t="str">
        <v/>
      </c>
      <c r="F448" s="21" t="str">
        <v/>
      </c>
      <c r="G448" s="21" t="str">
        <v/>
      </c>
      <c r="H448" s="21" t="str">
        <v/>
      </c>
      <c r="I448" s="21" t="str">
        <v/>
      </c>
      <c r="J448" s="21" t="str">
        <v/>
      </c>
      <c r="K448" s="21" t="str">
        <v/>
      </c>
      <c r="L448" s="23" t="str">
        <f t="shared" si="36"/>
        <v/>
      </c>
      <c r="M448" s="24" t="str">
        <f t="shared" si="37"/>
        <v/>
      </c>
      <c r="N448" s="15" t="str">
        <f t="shared" si="38"/>
        <v/>
      </c>
      <c r="O448" s="23" t="str">
        <f t="shared" si="39"/>
        <v/>
      </c>
      <c r="P448" s="23" t="str">
        <f>IF(B448="","",
IF(NOT(ISNUMBER(H448)),"Vắng",
IF(C448=1,IF(INDEX(Source!$A$1:$Q$1000,MATCH('Chi tiết'!B448,Source!$B$1:$B$1000,0),16)&lt;'Báo cáo'!$C$5,"Đi làm","Chốt trễ"),
IF(AND(C448=2,O448="Chốt trễ"),IF(INDEX(Source!$A$1:$Q$1000,MATCH('Chi tiết'!B448,Source!$B$1:$B$1000,0)+1,16)&lt;'Báo cáo'!$C$5,"Đi làm","Chốt trễ"),
IF(AND(C448=12,O448="Đi làm"),IF(INDEX(Source!$A$1:$Q$1000,MATCH('Chi tiết'!B448,Source!$B$1:$B$1000,0)+COUNTIFS(Source!$B$1:$B$1000,B448,Source!$Q$1:$Q$1000,"Sáng"),16)&lt;'Báo cáo'!$C$5,"Đi làm","Chốt trễ"),IF(O448="Chốt trễ",IF(INDEX(Source!$A$1:$Q$1000,MATCH('Chi tiết'!B448,Source!$B$1:$B$1000,0)+1,16)&lt;'Báo cáo'!$C$5,"Đi làm","Chốt trễ"),IF(INDEX(Source!$A$1:$Q$1000,MATCH('Chi tiết'!B448,Source!$B$1:$B$1000,0)+COUNTIFS(Source!$B$1:$B$1000,B448,Source!$Q$1:$Q$1000,"Sáng"),16)&lt;'Báo cáo'!$C$5,"Đi làm","Chốt trễ")))))))</f>
        <v/>
      </c>
      <c r="Q448" s="23" t="str">
        <f t="shared" si="40"/>
        <v/>
      </c>
      <c r="R448" s="14" t="str">
        <f t="shared" si="41"/>
        <v/>
      </c>
      <c r="S448" t="str">
        <f>IF(OR(_xlfn.NUMBERVALUE(E448)&gt;='Báo cáo'!$C$6,_xlfn.NUMBERVALUE(I448)&gt;='Báo cáo'!$C$6),CONCATENATE(_xlfn.NUMBERVALUE(E448),"/",_xlfn.NUMBERVALUE(I448)),"")</f>
        <v/>
      </c>
      <c r="T448" t="str">
        <f>IF(Q448="Vắng","",IF(M448&lt;='Báo cáo'!$C$7,M448,""))</f>
        <v/>
      </c>
      <c r="U448" t="str">
        <f ca="1">IF(COUNTIFS(Source!$B$1:$B$1000,'Chi tiết'!B448,Source!$S$1:$S$1000,"Có")=0,"",INDEX(Source!$A$1:$S$1000,MATCH('Chi tiết'!B448,Source!$B$1:$B$1000,0)-1+MATCH("Có",INDIRECT("Source!S"&amp;MATCH('Chi tiết'!B448,Source!$B$1:$B$1000,0)&amp;":S"&amp;MATCH('Chi tiết'!B448,Source!$B$1:$B$1000,0)+COUNTIF(Source!$B$1:$B$1000,'Chi tiết'!B448)),0),1))</f>
        <v/>
      </c>
      <c r="V448" s="2" t="str">
        <f>IF(B446="","",IF(N448&lt;='Báo cáo'!$C$9,N448,""))</f>
        <v/>
      </c>
    </row>
    <row r="449" spans="1:22" x14ac:dyDescent="0.25">
      <c r="A449" t="str">
        <v/>
      </c>
      <c r="B449" t="str">
        <v/>
      </c>
      <c r="C449" s="21" t="str">
        <v/>
      </c>
      <c r="D449" s="21" t="str">
        <v/>
      </c>
      <c r="E449" s="21" t="str">
        <v/>
      </c>
      <c r="F449" s="21" t="str">
        <v/>
      </c>
      <c r="G449" s="21" t="str">
        <v/>
      </c>
      <c r="H449" s="21" t="str">
        <v/>
      </c>
      <c r="I449" s="21" t="str">
        <v/>
      </c>
      <c r="J449" s="21" t="str">
        <v/>
      </c>
      <c r="K449" s="21" t="str">
        <v/>
      </c>
      <c r="L449" s="23" t="str">
        <f t="shared" si="36"/>
        <v/>
      </c>
      <c r="M449" s="24" t="str">
        <f t="shared" si="37"/>
        <v/>
      </c>
      <c r="N449" s="15" t="str">
        <f t="shared" si="38"/>
        <v/>
      </c>
      <c r="O449" s="23" t="str">
        <f t="shared" si="39"/>
        <v/>
      </c>
      <c r="P449" s="23" t="str">
        <f>IF(B449="","",
IF(NOT(ISNUMBER(H449)),"Vắng",
IF(C449=1,IF(INDEX(Source!$A$1:$Q$1000,MATCH('Chi tiết'!B449,Source!$B$1:$B$1000,0),16)&lt;'Báo cáo'!$C$5,"Đi làm","Chốt trễ"),
IF(AND(C449=2,O449="Chốt trễ"),IF(INDEX(Source!$A$1:$Q$1000,MATCH('Chi tiết'!B449,Source!$B$1:$B$1000,0)+1,16)&lt;'Báo cáo'!$C$5,"Đi làm","Chốt trễ"),
IF(AND(C449=12,O449="Đi làm"),IF(INDEX(Source!$A$1:$Q$1000,MATCH('Chi tiết'!B449,Source!$B$1:$B$1000,0)+COUNTIFS(Source!$B$1:$B$1000,B449,Source!$Q$1:$Q$1000,"Sáng"),16)&lt;'Báo cáo'!$C$5,"Đi làm","Chốt trễ"),IF(O449="Chốt trễ",IF(INDEX(Source!$A$1:$Q$1000,MATCH('Chi tiết'!B449,Source!$B$1:$B$1000,0)+1,16)&lt;'Báo cáo'!$C$5,"Đi làm","Chốt trễ"),IF(INDEX(Source!$A$1:$Q$1000,MATCH('Chi tiết'!B449,Source!$B$1:$B$1000,0)+COUNTIFS(Source!$B$1:$B$1000,B449,Source!$Q$1:$Q$1000,"Sáng"),16)&lt;'Báo cáo'!$C$5,"Đi làm","Chốt trễ")))))))</f>
        <v/>
      </c>
      <c r="Q449" s="23" t="str">
        <f t="shared" si="40"/>
        <v/>
      </c>
      <c r="R449" s="14" t="str">
        <f t="shared" si="41"/>
        <v/>
      </c>
      <c r="S449" t="str">
        <f>IF(OR(_xlfn.NUMBERVALUE(E449)&gt;='Báo cáo'!$C$6,_xlfn.NUMBERVALUE(I449)&gt;='Báo cáo'!$C$6),CONCATENATE(_xlfn.NUMBERVALUE(E449),"/",_xlfn.NUMBERVALUE(I449)),"")</f>
        <v/>
      </c>
      <c r="T449" t="str">
        <f>IF(Q449="Vắng","",IF(M449&lt;='Báo cáo'!$C$7,M449,""))</f>
        <v/>
      </c>
      <c r="U449" t="str">
        <f ca="1">IF(COUNTIFS(Source!$B$1:$B$1000,'Chi tiết'!B449,Source!$S$1:$S$1000,"Có")=0,"",INDEX(Source!$A$1:$S$1000,MATCH('Chi tiết'!B449,Source!$B$1:$B$1000,0)-1+MATCH("Có",INDIRECT("Source!S"&amp;MATCH('Chi tiết'!B449,Source!$B$1:$B$1000,0)&amp;":S"&amp;MATCH('Chi tiết'!B449,Source!$B$1:$B$1000,0)+COUNTIF(Source!$B$1:$B$1000,'Chi tiết'!B449)),0),1))</f>
        <v/>
      </c>
      <c r="V449" s="2" t="str">
        <f>IF(B447="","",IF(N449&lt;='Báo cáo'!$C$9,N449,""))</f>
        <v/>
      </c>
    </row>
    <row r="450" spans="1:22" x14ac:dyDescent="0.25">
      <c r="A450" t="str">
        <v/>
      </c>
      <c r="B450" t="str">
        <v/>
      </c>
      <c r="C450" s="21" t="str">
        <v/>
      </c>
      <c r="D450" s="21" t="str">
        <v/>
      </c>
      <c r="E450" s="21" t="str">
        <v/>
      </c>
      <c r="F450" s="21" t="str">
        <v/>
      </c>
      <c r="G450" s="21" t="str">
        <v/>
      </c>
      <c r="H450" s="21" t="str">
        <v/>
      </c>
      <c r="I450" s="21" t="str">
        <v/>
      </c>
      <c r="J450" s="21" t="str">
        <v/>
      </c>
      <c r="K450" s="21" t="str">
        <v/>
      </c>
      <c r="L450" s="23" t="str">
        <f t="shared" si="36"/>
        <v/>
      </c>
      <c r="M450" s="24" t="str">
        <f t="shared" si="37"/>
        <v/>
      </c>
      <c r="N450" s="15" t="str">
        <f t="shared" si="38"/>
        <v/>
      </c>
      <c r="O450" s="23" t="str">
        <f t="shared" si="39"/>
        <v/>
      </c>
      <c r="P450" s="23" t="str">
        <f>IF(B450="","",
IF(NOT(ISNUMBER(H450)),"Vắng",
IF(C450=1,IF(INDEX(Source!$A$1:$Q$1000,MATCH('Chi tiết'!B450,Source!$B$1:$B$1000,0),16)&lt;'Báo cáo'!$C$5,"Đi làm","Chốt trễ"),
IF(AND(C450=2,O450="Chốt trễ"),IF(INDEX(Source!$A$1:$Q$1000,MATCH('Chi tiết'!B450,Source!$B$1:$B$1000,0)+1,16)&lt;'Báo cáo'!$C$5,"Đi làm","Chốt trễ"),
IF(AND(C450=12,O450="Đi làm"),IF(INDEX(Source!$A$1:$Q$1000,MATCH('Chi tiết'!B450,Source!$B$1:$B$1000,0)+COUNTIFS(Source!$B$1:$B$1000,B450,Source!$Q$1:$Q$1000,"Sáng"),16)&lt;'Báo cáo'!$C$5,"Đi làm","Chốt trễ"),IF(O450="Chốt trễ",IF(INDEX(Source!$A$1:$Q$1000,MATCH('Chi tiết'!B450,Source!$B$1:$B$1000,0)+1,16)&lt;'Báo cáo'!$C$5,"Đi làm","Chốt trễ"),IF(INDEX(Source!$A$1:$Q$1000,MATCH('Chi tiết'!B450,Source!$B$1:$B$1000,0)+COUNTIFS(Source!$B$1:$B$1000,B450,Source!$Q$1:$Q$1000,"Sáng"),16)&lt;'Báo cáo'!$C$5,"Đi làm","Chốt trễ")))))))</f>
        <v/>
      </c>
      <c r="Q450" s="23" t="str">
        <f t="shared" si="40"/>
        <v/>
      </c>
      <c r="R450" s="14" t="str">
        <f t="shared" si="41"/>
        <v/>
      </c>
      <c r="S450" t="str">
        <f>IF(OR(_xlfn.NUMBERVALUE(E450)&gt;='Báo cáo'!$C$6,_xlfn.NUMBERVALUE(I450)&gt;='Báo cáo'!$C$6),CONCATENATE(_xlfn.NUMBERVALUE(E450),"/",_xlfn.NUMBERVALUE(I450)),"")</f>
        <v/>
      </c>
      <c r="T450" t="str">
        <f>IF(Q450="Vắng","",IF(M450&lt;='Báo cáo'!$C$7,M450,""))</f>
        <v/>
      </c>
      <c r="U450" t="str">
        <f ca="1">IF(COUNTIFS(Source!$B$1:$B$1000,'Chi tiết'!B450,Source!$S$1:$S$1000,"Có")=0,"",INDEX(Source!$A$1:$S$1000,MATCH('Chi tiết'!B450,Source!$B$1:$B$1000,0)-1+MATCH("Có",INDIRECT("Source!S"&amp;MATCH('Chi tiết'!B450,Source!$B$1:$B$1000,0)&amp;":S"&amp;MATCH('Chi tiết'!B450,Source!$B$1:$B$1000,0)+COUNTIF(Source!$B$1:$B$1000,'Chi tiết'!B450)),0),1))</f>
        <v/>
      </c>
      <c r="V450" s="2" t="str">
        <f>IF(B448="","",IF(N450&lt;='Báo cáo'!$C$9,N450,""))</f>
        <v/>
      </c>
    </row>
    <row r="451" spans="1:22" x14ac:dyDescent="0.25">
      <c r="A451" t="str">
        <v/>
      </c>
      <c r="B451" t="str">
        <v/>
      </c>
      <c r="C451" s="21" t="str">
        <v/>
      </c>
      <c r="D451" s="21" t="str">
        <v/>
      </c>
      <c r="E451" s="21" t="str">
        <v/>
      </c>
      <c r="F451" s="21" t="str">
        <v/>
      </c>
      <c r="G451" s="21" t="str">
        <v/>
      </c>
      <c r="H451" s="21" t="str">
        <v/>
      </c>
      <c r="I451" s="21" t="str">
        <v/>
      </c>
      <c r="J451" s="21" t="str">
        <v/>
      </c>
      <c r="K451" s="21" t="str">
        <v/>
      </c>
      <c r="L451" s="23" t="str">
        <f t="shared" si="36"/>
        <v/>
      </c>
      <c r="M451" s="24" t="str">
        <f t="shared" si="37"/>
        <v/>
      </c>
      <c r="N451" s="15" t="str">
        <f t="shared" si="38"/>
        <v/>
      </c>
      <c r="O451" s="23" t="str">
        <f t="shared" si="39"/>
        <v/>
      </c>
      <c r="P451" s="23" t="str">
        <f>IF(B451="","",
IF(NOT(ISNUMBER(H451)),"Vắng",
IF(C451=1,IF(INDEX(Source!$A$1:$Q$1000,MATCH('Chi tiết'!B451,Source!$B$1:$B$1000,0),16)&lt;'Báo cáo'!$C$5,"Đi làm","Chốt trễ"),
IF(AND(C451=2,O451="Chốt trễ"),IF(INDEX(Source!$A$1:$Q$1000,MATCH('Chi tiết'!B451,Source!$B$1:$B$1000,0)+1,16)&lt;'Báo cáo'!$C$5,"Đi làm","Chốt trễ"),
IF(AND(C451=12,O451="Đi làm"),IF(INDEX(Source!$A$1:$Q$1000,MATCH('Chi tiết'!B451,Source!$B$1:$B$1000,0)+COUNTIFS(Source!$B$1:$B$1000,B451,Source!$Q$1:$Q$1000,"Sáng"),16)&lt;'Báo cáo'!$C$5,"Đi làm","Chốt trễ"),IF(O451="Chốt trễ",IF(INDEX(Source!$A$1:$Q$1000,MATCH('Chi tiết'!B451,Source!$B$1:$B$1000,0)+1,16)&lt;'Báo cáo'!$C$5,"Đi làm","Chốt trễ"),IF(INDEX(Source!$A$1:$Q$1000,MATCH('Chi tiết'!B451,Source!$B$1:$B$1000,0)+COUNTIFS(Source!$B$1:$B$1000,B451,Source!$Q$1:$Q$1000,"Sáng"),16)&lt;'Báo cáo'!$C$5,"Đi làm","Chốt trễ")))))))</f>
        <v/>
      </c>
      <c r="Q451" s="23" t="str">
        <f t="shared" si="40"/>
        <v/>
      </c>
      <c r="R451" s="14" t="str">
        <f t="shared" si="41"/>
        <v/>
      </c>
      <c r="S451" t="str">
        <f>IF(OR(_xlfn.NUMBERVALUE(E451)&gt;='Báo cáo'!$C$6,_xlfn.NUMBERVALUE(I451)&gt;='Báo cáo'!$C$6),CONCATENATE(_xlfn.NUMBERVALUE(E451),"/",_xlfn.NUMBERVALUE(I451)),"")</f>
        <v/>
      </c>
      <c r="T451" t="str">
        <f>IF(Q451="Vắng","",IF(M451&lt;='Báo cáo'!$C$7,M451,""))</f>
        <v/>
      </c>
      <c r="U451" t="str">
        <f ca="1">IF(COUNTIFS(Source!$B$1:$B$1000,'Chi tiết'!B451,Source!$S$1:$S$1000,"Có")=0,"",INDEX(Source!$A$1:$S$1000,MATCH('Chi tiết'!B451,Source!$B$1:$B$1000,0)-1+MATCH("Có",INDIRECT("Source!S"&amp;MATCH('Chi tiết'!B451,Source!$B$1:$B$1000,0)&amp;":S"&amp;MATCH('Chi tiết'!B451,Source!$B$1:$B$1000,0)+COUNTIF(Source!$B$1:$B$1000,'Chi tiết'!B451)),0),1))</f>
        <v/>
      </c>
      <c r="V451" s="2" t="str">
        <f>IF(B449="","",IF(N451&lt;='Báo cáo'!$C$9,N451,""))</f>
        <v/>
      </c>
    </row>
    <row r="452" spans="1:22" x14ac:dyDescent="0.25">
      <c r="A452" t="str">
        <v/>
      </c>
      <c r="B452" t="str">
        <v/>
      </c>
      <c r="C452" s="21" t="str">
        <v/>
      </c>
      <c r="D452" s="21" t="str">
        <v/>
      </c>
      <c r="E452" s="21" t="str">
        <v/>
      </c>
      <c r="F452" s="21" t="str">
        <v/>
      </c>
      <c r="G452" s="21" t="str">
        <v/>
      </c>
      <c r="H452" s="21" t="str">
        <v/>
      </c>
      <c r="I452" s="21" t="str">
        <v/>
      </c>
      <c r="J452" s="21" t="str">
        <v/>
      </c>
      <c r="K452" s="21" t="str">
        <v/>
      </c>
      <c r="L452" s="23" t="str">
        <f t="shared" ref="L452:L515" si="42">IF(AND(D452="",H452=""),"",IF(OR(D452="",H452=""),_xlfn.NUMBERVALUE(D452)+_xlfn.NUMBERVALUE(H452),IFERROR(D452+H452,"")))</f>
        <v/>
      </c>
      <c r="M452" s="24" t="str">
        <f t="shared" ref="M452:M515" si="43">IF(AND(E452="",I452=""),"",IF(OR(E452="",I452=""),_xlfn.NUMBERVALUE(E452)+_xlfn.NUMBERVALUE(I452),IFERROR(E452+I452,"")))</f>
        <v/>
      </c>
      <c r="N452" s="15" t="str">
        <f t="shared" ref="N452:N515" si="44">IFERROR(M452/L452,"")</f>
        <v/>
      </c>
      <c r="O452" s="23" t="str">
        <f t="shared" ref="O452:O515" si="45">IF(B452="","",IF(C452&gt;=2,
IF(ISNUMBER(D452),"Đi làm","Chốt trễ"),
IF(C452=1,
IF(ISNUMBER(D452),"Đi làm","Vắng"),
"Vắng")))</f>
        <v/>
      </c>
      <c r="P452" s="23" t="str">
        <f>IF(B452="","",
IF(NOT(ISNUMBER(H452)),"Vắng",
IF(C452=1,IF(INDEX(Source!$A$1:$Q$1000,MATCH('Chi tiết'!B452,Source!$B$1:$B$1000,0),16)&lt;'Báo cáo'!$C$5,"Đi làm","Chốt trễ"),
IF(AND(C452=2,O452="Chốt trễ"),IF(INDEX(Source!$A$1:$Q$1000,MATCH('Chi tiết'!B452,Source!$B$1:$B$1000,0)+1,16)&lt;'Báo cáo'!$C$5,"Đi làm","Chốt trễ"),
IF(AND(C452=12,O452="Đi làm"),IF(INDEX(Source!$A$1:$Q$1000,MATCH('Chi tiết'!B452,Source!$B$1:$B$1000,0)+COUNTIFS(Source!$B$1:$B$1000,B452,Source!$Q$1:$Q$1000,"Sáng"),16)&lt;'Báo cáo'!$C$5,"Đi làm","Chốt trễ"),IF(O452="Chốt trễ",IF(INDEX(Source!$A$1:$Q$1000,MATCH('Chi tiết'!B452,Source!$B$1:$B$1000,0)+1,16)&lt;'Báo cáo'!$C$5,"Đi làm","Chốt trễ"),IF(INDEX(Source!$A$1:$Q$1000,MATCH('Chi tiết'!B452,Source!$B$1:$B$1000,0)+COUNTIFS(Source!$B$1:$B$1000,B452,Source!$Q$1:$Q$1000,"Sáng"),16)&lt;'Báo cáo'!$C$5,"Đi làm","Chốt trễ")))))))</f>
        <v/>
      </c>
      <c r="Q452" s="23" t="str">
        <f t="shared" ref="Q452:Q515" si="46">IF(B452="","",IF(C452=0,"Vắng","Đi làm"))</f>
        <v/>
      </c>
      <c r="R452" s="14" t="str">
        <f t="shared" ref="R452:R515" si="47">IF(B452="","",IF(Q452="Vắng","Vắng",IF(OR(O452="Chốt trễ",P452="Chốt trễ"),"Trễ giờ","Đúng giờ")))</f>
        <v/>
      </c>
      <c r="S452" t="str">
        <f>IF(OR(_xlfn.NUMBERVALUE(E452)&gt;='Báo cáo'!$C$6,_xlfn.NUMBERVALUE(I452)&gt;='Báo cáo'!$C$6),CONCATENATE(_xlfn.NUMBERVALUE(E452),"/",_xlfn.NUMBERVALUE(I452)),"")</f>
        <v/>
      </c>
      <c r="T452" t="str">
        <f>IF(Q452="Vắng","",IF(M452&lt;='Báo cáo'!$C$7,M452,""))</f>
        <v/>
      </c>
      <c r="U452" t="str">
        <f ca="1">IF(COUNTIFS(Source!$B$1:$B$1000,'Chi tiết'!B452,Source!$S$1:$S$1000,"Có")=0,"",INDEX(Source!$A$1:$S$1000,MATCH('Chi tiết'!B452,Source!$B$1:$B$1000,0)-1+MATCH("Có",INDIRECT("Source!S"&amp;MATCH('Chi tiết'!B452,Source!$B$1:$B$1000,0)&amp;":S"&amp;MATCH('Chi tiết'!B452,Source!$B$1:$B$1000,0)+COUNTIF(Source!$B$1:$B$1000,'Chi tiết'!B452)),0),1))</f>
        <v/>
      </c>
      <c r="V452" s="2" t="str">
        <f>IF(B450="","",IF(N452&lt;='Báo cáo'!$C$9,N452,""))</f>
        <v/>
      </c>
    </row>
    <row r="453" spans="1:22" x14ac:dyDescent="0.25">
      <c r="A453" t="str">
        <v/>
      </c>
      <c r="B453" t="str">
        <v/>
      </c>
      <c r="C453" s="21" t="str">
        <v/>
      </c>
      <c r="D453" s="21" t="str">
        <v/>
      </c>
      <c r="E453" s="21" t="str">
        <v/>
      </c>
      <c r="F453" s="21" t="str">
        <v/>
      </c>
      <c r="G453" s="21" t="str">
        <v/>
      </c>
      <c r="H453" s="21" t="str">
        <v/>
      </c>
      <c r="I453" s="21" t="str">
        <v/>
      </c>
      <c r="J453" s="21" t="str">
        <v/>
      </c>
      <c r="K453" s="21" t="str">
        <v/>
      </c>
      <c r="L453" s="23" t="str">
        <f t="shared" si="42"/>
        <v/>
      </c>
      <c r="M453" s="24" t="str">
        <f t="shared" si="43"/>
        <v/>
      </c>
      <c r="N453" s="15" t="str">
        <f t="shared" si="44"/>
        <v/>
      </c>
      <c r="O453" s="23" t="str">
        <f t="shared" si="45"/>
        <v/>
      </c>
      <c r="P453" s="23" t="str">
        <f>IF(B453="","",
IF(NOT(ISNUMBER(H453)),"Vắng",
IF(C453=1,IF(INDEX(Source!$A$1:$Q$1000,MATCH('Chi tiết'!B453,Source!$B$1:$B$1000,0),16)&lt;'Báo cáo'!$C$5,"Đi làm","Chốt trễ"),
IF(AND(C453=2,O453="Chốt trễ"),IF(INDEX(Source!$A$1:$Q$1000,MATCH('Chi tiết'!B453,Source!$B$1:$B$1000,0)+1,16)&lt;'Báo cáo'!$C$5,"Đi làm","Chốt trễ"),
IF(AND(C453=12,O453="Đi làm"),IF(INDEX(Source!$A$1:$Q$1000,MATCH('Chi tiết'!B453,Source!$B$1:$B$1000,0)+COUNTIFS(Source!$B$1:$B$1000,B453,Source!$Q$1:$Q$1000,"Sáng"),16)&lt;'Báo cáo'!$C$5,"Đi làm","Chốt trễ"),IF(O453="Chốt trễ",IF(INDEX(Source!$A$1:$Q$1000,MATCH('Chi tiết'!B453,Source!$B$1:$B$1000,0)+1,16)&lt;'Báo cáo'!$C$5,"Đi làm","Chốt trễ"),IF(INDEX(Source!$A$1:$Q$1000,MATCH('Chi tiết'!B453,Source!$B$1:$B$1000,0)+COUNTIFS(Source!$B$1:$B$1000,B453,Source!$Q$1:$Q$1000,"Sáng"),16)&lt;'Báo cáo'!$C$5,"Đi làm","Chốt trễ")))))))</f>
        <v/>
      </c>
      <c r="Q453" s="23" t="str">
        <f t="shared" si="46"/>
        <v/>
      </c>
      <c r="R453" s="14" t="str">
        <f t="shared" si="47"/>
        <v/>
      </c>
      <c r="S453" t="str">
        <f>IF(OR(_xlfn.NUMBERVALUE(E453)&gt;='Báo cáo'!$C$6,_xlfn.NUMBERVALUE(I453)&gt;='Báo cáo'!$C$6),CONCATENATE(_xlfn.NUMBERVALUE(E453),"/",_xlfn.NUMBERVALUE(I453)),"")</f>
        <v/>
      </c>
      <c r="T453" t="str">
        <f>IF(Q453="Vắng","",IF(M453&lt;='Báo cáo'!$C$7,M453,""))</f>
        <v/>
      </c>
      <c r="U453" t="str">
        <f ca="1">IF(COUNTIFS(Source!$B$1:$B$1000,'Chi tiết'!B453,Source!$S$1:$S$1000,"Có")=0,"",INDEX(Source!$A$1:$S$1000,MATCH('Chi tiết'!B453,Source!$B$1:$B$1000,0)-1+MATCH("Có",INDIRECT("Source!S"&amp;MATCH('Chi tiết'!B453,Source!$B$1:$B$1000,0)&amp;":S"&amp;MATCH('Chi tiết'!B453,Source!$B$1:$B$1000,0)+COUNTIF(Source!$B$1:$B$1000,'Chi tiết'!B453)),0),1))</f>
        <v/>
      </c>
      <c r="V453" s="2" t="str">
        <f>IF(B451="","",IF(N453&lt;='Báo cáo'!$C$9,N453,""))</f>
        <v/>
      </c>
    </row>
    <row r="454" spans="1:22" x14ac:dyDescent="0.25">
      <c r="A454" t="str">
        <v/>
      </c>
      <c r="B454" t="str">
        <v/>
      </c>
      <c r="C454" s="21" t="str">
        <v/>
      </c>
      <c r="D454" s="21" t="str">
        <v/>
      </c>
      <c r="E454" s="21" t="str">
        <v/>
      </c>
      <c r="F454" s="21" t="str">
        <v/>
      </c>
      <c r="G454" s="21" t="str">
        <v/>
      </c>
      <c r="H454" s="21" t="str">
        <v/>
      </c>
      <c r="I454" s="21" t="str">
        <v/>
      </c>
      <c r="J454" s="21" t="str">
        <v/>
      </c>
      <c r="K454" s="21" t="str">
        <v/>
      </c>
      <c r="L454" s="23" t="str">
        <f t="shared" si="42"/>
        <v/>
      </c>
      <c r="M454" s="24" t="str">
        <f t="shared" si="43"/>
        <v/>
      </c>
      <c r="N454" s="15" t="str">
        <f t="shared" si="44"/>
        <v/>
      </c>
      <c r="O454" s="23" t="str">
        <f t="shared" si="45"/>
        <v/>
      </c>
      <c r="P454" s="23" t="str">
        <f>IF(B454="","",
IF(NOT(ISNUMBER(H454)),"Vắng",
IF(C454=1,IF(INDEX(Source!$A$1:$Q$1000,MATCH('Chi tiết'!B454,Source!$B$1:$B$1000,0),16)&lt;'Báo cáo'!$C$5,"Đi làm","Chốt trễ"),
IF(AND(C454=2,O454="Chốt trễ"),IF(INDEX(Source!$A$1:$Q$1000,MATCH('Chi tiết'!B454,Source!$B$1:$B$1000,0)+1,16)&lt;'Báo cáo'!$C$5,"Đi làm","Chốt trễ"),
IF(AND(C454=12,O454="Đi làm"),IF(INDEX(Source!$A$1:$Q$1000,MATCH('Chi tiết'!B454,Source!$B$1:$B$1000,0)+COUNTIFS(Source!$B$1:$B$1000,B454,Source!$Q$1:$Q$1000,"Sáng"),16)&lt;'Báo cáo'!$C$5,"Đi làm","Chốt trễ"),IF(O454="Chốt trễ",IF(INDEX(Source!$A$1:$Q$1000,MATCH('Chi tiết'!B454,Source!$B$1:$B$1000,0)+1,16)&lt;'Báo cáo'!$C$5,"Đi làm","Chốt trễ"),IF(INDEX(Source!$A$1:$Q$1000,MATCH('Chi tiết'!B454,Source!$B$1:$B$1000,0)+COUNTIFS(Source!$B$1:$B$1000,B454,Source!$Q$1:$Q$1000,"Sáng"),16)&lt;'Báo cáo'!$C$5,"Đi làm","Chốt trễ")))))))</f>
        <v/>
      </c>
      <c r="Q454" s="23" t="str">
        <f t="shared" si="46"/>
        <v/>
      </c>
      <c r="R454" s="14" t="str">
        <f t="shared" si="47"/>
        <v/>
      </c>
      <c r="S454" t="str">
        <f>IF(OR(_xlfn.NUMBERVALUE(E454)&gt;='Báo cáo'!$C$6,_xlfn.NUMBERVALUE(I454)&gt;='Báo cáo'!$C$6),CONCATENATE(_xlfn.NUMBERVALUE(E454),"/",_xlfn.NUMBERVALUE(I454)),"")</f>
        <v/>
      </c>
      <c r="T454" t="str">
        <f>IF(Q454="Vắng","",IF(M454&lt;='Báo cáo'!$C$7,M454,""))</f>
        <v/>
      </c>
      <c r="U454" t="str">
        <f ca="1">IF(COUNTIFS(Source!$B$1:$B$1000,'Chi tiết'!B454,Source!$S$1:$S$1000,"Có")=0,"",INDEX(Source!$A$1:$S$1000,MATCH('Chi tiết'!B454,Source!$B$1:$B$1000,0)-1+MATCH("Có",INDIRECT("Source!S"&amp;MATCH('Chi tiết'!B454,Source!$B$1:$B$1000,0)&amp;":S"&amp;MATCH('Chi tiết'!B454,Source!$B$1:$B$1000,0)+COUNTIF(Source!$B$1:$B$1000,'Chi tiết'!B454)),0),1))</f>
        <v/>
      </c>
      <c r="V454" s="2" t="str">
        <f>IF(B452="","",IF(N454&lt;='Báo cáo'!$C$9,N454,""))</f>
        <v/>
      </c>
    </row>
    <row r="455" spans="1:22" x14ac:dyDescent="0.25">
      <c r="A455" t="str">
        <v/>
      </c>
      <c r="B455" t="str">
        <v/>
      </c>
      <c r="C455" s="21" t="str">
        <v/>
      </c>
      <c r="D455" s="21" t="str">
        <v/>
      </c>
      <c r="E455" s="21" t="str">
        <v/>
      </c>
      <c r="F455" s="21" t="str">
        <v/>
      </c>
      <c r="G455" s="21" t="str">
        <v/>
      </c>
      <c r="H455" s="21" t="str">
        <v/>
      </c>
      <c r="I455" s="21" t="str">
        <v/>
      </c>
      <c r="J455" s="21" t="str">
        <v/>
      </c>
      <c r="K455" s="21" t="str">
        <v/>
      </c>
      <c r="L455" s="23" t="str">
        <f t="shared" si="42"/>
        <v/>
      </c>
      <c r="M455" s="24" t="str">
        <f t="shared" si="43"/>
        <v/>
      </c>
      <c r="N455" s="15" t="str">
        <f t="shared" si="44"/>
        <v/>
      </c>
      <c r="O455" s="23" t="str">
        <f t="shared" si="45"/>
        <v/>
      </c>
      <c r="P455" s="23" t="str">
        <f>IF(B455="","",
IF(NOT(ISNUMBER(H455)),"Vắng",
IF(C455=1,IF(INDEX(Source!$A$1:$Q$1000,MATCH('Chi tiết'!B455,Source!$B$1:$B$1000,0),16)&lt;'Báo cáo'!$C$5,"Đi làm","Chốt trễ"),
IF(AND(C455=2,O455="Chốt trễ"),IF(INDEX(Source!$A$1:$Q$1000,MATCH('Chi tiết'!B455,Source!$B$1:$B$1000,0)+1,16)&lt;'Báo cáo'!$C$5,"Đi làm","Chốt trễ"),
IF(AND(C455=12,O455="Đi làm"),IF(INDEX(Source!$A$1:$Q$1000,MATCH('Chi tiết'!B455,Source!$B$1:$B$1000,0)+COUNTIFS(Source!$B$1:$B$1000,B455,Source!$Q$1:$Q$1000,"Sáng"),16)&lt;'Báo cáo'!$C$5,"Đi làm","Chốt trễ"),IF(O455="Chốt trễ",IF(INDEX(Source!$A$1:$Q$1000,MATCH('Chi tiết'!B455,Source!$B$1:$B$1000,0)+1,16)&lt;'Báo cáo'!$C$5,"Đi làm","Chốt trễ"),IF(INDEX(Source!$A$1:$Q$1000,MATCH('Chi tiết'!B455,Source!$B$1:$B$1000,0)+COUNTIFS(Source!$B$1:$B$1000,B455,Source!$Q$1:$Q$1000,"Sáng"),16)&lt;'Báo cáo'!$C$5,"Đi làm","Chốt trễ")))))))</f>
        <v/>
      </c>
      <c r="Q455" s="23" t="str">
        <f t="shared" si="46"/>
        <v/>
      </c>
      <c r="R455" s="14" t="str">
        <f t="shared" si="47"/>
        <v/>
      </c>
      <c r="S455" t="str">
        <f>IF(OR(_xlfn.NUMBERVALUE(E455)&gt;='Báo cáo'!$C$6,_xlfn.NUMBERVALUE(I455)&gt;='Báo cáo'!$C$6),CONCATENATE(_xlfn.NUMBERVALUE(E455),"/",_xlfn.NUMBERVALUE(I455)),"")</f>
        <v/>
      </c>
      <c r="T455" t="str">
        <f>IF(Q455="Vắng","",IF(M455&lt;='Báo cáo'!$C$7,M455,""))</f>
        <v/>
      </c>
      <c r="U455" t="str">
        <f ca="1">IF(COUNTIFS(Source!$B$1:$B$1000,'Chi tiết'!B455,Source!$S$1:$S$1000,"Có")=0,"",INDEX(Source!$A$1:$S$1000,MATCH('Chi tiết'!B455,Source!$B$1:$B$1000,0)-1+MATCH("Có",INDIRECT("Source!S"&amp;MATCH('Chi tiết'!B455,Source!$B$1:$B$1000,0)&amp;":S"&amp;MATCH('Chi tiết'!B455,Source!$B$1:$B$1000,0)+COUNTIF(Source!$B$1:$B$1000,'Chi tiết'!B455)),0),1))</f>
        <v/>
      </c>
      <c r="V455" s="2" t="str">
        <f>IF(B453="","",IF(N455&lt;='Báo cáo'!$C$9,N455,""))</f>
        <v/>
      </c>
    </row>
    <row r="456" spans="1:22" x14ac:dyDescent="0.25">
      <c r="A456" t="str">
        <v/>
      </c>
      <c r="B456" t="str">
        <v/>
      </c>
      <c r="C456" s="21" t="str">
        <v/>
      </c>
      <c r="D456" s="21" t="str">
        <v/>
      </c>
      <c r="E456" s="21" t="str">
        <v/>
      </c>
      <c r="F456" s="21" t="str">
        <v/>
      </c>
      <c r="G456" s="21" t="str">
        <v/>
      </c>
      <c r="H456" s="21" t="str">
        <v/>
      </c>
      <c r="I456" s="21" t="str">
        <v/>
      </c>
      <c r="J456" s="21" t="str">
        <v/>
      </c>
      <c r="K456" s="21" t="str">
        <v/>
      </c>
      <c r="L456" s="23" t="str">
        <f t="shared" si="42"/>
        <v/>
      </c>
      <c r="M456" s="24" t="str">
        <f t="shared" si="43"/>
        <v/>
      </c>
      <c r="N456" s="15" t="str">
        <f t="shared" si="44"/>
        <v/>
      </c>
      <c r="O456" s="23" t="str">
        <f t="shared" si="45"/>
        <v/>
      </c>
      <c r="P456" s="23" t="str">
        <f>IF(B456="","",
IF(NOT(ISNUMBER(H456)),"Vắng",
IF(C456=1,IF(INDEX(Source!$A$1:$Q$1000,MATCH('Chi tiết'!B456,Source!$B$1:$B$1000,0),16)&lt;'Báo cáo'!$C$5,"Đi làm","Chốt trễ"),
IF(AND(C456=2,O456="Chốt trễ"),IF(INDEX(Source!$A$1:$Q$1000,MATCH('Chi tiết'!B456,Source!$B$1:$B$1000,0)+1,16)&lt;'Báo cáo'!$C$5,"Đi làm","Chốt trễ"),
IF(AND(C456=12,O456="Đi làm"),IF(INDEX(Source!$A$1:$Q$1000,MATCH('Chi tiết'!B456,Source!$B$1:$B$1000,0)+COUNTIFS(Source!$B$1:$B$1000,B456,Source!$Q$1:$Q$1000,"Sáng"),16)&lt;'Báo cáo'!$C$5,"Đi làm","Chốt trễ"),IF(O456="Chốt trễ",IF(INDEX(Source!$A$1:$Q$1000,MATCH('Chi tiết'!B456,Source!$B$1:$B$1000,0)+1,16)&lt;'Báo cáo'!$C$5,"Đi làm","Chốt trễ"),IF(INDEX(Source!$A$1:$Q$1000,MATCH('Chi tiết'!B456,Source!$B$1:$B$1000,0)+COUNTIFS(Source!$B$1:$B$1000,B456,Source!$Q$1:$Q$1000,"Sáng"),16)&lt;'Báo cáo'!$C$5,"Đi làm","Chốt trễ")))))))</f>
        <v/>
      </c>
      <c r="Q456" s="23" t="str">
        <f t="shared" si="46"/>
        <v/>
      </c>
      <c r="R456" s="14" t="str">
        <f t="shared" si="47"/>
        <v/>
      </c>
      <c r="S456" t="str">
        <f>IF(OR(_xlfn.NUMBERVALUE(E456)&gt;='Báo cáo'!$C$6,_xlfn.NUMBERVALUE(I456)&gt;='Báo cáo'!$C$6),CONCATENATE(_xlfn.NUMBERVALUE(E456),"/",_xlfn.NUMBERVALUE(I456)),"")</f>
        <v/>
      </c>
      <c r="T456" t="str">
        <f>IF(Q456="Vắng","",IF(M456&lt;='Báo cáo'!$C$7,M456,""))</f>
        <v/>
      </c>
      <c r="U456" t="str">
        <f ca="1">IF(COUNTIFS(Source!$B$1:$B$1000,'Chi tiết'!B456,Source!$S$1:$S$1000,"Có")=0,"",INDEX(Source!$A$1:$S$1000,MATCH('Chi tiết'!B456,Source!$B$1:$B$1000,0)-1+MATCH("Có",INDIRECT("Source!S"&amp;MATCH('Chi tiết'!B456,Source!$B$1:$B$1000,0)&amp;":S"&amp;MATCH('Chi tiết'!B456,Source!$B$1:$B$1000,0)+COUNTIF(Source!$B$1:$B$1000,'Chi tiết'!B456)),0),1))</f>
        <v/>
      </c>
      <c r="V456" s="2" t="str">
        <f>IF(B454="","",IF(N456&lt;='Báo cáo'!$C$9,N456,""))</f>
        <v/>
      </c>
    </row>
    <row r="457" spans="1:22" x14ac:dyDescent="0.25">
      <c r="A457" t="str">
        <v/>
      </c>
      <c r="B457" t="str">
        <v/>
      </c>
      <c r="C457" s="21" t="str">
        <v/>
      </c>
      <c r="D457" s="21" t="str">
        <v/>
      </c>
      <c r="E457" s="21" t="str">
        <v/>
      </c>
      <c r="F457" s="21" t="str">
        <v/>
      </c>
      <c r="G457" s="21" t="str">
        <v/>
      </c>
      <c r="H457" s="21" t="str">
        <v/>
      </c>
      <c r="I457" s="21" t="str">
        <v/>
      </c>
      <c r="J457" s="21" t="str">
        <v/>
      </c>
      <c r="K457" s="21" t="str">
        <v/>
      </c>
      <c r="L457" s="23" t="str">
        <f t="shared" si="42"/>
        <v/>
      </c>
      <c r="M457" s="24" t="str">
        <f t="shared" si="43"/>
        <v/>
      </c>
      <c r="N457" s="15" t="str">
        <f t="shared" si="44"/>
        <v/>
      </c>
      <c r="O457" s="23" t="str">
        <f t="shared" si="45"/>
        <v/>
      </c>
      <c r="P457" s="23" t="str">
        <f>IF(B457="","",
IF(NOT(ISNUMBER(H457)),"Vắng",
IF(C457=1,IF(INDEX(Source!$A$1:$Q$1000,MATCH('Chi tiết'!B457,Source!$B$1:$B$1000,0),16)&lt;'Báo cáo'!$C$5,"Đi làm","Chốt trễ"),
IF(AND(C457=2,O457="Chốt trễ"),IF(INDEX(Source!$A$1:$Q$1000,MATCH('Chi tiết'!B457,Source!$B$1:$B$1000,0)+1,16)&lt;'Báo cáo'!$C$5,"Đi làm","Chốt trễ"),
IF(AND(C457=12,O457="Đi làm"),IF(INDEX(Source!$A$1:$Q$1000,MATCH('Chi tiết'!B457,Source!$B$1:$B$1000,0)+COUNTIFS(Source!$B$1:$B$1000,B457,Source!$Q$1:$Q$1000,"Sáng"),16)&lt;'Báo cáo'!$C$5,"Đi làm","Chốt trễ"),IF(O457="Chốt trễ",IF(INDEX(Source!$A$1:$Q$1000,MATCH('Chi tiết'!B457,Source!$B$1:$B$1000,0)+1,16)&lt;'Báo cáo'!$C$5,"Đi làm","Chốt trễ"),IF(INDEX(Source!$A$1:$Q$1000,MATCH('Chi tiết'!B457,Source!$B$1:$B$1000,0)+COUNTIFS(Source!$B$1:$B$1000,B457,Source!$Q$1:$Q$1000,"Sáng"),16)&lt;'Báo cáo'!$C$5,"Đi làm","Chốt trễ")))))))</f>
        <v/>
      </c>
      <c r="Q457" s="23" t="str">
        <f t="shared" si="46"/>
        <v/>
      </c>
      <c r="R457" s="14" t="str">
        <f t="shared" si="47"/>
        <v/>
      </c>
      <c r="S457" t="str">
        <f>IF(OR(_xlfn.NUMBERVALUE(E457)&gt;='Báo cáo'!$C$6,_xlfn.NUMBERVALUE(I457)&gt;='Báo cáo'!$C$6),CONCATENATE(_xlfn.NUMBERVALUE(E457),"/",_xlfn.NUMBERVALUE(I457)),"")</f>
        <v/>
      </c>
      <c r="T457" t="str">
        <f>IF(Q457="Vắng","",IF(M457&lt;='Báo cáo'!$C$7,M457,""))</f>
        <v/>
      </c>
      <c r="U457" t="str">
        <f ca="1">IF(COUNTIFS(Source!$B$1:$B$1000,'Chi tiết'!B457,Source!$S$1:$S$1000,"Có")=0,"",INDEX(Source!$A$1:$S$1000,MATCH('Chi tiết'!B457,Source!$B$1:$B$1000,0)-1+MATCH("Có",INDIRECT("Source!S"&amp;MATCH('Chi tiết'!B457,Source!$B$1:$B$1000,0)&amp;":S"&amp;MATCH('Chi tiết'!B457,Source!$B$1:$B$1000,0)+COUNTIF(Source!$B$1:$B$1000,'Chi tiết'!B457)),0),1))</f>
        <v/>
      </c>
      <c r="V457" s="2" t="str">
        <f>IF(B455="","",IF(N457&lt;='Báo cáo'!$C$9,N457,""))</f>
        <v/>
      </c>
    </row>
    <row r="458" spans="1:22" x14ac:dyDescent="0.25">
      <c r="A458" t="str">
        <v/>
      </c>
      <c r="B458" t="str">
        <v/>
      </c>
      <c r="C458" s="21" t="str">
        <v/>
      </c>
      <c r="D458" s="21" t="str">
        <v/>
      </c>
      <c r="E458" s="21" t="str">
        <v/>
      </c>
      <c r="F458" s="21" t="str">
        <v/>
      </c>
      <c r="G458" s="21" t="str">
        <v/>
      </c>
      <c r="H458" s="21" t="str">
        <v/>
      </c>
      <c r="I458" s="21" t="str">
        <v/>
      </c>
      <c r="J458" s="21" t="str">
        <v/>
      </c>
      <c r="K458" s="21" t="str">
        <v/>
      </c>
      <c r="L458" s="23" t="str">
        <f t="shared" si="42"/>
        <v/>
      </c>
      <c r="M458" s="24" t="str">
        <f t="shared" si="43"/>
        <v/>
      </c>
      <c r="N458" s="15" t="str">
        <f t="shared" si="44"/>
        <v/>
      </c>
      <c r="O458" s="23" t="str">
        <f t="shared" si="45"/>
        <v/>
      </c>
      <c r="P458" s="23" t="str">
        <f>IF(B458="","",
IF(NOT(ISNUMBER(H458)),"Vắng",
IF(C458=1,IF(INDEX(Source!$A$1:$Q$1000,MATCH('Chi tiết'!B458,Source!$B$1:$B$1000,0),16)&lt;'Báo cáo'!$C$5,"Đi làm","Chốt trễ"),
IF(AND(C458=2,O458="Chốt trễ"),IF(INDEX(Source!$A$1:$Q$1000,MATCH('Chi tiết'!B458,Source!$B$1:$B$1000,0)+1,16)&lt;'Báo cáo'!$C$5,"Đi làm","Chốt trễ"),
IF(AND(C458=12,O458="Đi làm"),IF(INDEX(Source!$A$1:$Q$1000,MATCH('Chi tiết'!B458,Source!$B$1:$B$1000,0)+COUNTIFS(Source!$B$1:$B$1000,B458,Source!$Q$1:$Q$1000,"Sáng"),16)&lt;'Báo cáo'!$C$5,"Đi làm","Chốt trễ"),IF(O458="Chốt trễ",IF(INDEX(Source!$A$1:$Q$1000,MATCH('Chi tiết'!B458,Source!$B$1:$B$1000,0)+1,16)&lt;'Báo cáo'!$C$5,"Đi làm","Chốt trễ"),IF(INDEX(Source!$A$1:$Q$1000,MATCH('Chi tiết'!B458,Source!$B$1:$B$1000,0)+COUNTIFS(Source!$B$1:$B$1000,B458,Source!$Q$1:$Q$1000,"Sáng"),16)&lt;'Báo cáo'!$C$5,"Đi làm","Chốt trễ")))))))</f>
        <v/>
      </c>
      <c r="Q458" s="23" t="str">
        <f t="shared" si="46"/>
        <v/>
      </c>
      <c r="R458" s="14" t="str">
        <f t="shared" si="47"/>
        <v/>
      </c>
      <c r="S458" t="str">
        <f>IF(OR(_xlfn.NUMBERVALUE(E458)&gt;='Báo cáo'!$C$6,_xlfn.NUMBERVALUE(I458)&gt;='Báo cáo'!$C$6),CONCATENATE(_xlfn.NUMBERVALUE(E458),"/",_xlfn.NUMBERVALUE(I458)),"")</f>
        <v/>
      </c>
      <c r="T458" t="str">
        <f>IF(Q458="Vắng","",IF(M458&lt;='Báo cáo'!$C$7,M458,""))</f>
        <v/>
      </c>
      <c r="U458" t="str">
        <f ca="1">IF(COUNTIFS(Source!$B$1:$B$1000,'Chi tiết'!B458,Source!$S$1:$S$1000,"Có")=0,"",INDEX(Source!$A$1:$S$1000,MATCH('Chi tiết'!B458,Source!$B$1:$B$1000,0)-1+MATCH("Có",INDIRECT("Source!S"&amp;MATCH('Chi tiết'!B458,Source!$B$1:$B$1000,0)&amp;":S"&amp;MATCH('Chi tiết'!B458,Source!$B$1:$B$1000,0)+COUNTIF(Source!$B$1:$B$1000,'Chi tiết'!B458)),0),1))</f>
        <v/>
      </c>
      <c r="V458" s="2" t="str">
        <f>IF(B456="","",IF(N458&lt;='Báo cáo'!$C$9,N458,""))</f>
        <v/>
      </c>
    </row>
    <row r="459" spans="1:22" x14ac:dyDescent="0.25">
      <c r="A459" t="str">
        <v/>
      </c>
      <c r="B459" t="str">
        <v/>
      </c>
      <c r="C459" s="21" t="str">
        <v/>
      </c>
      <c r="D459" s="21" t="str">
        <v/>
      </c>
      <c r="E459" s="21" t="str">
        <v/>
      </c>
      <c r="F459" s="21" t="str">
        <v/>
      </c>
      <c r="G459" s="21" t="str">
        <v/>
      </c>
      <c r="H459" s="21" t="str">
        <v/>
      </c>
      <c r="I459" s="21" t="str">
        <v/>
      </c>
      <c r="J459" s="21" t="str">
        <v/>
      </c>
      <c r="K459" s="21" t="str">
        <v/>
      </c>
      <c r="L459" s="23" t="str">
        <f t="shared" si="42"/>
        <v/>
      </c>
      <c r="M459" s="24" t="str">
        <f t="shared" si="43"/>
        <v/>
      </c>
      <c r="N459" s="15" t="str">
        <f t="shared" si="44"/>
        <v/>
      </c>
      <c r="O459" s="23" t="str">
        <f t="shared" si="45"/>
        <v/>
      </c>
      <c r="P459" s="23" t="str">
        <f>IF(B459="","",
IF(NOT(ISNUMBER(H459)),"Vắng",
IF(C459=1,IF(INDEX(Source!$A$1:$Q$1000,MATCH('Chi tiết'!B459,Source!$B$1:$B$1000,0),16)&lt;'Báo cáo'!$C$5,"Đi làm","Chốt trễ"),
IF(AND(C459=2,O459="Chốt trễ"),IF(INDEX(Source!$A$1:$Q$1000,MATCH('Chi tiết'!B459,Source!$B$1:$B$1000,0)+1,16)&lt;'Báo cáo'!$C$5,"Đi làm","Chốt trễ"),
IF(AND(C459=12,O459="Đi làm"),IF(INDEX(Source!$A$1:$Q$1000,MATCH('Chi tiết'!B459,Source!$B$1:$B$1000,0)+COUNTIFS(Source!$B$1:$B$1000,B459,Source!$Q$1:$Q$1000,"Sáng"),16)&lt;'Báo cáo'!$C$5,"Đi làm","Chốt trễ"),IF(O459="Chốt trễ",IF(INDEX(Source!$A$1:$Q$1000,MATCH('Chi tiết'!B459,Source!$B$1:$B$1000,0)+1,16)&lt;'Báo cáo'!$C$5,"Đi làm","Chốt trễ"),IF(INDEX(Source!$A$1:$Q$1000,MATCH('Chi tiết'!B459,Source!$B$1:$B$1000,0)+COUNTIFS(Source!$B$1:$B$1000,B459,Source!$Q$1:$Q$1000,"Sáng"),16)&lt;'Báo cáo'!$C$5,"Đi làm","Chốt trễ")))))))</f>
        <v/>
      </c>
      <c r="Q459" s="23" t="str">
        <f t="shared" si="46"/>
        <v/>
      </c>
      <c r="R459" s="14" t="str">
        <f t="shared" si="47"/>
        <v/>
      </c>
      <c r="S459" t="str">
        <f>IF(OR(_xlfn.NUMBERVALUE(E459)&gt;='Báo cáo'!$C$6,_xlfn.NUMBERVALUE(I459)&gt;='Báo cáo'!$C$6),CONCATENATE(_xlfn.NUMBERVALUE(E459),"/",_xlfn.NUMBERVALUE(I459)),"")</f>
        <v/>
      </c>
      <c r="T459" t="str">
        <f>IF(Q459="Vắng","",IF(M459&lt;='Báo cáo'!$C$7,M459,""))</f>
        <v/>
      </c>
      <c r="U459" t="str">
        <f ca="1">IF(COUNTIFS(Source!$B$1:$B$1000,'Chi tiết'!B459,Source!$S$1:$S$1000,"Có")=0,"",INDEX(Source!$A$1:$S$1000,MATCH('Chi tiết'!B459,Source!$B$1:$B$1000,0)-1+MATCH("Có",INDIRECT("Source!S"&amp;MATCH('Chi tiết'!B459,Source!$B$1:$B$1000,0)&amp;":S"&amp;MATCH('Chi tiết'!B459,Source!$B$1:$B$1000,0)+COUNTIF(Source!$B$1:$B$1000,'Chi tiết'!B459)),0),1))</f>
        <v/>
      </c>
      <c r="V459" s="2" t="str">
        <f>IF(B457="","",IF(N459&lt;='Báo cáo'!$C$9,N459,""))</f>
        <v/>
      </c>
    </row>
    <row r="460" spans="1:22" x14ac:dyDescent="0.25">
      <c r="A460" t="str">
        <v/>
      </c>
      <c r="B460" t="str">
        <v/>
      </c>
      <c r="C460" s="21" t="str">
        <v/>
      </c>
      <c r="D460" s="21" t="str">
        <v/>
      </c>
      <c r="E460" s="21" t="str">
        <v/>
      </c>
      <c r="F460" s="21" t="str">
        <v/>
      </c>
      <c r="G460" s="21" t="str">
        <v/>
      </c>
      <c r="H460" s="21" t="str">
        <v/>
      </c>
      <c r="I460" s="21" t="str">
        <v/>
      </c>
      <c r="J460" s="21" t="str">
        <v/>
      </c>
      <c r="K460" s="21" t="str">
        <v/>
      </c>
      <c r="L460" s="23" t="str">
        <f t="shared" si="42"/>
        <v/>
      </c>
      <c r="M460" s="24" t="str">
        <f t="shared" si="43"/>
        <v/>
      </c>
      <c r="N460" s="15" t="str">
        <f t="shared" si="44"/>
        <v/>
      </c>
      <c r="O460" s="23" t="str">
        <f t="shared" si="45"/>
        <v/>
      </c>
      <c r="P460" s="23" t="str">
        <f>IF(B460="","",
IF(NOT(ISNUMBER(H460)),"Vắng",
IF(C460=1,IF(INDEX(Source!$A$1:$Q$1000,MATCH('Chi tiết'!B460,Source!$B$1:$B$1000,0),16)&lt;'Báo cáo'!$C$5,"Đi làm","Chốt trễ"),
IF(AND(C460=2,O460="Chốt trễ"),IF(INDEX(Source!$A$1:$Q$1000,MATCH('Chi tiết'!B460,Source!$B$1:$B$1000,0)+1,16)&lt;'Báo cáo'!$C$5,"Đi làm","Chốt trễ"),
IF(AND(C460=12,O460="Đi làm"),IF(INDEX(Source!$A$1:$Q$1000,MATCH('Chi tiết'!B460,Source!$B$1:$B$1000,0)+COUNTIFS(Source!$B$1:$B$1000,B460,Source!$Q$1:$Q$1000,"Sáng"),16)&lt;'Báo cáo'!$C$5,"Đi làm","Chốt trễ"),IF(O460="Chốt trễ",IF(INDEX(Source!$A$1:$Q$1000,MATCH('Chi tiết'!B460,Source!$B$1:$B$1000,0)+1,16)&lt;'Báo cáo'!$C$5,"Đi làm","Chốt trễ"),IF(INDEX(Source!$A$1:$Q$1000,MATCH('Chi tiết'!B460,Source!$B$1:$B$1000,0)+COUNTIFS(Source!$B$1:$B$1000,B460,Source!$Q$1:$Q$1000,"Sáng"),16)&lt;'Báo cáo'!$C$5,"Đi làm","Chốt trễ")))))))</f>
        <v/>
      </c>
      <c r="Q460" s="23" t="str">
        <f t="shared" si="46"/>
        <v/>
      </c>
      <c r="R460" s="14" t="str">
        <f t="shared" si="47"/>
        <v/>
      </c>
      <c r="S460" t="str">
        <f>IF(OR(_xlfn.NUMBERVALUE(E460)&gt;='Báo cáo'!$C$6,_xlfn.NUMBERVALUE(I460)&gt;='Báo cáo'!$C$6),CONCATENATE(_xlfn.NUMBERVALUE(E460),"/",_xlfn.NUMBERVALUE(I460)),"")</f>
        <v/>
      </c>
      <c r="T460" t="str">
        <f>IF(Q460="Vắng","",IF(M460&lt;='Báo cáo'!$C$7,M460,""))</f>
        <v/>
      </c>
      <c r="U460" t="str">
        <f ca="1">IF(COUNTIFS(Source!$B$1:$B$1000,'Chi tiết'!B460,Source!$S$1:$S$1000,"Có")=0,"",INDEX(Source!$A$1:$S$1000,MATCH('Chi tiết'!B460,Source!$B$1:$B$1000,0)-1+MATCH("Có",INDIRECT("Source!S"&amp;MATCH('Chi tiết'!B460,Source!$B$1:$B$1000,0)&amp;":S"&amp;MATCH('Chi tiết'!B460,Source!$B$1:$B$1000,0)+COUNTIF(Source!$B$1:$B$1000,'Chi tiết'!B460)),0),1))</f>
        <v/>
      </c>
      <c r="V460" s="2" t="str">
        <f>IF(B458="","",IF(N460&lt;='Báo cáo'!$C$9,N460,""))</f>
        <v/>
      </c>
    </row>
    <row r="461" spans="1:22" x14ac:dyDescent="0.25">
      <c r="A461" t="str">
        <v/>
      </c>
      <c r="B461" t="str">
        <v/>
      </c>
      <c r="C461" s="21" t="str">
        <v/>
      </c>
      <c r="D461" s="21" t="str">
        <v/>
      </c>
      <c r="E461" s="21" t="str">
        <v/>
      </c>
      <c r="F461" s="21" t="str">
        <v/>
      </c>
      <c r="G461" s="21" t="str">
        <v/>
      </c>
      <c r="H461" s="21" t="str">
        <v/>
      </c>
      <c r="I461" s="21" t="str">
        <v/>
      </c>
      <c r="J461" s="21" t="str">
        <v/>
      </c>
      <c r="K461" s="21" t="str">
        <v/>
      </c>
      <c r="L461" s="23" t="str">
        <f t="shared" si="42"/>
        <v/>
      </c>
      <c r="M461" s="24" t="str">
        <f t="shared" si="43"/>
        <v/>
      </c>
      <c r="N461" s="15" t="str">
        <f t="shared" si="44"/>
        <v/>
      </c>
      <c r="O461" s="23" t="str">
        <f t="shared" si="45"/>
        <v/>
      </c>
      <c r="P461" s="23" t="str">
        <f>IF(B461="","",
IF(NOT(ISNUMBER(H461)),"Vắng",
IF(C461=1,IF(INDEX(Source!$A$1:$Q$1000,MATCH('Chi tiết'!B461,Source!$B$1:$B$1000,0),16)&lt;'Báo cáo'!$C$5,"Đi làm","Chốt trễ"),
IF(AND(C461=2,O461="Chốt trễ"),IF(INDEX(Source!$A$1:$Q$1000,MATCH('Chi tiết'!B461,Source!$B$1:$B$1000,0)+1,16)&lt;'Báo cáo'!$C$5,"Đi làm","Chốt trễ"),
IF(AND(C461=12,O461="Đi làm"),IF(INDEX(Source!$A$1:$Q$1000,MATCH('Chi tiết'!B461,Source!$B$1:$B$1000,0)+COUNTIFS(Source!$B$1:$B$1000,B461,Source!$Q$1:$Q$1000,"Sáng"),16)&lt;'Báo cáo'!$C$5,"Đi làm","Chốt trễ"),IF(O461="Chốt trễ",IF(INDEX(Source!$A$1:$Q$1000,MATCH('Chi tiết'!B461,Source!$B$1:$B$1000,0)+1,16)&lt;'Báo cáo'!$C$5,"Đi làm","Chốt trễ"),IF(INDEX(Source!$A$1:$Q$1000,MATCH('Chi tiết'!B461,Source!$B$1:$B$1000,0)+COUNTIFS(Source!$B$1:$B$1000,B461,Source!$Q$1:$Q$1000,"Sáng"),16)&lt;'Báo cáo'!$C$5,"Đi làm","Chốt trễ")))))))</f>
        <v/>
      </c>
      <c r="Q461" s="23" t="str">
        <f t="shared" si="46"/>
        <v/>
      </c>
      <c r="R461" s="14" t="str">
        <f t="shared" si="47"/>
        <v/>
      </c>
      <c r="S461" t="str">
        <f>IF(OR(_xlfn.NUMBERVALUE(E461)&gt;='Báo cáo'!$C$6,_xlfn.NUMBERVALUE(I461)&gt;='Báo cáo'!$C$6),CONCATENATE(_xlfn.NUMBERVALUE(E461),"/",_xlfn.NUMBERVALUE(I461)),"")</f>
        <v/>
      </c>
      <c r="T461" t="str">
        <f>IF(Q461="Vắng","",IF(M461&lt;='Báo cáo'!$C$7,M461,""))</f>
        <v/>
      </c>
      <c r="U461" t="str">
        <f ca="1">IF(COUNTIFS(Source!$B$1:$B$1000,'Chi tiết'!B461,Source!$S$1:$S$1000,"Có")=0,"",INDEX(Source!$A$1:$S$1000,MATCH('Chi tiết'!B461,Source!$B$1:$B$1000,0)-1+MATCH("Có",INDIRECT("Source!S"&amp;MATCH('Chi tiết'!B461,Source!$B$1:$B$1000,0)&amp;":S"&amp;MATCH('Chi tiết'!B461,Source!$B$1:$B$1000,0)+COUNTIF(Source!$B$1:$B$1000,'Chi tiết'!B461)),0),1))</f>
        <v/>
      </c>
      <c r="V461" s="2" t="str">
        <f>IF(B459="","",IF(N461&lt;='Báo cáo'!$C$9,N461,""))</f>
        <v/>
      </c>
    </row>
    <row r="462" spans="1:22" x14ac:dyDescent="0.25">
      <c r="A462" t="str">
        <v/>
      </c>
      <c r="B462" t="str">
        <v/>
      </c>
      <c r="C462" s="21" t="str">
        <v/>
      </c>
      <c r="D462" s="21" t="str">
        <v/>
      </c>
      <c r="E462" s="21" t="str">
        <v/>
      </c>
      <c r="F462" s="21" t="str">
        <v/>
      </c>
      <c r="G462" s="21" t="str">
        <v/>
      </c>
      <c r="H462" s="21" t="str">
        <v/>
      </c>
      <c r="I462" s="21" t="str">
        <v/>
      </c>
      <c r="J462" s="21" t="str">
        <v/>
      </c>
      <c r="K462" s="21" t="str">
        <v/>
      </c>
      <c r="L462" s="23" t="str">
        <f t="shared" si="42"/>
        <v/>
      </c>
      <c r="M462" s="24" t="str">
        <f t="shared" si="43"/>
        <v/>
      </c>
      <c r="N462" s="15" t="str">
        <f t="shared" si="44"/>
        <v/>
      </c>
      <c r="O462" s="23" t="str">
        <f t="shared" si="45"/>
        <v/>
      </c>
      <c r="P462" s="23" t="str">
        <f>IF(B462="","",
IF(NOT(ISNUMBER(H462)),"Vắng",
IF(C462=1,IF(INDEX(Source!$A$1:$Q$1000,MATCH('Chi tiết'!B462,Source!$B$1:$B$1000,0),16)&lt;'Báo cáo'!$C$5,"Đi làm","Chốt trễ"),
IF(AND(C462=2,O462="Chốt trễ"),IF(INDEX(Source!$A$1:$Q$1000,MATCH('Chi tiết'!B462,Source!$B$1:$B$1000,0)+1,16)&lt;'Báo cáo'!$C$5,"Đi làm","Chốt trễ"),
IF(AND(C462=12,O462="Đi làm"),IF(INDEX(Source!$A$1:$Q$1000,MATCH('Chi tiết'!B462,Source!$B$1:$B$1000,0)+COUNTIFS(Source!$B$1:$B$1000,B462,Source!$Q$1:$Q$1000,"Sáng"),16)&lt;'Báo cáo'!$C$5,"Đi làm","Chốt trễ"),IF(O462="Chốt trễ",IF(INDEX(Source!$A$1:$Q$1000,MATCH('Chi tiết'!B462,Source!$B$1:$B$1000,0)+1,16)&lt;'Báo cáo'!$C$5,"Đi làm","Chốt trễ"),IF(INDEX(Source!$A$1:$Q$1000,MATCH('Chi tiết'!B462,Source!$B$1:$B$1000,0)+COUNTIFS(Source!$B$1:$B$1000,B462,Source!$Q$1:$Q$1000,"Sáng"),16)&lt;'Báo cáo'!$C$5,"Đi làm","Chốt trễ")))))))</f>
        <v/>
      </c>
      <c r="Q462" s="23" t="str">
        <f t="shared" si="46"/>
        <v/>
      </c>
      <c r="R462" s="14" t="str">
        <f t="shared" si="47"/>
        <v/>
      </c>
      <c r="S462" t="str">
        <f>IF(OR(_xlfn.NUMBERVALUE(E462)&gt;='Báo cáo'!$C$6,_xlfn.NUMBERVALUE(I462)&gt;='Báo cáo'!$C$6),CONCATENATE(_xlfn.NUMBERVALUE(E462),"/",_xlfn.NUMBERVALUE(I462)),"")</f>
        <v/>
      </c>
      <c r="T462" t="str">
        <f>IF(Q462="Vắng","",IF(M462&lt;='Báo cáo'!$C$7,M462,""))</f>
        <v/>
      </c>
      <c r="U462" t="str">
        <f ca="1">IF(COUNTIFS(Source!$B$1:$B$1000,'Chi tiết'!B462,Source!$S$1:$S$1000,"Có")=0,"",INDEX(Source!$A$1:$S$1000,MATCH('Chi tiết'!B462,Source!$B$1:$B$1000,0)-1+MATCH("Có",INDIRECT("Source!S"&amp;MATCH('Chi tiết'!B462,Source!$B$1:$B$1000,0)&amp;":S"&amp;MATCH('Chi tiết'!B462,Source!$B$1:$B$1000,0)+COUNTIF(Source!$B$1:$B$1000,'Chi tiết'!B462)),0),1))</f>
        <v/>
      </c>
      <c r="V462" s="2" t="str">
        <f>IF(B460="","",IF(N462&lt;='Báo cáo'!$C$9,N462,""))</f>
        <v/>
      </c>
    </row>
    <row r="463" spans="1:22" x14ac:dyDescent="0.25">
      <c r="A463" t="str">
        <v/>
      </c>
      <c r="B463" t="str">
        <v/>
      </c>
      <c r="C463" s="21" t="str">
        <v/>
      </c>
      <c r="D463" s="21" t="str">
        <v/>
      </c>
      <c r="E463" s="21" t="str">
        <v/>
      </c>
      <c r="F463" s="21" t="str">
        <v/>
      </c>
      <c r="G463" s="21" t="str">
        <v/>
      </c>
      <c r="H463" s="21" t="str">
        <v/>
      </c>
      <c r="I463" s="21" t="str">
        <v/>
      </c>
      <c r="J463" s="21" t="str">
        <v/>
      </c>
      <c r="K463" s="21" t="str">
        <v/>
      </c>
      <c r="L463" s="23" t="str">
        <f t="shared" si="42"/>
        <v/>
      </c>
      <c r="M463" s="24" t="str">
        <f t="shared" si="43"/>
        <v/>
      </c>
      <c r="N463" s="15" t="str">
        <f t="shared" si="44"/>
        <v/>
      </c>
      <c r="O463" s="23" t="str">
        <f t="shared" si="45"/>
        <v/>
      </c>
      <c r="P463" s="23" t="str">
        <f>IF(B463="","",
IF(NOT(ISNUMBER(H463)),"Vắng",
IF(C463=1,IF(INDEX(Source!$A$1:$Q$1000,MATCH('Chi tiết'!B463,Source!$B$1:$B$1000,0),16)&lt;'Báo cáo'!$C$5,"Đi làm","Chốt trễ"),
IF(AND(C463=2,O463="Chốt trễ"),IF(INDEX(Source!$A$1:$Q$1000,MATCH('Chi tiết'!B463,Source!$B$1:$B$1000,0)+1,16)&lt;'Báo cáo'!$C$5,"Đi làm","Chốt trễ"),
IF(AND(C463=12,O463="Đi làm"),IF(INDEX(Source!$A$1:$Q$1000,MATCH('Chi tiết'!B463,Source!$B$1:$B$1000,0)+COUNTIFS(Source!$B$1:$B$1000,B463,Source!$Q$1:$Q$1000,"Sáng"),16)&lt;'Báo cáo'!$C$5,"Đi làm","Chốt trễ"),IF(O463="Chốt trễ",IF(INDEX(Source!$A$1:$Q$1000,MATCH('Chi tiết'!B463,Source!$B$1:$B$1000,0)+1,16)&lt;'Báo cáo'!$C$5,"Đi làm","Chốt trễ"),IF(INDEX(Source!$A$1:$Q$1000,MATCH('Chi tiết'!B463,Source!$B$1:$B$1000,0)+COUNTIFS(Source!$B$1:$B$1000,B463,Source!$Q$1:$Q$1000,"Sáng"),16)&lt;'Báo cáo'!$C$5,"Đi làm","Chốt trễ")))))))</f>
        <v/>
      </c>
      <c r="Q463" s="23" t="str">
        <f t="shared" si="46"/>
        <v/>
      </c>
      <c r="R463" s="14" t="str">
        <f t="shared" si="47"/>
        <v/>
      </c>
      <c r="S463" t="str">
        <f>IF(OR(_xlfn.NUMBERVALUE(E463)&gt;='Báo cáo'!$C$6,_xlfn.NUMBERVALUE(I463)&gt;='Báo cáo'!$C$6),CONCATENATE(_xlfn.NUMBERVALUE(E463),"/",_xlfn.NUMBERVALUE(I463)),"")</f>
        <v/>
      </c>
      <c r="T463" t="str">
        <f>IF(Q463="Vắng","",IF(M463&lt;='Báo cáo'!$C$7,M463,""))</f>
        <v/>
      </c>
      <c r="U463" t="str">
        <f ca="1">IF(COUNTIFS(Source!$B$1:$B$1000,'Chi tiết'!B463,Source!$S$1:$S$1000,"Có")=0,"",INDEX(Source!$A$1:$S$1000,MATCH('Chi tiết'!B463,Source!$B$1:$B$1000,0)-1+MATCH("Có",INDIRECT("Source!S"&amp;MATCH('Chi tiết'!B463,Source!$B$1:$B$1000,0)&amp;":S"&amp;MATCH('Chi tiết'!B463,Source!$B$1:$B$1000,0)+COUNTIF(Source!$B$1:$B$1000,'Chi tiết'!B463)),0),1))</f>
        <v/>
      </c>
      <c r="V463" s="2" t="str">
        <f>IF(B461="","",IF(N463&lt;='Báo cáo'!$C$9,N463,""))</f>
        <v/>
      </c>
    </row>
    <row r="464" spans="1:22" x14ac:dyDescent="0.25">
      <c r="A464" t="str">
        <v/>
      </c>
      <c r="B464" t="str">
        <v/>
      </c>
      <c r="C464" s="21" t="str">
        <v/>
      </c>
      <c r="D464" s="21" t="str">
        <v/>
      </c>
      <c r="E464" s="21" t="str">
        <v/>
      </c>
      <c r="F464" s="21" t="str">
        <v/>
      </c>
      <c r="G464" s="21" t="str">
        <v/>
      </c>
      <c r="H464" s="21" t="str">
        <v/>
      </c>
      <c r="I464" s="21" t="str">
        <v/>
      </c>
      <c r="J464" s="21" t="str">
        <v/>
      </c>
      <c r="K464" s="21" t="str">
        <v/>
      </c>
      <c r="L464" s="23" t="str">
        <f t="shared" si="42"/>
        <v/>
      </c>
      <c r="M464" s="24" t="str">
        <f t="shared" si="43"/>
        <v/>
      </c>
      <c r="N464" s="15" t="str">
        <f t="shared" si="44"/>
        <v/>
      </c>
      <c r="O464" s="23" t="str">
        <f t="shared" si="45"/>
        <v/>
      </c>
      <c r="P464" s="23" t="str">
        <f>IF(B464="","",
IF(NOT(ISNUMBER(H464)),"Vắng",
IF(C464=1,IF(INDEX(Source!$A$1:$Q$1000,MATCH('Chi tiết'!B464,Source!$B$1:$B$1000,0),16)&lt;'Báo cáo'!$C$5,"Đi làm","Chốt trễ"),
IF(AND(C464=2,O464="Chốt trễ"),IF(INDEX(Source!$A$1:$Q$1000,MATCH('Chi tiết'!B464,Source!$B$1:$B$1000,0)+1,16)&lt;'Báo cáo'!$C$5,"Đi làm","Chốt trễ"),
IF(AND(C464=12,O464="Đi làm"),IF(INDEX(Source!$A$1:$Q$1000,MATCH('Chi tiết'!B464,Source!$B$1:$B$1000,0)+COUNTIFS(Source!$B$1:$B$1000,B464,Source!$Q$1:$Q$1000,"Sáng"),16)&lt;'Báo cáo'!$C$5,"Đi làm","Chốt trễ"),IF(O464="Chốt trễ",IF(INDEX(Source!$A$1:$Q$1000,MATCH('Chi tiết'!B464,Source!$B$1:$B$1000,0)+1,16)&lt;'Báo cáo'!$C$5,"Đi làm","Chốt trễ"),IF(INDEX(Source!$A$1:$Q$1000,MATCH('Chi tiết'!B464,Source!$B$1:$B$1000,0)+COUNTIFS(Source!$B$1:$B$1000,B464,Source!$Q$1:$Q$1000,"Sáng"),16)&lt;'Báo cáo'!$C$5,"Đi làm","Chốt trễ")))))))</f>
        <v/>
      </c>
      <c r="Q464" s="23" t="str">
        <f t="shared" si="46"/>
        <v/>
      </c>
      <c r="R464" s="14" t="str">
        <f t="shared" si="47"/>
        <v/>
      </c>
      <c r="S464" t="str">
        <f>IF(OR(_xlfn.NUMBERVALUE(E464)&gt;='Báo cáo'!$C$6,_xlfn.NUMBERVALUE(I464)&gt;='Báo cáo'!$C$6),CONCATENATE(_xlfn.NUMBERVALUE(E464),"/",_xlfn.NUMBERVALUE(I464)),"")</f>
        <v/>
      </c>
      <c r="T464" t="str">
        <f>IF(Q464="Vắng","",IF(M464&lt;='Báo cáo'!$C$7,M464,""))</f>
        <v/>
      </c>
      <c r="U464" t="str">
        <f ca="1">IF(COUNTIFS(Source!$B$1:$B$1000,'Chi tiết'!B464,Source!$S$1:$S$1000,"Có")=0,"",INDEX(Source!$A$1:$S$1000,MATCH('Chi tiết'!B464,Source!$B$1:$B$1000,0)-1+MATCH("Có",INDIRECT("Source!S"&amp;MATCH('Chi tiết'!B464,Source!$B$1:$B$1000,0)&amp;":S"&amp;MATCH('Chi tiết'!B464,Source!$B$1:$B$1000,0)+COUNTIF(Source!$B$1:$B$1000,'Chi tiết'!B464)),0),1))</f>
        <v/>
      </c>
      <c r="V464" s="2" t="str">
        <f>IF(B462="","",IF(N464&lt;='Báo cáo'!$C$9,N464,""))</f>
        <v/>
      </c>
    </row>
    <row r="465" spans="1:22" x14ac:dyDescent="0.25">
      <c r="A465" t="str">
        <v/>
      </c>
      <c r="B465" t="str">
        <v/>
      </c>
      <c r="C465" s="21" t="str">
        <v/>
      </c>
      <c r="D465" s="21" t="str">
        <v/>
      </c>
      <c r="E465" s="21" t="str">
        <v/>
      </c>
      <c r="F465" s="21" t="str">
        <v/>
      </c>
      <c r="G465" s="21" t="str">
        <v/>
      </c>
      <c r="H465" s="21" t="str">
        <v/>
      </c>
      <c r="I465" s="21" t="str">
        <v/>
      </c>
      <c r="J465" s="21" t="str">
        <v/>
      </c>
      <c r="K465" s="21" t="str">
        <v/>
      </c>
      <c r="L465" s="23" t="str">
        <f t="shared" si="42"/>
        <v/>
      </c>
      <c r="M465" s="24" t="str">
        <f t="shared" si="43"/>
        <v/>
      </c>
      <c r="N465" s="15" t="str">
        <f t="shared" si="44"/>
        <v/>
      </c>
      <c r="O465" s="23" t="str">
        <f t="shared" si="45"/>
        <v/>
      </c>
      <c r="P465" s="23" t="str">
        <f>IF(B465="","",
IF(NOT(ISNUMBER(H465)),"Vắng",
IF(C465=1,IF(INDEX(Source!$A$1:$Q$1000,MATCH('Chi tiết'!B465,Source!$B$1:$B$1000,0),16)&lt;'Báo cáo'!$C$5,"Đi làm","Chốt trễ"),
IF(AND(C465=2,O465="Chốt trễ"),IF(INDEX(Source!$A$1:$Q$1000,MATCH('Chi tiết'!B465,Source!$B$1:$B$1000,0)+1,16)&lt;'Báo cáo'!$C$5,"Đi làm","Chốt trễ"),
IF(AND(C465=12,O465="Đi làm"),IF(INDEX(Source!$A$1:$Q$1000,MATCH('Chi tiết'!B465,Source!$B$1:$B$1000,0)+COUNTIFS(Source!$B$1:$B$1000,B465,Source!$Q$1:$Q$1000,"Sáng"),16)&lt;'Báo cáo'!$C$5,"Đi làm","Chốt trễ"),IF(O465="Chốt trễ",IF(INDEX(Source!$A$1:$Q$1000,MATCH('Chi tiết'!B465,Source!$B$1:$B$1000,0)+1,16)&lt;'Báo cáo'!$C$5,"Đi làm","Chốt trễ"),IF(INDEX(Source!$A$1:$Q$1000,MATCH('Chi tiết'!B465,Source!$B$1:$B$1000,0)+COUNTIFS(Source!$B$1:$B$1000,B465,Source!$Q$1:$Q$1000,"Sáng"),16)&lt;'Báo cáo'!$C$5,"Đi làm","Chốt trễ")))))))</f>
        <v/>
      </c>
      <c r="Q465" s="23" t="str">
        <f t="shared" si="46"/>
        <v/>
      </c>
      <c r="R465" s="14" t="str">
        <f t="shared" si="47"/>
        <v/>
      </c>
      <c r="S465" t="str">
        <f>IF(OR(_xlfn.NUMBERVALUE(E465)&gt;='Báo cáo'!$C$6,_xlfn.NUMBERVALUE(I465)&gt;='Báo cáo'!$C$6),CONCATENATE(_xlfn.NUMBERVALUE(E465),"/",_xlfn.NUMBERVALUE(I465)),"")</f>
        <v/>
      </c>
      <c r="T465" t="str">
        <f>IF(Q465="Vắng","",IF(M465&lt;='Báo cáo'!$C$7,M465,""))</f>
        <v/>
      </c>
      <c r="U465" t="str">
        <f ca="1">IF(COUNTIFS(Source!$B$1:$B$1000,'Chi tiết'!B465,Source!$S$1:$S$1000,"Có")=0,"",INDEX(Source!$A$1:$S$1000,MATCH('Chi tiết'!B465,Source!$B$1:$B$1000,0)-1+MATCH("Có",INDIRECT("Source!S"&amp;MATCH('Chi tiết'!B465,Source!$B$1:$B$1000,0)&amp;":S"&amp;MATCH('Chi tiết'!B465,Source!$B$1:$B$1000,0)+COUNTIF(Source!$B$1:$B$1000,'Chi tiết'!B465)),0),1))</f>
        <v/>
      </c>
      <c r="V465" s="2" t="str">
        <f>IF(B463="","",IF(N465&lt;='Báo cáo'!$C$9,N465,""))</f>
        <v/>
      </c>
    </row>
    <row r="466" spans="1:22" x14ac:dyDescent="0.25">
      <c r="A466" t="str">
        <v/>
      </c>
      <c r="B466" t="str">
        <v/>
      </c>
      <c r="C466" s="21" t="str">
        <v/>
      </c>
      <c r="D466" s="21" t="str">
        <v/>
      </c>
      <c r="E466" s="21" t="str">
        <v/>
      </c>
      <c r="F466" s="21" t="str">
        <v/>
      </c>
      <c r="G466" s="21" t="str">
        <v/>
      </c>
      <c r="H466" s="21" t="str">
        <v/>
      </c>
      <c r="I466" s="21" t="str">
        <v/>
      </c>
      <c r="J466" s="21" t="str">
        <v/>
      </c>
      <c r="K466" s="21" t="str">
        <v/>
      </c>
      <c r="L466" s="23" t="str">
        <f t="shared" si="42"/>
        <v/>
      </c>
      <c r="M466" s="24" t="str">
        <f t="shared" si="43"/>
        <v/>
      </c>
      <c r="N466" s="15" t="str">
        <f t="shared" si="44"/>
        <v/>
      </c>
      <c r="O466" s="23" t="str">
        <f t="shared" si="45"/>
        <v/>
      </c>
      <c r="P466" s="23" t="str">
        <f>IF(B466="","",
IF(NOT(ISNUMBER(H466)),"Vắng",
IF(C466=1,IF(INDEX(Source!$A$1:$Q$1000,MATCH('Chi tiết'!B466,Source!$B$1:$B$1000,0),16)&lt;'Báo cáo'!$C$5,"Đi làm","Chốt trễ"),
IF(AND(C466=2,O466="Chốt trễ"),IF(INDEX(Source!$A$1:$Q$1000,MATCH('Chi tiết'!B466,Source!$B$1:$B$1000,0)+1,16)&lt;'Báo cáo'!$C$5,"Đi làm","Chốt trễ"),
IF(AND(C466=12,O466="Đi làm"),IF(INDEX(Source!$A$1:$Q$1000,MATCH('Chi tiết'!B466,Source!$B$1:$B$1000,0)+COUNTIFS(Source!$B$1:$B$1000,B466,Source!$Q$1:$Q$1000,"Sáng"),16)&lt;'Báo cáo'!$C$5,"Đi làm","Chốt trễ"),IF(O466="Chốt trễ",IF(INDEX(Source!$A$1:$Q$1000,MATCH('Chi tiết'!B466,Source!$B$1:$B$1000,0)+1,16)&lt;'Báo cáo'!$C$5,"Đi làm","Chốt trễ"),IF(INDEX(Source!$A$1:$Q$1000,MATCH('Chi tiết'!B466,Source!$B$1:$B$1000,0)+COUNTIFS(Source!$B$1:$B$1000,B466,Source!$Q$1:$Q$1000,"Sáng"),16)&lt;'Báo cáo'!$C$5,"Đi làm","Chốt trễ")))))))</f>
        <v/>
      </c>
      <c r="Q466" s="23" t="str">
        <f t="shared" si="46"/>
        <v/>
      </c>
      <c r="R466" s="14" t="str">
        <f t="shared" si="47"/>
        <v/>
      </c>
      <c r="S466" t="str">
        <f>IF(OR(_xlfn.NUMBERVALUE(E466)&gt;='Báo cáo'!$C$6,_xlfn.NUMBERVALUE(I466)&gt;='Báo cáo'!$C$6),CONCATENATE(_xlfn.NUMBERVALUE(E466),"/",_xlfn.NUMBERVALUE(I466)),"")</f>
        <v/>
      </c>
      <c r="T466" t="str">
        <f>IF(Q466="Vắng","",IF(M466&lt;='Báo cáo'!$C$7,M466,""))</f>
        <v/>
      </c>
      <c r="U466" t="str">
        <f ca="1">IF(COUNTIFS(Source!$B$1:$B$1000,'Chi tiết'!B466,Source!$S$1:$S$1000,"Có")=0,"",INDEX(Source!$A$1:$S$1000,MATCH('Chi tiết'!B466,Source!$B$1:$B$1000,0)-1+MATCH("Có",INDIRECT("Source!S"&amp;MATCH('Chi tiết'!B466,Source!$B$1:$B$1000,0)&amp;":S"&amp;MATCH('Chi tiết'!B466,Source!$B$1:$B$1000,0)+COUNTIF(Source!$B$1:$B$1000,'Chi tiết'!B466)),0),1))</f>
        <v/>
      </c>
      <c r="V466" s="2" t="str">
        <f>IF(B464="","",IF(N466&lt;='Báo cáo'!$C$9,N466,""))</f>
        <v/>
      </c>
    </row>
    <row r="467" spans="1:22" x14ac:dyDescent="0.25">
      <c r="A467" t="str">
        <v/>
      </c>
      <c r="B467" t="str">
        <v/>
      </c>
      <c r="C467" s="21" t="str">
        <v/>
      </c>
      <c r="D467" s="21" t="str">
        <v/>
      </c>
      <c r="E467" s="21" t="str">
        <v/>
      </c>
      <c r="F467" s="21" t="str">
        <v/>
      </c>
      <c r="G467" s="21" t="str">
        <v/>
      </c>
      <c r="H467" s="21" t="str">
        <v/>
      </c>
      <c r="I467" s="21" t="str">
        <v/>
      </c>
      <c r="J467" s="21" t="str">
        <v/>
      </c>
      <c r="K467" s="21" t="str">
        <v/>
      </c>
      <c r="L467" s="23" t="str">
        <f t="shared" si="42"/>
        <v/>
      </c>
      <c r="M467" s="24" t="str">
        <f t="shared" si="43"/>
        <v/>
      </c>
      <c r="N467" s="15" t="str">
        <f t="shared" si="44"/>
        <v/>
      </c>
      <c r="O467" s="23" t="str">
        <f t="shared" si="45"/>
        <v/>
      </c>
      <c r="P467" s="23" t="str">
        <f>IF(B467="","",
IF(NOT(ISNUMBER(H467)),"Vắng",
IF(C467=1,IF(INDEX(Source!$A$1:$Q$1000,MATCH('Chi tiết'!B467,Source!$B$1:$B$1000,0),16)&lt;'Báo cáo'!$C$5,"Đi làm","Chốt trễ"),
IF(AND(C467=2,O467="Chốt trễ"),IF(INDEX(Source!$A$1:$Q$1000,MATCH('Chi tiết'!B467,Source!$B$1:$B$1000,0)+1,16)&lt;'Báo cáo'!$C$5,"Đi làm","Chốt trễ"),
IF(AND(C467=12,O467="Đi làm"),IF(INDEX(Source!$A$1:$Q$1000,MATCH('Chi tiết'!B467,Source!$B$1:$B$1000,0)+COUNTIFS(Source!$B$1:$B$1000,B467,Source!$Q$1:$Q$1000,"Sáng"),16)&lt;'Báo cáo'!$C$5,"Đi làm","Chốt trễ"),IF(O467="Chốt trễ",IF(INDEX(Source!$A$1:$Q$1000,MATCH('Chi tiết'!B467,Source!$B$1:$B$1000,0)+1,16)&lt;'Báo cáo'!$C$5,"Đi làm","Chốt trễ"),IF(INDEX(Source!$A$1:$Q$1000,MATCH('Chi tiết'!B467,Source!$B$1:$B$1000,0)+COUNTIFS(Source!$B$1:$B$1000,B467,Source!$Q$1:$Q$1000,"Sáng"),16)&lt;'Báo cáo'!$C$5,"Đi làm","Chốt trễ")))))))</f>
        <v/>
      </c>
      <c r="Q467" s="23" t="str">
        <f t="shared" si="46"/>
        <v/>
      </c>
      <c r="R467" s="14" t="str">
        <f t="shared" si="47"/>
        <v/>
      </c>
      <c r="S467" t="str">
        <f>IF(OR(_xlfn.NUMBERVALUE(E467)&gt;='Báo cáo'!$C$6,_xlfn.NUMBERVALUE(I467)&gt;='Báo cáo'!$C$6),CONCATENATE(_xlfn.NUMBERVALUE(E467),"/",_xlfn.NUMBERVALUE(I467)),"")</f>
        <v/>
      </c>
      <c r="T467" t="str">
        <f>IF(Q467="Vắng","",IF(M467&lt;='Báo cáo'!$C$7,M467,""))</f>
        <v/>
      </c>
      <c r="U467" t="str">
        <f ca="1">IF(COUNTIFS(Source!$B$1:$B$1000,'Chi tiết'!B467,Source!$S$1:$S$1000,"Có")=0,"",INDEX(Source!$A$1:$S$1000,MATCH('Chi tiết'!B467,Source!$B$1:$B$1000,0)-1+MATCH("Có",INDIRECT("Source!S"&amp;MATCH('Chi tiết'!B467,Source!$B$1:$B$1000,0)&amp;":S"&amp;MATCH('Chi tiết'!B467,Source!$B$1:$B$1000,0)+COUNTIF(Source!$B$1:$B$1000,'Chi tiết'!B467)),0),1))</f>
        <v/>
      </c>
      <c r="V467" s="2" t="str">
        <f>IF(B465="","",IF(N467&lt;='Báo cáo'!$C$9,N467,""))</f>
        <v/>
      </c>
    </row>
    <row r="468" spans="1:22" x14ac:dyDescent="0.25">
      <c r="A468" t="str">
        <v/>
      </c>
      <c r="B468" t="str">
        <v/>
      </c>
      <c r="C468" s="21" t="str">
        <v/>
      </c>
      <c r="D468" s="21" t="str">
        <v/>
      </c>
      <c r="E468" s="21" t="str">
        <v/>
      </c>
      <c r="F468" s="21" t="str">
        <v/>
      </c>
      <c r="G468" s="21" t="str">
        <v/>
      </c>
      <c r="H468" s="21" t="str">
        <v/>
      </c>
      <c r="I468" s="21" t="str">
        <v/>
      </c>
      <c r="J468" s="21" t="str">
        <v/>
      </c>
      <c r="K468" s="21" t="str">
        <v/>
      </c>
      <c r="L468" s="23" t="str">
        <f t="shared" si="42"/>
        <v/>
      </c>
      <c r="M468" s="24" t="str">
        <f t="shared" si="43"/>
        <v/>
      </c>
      <c r="N468" s="15" t="str">
        <f t="shared" si="44"/>
        <v/>
      </c>
      <c r="O468" s="23" t="str">
        <f t="shared" si="45"/>
        <v/>
      </c>
      <c r="P468" s="23" t="str">
        <f>IF(B468="","",
IF(NOT(ISNUMBER(H468)),"Vắng",
IF(C468=1,IF(INDEX(Source!$A$1:$Q$1000,MATCH('Chi tiết'!B468,Source!$B$1:$B$1000,0),16)&lt;'Báo cáo'!$C$5,"Đi làm","Chốt trễ"),
IF(AND(C468=2,O468="Chốt trễ"),IF(INDEX(Source!$A$1:$Q$1000,MATCH('Chi tiết'!B468,Source!$B$1:$B$1000,0)+1,16)&lt;'Báo cáo'!$C$5,"Đi làm","Chốt trễ"),
IF(AND(C468=12,O468="Đi làm"),IF(INDEX(Source!$A$1:$Q$1000,MATCH('Chi tiết'!B468,Source!$B$1:$B$1000,0)+COUNTIFS(Source!$B$1:$B$1000,B468,Source!$Q$1:$Q$1000,"Sáng"),16)&lt;'Báo cáo'!$C$5,"Đi làm","Chốt trễ"),IF(O468="Chốt trễ",IF(INDEX(Source!$A$1:$Q$1000,MATCH('Chi tiết'!B468,Source!$B$1:$B$1000,0)+1,16)&lt;'Báo cáo'!$C$5,"Đi làm","Chốt trễ"),IF(INDEX(Source!$A$1:$Q$1000,MATCH('Chi tiết'!B468,Source!$B$1:$B$1000,0)+COUNTIFS(Source!$B$1:$B$1000,B468,Source!$Q$1:$Q$1000,"Sáng"),16)&lt;'Báo cáo'!$C$5,"Đi làm","Chốt trễ")))))))</f>
        <v/>
      </c>
      <c r="Q468" s="23" t="str">
        <f t="shared" si="46"/>
        <v/>
      </c>
      <c r="R468" s="14" t="str">
        <f t="shared" si="47"/>
        <v/>
      </c>
      <c r="S468" t="str">
        <f>IF(OR(_xlfn.NUMBERVALUE(E468)&gt;='Báo cáo'!$C$6,_xlfn.NUMBERVALUE(I468)&gt;='Báo cáo'!$C$6),CONCATENATE(_xlfn.NUMBERVALUE(E468),"/",_xlfn.NUMBERVALUE(I468)),"")</f>
        <v/>
      </c>
      <c r="T468" t="str">
        <f>IF(Q468="Vắng","",IF(M468&lt;='Báo cáo'!$C$7,M468,""))</f>
        <v/>
      </c>
      <c r="U468" t="str">
        <f ca="1">IF(COUNTIFS(Source!$B$1:$B$1000,'Chi tiết'!B468,Source!$S$1:$S$1000,"Có")=0,"",INDEX(Source!$A$1:$S$1000,MATCH('Chi tiết'!B468,Source!$B$1:$B$1000,0)-1+MATCH("Có",INDIRECT("Source!S"&amp;MATCH('Chi tiết'!B468,Source!$B$1:$B$1000,0)&amp;":S"&amp;MATCH('Chi tiết'!B468,Source!$B$1:$B$1000,0)+COUNTIF(Source!$B$1:$B$1000,'Chi tiết'!B468)),0),1))</f>
        <v/>
      </c>
      <c r="V468" s="2" t="str">
        <f>IF(B466="","",IF(N468&lt;='Báo cáo'!$C$9,N468,""))</f>
        <v/>
      </c>
    </row>
    <row r="469" spans="1:22" x14ac:dyDescent="0.25">
      <c r="A469" t="str">
        <v/>
      </c>
      <c r="B469" t="str">
        <v/>
      </c>
      <c r="C469" s="21" t="str">
        <v/>
      </c>
      <c r="D469" s="21" t="str">
        <v/>
      </c>
      <c r="E469" s="21" t="str">
        <v/>
      </c>
      <c r="F469" s="21" t="str">
        <v/>
      </c>
      <c r="G469" s="21" t="str">
        <v/>
      </c>
      <c r="H469" s="21" t="str">
        <v/>
      </c>
      <c r="I469" s="21" t="str">
        <v/>
      </c>
      <c r="J469" s="21" t="str">
        <v/>
      </c>
      <c r="K469" s="21" t="str">
        <v/>
      </c>
      <c r="L469" s="23" t="str">
        <f t="shared" si="42"/>
        <v/>
      </c>
      <c r="M469" s="24" t="str">
        <f t="shared" si="43"/>
        <v/>
      </c>
      <c r="N469" s="15" t="str">
        <f t="shared" si="44"/>
        <v/>
      </c>
      <c r="O469" s="23" t="str">
        <f t="shared" si="45"/>
        <v/>
      </c>
      <c r="P469" s="23" t="str">
        <f>IF(B469="","",
IF(NOT(ISNUMBER(H469)),"Vắng",
IF(C469=1,IF(INDEX(Source!$A$1:$Q$1000,MATCH('Chi tiết'!B469,Source!$B$1:$B$1000,0),16)&lt;'Báo cáo'!$C$5,"Đi làm","Chốt trễ"),
IF(AND(C469=2,O469="Chốt trễ"),IF(INDEX(Source!$A$1:$Q$1000,MATCH('Chi tiết'!B469,Source!$B$1:$B$1000,0)+1,16)&lt;'Báo cáo'!$C$5,"Đi làm","Chốt trễ"),
IF(AND(C469=12,O469="Đi làm"),IF(INDEX(Source!$A$1:$Q$1000,MATCH('Chi tiết'!B469,Source!$B$1:$B$1000,0)+COUNTIFS(Source!$B$1:$B$1000,B469,Source!$Q$1:$Q$1000,"Sáng"),16)&lt;'Báo cáo'!$C$5,"Đi làm","Chốt trễ"),IF(O469="Chốt trễ",IF(INDEX(Source!$A$1:$Q$1000,MATCH('Chi tiết'!B469,Source!$B$1:$B$1000,0)+1,16)&lt;'Báo cáo'!$C$5,"Đi làm","Chốt trễ"),IF(INDEX(Source!$A$1:$Q$1000,MATCH('Chi tiết'!B469,Source!$B$1:$B$1000,0)+COUNTIFS(Source!$B$1:$B$1000,B469,Source!$Q$1:$Q$1000,"Sáng"),16)&lt;'Báo cáo'!$C$5,"Đi làm","Chốt trễ")))))))</f>
        <v/>
      </c>
      <c r="Q469" s="23" t="str">
        <f t="shared" si="46"/>
        <v/>
      </c>
      <c r="R469" s="14" t="str">
        <f t="shared" si="47"/>
        <v/>
      </c>
      <c r="S469" t="str">
        <f>IF(OR(_xlfn.NUMBERVALUE(E469)&gt;='Báo cáo'!$C$6,_xlfn.NUMBERVALUE(I469)&gt;='Báo cáo'!$C$6),CONCATENATE(_xlfn.NUMBERVALUE(E469),"/",_xlfn.NUMBERVALUE(I469)),"")</f>
        <v/>
      </c>
      <c r="T469" t="str">
        <f>IF(Q469="Vắng","",IF(M469&lt;='Báo cáo'!$C$7,M469,""))</f>
        <v/>
      </c>
      <c r="U469" t="str">
        <f ca="1">IF(COUNTIFS(Source!$B$1:$B$1000,'Chi tiết'!B469,Source!$S$1:$S$1000,"Có")=0,"",INDEX(Source!$A$1:$S$1000,MATCH('Chi tiết'!B469,Source!$B$1:$B$1000,0)-1+MATCH("Có",INDIRECT("Source!S"&amp;MATCH('Chi tiết'!B469,Source!$B$1:$B$1000,0)&amp;":S"&amp;MATCH('Chi tiết'!B469,Source!$B$1:$B$1000,0)+COUNTIF(Source!$B$1:$B$1000,'Chi tiết'!B469)),0),1))</f>
        <v/>
      </c>
      <c r="V469" s="2" t="str">
        <f>IF(B467="","",IF(N469&lt;='Báo cáo'!$C$9,N469,""))</f>
        <v/>
      </c>
    </row>
    <row r="470" spans="1:22" x14ac:dyDescent="0.25">
      <c r="A470" t="str">
        <v/>
      </c>
      <c r="B470" t="str">
        <v/>
      </c>
      <c r="C470" s="21" t="str">
        <v/>
      </c>
      <c r="D470" s="21" t="str">
        <v/>
      </c>
      <c r="E470" s="21" t="str">
        <v/>
      </c>
      <c r="F470" s="21" t="str">
        <v/>
      </c>
      <c r="G470" s="21" t="str">
        <v/>
      </c>
      <c r="H470" s="21" t="str">
        <v/>
      </c>
      <c r="I470" s="21" t="str">
        <v/>
      </c>
      <c r="J470" s="21" t="str">
        <v/>
      </c>
      <c r="K470" s="21" t="str">
        <v/>
      </c>
      <c r="L470" s="23" t="str">
        <f t="shared" si="42"/>
        <v/>
      </c>
      <c r="M470" s="24" t="str">
        <f t="shared" si="43"/>
        <v/>
      </c>
      <c r="N470" s="15" t="str">
        <f t="shared" si="44"/>
        <v/>
      </c>
      <c r="O470" s="23" t="str">
        <f t="shared" si="45"/>
        <v/>
      </c>
      <c r="P470" s="23" t="str">
        <f>IF(B470="","",
IF(NOT(ISNUMBER(H470)),"Vắng",
IF(C470=1,IF(INDEX(Source!$A$1:$Q$1000,MATCH('Chi tiết'!B470,Source!$B$1:$B$1000,0),16)&lt;'Báo cáo'!$C$5,"Đi làm","Chốt trễ"),
IF(AND(C470=2,O470="Chốt trễ"),IF(INDEX(Source!$A$1:$Q$1000,MATCH('Chi tiết'!B470,Source!$B$1:$B$1000,0)+1,16)&lt;'Báo cáo'!$C$5,"Đi làm","Chốt trễ"),
IF(AND(C470=12,O470="Đi làm"),IF(INDEX(Source!$A$1:$Q$1000,MATCH('Chi tiết'!B470,Source!$B$1:$B$1000,0)+COUNTIFS(Source!$B$1:$B$1000,B470,Source!$Q$1:$Q$1000,"Sáng"),16)&lt;'Báo cáo'!$C$5,"Đi làm","Chốt trễ"),IF(O470="Chốt trễ",IF(INDEX(Source!$A$1:$Q$1000,MATCH('Chi tiết'!B470,Source!$B$1:$B$1000,0)+1,16)&lt;'Báo cáo'!$C$5,"Đi làm","Chốt trễ"),IF(INDEX(Source!$A$1:$Q$1000,MATCH('Chi tiết'!B470,Source!$B$1:$B$1000,0)+COUNTIFS(Source!$B$1:$B$1000,B470,Source!$Q$1:$Q$1000,"Sáng"),16)&lt;'Báo cáo'!$C$5,"Đi làm","Chốt trễ")))))))</f>
        <v/>
      </c>
      <c r="Q470" s="23" t="str">
        <f t="shared" si="46"/>
        <v/>
      </c>
      <c r="R470" s="14" t="str">
        <f t="shared" si="47"/>
        <v/>
      </c>
      <c r="S470" t="str">
        <f>IF(OR(_xlfn.NUMBERVALUE(E470)&gt;='Báo cáo'!$C$6,_xlfn.NUMBERVALUE(I470)&gt;='Báo cáo'!$C$6),CONCATENATE(_xlfn.NUMBERVALUE(E470),"/",_xlfn.NUMBERVALUE(I470)),"")</f>
        <v/>
      </c>
      <c r="T470" t="str">
        <f>IF(Q470="Vắng","",IF(M470&lt;='Báo cáo'!$C$7,M470,""))</f>
        <v/>
      </c>
      <c r="U470" t="str">
        <f ca="1">IF(COUNTIFS(Source!$B$1:$B$1000,'Chi tiết'!B470,Source!$S$1:$S$1000,"Có")=0,"",INDEX(Source!$A$1:$S$1000,MATCH('Chi tiết'!B470,Source!$B$1:$B$1000,0)-1+MATCH("Có",INDIRECT("Source!S"&amp;MATCH('Chi tiết'!B470,Source!$B$1:$B$1000,0)&amp;":S"&amp;MATCH('Chi tiết'!B470,Source!$B$1:$B$1000,0)+COUNTIF(Source!$B$1:$B$1000,'Chi tiết'!B470)),0),1))</f>
        <v/>
      </c>
      <c r="V470" s="2" t="str">
        <f>IF(B468="","",IF(N470&lt;='Báo cáo'!$C$9,N470,""))</f>
        <v/>
      </c>
    </row>
    <row r="471" spans="1:22" x14ac:dyDescent="0.25">
      <c r="A471" t="str">
        <v/>
      </c>
      <c r="B471" t="str">
        <v/>
      </c>
      <c r="C471" s="21" t="str">
        <v/>
      </c>
      <c r="D471" s="21" t="str">
        <v/>
      </c>
      <c r="E471" s="21" t="str">
        <v/>
      </c>
      <c r="F471" s="21" t="str">
        <v/>
      </c>
      <c r="G471" s="21" t="str">
        <v/>
      </c>
      <c r="H471" s="21" t="str">
        <v/>
      </c>
      <c r="I471" s="21" t="str">
        <v/>
      </c>
      <c r="J471" s="21" t="str">
        <v/>
      </c>
      <c r="K471" s="21" t="str">
        <v/>
      </c>
      <c r="L471" s="23" t="str">
        <f t="shared" si="42"/>
        <v/>
      </c>
      <c r="M471" s="24" t="str">
        <f t="shared" si="43"/>
        <v/>
      </c>
      <c r="N471" s="15" t="str">
        <f t="shared" si="44"/>
        <v/>
      </c>
      <c r="O471" s="23" t="str">
        <f t="shared" si="45"/>
        <v/>
      </c>
      <c r="P471" s="23" t="str">
        <f>IF(B471="","",
IF(NOT(ISNUMBER(H471)),"Vắng",
IF(C471=1,IF(INDEX(Source!$A$1:$Q$1000,MATCH('Chi tiết'!B471,Source!$B$1:$B$1000,0),16)&lt;'Báo cáo'!$C$5,"Đi làm","Chốt trễ"),
IF(AND(C471=2,O471="Chốt trễ"),IF(INDEX(Source!$A$1:$Q$1000,MATCH('Chi tiết'!B471,Source!$B$1:$B$1000,0)+1,16)&lt;'Báo cáo'!$C$5,"Đi làm","Chốt trễ"),
IF(AND(C471=12,O471="Đi làm"),IF(INDEX(Source!$A$1:$Q$1000,MATCH('Chi tiết'!B471,Source!$B$1:$B$1000,0)+COUNTIFS(Source!$B$1:$B$1000,B471,Source!$Q$1:$Q$1000,"Sáng"),16)&lt;'Báo cáo'!$C$5,"Đi làm","Chốt trễ"),IF(O471="Chốt trễ",IF(INDEX(Source!$A$1:$Q$1000,MATCH('Chi tiết'!B471,Source!$B$1:$B$1000,0)+1,16)&lt;'Báo cáo'!$C$5,"Đi làm","Chốt trễ"),IF(INDEX(Source!$A$1:$Q$1000,MATCH('Chi tiết'!B471,Source!$B$1:$B$1000,0)+COUNTIFS(Source!$B$1:$B$1000,B471,Source!$Q$1:$Q$1000,"Sáng"),16)&lt;'Báo cáo'!$C$5,"Đi làm","Chốt trễ")))))))</f>
        <v/>
      </c>
      <c r="Q471" s="23" t="str">
        <f t="shared" si="46"/>
        <v/>
      </c>
      <c r="R471" s="14" t="str">
        <f t="shared" si="47"/>
        <v/>
      </c>
      <c r="S471" t="str">
        <f>IF(OR(_xlfn.NUMBERVALUE(E471)&gt;='Báo cáo'!$C$6,_xlfn.NUMBERVALUE(I471)&gt;='Báo cáo'!$C$6),CONCATENATE(_xlfn.NUMBERVALUE(E471),"/",_xlfn.NUMBERVALUE(I471)),"")</f>
        <v/>
      </c>
      <c r="T471" t="str">
        <f>IF(Q471="Vắng","",IF(M471&lt;='Báo cáo'!$C$7,M471,""))</f>
        <v/>
      </c>
      <c r="U471" t="str">
        <f ca="1">IF(COUNTIFS(Source!$B$1:$B$1000,'Chi tiết'!B471,Source!$S$1:$S$1000,"Có")=0,"",INDEX(Source!$A$1:$S$1000,MATCH('Chi tiết'!B471,Source!$B$1:$B$1000,0)-1+MATCH("Có",INDIRECT("Source!S"&amp;MATCH('Chi tiết'!B471,Source!$B$1:$B$1000,0)&amp;":S"&amp;MATCH('Chi tiết'!B471,Source!$B$1:$B$1000,0)+COUNTIF(Source!$B$1:$B$1000,'Chi tiết'!B471)),0),1))</f>
        <v/>
      </c>
      <c r="V471" s="2" t="str">
        <f>IF(B469="","",IF(N471&lt;='Báo cáo'!$C$9,N471,""))</f>
        <v/>
      </c>
    </row>
    <row r="472" spans="1:22" x14ac:dyDescent="0.25">
      <c r="A472" t="str">
        <v/>
      </c>
      <c r="B472" t="str">
        <v/>
      </c>
      <c r="C472" s="21" t="str">
        <v/>
      </c>
      <c r="D472" s="21" t="str">
        <v/>
      </c>
      <c r="E472" s="21" t="str">
        <v/>
      </c>
      <c r="F472" s="21" t="str">
        <v/>
      </c>
      <c r="G472" s="21" t="str">
        <v/>
      </c>
      <c r="H472" s="21" t="str">
        <v/>
      </c>
      <c r="I472" s="21" t="str">
        <v/>
      </c>
      <c r="J472" s="21" t="str">
        <v/>
      </c>
      <c r="K472" s="21" t="str">
        <v/>
      </c>
      <c r="L472" s="23" t="str">
        <f t="shared" si="42"/>
        <v/>
      </c>
      <c r="M472" s="24" t="str">
        <f t="shared" si="43"/>
        <v/>
      </c>
      <c r="N472" s="15" t="str">
        <f t="shared" si="44"/>
        <v/>
      </c>
      <c r="O472" s="23" t="str">
        <f t="shared" si="45"/>
        <v/>
      </c>
      <c r="P472" s="23" t="str">
        <f>IF(B472="","",
IF(NOT(ISNUMBER(H472)),"Vắng",
IF(C472=1,IF(INDEX(Source!$A$1:$Q$1000,MATCH('Chi tiết'!B472,Source!$B$1:$B$1000,0),16)&lt;'Báo cáo'!$C$5,"Đi làm","Chốt trễ"),
IF(AND(C472=2,O472="Chốt trễ"),IF(INDEX(Source!$A$1:$Q$1000,MATCH('Chi tiết'!B472,Source!$B$1:$B$1000,0)+1,16)&lt;'Báo cáo'!$C$5,"Đi làm","Chốt trễ"),
IF(AND(C472=12,O472="Đi làm"),IF(INDEX(Source!$A$1:$Q$1000,MATCH('Chi tiết'!B472,Source!$B$1:$B$1000,0)+COUNTIFS(Source!$B$1:$B$1000,B472,Source!$Q$1:$Q$1000,"Sáng"),16)&lt;'Báo cáo'!$C$5,"Đi làm","Chốt trễ"),IF(O472="Chốt trễ",IF(INDEX(Source!$A$1:$Q$1000,MATCH('Chi tiết'!B472,Source!$B$1:$B$1000,0)+1,16)&lt;'Báo cáo'!$C$5,"Đi làm","Chốt trễ"),IF(INDEX(Source!$A$1:$Q$1000,MATCH('Chi tiết'!B472,Source!$B$1:$B$1000,0)+COUNTIFS(Source!$B$1:$B$1000,B472,Source!$Q$1:$Q$1000,"Sáng"),16)&lt;'Báo cáo'!$C$5,"Đi làm","Chốt trễ")))))))</f>
        <v/>
      </c>
      <c r="Q472" s="23" t="str">
        <f t="shared" si="46"/>
        <v/>
      </c>
      <c r="R472" s="14" t="str">
        <f t="shared" si="47"/>
        <v/>
      </c>
      <c r="S472" t="str">
        <f>IF(OR(_xlfn.NUMBERVALUE(E472)&gt;='Báo cáo'!$C$6,_xlfn.NUMBERVALUE(I472)&gt;='Báo cáo'!$C$6),CONCATENATE(_xlfn.NUMBERVALUE(E472),"/",_xlfn.NUMBERVALUE(I472)),"")</f>
        <v/>
      </c>
      <c r="T472" t="str">
        <f>IF(Q472="Vắng","",IF(M472&lt;='Báo cáo'!$C$7,M472,""))</f>
        <v/>
      </c>
      <c r="U472" t="str">
        <f ca="1">IF(COUNTIFS(Source!$B$1:$B$1000,'Chi tiết'!B472,Source!$S$1:$S$1000,"Có")=0,"",INDEX(Source!$A$1:$S$1000,MATCH('Chi tiết'!B472,Source!$B$1:$B$1000,0)-1+MATCH("Có",INDIRECT("Source!S"&amp;MATCH('Chi tiết'!B472,Source!$B$1:$B$1000,0)&amp;":S"&amp;MATCH('Chi tiết'!B472,Source!$B$1:$B$1000,0)+COUNTIF(Source!$B$1:$B$1000,'Chi tiết'!B472)),0),1))</f>
        <v/>
      </c>
      <c r="V472" s="2" t="str">
        <f>IF(B470="","",IF(N472&lt;='Báo cáo'!$C$9,N472,""))</f>
        <v/>
      </c>
    </row>
    <row r="473" spans="1:22" x14ac:dyDescent="0.25">
      <c r="A473" t="str">
        <v/>
      </c>
      <c r="B473" t="str">
        <v/>
      </c>
      <c r="C473" s="21" t="str">
        <v/>
      </c>
      <c r="D473" s="21" t="str">
        <v/>
      </c>
      <c r="E473" s="21" t="str">
        <v/>
      </c>
      <c r="F473" s="21" t="str">
        <v/>
      </c>
      <c r="G473" s="21" t="str">
        <v/>
      </c>
      <c r="H473" s="21" t="str">
        <v/>
      </c>
      <c r="I473" s="21" t="str">
        <v/>
      </c>
      <c r="J473" s="21" t="str">
        <v/>
      </c>
      <c r="K473" s="21" t="str">
        <v/>
      </c>
      <c r="L473" s="23" t="str">
        <f t="shared" si="42"/>
        <v/>
      </c>
      <c r="M473" s="24" t="str">
        <f t="shared" si="43"/>
        <v/>
      </c>
      <c r="N473" s="15" t="str">
        <f t="shared" si="44"/>
        <v/>
      </c>
      <c r="O473" s="23" t="str">
        <f t="shared" si="45"/>
        <v/>
      </c>
      <c r="P473" s="23" t="str">
        <f>IF(B473="","",
IF(NOT(ISNUMBER(H473)),"Vắng",
IF(C473=1,IF(INDEX(Source!$A$1:$Q$1000,MATCH('Chi tiết'!B473,Source!$B$1:$B$1000,0),16)&lt;'Báo cáo'!$C$5,"Đi làm","Chốt trễ"),
IF(AND(C473=2,O473="Chốt trễ"),IF(INDEX(Source!$A$1:$Q$1000,MATCH('Chi tiết'!B473,Source!$B$1:$B$1000,0)+1,16)&lt;'Báo cáo'!$C$5,"Đi làm","Chốt trễ"),
IF(AND(C473=12,O473="Đi làm"),IF(INDEX(Source!$A$1:$Q$1000,MATCH('Chi tiết'!B473,Source!$B$1:$B$1000,0)+COUNTIFS(Source!$B$1:$B$1000,B473,Source!$Q$1:$Q$1000,"Sáng"),16)&lt;'Báo cáo'!$C$5,"Đi làm","Chốt trễ"),IF(O473="Chốt trễ",IF(INDEX(Source!$A$1:$Q$1000,MATCH('Chi tiết'!B473,Source!$B$1:$B$1000,0)+1,16)&lt;'Báo cáo'!$C$5,"Đi làm","Chốt trễ"),IF(INDEX(Source!$A$1:$Q$1000,MATCH('Chi tiết'!B473,Source!$B$1:$B$1000,0)+COUNTIFS(Source!$B$1:$B$1000,B473,Source!$Q$1:$Q$1000,"Sáng"),16)&lt;'Báo cáo'!$C$5,"Đi làm","Chốt trễ")))))))</f>
        <v/>
      </c>
      <c r="Q473" s="23" t="str">
        <f t="shared" si="46"/>
        <v/>
      </c>
      <c r="R473" s="14" t="str">
        <f t="shared" si="47"/>
        <v/>
      </c>
      <c r="S473" t="str">
        <f>IF(OR(_xlfn.NUMBERVALUE(E473)&gt;='Báo cáo'!$C$6,_xlfn.NUMBERVALUE(I473)&gt;='Báo cáo'!$C$6),CONCATENATE(_xlfn.NUMBERVALUE(E473),"/",_xlfn.NUMBERVALUE(I473)),"")</f>
        <v/>
      </c>
      <c r="T473" t="str">
        <f>IF(Q473="Vắng","",IF(M473&lt;='Báo cáo'!$C$7,M473,""))</f>
        <v/>
      </c>
      <c r="U473" t="str">
        <f ca="1">IF(COUNTIFS(Source!$B$1:$B$1000,'Chi tiết'!B473,Source!$S$1:$S$1000,"Có")=0,"",INDEX(Source!$A$1:$S$1000,MATCH('Chi tiết'!B473,Source!$B$1:$B$1000,0)-1+MATCH("Có",INDIRECT("Source!S"&amp;MATCH('Chi tiết'!B473,Source!$B$1:$B$1000,0)&amp;":S"&amp;MATCH('Chi tiết'!B473,Source!$B$1:$B$1000,0)+COUNTIF(Source!$B$1:$B$1000,'Chi tiết'!B473)),0),1))</f>
        <v/>
      </c>
      <c r="V473" s="2" t="str">
        <f>IF(B471="","",IF(N473&lt;='Báo cáo'!$C$9,N473,""))</f>
        <v/>
      </c>
    </row>
    <row r="474" spans="1:22" x14ac:dyDescent="0.25">
      <c r="A474" t="str">
        <v/>
      </c>
      <c r="B474" t="str">
        <v/>
      </c>
      <c r="C474" s="21" t="str">
        <v/>
      </c>
      <c r="D474" s="21" t="str">
        <v/>
      </c>
      <c r="E474" s="21" t="str">
        <v/>
      </c>
      <c r="F474" s="21" t="str">
        <v/>
      </c>
      <c r="G474" s="21" t="str">
        <v/>
      </c>
      <c r="H474" s="21" t="str">
        <v/>
      </c>
      <c r="I474" s="21" t="str">
        <v/>
      </c>
      <c r="J474" s="21" t="str">
        <v/>
      </c>
      <c r="K474" s="21" t="str">
        <v/>
      </c>
      <c r="L474" s="23" t="str">
        <f t="shared" si="42"/>
        <v/>
      </c>
      <c r="M474" s="24" t="str">
        <f t="shared" si="43"/>
        <v/>
      </c>
      <c r="N474" s="15" t="str">
        <f t="shared" si="44"/>
        <v/>
      </c>
      <c r="O474" s="23" t="str">
        <f t="shared" si="45"/>
        <v/>
      </c>
      <c r="P474" s="23" t="str">
        <f>IF(B474="","",
IF(NOT(ISNUMBER(H474)),"Vắng",
IF(C474=1,IF(INDEX(Source!$A$1:$Q$1000,MATCH('Chi tiết'!B474,Source!$B$1:$B$1000,0),16)&lt;'Báo cáo'!$C$5,"Đi làm","Chốt trễ"),
IF(AND(C474=2,O474="Chốt trễ"),IF(INDEX(Source!$A$1:$Q$1000,MATCH('Chi tiết'!B474,Source!$B$1:$B$1000,0)+1,16)&lt;'Báo cáo'!$C$5,"Đi làm","Chốt trễ"),
IF(AND(C474=12,O474="Đi làm"),IF(INDEX(Source!$A$1:$Q$1000,MATCH('Chi tiết'!B474,Source!$B$1:$B$1000,0)+COUNTIFS(Source!$B$1:$B$1000,B474,Source!$Q$1:$Q$1000,"Sáng"),16)&lt;'Báo cáo'!$C$5,"Đi làm","Chốt trễ"),IF(O474="Chốt trễ",IF(INDEX(Source!$A$1:$Q$1000,MATCH('Chi tiết'!B474,Source!$B$1:$B$1000,0)+1,16)&lt;'Báo cáo'!$C$5,"Đi làm","Chốt trễ"),IF(INDEX(Source!$A$1:$Q$1000,MATCH('Chi tiết'!B474,Source!$B$1:$B$1000,0)+COUNTIFS(Source!$B$1:$B$1000,B474,Source!$Q$1:$Q$1000,"Sáng"),16)&lt;'Báo cáo'!$C$5,"Đi làm","Chốt trễ")))))))</f>
        <v/>
      </c>
      <c r="Q474" s="23" t="str">
        <f t="shared" si="46"/>
        <v/>
      </c>
      <c r="R474" s="14" t="str">
        <f t="shared" si="47"/>
        <v/>
      </c>
      <c r="S474" t="str">
        <f>IF(OR(_xlfn.NUMBERVALUE(E474)&gt;='Báo cáo'!$C$6,_xlfn.NUMBERVALUE(I474)&gt;='Báo cáo'!$C$6),CONCATENATE(_xlfn.NUMBERVALUE(E474),"/",_xlfn.NUMBERVALUE(I474)),"")</f>
        <v/>
      </c>
      <c r="T474" t="str">
        <f>IF(Q474="Vắng","",IF(M474&lt;='Báo cáo'!$C$7,M474,""))</f>
        <v/>
      </c>
      <c r="U474" t="str">
        <f ca="1">IF(COUNTIFS(Source!$B$1:$B$1000,'Chi tiết'!B474,Source!$S$1:$S$1000,"Có")=0,"",INDEX(Source!$A$1:$S$1000,MATCH('Chi tiết'!B474,Source!$B$1:$B$1000,0)-1+MATCH("Có",INDIRECT("Source!S"&amp;MATCH('Chi tiết'!B474,Source!$B$1:$B$1000,0)&amp;":S"&amp;MATCH('Chi tiết'!B474,Source!$B$1:$B$1000,0)+COUNTIF(Source!$B$1:$B$1000,'Chi tiết'!B474)),0),1))</f>
        <v/>
      </c>
      <c r="V474" s="2" t="str">
        <f>IF(B472="","",IF(N474&lt;='Báo cáo'!$C$9,N474,""))</f>
        <v/>
      </c>
    </row>
    <row r="475" spans="1:22" x14ac:dyDescent="0.25">
      <c r="A475" t="str">
        <v/>
      </c>
      <c r="B475" t="str">
        <v/>
      </c>
      <c r="C475" s="21" t="str">
        <v/>
      </c>
      <c r="D475" s="21" t="str">
        <v/>
      </c>
      <c r="E475" s="21" t="str">
        <v/>
      </c>
      <c r="F475" s="21" t="str">
        <v/>
      </c>
      <c r="G475" s="21" t="str">
        <v/>
      </c>
      <c r="H475" s="21" t="str">
        <v/>
      </c>
      <c r="I475" s="21" t="str">
        <v/>
      </c>
      <c r="J475" s="21" t="str">
        <v/>
      </c>
      <c r="K475" s="21" t="str">
        <v/>
      </c>
      <c r="L475" s="23" t="str">
        <f t="shared" si="42"/>
        <v/>
      </c>
      <c r="M475" s="24" t="str">
        <f t="shared" si="43"/>
        <v/>
      </c>
      <c r="N475" s="15" t="str">
        <f t="shared" si="44"/>
        <v/>
      </c>
      <c r="O475" s="23" t="str">
        <f t="shared" si="45"/>
        <v/>
      </c>
      <c r="P475" s="23" t="str">
        <f>IF(B475="","",
IF(NOT(ISNUMBER(H475)),"Vắng",
IF(C475=1,IF(INDEX(Source!$A$1:$Q$1000,MATCH('Chi tiết'!B475,Source!$B$1:$B$1000,0),16)&lt;'Báo cáo'!$C$5,"Đi làm","Chốt trễ"),
IF(AND(C475=2,O475="Chốt trễ"),IF(INDEX(Source!$A$1:$Q$1000,MATCH('Chi tiết'!B475,Source!$B$1:$B$1000,0)+1,16)&lt;'Báo cáo'!$C$5,"Đi làm","Chốt trễ"),
IF(AND(C475=12,O475="Đi làm"),IF(INDEX(Source!$A$1:$Q$1000,MATCH('Chi tiết'!B475,Source!$B$1:$B$1000,0)+COUNTIFS(Source!$B$1:$B$1000,B475,Source!$Q$1:$Q$1000,"Sáng"),16)&lt;'Báo cáo'!$C$5,"Đi làm","Chốt trễ"),IF(O475="Chốt trễ",IF(INDEX(Source!$A$1:$Q$1000,MATCH('Chi tiết'!B475,Source!$B$1:$B$1000,0)+1,16)&lt;'Báo cáo'!$C$5,"Đi làm","Chốt trễ"),IF(INDEX(Source!$A$1:$Q$1000,MATCH('Chi tiết'!B475,Source!$B$1:$B$1000,0)+COUNTIFS(Source!$B$1:$B$1000,B475,Source!$Q$1:$Q$1000,"Sáng"),16)&lt;'Báo cáo'!$C$5,"Đi làm","Chốt trễ")))))))</f>
        <v/>
      </c>
      <c r="Q475" s="23" t="str">
        <f t="shared" si="46"/>
        <v/>
      </c>
      <c r="R475" s="14" t="str">
        <f t="shared" si="47"/>
        <v/>
      </c>
      <c r="S475" t="str">
        <f>IF(OR(_xlfn.NUMBERVALUE(E475)&gt;='Báo cáo'!$C$6,_xlfn.NUMBERVALUE(I475)&gt;='Báo cáo'!$C$6),CONCATENATE(_xlfn.NUMBERVALUE(E475),"/",_xlfn.NUMBERVALUE(I475)),"")</f>
        <v/>
      </c>
      <c r="T475" t="str">
        <f>IF(Q475="Vắng","",IF(M475&lt;='Báo cáo'!$C$7,M475,""))</f>
        <v/>
      </c>
      <c r="U475" t="str">
        <f ca="1">IF(COUNTIFS(Source!$B$1:$B$1000,'Chi tiết'!B475,Source!$S$1:$S$1000,"Có")=0,"",INDEX(Source!$A$1:$S$1000,MATCH('Chi tiết'!B475,Source!$B$1:$B$1000,0)-1+MATCH("Có",INDIRECT("Source!S"&amp;MATCH('Chi tiết'!B475,Source!$B$1:$B$1000,0)&amp;":S"&amp;MATCH('Chi tiết'!B475,Source!$B$1:$B$1000,0)+COUNTIF(Source!$B$1:$B$1000,'Chi tiết'!B475)),0),1))</f>
        <v/>
      </c>
      <c r="V475" s="2" t="str">
        <f>IF(B473="","",IF(N475&lt;='Báo cáo'!$C$9,N475,""))</f>
        <v/>
      </c>
    </row>
    <row r="476" spans="1:22" x14ac:dyDescent="0.25">
      <c r="A476" t="str">
        <v/>
      </c>
      <c r="B476" t="str">
        <v/>
      </c>
      <c r="C476" s="21" t="str">
        <v/>
      </c>
      <c r="D476" s="21" t="str">
        <v/>
      </c>
      <c r="E476" s="21" t="str">
        <v/>
      </c>
      <c r="F476" s="21" t="str">
        <v/>
      </c>
      <c r="G476" s="21" t="str">
        <v/>
      </c>
      <c r="H476" s="21" t="str">
        <v/>
      </c>
      <c r="I476" s="21" t="str">
        <v/>
      </c>
      <c r="J476" s="21" t="str">
        <v/>
      </c>
      <c r="K476" s="21" t="str">
        <v/>
      </c>
      <c r="L476" s="23" t="str">
        <f t="shared" si="42"/>
        <v/>
      </c>
      <c r="M476" s="24" t="str">
        <f t="shared" si="43"/>
        <v/>
      </c>
      <c r="N476" s="15" t="str">
        <f t="shared" si="44"/>
        <v/>
      </c>
      <c r="O476" s="23" t="str">
        <f t="shared" si="45"/>
        <v/>
      </c>
      <c r="P476" s="23" t="str">
        <f>IF(B476="","",
IF(NOT(ISNUMBER(H476)),"Vắng",
IF(C476=1,IF(INDEX(Source!$A$1:$Q$1000,MATCH('Chi tiết'!B476,Source!$B$1:$B$1000,0),16)&lt;'Báo cáo'!$C$5,"Đi làm","Chốt trễ"),
IF(AND(C476=2,O476="Chốt trễ"),IF(INDEX(Source!$A$1:$Q$1000,MATCH('Chi tiết'!B476,Source!$B$1:$B$1000,0)+1,16)&lt;'Báo cáo'!$C$5,"Đi làm","Chốt trễ"),
IF(AND(C476=12,O476="Đi làm"),IF(INDEX(Source!$A$1:$Q$1000,MATCH('Chi tiết'!B476,Source!$B$1:$B$1000,0)+COUNTIFS(Source!$B$1:$B$1000,B476,Source!$Q$1:$Q$1000,"Sáng"),16)&lt;'Báo cáo'!$C$5,"Đi làm","Chốt trễ"),IF(O476="Chốt trễ",IF(INDEX(Source!$A$1:$Q$1000,MATCH('Chi tiết'!B476,Source!$B$1:$B$1000,0)+1,16)&lt;'Báo cáo'!$C$5,"Đi làm","Chốt trễ"),IF(INDEX(Source!$A$1:$Q$1000,MATCH('Chi tiết'!B476,Source!$B$1:$B$1000,0)+COUNTIFS(Source!$B$1:$B$1000,B476,Source!$Q$1:$Q$1000,"Sáng"),16)&lt;'Báo cáo'!$C$5,"Đi làm","Chốt trễ")))))))</f>
        <v/>
      </c>
      <c r="Q476" s="23" t="str">
        <f t="shared" si="46"/>
        <v/>
      </c>
      <c r="R476" s="14" t="str">
        <f t="shared" si="47"/>
        <v/>
      </c>
      <c r="S476" t="str">
        <f>IF(OR(_xlfn.NUMBERVALUE(E476)&gt;='Báo cáo'!$C$6,_xlfn.NUMBERVALUE(I476)&gt;='Báo cáo'!$C$6),CONCATENATE(_xlfn.NUMBERVALUE(E476),"/",_xlfn.NUMBERVALUE(I476)),"")</f>
        <v/>
      </c>
      <c r="T476" t="str">
        <f>IF(Q476="Vắng","",IF(M476&lt;='Báo cáo'!$C$7,M476,""))</f>
        <v/>
      </c>
      <c r="U476" t="str">
        <f ca="1">IF(COUNTIFS(Source!$B$1:$B$1000,'Chi tiết'!B476,Source!$S$1:$S$1000,"Có")=0,"",INDEX(Source!$A$1:$S$1000,MATCH('Chi tiết'!B476,Source!$B$1:$B$1000,0)-1+MATCH("Có",INDIRECT("Source!S"&amp;MATCH('Chi tiết'!B476,Source!$B$1:$B$1000,0)&amp;":S"&amp;MATCH('Chi tiết'!B476,Source!$B$1:$B$1000,0)+COUNTIF(Source!$B$1:$B$1000,'Chi tiết'!B476)),0),1))</f>
        <v/>
      </c>
      <c r="V476" s="2" t="str">
        <f>IF(B474="","",IF(N476&lt;='Báo cáo'!$C$9,N476,""))</f>
        <v/>
      </c>
    </row>
    <row r="477" spans="1:22" x14ac:dyDescent="0.25">
      <c r="A477" t="str">
        <v/>
      </c>
      <c r="B477" t="str">
        <v/>
      </c>
      <c r="C477" s="21" t="str">
        <v/>
      </c>
      <c r="D477" s="21" t="str">
        <v/>
      </c>
      <c r="E477" s="21" t="str">
        <v/>
      </c>
      <c r="F477" s="21" t="str">
        <v/>
      </c>
      <c r="G477" s="21" t="str">
        <v/>
      </c>
      <c r="H477" s="21" t="str">
        <v/>
      </c>
      <c r="I477" s="21" t="str">
        <v/>
      </c>
      <c r="J477" s="21" t="str">
        <v/>
      </c>
      <c r="K477" s="21" t="str">
        <v/>
      </c>
      <c r="L477" s="23" t="str">
        <f t="shared" si="42"/>
        <v/>
      </c>
      <c r="M477" s="24" t="str">
        <f t="shared" si="43"/>
        <v/>
      </c>
      <c r="N477" s="15" t="str">
        <f t="shared" si="44"/>
        <v/>
      </c>
      <c r="O477" s="23" t="str">
        <f t="shared" si="45"/>
        <v/>
      </c>
      <c r="P477" s="23" t="str">
        <f>IF(B477="","",
IF(NOT(ISNUMBER(H477)),"Vắng",
IF(C477=1,IF(INDEX(Source!$A$1:$Q$1000,MATCH('Chi tiết'!B477,Source!$B$1:$B$1000,0),16)&lt;'Báo cáo'!$C$5,"Đi làm","Chốt trễ"),
IF(AND(C477=2,O477="Chốt trễ"),IF(INDEX(Source!$A$1:$Q$1000,MATCH('Chi tiết'!B477,Source!$B$1:$B$1000,0)+1,16)&lt;'Báo cáo'!$C$5,"Đi làm","Chốt trễ"),
IF(AND(C477=12,O477="Đi làm"),IF(INDEX(Source!$A$1:$Q$1000,MATCH('Chi tiết'!B477,Source!$B$1:$B$1000,0)+COUNTIFS(Source!$B$1:$B$1000,B477,Source!$Q$1:$Q$1000,"Sáng"),16)&lt;'Báo cáo'!$C$5,"Đi làm","Chốt trễ"),IF(O477="Chốt trễ",IF(INDEX(Source!$A$1:$Q$1000,MATCH('Chi tiết'!B477,Source!$B$1:$B$1000,0)+1,16)&lt;'Báo cáo'!$C$5,"Đi làm","Chốt trễ"),IF(INDEX(Source!$A$1:$Q$1000,MATCH('Chi tiết'!B477,Source!$B$1:$B$1000,0)+COUNTIFS(Source!$B$1:$B$1000,B477,Source!$Q$1:$Q$1000,"Sáng"),16)&lt;'Báo cáo'!$C$5,"Đi làm","Chốt trễ")))))))</f>
        <v/>
      </c>
      <c r="Q477" s="23" t="str">
        <f t="shared" si="46"/>
        <v/>
      </c>
      <c r="R477" s="14" t="str">
        <f t="shared" si="47"/>
        <v/>
      </c>
      <c r="S477" t="str">
        <f>IF(OR(_xlfn.NUMBERVALUE(E477)&gt;='Báo cáo'!$C$6,_xlfn.NUMBERVALUE(I477)&gt;='Báo cáo'!$C$6),CONCATENATE(_xlfn.NUMBERVALUE(E477),"/",_xlfn.NUMBERVALUE(I477)),"")</f>
        <v/>
      </c>
      <c r="T477" t="str">
        <f>IF(Q477="Vắng","",IF(M477&lt;='Báo cáo'!$C$7,M477,""))</f>
        <v/>
      </c>
      <c r="U477" t="str">
        <f ca="1">IF(COUNTIFS(Source!$B$1:$B$1000,'Chi tiết'!B477,Source!$S$1:$S$1000,"Có")=0,"",INDEX(Source!$A$1:$S$1000,MATCH('Chi tiết'!B477,Source!$B$1:$B$1000,0)-1+MATCH("Có",INDIRECT("Source!S"&amp;MATCH('Chi tiết'!B477,Source!$B$1:$B$1000,0)&amp;":S"&amp;MATCH('Chi tiết'!B477,Source!$B$1:$B$1000,0)+COUNTIF(Source!$B$1:$B$1000,'Chi tiết'!B477)),0),1))</f>
        <v/>
      </c>
      <c r="V477" s="2" t="str">
        <f>IF(B475="","",IF(N477&lt;='Báo cáo'!$C$9,N477,""))</f>
        <v/>
      </c>
    </row>
    <row r="478" spans="1:22" x14ac:dyDescent="0.25">
      <c r="A478" t="str">
        <v/>
      </c>
      <c r="B478" t="str">
        <v/>
      </c>
      <c r="C478" s="21" t="str">
        <v/>
      </c>
      <c r="D478" s="21" t="str">
        <v/>
      </c>
      <c r="E478" s="21" t="str">
        <v/>
      </c>
      <c r="F478" s="21" t="str">
        <v/>
      </c>
      <c r="G478" s="21" t="str">
        <v/>
      </c>
      <c r="H478" s="21" t="str">
        <v/>
      </c>
      <c r="I478" s="21" t="str">
        <v/>
      </c>
      <c r="J478" s="21" t="str">
        <v/>
      </c>
      <c r="K478" s="21" t="str">
        <v/>
      </c>
      <c r="L478" s="23" t="str">
        <f t="shared" si="42"/>
        <v/>
      </c>
      <c r="M478" s="24" t="str">
        <f t="shared" si="43"/>
        <v/>
      </c>
      <c r="N478" s="15" t="str">
        <f t="shared" si="44"/>
        <v/>
      </c>
      <c r="O478" s="23" t="str">
        <f t="shared" si="45"/>
        <v/>
      </c>
      <c r="P478" s="23" t="str">
        <f>IF(B478="","",
IF(NOT(ISNUMBER(H478)),"Vắng",
IF(C478=1,IF(INDEX(Source!$A$1:$Q$1000,MATCH('Chi tiết'!B478,Source!$B$1:$B$1000,0),16)&lt;'Báo cáo'!$C$5,"Đi làm","Chốt trễ"),
IF(AND(C478=2,O478="Chốt trễ"),IF(INDEX(Source!$A$1:$Q$1000,MATCH('Chi tiết'!B478,Source!$B$1:$B$1000,0)+1,16)&lt;'Báo cáo'!$C$5,"Đi làm","Chốt trễ"),
IF(AND(C478=12,O478="Đi làm"),IF(INDEX(Source!$A$1:$Q$1000,MATCH('Chi tiết'!B478,Source!$B$1:$B$1000,0)+COUNTIFS(Source!$B$1:$B$1000,B478,Source!$Q$1:$Q$1000,"Sáng"),16)&lt;'Báo cáo'!$C$5,"Đi làm","Chốt trễ"),IF(O478="Chốt trễ",IF(INDEX(Source!$A$1:$Q$1000,MATCH('Chi tiết'!B478,Source!$B$1:$B$1000,0)+1,16)&lt;'Báo cáo'!$C$5,"Đi làm","Chốt trễ"),IF(INDEX(Source!$A$1:$Q$1000,MATCH('Chi tiết'!B478,Source!$B$1:$B$1000,0)+COUNTIFS(Source!$B$1:$B$1000,B478,Source!$Q$1:$Q$1000,"Sáng"),16)&lt;'Báo cáo'!$C$5,"Đi làm","Chốt trễ")))))))</f>
        <v/>
      </c>
      <c r="Q478" s="23" t="str">
        <f t="shared" si="46"/>
        <v/>
      </c>
      <c r="R478" s="14" t="str">
        <f t="shared" si="47"/>
        <v/>
      </c>
      <c r="S478" t="str">
        <f>IF(OR(_xlfn.NUMBERVALUE(E478)&gt;='Báo cáo'!$C$6,_xlfn.NUMBERVALUE(I478)&gt;='Báo cáo'!$C$6),CONCATENATE(_xlfn.NUMBERVALUE(E478),"/",_xlfn.NUMBERVALUE(I478)),"")</f>
        <v/>
      </c>
      <c r="T478" t="str">
        <f>IF(Q478="Vắng","",IF(M478&lt;='Báo cáo'!$C$7,M478,""))</f>
        <v/>
      </c>
      <c r="U478" t="str">
        <f ca="1">IF(COUNTIFS(Source!$B$1:$B$1000,'Chi tiết'!B478,Source!$S$1:$S$1000,"Có")=0,"",INDEX(Source!$A$1:$S$1000,MATCH('Chi tiết'!B478,Source!$B$1:$B$1000,0)-1+MATCH("Có",INDIRECT("Source!S"&amp;MATCH('Chi tiết'!B478,Source!$B$1:$B$1000,0)&amp;":S"&amp;MATCH('Chi tiết'!B478,Source!$B$1:$B$1000,0)+COUNTIF(Source!$B$1:$B$1000,'Chi tiết'!B478)),0),1))</f>
        <v/>
      </c>
      <c r="V478" s="2" t="str">
        <f>IF(B476="","",IF(N478&lt;='Báo cáo'!$C$9,N478,""))</f>
        <v/>
      </c>
    </row>
    <row r="479" spans="1:22" x14ac:dyDescent="0.25">
      <c r="A479" t="str">
        <v/>
      </c>
      <c r="B479" t="str">
        <v/>
      </c>
      <c r="C479" s="21" t="str">
        <v/>
      </c>
      <c r="D479" s="21" t="str">
        <v/>
      </c>
      <c r="E479" s="21" t="str">
        <v/>
      </c>
      <c r="F479" s="21" t="str">
        <v/>
      </c>
      <c r="G479" s="21" t="str">
        <v/>
      </c>
      <c r="H479" s="21" t="str">
        <v/>
      </c>
      <c r="I479" s="21" t="str">
        <v/>
      </c>
      <c r="J479" s="21" t="str">
        <v/>
      </c>
      <c r="K479" s="21" t="str">
        <v/>
      </c>
      <c r="L479" s="23" t="str">
        <f t="shared" si="42"/>
        <v/>
      </c>
      <c r="M479" s="24" t="str">
        <f t="shared" si="43"/>
        <v/>
      </c>
      <c r="N479" s="15" t="str">
        <f t="shared" si="44"/>
        <v/>
      </c>
      <c r="O479" s="23" t="str">
        <f t="shared" si="45"/>
        <v/>
      </c>
      <c r="P479" s="23" t="str">
        <f>IF(B479="","",
IF(NOT(ISNUMBER(H479)),"Vắng",
IF(C479=1,IF(INDEX(Source!$A$1:$Q$1000,MATCH('Chi tiết'!B479,Source!$B$1:$B$1000,0),16)&lt;'Báo cáo'!$C$5,"Đi làm","Chốt trễ"),
IF(AND(C479=2,O479="Chốt trễ"),IF(INDEX(Source!$A$1:$Q$1000,MATCH('Chi tiết'!B479,Source!$B$1:$B$1000,0)+1,16)&lt;'Báo cáo'!$C$5,"Đi làm","Chốt trễ"),
IF(AND(C479=12,O479="Đi làm"),IF(INDEX(Source!$A$1:$Q$1000,MATCH('Chi tiết'!B479,Source!$B$1:$B$1000,0)+COUNTIFS(Source!$B$1:$B$1000,B479,Source!$Q$1:$Q$1000,"Sáng"),16)&lt;'Báo cáo'!$C$5,"Đi làm","Chốt trễ"),IF(O479="Chốt trễ",IF(INDEX(Source!$A$1:$Q$1000,MATCH('Chi tiết'!B479,Source!$B$1:$B$1000,0)+1,16)&lt;'Báo cáo'!$C$5,"Đi làm","Chốt trễ"),IF(INDEX(Source!$A$1:$Q$1000,MATCH('Chi tiết'!B479,Source!$B$1:$B$1000,0)+COUNTIFS(Source!$B$1:$B$1000,B479,Source!$Q$1:$Q$1000,"Sáng"),16)&lt;'Báo cáo'!$C$5,"Đi làm","Chốt trễ")))))))</f>
        <v/>
      </c>
      <c r="Q479" s="23" t="str">
        <f t="shared" si="46"/>
        <v/>
      </c>
      <c r="R479" s="14" t="str">
        <f t="shared" si="47"/>
        <v/>
      </c>
      <c r="S479" t="str">
        <f>IF(OR(_xlfn.NUMBERVALUE(E479)&gt;='Báo cáo'!$C$6,_xlfn.NUMBERVALUE(I479)&gt;='Báo cáo'!$C$6),CONCATENATE(_xlfn.NUMBERVALUE(E479),"/",_xlfn.NUMBERVALUE(I479)),"")</f>
        <v/>
      </c>
      <c r="T479" t="str">
        <f>IF(Q479="Vắng","",IF(M479&lt;='Báo cáo'!$C$7,M479,""))</f>
        <v/>
      </c>
      <c r="U479" t="str">
        <f ca="1">IF(COUNTIFS(Source!$B$1:$B$1000,'Chi tiết'!B479,Source!$S$1:$S$1000,"Có")=0,"",INDEX(Source!$A$1:$S$1000,MATCH('Chi tiết'!B479,Source!$B$1:$B$1000,0)-1+MATCH("Có",INDIRECT("Source!S"&amp;MATCH('Chi tiết'!B479,Source!$B$1:$B$1000,0)&amp;":S"&amp;MATCH('Chi tiết'!B479,Source!$B$1:$B$1000,0)+COUNTIF(Source!$B$1:$B$1000,'Chi tiết'!B479)),0),1))</f>
        <v/>
      </c>
      <c r="V479" s="2" t="str">
        <f>IF(B477="","",IF(N479&lt;='Báo cáo'!$C$9,N479,""))</f>
        <v/>
      </c>
    </row>
    <row r="480" spans="1:22" x14ac:dyDescent="0.25">
      <c r="A480" t="str">
        <v/>
      </c>
      <c r="B480" t="str">
        <v/>
      </c>
      <c r="C480" s="21" t="str">
        <v/>
      </c>
      <c r="D480" s="21" t="str">
        <v/>
      </c>
      <c r="E480" s="21" t="str">
        <v/>
      </c>
      <c r="F480" s="21" t="str">
        <v/>
      </c>
      <c r="G480" s="21" t="str">
        <v/>
      </c>
      <c r="H480" s="21" t="str">
        <v/>
      </c>
      <c r="I480" s="21" t="str">
        <v/>
      </c>
      <c r="J480" s="21" t="str">
        <v/>
      </c>
      <c r="K480" s="21" t="str">
        <v/>
      </c>
      <c r="L480" s="23" t="str">
        <f t="shared" si="42"/>
        <v/>
      </c>
      <c r="M480" s="24" t="str">
        <f t="shared" si="43"/>
        <v/>
      </c>
      <c r="N480" s="15" t="str">
        <f t="shared" si="44"/>
        <v/>
      </c>
      <c r="O480" s="23" t="str">
        <f t="shared" si="45"/>
        <v/>
      </c>
      <c r="P480" s="23" t="str">
        <f>IF(B480="","",
IF(NOT(ISNUMBER(H480)),"Vắng",
IF(C480=1,IF(INDEX(Source!$A$1:$Q$1000,MATCH('Chi tiết'!B480,Source!$B$1:$B$1000,0),16)&lt;'Báo cáo'!$C$5,"Đi làm","Chốt trễ"),
IF(AND(C480=2,O480="Chốt trễ"),IF(INDEX(Source!$A$1:$Q$1000,MATCH('Chi tiết'!B480,Source!$B$1:$B$1000,0)+1,16)&lt;'Báo cáo'!$C$5,"Đi làm","Chốt trễ"),
IF(AND(C480=12,O480="Đi làm"),IF(INDEX(Source!$A$1:$Q$1000,MATCH('Chi tiết'!B480,Source!$B$1:$B$1000,0)+COUNTIFS(Source!$B$1:$B$1000,B480,Source!$Q$1:$Q$1000,"Sáng"),16)&lt;'Báo cáo'!$C$5,"Đi làm","Chốt trễ"),IF(O480="Chốt trễ",IF(INDEX(Source!$A$1:$Q$1000,MATCH('Chi tiết'!B480,Source!$B$1:$B$1000,0)+1,16)&lt;'Báo cáo'!$C$5,"Đi làm","Chốt trễ"),IF(INDEX(Source!$A$1:$Q$1000,MATCH('Chi tiết'!B480,Source!$B$1:$B$1000,0)+COUNTIFS(Source!$B$1:$B$1000,B480,Source!$Q$1:$Q$1000,"Sáng"),16)&lt;'Báo cáo'!$C$5,"Đi làm","Chốt trễ")))))))</f>
        <v/>
      </c>
      <c r="Q480" s="23" t="str">
        <f t="shared" si="46"/>
        <v/>
      </c>
      <c r="R480" s="14" t="str">
        <f t="shared" si="47"/>
        <v/>
      </c>
      <c r="S480" t="str">
        <f>IF(OR(_xlfn.NUMBERVALUE(E480)&gt;='Báo cáo'!$C$6,_xlfn.NUMBERVALUE(I480)&gt;='Báo cáo'!$C$6),CONCATENATE(_xlfn.NUMBERVALUE(E480),"/",_xlfn.NUMBERVALUE(I480)),"")</f>
        <v/>
      </c>
      <c r="T480" t="str">
        <f>IF(Q480="Vắng","",IF(M480&lt;='Báo cáo'!$C$7,M480,""))</f>
        <v/>
      </c>
      <c r="U480" t="str">
        <f ca="1">IF(COUNTIFS(Source!$B$1:$B$1000,'Chi tiết'!B480,Source!$S$1:$S$1000,"Có")=0,"",INDEX(Source!$A$1:$S$1000,MATCH('Chi tiết'!B480,Source!$B$1:$B$1000,0)-1+MATCH("Có",INDIRECT("Source!S"&amp;MATCH('Chi tiết'!B480,Source!$B$1:$B$1000,0)&amp;":S"&amp;MATCH('Chi tiết'!B480,Source!$B$1:$B$1000,0)+COUNTIF(Source!$B$1:$B$1000,'Chi tiết'!B480)),0),1))</f>
        <v/>
      </c>
      <c r="V480" s="2" t="str">
        <f>IF(B478="","",IF(N480&lt;='Báo cáo'!$C$9,N480,""))</f>
        <v/>
      </c>
    </row>
    <row r="481" spans="1:22" x14ac:dyDescent="0.25">
      <c r="A481" t="str">
        <v/>
      </c>
      <c r="B481" t="str">
        <v/>
      </c>
      <c r="C481" s="21" t="str">
        <v/>
      </c>
      <c r="D481" s="21" t="str">
        <v/>
      </c>
      <c r="E481" s="21" t="str">
        <v/>
      </c>
      <c r="F481" s="21" t="str">
        <v/>
      </c>
      <c r="G481" s="21" t="str">
        <v/>
      </c>
      <c r="H481" s="21" t="str">
        <v/>
      </c>
      <c r="I481" s="21" t="str">
        <v/>
      </c>
      <c r="J481" s="21" t="str">
        <v/>
      </c>
      <c r="K481" s="21" t="str">
        <v/>
      </c>
      <c r="L481" s="23" t="str">
        <f t="shared" si="42"/>
        <v/>
      </c>
      <c r="M481" s="24" t="str">
        <f t="shared" si="43"/>
        <v/>
      </c>
      <c r="N481" s="15" t="str">
        <f t="shared" si="44"/>
        <v/>
      </c>
      <c r="O481" s="23" t="str">
        <f t="shared" si="45"/>
        <v/>
      </c>
      <c r="P481" s="23" t="str">
        <f>IF(B481="","",
IF(NOT(ISNUMBER(H481)),"Vắng",
IF(C481=1,IF(INDEX(Source!$A$1:$Q$1000,MATCH('Chi tiết'!B481,Source!$B$1:$B$1000,0),16)&lt;'Báo cáo'!$C$5,"Đi làm","Chốt trễ"),
IF(AND(C481=2,O481="Chốt trễ"),IF(INDEX(Source!$A$1:$Q$1000,MATCH('Chi tiết'!B481,Source!$B$1:$B$1000,0)+1,16)&lt;'Báo cáo'!$C$5,"Đi làm","Chốt trễ"),
IF(AND(C481=12,O481="Đi làm"),IF(INDEX(Source!$A$1:$Q$1000,MATCH('Chi tiết'!B481,Source!$B$1:$B$1000,0)+COUNTIFS(Source!$B$1:$B$1000,B481,Source!$Q$1:$Q$1000,"Sáng"),16)&lt;'Báo cáo'!$C$5,"Đi làm","Chốt trễ"),IF(O481="Chốt trễ",IF(INDEX(Source!$A$1:$Q$1000,MATCH('Chi tiết'!B481,Source!$B$1:$B$1000,0)+1,16)&lt;'Báo cáo'!$C$5,"Đi làm","Chốt trễ"),IF(INDEX(Source!$A$1:$Q$1000,MATCH('Chi tiết'!B481,Source!$B$1:$B$1000,0)+COUNTIFS(Source!$B$1:$B$1000,B481,Source!$Q$1:$Q$1000,"Sáng"),16)&lt;'Báo cáo'!$C$5,"Đi làm","Chốt trễ")))))))</f>
        <v/>
      </c>
      <c r="Q481" s="23" t="str">
        <f t="shared" si="46"/>
        <v/>
      </c>
      <c r="R481" s="14" t="str">
        <f t="shared" si="47"/>
        <v/>
      </c>
      <c r="S481" t="str">
        <f>IF(OR(_xlfn.NUMBERVALUE(E481)&gt;='Báo cáo'!$C$6,_xlfn.NUMBERVALUE(I481)&gt;='Báo cáo'!$C$6),CONCATENATE(_xlfn.NUMBERVALUE(E481),"/",_xlfn.NUMBERVALUE(I481)),"")</f>
        <v/>
      </c>
      <c r="T481" t="str">
        <f>IF(Q481="Vắng","",IF(M481&lt;='Báo cáo'!$C$7,M481,""))</f>
        <v/>
      </c>
      <c r="U481" t="str">
        <f ca="1">IF(COUNTIFS(Source!$B$1:$B$1000,'Chi tiết'!B481,Source!$S$1:$S$1000,"Có")=0,"",INDEX(Source!$A$1:$S$1000,MATCH('Chi tiết'!B481,Source!$B$1:$B$1000,0)-1+MATCH("Có",INDIRECT("Source!S"&amp;MATCH('Chi tiết'!B481,Source!$B$1:$B$1000,0)&amp;":S"&amp;MATCH('Chi tiết'!B481,Source!$B$1:$B$1000,0)+COUNTIF(Source!$B$1:$B$1000,'Chi tiết'!B481)),0),1))</f>
        <v/>
      </c>
      <c r="V481" s="2" t="str">
        <f>IF(B479="","",IF(N481&lt;='Báo cáo'!$C$9,N481,""))</f>
        <v/>
      </c>
    </row>
    <row r="482" spans="1:22" x14ac:dyDescent="0.25">
      <c r="A482" t="str">
        <v/>
      </c>
      <c r="B482" t="str">
        <v/>
      </c>
      <c r="C482" s="21" t="str">
        <v/>
      </c>
      <c r="D482" s="21" t="str">
        <v/>
      </c>
      <c r="E482" s="21" t="str">
        <v/>
      </c>
      <c r="F482" s="21" t="str">
        <v/>
      </c>
      <c r="G482" s="21" t="str">
        <v/>
      </c>
      <c r="H482" s="21" t="str">
        <v/>
      </c>
      <c r="I482" s="21" t="str">
        <v/>
      </c>
      <c r="J482" s="21" t="str">
        <v/>
      </c>
      <c r="K482" s="21" t="str">
        <v/>
      </c>
      <c r="L482" s="23" t="str">
        <f t="shared" si="42"/>
        <v/>
      </c>
      <c r="M482" s="24" t="str">
        <f t="shared" si="43"/>
        <v/>
      </c>
      <c r="N482" s="15" t="str">
        <f t="shared" si="44"/>
        <v/>
      </c>
      <c r="O482" s="23" t="str">
        <f t="shared" si="45"/>
        <v/>
      </c>
      <c r="P482" s="23" t="str">
        <f>IF(B482="","",
IF(NOT(ISNUMBER(H482)),"Vắng",
IF(C482=1,IF(INDEX(Source!$A$1:$Q$1000,MATCH('Chi tiết'!B482,Source!$B$1:$B$1000,0),16)&lt;'Báo cáo'!$C$5,"Đi làm","Chốt trễ"),
IF(AND(C482=2,O482="Chốt trễ"),IF(INDEX(Source!$A$1:$Q$1000,MATCH('Chi tiết'!B482,Source!$B$1:$B$1000,0)+1,16)&lt;'Báo cáo'!$C$5,"Đi làm","Chốt trễ"),
IF(AND(C482=12,O482="Đi làm"),IF(INDEX(Source!$A$1:$Q$1000,MATCH('Chi tiết'!B482,Source!$B$1:$B$1000,0)+COUNTIFS(Source!$B$1:$B$1000,B482,Source!$Q$1:$Q$1000,"Sáng"),16)&lt;'Báo cáo'!$C$5,"Đi làm","Chốt trễ"),IF(O482="Chốt trễ",IF(INDEX(Source!$A$1:$Q$1000,MATCH('Chi tiết'!B482,Source!$B$1:$B$1000,0)+1,16)&lt;'Báo cáo'!$C$5,"Đi làm","Chốt trễ"),IF(INDEX(Source!$A$1:$Q$1000,MATCH('Chi tiết'!B482,Source!$B$1:$B$1000,0)+COUNTIFS(Source!$B$1:$B$1000,B482,Source!$Q$1:$Q$1000,"Sáng"),16)&lt;'Báo cáo'!$C$5,"Đi làm","Chốt trễ")))))))</f>
        <v/>
      </c>
      <c r="Q482" s="23" t="str">
        <f t="shared" si="46"/>
        <v/>
      </c>
      <c r="R482" s="14" t="str">
        <f t="shared" si="47"/>
        <v/>
      </c>
      <c r="S482" t="str">
        <f>IF(OR(_xlfn.NUMBERVALUE(E482)&gt;='Báo cáo'!$C$6,_xlfn.NUMBERVALUE(I482)&gt;='Báo cáo'!$C$6),CONCATENATE(_xlfn.NUMBERVALUE(E482),"/",_xlfn.NUMBERVALUE(I482)),"")</f>
        <v/>
      </c>
      <c r="T482" t="str">
        <f>IF(Q482="Vắng","",IF(M482&lt;='Báo cáo'!$C$7,M482,""))</f>
        <v/>
      </c>
      <c r="U482" t="str">
        <f ca="1">IF(COUNTIFS(Source!$B$1:$B$1000,'Chi tiết'!B482,Source!$S$1:$S$1000,"Có")=0,"",INDEX(Source!$A$1:$S$1000,MATCH('Chi tiết'!B482,Source!$B$1:$B$1000,0)-1+MATCH("Có",INDIRECT("Source!S"&amp;MATCH('Chi tiết'!B482,Source!$B$1:$B$1000,0)&amp;":S"&amp;MATCH('Chi tiết'!B482,Source!$B$1:$B$1000,0)+COUNTIF(Source!$B$1:$B$1000,'Chi tiết'!B482)),0),1))</f>
        <v/>
      </c>
      <c r="V482" s="2" t="str">
        <f>IF(B480="","",IF(N482&lt;='Báo cáo'!$C$9,N482,""))</f>
        <v/>
      </c>
    </row>
    <row r="483" spans="1:22" x14ac:dyDescent="0.25">
      <c r="A483" t="str">
        <v/>
      </c>
      <c r="B483" t="str">
        <v/>
      </c>
      <c r="C483" s="21" t="str">
        <v/>
      </c>
      <c r="D483" s="21" t="str">
        <v/>
      </c>
      <c r="E483" s="21" t="str">
        <v/>
      </c>
      <c r="F483" s="21" t="str">
        <v/>
      </c>
      <c r="G483" s="21" t="str">
        <v/>
      </c>
      <c r="H483" s="21" t="str">
        <v/>
      </c>
      <c r="I483" s="21" t="str">
        <v/>
      </c>
      <c r="J483" s="21" t="str">
        <v/>
      </c>
      <c r="K483" s="21" t="str">
        <v/>
      </c>
      <c r="L483" s="23" t="str">
        <f t="shared" si="42"/>
        <v/>
      </c>
      <c r="M483" s="24" t="str">
        <f t="shared" si="43"/>
        <v/>
      </c>
      <c r="N483" s="15" t="str">
        <f t="shared" si="44"/>
        <v/>
      </c>
      <c r="O483" s="23" t="str">
        <f t="shared" si="45"/>
        <v/>
      </c>
      <c r="P483" s="23" t="str">
        <f>IF(B483="","",
IF(NOT(ISNUMBER(H483)),"Vắng",
IF(C483=1,IF(INDEX(Source!$A$1:$Q$1000,MATCH('Chi tiết'!B483,Source!$B$1:$B$1000,0),16)&lt;'Báo cáo'!$C$5,"Đi làm","Chốt trễ"),
IF(AND(C483=2,O483="Chốt trễ"),IF(INDEX(Source!$A$1:$Q$1000,MATCH('Chi tiết'!B483,Source!$B$1:$B$1000,0)+1,16)&lt;'Báo cáo'!$C$5,"Đi làm","Chốt trễ"),
IF(AND(C483=12,O483="Đi làm"),IF(INDEX(Source!$A$1:$Q$1000,MATCH('Chi tiết'!B483,Source!$B$1:$B$1000,0)+COUNTIFS(Source!$B$1:$B$1000,B483,Source!$Q$1:$Q$1000,"Sáng"),16)&lt;'Báo cáo'!$C$5,"Đi làm","Chốt trễ"),IF(O483="Chốt trễ",IF(INDEX(Source!$A$1:$Q$1000,MATCH('Chi tiết'!B483,Source!$B$1:$B$1000,0)+1,16)&lt;'Báo cáo'!$C$5,"Đi làm","Chốt trễ"),IF(INDEX(Source!$A$1:$Q$1000,MATCH('Chi tiết'!B483,Source!$B$1:$B$1000,0)+COUNTIFS(Source!$B$1:$B$1000,B483,Source!$Q$1:$Q$1000,"Sáng"),16)&lt;'Báo cáo'!$C$5,"Đi làm","Chốt trễ")))))))</f>
        <v/>
      </c>
      <c r="Q483" s="23" t="str">
        <f t="shared" si="46"/>
        <v/>
      </c>
      <c r="R483" s="14" t="str">
        <f t="shared" si="47"/>
        <v/>
      </c>
      <c r="S483" t="str">
        <f>IF(OR(_xlfn.NUMBERVALUE(E483)&gt;='Báo cáo'!$C$6,_xlfn.NUMBERVALUE(I483)&gt;='Báo cáo'!$C$6),CONCATENATE(_xlfn.NUMBERVALUE(E483),"/",_xlfn.NUMBERVALUE(I483)),"")</f>
        <v/>
      </c>
      <c r="T483" t="str">
        <f>IF(Q483="Vắng","",IF(M483&lt;='Báo cáo'!$C$7,M483,""))</f>
        <v/>
      </c>
      <c r="U483" t="str">
        <f ca="1">IF(COUNTIFS(Source!$B$1:$B$1000,'Chi tiết'!B483,Source!$S$1:$S$1000,"Có")=0,"",INDEX(Source!$A$1:$S$1000,MATCH('Chi tiết'!B483,Source!$B$1:$B$1000,0)-1+MATCH("Có",INDIRECT("Source!S"&amp;MATCH('Chi tiết'!B483,Source!$B$1:$B$1000,0)&amp;":S"&amp;MATCH('Chi tiết'!B483,Source!$B$1:$B$1000,0)+COUNTIF(Source!$B$1:$B$1000,'Chi tiết'!B483)),0),1))</f>
        <v/>
      </c>
      <c r="V483" s="2" t="str">
        <f>IF(B481="","",IF(N483&lt;='Báo cáo'!$C$9,N483,""))</f>
        <v/>
      </c>
    </row>
    <row r="484" spans="1:22" x14ac:dyDescent="0.25">
      <c r="A484" t="str">
        <v/>
      </c>
      <c r="B484" t="str">
        <v/>
      </c>
      <c r="C484" s="21" t="str">
        <v/>
      </c>
      <c r="D484" s="21" t="str">
        <v/>
      </c>
      <c r="E484" s="21" t="str">
        <v/>
      </c>
      <c r="F484" s="21" t="str">
        <v/>
      </c>
      <c r="G484" s="21" t="str">
        <v/>
      </c>
      <c r="H484" s="21" t="str">
        <v/>
      </c>
      <c r="I484" s="21" t="str">
        <v/>
      </c>
      <c r="J484" s="21" t="str">
        <v/>
      </c>
      <c r="K484" s="21" t="str">
        <v/>
      </c>
      <c r="L484" s="23" t="str">
        <f t="shared" si="42"/>
        <v/>
      </c>
      <c r="M484" s="24" t="str">
        <f t="shared" si="43"/>
        <v/>
      </c>
      <c r="N484" s="15" t="str">
        <f t="shared" si="44"/>
        <v/>
      </c>
      <c r="O484" s="23" t="str">
        <f t="shared" si="45"/>
        <v/>
      </c>
      <c r="P484" s="23" t="str">
        <f>IF(B484="","",
IF(NOT(ISNUMBER(H484)),"Vắng",
IF(C484=1,IF(INDEX(Source!$A$1:$Q$1000,MATCH('Chi tiết'!B484,Source!$B$1:$B$1000,0),16)&lt;'Báo cáo'!$C$5,"Đi làm","Chốt trễ"),
IF(AND(C484=2,O484="Chốt trễ"),IF(INDEX(Source!$A$1:$Q$1000,MATCH('Chi tiết'!B484,Source!$B$1:$B$1000,0)+1,16)&lt;'Báo cáo'!$C$5,"Đi làm","Chốt trễ"),
IF(AND(C484=12,O484="Đi làm"),IF(INDEX(Source!$A$1:$Q$1000,MATCH('Chi tiết'!B484,Source!$B$1:$B$1000,0)+COUNTIFS(Source!$B$1:$B$1000,B484,Source!$Q$1:$Q$1000,"Sáng"),16)&lt;'Báo cáo'!$C$5,"Đi làm","Chốt trễ"),IF(O484="Chốt trễ",IF(INDEX(Source!$A$1:$Q$1000,MATCH('Chi tiết'!B484,Source!$B$1:$B$1000,0)+1,16)&lt;'Báo cáo'!$C$5,"Đi làm","Chốt trễ"),IF(INDEX(Source!$A$1:$Q$1000,MATCH('Chi tiết'!B484,Source!$B$1:$B$1000,0)+COUNTIFS(Source!$B$1:$B$1000,B484,Source!$Q$1:$Q$1000,"Sáng"),16)&lt;'Báo cáo'!$C$5,"Đi làm","Chốt trễ")))))))</f>
        <v/>
      </c>
      <c r="Q484" s="23" t="str">
        <f t="shared" si="46"/>
        <v/>
      </c>
      <c r="R484" s="14" t="str">
        <f t="shared" si="47"/>
        <v/>
      </c>
      <c r="S484" t="str">
        <f>IF(OR(_xlfn.NUMBERVALUE(E484)&gt;='Báo cáo'!$C$6,_xlfn.NUMBERVALUE(I484)&gt;='Báo cáo'!$C$6),CONCATENATE(_xlfn.NUMBERVALUE(E484),"/",_xlfn.NUMBERVALUE(I484)),"")</f>
        <v/>
      </c>
      <c r="T484" t="str">
        <f>IF(Q484="Vắng","",IF(M484&lt;='Báo cáo'!$C$7,M484,""))</f>
        <v/>
      </c>
      <c r="U484" t="str">
        <f ca="1">IF(COUNTIFS(Source!$B$1:$B$1000,'Chi tiết'!B484,Source!$S$1:$S$1000,"Có")=0,"",INDEX(Source!$A$1:$S$1000,MATCH('Chi tiết'!B484,Source!$B$1:$B$1000,0)-1+MATCH("Có",INDIRECT("Source!S"&amp;MATCH('Chi tiết'!B484,Source!$B$1:$B$1000,0)&amp;":S"&amp;MATCH('Chi tiết'!B484,Source!$B$1:$B$1000,0)+COUNTIF(Source!$B$1:$B$1000,'Chi tiết'!B484)),0),1))</f>
        <v/>
      </c>
      <c r="V484" s="2" t="str">
        <f>IF(B482="","",IF(N484&lt;='Báo cáo'!$C$9,N484,""))</f>
        <v/>
      </c>
    </row>
    <row r="485" spans="1:22" x14ac:dyDescent="0.25">
      <c r="A485" t="str">
        <v/>
      </c>
      <c r="B485" t="str">
        <v/>
      </c>
      <c r="C485" s="21" t="str">
        <v/>
      </c>
      <c r="D485" s="21" t="str">
        <v/>
      </c>
      <c r="E485" s="21" t="str">
        <v/>
      </c>
      <c r="F485" s="21" t="str">
        <v/>
      </c>
      <c r="G485" s="21" t="str">
        <v/>
      </c>
      <c r="H485" s="21" t="str">
        <v/>
      </c>
      <c r="I485" s="21" t="str">
        <v/>
      </c>
      <c r="J485" s="21" t="str">
        <v/>
      </c>
      <c r="K485" s="21" t="str">
        <v/>
      </c>
      <c r="L485" s="23" t="str">
        <f t="shared" si="42"/>
        <v/>
      </c>
      <c r="M485" s="24" t="str">
        <f t="shared" si="43"/>
        <v/>
      </c>
      <c r="N485" s="15" t="str">
        <f t="shared" si="44"/>
        <v/>
      </c>
      <c r="O485" s="23" t="str">
        <f t="shared" si="45"/>
        <v/>
      </c>
      <c r="P485" s="23" t="str">
        <f>IF(B485="","",
IF(NOT(ISNUMBER(H485)),"Vắng",
IF(C485=1,IF(INDEX(Source!$A$1:$Q$1000,MATCH('Chi tiết'!B485,Source!$B$1:$B$1000,0),16)&lt;'Báo cáo'!$C$5,"Đi làm","Chốt trễ"),
IF(AND(C485=2,O485="Chốt trễ"),IF(INDEX(Source!$A$1:$Q$1000,MATCH('Chi tiết'!B485,Source!$B$1:$B$1000,0)+1,16)&lt;'Báo cáo'!$C$5,"Đi làm","Chốt trễ"),
IF(AND(C485=12,O485="Đi làm"),IF(INDEX(Source!$A$1:$Q$1000,MATCH('Chi tiết'!B485,Source!$B$1:$B$1000,0)+COUNTIFS(Source!$B$1:$B$1000,B485,Source!$Q$1:$Q$1000,"Sáng"),16)&lt;'Báo cáo'!$C$5,"Đi làm","Chốt trễ"),IF(O485="Chốt trễ",IF(INDEX(Source!$A$1:$Q$1000,MATCH('Chi tiết'!B485,Source!$B$1:$B$1000,0)+1,16)&lt;'Báo cáo'!$C$5,"Đi làm","Chốt trễ"),IF(INDEX(Source!$A$1:$Q$1000,MATCH('Chi tiết'!B485,Source!$B$1:$B$1000,0)+COUNTIFS(Source!$B$1:$B$1000,B485,Source!$Q$1:$Q$1000,"Sáng"),16)&lt;'Báo cáo'!$C$5,"Đi làm","Chốt trễ")))))))</f>
        <v/>
      </c>
      <c r="Q485" s="23" t="str">
        <f t="shared" si="46"/>
        <v/>
      </c>
      <c r="R485" s="14" t="str">
        <f t="shared" si="47"/>
        <v/>
      </c>
      <c r="S485" t="str">
        <f>IF(OR(_xlfn.NUMBERVALUE(E485)&gt;='Báo cáo'!$C$6,_xlfn.NUMBERVALUE(I485)&gt;='Báo cáo'!$C$6),CONCATENATE(_xlfn.NUMBERVALUE(E485),"/",_xlfn.NUMBERVALUE(I485)),"")</f>
        <v/>
      </c>
      <c r="T485" t="str">
        <f>IF(Q485="Vắng","",IF(M485&lt;='Báo cáo'!$C$7,M485,""))</f>
        <v/>
      </c>
      <c r="U485" t="str">
        <f ca="1">IF(COUNTIFS(Source!$B$1:$B$1000,'Chi tiết'!B485,Source!$S$1:$S$1000,"Có")=0,"",INDEX(Source!$A$1:$S$1000,MATCH('Chi tiết'!B485,Source!$B$1:$B$1000,0)-1+MATCH("Có",INDIRECT("Source!S"&amp;MATCH('Chi tiết'!B485,Source!$B$1:$B$1000,0)&amp;":S"&amp;MATCH('Chi tiết'!B485,Source!$B$1:$B$1000,0)+COUNTIF(Source!$B$1:$B$1000,'Chi tiết'!B485)),0),1))</f>
        <v/>
      </c>
      <c r="V485" s="2" t="str">
        <f>IF(B483="","",IF(N485&lt;='Báo cáo'!$C$9,N485,""))</f>
        <v/>
      </c>
    </row>
    <row r="486" spans="1:22" x14ac:dyDescent="0.25">
      <c r="A486" t="str">
        <v/>
      </c>
      <c r="B486" t="str">
        <v/>
      </c>
      <c r="C486" s="21" t="str">
        <v/>
      </c>
      <c r="D486" s="21" t="str">
        <v/>
      </c>
      <c r="E486" s="21" t="str">
        <v/>
      </c>
      <c r="F486" s="21" t="str">
        <v/>
      </c>
      <c r="G486" s="21" t="str">
        <v/>
      </c>
      <c r="H486" s="21" t="str">
        <v/>
      </c>
      <c r="I486" s="21" t="str">
        <v/>
      </c>
      <c r="J486" s="21" t="str">
        <v/>
      </c>
      <c r="K486" s="21" t="str">
        <v/>
      </c>
      <c r="L486" s="23" t="str">
        <f t="shared" si="42"/>
        <v/>
      </c>
      <c r="M486" s="24" t="str">
        <f t="shared" si="43"/>
        <v/>
      </c>
      <c r="N486" s="15" t="str">
        <f t="shared" si="44"/>
        <v/>
      </c>
      <c r="O486" s="23" t="str">
        <f t="shared" si="45"/>
        <v/>
      </c>
      <c r="P486" s="23" t="str">
        <f>IF(B486="","",
IF(NOT(ISNUMBER(H486)),"Vắng",
IF(C486=1,IF(INDEX(Source!$A$1:$Q$1000,MATCH('Chi tiết'!B486,Source!$B$1:$B$1000,0),16)&lt;'Báo cáo'!$C$5,"Đi làm","Chốt trễ"),
IF(AND(C486=2,O486="Chốt trễ"),IF(INDEX(Source!$A$1:$Q$1000,MATCH('Chi tiết'!B486,Source!$B$1:$B$1000,0)+1,16)&lt;'Báo cáo'!$C$5,"Đi làm","Chốt trễ"),
IF(AND(C486=12,O486="Đi làm"),IF(INDEX(Source!$A$1:$Q$1000,MATCH('Chi tiết'!B486,Source!$B$1:$B$1000,0)+COUNTIFS(Source!$B$1:$B$1000,B486,Source!$Q$1:$Q$1000,"Sáng"),16)&lt;'Báo cáo'!$C$5,"Đi làm","Chốt trễ"),IF(O486="Chốt trễ",IF(INDEX(Source!$A$1:$Q$1000,MATCH('Chi tiết'!B486,Source!$B$1:$B$1000,0)+1,16)&lt;'Báo cáo'!$C$5,"Đi làm","Chốt trễ"),IF(INDEX(Source!$A$1:$Q$1000,MATCH('Chi tiết'!B486,Source!$B$1:$B$1000,0)+COUNTIFS(Source!$B$1:$B$1000,B486,Source!$Q$1:$Q$1000,"Sáng"),16)&lt;'Báo cáo'!$C$5,"Đi làm","Chốt trễ")))))))</f>
        <v/>
      </c>
      <c r="Q486" s="23" t="str">
        <f t="shared" si="46"/>
        <v/>
      </c>
      <c r="R486" s="14" t="str">
        <f t="shared" si="47"/>
        <v/>
      </c>
      <c r="S486" t="str">
        <f>IF(OR(_xlfn.NUMBERVALUE(E486)&gt;='Báo cáo'!$C$6,_xlfn.NUMBERVALUE(I486)&gt;='Báo cáo'!$C$6),CONCATENATE(_xlfn.NUMBERVALUE(E486),"/",_xlfn.NUMBERVALUE(I486)),"")</f>
        <v/>
      </c>
      <c r="T486" t="str">
        <f>IF(Q486="Vắng","",IF(M486&lt;='Báo cáo'!$C$7,M486,""))</f>
        <v/>
      </c>
      <c r="U486" t="str">
        <f ca="1">IF(COUNTIFS(Source!$B$1:$B$1000,'Chi tiết'!B486,Source!$S$1:$S$1000,"Có")=0,"",INDEX(Source!$A$1:$S$1000,MATCH('Chi tiết'!B486,Source!$B$1:$B$1000,0)-1+MATCH("Có",INDIRECT("Source!S"&amp;MATCH('Chi tiết'!B486,Source!$B$1:$B$1000,0)&amp;":S"&amp;MATCH('Chi tiết'!B486,Source!$B$1:$B$1000,0)+COUNTIF(Source!$B$1:$B$1000,'Chi tiết'!B486)),0),1))</f>
        <v/>
      </c>
      <c r="V486" s="2" t="str">
        <f>IF(B484="","",IF(N486&lt;='Báo cáo'!$C$9,N486,""))</f>
        <v/>
      </c>
    </row>
    <row r="487" spans="1:22" x14ac:dyDescent="0.25">
      <c r="A487" t="str">
        <v/>
      </c>
      <c r="B487" t="str">
        <v/>
      </c>
      <c r="C487" s="21" t="str">
        <v/>
      </c>
      <c r="D487" s="21" t="str">
        <v/>
      </c>
      <c r="E487" s="21" t="str">
        <v/>
      </c>
      <c r="F487" s="21" t="str">
        <v/>
      </c>
      <c r="G487" s="21" t="str">
        <v/>
      </c>
      <c r="H487" s="21" t="str">
        <v/>
      </c>
      <c r="I487" s="21" t="str">
        <v/>
      </c>
      <c r="J487" s="21" t="str">
        <v/>
      </c>
      <c r="K487" s="21" t="str">
        <v/>
      </c>
      <c r="L487" s="23" t="str">
        <f t="shared" si="42"/>
        <v/>
      </c>
      <c r="M487" s="24" t="str">
        <f t="shared" si="43"/>
        <v/>
      </c>
      <c r="N487" s="15" t="str">
        <f t="shared" si="44"/>
        <v/>
      </c>
      <c r="O487" s="23" t="str">
        <f t="shared" si="45"/>
        <v/>
      </c>
      <c r="P487" s="23" t="str">
        <f>IF(B487="","",
IF(NOT(ISNUMBER(H487)),"Vắng",
IF(C487=1,IF(INDEX(Source!$A$1:$Q$1000,MATCH('Chi tiết'!B487,Source!$B$1:$B$1000,0),16)&lt;'Báo cáo'!$C$5,"Đi làm","Chốt trễ"),
IF(AND(C487=2,O487="Chốt trễ"),IF(INDEX(Source!$A$1:$Q$1000,MATCH('Chi tiết'!B487,Source!$B$1:$B$1000,0)+1,16)&lt;'Báo cáo'!$C$5,"Đi làm","Chốt trễ"),
IF(AND(C487=12,O487="Đi làm"),IF(INDEX(Source!$A$1:$Q$1000,MATCH('Chi tiết'!B487,Source!$B$1:$B$1000,0)+COUNTIFS(Source!$B$1:$B$1000,B487,Source!$Q$1:$Q$1000,"Sáng"),16)&lt;'Báo cáo'!$C$5,"Đi làm","Chốt trễ"),IF(O487="Chốt trễ",IF(INDEX(Source!$A$1:$Q$1000,MATCH('Chi tiết'!B487,Source!$B$1:$B$1000,0)+1,16)&lt;'Báo cáo'!$C$5,"Đi làm","Chốt trễ"),IF(INDEX(Source!$A$1:$Q$1000,MATCH('Chi tiết'!B487,Source!$B$1:$B$1000,0)+COUNTIFS(Source!$B$1:$B$1000,B487,Source!$Q$1:$Q$1000,"Sáng"),16)&lt;'Báo cáo'!$C$5,"Đi làm","Chốt trễ")))))))</f>
        <v/>
      </c>
      <c r="Q487" s="23" t="str">
        <f t="shared" si="46"/>
        <v/>
      </c>
      <c r="R487" s="14" t="str">
        <f t="shared" si="47"/>
        <v/>
      </c>
      <c r="S487" t="str">
        <f>IF(OR(_xlfn.NUMBERVALUE(E487)&gt;='Báo cáo'!$C$6,_xlfn.NUMBERVALUE(I487)&gt;='Báo cáo'!$C$6),CONCATENATE(_xlfn.NUMBERVALUE(E487),"/",_xlfn.NUMBERVALUE(I487)),"")</f>
        <v/>
      </c>
      <c r="T487" t="str">
        <f>IF(Q487="Vắng","",IF(M487&lt;='Báo cáo'!$C$7,M487,""))</f>
        <v/>
      </c>
      <c r="U487" t="str">
        <f ca="1">IF(COUNTIFS(Source!$B$1:$B$1000,'Chi tiết'!B487,Source!$S$1:$S$1000,"Có")=0,"",INDEX(Source!$A$1:$S$1000,MATCH('Chi tiết'!B487,Source!$B$1:$B$1000,0)-1+MATCH("Có",INDIRECT("Source!S"&amp;MATCH('Chi tiết'!B487,Source!$B$1:$B$1000,0)&amp;":S"&amp;MATCH('Chi tiết'!B487,Source!$B$1:$B$1000,0)+COUNTIF(Source!$B$1:$B$1000,'Chi tiết'!B487)),0),1))</f>
        <v/>
      </c>
      <c r="V487" s="2" t="str">
        <f>IF(B485="","",IF(N487&lt;='Báo cáo'!$C$9,N487,""))</f>
        <v/>
      </c>
    </row>
    <row r="488" spans="1:22" x14ac:dyDescent="0.25">
      <c r="A488" t="str">
        <v/>
      </c>
      <c r="B488" t="str">
        <v/>
      </c>
      <c r="C488" s="21" t="str">
        <v/>
      </c>
      <c r="D488" s="21" t="str">
        <v/>
      </c>
      <c r="E488" s="21" t="str">
        <v/>
      </c>
      <c r="F488" s="21" t="str">
        <v/>
      </c>
      <c r="G488" s="21" t="str">
        <v/>
      </c>
      <c r="H488" s="21" t="str">
        <v/>
      </c>
      <c r="I488" s="21" t="str">
        <v/>
      </c>
      <c r="J488" s="21" t="str">
        <v/>
      </c>
      <c r="K488" s="21" t="str">
        <v/>
      </c>
      <c r="L488" s="23" t="str">
        <f t="shared" si="42"/>
        <v/>
      </c>
      <c r="M488" s="24" t="str">
        <f t="shared" si="43"/>
        <v/>
      </c>
      <c r="N488" s="15" t="str">
        <f t="shared" si="44"/>
        <v/>
      </c>
      <c r="O488" s="23" t="str">
        <f t="shared" si="45"/>
        <v/>
      </c>
      <c r="P488" s="23" t="str">
        <f>IF(B488="","",
IF(NOT(ISNUMBER(H488)),"Vắng",
IF(C488=1,IF(INDEX(Source!$A$1:$Q$1000,MATCH('Chi tiết'!B488,Source!$B$1:$B$1000,0),16)&lt;'Báo cáo'!$C$5,"Đi làm","Chốt trễ"),
IF(AND(C488=2,O488="Chốt trễ"),IF(INDEX(Source!$A$1:$Q$1000,MATCH('Chi tiết'!B488,Source!$B$1:$B$1000,0)+1,16)&lt;'Báo cáo'!$C$5,"Đi làm","Chốt trễ"),
IF(AND(C488=12,O488="Đi làm"),IF(INDEX(Source!$A$1:$Q$1000,MATCH('Chi tiết'!B488,Source!$B$1:$B$1000,0)+COUNTIFS(Source!$B$1:$B$1000,B488,Source!$Q$1:$Q$1000,"Sáng"),16)&lt;'Báo cáo'!$C$5,"Đi làm","Chốt trễ"),IF(O488="Chốt trễ",IF(INDEX(Source!$A$1:$Q$1000,MATCH('Chi tiết'!B488,Source!$B$1:$B$1000,0)+1,16)&lt;'Báo cáo'!$C$5,"Đi làm","Chốt trễ"),IF(INDEX(Source!$A$1:$Q$1000,MATCH('Chi tiết'!B488,Source!$B$1:$B$1000,0)+COUNTIFS(Source!$B$1:$B$1000,B488,Source!$Q$1:$Q$1000,"Sáng"),16)&lt;'Báo cáo'!$C$5,"Đi làm","Chốt trễ")))))))</f>
        <v/>
      </c>
      <c r="Q488" s="23" t="str">
        <f t="shared" si="46"/>
        <v/>
      </c>
      <c r="R488" s="14" t="str">
        <f t="shared" si="47"/>
        <v/>
      </c>
      <c r="S488" t="str">
        <f>IF(OR(_xlfn.NUMBERVALUE(E488)&gt;='Báo cáo'!$C$6,_xlfn.NUMBERVALUE(I488)&gt;='Báo cáo'!$C$6),CONCATENATE(_xlfn.NUMBERVALUE(E488),"/",_xlfn.NUMBERVALUE(I488)),"")</f>
        <v/>
      </c>
      <c r="T488" t="str">
        <f>IF(Q488="Vắng","",IF(M488&lt;='Báo cáo'!$C$7,M488,""))</f>
        <v/>
      </c>
      <c r="U488" t="str">
        <f ca="1">IF(COUNTIFS(Source!$B$1:$B$1000,'Chi tiết'!B488,Source!$S$1:$S$1000,"Có")=0,"",INDEX(Source!$A$1:$S$1000,MATCH('Chi tiết'!B488,Source!$B$1:$B$1000,0)-1+MATCH("Có",INDIRECT("Source!S"&amp;MATCH('Chi tiết'!B488,Source!$B$1:$B$1000,0)&amp;":S"&amp;MATCH('Chi tiết'!B488,Source!$B$1:$B$1000,0)+COUNTIF(Source!$B$1:$B$1000,'Chi tiết'!B488)),0),1))</f>
        <v/>
      </c>
      <c r="V488" s="2" t="str">
        <f>IF(B486="","",IF(N488&lt;='Báo cáo'!$C$9,N488,""))</f>
        <v/>
      </c>
    </row>
    <row r="489" spans="1:22" x14ac:dyDescent="0.25">
      <c r="A489" t="str">
        <v/>
      </c>
      <c r="B489" t="str">
        <v/>
      </c>
      <c r="C489" s="21" t="str">
        <v/>
      </c>
      <c r="D489" s="21" t="str">
        <v/>
      </c>
      <c r="E489" s="21" t="str">
        <v/>
      </c>
      <c r="F489" s="21" t="str">
        <v/>
      </c>
      <c r="G489" s="21" t="str">
        <v/>
      </c>
      <c r="H489" s="21" t="str">
        <v/>
      </c>
      <c r="I489" s="21" t="str">
        <v/>
      </c>
      <c r="J489" s="21" t="str">
        <v/>
      </c>
      <c r="K489" s="21" t="str">
        <v/>
      </c>
      <c r="L489" s="23" t="str">
        <f t="shared" si="42"/>
        <v/>
      </c>
      <c r="M489" s="24" t="str">
        <f t="shared" si="43"/>
        <v/>
      </c>
      <c r="N489" s="15" t="str">
        <f t="shared" si="44"/>
        <v/>
      </c>
      <c r="O489" s="23" t="str">
        <f t="shared" si="45"/>
        <v/>
      </c>
      <c r="P489" s="23" t="str">
        <f>IF(B489="","",
IF(NOT(ISNUMBER(H489)),"Vắng",
IF(C489=1,IF(INDEX(Source!$A$1:$Q$1000,MATCH('Chi tiết'!B489,Source!$B$1:$B$1000,0),16)&lt;'Báo cáo'!$C$5,"Đi làm","Chốt trễ"),
IF(AND(C489=2,O489="Chốt trễ"),IF(INDEX(Source!$A$1:$Q$1000,MATCH('Chi tiết'!B489,Source!$B$1:$B$1000,0)+1,16)&lt;'Báo cáo'!$C$5,"Đi làm","Chốt trễ"),
IF(AND(C489=12,O489="Đi làm"),IF(INDEX(Source!$A$1:$Q$1000,MATCH('Chi tiết'!B489,Source!$B$1:$B$1000,0)+COUNTIFS(Source!$B$1:$B$1000,B489,Source!$Q$1:$Q$1000,"Sáng"),16)&lt;'Báo cáo'!$C$5,"Đi làm","Chốt trễ"),IF(O489="Chốt trễ",IF(INDEX(Source!$A$1:$Q$1000,MATCH('Chi tiết'!B489,Source!$B$1:$B$1000,0)+1,16)&lt;'Báo cáo'!$C$5,"Đi làm","Chốt trễ"),IF(INDEX(Source!$A$1:$Q$1000,MATCH('Chi tiết'!B489,Source!$B$1:$B$1000,0)+COUNTIFS(Source!$B$1:$B$1000,B489,Source!$Q$1:$Q$1000,"Sáng"),16)&lt;'Báo cáo'!$C$5,"Đi làm","Chốt trễ")))))))</f>
        <v/>
      </c>
      <c r="Q489" s="23" t="str">
        <f t="shared" si="46"/>
        <v/>
      </c>
      <c r="R489" s="14" t="str">
        <f t="shared" si="47"/>
        <v/>
      </c>
      <c r="S489" t="str">
        <f>IF(OR(_xlfn.NUMBERVALUE(E489)&gt;='Báo cáo'!$C$6,_xlfn.NUMBERVALUE(I489)&gt;='Báo cáo'!$C$6),CONCATENATE(_xlfn.NUMBERVALUE(E489),"/",_xlfn.NUMBERVALUE(I489)),"")</f>
        <v/>
      </c>
      <c r="T489" t="str">
        <f>IF(Q489="Vắng","",IF(M489&lt;='Báo cáo'!$C$7,M489,""))</f>
        <v/>
      </c>
      <c r="U489" t="str">
        <f ca="1">IF(COUNTIFS(Source!$B$1:$B$1000,'Chi tiết'!B489,Source!$S$1:$S$1000,"Có")=0,"",INDEX(Source!$A$1:$S$1000,MATCH('Chi tiết'!B489,Source!$B$1:$B$1000,0)-1+MATCH("Có",INDIRECT("Source!S"&amp;MATCH('Chi tiết'!B489,Source!$B$1:$B$1000,0)&amp;":S"&amp;MATCH('Chi tiết'!B489,Source!$B$1:$B$1000,0)+COUNTIF(Source!$B$1:$B$1000,'Chi tiết'!B489)),0),1))</f>
        <v/>
      </c>
      <c r="V489" s="2" t="str">
        <f>IF(B487="","",IF(N489&lt;='Báo cáo'!$C$9,N489,""))</f>
        <v/>
      </c>
    </row>
    <row r="490" spans="1:22" x14ac:dyDescent="0.25">
      <c r="A490" t="str">
        <v/>
      </c>
      <c r="B490" t="str">
        <v/>
      </c>
      <c r="C490" s="21" t="str">
        <v/>
      </c>
      <c r="D490" s="21" t="str">
        <v/>
      </c>
      <c r="E490" s="21" t="str">
        <v/>
      </c>
      <c r="F490" s="21" t="str">
        <v/>
      </c>
      <c r="G490" s="21" t="str">
        <v/>
      </c>
      <c r="H490" s="21" t="str">
        <v/>
      </c>
      <c r="I490" s="21" t="str">
        <v/>
      </c>
      <c r="J490" s="21" t="str">
        <v/>
      </c>
      <c r="K490" s="21" t="str">
        <v/>
      </c>
      <c r="L490" s="23" t="str">
        <f t="shared" si="42"/>
        <v/>
      </c>
      <c r="M490" s="24" t="str">
        <f t="shared" si="43"/>
        <v/>
      </c>
      <c r="N490" s="15" t="str">
        <f t="shared" si="44"/>
        <v/>
      </c>
      <c r="O490" s="23" t="str">
        <f t="shared" si="45"/>
        <v/>
      </c>
      <c r="P490" s="23" t="str">
        <f>IF(B490="","",
IF(NOT(ISNUMBER(H490)),"Vắng",
IF(C490=1,IF(INDEX(Source!$A$1:$Q$1000,MATCH('Chi tiết'!B490,Source!$B$1:$B$1000,0),16)&lt;'Báo cáo'!$C$5,"Đi làm","Chốt trễ"),
IF(AND(C490=2,O490="Chốt trễ"),IF(INDEX(Source!$A$1:$Q$1000,MATCH('Chi tiết'!B490,Source!$B$1:$B$1000,0)+1,16)&lt;'Báo cáo'!$C$5,"Đi làm","Chốt trễ"),
IF(AND(C490=12,O490="Đi làm"),IF(INDEX(Source!$A$1:$Q$1000,MATCH('Chi tiết'!B490,Source!$B$1:$B$1000,0)+COUNTIFS(Source!$B$1:$B$1000,B490,Source!$Q$1:$Q$1000,"Sáng"),16)&lt;'Báo cáo'!$C$5,"Đi làm","Chốt trễ"),IF(O490="Chốt trễ",IF(INDEX(Source!$A$1:$Q$1000,MATCH('Chi tiết'!B490,Source!$B$1:$B$1000,0)+1,16)&lt;'Báo cáo'!$C$5,"Đi làm","Chốt trễ"),IF(INDEX(Source!$A$1:$Q$1000,MATCH('Chi tiết'!B490,Source!$B$1:$B$1000,0)+COUNTIFS(Source!$B$1:$B$1000,B490,Source!$Q$1:$Q$1000,"Sáng"),16)&lt;'Báo cáo'!$C$5,"Đi làm","Chốt trễ")))))))</f>
        <v/>
      </c>
      <c r="Q490" s="23" t="str">
        <f t="shared" si="46"/>
        <v/>
      </c>
      <c r="R490" s="14" t="str">
        <f t="shared" si="47"/>
        <v/>
      </c>
      <c r="S490" t="str">
        <f>IF(OR(_xlfn.NUMBERVALUE(E490)&gt;='Báo cáo'!$C$6,_xlfn.NUMBERVALUE(I490)&gt;='Báo cáo'!$C$6),CONCATENATE(_xlfn.NUMBERVALUE(E490),"/",_xlfn.NUMBERVALUE(I490)),"")</f>
        <v/>
      </c>
      <c r="T490" t="str">
        <f>IF(Q490="Vắng","",IF(M490&lt;='Báo cáo'!$C$7,M490,""))</f>
        <v/>
      </c>
      <c r="U490" t="str">
        <f ca="1">IF(COUNTIFS(Source!$B$1:$B$1000,'Chi tiết'!B490,Source!$S$1:$S$1000,"Có")=0,"",INDEX(Source!$A$1:$S$1000,MATCH('Chi tiết'!B490,Source!$B$1:$B$1000,0)-1+MATCH("Có",INDIRECT("Source!S"&amp;MATCH('Chi tiết'!B490,Source!$B$1:$B$1000,0)&amp;":S"&amp;MATCH('Chi tiết'!B490,Source!$B$1:$B$1000,0)+COUNTIF(Source!$B$1:$B$1000,'Chi tiết'!B490)),0),1))</f>
        <v/>
      </c>
      <c r="V490" s="2" t="str">
        <f>IF(B488="","",IF(N490&lt;='Báo cáo'!$C$9,N490,""))</f>
        <v/>
      </c>
    </row>
    <row r="491" spans="1:22" x14ac:dyDescent="0.25">
      <c r="A491" t="str">
        <v/>
      </c>
      <c r="B491" t="str">
        <v/>
      </c>
      <c r="C491" s="21" t="str">
        <v/>
      </c>
      <c r="D491" s="21" t="str">
        <v/>
      </c>
      <c r="E491" s="21" t="str">
        <v/>
      </c>
      <c r="F491" s="21" t="str">
        <v/>
      </c>
      <c r="G491" s="21" t="str">
        <v/>
      </c>
      <c r="H491" s="21" t="str">
        <v/>
      </c>
      <c r="I491" s="21" t="str">
        <v/>
      </c>
      <c r="J491" s="21" t="str">
        <v/>
      </c>
      <c r="K491" s="21" t="str">
        <v/>
      </c>
      <c r="L491" s="23" t="str">
        <f t="shared" si="42"/>
        <v/>
      </c>
      <c r="M491" s="24" t="str">
        <f t="shared" si="43"/>
        <v/>
      </c>
      <c r="N491" s="15" t="str">
        <f t="shared" si="44"/>
        <v/>
      </c>
      <c r="O491" s="23" t="str">
        <f t="shared" si="45"/>
        <v/>
      </c>
      <c r="P491" s="23" t="str">
        <f>IF(B491="","",
IF(NOT(ISNUMBER(H491)),"Vắng",
IF(C491=1,IF(INDEX(Source!$A$1:$Q$1000,MATCH('Chi tiết'!B491,Source!$B$1:$B$1000,0),16)&lt;'Báo cáo'!$C$5,"Đi làm","Chốt trễ"),
IF(AND(C491=2,O491="Chốt trễ"),IF(INDEX(Source!$A$1:$Q$1000,MATCH('Chi tiết'!B491,Source!$B$1:$B$1000,0)+1,16)&lt;'Báo cáo'!$C$5,"Đi làm","Chốt trễ"),
IF(AND(C491=12,O491="Đi làm"),IF(INDEX(Source!$A$1:$Q$1000,MATCH('Chi tiết'!B491,Source!$B$1:$B$1000,0)+COUNTIFS(Source!$B$1:$B$1000,B491,Source!$Q$1:$Q$1000,"Sáng"),16)&lt;'Báo cáo'!$C$5,"Đi làm","Chốt trễ"),IF(O491="Chốt trễ",IF(INDEX(Source!$A$1:$Q$1000,MATCH('Chi tiết'!B491,Source!$B$1:$B$1000,0)+1,16)&lt;'Báo cáo'!$C$5,"Đi làm","Chốt trễ"),IF(INDEX(Source!$A$1:$Q$1000,MATCH('Chi tiết'!B491,Source!$B$1:$B$1000,0)+COUNTIFS(Source!$B$1:$B$1000,B491,Source!$Q$1:$Q$1000,"Sáng"),16)&lt;'Báo cáo'!$C$5,"Đi làm","Chốt trễ")))))))</f>
        <v/>
      </c>
      <c r="Q491" s="23" t="str">
        <f t="shared" si="46"/>
        <v/>
      </c>
      <c r="R491" s="14" t="str">
        <f t="shared" si="47"/>
        <v/>
      </c>
      <c r="S491" t="str">
        <f>IF(OR(_xlfn.NUMBERVALUE(E491)&gt;='Báo cáo'!$C$6,_xlfn.NUMBERVALUE(I491)&gt;='Báo cáo'!$C$6),CONCATENATE(_xlfn.NUMBERVALUE(E491),"/",_xlfn.NUMBERVALUE(I491)),"")</f>
        <v/>
      </c>
      <c r="T491" t="str">
        <f>IF(Q491="Vắng","",IF(M491&lt;='Báo cáo'!$C$7,M491,""))</f>
        <v/>
      </c>
      <c r="U491" t="str">
        <f ca="1">IF(COUNTIFS(Source!$B$1:$B$1000,'Chi tiết'!B491,Source!$S$1:$S$1000,"Có")=0,"",INDEX(Source!$A$1:$S$1000,MATCH('Chi tiết'!B491,Source!$B$1:$B$1000,0)-1+MATCH("Có",INDIRECT("Source!S"&amp;MATCH('Chi tiết'!B491,Source!$B$1:$B$1000,0)&amp;":S"&amp;MATCH('Chi tiết'!B491,Source!$B$1:$B$1000,0)+COUNTIF(Source!$B$1:$B$1000,'Chi tiết'!B491)),0),1))</f>
        <v/>
      </c>
      <c r="V491" s="2" t="str">
        <f>IF(B489="","",IF(N491&lt;='Báo cáo'!$C$9,N491,""))</f>
        <v/>
      </c>
    </row>
    <row r="492" spans="1:22" x14ac:dyDescent="0.25">
      <c r="A492" t="str">
        <v/>
      </c>
      <c r="B492" t="str">
        <v/>
      </c>
      <c r="C492" s="21" t="str">
        <v/>
      </c>
      <c r="D492" s="21" t="str">
        <v/>
      </c>
      <c r="E492" s="21" t="str">
        <v/>
      </c>
      <c r="F492" s="21" t="str">
        <v/>
      </c>
      <c r="G492" s="21" t="str">
        <v/>
      </c>
      <c r="H492" s="21" t="str">
        <v/>
      </c>
      <c r="I492" s="21" t="str">
        <v/>
      </c>
      <c r="J492" s="21" t="str">
        <v/>
      </c>
      <c r="K492" s="21" t="str">
        <v/>
      </c>
      <c r="L492" s="23" t="str">
        <f t="shared" si="42"/>
        <v/>
      </c>
      <c r="M492" s="24" t="str">
        <f t="shared" si="43"/>
        <v/>
      </c>
      <c r="N492" s="15" t="str">
        <f t="shared" si="44"/>
        <v/>
      </c>
      <c r="O492" s="23" t="str">
        <f t="shared" si="45"/>
        <v/>
      </c>
      <c r="P492" s="23" t="str">
        <f>IF(B492="","",
IF(NOT(ISNUMBER(H492)),"Vắng",
IF(C492=1,IF(INDEX(Source!$A$1:$Q$1000,MATCH('Chi tiết'!B492,Source!$B$1:$B$1000,0),16)&lt;'Báo cáo'!$C$5,"Đi làm","Chốt trễ"),
IF(AND(C492=2,O492="Chốt trễ"),IF(INDEX(Source!$A$1:$Q$1000,MATCH('Chi tiết'!B492,Source!$B$1:$B$1000,0)+1,16)&lt;'Báo cáo'!$C$5,"Đi làm","Chốt trễ"),
IF(AND(C492=12,O492="Đi làm"),IF(INDEX(Source!$A$1:$Q$1000,MATCH('Chi tiết'!B492,Source!$B$1:$B$1000,0)+COUNTIFS(Source!$B$1:$B$1000,B492,Source!$Q$1:$Q$1000,"Sáng"),16)&lt;'Báo cáo'!$C$5,"Đi làm","Chốt trễ"),IF(O492="Chốt trễ",IF(INDEX(Source!$A$1:$Q$1000,MATCH('Chi tiết'!B492,Source!$B$1:$B$1000,0)+1,16)&lt;'Báo cáo'!$C$5,"Đi làm","Chốt trễ"),IF(INDEX(Source!$A$1:$Q$1000,MATCH('Chi tiết'!B492,Source!$B$1:$B$1000,0)+COUNTIFS(Source!$B$1:$B$1000,B492,Source!$Q$1:$Q$1000,"Sáng"),16)&lt;'Báo cáo'!$C$5,"Đi làm","Chốt trễ")))))))</f>
        <v/>
      </c>
      <c r="Q492" s="23" t="str">
        <f t="shared" si="46"/>
        <v/>
      </c>
      <c r="R492" s="14" t="str">
        <f t="shared" si="47"/>
        <v/>
      </c>
      <c r="S492" t="str">
        <f>IF(OR(_xlfn.NUMBERVALUE(E492)&gt;='Báo cáo'!$C$6,_xlfn.NUMBERVALUE(I492)&gt;='Báo cáo'!$C$6),CONCATENATE(_xlfn.NUMBERVALUE(E492),"/",_xlfn.NUMBERVALUE(I492)),"")</f>
        <v/>
      </c>
      <c r="T492" t="str">
        <f>IF(Q492="Vắng","",IF(M492&lt;='Báo cáo'!$C$7,M492,""))</f>
        <v/>
      </c>
      <c r="U492" t="str">
        <f ca="1">IF(COUNTIFS(Source!$B$1:$B$1000,'Chi tiết'!B492,Source!$S$1:$S$1000,"Có")=0,"",INDEX(Source!$A$1:$S$1000,MATCH('Chi tiết'!B492,Source!$B$1:$B$1000,0)-1+MATCH("Có",INDIRECT("Source!S"&amp;MATCH('Chi tiết'!B492,Source!$B$1:$B$1000,0)&amp;":S"&amp;MATCH('Chi tiết'!B492,Source!$B$1:$B$1000,0)+COUNTIF(Source!$B$1:$B$1000,'Chi tiết'!B492)),0),1))</f>
        <v/>
      </c>
      <c r="V492" s="2" t="str">
        <f>IF(B490="","",IF(N492&lt;='Báo cáo'!$C$9,N492,""))</f>
        <v/>
      </c>
    </row>
    <row r="493" spans="1:22" x14ac:dyDescent="0.25">
      <c r="A493" t="str">
        <v/>
      </c>
      <c r="B493" t="str">
        <v/>
      </c>
      <c r="C493" s="21" t="str">
        <v/>
      </c>
      <c r="D493" s="21" t="str">
        <v/>
      </c>
      <c r="E493" s="21" t="str">
        <v/>
      </c>
      <c r="F493" s="21" t="str">
        <v/>
      </c>
      <c r="G493" s="21" t="str">
        <v/>
      </c>
      <c r="H493" s="21" t="str">
        <v/>
      </c>
      <c r="I493" s="21" t="str">
        <v/>
      </c>
      <c r="J493" s="21" t="str">
        <v/>
      </c>
      <c r="K493" s="21" t="str">
        <v/>
      </c>
      <c r="L493" s="23" t="str">
        <f t="shared" si="42"/>
        <v/>
      </c>
      <c r="M493" s="24" t="str">
        <f t="shared" si="43"/>
        <v/>
      </c>
      <c r="N493" s="15" t="str">
        <f t="shared" si="44"/>
        <v/>
      </c>
      <c r="O493" s="23" t="str">
        <f t="shared" si="45"/>
        <v/>
      </c>
      <c r="P493" s="23" t="str">
        <f>IF(B493="","",
IF(NOT(ISNUMBER(H493)),"Vắng",
IF(C493=1,IF(INDEX(Source!$A$1:$Q$1000,MATCH('Chi tiết'!B493,Source!$B$1:$B$1000,0),16)&lt;'Báo cáo'!$C$5,"Đi làm","Chốt trễ"),
IF(AND(C493=2,O493="Chốt trễ"),IF(INDEX(Source!$A$1:$Q$1000,MATCH('Chi tiết'!B493,Source!$B$1:$B$1000,0)+1,16)&lt;'Báo cáo'!$C$5,"Đi làm","Chốt trễ"),
IF(AND(C493=12,O493="Đi làm"),IF(INDEX(Source!$A$1:$Q$1000,MATCH('Chi tiết'!B493,Source!$B$1:$B$1000,0)+COUNTIFS(Source!$B$1:$B$1000,B493,Source!$Q$1:$Q$1000,"Sáng"),16)&lt;'Báo cáo'!$C$5,"Đi làm","Chốt trễ"),IF(O493="Chốt trễ",IF(INDEX(Source!$A$1:$Q$1000,MATCH('Chi tiết'!B493,Source!$B$1:$B$1000,0)+1,16)&lt;'Báo cáo'!$C$5,"Đi làm","Chốt trễ"),IF(INDEX(Source!$A$1:$Q$1000,MATCH('Chi tiết'!B493,Source!$B$1:$B$1000,0)+COUNTIFS(Source!$B$1:$B$1000,B493,Source!$Q$1:$Q$1000,"Sáng"),16)&lt;'Báo cáo'!$C$5,"Đi làm","Chốt trễ")))))))</f>
        <v/>
      </c>
      <c r="Q493" s="23" t="str">
        <f t="shared" si="46"/>
        <v/>
      </c>
      <c r="R493" s="14" t="str">
        <f t="shared" si="47"/>
        <v/>
      </c>
      <c r="S493" t="str">
        <f>IF(OR(_xlfn.NUMBERVALUE(E493)&gt;='Báo cáo'!$C$6,_xlfn.NUMBERVALUE(I493)&gt;='Báo cáo'!$C$6),CONCATENATE(_xlfn.NUMBERVALUE(E493),"/",_xlfn.NUMBERVALUE(I493)),"")</f>
        <v/>
      </c>
      <c r="T493" t="str">
        <f>IF(Q493="Vắng","",IF(M493&lt;='Báo cáo'!$C$7,M493,""))</f>
        <v/>
      </c>
      <c r="U493" t="str">
        <f ca="1">IF(COUNTIFS(Source!$B$1:$B$1000,'Chi tiết'!B493,Source!$S$1:$S$1000,"Có")=0,"",INDEX(Source!$A$1:$S$1000,MATCH('Chi tiết'!B493,Source!$B$1:$B$1000,0)-1+MATCH("Có",INDIRECT("Source!S"&amp;MATCH('Chi tiết'!B493,Source!$B$1:$B$1000,0)&amp;":S"&amp;MATCH('Chi tiết'!B493,Source!$B$1:$B$1000,0)+COUNTIF(Source!$B$1:$B$1000,'Chi tiết'!B493)),0),1))</f>
        <v/>
      </c>
      <c r="V493" s="2" t="str">
        <f>IF(B491="","",IF(N493&lt;='Báo cáo'!$C$9,N493,""))</f>
        <v/>
      </c>
    </row>
    <row r="494" spans="1:22" x14ac:dyDescent="0.25">
      <c r="A494" t="str">
        <v/>
      </c>
      <c r="B494" t="str">
        <v/>
      </c>
      <c r="C494" s="21" t="str">
        <v/>
      </c>
      <c r="D494" s="21" t="str">
        <v/>
      </c>
      <c r="E494" s="21" t="str">
        <v/>
      </c>
      <c r="F494" s="21" t="str">
        <v/>
      </c>
      <c r="G494" s="21" t="str">
        <v/>
      </c>
      <c r="H494" s="21" t="str">
        <v/>
      </c>
      <c r="I494" s="21" t="str">
        <v/>
      </c>
      <c r="J494" s="21" t="str">
        <v/>
      </c>
      <c r="K494" s="21" t="str">
        <v/>
      </c>
      <c r="L494" s="23" t="str">
        <f t="shared" si="42"/>
        <v/>
      </c>
      <c r="M494" s="24" t="str">
        <f t="shared" si="43"/>
        <v/>
      </c>
      <c r="N494" s="15" t="str">
        <f t="shared" si="44"/>
        <v/>
      </c>
      <c r="O494" s="23" t="str">
        <f t="shared" si="45"/>
        <v/>
      </c>
      <c r="P494" s="23" t="str">
        <f>IF(B494="","",
IF(NOT(ISNUMBER(H494)),"Vắng",
IF(C494=1,IF(INDEX(Source!$A$1:$Q$1000,MATCH('Chi tiết'!B494,Source!$B$1:$B$1000,0),16)&lt;'Báo cáo'!$C$5,"Đi làm","Chốt trễ"),
IF(AND(C494=2,O494="Chốt trễ"),IF(INDEX(Source!$A$1:$Q$1000,MATCH('Chi tiết'!B494,Source!$B$1:$B$1000,0)+1,16)&lt;'Báo cáo'!$C$5,"Đi làm","Chốt trễ"),
IF(AND(C494=12,O494="Đi làm"),IF(INDEX(Source!$A$1:$Q$1000,MATCH('Chi tiết'!B494,Source!$B$1:$B$1000,0)+COUNTIFS(Source!$B$1:$B$1000,B494,Source!$Q$1:$Q$1000,"Sáng"),16)&lt;'Báo cáo'!$C$5,"Đi làm","Chốt trễ"),IF(O494="Chốt trễ",IF(INDEX(Source!$A$1:$Q$1000,MATCH('Chi tiết'!B494,Source!$B$1:$B$1000,0)+1,16)&lt;'Báo cáo'!$C$5,"Đi làm","Chốt trễ"),IF(INDEX(Source!$A$1:$Q$1000,MATCH('Chi tiết'!B494,Source!$B$1:$B$1000,0)+COUNTIFS(Source!$B$1:$B$1000,B494,Source!$Q$1:$Q$1000,"Sáng"),16)&lt;'Báo cáo'!$C$5,"Đi làm","Chốt trễ")))))))</f>
        <v/>
      </c>
      <c r="Q494" s="23" t="str">
        <f t="shared" si="46"/>
        <v/>
      </c>
      <c r="R494" s="14" t="str">
        <f t="shared" si="47"/>
        <v/>
      </c>
      <c r="S494" t="str">
        <f>IF(OR(_xlfn.NUMBERVALUE(E494)&gt;='Báo cáo'!$C$6,_xlfn.NUMBERVALUE(I494)&gt;='Báo cáo'!$C$6),CONCATENATE(_xlfn.NUMBERVALUE(E494),"/",_xlfn.NUMBERVALUE(I494)),"")</f>
        <v/>
      </c>
      <c r="T494" t="str">
        <f>IF(Q494="Vắng","",IF(M494&lt;='Báo cáo'!$C$7,M494,""))</f>
        <v/>
      </c>
      <c r="U494" t="str">
        <f ca="1">IF(COUNTIFS(Source!$B$1:$B$1000,'Chi tiết'!B494,Source!$S$1:$S$1000,"Có")=0,"",INDEX(Source!$A$1:$S$1000,MATCH('Chi tiết'!B494,Source!$B$1:$B$1000,0)-1+MATCH("Có",INDIRECT("Source!S"&amp;MATCH('Chi tiết'!B494,Source!$B$1:$B$1000,0)&amp;":S"&amp;MATCH('Chi tiết'!B494,Source!$B$1:$B$1000,0)+COUNTIF(Source!$B$1:$B$1000,'Chi tiết'!B494)),0),1))</f>
        <v/>
      </c>
      <c r="V494" s="2" t="str">
        <f>IF(B492="","",IF(N494&lt;='Báo cáo'!$C$9,N494,""))</f>
        <v/>
      </c>
    </row>
    <row r="495" spans="1:22" x14ac:dyDescent="0.25">
      <c r="A495" t="str">
        <v/>
      </c>
      <c r="B495" t="str">
        <v/>
      </c>
      <c r="C495" s="21" t="str">
        <v/>
      </c>
      <c r="D495" s="21" t="str">
        <v/>
      </c>
      <c r="E495" s="21" t="str">
        <v/>
      </c>
      <c r="F495" s="21" t="str">
        <v/>
      </c>
      <c r="G495" s="21" t="str">
        <v/>
      </c>
      <c r="H495" s="21" t="str">
        <v/>
      </c>
      <c r="I495" s="21" t="str">
        <v/>
      </c>
      <c r="J495" s="21" t="str">
        <v/>
      </c>
      <c r="K495" s="21" t="str">
        <v/>
      </c>
      <c r="L495" s="23" t="str">
        <f t="shared" si="42"/>
        <v/>
      </c>
      <c r="M495" s="24" t="str">
        <f t="shared" si="43"/>
        <v/>
      </c>
      <c r="N495" s="15" t="str">
        <f t="shared" si="44"/>
        <v/>
      </c>
      <c r="O495" s="23" t="str">
        <f t="shared" si="45"/>
        <v/>
      </c>
      <c r="P495" s="23" t="str">
        <f>IF(B495="","",
IF(NOT(ISNUMBER(H495)),"Vắng",
IF(C495=1,IF(INDEX(Source!$A$1:$Q$1000,MATCH('Chi tiết'!B495,Source!$B$1:$B$1000,0),16)&lt;'Báo cáo'!$C$5,"Đi làm","Chốt trễ"),
IF(AND(C495=2,O495="Chốt trễ"),IF(INDEX(Source!$A$1:$Q$1000,MATCH('Chi tiết'!B495,Source!$B$1:$B$1000,0)+1,16)&lt;'Báo cáo'!$C$5,"Đi làm","Chốt trễ"),
IF(AND(C495=12,O495="Đi làm"),IF(INDEX(Source!$A$1:$Q$1000,MATCH('Chi tiết'!B495,Source!$B$1:$B$1000,0)+COUNTIFS(Source!$B$1:$B$1000,B495,Source!$Q$1:$Q$1000,"Sáng"),16)&lt;'Báo cáo'!$C$5,"Đi làm","Chốt trễ"),IF(O495="Chốt trễ",IF(INDEX(Source!$A$1:$Q$1000,MATCH('Chi tiết'!B495,Source!$B$1:$B$1000,0)+1,16)&lt;'Báo cáo'!$C$5,"Đi làm","Chốt trễ"),IF(INDEX(Source!$A$1:$Q$1000,MATCH('Chi tiết'!B495,Source!$B$1:$B$1000,0)+COUNTIFS(Source!$B$1:$B$1000,B495,Source!$Q$1:$Q$1000,"Sáng"),16)&lt;'Báo cáo'!$C$5,"Đi làm","Chốt trễ")))))))</f>
        <v/>
      </c>
      <c r="Q495" s="23" t="str">
        <f t="shared" si="46"/>
        <v/>
      </c>
      <c r="R495" s="14" t="str">
        <f t="shared" si="47"/>
        <v/>
      </c>
      <c r="S495" t="str">
        <f>IF(OR(_xlfn.NUMBERVALUE(E495)&gt;='Báo cáo'!$C$6,_xlfn.NUMBERVALUE(I495)&gt;='Báo cáo'!$C$6),CONCATENATE(_xlfn.NUMBERVALUE(E495),"/",_xlfn.NUMBERVALUE(I495)),"")</f>
        <v/>
      </c>
      <c r="T495" t="str">
        <f>IF(Q495="Vắng","",IF(M495&lt;='Báo cáo'!$C$7,M495,""))</f>
        <v/>
      </c>
      <c r="U495" t="str">
        <f ca="1">IF(COUNTIFS(Source!$B$1:$B$1000,'Chi tiết'!B495,Source!$S$1:$S$1000,"Có")=0,"",INDEX(Source!$A$1:$S$1000,MATCH('Chi tiết'!B495,Source!$B$1:$B$1000,0)-1+MATCH("Có",INDIRECT("Source!S"&amp;MATCH('Chi tiết'!B495,Source!$B$1:$B$1000,0)&amp;":S"&amp;MATCH('Chi tiết'!B495,Source!$B$1:$B$1000,0)+COUNTIF(Source!$B$1:$B$1000,'Chi tiết'!B495)),0),1))</f>
        <v/>
      </c>
      <c r="V495" s="2" t="str">
        <f>IF(B493="","",IF(N495&lt;='Báo cáo'!$C$9,N495,""))</f>
        <v/>
      </c>
    </row>
    <row r="496" spans="1:22" x14ac:dyDescent="0.25">
      <c r="A496" t="str">
        <v/>
      </c>
      <c r="B496" t="str">
        <v/>
      </c>
      <c r="C496" s="21" t="str">
        <v/>
      </c>
      <c r="D496" s="21" t="str">
        <v/>
      </c>
      <c r="E496" s="21" t="str">
        <v/>
      </c>
      <c r="F496" s="21" t="str">
        <v/>
      </c>
      <c r="G496" s="21" t="str">
        <v/>
      </c>
      <c r="H496" s="21" t="str">
        <v/>
      </c>
      <c r="I496" s="21" t="str">
        <v/>
      </c>
      <c r="J496" s="21" t="str">
        <v/>
      </c>
      <c r="K496" s="21" t="str">
        <v/>
      </c>
      <c r="L496" s="23" t="str">
        <f t="shared" si="42"/>
        <v/>
      </c>
      <c r="M496" s="24" t="str">
        <f t="shared" si="43"/>
        <v/>
      </c>
      <c r="N496" s="15" t="str">
        <f t="shared" si="44"/>
        <v/>
      </c>
      <c r="O496" s="23" t="str">
        <f t="shared" si="45"/>
        <v/>
      </c>
      <c r="P496" s="23" t="str">
        <f>IF(B496="","",
IF(NOT(ISNUMBER(H496)),"Vắng",
IF(C496=1,IF(INDEX(Source!$A$1:$Q$1000,MATCH('Chi tiết'!B496,Source!$B$1:$B$1000,0),16)&lt;'Báo cáo'!$C$5,"Đi làm","Chốt trễ"),
IF(AND(C496=2,O496="Chốt trễ"),IF(INDEX(Source!$A$1:$Q$1000,MATCH('Chi tiết'!B496,Source!$B$1:$B$1000,0)+1,16)&lt;'Báo cáo'!$C$5,"Đi làm","Chốt trễ"),
IF(AND(C496=12,O496="Đi làm"),IF(INDEX(Source!$A$1:$Q$1000,MATCH('Chi tiết'!B496,Source!$B$1:$B$1000,0)+COUNTIFS(Source!$B$1:$B$1000,B496,Source!$Q$1:$Q$1000,"Sáng"),16)&lt;'Báo cáo'!$C$5,"Đi làm","Chốt trễ"),IF(O496="Chốt trễ",IF(INDEX(Source!$A$1:$Q$1000,MATCH('Chi tiết'!B496,Source!$B$1:$B$1000,0)+1,16)&lt;'Báo cáo'!$C$5,"Đi làm","Chốt trễ"),IF(INDEX(Source!$A$1:$Q$1000,MATCH('Chi tiết'!B496,Source!$B$1:$B$1000,0)+COUNTIFS(Source!$B$1:$B$1000,B496,Source!$Q$1:$Q$1000,"Sáng"),16)&lt;'Báo cáo'!$C$5,"Đi làm","Chốt trễ")))))))</f>
        <v/>
      </c>
      <c r="Q496" s="23" t="str">
        <f t="shared" si="46"/>
        <v/>
      </c>
      <c r="R496" s="14" t="str">
        <f t="shared" si="47"/>
        <v/>
      </c>
      <c r="S496" t="str">
        <f>IF(OR(_xlfn.NUMBERVALUE(E496)&gt;='Báo cáo'!$C$6,_xlfn.NUMBERVALUE(I496)&gt;='Báo cáo'!$C$6),CONCATENATE(_xlfn.NUMBERVALUE(E496),"/",_xlfn.NUMBERVALUE(I496)),"")</f>
        <v/>
      </c>
      <c r="T496" t="str">
        <f>IF(Q496="Vắng","",IF(M496&lt;='Báo cáo'!$C$7,M496,""))</f>
        <v/>
      </c>
      <c r="U496" t="str">
        <f ca="1">IF(COUNTIFS(Source!$B$1:$B$1000,'Chi tiết'!B496,Source!$S$1:$S$1000,"Có")=0,"",INDEX(Source!$A$1:$S$1000,MATCH('Chi tiết'!B496,Source!$B$1:$B$1000,0)-1+MATCH("Có",INDIRECT("Source!S"&amp;MATCH('Chi tiết'!B496,Source!$B$1:$B$1000,0)&amp;":S"&amp;MATCH('Chi tiết'!B496,Source!$B$1:$B$1000,0)+COUNTIF(Source!$B$1:$B$1000,'Chi tiết'!B496)),0),1))</f>
        <v/>
      </c>
      <c r="V496" s="2" t="str">
        <f>IF(B494="","",IF(N496&lt;='Báo cáo'!$C$9,N496,""))</f>
        <v/>
      </c>
    </row>
    <row r="497" spans="1:22" x14ac:dyDescent="0.25">
      <c r="A497" t="str">
        <v/>
      </c>
      <c r="B497" t="str">
        <v/>
      </c>
      <c r="C497" s="21" t="str">
        <v/>
      </c>
      <c r="D497" s="21" t="str">
        <v/>
      </c>
      <c r="E497" s="21" t="str">
        <v/>
      </c>
      <c r="F497" s="21" t="str">
        <v/>
      </c>
      <c r="G497" s="21" t="str">
        <v/>
      </c>
      <c r="H497" s="21" t="str">
        <v/>
      </c>
      <c r="I497" s="21" t="str">
        <v/>
      </c>
      <c r="J497" s="21" t="str">
        <v/>
      </c>
      <c r="K497" s="21" t="str">
        <v/>
      </c>
      <c r="L497" s="23" t="str">
        <f t="shared" si="42"/>
        <v/>
      </c>
      <c r="M497" s="24" t="str">
        <f t="shared" si="43"/>
        <v/>
      </c>
      <c r="N497" s="15" t="str">
        <f t="shared" si="44"/>
        <v/>
      </c>
      <c r="O497" s="23" t="str">
        <f t="shared" si="45"/>
        <v/>
      </c>
      <c r="P497" s="23" t="str">
        <f>IF(B497="","",
IF(NOT(ISNUMBER(H497)),"Vắng",
IF(C497=1,IF(INDEX(Source!$A$1:$Q$1000,MATCH('Chi tiết'!B497,Source!$B$1:$B$1000,0),16)&lt;'Báo cáo'!$C$5,"Đi làm","Chốt trễ"),
IF(AND(C497=2,O497="Chốt trễ"),IF(INDEX(Source!$A$1:$Q$1000,MATCH('Chi tiết'!B497,Source!$B$1:$B$1000,0)+1,16)&lt;'Báo cáo'!$C$5,"Đi làm","Chốt trễ"),
IF(AND(C497=12,O497="Đi làm"),IF(INDEX(Source!$A$1:$Q$1000,MATCH('Chi tiết'!B497,Source!$B$1:$B$1000,0)+COUNTIFS(Source!$B$1:$B$1000,B497,Source!$Q$1:$Q$1000,"Sáng"),16)&lt;'Báo cáo'!$C$5,"Đi làm","Chốt trễ"),IF(O497="Chốt trễ",IF(INDEX(Source!$A$1:$Q$1000,MATCH('Chi tiết'!B497,Source!$B$1:$B$1000,0)+1,16)&lt;'Báo cáo'!$C$5,"Đi làm","Chốt trễ"),IF(INDEX(Source!$A$1:$Q$1000,MATCH('Chi tiết'!B497,Source!$B$1:$B$1000,0)+COUNTIFS(Source!$B$1:$B$1000,B497,Source!$Q$1:$Q$1000,"Sáng"),16)&lt;'Báo cáo'!$C$5,"Đi làm","Chốt trễ")))))))</f>
        <v/>
      </c>
      <c r="Q497" s="23" t="str">
        <f t="shared" si="46"/>
        <v/>
      </c>
      <c r="R497" s="14" t="str">
        <f t="shared" si="47"/>
        <v/>
      </c>
      <c r="S497" t="str">
        <f>IF(OR(_xlfn.NUMBERVALUE(E497)&gt;='Báo cáo'!$C$6,_xlfn.NUMBERVALUE(I497)&gt;='Báo cáo'!$C$6),CONCATENATE(_xlfn.NUMBERVALUE(E497),"/",_xlfn.NUMBERVALUE(I497)),"")</f>
        <v/>
      </c>
      <c r="T497" t="str">
        <f>IF(Q497="Vắng","",IF(M497&lt;='Báo cáo'!$C$7,M497,""))</f>
        <v/>
      </c>
      <c r="U497" t="str">
        <f ca="1">IF(COUNTIFS(Source!$B$1:$B$1000,'Chi tiết'!B497,Source!$S$1:$S$1000,"Có")=0,"",INDEX(Source!$A$1:$S$1000,MATCH('Chi tiết'!B497,Source!$B$1:$B$1000,0)-1+MATCH("Có",INDIRECT("Source!S"&amp;MATCH('Chi tiết'!B497,Source!$B$1:$B$1000,0)&amp;":S"&amp;MATCH('Chi tiết'!B497,Source!$B$1:$B$1000,0)+COUNTIF(Source!$B$1:$B$1000,'Chi tiết'!B497)),0),1))</f>
        <v/>
      </c>
      <c r="V497" s="2" t="str">
        <f>IF(B495="","",IF(N497&lt;='Báo cáo'!$C$9,N497,""))</f>
        <v/>
      </c>
    </row>
    <row r="498" spans="1:22" x14ac:dyDescent="0.25">
      <c r="A498" t="str">
        <v/>
      </c>
      <c r="B498" t="str">
        <v/>
      </c>
      <c r="C498" s="21" t="str">
        <v/>
      </c>
      <c r="D498" s="21" t="str">
        <v/>
      </c>
      <c r="E498" s="21" t="str">
        <v/>
      </c>
      <c r="F498" s="21" t="str">
        <v/>
      </c>
      <c r="G498" s="21" t="str">
        <v/>
      </c>
      <c r="H498" s="21" t="str">
        <v/>
      </c>
      <c r="I498" s="21" t="str">
        <v/>
      </c>
      <c r="J498" s="21" t="str">
        <v/>
      </c>
      <c r="K498" s="21" t="str">
        <v/>
      </c>
      <c r="L498" s="23" t="str">
        <f t="shared" si="42"/>
        <v/>
      </c>
      <c r="M498" s="24" t="str">
        <f t="shared" si="43"/>
        <v/>
      </c>
      <c r="N498" s="15" t="str">
        <f t="shared" si="44"/>
        <v/>
      </c>
      <c r="O498" s="23" t="str">
        <f t="shared" si="45"/>
        <v/>
      </c>
      <c r="P498" s="23" t="str">
        <f>IF(B498="","",
IF(NOT(ISNUMBER(H498)),"Vắng",
IF(C498=1,IF(INDEX(Source!$A$1:$Q$1000,MATCH('Chi tiết'!B498,Source!$B$1:$B$1000,0),16)&lt;'Báo cáo'!$C$5,"Đi làm","Chốt trễ"),
IF(AND(C498=2,O498="Chốt trễ"),IF(INDEX(Source!$A$1:$Q$1000,MATCH('Chi tiết'!B498,Source!$B$1:$B$1000,0)+1,16)&lt;'Báo cáo'!$C$5,"Đi làm","Chốt trễ"),
IF(AND(C498=12,O498="Đi làm"),IF(INDEX(Source!$A$1:$Q$1000,MATCH('Chi tiết'!B498,Source!$B$1:$B$1000,0)+COUNTIFS(Source!$B$1:$B$1000,B498,Source!$Q$1:$Q$1000,"Sáng"),16)&lt;'Báo cáo'!$C$5,"Đi làm","Chốt trễ"),IF(O498="Chốt trễ",IF(INDEX(Source!$A$1:$Q$1000,MATCH('Chi tiết'!B498,Source!$B$1:$B$1000,0)+1,16)&lt;'Báo cáo'!$C$5,"Đi làm","Chốt trễ"),IF(INDEX(Source!$A$1:$Q$1000,MATCH('Chi tiết'!B498,Source!$B$1:$B$1000,0)+COUNTIFS(Source!$B$1:$B$1000,B498,Source!$Q$1:$Q$1000,"Sáng"),16)&lt;'Báo cáo'!$C$5,"Đi làm","Chốt trễ")))))))</f>
        <v/>
      </c>
      <c r="Q498" s="23" t="str">
        <f t="shared" si="46"/>
        <v/>
      </c>
      <c r="R498" s="14" t="str">
        <f t="shared" si="47"/>
        <v/>
      </c>
      <c r="S498" t="str">
        <f>IF(OR(_xlfn.NUMBERVALUE(E498)&gt;='Báo cáo'!$C$6,_xlfn.NUMBERVALUE(I498)&gt;='Báo cáo'!$C$6),CONCATENATE(_xlfn.NUMBERVALUE(E498),"/",_xlfn.NUMBERVALUE(I498)),"")</f>
        <v/>
      </c>
      <c r="T498" t="str">
        <f>IF(Q498="Vắng","",IF(M498&lt;='Báo cáo'!$C$7,M498,""))</f>
        <v/>
      </c>
      <c r="U498" t="str">
        <f ca="1">IF(COUNTIFS(Source!$B$1:$B$1000,'Chi tiết'!B498,Source!$S$1:$S$1000,"Có")=0,"",INDEX(Source!$A$1:$S$1000,MATCH('Chi tiết'!B498,Source!$B$1:$B$1000,0)-1+MATCH("Có",INDIRECT("Source!S"&amp;MATCH('Chi tiết'!B498,Source!$B$1:$B$1000,0)&amp;":S"&amp;MATCH('Chi tiết'!B498,Source!$B$1:$B$1000,0)+COUNTIF(Source!$B$1:$B$1000,'Chi tiết'!B498)),0),1))</f>
        <v/>
      </c>
      <c r="V498" s="2" t="str">
        <f>IF(B496="","",IF(N498&lt;='Báo cáo'!$C$9,N498,""))</f>
        <v/>
      </c>
    </row>
    <row r="499" spans="1:22" x14ac:dyDescent="0.25">
      <c r="A499" t="str">
        <v/>
      </c>
      <c r="B499" t="str">
        <v/>
      </c>
      <c r="C499" s="21" t="str">
        <v/>
      </c>
      <c r="D499" s="21" t="str">
        <v/>
      </c>
      <c r="E499" s="21" t="str">
        <v/>
      </c>
      <c r="F499" s="21" t="str">
        <v/>
      </c>
      <c r="G499" s="21" t="str">
        <v/>
      </c>
      <c r="H499" s="21" t="str">
        <v/>
      </c>
      <c r="I499" s="21" t="str">
        <v/>
      </c>
      <c r="J499" s="21" t="str">
        <v/>
      </c>
      <c r="K499" s="21" t="str">
        <v/>
      </c>
      <c r="L499" s="23" t="str">
        <f t="shared" si="42"/>
        <v/>
      </c>
      <c r="M499" s="24" t="str">
        <f t="shared" si="43"/>
        <v/>
      </c>
      <c r="N499" s="15" t="str">
        <f t="shared" si="44"/>
        <v/>
      </c>
      <c r="O499" s="23" t="str">
        <f t="shared" si="45"/>
        <v/>
      </c>
      <c r="P499" s="23" t="str">
        <f>IF(B499="","",
IF(NOT(ISNUMBER(H499)),"Vắng",
IF(C499=1,IF(INDEX(Source!$A$1:$Q$1000,MATCH('Chi tiết'!B499,Source!$B$1:$B$1000,0),16)&lt;'Báo cáo'!$C$5,"Đi làm","Chốt trễ"),
IF(AND(C499=2,O499="Chốt trễ"),IF(INDEX(Source!$A$1:$Q$1000,MATCH('Chi tiết'!B499,Source!$B$1:$B$1000,0)+1,16)&lt;'Báo cáo'!$C$5,"Đi làm","Chốt trễ"),
IF(AND(C499=12,O499="Đi làm"),IF(INDEX(Source!$A$1:$Q$1000,MATCH('Chi tiết'!B499,Source!$B$1:$B$1000,0)+COUNTIFS(Source!$B$1:$B$1000,B499,Source!$Q$1:$Q$1000,"Sáng"),16)&lt;'Báo cáo'!$C$5,"Đi làm","Chốt trễ"),IF(O499="Chốt trễ",IF(INDEX(Source!$A$1:$Q$1000,MATCH('Chi tiết'!B499,Source!$B$1:$B$1000,0)+1,16)&lt;'Báo cáo'!$C$5,"Đi làm","Chốt trễ"),IF(INDEX(Source!$A$1:$Q$1000,MATCH('Chi tiết'!B499,Source!$B$1:$B$1000,0)+COUNTIFS(Source!$B$1:$B$1000,B499,Source!$Q$1:$Q$1000,"Sáng"),16)&lt;'Báo cáo'!$C$5,"Đi làm","Chốt trễ")))))))</f>
        <v/>
      </c>
      <c r="Q499" s="23" t="str">
        <f t="shared" si="46"/>
        <v/>
      </c>
      <c r="R499" s="14" t="str">
        <f t="shared" si="47"/>
        <v/>
      </c>
      <c r="S499" t="str">
        <f>IF(OR(_xlfn.NUMBERVALUE(E499)&gt;='Báo cáo'!$C$6,_xlfn.NUMBERVALUE(I499)&gt;='Báo cáo'!$C$6),CONCATENATE(_xlfn.NUMBERVALUE(E499),"/",_xlfn.NUMBERVALUE(I499)),"")</f>
        <v/>
      </c>
      <c r="T499" t="str">
        <f>IF(Q499="Vắng","",IF(M499&lt;='Báo cáo'!$C$7,M499,""))</f>
        <v/>
      </c>
      <c r="U499" t="str">
        <f ca="1">IF(COUNTIFS(Source!$B$1:$B$1000,'Chi tiết'!B499,Source!$S$1:$S$1000,"Có")=0,"",INDEX(Source!$A$1:$S$1000,MATCH('Chi tiết'!B499,Source!$B$1:$B$1000,0)-1+MATCH("Có",INDIRECT("Source!S"&amp;MATCH('Chi tiết'!B499,Source!$B$1:$B$1000,0)&amp;":S"&amp;MATCH('Chi tiết'!B499,Source!$B$1:$B$1000,0)+COUNTIF(Source!$B$1:$B$1000,'Chi tiết'!B499)),0),1))</f>
        <v/>
      </c>
      <c r="V499" s="2" t="str">
        <f>IF(B497="","",IF(N499&lt;='Báo cáo'!$C$9,N499,""))</f>
        <v/>
      </c>
    </row>
    <row r="500" spans="1:22" x14ac:dyDescent="0.25">
      <c r="A500" t="str">
        <v/>
      </c>
      <c r="B500" t="str">
        <v/>
      </c>
      <c r="C500" s="21" t="str">
        <v/>
      </c>
      <c r="D500" s="21" t="str">
        <v/>
      </c>
      <c r="E500" s="21" t="str">
        <v/>
      </c>
      <c r="F500" s="21" t="str">
        <v/>
      </c>
      <c r="G500" s="21" t="str">
        <v/>
      </c>
      <c r="H500" s="21" t="str">
        <v/>
      </c>
      <c r="I500" s="21" t="str">
        <v/>
      </c>
      <c r="J500" s="21" t="str">
        <v/>
      </c>
      <c r="K500" s="21" t="str">
        <v/>
      </c>
      <c r="L500" s="23" t="str">
        <f t="shared" si="42"/>
        <v/>
      </c>
      <c r="M500" s="24" t="str">
        <f t="shared" si="43"/>
        <v/>
      </c>
      <c r="N500" s="15" t="str">
        <f t="shared" si="44"/>
        <v/>
      </c>
      <c r="O500" s="23" t="str">
        <f t="shared" si="45"/>
        <v/>
      </c>
      <c r="P500" s="23" t="str">
        <f>IF(B500="","",
IF(NOT(ISNUMBER(H500)),"Vắng",
IF(C500=1,IF(INDEX(Source!$A$1:$Q$1000,MATCH('Chi tiết'!B500,Source!$B$1:$B$1000,0),16)&lt;'Báo cáo'!$C$5,"Đi làm","Chốt trễ"),
IF(AND(C500=2,O500="Chốt trễ"),IF(INDEX(Source!$A$1:$Q$1000,MATCH('Chi tiết'!B500,Source!$B$1:$B$1000,0)+1,16)&lt;'Báo cáo'!$C$5,"Đi làm","Chốt trễ"),
IF(AND(C500=12,O500="Đi làm"),IF(INDEX(Source!$A$1:$Q$1000,MATCH('Chi tiết'!B500,Source!$B$1:$B$1000,0)+COUNTIFS(Source!$B$1:$B$1000,B500,Source!$Q$1:$Q$1000,"Sáng"),16)&lt;'Báo cáo'!$C$5,"Đi làm","Chốt trễ"),IF(O500="Chốt trễ",IF(INDEX(Source!$A$1:$Q$1000,MATCH('Chi tiết'!B500,Source!$B$1:$B$1000,0)+1,16)&lt;'Báo cáo'!$C$5,"Đi làm","Chốt trễ"),IF(INDEX(Source!$A$1:$Q$1000,MATCH('Chi tiết'!B500,Source!$B$1:$B$1000,0)+COUNTIFS(Source!$B$1:$B$1000,B500,Source!$Q$1:$Q$1000,"Sáng"),16)&lt;'Báo cáo'!$C$5,"Đi làm","Chốt trễ")))))))</f>
        <v/>
      </c>
      <c r="Q500" s="23" t="str">
        <f t="shared" si="46"/>
        <v/>
      </c>
      <c r="R500" s="14" t="str">
        <f t="shared" si="47"/>
        <v/>
      </c>
      <c r="S500" t="str">
        <f>IF(OR(_xlfn.NUMBERVALUE(E500)&gt;='Báo cáo'!$C$6,_xlfn.NUMBERVALUE(I500)&gt;='Báo cáo'!$C$6),CONCATENATE(_xlfn.NUMBERVALUE(E500),"/",_xlfn.NUMBERVALUE(I500)),"")</f>
        <v/>
      </c>
      <c r="T500" t="str">
        <f>IF(Q500="Vắng","",IF(M500&lt;='Báo cáo'!$C$7,M500,""))</f>
        <v/>
      </c>
      <c r="U500" t="str">
        <f ca="1">IF(COUNTIFS(Source!$B$1:$B$1000,'Chi tiết'!B500,Source!$S$1:$S$1000,"Có")=0,"",INDEX(Source!$A$1:$S$1000,MATCH('Chi tiết'!B500,Source!$B$1:$B$1000,0)-1+MATCH("Có",INDIRECT("Source!S"&amp;MATCH('Chi tiết'!B500,Source!$B$1:$B$1000,0)&amp;":S"&amp;MATCH('Chi tiết'!B500,Source!$B$1:$B$1000,0)+COUNTIF(Source!$B$1:$B$1000,'Chi tiết'!B500)),0),1))</f>
        <v/>
      </c>
      <c r="V500" s="2" t="str">
        <f>IF(B498="","",IF(N500&lt;='Báo cáo'!$C$9,N500,""))</f>
        <v/>
      </c>
    </row>
    <row r="501" spans="1:22" x14ac:dyDescent="0.25">
      <c r="A501" t="str">
        <v/>
      </c>
      <c r="B501" t="str">
        <v/>
      </c>
      <c r="C501" s="21" t="str">
        <v/>
      </c>
      <c r="D501" s="21" t="str">
        <v/>
      </c>
      <c r="E501" s="21" t="str">
        <v/>
      </c>
      <c r="F501" s="21" t="str">
        <v/>
      </c>
      <c r="G501" s="21" t="str">
        <v/>
      </c>
      <c r="H501" s="21" t="str">
        <v/>
      </c>
      <c r="I501" s="21" t="str">
        <v/>
      </c>
      <c r="J501" s="21" t="str">
        <v/>
      </c>
      <c r="K501" s="21" t="str">
        <v/>
      </c>
      <c r="L501" s="23" t="str">
        <f t="shared" si="42"/>
        <v/>
      </c>
      <c r="M501" s="24" t="str">
        <f t="shared" si="43"/>
        <v/>
      </c>
      <c r="N501" s="15" t="str">
        <f t="shared" si="44"/>
        <v/>
      </c>
      <c r="O501" s="23" t="str">
        <f t="shared" si="45"/>
        <v/>
      </c>
      <c r="P501" s="23" t="str">
        <f>IF(B501="","",
IF(NOT(ISNUMBER(H501)),"Vắng",
IF(C501=1,IF(INDEX(Source!$A$1:$Q$1000,MATCH('Chi tiết'!B501,Source!$B$1:$B$1000,0),16)&lt;'Báo cáo'!$C$5,"Đi làm","Chốt trễ"),
IF(AND(C501=2,O501="Chốt trễ"),IF(INDEX(Source!$A$1:$Q$1000,MATCH('Chi tiết'!B501,Source!$B$1:$B$1000,0)+1,16)&lt;'Báo cáo'!$C$5,"Đi làm","Chốt trễ"),
IF(AND(C501=12,O501="Đi làm"),IF(INDEX(Source!$A$1:$Q$1000,MATCH('Chi tiết'!B501,Source!$B$1:$B$1000,0)+COUNTIFS(Source!$B$1:$B$1000,B501,Source!$Q$1:$Q$1000,"Sáng"),16)&lt;'Báo cáo'!$C$5,"Đi làm","Chốt trễ"),IF(O501="Chốt trễ",IF(INDEX(Source!$A$1:$Q$1000,MATCH('Chi tiết'!B501,Source!$B$1:$B$1000,0)+1,16)&lt;'Báo cáo'!$C$5,"Đi làm","Chốt trễ"),IF(INDEX(Source!$A$1:$Q$1000,MATCH('Chi tiết'!B501,Source!$B$1:$B$1000,0)+COUNTIFS(Source!$B$1:$B$1000,B501,Source!$Q$1:$Q$1000,"Sáng"),16)&lt;'Báo cáo'!$C$5,"Đi làm","Chốt trễ")))))))</f>
        <v/>
      </c>
      <c r="Q501" s="23" t="str">
        <f t="shared" si="46"/>
        <v/>
      </c>
      <c r="R501" s="14" t="str">
        <f t="shared" si="47"/>
        <v/>
      </c>
      <c r="S501" t="str">
        <f>IF(OR(_xlfn.NUMBERVALUE(E501)&gt;='Báo cáo'!$C$6,_xlfn.NUMBERVALUE(I501)&gt;='Báo cáo'!$C$6),CONCATENATE(_xlfn.NUMBERVALUE(E501),"/",_xlfn.NUMBERVALUE(I501)),"")</f>
        <v/>
      </c>
      <c r="T501" t="str">
        <f>IF(Q501="Vắng","",IF(M501&lt;='Báo cáo'!$C$7,M501,""))</f>
        <v/>
      </c>
      <c r="U501" t="str">
        <f ca="1">IF(COUNTIFS(Source!$B$1:$B$1000,'Chi tiết'!B501,Source!$S$1:$S$1000,"Có")=0,"",INDEX(Source!$A$1:$S$1000,MATCH('Chi tiết'!B501,Source!$B$1:$B$1000,0)-1+MATCH("Có",INDIRECT("Source!S"&amp;MATCH('Chi tiết'!B501,Source!$B$1:$B$1000,0)&amp;":S"&amp;MATCH('Chi tiết'!B501,Source!$B$1:$B$1000,0)+COUNTIF(Source!$B$1:$B$1000,'Chi tiết'!B501)),0),1))</f>
        <v/>
      </c>
      <c r="V501" s="2" t="str">
        <f>IF(B499="","",IF(N501&lt;='Báo cáo'!$C$9,N501,""))</f>
        <v/>
      </c>
    </row>
    <row r="502" spans="1:22" x14ac:dyDescent="0.25">
      <c r="A502" t="str">
        <v/>
      </c>
      <c r="B502" t="str">
        <v/>
      </c>
      <c r="C502" s="21" t="str">
        <v/>
      </c>
      <c r="D502" s="21" t="str">
        <v/>
      </c>
      <c r="E502" s="21" t="str">
        <v/>
      </c>
      <c r="F502" s="21" t="str">
        <v/>
      </c>
      <c r="G502" s="21" t="str">
        <v/>
      </c>
      <c r="H502" s="21" t="str">
        <v/>
      </c>
      <c r="I502" s="21" t="str">
        <v/>
      </c>
      <c r="J502" s="21" t="str">
        <v/>
      </c>
      <c r="K502" s="21" t="str">
        <v/>
      </c>
      <c r="L502" s="23" t="str">
        <f t="shared" si="42"/>
        <v/>
      </c>
      <c r="M502" s="24" t="str">
        <f t="shared" si="43"/>
        <v/>
      </c>
      <c r="N502" s="15" t="str">
        <f t="shared" si="44"/>
        <v/>
      </c>
      <c r="O502" s="23" t="str">
        <f t="shared" si="45"/>
        <v/>
      </c>
      <c r="P502" s="23" t="str">
        <f>IF(B502="","",
IF(NOT(ISNUMBER(H502)),"Vắng",
IF(C502=1,IF(INDEX(Source!$A$1:$Q$1000,MATCH('Chi tiết'!B502,Source!$B$1:$B$1000,0),16)&lt;'Báo cáo'!$C$5,"Đi làm","Chốt trễ"),
IF(AND(C502=2,O502="Chốt trễ"),IF(INDEX(Source!$A$1:$Q$1000,MATCH('Chi tiết'!B502,Source!$B$1:$B$1000,0)+1,16)&lt;'Báo cáo'!$C$5,"Đi làm","Chốt trễ"),
IF(AND(C502=12,O502="Đi làm"),IF(INDEX(Source!$A$1:$Q$1000,MATCH('Chi tiết'!B502,Source!$B$1:$B$1000,0)+COUNTIFS(Source!$B$1:$B$1000,B502,Source!$Q$1:$Q$1000,"Sáng"),16)&lt;'Báo cáo'!$C$5,"Đi làm","Chốt trễ"),IF(O502="Chốt trễ",IF(INDEX(Source!$A$1:$Q$1000,MATCH('Chi tiết'!B502,Source!$B$1:$B$1000,0)+1,16)&lt;'Báo cáo'!$C$5,"Đi làm","Chốt trễ"),IF(INDEX(Source!$A$1:$Q$1000,MATCH('Chi tiết'!B502,Source!$B$1:$B$1000,0)+COUNTIFS(Source!$B$1:$B$1000,B502,Source!$Q$1:$Q$1000,"Sáng"),16)&lt;'Báo cáo'!$C$5,"Đi làm","Chốt trễ")))))))</f>
        <v/>
      </c>
      <c r="Q502" s="23" t="str">
        <f t="shared" si="46"/>
        <v/>
      </c>
      <c r="R502" s="14" t="str">
        <f t="shared" si="47"/>
        <v/>
      </c>
      <c r="S502" t="str">
        <f>IF(OR(_xlfn.NUMBERVALUE(E502)&gt;='Báo cáo'!$C$6,_xlfn.NUMBERVALUE(I502)&gt;='Báo cáo'!$C$6),CONCATENATE(_xlfn.NUMBERVALUE(E502),"/",_xlfn.NUMBERVALUE(I502)),"")</f>
        <v/>
      </c>
      <c r="T502" t="str">
        <f>IF(Q502="Vắng","",IF(M502&lt;='Báo cáo'!$C$7,M502,""))</f>
        <v/>
      </c>
      <c r="U502" t="str">
        <f ca="1">IF(COUNTIFS(Source!$B$1:$B$1000,'Chi tiết'!B502,Source!$S$1:$S$1000,"Có")=0,"",INDEX(Source!$A$1:$S$1000,MATCH('Chi tiết'!B502,Source!$B$1:$B$1000,0)-1+MATCH("Có",INDIRECT("Source!S"&amp;MATCH('Chi tiết'!B502,Source!$B$1:$B$1000,0)&amp;":S"&amp;MATCH('Chi tiết'!B502,Source!$B$1:$B$1000,0)+COUNTIF(Source!$B$1:$B$1000,'Chi tiết'!B502)),0),1))</f>
        <v/>
      </c>
      <c r="V502" s="2" t="str">
        <f>IF(B500="","",IF(N502&lt;='Báo cáo'!$C$9,N502,""))</f>
        <v/>
      </c>
    </row>
    <row r="503" spans="1:22" x14ac:dyDescent="0.25">
      <c r="A503" t="str">
        <v/>
      </c>
      <c r="B503" t="str">
        <v/>
      </c>
      <c r="C503" s="21" t="str">
        <v/>
      </c>
      <c r="D503" s="21" t="str">
        <v/>
      </c>
      <c r="E503" s="21" t="str">
        <v/>
      </c>
      <c r="F503" s="21" t="str">
        <v/>
      </c>
      <c r="G503" s="21" t="str">
        <v/>
      </c>
      <c r="H503" s="21" t="str">
        <v/>
      </c>
      <c r="I503" s="21" t="str">
        <v/>
      </c>
      <c r="J503" s="21" t="str">
        <v/>
      </c>
      <c r="K503" s="21" t="str">
        <v/>
      </c>
      <c r="L503" s="23" t="str">
        <f t="shared" si="42"/>
        <v/>
      </c>
      <c r="M503" s="24" t="str">
        <f t="shared" si="43"/>
        <v/>
      </c>
      <c r="N503" s="15" t="str">
        <f t="shared" si="44"/>
        <v/>
      </c>
      <c r="O503" s="23" t="str">
        <f t="shared" si="45"/>
        <v/>
      </c>
      <c r="P503" s="23" t="str">
        <f>IF(B503="","",
IF(NOT(ISNUMBER(H503)),"Vắng",
IF(C503=1,IF(INDEX(Source!$A$1:$Q$1000,MATCH('Chi tiết'!B503,Source!$B$1:$B$1000,0),16)&lt;'Báo cáo'!$C$5,"Đi làm","Chốt trễ"),
IF(AND(C503=2,O503="Chốt trễ"),IF(INDEX(Source!$A$1:$Q$1000,MATCH('Chi tiết'!B503,Source!$B$1:$B$1000,0)+1,16)&lt;'Báo cáo'!$C$5,"Đi làm","Chốt trễ"),
IF(AND(C503=12,O503="Đi làm"),IF(INDEX(Source!$A$1:$Q$1000,MATCH('Chi tiết'!B503,Source!$B$1:$B$1000,0)+COUNTIFS(Source!$B$1:$B$1000,B503,Source!$Q$1:$Q$1000,"Sáng"),16)&lt;'Báo cáo'!$C$5,"Đi làm","Chốt trễ"),IF(O503="Chốt trễ",IF(INDEX(Source!$A$1:$Q$1000,MATCH('Chi tiết'!B503,Source!$B$1:$B$1000,0)+1,16)&lt;'Báo cáo'!$C$5,"Đi làm","Chốt trễ"),IF(INDEX(Source!$A$1:$Q$1000,MATCH('Chi tiết'!B503,Source!$B$1:$B$1000,0)+COUNTIFS(Source!$B$1:$B$1000,B503,Source!$Q$1:$Q$1000,"Sáng"),16)&lt;'Báo cáo'!$C$5,"Đi làm","Chốt trễ")))))))</f>
        <v/>
      </c>
      <c r="Q503" s="23" t="str">
        <f t="shared" si="46"/>
        <v/>
      </c>
      <c r="R503" s="14" t="str">
        <f t="shared" si="47"/>
        <v/>
      </c>
      <c r="S503" t="str">
        <f>IF(OR(_xlfn.NUMBERVALUE(E503)&gt;='Báo cáo'!$C$6,_xlfn.NUMBERVALUE(I503)&gt;='Báo cáo'!$C$6),CONCATENATE(_xlfn.NUMBERVALUE(E503),"/",_xlfn.NUMBERVALUE(I503)),"")</f>
        <v/>
      </c>
      <c r="T503" t="str">
        <f>IF(Q503="Vắng","",IF(M503&lt;='Báo cáo'!$C$7,M503,""))</f>
        <v/>
      </c>
      <c r="U503" t="str">
        <f ca="1">IF(COUNTIFS(Source!$B$1:$B$1000,'Chi tiết'!B503,Source!$S$1:$S$1000,"Có")=0,"",INDEX(Source!$A$1:$S$1000,MATCH('Chi tiết'!B503,Source!$B$1:$B$1000,0)-1+MATCH("Có",INDIRECT("Source!S"&amp;MATCH('Chi tiết'!B503,Source!$B$1:$B$1000,0)&amp;":S"&amp;MATCH('Chi tiết'!B503,Source!$B$1:$B$1000,0)+COUNTIF(Source!$B$1:$B$1000,'Chi tiết'!B503)),0),1))</f>
        <v/>
      </c>
      <c r="V503" s="2" t="str">
        <f>IF(B501="","",IF(N503&lt;='Báo cáo'!$C$9,N503,""))</f>
        <v/>
      </c>
    </row>
    <row r="504" spans="1:22" x14ac:dyDescent="0.25">
      <c r="A504" t="str">
        <v/>
      </c>
      <c r="B504" t="str">
        <v/>
      </c>
      <c r="C504" s="21" t="str">
        <v/>
      </c>
      <c r="D504" s="21" t="str">
        <v/>
      </c>
      <c r="E504" s="21" t="str">
        <v/>
      </c>
      <c r="F504" s="21" t="str">
        <v/>
      </c>
      <c r="G504" s="21" t="str">
        <v/>
      </c>
      <c r="H504" s="21" t="str">
        <v/>
      </c>
      <c r="I504" s="21" t="str">
        <v/>
      </c>
      <c r="J504" s="21" t="str">
        <v/>
      </c>
      <c r="K504" s="21" t="str">
        <v/>
      </c>
      <c r="L504" s="23" t="str">
        <f t="shared" si="42"/>
        <v/>
      </c>
      <c r="M504" s="24" t="str">
        <f t="shared" si="43"/>
        <v/>
      </c>
      <c r="N504" s="15" t="str">
        <f t="shared" si="44"/>
        <v/>
      </c>
      <c r="O504" s="23" t="str">
        <f t="shared" si="45"/>
        <v/>
      </c>
      <c r="P504" s="23" t="str">
        <f>IF(B504="","",
IF(NOT(ISNUMBER(H504)),"Vắng",
IF(C504=1,IF(INDEX(Source!$A$1:$Q$1000,MATCH('Chi tiết'!B504,Source!$B$1:$B$1000,0),16)&lt;'Báo cáo'!$C$5,"Đi làm","Chốt trễ"),
IF(AND(C504=2,O504="Chốt trễ"),IF(INDEX(Source!$A$1:$Q$1000,MATCH('Chi tiết'!B504,Source!$B$1:$B$1000,0)+1,16)&lt;'Báo cáo'!$C$5,"Đi làm","Chốt trễ"),
IF(AND(C504=12,O504="Đi làm"),IF(INDEX(Source!$A$1:$Q$1000,MATCH('Chi tiết'!B504,Source!$B$1:$B$1000,0)+COUNTIFS(Source!$B$1:$B$1000,B504,Source!$Q$1:$Q$1000,"Sáng"),16)&lt;'Báo cáo'!$C$5,"Đi làm","Chốt trễ"),IF(O504="Chốt trễ",IF(INDEX(Source!$A$1:$Q$1000,MATCH('Chi tiết'!B504,Source!$B$1:$B$1000,0)+1,16)&lt;'Báo cáo'!$C$5,"Đi làm","Chốt trễ"),IF(INDEX(Source!$A$1:$Q$1000,MATCH('Chi tiết'!B504,Source!$B$1:$B$1000,0)+COUNTIFS(Source!$B$1:$B$1000,B504,Source!$Q$1:$Q$1000,"Sáng"),16)&lt;'Báo cáo'!$C$5,"Đi làm","Chốt trễ")))))))</f>
        <v/>
      </c>
      <c r="Q504" s="23" t="str">
        <f t="shared" si="46"/>
        <v/>
      </c>
      <c r="R504" s="14" t="str">
        <f t="shared" si="47"/>
        <v/>
      </c>
      <c r="S504" t="str">
        <f>IF(OR(_xlfn.NUMBERVALUE(E504)&gt;='Báo cáo'!$C$6,_xlfn.NUMBERVALUE(I504)&gt;='Báo cáo'!$C$6),CONCATENATE(_xlfn.NUMBERVALUE(E504),"/",_xlfn.NUMBERVALUE(I504)),"")</f>
        <v/>
      </c>
      <c r="T504" t="str">
        <f>IF(Q504="Vắng","",IF(M504&lt;='Báo cáo'!$C$7,M504,""))</f>
        <v/>
      </c>
      <c r="U504" t="str">
        <f ca="1">IF(COUNTIFS(Source!$B$1:$B$1000,'Chi tiết'!B504,Source!$S$1:$S$1000,"Có")=0,"",INDEX(Source!$A$1:$S$1000,MATCH('Chi tiết'!B504,Source!$B$1:$B$1000,0)-1+MATCH("Có",INDIRECT("Source!S"&amp;MATCH('Chi tiết'!B504,Source!$B$1:$B$1000,0)&amp;":S"&amp;MATCH('Chi tiết'!B504,Source!$B$1:$B$1000,0)+COUNTIF(Source!$B$1:$B$1000,'Chi tiết'!B504)),0),1))</f>
        <v/>
      </c>
      <c r="V504" s="2" t="str">
        <f>IF(B502="","",IF(N504&lt;='Báo cáo'!$C$9,N504,""))</f>
        <v/>
      </c>
    </row>
    <row r="505" spans="1:22" x14ac:dyDescent="0.25">
      <c r="A505" t="str">
        <v/>
      </c>
      <c r="B505" t="str">
        <v/>
      </c>
      <c r="C505" s="21" t="str">
        <v/>
      </c>
      <c r="D505" s="21" t="str">
        <v/>
      </c>
      <c r="E505" s="21" t="str">
        <v/>
      </c>
      <c r="F505" s="21" t="str">
        <v/>
      </c>
      <c r="G505" s="21" t="str">
        <v/>
      </c>
      <c r="H505" s="21" t="str">
        <v/>
      </c>
      <c r="I505" s="21" t="str">
        <v/>
      </c>
      <c r="J505" s="21" t="str">
        <v/>
      </c>
      <c r="K505" s="21" t="str">
        <v/>
      </c>
      <c r="L505" s="23" t="str">
        <f t="shared" si="42"/>
        <v/>
      </c>
      <c r="M505" s="24" t="str">
        <f t="shared" si="43"/>
        <v/>
      </c>
      <c r="N505" s="15" t="str">
        <f t="shared" si="44"/>
        <v/>
      </c>
      <c r="O505" s="23" t="str">
        <f t="shared" si="45"/>
        <v/>
      </c>
      <c r="P505" s="23" t="str">
        <f>IF(B505="","",
IF(NOT(ISNUMBER(H505)),"Vắng",
IF(C505=1,IF(INDEX(Source!$A$1:$Q$1000,MATCH('Chi tiết'!B505,Source!$B$1:$B$1000,0),16)&lt;'Báo cáo'!$C$5,"Đi làm","Chốt trễ"),
IF(AND(C505=2,O505="Chốt trễ"),IF(INDEX(Source!$A$1:$Q$1000,MATCH('Chi tiết'!B505,Source!$B$1:$B$1000,0)+1,16)&lt;'Báo cáo'!$C$5,"Đi làm","Chốt trễ"),
IF(AND(C505=12,O505="Đi làm"),IF(INDEX(Source!$A$1:$Q$1000,MATCH('Chi tiết'!B505,Source!$B$1:$B$1000,0)+COUNTIFS(Source!$B$1:$B$1000,B505,Source!$Q$1:$Q$1000,"Sáng"),16)&lt;'Báo cáo'!$C$5,"Đi làm","Chốt trễ"),IF(O505="Chốt trễ",IF(INDEX(Source!$A$1:$Q$1000,MATCH('Chi tiết'!B505,Source!$B$1:$B$1000,0)+1,16)&lt;'Báo cáo'!$C$5,"Đi làm","Chốt trễ"),IF(INDEX(Source!$A$1:$Q$1000,MATCH('Chi tiết'!B505,Source!$B$1:$B$1000,0)+COUNTIFS(Source!$B$1:$B$1000,B505,Source!$Q$1:$Q$1000,"Sáng"),16)&lt;'Báo cáo'!$C$5,"Đi làm","Chốt trễ")))))))</f>
        <v/>
      </c>
      <c r="Q505" s="23" t="str">
        <f t="shared" si="46"/>
        <v/>
      </c>
      <c r="R505" s="14" t="str">
        <f t="shared" si="47"/>
        <v/>
      </c>
      <c r="S505" t="str">
        <f>IF(OR(_xlfn.NUMBERVALUE(E505)&gt;='Báo cáo'!$C$6,_xlfn.NUMBERVALUE(I505)&gt;='Báo cáo'!$C$6),CONCATENATE(_xlfn.NUMBERVALUE(E505),"/",_xlfn.NUMBERVALUE(I505)),"")</f>
        <v/>
      </c>
      <c r="T505" t="str">
        <f>IF(Q505="Vắng","",IF(M505&lt;='Báo cáo'!$C$7,M505,""))</f>
        <v/>
      </c>
      <c r="U505" t="str">
        <f ca="1">IF(COUNTIFS(Source!$B$1:$B$1000,'Chi tiết'!B505,Source!$S$1:$S$1000,"Có")=0,"",INDEX(Source!$A$1:$S$1000,MATCH('Chi tiết'!B505,Source!$B$1:$B$1000,0)-1+MATCH("Có",INDIRECT("Source!S"&amp;MATCH('Chi tiết'!B505,Source!$B$1:$B$1000,0)&amp;":S"&amp;MATCH('Chi tiết'!B505,Source!$B$1:$B$1000,0)+COUNTIF(Source!$B$1:$B$1000,'Chi tiết'!B505)),0),1))</f>
        <v/>
      </c>
      <c r="V505" s="2" t="str">
        <f>IF(B503="","",IF(N505&lt;='Báo cáo'!$C$9,N505,""))</f>
        <v/>
      </c>
    </row>
    <row r="506" spans="1:22" x14ac:dyDescent="0.25">
      <c r="A506" t="str">
        <v/>
      </c>
      <c r="B506" t="str">
        <v/>
      </c>
      <c r="C506" s="21" t="str">
        <v/>
      </c>
      <c r="D506" s="21" t="str">
        <v/>
      </c>
      <c r="E506" s="21" t="str">
        <v/>
      </c>
      <c r="F506" s="21" t="str">
        <v/>
      </c>
      <c r="G506" s="21" t="str">
        <v/>
      </c>
      <c r="H506" s="21" t="str">
        <v/>
      </c>
      <c r="I506" s="21" t="str">
        <v/>
      </c>
      <c r="J506" s="21" t="str">
        <v/>
      </c>
      <c r="K506" s="21" t="str">
        <v/>
      </c>
      <c r="L506" s="23" t="str">
        <f t="shared" si="42"/>
        <v/>
      </c>
      <c r="M506" s="24" t="str">
        <f t="shared" si="43"/>
        <v/>
      </c>
      <c r="N506" s="15" t="str">
        <f t="shared" si="44"/>
        <v/>
      </c>
      <c r="O506" s="23" t="str">
        <f t="shared" si="45"/>
        <v/>
      </c>
      <c r="P506" s="23" t="str">
        <f>IF(B506="","",
IF(NOT(ISNUMBER(H506)),"Vắng",
IF(C506=1,IF(INDEX(Source!$A$1:$Q$1000,MATCH('Chi tiết'!B506,Source!$B$1:$B$1000,0),16)&lt;'Báo cáo'!$C$5,"Đi làm","Chốt trễ"),
IF(AND(C506=2,O506="Chốt trễ"),IF(INDEX(Source!$A$1:$Q$1000,MATCH('Chi tiết'!B506,Source!$B$1:$B$1000,0)+1,16)&lt;'Báo cáo'!$C$5,"Đi làm","Chốt trễ"),
IF(AND(C506=12,O506="Đi làm"),IF(INDEX(Source!$A$1:$Q$1000,MATCH('Chi tiết'!B506,Source!$B$1:$B$1000,0)+COUNTIFS(Source!$B$1:$B$1000,B506,Source!$Q$1:$Q$1000,"Sáng"),16)&lt;'Báo cáo'!$C$5,"Đi làm","Chốt trễ"),IF(O506="Chốt trễ",IF(INDEX(Source!$A$1:$Q$1000,MATCH('Chi tiết'!B506,Source!$B$1:$B$1000,0)+1,16)&lt;'Báo cáo'!$C$5,"Đi làm","Chốt trễ"),IF(INDEX(Source!$A$1:$Q$1000,MATCH('Chi tiết'!B506,Source!$B$1:$B$1000,0)+COUNTIFS(Source!$B$1:$B$1000,B506,Source!$Q$1:$Q$1000,"Sáng"),16)&lt;'Báo cáo'!$C$5,"Đi làm","Chốt trễ")))))))</f>
        <v/>
      </c>
      <c r="Q506" s="23" t="str">
        <f t="shared" si="46"/>
        <v/>
      </c>
      <c r="R506" s="14" t="str">
        <f t="shared" si="47"/>
        <v/>
      </c>
      <c r="S506" t="str">
        <f>IF(OR(_xlfn.NUMBERVALUE(E506)&gt;='Báo cáo'!$C$6,_xlfn.NUMBERVALUE(I506)&gt;='Báo cáo'!$C$6),CONCATENATE(_xlfn.NUMBERVALUE(E506),"/",_xlfn.NUMBERVALUE(I506)),"")</f>
        <v/>
      </c>
      <c r="T506" t="str">
        <f>IF(Q506="Vắng","",IF(M506&lt;='Báo cáo'!$C$7,M506,""))</f>
        <v/>
      </c>
      <c r="U506" t="str">
        <f ca="1">IF(COUNTIFS(Source!$B$1:$B$1000,'Chi tiết'!B506,Source!$S$1:$S$1000,"Có")=0,"",INDEX(Source!$A$1:$S$1000,MATCH('Chi tiết'!B506,Source!$B$1:$B$1000,0)-1+MATCH("Có",INDIRECT("Source!S"&amp;MATCH('Chi tiết'!B506,Source!$B$1:$B$1000,0)&amp;":S"&amp;MATCH('Chi tiết'!B506,Source!$B$1:$B$1000,0)+COUNTIF(Source!$B$1:$B$1000,'Chi tiết'!B506)),0),1))</f>
        <v/>
      </c>
      <c r="V506" s="2" t="str">
        <f>IF(B504="","",IF(N506&lt;='Báo cáo'!$C$9,N506,""))</f>
        <v/>
      </c>
    </row>
    <row r="507" spans="1:22" x14ac:dyDescent="0.25">
      <c r="A507" t="str">
        <v/>
      </c>
      <c r="B507" t="str">
        <v/>
      </c>
      <c r="C507" s="21" t="str">
        <v/>
      </c>
      <c r="D507" s="21" t="str">
        <v/>
      </c>
      <c r="E507" s="21" t="str">
        <v/>
      </c>
      <c r="F507" s="21" t="str">
        <v/>
      </c>
      <c r="G507" s="21" t="str">
        <v/>
      </c>
      <c r="H507" s="21" t="str">
        <v/>
      </c>
      <c r="I507" s="21" t="str">
        <v/>
      </c>
      <c r="J507" s="21" t="str">
        <v/>
      </c>
      <c r="K507" s="21" t="str">
        <v/>
      </c>
      <c r="L507" s="23" t="str">
        <f t="shared" si="42"/>
        <v/>
      </c>
      <c r="M507" s="24" t="str">
        <f t="shared" si="43"/>
        <v/>
      </c>
      <c r="N507" s="15" t="str">
        <f t="shared" si="44"/>
        <v/>
      </c>
      <c r="O507" s="23" t="str">
        <f t="shared" si="45"/>
        <v/>
      </c>
      <c r="P507" s="23" t="str">
        <f>IF(B507="","",
IF(NOT(ISNUMBER(H507)),"Vắng",
IF(C507=1,IF(INDEX(Source!$A$1:$Q$1000,MATCH('Chi tiết'!B507,Source!$B$1:$B$1000,0),16)&lt;'Báo cáo'!$C$5,"Đi làm","Chốt trễ"),
IF(AND(C507=2,O507="Chốt trễ"),IF(INDEX(Source!$A$1:$Q$1000,MATCH('Chi tiết'!B507,Source!$B$1:$B$1000,0)+1,16)&lt;'Báo cáo'!$C$5,"Đi làm","Chốt trễ"),
IF(AND(C507=12,O507="Đi làm"),IF(INDEX(Source!$A$1:$Q$1000,MATCH('Chi tiết'!B507,Source!$B$1:$B$1000,0)+COUNTIFS(Source!$B$1:$B$1000,B507,Source!$Q$1:$Q$1000,"Sáng"),16)&lt;'Báo cáo'!$C$5,"Đi làm","Chốt trễ"),IF(O507="Chốt trễ",IF(INDEX(Source!$A$1:$Q$1000,MATCH('Chi tiết'!B507,Source!$B$1:$B$1000,0)+1,16)&lt;'Báo cáo'!$C$5,"Đi làm","Chốt trễ"),IF(INDEX(Source!$A$1:$Q$1000,MATCH('Chi tiết'!B507,Source!$B$1:$B$1000,0)+COUNTIFS(Source!$B$1:$B$1000,B507,Source!$Q$1:$Q$1000,"Sáng"),16)&lt;'Báo cáo'!$C$5,"Đi làm","Chốt trễ")))))))</f>
        <v/>
      </c>
      <c r="Q507" s="23" t="str">
        <f t="shared" si="46"/>
        <v/>
      </c>
      <c r="R507" s="14" t="str">
        <f t="shared" si="47"/>
        <v/>
      </c>
      <c r="S507" t="str">
        <f>IF(OR(_xlfn.NUMBERVALUE(E507)&gt;='Báo cáo'!$C$6,_xlfn.NUMBERVALUE(I507)&gt;='Báo cáo'!$C$6),CONCATENATE(_xlfn.NUMBERVALUE(E507),"/",_xlfn.NUMBERVALUE(I507)),"")</f>
        <v/>
      </c>
      <c r="T507" t="str">
        <f>IF(Q507="Vắng","",IF(M507&lt;='Báo cáo'!$C$7,M507,""))</f>
        <v/>
      </c>
      <c r="U507" t="str">
        <f ca="1">IF(COUNTIFS(Source!$B$1:$B$1000,'Chi tiết'!B507,Source!$S$1:$S$1000,"Có")=0,"",INDEX(Source!$A$1:$S$1000,MATCH('Chi tiết'!B507,Source!$B$1:$B$1000,0)-1+MATCH("Có",INDIRECT("Source!S"&amp;MATCH('Chi tiết'!B507,Source!$B$1:$B$1000,0)&amp;":S"&amp;MATCH('Chi tiết'!B507,Source!$B$1:$B$1000,0)+COUNTIF(Source!$B$1:$B$1000,'Chi tiết'!B507)),0),1))</f>
        <v/>
      </c>
      <c r="V507" s="2" t="str">
        <f>IF(B505="","",IF(N507&lt;='Báo cáo'!$C$9,N507,""))</f>
        <v/>
      </c>
    </row>
    <row r="508" spans="1:22" x14ac:dyDescent="0.25">
      <c r="A508" t="str">
        <v/>
      </c>
      <c r="B508" t="str">
        <v/>
      </c>
      <c r="C508" s="21" t="str">
        <v/>
      </c>
      <c r="D508" s="21" t="str">
        <v/>
      </c>
      <c r="E508" s="21" t="str">
        <v/>
      </c>
      <c r="F508" s="21" t="str">
        <v/>
      </c>
      <c r="G508" s="21" t="str">
        <v/>
      </c>
      <c r="H508" s="21" t="str">
        <v/>
      </c>
      <c r="I508" s="21" t="str">
        <v/>
      </c>
      <c r="J508" s="21" t="str">
        <v/>
      </c>
      <c r="K508" s="21" t="str">
        <v/>
      </c>
      <c r="L508" s="23" t="str">
        <f t="shared" si="42"/>
        <v/>
      </c>
      <c r="M508" s="24" t="str">
        <f t="shared" si="43"/>
        <v/>
      </c>
      <c r="N508" s="15" t="str">
        <f t="shared" si="44"/>
        <v/>
      </c>
      <c r="O508" s="23" t="str">
        <f t="shared" si="45"/>
        <v/>
      </c>
      <c r="P508" s="23" t="str">
        <f>IF(B508="","",
IF(NOT(ISNUMBER(H508)),"Vắng",
IF(C508=1,IF(INDEX(Source!$A$1:$Q$1000,MATCH('Chi tiết'!B508,Source!$B$1:$B$1000,0),16)&lt;'Báo cáo'!$C$5,"Đi làm","Chốt trễ"),
IF(AND(C508=2,O508="Chốt trễ"),IF(INDEX(Source!$A$1:$Q$1000,MATCH('Chi tiết'!B508,Source!$B$1:$B$1000,0)+1,16)&lt;'Báo cáo'!$C$5,"Đi làm","Chốt trễ"),
IF(AND(C508=12,O508="Đi làm"),IF(INDEX(Source!$A$1:$Q$1000,MATCH('Chi tiết'!B508,Source!$B$1:$B$1000,0)+COUNTIFS(Source!$B$1:$B$1000,B508,Source!$Q$1:$Q$1000,"Sáng"),16)&lt;'Báo cáo'!$C$5,"Đi làm","Chốt trễ"),IF(O508="Chốt trễ",IF(INDEX(Source!$A$1:$Q$1000,MATCH('Chi tiết'!B508,Source!$B$1:$B$1000,0)+1,16)&lt;'Báo cáo'!$C$5,"Đi làm","Chốt trễ"),IF(INDEX(Source!$A$1:$Q$1000,MATCH('Chi tiết'!B508,Source!$B$1:$B$1000,0)+COUNTIFS(Source!$B$1:$B$1000,B508,Source!$Q$1:$Q$1000,"Sáng"),16)&lt;'Báo cáo'!$C$5,"Đi làm","Chốt trễ")))))))</f>
        <v/>
      </c>
      <c r="Q508" s="23" t="str">
        <f t="shared" si="46"/>
        <v/>
      </c>
      <c r="R508" s="14" t="str">
        <f t="shared" si="47"/>
        <v/>
      </c>
      <c r="S508" t="str">
        <f>IF(OR(_xlfn.NUMBERVALUE(E508)&gt;='Báo cáo'!$C$6,_xlfn.NUMBERVALUE(I508)&gt;='Báo cáo'!$C$6),CONCATENATE(_xlfn.NUMBERVALUE(E508),"/",_xlfn.NUMBERVALUE(I508)),"")</f>
        <v/>
      </c>
      <c r="T508" t="str">
        <f>IF(Q508="Vắng","",IF(M508&lt;='Báo cáo'!$C$7,M508,""))</f>
        <v/>
      </c>
      <c r="U508" t="str">
        <f ca="1">IF(COUNTIFS(Source!$B$1:$B$1000,'Chi tiết'!B508,Source!$S$1:$S$1000,"Có")=0,"",INDEX(Source!$A$1:$S$1000,MATCH('Chi tiết'!B508,Source!$B$1:$B$1000,0)-1+MATCH("Có",INDIRECT("Source!S"&amp;MATCH('Chi tiết'!B508,Source!$B$1:$B$1000,0)&amp;":S"&amp;MATCH('Chi tiết'!B508,Source!$B$1:$B$1000,0)+COUNTIF(Source!$B$1:$B$1000,'Chi tiết'!B508)),0),1))</f>
        <v/>
      </c>
      <c r="V508" s="2" t="str">
        <f>IF(B506="","",IF(N508&lt;='Báo cáo'!$C$9,N508,""))</f>
        <v/>
      </c>
    </row>
    <row r="509" spans="1:22" x14ac:dyDescent="0.25">
      <c r="A509" t="str">
        <v/>
      </c>
      <c r="B509" t="str">
        <v/>
      </c>
      <c r="C509" s="21" t="str">
        <v/>
      </c>
      <c r="D509" s="21" t="str">
        <v/>
      </c>
      <c r="E509" s="21" t="str">
        <v/>
      </c>
      <c r="F509" s="21" t="str">
        <v/>
      </c>
      <c r="G509" s="21" t="str">
        <v/>
      </c>
      <c r="H509" s="21" t="str">
        <v/>
      </c>
      <c r="I509" s="21" t="str">
        <v/>
      </c>
      <c r="J509" s="21" t="str">
        <v/>
      </c>
      <c r="K509" s="21" t="str">
        <v/>
      </c>
      <c r="L509" s="23" t="str">
        <f t="shared" si="42"/>
        <v/>
      </c>
      <c r="M509" s="24" t="str">
        <f t="shared" si="43"/>
        <v/>
      </c>
      <c r="N509" s="15" t="str">
        <f t="shared" si="44"/>
        <v/>
      </c>
      <c r="O509" s="23" t="str">
        <f t="shared" si="45"/>
        <v/>
      </c>
      <c r="P509" s="23" t="str">
        <f>IF(B509="","",
IF(NOT(ISNUMBER(H509)),"Vắng",
IF(C509=1,IF(INDEX(Source!$A$1:$Q$1000,MATCH('Chi tiết'!B509,Source!$B$1:$B$1000,0),16)&lt;'Báo cáo'!$C$5,"Đi làm","Chốt trễ"),
IF(AND(C509=2,O509="Chốt trễ"),IF(INDEX(Source!$A$1:$Q$1000,MATCH('Chi tiết'!B509,Source!$B$1:$B$1000,0)+1,16)&lt;'Báo cáo'!$C$5,"Đi làm","Chốt trễ"),
IF(AND(C509=12,O509="Đi làm"),IF(INDEX(Source!$A$1:$Q$1000,MATCH('Chi tiết'!B509,Source!$B$1:$B$1000,0)+COUNTIFS(Source!$B$1:$B$1000,B509,Source!$Q$1:$Q$1000,"Sáng"),16)&lt;'Báo cáo'!$C$5,"Đi làm","Chốt trễ"),IF(O509="Chốt trễ",IF(INDEX(Source!$A$1:$Q$1000,MATCH('Chi tiết'!B509,Source!$B$1:$B$1000,0)+1,16)&lt;'Báo cáo'!$C$5,"Đi làm","Chốt trễ"),IF(INDEX(Source!$A$1:$Q$1000,MATCH('Chi tiết'!B509,Source!$B$1:$B$1000,0)+COUNTIFS(Source!$B$1:$B$1000,B509,Source!$Q$1:$Q$1000,"Sáng"),16)&lt;'Báo cáo'!$C$5,"Đi làm","Chốt trễ")))))))</f>
        <v/>
      </c>
      <c r="Q509" s="23" t="str">
        <f t="shared" si="46"/>
        <v/>
      </c>
      <c r="R509" s="14" t="str">
        <f t="shared" si="47"/>
        <v/>
      </c>
      <c r="S509" t="str">
        <f>IF(OR(_xlfn.NUMBERVALUE(E509)&gt;='Báo cáo'!$C$6,_xlfn.NUMBERVALUE(I509)&gt;='Báo cáo'!$C$6),CONCATENATE(_xlfn.NUMBERVALUE(E509),"/",_xlfn.NUMBERVALUE(I509)),"")</f>
        <v/>
      </c>
      <c r="T509" t="str">
        <f>IF(Q509="Vắng","",IF(M509&lt;='Báo cáo'!$C$7,M509,""))</f>
        <v/>
      </c>
      <c r="U509" t="str">
        <f ca="1">IF(COUNTIFS(Source!$B$1:$B$1000,'Chi tiết'!B509,Source!$S$1:$S$1000,"Có")=0,"",INDEX(Source!$A$1:$S$1000,MATCH('Chi tiết'!B509,Source!$B$1:$B$1000,0)-1+MATCH("Có",INDIRECT("Source!S"&amp;MATCH('Chi tiết'!B509,Source!$B$1:$B$1000,0)&amp;":S"&amp;MATCH('Chi tiết'!B509,Source!$B$1:$B$1000,0)+COUNTIF(Source!$B$1:$B$1000,'Chi tiết'!B509)),0),1))</f>
        <v/>
      </c>
      <c r="V509" s="2" t="str">
        <f>IF(B507="","",IF(N509&lt;='Báo cáo'!$C$9,N509,""))</f>
        <v/>
      </c>
    </row>
    <row r="510" spans="1:22" x14ac:dyDescent="0.25">
      <c r="A510" t="str">
        <v/>
      </c>
      <c r="B510" t="str">
        <v/>
      </c>
      <c r="C510" s="21" t="str">
        <v/>
      </c>
      <c r="D510" s="21" t="str">
        <v/>
      </c>
      <c r="E510" s="21" t="str">
        <v/>
      </c>
      <c r="F510" s="21" t="str">
        <v/>
      </c>
      <c r="G510" s="21" t="str">
        <v/>
      </c>
      <c r="H510" s="21" t="str">
        <v/>
      </c>
      <c r="I510" s="21" t="str">
        <v/>
      </c>
      <c r="J510" s="21" t="str">
        <v/>
      </c>
      <c r="K510" s="21" t="str">
        <v/>
      </c>
      <c r="L510" s="23" t="str">
        <f t="shared" si="42"/>
        <v/>
      </c>
      <c r="M510" s="24" t="str">
        <f t="shared" si="43"/>
        <v/>
      </c>
      <c r="N510" s="15" t="str">
        <f t="shared" si="44"/>
        <v/>
      </c>
      <c r="O510" s="23" t="str">
        <f t="shared" si="45"/>
        <v/>
      </c>
      <c r="P510" s="23" t="str">
        <f>IF(B510="","",
IF(NOT(ISNUMBER(H510)),"Vắng",
IF(C510=1,IF(INDEX(Source!$A$1:$Q$1000,MATCH('Chi tiết'!B510,Source!$B$1:$B$1000,0),16)&lt;'Báo cáo'!$C$5,"Đi làm","Chốt trễ"),
IF(AND(C510=2,O510="Chốt trễ"),IF(INDEX(Source!$A$1:$Q$1000,MATCH('Chi tiết'!B510,Source!$B$1:$B$1000,0)+1,16)&lt;'Báo cáo'!$C$5,"Đi làm","Chốt trễ"),
IF(AND(C510=12,O510="Đi làm"),IF(INDEX(Source!$A$1:$Q$1000,MATCH('Chi tiết'!B510,Source!$B$1:$B$1000,0)+COUNTIFS(Source!$B$1:$B$1000,B510,Source!$Q$1:$Q$1000,"Sáng"),16)&lt;'Báo cáo'!$C$5,"Đi làm","Chốt trễ"),IF(O510="Chốt trễ",IF(INDEX(Source!$A$1:$Q$1000,MATCH('Chi tiết'!B510,Source!$B$1:$B$1000,0)+1,16)&lt;'Báo cáo'!$C$5,"Đi làm","Chốt trễ"),IF(INDEX(Source!$A$1:$Q$1000,MATCH('Chi tiết'!B510,Source!$B$1:$B$1000,0)+COUNTIFS(Source!$B$1:$B$1000,B510,Source!$Q$1:$Q$1000,"Sáng"),16)&lt;'Báo cáo'!$C$5,"Đi làm","Chốt trễ")))))))</f>
        <v/>
      </c>
      <c r="Q510" s="23" t="str">
        <f t="shared" si="46"/>
        <v/>
      </c>
      <c r="R510" s="14" t="str">
        <f t="shared" si="47"/>
        <v/>
      </c>
      <c r="S510" t="str">
        <f>IF(OR(_xlfn.NUMBERVALUE(E510)&gt;='Báo cáo'!$C$6,_xlfn.NUMBERVALUE(I510)&gt;='Báo cáo'!$C$6),CONCATENATE(_xlfn.NUMBERVALUE(E510),"/",_xlfn.NUMBERVALUE(I510)),"")</f>
        <v/>
      </c>
      <c r="T510" t="str">
        <f>IF(Q510="Vắng","",IF(M510&lt;='Báo cáo'!$C$7,M510,""))</f>
        <v/>
      </c>
      <c r="U510" t="str">
        <f ca="1">IF(COUNTIFS(Source!$B$1:$B$1000,'Chi tiết'!B510,Source!$S$1:$S$1000,"Có")=0,"",INDEX(Source!$A$1:$S$1000,MATCH('Chi tiết'!B510,Source!$B$1:$B$1000,0)-1+MATCH("Có",INDIRECT("Source!S"&amp;MATCH('Chi tiết'!B510,Source!$B$1:$B$1000,0)&amp;":S"&amp;MATCH('Chi tiết'!B510,Source!$B$1:$B$1000,0)+COUNTIF(Source!$B$1:$B$1000,'Chi tiết'!B510)),0),1))</f>
        <v/>
      </c>
      <c r="V510" s="2" t="str">
        <f>IF(B508="","",IF(N510&lt;='Báo cáo'!$C$9,N510,""))</f>
        <v/>
      </c>
    </row>
    <row r="511" spans="1:22" x14ac:dyDescent="0.25">
      <c r="A511" t="str">
        <v/>
      </c>
      <c r="B511" t="str">
        <v/>
      </c>
      <c r="C511" s="21" t="str">
        <v/>
      </c>
      <c r="D511" s="21" t="str">
        <v/>
      </c>
      <c r="E511" s="21" t="str">
        <v/>
      </c>
      <c r="F511" s="21" t="str">
        <v/>
      </c>
      <c r="G511" s="21" t="str">
        <v/>
      </c>
      <c r="H511" s="21" t="str">
        <v/>
      </c>
      <c r="I511" s="21" t="str">
        <v/>
      </c>
      <c r="J511" s="21" t="str">
        <v/>
      </c>
      <c r="K511" s="21" t="str">
        <v/>
      </c>
      <c r="L511" s="23" t="str">
        <f t="shared" si="42"/>
        <v/>
      </c>
      <c r="M511" s="24" t="str">
        <f t="shared" si="43"/>
        <v/>
      </c>
      <c r="N511" s="15" t="str">
        <f t="shared" si="44"/>
        <v/>
      </c>
      <c r="O511" s="23" t="str">
        <f t="shared" si="45"/>
        <v/>
      </c>
      <c r="P511" s="23" t="str">
        <f>IF(B511="","",
IF(NOT(ISNUMBER(H511)),"Vắng",
IF(C511=1,IF(INDEX(Source!$A$1:$Q$1000,MATCH('Chi tiết'!B511,Source!$B$1:$B$1000,0),16)&lt;'Báo cáo'!$C$5,"Đi làm","Chốt trễ"),
IF(AND(C511=2,O511="Chốt trễ"),IF(INDEX(Source!$A$1:$Q$1000,MATCH('Chi tiết'!B511,Source!$B$1:$B$1000,0)+1,16)&lt;'Báo cáo'!$C$5,"Đi làm","Chốt trễ"),
IF(AND(C511=12,O511="Đi làm"),IF(INDEX(Source!$A$1:$Q$1000,MATCH('Chi tiết'!B511,Source!$B$1:$B$1000,0)+COUNTIFS(Source!$B$1:$B$1000,B511,Source!$Q$1:$Q$1000,"Sáng"),16)&lt;'Báo cáo'!$C$5,"Đi làm","Chốt trễ"),IF(O511="Chốt trễ",IF(INDEX(Source!$A$1:$Q$1000,MATCH('Chi tiết'!B511,Source!$B$1:$B$1000,0)+1,16)&lt;'Báo cáo'!$C$5,"Đi làm","Chốt trễ"),IF(INDEX(Source!$A$1:$Q$1000,MATCH('Chi tiết'!B511,Source!$B$1:$B$1000,0)+COUNTIFS(Source!$B$1:$B$1000,B511,Source!$Q$1:$Q$1000,"Sáng"),16)&lt;'Báo cáo'!$C$5,"Đi làm","Chốt trễ")))))))</f>
        <v/>
      </c>
      <c r="Q511" s="23" t="str">
        <f t="shared" si="46"/>
        <v/>
      </c>
      <c r="R511" s="14" t="str">
        <f t="shared" si="47"/>
        <v/>
      </c>
      <c r="S511" t="str">
        <f>IF(OR(_xlfn.NUMBERVALUE(E511)&gt;='Báo cáo'!$C$6,_xlfn.NUMBERVALUE(I511)&gt;='Báo cáo'!$C$6),CONCATENATE(_xlfn.NUMBERVALUE(E511),"/",_xlfn.NUMBERVALUE(I511)),"")</f>
        <v/>
      </c>
      <c r="T511" t="str">
        <f>IF(Q511="Vắng","",IF(M511&lt;='Báo cáo'!$C$7,M511,""))</f>
        <v/>
      </c>
      <c r="U511" t="str">
        <f ca="1">IF(COUNTIFS(Source!$B$1:$B$1000,'Chi tiết'!B511,Source!$S$1:$S$1000,"Có")=0,"",INDEX(Source!$A$1:$S$1000,MATCH('Chi tiết'!B511,Source!$B$1:$B$1000,0)-1+MATCH("Có",INDIRECT("Source!S"&amp;MATCH('Chi tiết'!B511,Source!$B$1:$B$1000,0)&amp;":S"&amp;MATCH('Chi tiết'!B511,Source!$B$1:$B$1000,0)+COUNTIF(Source!$B$1:$B$1000,'Chi tiết'!B511)),0),1))</f>
        <v/>
      </c>
      <c r="V511" s="2" t="str">
        <f>IF(B509="","",IF(N511&lt;='Báo cáo'!$C$9,N511,""))</f>
        <v/>
      </c>
    </row>
    <row r="512" spans="1:22" x14ac:dyDescent="0.25">
      <c r="A512" t="str">
        <v/>
      </c>
      <c r="B512" t="str">
        <v/>
      </c>
      <c r="C512" s="21" t="str">
        <v/>
      </c>
      <c r="D512" s="21" t="str">
        <v/>
      </c>
      <c r="E512" s="21" t="str">
        <v/>
      </c>
      <c r="F512" s="21" t="str">
        <v/>
      </c>
      <c r="G512" s="21" t="str">
        <v/>
      </c>
      <c r="H512" s="21" t="str">
        <v/>
      </c>
      <c r="I512" s="21" t="str">
        <v/>
      </c>
      <c r="J512" s="21" t="str">
        <v/>
      </c>
      <c r="K512" s="21" t="str">
        <v/>
      </c>
      <c r="L512" s="23" t="str">
        <f t="shared" si="42"/>
        <v/>
      </c>
      <c r="M512" s="24" t="str">
        <f t="shared" si="43"/>
        <v/>
      </c>
      <c r="N512" s="15" t="str">
        <f t="shared" si="44"/>
        <v/>
      </c>
      <c r="O512" s="23" t="str">
        <f t="shared" si="45"/>
        <v/>
      </c>
      <c r="P512" s="23" t="str">
        <f>IF(B512="","",
IF(NOT(ISNUMBER(H512)),"Vắng",
IF(C512=1,IF(INDEX(Source!$A$1:$Q$1000,MATCH('Chi tiết'!B512,Source!$B$1:$B$1000,0),16)&lt;'Báo cáo'!$C$5,"Đi làm","Chốt trễ"),
IF(AND(C512=2,O512="Chốt trễ"),IF(INDEX(Source!$A$1:$Q$1000,MATCH('Chi tiết'!B512,Source!$B$1:$B$1000,0)+1,16)&lt;'Báo cáo'!$C$5,"Đi làm","Chốt trễ"),
IF(AND(C512=12,O512="Đi làm"),IF(INDEX(Source!$A$1:$Q$1000,MATCH('Chi tiết'!B512,Source!$B$1:$B$1000,0)+COUNTIFS(Source!$B$1:$B$1000,B512,Source!$Q$1:$Q$1000,"Sáng"),16)&lt;'Báo cáo'!$C$5,"Đi làm","Chốt trễ"),IF(O512="Chốt trễ",IF(INDEX(Source!$A$1:$Q$1000,MATCH('Chi tiết'!B512,Source!$B$1:$B$1000,0)+1,16)&lt;'Báo cáo'!$C$5,"Đi làm","Chốt trễ"),IF(INDEX(Source!$A$1:$Q$1000,MATCH('Chi tiết'!B512,Source!$B$1:$B$1000,0)+COUNTIFS(Source!$B$1:$B$1000,B512,Source!$Q$1:$Q$1000,"Sáng"),16)&lt;'Báo cáo'!$C$5,"Đi làm","Chốt trễ")))))))</f>
        <v/>
      </c>
      <c r="Q512" s="23" t="str">
        <f t="shared" si="46"/>
        <v/>
      </c>
      <c r="R512" s="14" t="str">
        <f t="shared" si="47"/>
        <v/>
      </c>
      <c r="S512" t="str">
        <f>IF(OR(_xlfn.NUMBERVALUE(E512)&gt;='Báo cáo'!$C$6,_xlfn.NUMBERVALUE(I512)&gt;='Báo cáo'!$C$6),CONCATENATE(_xlfn.NUMBERVALUE(E512),"/",_xlfn.NUMBERVALUE(I512)),"")</f>
        <v/>
      </c>
      <c r="T512" t="str">
        <f>IF(Q512="Vắng","",IF(M512&lt;='Báo cáo'!$C$7,M512,""))</f>
        <v/>
      </c>
      <c r="U512" t="str">
        <f ca="1">IF(COUNTIFS(Source!$B$1:$B$1000,'Chi tiết'!B512,Source!$S$1:$S$1000,"Có")=0,"",INDEX(Source!$A$1:$S$1000,MATCH('Chi tiết'!B512,Source!$B$1:$B$1000,0)-1+MATCH("Có",INDIRECT("Source!S"&amp;MATCH('Chi tiết'!B512,Source!$B$1:$B$1000,0)&amp;":S"&amp;MATCH('Chi tiết'!B512,Source!$B$1:$B$1000,0)+COUNTIF(Source!$B$1:$B$1000,'Chi tiết'!B512)),0),1))</f>
        <v/>
      </c>
      <c r="V512" s="2" t="str">
        <f>IF(B510="","",IF(N512&lt;='Báo cáo'!$C$9,N512,""))</f>
        <v/>
      </c>
    </row>
    <row r="513" spans="1:22" x14ac:dyDescent="0.25">
      <c r="A513" t="str">
        <v/>
      </c>
      <c r="B513" t="str">
        <v/>
      </c>
      <c r="C513" s="21" t="str">
        <v/>
      </c>
      <c r="D513" s="21" t="str">
        <v/>
      </c>
      <c r="E513" s="21" t="str">
        <v/>
      </c>
      <c r="F513" s="21" t="str">
        <v/>
      </c>
      <c r="G513" s="21" t="str">
        <v/>
      </c>
      <c r="H513" s="21" t="str">
        <v/>
      </c>
      <c r="I513" s="21" t="str">
        <v/>
      </c>
      <c r="J513" s="21" t="str">
        <v/>
      </c>
      <c r="K513" s="21" t="str">
        <v/>
      </c>
      <c r="L513" s="23" t="str">
        <f t="shared" si="42"/>
        <v/>
      </c>
      <c r="M513" s="24" t="str">
        <f t="shared" si="43"/>
        <v/>
      </c>
      <c r="N513" s="15" t="str">
        <f t="shared" si="44"/>
        <v/>
      </c>
      <c r="O513" s="23" t="str">
        <f t="shared" si="45"/>
        <v/>
      </c>
      <c r="P513" s="23" t="str">
        <f>IF(B513="","",
IF(NOT(ISNUMBER(H513)),"Vắng",
IF(C513=1,IF(INDEX(Source!$A$1:$Q$1000,MATCH('Chi tiết'!B513,Source!$B$1:$B$1000,0),16)&lt;'Báo cáo'!$C$5,"Đi làm","Chốt trễ"),
IF(AND(C513=2,O513="Chốt trễ"),IF(INDEX(Source!$A$1:$Q$1000,MATCH('Chi tiết'!B513,Source!$B$1:$B$1000,0)+1,16)&lt;'Báo cáo'!$C$5,"Đi làm","Chốt trễ"),
IF(AND(C513=12,O513="Đi làm"),IF(INDEX(Source!$A$1:$Q$1000,MATCH('Chi tiết'!B513,Source!$B$1:$B$1000,0)+COUNTIFS(Source!$B$1:$B$1000,B513,Source!$Q$1:$Q$1000,"Sáng"),16)&lt;'Báo cáo'!$C$5,"Đi làm","Chốt trễ"),IF(O513="Chốt trễ",IF(INDEX(Source!$A$1:$Q$1000,MATCH('Chi tiết'!B513,Source!$B$1:$B$1000,0)+1,16)&lt;'Báo cáo'!$C$5,"Đi làm","Chốt trễ"),IF(INDEX(Source!$A$1:$Q$1000,MATCH('Chi tiết'!B513,Source!$B$1:$B$1000,0)+COUNTIFS(Source!$B$1:$B$1000,B513,Source!$Q$1:$Q$1000,"Sáng"),16)&lt;'Báo cáo'!$C$5,"Đi làm","Chốt trễ")))))))</f>
        <v/>
      </c>
      <c r="Q513" s="23" t="str">
        <f t="shared" si="46"/>
        <v/>
      </c>
      <c r="R513" s="14" t="str">
        <f t="shared" si="47"/>
        <v/>
      </c>
      <c r="S513" t="str">
        <f>IF(OR(_xlfn.NUMBERVALUE(E513)&gt;='Báo cáo'!$C$6,_xlfn.NUMBERVALUE(I513)&gt;='Báo cáo'!$C$6),CONCATENATE(_xlfn.NUMBERVALUE(E513),"/",_xlfn.NUMBERVALUE(I513)),"")</f>
        <v/>
      </c>
      <c r="T513" t="str">
        <f>IF(Q513="Vắng","",IF(M513&lt;='Báo cáo'!$C$7,M513,""))</f>
        <v/>
      </c>
      <c r="U513" t="str">
        <f ca="1">IF(COUNTIFS(Source!$B$1:$B$1000,'Chi tiết'!B513,Source!$S$1:$S$1000,"Có")=0,"",INDEX(Source!$A$1:$S$1000,MATCH('Chi tiết'!B513,Source!$B$1:$B$1000,0)-1+MATCH("Có",INDIRECT("Source!S"&amp;MATCH('Chi tiết'!B513,Source!$B$1:$B$1000,0)&amp;":S"&amp;MATCH('Chi tiết'!B513,Source!$B$1:$B$1000,0)+COUNTIF(Source!$B$1:$B$1000,'Chi tiết'!B513)),0),1))</f>
        <v/>
      </c>
      <c r="V513" s="2" t="str">
        <f>IF(B511="","",IF(N513&lt;='Báo cáo'!$C$9,N513,""))</f>
        <v/>
      </c>
    </row>
    <row r="514" spans="1:22" x14ac:dyDescent="0.25">
      <c r="A514" t="str">
        <v/>
      </c>
      <c r="B514" t="str">
        <v/>
      </c>
      <c r="C514" s="21" t="str">
        <v/>
      </c>
      <c r="D514" s="21" t="str">
        <v/>
      </c>
      <c r="E514" s="21" t="str">
        <v/>
      </c>
      <c r="F514" s="21" t="str">
        <v/>
      </c>
      <c r="G514" s="21" t="str">
        <v/>
      </c>
      <c r="H514" s="21" t="str">
        <v/>
      </c>
      <c r="I514" s="21" t="str">
        <v/>
      </c>
      <c r="J514" s="21" t="str">
        <v/>
      </c>
      <c r="K514" s="21" t="str">
        <v/>
      </c>
      <c r="L514" s="23" t="str">
        <f t="shared" si="42"/>
        <v/>
      </c>
      <c r="M514" s="24" t="str">
        <f t="shared" si="43"/>
        <v/>
      </c>
      <c r="N514" s="15" t="str">
        <f t="shared" si="44"/>
        <v/>
      </c>
      <c r="O514" s="23" t="str">
        <f t="shared" si="45"/>
        <v/>
      </c>
      <c r="P514" s="23" t="str">
        <f>IF(B514="","",
IF(NOT(ISNUMBER(H514)),"Vắng",
IF(C514=1,IF(INDEX(Source!$A$1:$Q$1000,MATCH('Chi tiết'!B514,Source!$B$1:$B$1000,0),16)&lt;'Báo cáo'!$C$5,"Đi làm","Chốt trễ"),
IF(AND(C514=2,O514="Chốt trễ"),IF(INDEX(Source!$A$1:$Q$1000,MATCH('Chi tiết'!B514,Source!$B$1:$B$1000,0)+1,16)&lt;'Báo cáo'!$C$5,"Đi làm","Chốt trễ"),
IF(AND(C514=12,O514="Đi làm"),IF(INDEX(Source!$A$1:$Q$1000,MATCH('Chi tiết'!B514,Source!$B$1:$B$1000,0)+COUNTIFS(Source!$B$1:$B$1000,B514,Source!$Q$1:$Q$1000,"Sáng"),16)&lt;'Báo cáo'!$C$5,"Đi làm","Chốt trễ"),IF(O514="Chốt trễ",IF(INDEX(Source!$A$1:$Q$1000,MATCH('Chi tiết'!B514,Source!$B$1:$B$1000,0)+1,16)&lt;'Báo cáo'!$C$5,"Đi làm","Chốt trễ"),IF(INDEX(Source!$A$1:$Q$1000,MATCH('Chi tiết'!B514,Source!$B$1:$B$1000,0)+COUNTIFS(Source!$B$1:$B$1000,B514,Source!$Q$1:$Q$1000,"Sáng"),16)&lt;'Báo cáo'!$C$5,"Đi làm","Chốt trễ")))))))</f>
        <v/>
      </c>
      <c r="Q514" s="23" t="str">
        <f t="shared" si="46"/>
        <v/>
      </c>
      <c r="R514" s="14" t="str">
        <f t="shared" si="47"/>
        <v/>
      </c>
      <c r="S514" t="str">
        <f>IF(OR(_xlfn.NUMBERVALUE(E514)&gt;='Báo cáo'!$C$6,_xlfn.NUMBERVALUE(I514)&gt;='Báo cáo'!$C$6),CONCATENATE(_xlfn.NUMBERVALUE(E514),"/",_xlfn.NUMBERVALUE(I514)),"")</f>
        <v/>
      </c>
      <c r="T514" t="str">
        <f>IF(Q514="Vắng","",IF(M514&lt;='Báo cáo'!$C$7,M514,""))</f>
        <v/>
      </c>
      <c r="U514" t="str">
        <f ca="1">IF(COUNTIFS(Source!$B$1:$B$1000,'Chi tiết'!B514,Source!$S$1:$S$1000,"Có")=0,"",INDEX(Source!$A$1:$S$1000,MATCH('Chi tiết'!B514,Source!$B$1:$B$1000,0)-1+MATCH("Có",INDIRECT("Source!S"&amp;MATCH('Chi tiết'!B514,Source!$B$1:$B$1000,0)&amp;":S"&amp;MATCH('Chi tiết'!B514,Source!$B$1:$B$1000,0)+COUNTIF(Source!$B$1:$B$1000,'Chi tiết'!B514)),0),1))</f>
        <v/>
      </c>
      <c r="V514" s="2" t="str">
        <f>IF(B512="","",IF(N514&lt;='Báo cáo'!$C$9,N514,""))</f>
        <v/>
      </c>
    </row>
    <row r="515" spans="1:22" x14ac:dyDescent="0.25">
      <c r="A515" t="str">
        <v/>
      </c>
      <c r="B515" t="str">
        <v/>
      </c>
      <c r="C515" s="21" t="str">
        <v/>
      </c>
      <c r="D515" s="21" t="str">
        <v/>
      </c>
      <c r="E515" s="21" t="str">
        <v/>
      </c>
      <c r="F515" s="21" t="str">
        <v/>
      </c>
      <c r="G515" s="21" t="str">
        <v/>
      </c>
      <c r="H515" s="21" t="str">
        <v/>
      </c>
      <c r="I515" s="21" t="str">
        <v/>
      </c>
      <c r="J515" s="21" t="str">
        <v/>
      </c>
      <c r="K515" s="21" t="str">
        <v/>
      </c>
      <c r="L515" s="23" t="str">
        <f t="shared" si="42"/>
        <v/>
      </c>
      <c r="M515" s="24" t="str">
        <f t="shared" si="43"/>
        <v/>
      </c>
      <c r="N515" s="15" t="str">
        <f t="shared" si="44"/>
        <v/>
      </c>
      <c r="O515" s="23" t="str">
        <f t="shared" si="45"/>
        <v/>
      </c>
      <c r="P515" s="23" t="str">
        <f>IF(B515="","",
IF(NOT(ISNUMBER(H515)),"Vắng",
IF(C515=1,IF(INDEX(Source!$A$1:$Q$1000,MATCH('Chi tiết'!B515,Source!$B$1:$B$1000,0),16)&lt;'Báo cáo'!$C$5,"Đi làm","Chốt trễ"),
IF(AND(C515=2,O515="Chốt trễ"),IF(INDEX(Source!$A$1:$Q$1000,MATCH('Chi tiết'!B515,Source!$B$1:$B$1000,0)+1,16)&lt;'Báo cáo'!$C$5,"Đi làm","Chốt trễ"),
IF(AND(C515=12,O515="Đi làm"),IF(INDEX(Source!$A$1:$Q$1000,MATCH('Chi tiết'!B515,Source!$B$1:$B$1000,0)+COUNTIFS(Source!$B$1:$B$1000,B515,Source!$Q$1:$Q$1000,"Sáng"),16)&lt;'Báo cáo'!$C$5,"Đi làm","Chốt trễ"),IF(O515="Chốt trễ",IF(INDEX(Source!$A$1:$Q$1000,MATCH('Chi tiết'!B515,Source!$B$1:$B$1000,0)+1,16)&lt;'Báo cáo'!$C$5,"Đi làm","Chốt trễ"),IF(INDEX(Source!$A$1:$Q$1000,MATCH('Chi tiết'!B515,Source!$B$1:$B$1000,0)+COUNTIFS(Source!$B$1:$B$1000,B515,Source!$Q$1:$Q$1000,"Sáng"),16)&lt;'Báo cáo'!$C$5,"Đi làm","Chốt trễ")))))))</f>
        <v/>
      </c>
      <c r="Q515" s="23" t="str">
        <f t="shared" si="46"/>
        <v/>
      </c>
      <c r="R515" s="14" t="str">
        <f t="shared" si="47"/>
        <v/>
      </c>
      <c r="S515" t="str">
        <f>IF(OR(_xlfn.NUMBERVALUE(E515)&gt;='Báo cáo'!$C$6,_xlfn.NUMBERVALUE(I515)&gt;='Báo cáo'!$C$6),CONCATENATE(_xlfn.NUMBERVALUE(E515),"/",_xlfn.NUMBERVALUE(I515)),"")</f>
        <v/>
      </c>
      <c r="T515" t="str">
        <f>IF(Q515="Vắng","",IF(M515&lt;='Báo cáo'!$C$7,M515,""))</f>
        <v/>
      </c>
      <c r="U515" t="str">
        <f ca="1">IF(COUNTIFS(Source!$B$1:$B$1000,'Chi tiết'!B515,Source!$S$1:$S$1000,"Có")=0,"",INDEX(Source!$A$1:$S$1000,MATCH('Chi tiết'!B515,Source!$B$1:$B$1000,0)-1+MATCH("Có",INDIRECT("Source!S"&amp;MATCH('Chi tiết'!B515,Source!$B$1:$B$1000,0)&amp;":S"&amp;MATCH('Chi tiết'!B515,Source!$B$1:$B$1000,0)+COUNTIF(Source!$B$1:$B$1000,'Chi tiết'!B515)),0),1))</f>
        <v/>
      </c>
      <c r="V515" s="2" t="str">
        <f>IF(B513="","",IF(N515&lt;='Báo cáo'!$C$9,N515,""))</f>
        <v/>
      </c>
    </row>
    <row r="516" spans="1:22" x14ac:dyDescent="0.25">
      <c r="A516" t="str">
        <v/>
      </c>
      <c r="B516" t="str">
        <v/>
      </c>
      <c r="C516" s="21" t="str">
        <v/>
      </c>
      <c r="D516" s="21" t="str">
        <v/>
      </c>
      <c r="E516" s="21" t="str">
        <v/>
      </c>
      <c r="F516" s="21" t="str">
        <v/>
      </c>
      <c r="G516" s="21" t="str">
        <v/>
      </c>
      <c r="H516" s="21" t="str">
        <v/>
      </c>
      <c r="I516" s="21" t="str">
        <v/>
      </c>
      <c r="J516" s="21" t="str">
        <v/>
      </c>
      <c r="K516" s="21" t="str">
        <v/>
      </c>
      <c r="L516" s="23" t="str">
        <f t="shared" ref="L516:L579" si="48">IF(AND(D516="",H516=""),"",IF(OR(D516="",H516=""),_xlfn.NUMBERVALUE(D516)+_xlfn.NUMBERVALUE(H516),IFERROR(D516+H516,"")))</f>
        <v/>
      </c>
      <c r="M516" s="24" t="str">
        <f t="shared" ref="M516:M579" si="49">IF(AND(E516="",I516=""),"",IF(OR(E516="",I516=""),_xlfn.NUMBERVALUE(E516)+_xlfn.NUMBERVALUE(I516),IFERROR(E516+I516,"")))</f>
        <v/>
      </c>
      <c r="N516" s="15" t="str">
        <f t="shared" ref="N516:N579" si="50">IFERROR(M516/L516,"")</f>
        <v/>
      </c>
      <c r="O516" s="23" t="str">
        <f t="shared" ref="O516:O579" si="51">IF(B516="","",IF(C516&gt;=2,
IF(ISNUMBER(D516),"Đi làm","Chốt trễ"),
IF(C516=1,
IF(ISNUMBER(D516),"Đi làm","Vắng"),
"Vắng")))</f>
        <v/>
      </c>
      <c r="P516" s="23" t="str">
        <f>IF(B516="","",
IF(NOT(ISNUMBER(H516)),"Vắng",
IF(C516=1,IF(INDEX(Source!$A$1:$Q$1000,MATCH('Chi tiết'!B516,Source!$B$1:$B$1000,0),16)&lt;'Báo cáo'!$C$5,"Đi làm","Chốt trễ"),
IF(AND(C516=2,O516="Chốt trễ"),IF(INDEX(Source!$A$1:$Q$1000,MATCH('Chi tiết'!B516,Source!$B$1:$B$1000,0)+1,16)&lt;'Báo cáo'!$C$5,"Đi làm","Chốt trễ"),
IF(AND(C516=12,O516="Đi làm"),IF(INDEX(Source!$A$1:$Q$1000,MATCH('Chi tiết'!B516,Source!$B$1:$B$1000,0)+COUNTIFS(Source!$B$1:$B$1000,B516,Source!$Q$1:$Q$1000,"Sáng"),16)&lt;'Báo cáo'!$C$5,"Đi làm","Chốt trễ"),IF(O516="Chốt trễ",IF(INDEX(Source!$A$1:$Q$1000,MATCH('Chi tiết'!B516,Source!$B$1:$B$1000,0)+1,16)&lt;'Báo cáo'!$C$5,"Đi làm","Chốt trễ"),IF(INDEX(Source!$A$1:$Q$1000,MATCH('Chi tiết'!B516,Source!$B$1:$B$1000,0)+COUNTIFS(Source!$B$1:$B$1000,B516,Source!$Q$1:$Q$1000,"Sáng"),16)&lt;'Báo cáo'!$C$5,"Đi làm","Chốt trễ")))))))</f>
        <v/>
      </c>
      <c r="Q516" s="23" t="str">
        <f t="shared" ref="Q516:Q579" si="52">IF(B516="","",IF(C516=0,"Vắng","Đi làm"))</f>
        <v/>
      </c>
      <c r="R516" s="14" t="str">
        <f t="shared" ref="R516:R579" si="53">IF(B516="","",IF(Q516="Vắng","Vắng",IF(OR(O516="Chốt trễ",P516="Chốt trễ"),"Trễ giờ","Đúng giờ")))</f>
        <v/>
      </c>
      <c r="S516" t="str">
        <f>IF(OR(_xlfn.NUMBERVALUE(E516)&gt;='Báo cáo'!$C$6,_xlfn.NUMBERVALUE(I516)&gt;='Báo cáo'!$C$6),CONCATENATE(_xlfn.NUMBERVALUE(E516),"/",_xlfn.NUMBERVALUE(I516)),"")</f>
        <v/>
      </c>
      <c r="T516" t="str">
        <f>IF(Q516="Vắng","",IF(M516&lt;='Báo cáo'!$C$7,M516,""))</f>
        <v/>
      </c>
      <c r="U516" t="str">
        <f ca="1">IF(COUNTIFS(Source!$B$1:$B$1000,'Chi tiết'!B516,Source!$S$1:$S$1000,"Có")=0,"",INDEX(Source!$A$1:$S$1000,MATCH('Chi tiết'!B516,Source!$B$1:$B$1000,0)-1+MATCH("Có",INDIRECT("Source!S"&amp;MATCH('Chi tiết'!B516,Source!$B$1:$B$1000,0)&amp;":S"&amp;MATCH('Chi tiết'!B516,Source!$B$1:$B$1000,0)+COUNTIF(Source!$B$1:$B$1000,'Chi tiết'!B516)),0),1))</f>
        <v/>
      </c>
      <c r="V516" s="2" t="str">
        <f>IF(B514="","",IF(N516&lt;='Báo cáo'!$C$9,N516,""))</f>
        <v/>
      </c>
    </row>
    <row r="517" spans="1:22" x14ac:dyDescent="0.25">
      <c r="A517" t="str">
        <v/>
      </c>
      <c r="B517" t="str">
        <v/>
      </c>
      <c r="C517" s="21" t="str">
        <v/>
      </c>
      <c r="D517" s="21" t="str">
        <v/>
      </c>
      <c r="E517" s="21" t="str">
        <v/>
      </c>
      <c r="F517" s="21" t="str">
        <v/>
      </c>
      <c r="G517" s="21" t="str">
        <v/>
      </c>
      <c r="H517" s="21" t="str">
        <v/>
      </c>
      <c r="I517" s="21" t="str">
        <v/>
      </c>
      <c r="J517" s="21" t="str">
        <v/>
      </c>
      <c r="K517" s="21" t="str">
        <v/>
      </c>
      <c r="L517" s="23" t="str">
        <f t="shared" si="48"/>
        <v/>
      </c>
      <c r="M517" s="24" t="str">
        <f t="shared" si="49"/>
        <v/>
      </c>
      <c r="N517" s="15" t="str">
        <f t="shared" si="50"/>
        <v/>
      </c>
      <c r="O517" s="23" t="str">
        <f t="shared" si="51"/>
        <v/>
      </c>
      <c r="P517" s="23" t="str">
        <f>IF(B517="","",
IF(NOT(ISNUMBER(H517)),"Vắng",
IF(C517=1,IF(INDEX(Source!$A$1:$Q$1000,MATCH('Chi tiết'!B517,Source!$B$1:$B$1000,0),16)&lt;'Báo cáo'!$C$5,"Đi làm","Chốt trễ"),
IF(AND(C517=2,O517="Chốt trễ"),IF(INDEX(Source!$A$1:$Q$1000,MATCH('Chi tiết'!B517,Source!$B$1:$B$1000,0)+1,16)&lt;'Báo cáo'!$C$5,"Đi làm","Chốt trễ"),
IF(AND(C517=12,O517="Đi làm"),IF(INDEX(Source!$A$1:$Q$1000,MATCH('Chi tiết'!B517,Source!$B$1:$B$1000,0)+COUNTIFS(Source!$B$1:$B$1000,B517,Source!$Q$1:$Q$1000,"Sáng"),16)&lt;'Báo cáo'!$C$5,"Đi làm","Chốt trễ"),IF(O517="Chốt trễ",IF(INDEX(Source!$A$1:$Q$1000,MATCH('Chi tiết'!B517,Source!$B$1:$B$1000,0)+1,16)&lt;'Báo cáo'!$C$5,"Đi làm","Chốt trễ"),IF(INDEX(Source!$A$1:$Q$1000,MATCH('Chi tiết'!B517,Source!$B$1:$B$1000,0)+COUNTIFS(Source!$B$1:$B$1000,B517,Source!$Q$1:$Q$1000,"Sáng"),16)&lt;'Báo cáo'!$C$5,"Đi làm","Chốt trễ")))))))</f>
        <v/>
      </c>
      <c r="Q517" s="23" t="str">
        <f t="shared" si="52"/>
        <v/>
      </c>
      <c r="R517" s="14" t="str">
        <f t="shared" si="53"/>
        <v/>
      </c>
      <c r="S517" t="str">
        <f>IF(OR(_xlfn.NUMBERVALUE(E517)&gt;='Báo cáo'!$C$6,_xlfn.NUMBERVALUE(I517)&gt;='Báo cáo'!$C$6),CONCATENATE(_xlfn.NUMBERVALUE(E517),"/",_xlfn.NUMBERVALUE(I517)),"")</f>
        <v/>
      </c>
      <c r="T517" t="str">
        <f>IF(Q517="Vắng","",IF(M517&lt;='Báo cáo'!$C$7,M517,""))</f>
        <v/>
      </c>
      <c r="U517" t="str">
        <f ca="1">IF(COUNTIFS(Source!$B$1:$B$1000,'Chi tiết'!B517,Source!$S$1:$S$1000,"Có")=0,"",INDEX(Source!$A$1:$S$1000,MATCH('Chi tiết'!B517,Source!$B$1:$B$1000,0)-1+MATCH("Có",INDIRECT("Source!S"&amp;MATCH('Chi tiết'!B517,Source!$B$1:$B$1000,0)&amp;":S"&amp;MATCH('Chi tiết'!B517,Source!$B$1:$B$1000,0)+COUNTIF(Source!$B$1:$B$1000,'Chi tiết'!B517)),0),1))</f>
        <v/>
      </c>
      <c r="V517" s="2" t="str">
        <f>IF(B515="","",IF(N517&lt;='Báo cáo'!$C$9,N517,""))</f>
        <v/>
      </c>
    </row>
    <row r="518" spans="1:22" x14ac:dyDescent="0.25">
      <c r="A518" t="str">
        <v/>
      </c>
      <c r="B518" t="str">
        <v/>
      </c>
      <c r="C518" s="21" t="str">
        <v/>
      </c>
      <c r="D518" s="21" t="str">
        <v/>
      </c>
      <c r="E518" s="21" t="str">
        <v/>
      </c>
      <c r="F518" s="21" t="str">
        <v/>
      </c>
      <c r="G518" s="21" t="str">
        <v/>
      </c>
      <c r="H518" s="21" t="str">
        <v/>
      </c>
      <c r="I518" s="21" t="str">
        <v/>
      </c>
      <c r="J518" s="21" t="str">
        <v/>
      </c>
      <c r="K518" s="21" t="str">
        <v/>
      </c>
      <c r="L518" s="23" t="str">
        <f t="shared" si="48"/>
        <v/>
      </c>
      <c r="M518" s="24" t="str">
        <f t="shared" si="49"/>
        <v/>
      </c>
      <c r="N518" s="15" t="str">
        <f t="shared" si="50"/>
        <v/>
      </c>
      <c r="O518" s="23" t="str">
        <f t="shared" si="51"/>
        <v/>
      </c>
      <c r="P518" s="23" t="str">
        <f>IF(B518="","",
IF(NOT(ISNUMBER(H518)),"Vắng",
IF(C518=1,IF(INDEX(Source!$A$1:$Q$1000,MATCH('Chi tiết'!B518,Source!$B$1:$B$1000,0),16)&lt;'Báo cáo'!$C$5,"Đi làm","Chốt trễ"),
IF(AND(C518=2,O518="Chốt trễ"),IF(INDEX(Source!$A$1:$Q$1000,MATCH('Chi tiết'!B518,Source!$B$1:$B$1000,0)+1,16)&lt;'Báo cáo'!$C$5,"Đi làm","Chốt trễ"),
IF(AND(C518=12,O518="Đi làm"),IF(INDEX(Source!$A$1:$Q$1000,MATCH('Chi tiết'!B518,Source!$B$1:$B$1000,0)+COUNTIFS(Source!$B$1:$B$1000,B518,Source!$Q$1:$Q$1000,"Sáng"),16)&lt;'Báo cáo'!$C$5,"Đi làm","Chốt trễ"),IF(O518="Chốt trễ",IF(INDEX(Source!$A$1:$Q$1000,MATCH('Chi tiết'!B518,Source!$B$1:$B$1000,0)+1,16)&lt;'Báo cáo'!$C$5,"Đi làm","Chốt trễ"),IF(INDEX(Source!$A$1:$Q$1000,MATCH('Chi tiết'!B518,Source!$B$1:$B$1000,0)+COUNTIFS(Source!$B$1:$B$1000,B518,Source!$Q$1:$Q$1000,"Sáng"),16)&lt;'Báo cáo'!$C$5,"Đi làm","Chốt trễ")))))))</f>
        <v/>
      </c>
      <c r="Q518" s="23" t="str">
        <f t="shared" si="52"/>
        <v/>
      </c>
      <c r="R518" s="14" t="str">
        <f t="shared" si="53"/>
        <v/>
      </c>
      <c r="S518" t="str">
        <f>IF(OR(_xlfn.NUMBERVALUE(E518)&gt;='Báo cáo'!$C$6,_xlfn.NUMBERVALUE(I518)&gt;='Báo cáo'!$C$6),CONCATENATE(_xlfn.NUMBERVALUE(E518),"/",_xlfn.NUMBERVALUE(I518)),"")</f>
        <v/>
      </c>
      <c r="T518" t="str">
        <f>IF(Q518="Vắng","",IF(M518&lt;='Báo cáo'!$C$7,M518,""))</f>
        <v/>
      </c>
      <c r="U518" t="str">
        <f ca="1">IF(COUNTIFS(Source!$B$1:$B$1000,'Chi tiết'!B518,Source!$S$1:$S$1000,"Có")=0,"",INDEX(Source!$A$1:$S$1000,MATCH('Chi tiết'!B518,Source!$B$1:$B$1000,0)-1+MATCH("Có",INDIRECT("Source!S"&amp;MATCH('Chi tiết'!B518,Source!$B$1:$B$1000,0)&amp;":S"&amp;MATCH('Chi tiết'!B518,Source!$B$1:$B$1000,0)+COUNTIF(Source!$B$1:$B$1000,'Chi tiết'!B518)),0),1))</f>
        <v/>
      </c>
      <c r="V518" s="2" t="str">
        <f>IF(B516="","",IF(N518&lt;='Báo cáo'!$C$9,N518,""))</f>
        <v/>
      </c>
    </row>
    <row r="519" spans="1:22" x14ac:dyDescent="0.25">
      <c r="A519" t="str">
        <v/>
      </c>
      <c r="B519" t="str">
        <v/>
      </c>
      <c r="C519" s="21" t="str">
        <v/>
      </c>
      <c r="D519" s="21" t="str">
        <v/>
      </c>
      <c r="E519" s="21" t="str">
        <v/>
      </c>
      <c r="F519" s="21" t="str">
        <v/>
      </c>
      <c r="G519" s="21" t="str">
        <v/>
      </c>
      <c r="H519" s="21" t="str">
        <v/>
      </c>
      <c r="I519" s="21" t="str">
        <v/>
      </c>
      <c r="J519" s="21" t="str">
        <v/>
      </c>
      <c r="K519" s="21" t="str">
        <v/>
      </c>
      <c r="L519" s="23" t="str">
        <f t="shared" si="48"/>
        <v/>
      </c>
      <c r="M519" s="24" t="str">
        <f t="shared" si="49"/>
        <v/>
      </c>
      <c r="N519" s="15" t="str">
        <f t="shared" si="50"/>
        <v/>
      </c>
      <c r="O519" s="23" t="str">
        <f t="shared" si="51"/>
        <v/>
      </c>
      <c r="P519" s="23" t="str">
        <f>IF(B519="","",
IF(NOT(ISNUMBER(H519)),"Vắng",
IF(C519=1,IF(INDEX(Source!$A$1:$Q$1000,MATCH('Chi tiết'!B519,Source!$B$1:$B$1000,0),16)&lt;'Báo cáo'!$C$5,"Đi làm","Chốt trễ"),
IF(AND(C519=2,O519="Chốt trễ"),IF(INDEX(Source!$A$1:$Q$1000,MATCH('Chi tiết'!B519,Source!$B$1:$B$1000,0)+1,16)&lt;'Báo cáo'!$C$5,"Đi làm","Chốt trễ"),
IF(AND(C519=12,O519="Đi làm"),IF(INDEX(Source!$A$1:$Q$1000,MATCH('Chi tiết'!B519,Source!$B$1:$B$1000,0)+COUNTIFS(Source!$B$1:$B$1000,B519,Source!$Q$1:$Q$1000,"Sáng"),16)&lt;'Báo cáo'!$C$5,"Đi làm","Chốt trễ"),IF(O519="Chốt trễ",IF(INDEX(Source!$A$1:$Q$1000,MATCH('Chi tiết'!B519,Source!$B$1:$B$1000,0)+1,16)&lt;'Báo cáo'!$C$5,"Đi làm","Chốt trễ"),IF(INDEX(Source!$A$1:$Q$1000,MATCH('Chi tiết'!B519,Source!$B$1:$B$1000,0)+COUNTIFS(Source!$B$1:$B$1000,B519,Source!$Q$1:$Q$1000,"Sáng"),16)&lt;'Báo cáo'!$C$5,"Đi làm","Chốt trễ")))))))</f>
        <v/>
      </c>
      <c r="Q519" s="23" t="str">
        <f t="shared" si="52"/>
        <v/>
      </c>
      <c r="R519" s="14" t="str">
        <f t="shared" si="53"/>
        <v/>
      </c>
      <c r="S519" t="str">
        <f>IF(OR(_xlfn.NUMBERVALUE(E519)&gt;='Báo cáo'!$C$6,_xlfn.NUMBERVALUE(I519)&gt;='Báo cáo'!$C$6),CONCATENATE(_xlfn.NUMBERVALUE(E519),"/",_xlfn.NUMBERVALUE(I519)),"")</f>
        <v/>
      </c>
      <c r="T519" t="str">
        <f>IF(Q519="Vắng","",IF(M519&lt;='Báo cáo'!$C$7,M519,""))</f>
        <v/>
      </c>
      <c r="U519" t="str">
        <f ca="1">IF(COUNTIFS(Source!$B$1:$B$1000,'Chi tiết'!B519,Source!$S$1:$S$1000,"Có")=0,"",INDEX(Source!$A$1:$S$1000,MATCH('Chi tiết'!B519,Source!$B$1:$B$1000,0)-1+MATCH("Có",INDIRECT("Source!S"&amp;MATCH('Chi tiết'!B519,Source!$B$1:$B$1000,0)&amp;":S"&amp;MATCH('Chi tiết'!B519,Source!$B$1:$B$1000,0)+COUNTIF(Source!$B$1:$B$1000,'Chi tiết'!B519)),0),1))</f>
        <v/>
      </c>
      <c r="V519" s="2" t="str">
        <f>IF(B517="","",IF(N519&lt;='Báo cáo'!$C$9,N519,""))</f>
        <v/>
      </c>
    </row>
    <row r="520" spans="1:22" x14ac:dyDescent="0.25">
      <c r="A520" t="str">
        <v/>
      </c>
      <c r="B520" t="str">
        <v/>
      </c>
      <c r="C520" s="21" t="str">
        <v/>
      </c>
      <c r="D520" s="21" t="str">
        <v/>
      </c>
      <c r="E520" s="21" t="str">
        <v/>
      </c>
      <c r="F520" s="21" t="str">
        <v/>
      </c>
      <c r="G520" s="21" t="str">
        <v/>
      </c>
      <c r="H520" s="21" t="str">
        <v/>
      </c>
      <c r="I520" s="21" t="str">
        <v/>
      </c>
      <c r="J520" s="21" t="str">
        <v/>
      </c>
      <c r="K520" s="21" t="str">
        <v/>
      </c>
      <c r="L520" s="23" t="str">
        <f t="shared" si="48"/>
        <v/>
      </c>
      <c r="M520" s="24" t="str">
        <f t="shared" si="49"/>
        <v/>
      </c>
      <c r="N520" s="15" t="str">
        <f t="shared" si="50"/>
        <v/>
      </c>
      <c r="O520" s="23" t="str">
        <f t="shared" si="51"/>
        <v/>
      </c>
      <c r="P520" s="23" t="str">
        <f>IF(B520="","",
IF(NOT(ISNUMBER(H520)),"Vắng",
IF(C520=1,IF(INDEX(Source!$A$1:$Q$1000,MATCH('Chi tiết'!B520,Source!$B$1:$B$1000,0),16)&lt;'Báo cáo'!$C$5,"Đi làm","Chốt trễ"),
IF(AND(C520=2,O520="Chốt trễ"),IF(INDEX(Source!$A$1:$Q$1000,MATCH('Chi tiết'!B520,Source!$B$1:$B$1000,0)+1,16)&lt;'Báo cáo'!$C$5,"Đi làm","Chốt trễ"),
IF(AND(C520=12,O520="Đi làm"),IF(INDEX(Source!$A$1:$Q$1000,MATCH('Chi tiết'!B520,Source!$B$1:$B$1000,0)+COUNTIFS(Source!$B$1:$B$1000,B520,Source!$Q$1:$Q$1000,"Sáng"),16)&lt;'Báo cáo'!$C$5,"Đi làm","Chốt trễ"),IF(O520="Chốt trễ",IF(INDEX(Source!$A$1:$Q$1000,MATCH('Chi tiết'!B520,Source!$B$1:$B$1000,0)+1,16)&lt;'Báo cáo'!$C$5,"Đi làm","Chốt trễ"),IF(INDEX(Source!$A$1:$Q$1000,MATCH('Chi tiết'!B520,Source!$B$1:$B$1000,0)+COUNTIFS(Source!$B$1:$B$1000,B520,Source!$Q$1:$Q$1000,"Sáng"),16)&lt;'Báo cáo'!$C$5,"Đi làm","Chốt trễ")))))))</f>
        <v/>
      </c>
      <c r="Q520" s="23" t="str">
        <f t="shared" si="52"/>
        <v/>
      </c>
      <c r="R520" s="14" t="str">
        <f t="shared" si="53"/>
        <v/>
      </c>
      <c r="S520" t="str">
        <f>IF(OR(_xlfn.NUMBERVALUE(E520)&gt;='Báo cáo'!$C$6,_xlfn.NUMBERVALUE(I520)&gt;='Báo cáo'!$C$6),CONCATENATE(_xlfn.NUMBERVALUE(E520),"/",_xlfn.NUMBERVALUE(I520)),"")</f>
        <v/>
      </c>
      <c r="T520" t="str">
        <f>IF(Q520="Vắng","",IF(M520&lt;='Báo cáo'!$C$7,M520,""))</f>
        <v/>
      </c>
      <c r="U520" t="str">
        <f ca="1">IF(COUNTIFS(Source!$B$1:$B$1000,'Chi tiết'!B520,Source!$S$1:$S$1000,"Có")=0,"",INDEX(Source!$A$1:$S$1000,MATCH('Chi tiết'!B520,Source!$B$1:$B$1000,0)-1+MATCH("Có",INDIRECT("Source!S"&amp;MATCH('Chi tiết'!B520,Source!$B$1:$B$1000,0)&amp;":S"&amp;MATCH('Chi tiết'!B520,Source!$B$1:$B$1000,0)+COUNTIF(Source!$B$1:$B$1000,'Chi tiết'!B520)),0),1))</f>
        <v/>
      </c>
      <c r="V520" s="2" t="str">
        <f>IF(B518="","",IF(N520&lt;='Báo cáo'!$C$9,N520,""))</f>
        <v/>
      </c>
    </row>
    <row r="521" spans="1:22" x14ac:dyDescent="0.25">
      <c r="A521" t="str">
        <v/>
      </c>
      <c r="B521" t="str">
        <v/>
      </c>
      <c r="C521" s="21" t="str">
        <v/>
      </c>
      <c r="D521" s="21" t="str">
        <v/>
      </c>
      <c r="E521" s="21" t="str">
        <v/>
      </c>
      <c r="F521" s="21" t="str">
        <v/>
      </c>
      <c r="G521" s="21" t="str">
        <v/>
      </c>
      <c r="H521" s="21" t="str">
        <v/>
      </c>
      <c r="I521" s="21" t="str">
        <v/>
      </c>
      <c r="J521" s="21" t="str">
        <v/>
      </c>
      <c r="K521" s="21" t="str">
        <v/>
      </c>
      <c r="L521" s="23" t="str">
        <f t="shared" si="48"/>
        <v/>
      </c>
      <c r="M521" s="24" t="str">
        <f t="shared" si="49"/>
        <v/>
      </c>
      <c r="N521" s="15" t="str">
        <f t="shared" si="50"/>
        <v/>
      </c>
      <c r="O521" s="23" t="str">
        <f t="shared" si="51"/>
        <v/>
      </c>
      <c r="P521" s="23" t="str">
        <f>IF(B521="","",
IF(NOT(ISNUMBER(H521)),"Vắng",
IF(C521=1,IF(INDEX(Source!$A$1:$Q$1000,MATCH('Chi tiết'!B521,Source!$B$1:$B$1000,0),16)&lt;'Báo cáo'!$C$5,"Đi làm","Chốt trễ"),
IF(AND(C521=2,O521="Chốt trễ"),IF(INDEX(Source!$A$1:$Q$1000,MATCH('Chi tiết'!B521,Source!$B$1:$B$1000,0)+1,16)&lt;'Báo cáo'!$C$5,"Đi làm","Chốt trễ"),
IF(AND(C521=12,O521="Đi làm"),IF(INDEX(Source!$A$1:$Q$1000,MATCH('Chi tiết'!B521,Source!$B$1:$B$1000,0)+COUNTIFS(Source!$B$1:$B$1000,B521,Source!$Q$1:$Q$1000,"Sáng"),16)&lt;'Báo cáo'!$C$5,"Đi làm","Chốt trễ"),IF(O521="Chốt trễ",IF(INDEX(Source!$A$1:$Q$1000,MATCH('Chi tiết'!B521,Source!$B$1:$B$1000,0)+1,16)&lt;'Báo cáo'!$C$5,"Đi làm","Chốt trễ"),IF(INDEX(Source!$A$1:$Q$1000,MATCH('Chi tiết'!B521,Source!$B$1:$B$1000,0)+COUNTIFS(Source!$B$1:$B$1000,B521,Source!$Q$1:$Q$1000,"Sáng"),16)&lt;'Báo cáo'!$C$5,"Đi làm","Chốt trễ")))))))</f>
        <v/>
      </c>
      <c r="Q521" s="23" t="str">
        <f t="shared" si="52"/>
        <v/>
      </c>
      <c r="R521" s="14" t="str">
        <f t="shared" si="53"/>
        <v/>
      </c>
      <c r="S521" t="str">
        <f>IF(OR(_xlfn.NUMBERVALUE(E521)&gt;='Báo cáo'!$C$6,_xlfn.NUMBERVALUE(I521)&gt;='Báo cáo'!$C$6),CONCATENATE(_xlfn.NUMBERVALUE(E521),"/",_xlfn.NUMBERVALUE(I521)),"")</f>
        <v/>
      </c>
      <c r="T521" t="str">
        <f>IF(Q521="Vắng","",IF(M521&lt;='Báo cáo'!$C$7,M521,""))</f>
        <v/>
      </c>
      <c r="U521" t="str">
        <f ca="1">IF(COUNTIFS(Source!$B$1:$B$1000,'Chi tiết'!B521,Source!$S$1:$S$1000,"Có")=0,"",INDEX(Source!$A$1:$S$1000,MATCH('Chi tiết'!B521,Source!$B$1:$B$1000,0)-1+MATCH("Có",INDIRECT("Source!S"&amp;MATCH('Chi tiết'!B521,Source!$B$1:$B$1000,0)&amp;":S"&amp;MATCH('Chi tiết'!B521,Source!$B$1:$B$1000,0)+COUNTIF(Source!$B$1:$B$1000,'Chi tiết'!B521)),0),1))</f>
        <v/>
      </c>
      <c r="V521" s="2" t="str">
        <f>IF(B519="","",IF(N521&lt;='Báo cáo'!$C$9,N521,""))</f>
        <v/>
      </c>
    </row>
    <row r="522" spans="1:22" x14ac:dyDescent="0.25">
      <c r="A522" t="str">
        <v/>
      </c>
      <c r="B522" t="str">
        <v/>
      </c>
      <c r="C522" s="21" t="str">
        <v/>
      </c>
      <c r="D522" s="21" t="str">
        <v/>
      </c>
      <c r="E522" s="21" t="str">
        <v/>
      </c>
      <c r="F522" s="21" t="str">
        <v/>
      </c>
      <c r="G522" s="21" t="str">
        <v/>
      </c>
      <c r="H522" s="21" t="str">
        <v/>
      </c>
      <c r="I522" s="21" t="str">
        <v/>
      </c>
      <c r="J522" s="21" t="str">
        <v/>
      </c>
      <c r="K522" s="21" t="str">
        <v/>
      </c>
      <c r="L522" s="23" t="str">
        <f t="shared" si="48"/>
        <v/>
      </c>
      <c r="M522" s="24" t="str">
        <f t="shared" si="49"/>
        <v/>
      </c>
      <c r="N522" s="15" t="str">
        <f t="shared" si="50"/>
        <v/>
      </c>
      <c r="O522" s="23" t="str">
        <f t="shared" si="51"/>
        <v/>
      </c>
      <c r="P522" s="23" t="str">
        <f>IF(B522="","",
IF(NOT(ISNUMBER(H522)),"Vắng",
IF(C522=1,IF(INDEX(Source!$A$1:$Q$1000,MATCH('Chi tiết'!B522,Source!$B$1:$B$1000,0),16)&lt;'Báo cáo'!$C$5,"Đi làm","Chốt trễ"),
IF(AND(C522=2,O522="Chốt trễ"),IF(INDEX(Source!$A$1:$Q$1000,MATCH('Chi tiết'!B522,Source!$B$1:$B$1000,0)+1,16)&lt;'Báo cáo'!$C$5,"Đi làm","Chốt trễ"),
IF(AND(C522=12,O522="Đi làm"),IF(INDEX(Source!$A$1:$Q$1000,MATCH('Chi tiết'!B522,Source!$B$1:$B$1000,0)+COUNTIFS(Source!$B$1:$B$1000,B522,Source!$Q$1:$Q$1000,"Sáng"),16)&lt;'Báo cáo'!$C$5,"Đi làm","Chốt trễ"),IF(O522="Chốt trễ",IF(INDEX(Source!$A$1:$Q$1000,MATCH('Chi tiết'!B522,Source!$B$1:$B$1000,0)+1,16)&lt;'Báo cáo'!$C$5,"Đi làm","Chốt trễ"),IF(INDEX(Source!$A$1:$Q$1000,MATCH('Chi tiết'!B522,Source!$B$1:$B$1000,0)+COUNTIFS(Source!$B$1:$B$1000,B522,Source!$Q$1:$Q$1000,"Sáng"),16)&lt;'Báo cáo'!$C$5,"Đi làm","Chốt trễ")))))))</f>
        <v/>
      </c>
      <c r="Q522" s="23" t="str">
        <f t="shared" si="52"/>
        <v/>
      </c>
      <c r="R522" s="14" t="str">
        <f t="shared" si="53"/>
        <v/>
      </c>
      <c r="S522" t="str">
        <f>IF(OR(_xlfn.NUMBERVALUE(E522)&gt;='Báo cáo'!$C$6,_xlfn.NUMBERVALUE(I522)&gt;='Báo cáo'!$C$6),CONCATENATE(_xlfn.NUMBERVALUE(E522),"/",_xlfn.NUMBERVALUE(I522)),"")</f>
        <v/>
      </c>
      <c r="T522" t="str">
        <f>IF(Q522="Vắng","",IF(M522&lt;='Báo cáo'!$C$7,M522,""))</f>
        <v/>
      </c>
      <c r="U522" t="str">
        <f ca="1">IF(COUNTIFS(Source!$B$1:$B$1000,'Chi tiết'!B522,Source!$S$1:$S$1000,"Có")=0,"",INDEX(Source!$A$1:$S$1000,MATCH('Chi tiết'!B522,Source!$B$1:$B$1000,0)-1+MATCH("Có",INDIRECT("Source!S"&amp;MATCH('Chi tiết'!B522,Source!$B$1:$B$1000,0)&amp;":S"&amp;MATCH('Chi tiết'!B522,Source!$B$1:$B$1000,0)+COUNTIF(Source!$B$1:$B$1000,'Chi tiết'!B522)),0),1))</f>
        <v/>
      </c>
      <c r="V522" s="2" t="str">
        <f>IF(B520="","",IF(N522&lt;='Báo cáo'!$C$9,N522,""))</f>
        <v/>
      </c>
    </row>
    <row r="523" spans="1:22" x14ac:dyDescent="0.25">
      <c r="A523" t="str">
        <v/>
      </c>
      <c r="B523" t="str">
        <v/>
      </c>
      <c r="C523" s="21" t="str">
        <v/>
      </c>
      <c r="D523" s="21" t="str">
        <v/>
      </c>
      <c r="E523" s="21" t="str">
        <v/>
      </c>
      <c r="F523" s="21" t="str">
        <v/>
      </c>
      <c r="G523" s="21" t="str">
        <v/>
      </c>
      <c r="H523" s="21" t="str">
        <v/>
      </c>
      <c r="I523" s="21" t="str">
        <v/>
      </c>
      <c r="J523" s="21" t="str">
        <v/>
      </c>
      <c r="K523" s="21" t="str">
        <v/>
      </c>
      <c r="L523" s="23" t="str">
        <f t="shared" si="48"/>
        <v/>
      </c>
      <c r="M523" s="24" t="str">
        <f t="shared" si="49"/>
        <v/>
      </c>
      <c r="N523" s="15" t="str">
        <f t="shared" si="50"/>
        <v/>
      </c>
      <c r="O523" s="23" t="str">
        <f t="shared" si="51"/>
        <v/>
      </c>
      <c r="P523" s="23" t="str">
        <f>IF(B523="","",
IF(NOT(ISNUMBER(H523)),"Vắng",
IF(C523=1,IF(INDEX(Source!$A$1:$Q$1000,MATCH('Chi tiết'!B523,Source!$B$1:$B$1000,0),16)&lt;'Báo cáo'!$C$5,"Đi làm","Chốt trễ"),
IF(AND(C523=2,O523="Chốt trễ"),IF(INDEX(Source!$A$1:$Q$1000,MATCH('Chi tiết'!B523,Source!$B$1:$B$1000,0)+1,16)&lt;'Báo cáo'!$C$5,"Đi làm","Chốt trễ"),
IF(AND(C523=12,O523="Đi làm"),IF(INDEX(Source!$A$1:$Q$1000,MATCH('Chi tiết'!B523,Source!$B$1:$B$1000,0)+COUNTIFS(Source!$B$1:$B$1000,B523,Source!$Q$1:$Q$1000,"Sáng"),16)&lt;'Báo cáo'!$C$5,"Đi làm","Chốt trễ"),IF(O523="Chốt trễ",IF(INDEX(Source!$A$1:$Q$1000,MATCH('Chi tiết'!B523,Source!$B$1:$B$1000,0)+1,16)&lt;'Báo cáo'!$C$5,"Đi làm","Chốt trễ"),IF(INDEX(Source!$A$1:$Q$1000,MATCH('Chi tiết'!B523,Source!$B$1:$B$1000,0)+COUNTIFS(Source!$B$1:$B$1000,B523,Source!$Q$1:$Q$1000,"Sáng"),16)&lt;'Báo cáo'!$C$5,"Đi làm","Chốt trễ")))))))</f>
        <v/>
      </c>
      <c r="Q523" s="23" t="str">
        <f t="shared" si="52"/>
        <v/>
      </c>
      <c r="R523" s="14" t="str">
        <f t="shared" si="53"/>
        <v/>
      </c>
      <c r="S523" t="str">
        <f>IF(OR(_xlfn.NUMBERVALUE(E523)&gt;='Báo cáo'!$C$6,_xlfn.NUMBERVALUE(I523)&gt;='Báo cáo'!$C$6),CONCATENATE(_xlfn.NUMBERVALUE(E523),"/",_xlfn.NUMBERVALUE(I523)),"")</f>
        <v/>
      </c>
      <c r="T523" t="str">
        <f>IF(Q523="Vắng","",IF(M523&lt;='Báo cáo'!$C$7,M523,""))</f>
        <v/>
      </c>
      <c r="U523" t="str">
        <f ca="1">IF(COUNTIFS(Source!$B$1:$B$1000,'Chi tiết'!B523,Source!$S$1:$S$1000,"Có")=0,"",INDEX(Source!$A$1:$S$1000,MATCH('Chi tiết'!B523,Source!$B$1:$B$1000,0)-1+MATCH("Có",INDIRECT("Source!S"&amp;MATCH('Chi tiết'!B523,Source!$B$1:$B$1000,0)&amp;":S"&amp;MATCH('Chi tiết'!B523,Source!$B$1:$B$1000,0)+COUNTIF(Source!$B$1:$B$1000,'Chi tiết'!B523)),0),1))</f>
        <v/>
      </c>
      <c r="V523" s="2" t="str">
        <f>IF(B521="","",IF(N523&lt;='Báo cáo'!$C$9,N523,""))</f>
        <v/>
      </c>
    </row>
    <row r="524" spans="1:22" x14ac:dyDescent="0.25">
      <c r="A524" t="str">
        <v/>
      </c>
      <c r="B524" t="str">
        <v/>
      </c>
      <c r="C524" s="21" t="str">
        <v/>
      </c>
      <c r="D524" s="21" t="str">
        <v/>
      </c>
      <c r="E524" s="21" t="str">
        <v/>
      </c>
      <c r="F524" s="21" t="str">
        <v/>
      </c>
      <c r="G524" s="21" t="str">
        <v/>
      </c>
      <c r="H524" s="21" t="str">
        <v/>
      </c>
      <c r="I524" s="21" t="str">
        <v/>
      </c>
      <c r="J524" s="21" t="str">
        <v/>
      </c>
      <c r="K524" s="21" t="str">
        <v/>
      </c>
      <c r="L524" s="23" t="str">
        <f t="shared" si="48"/>
        <v/>
      </c>
      <c r="M524" s="24" t="str">
        <f t="shared" si="49"/>
        <v/>
      </c>
      <c r="N524" s="15" t="str">
        <f t="shared" si="50"/>
        <v/>
      </c>
      <c r="O524" s="23" t="str">
        <f t="shared" si="51"/>
        <v/>
      </c>
      <c r="P524" s="23" t="str">
        <f>IF(B524="","",
IF(NOT(ISNUMBER(H524)),"Vắng",
IF(C524=1,IF(INDEX(Source!$A$1:$Q$1000,MATCH('Chi tiết'!B524,Source!$B$1:$B$1000,0),16)&lt;'Báo cáo'!$C$5,"Đi làm","Chốt trễ"),
IF(AND(C524=2,O524="Chốt trễ"),IF(INDEX(Source!$A$1:$Q$1000,MATCH('Chi tiết'!B524,Source!$B$1:$B$1000,0)+1,16)&lt;'Báo cáo'!$C$5,"Đi làm","Chốt trễ"),
IF(AND(C524=12,O524="Đi làm"),IF(INDEX(Source!$A$1:$Q$1000,MATCH('Chi tiết'!B524,Source!$B$1:$B$1000,0)+COUNTIFS(Source!$B$1:$B$1000,B524,Source!$Q$1:$Q$1000,"Sáng"),16)&lt;'Báo cáo'!$C$5,"Đi làm","Chốt trễ"),IF(O524="Chốt trễ",IF(INDEX(Source!$A$1:$Q$1000,MATCH('Chi tiết'!B524,Source!$B$1:$B$1000,0)+1,16)&lt;'Báo cáo'!$C$5,"Đi làm","Chốt trễ"),IF(INDEX(Source!$A$1:$Q$1000,MATCH('Chi tiết'!B524,Source!$B$1:$B$1000,0)+COUNTIFS(Source!$B$1:$B$1000,B524,Source!$Q$1:$Q$1000,"Sáng"),16)&lt;'Báo cáo'!$C$5,"Đi làm","Chốt trễ")))))))</f>
        <v/>
      </c>
      <c r="Q524" s="23" t="str">
        <f t="shared" si="52"/>
        <v/>
      </c>
      <c r="R524" s="14" t="str">
        <f t="shared" si="53"/>
        <v/>
      </c>
      <c r="S524" t="str">
        <f>IF(OR(_xlfn.NUMBERVALUE(E524)&gt;='Báo cáo'!$C$6,_xlfn.NUMBERVALUE(I524)&gt;='Báo cáo'!$C$6),CONCATENATE(_xlfn.NUMBERVALUE(E524),"/",_xlfn.NUMBERVALUE(I524)),"")</f>
        <v/>
      </c>
      <c r="T524" t="str">
        <f>IF(Q524="Vắng","",IF(M524&lt;='Báo cáo'!$C$7,M524,""))</f>
        <v/>
      </c>
      <c r="U524" t="str">
        <f ca="1">IF(COUNTIFS(Source!$B$1:$B$1000,'Chi tiết'!B524,Source!$S$1:$S$1000,"Có")=0,"",INDEX(Source!$A$1:$S$1000,MATCH('Chi tiết'!B524,Source!$B$1:$B$1000,0)-1+MATCH("Có",INDIRECT("Source!S"&amp;MATCH('Chi tiết'!B524,Source!$B$1:$B$1000,0)&amp;":S"&amp;MATCH('Chi tiết'!B524,Source!$B$1:$B$1000,0)+COUNTIF(Source!$B$1:$B$1000,'Chi tiết'!B524)),0),1))</f>
        <v/>
      </c>
      <c r="V524" s="2" t="str">
        <f>IF(B522="","",IF(N524&lt;='Báo cáo'!$C$9,N524,""))</f>
        <v/>
      </c>
    </row>
    <row r="525" spans="1:22" x14ac:dyDescent="0.25">
      <c r="A525" t="str">
        <v/>
      </c>
      <c r="B525" t="str">
        <v/>
      </c>
      <c r="C525" s="21" t="str">
        <v/>
      </c>
      <c r="D525" s="21" t="str">
        <v/>
      </c>
      <c r="E525" s="21" t="str">
        <v/>
      </c>
      <c r="F525" s="21" t="str">
        <v/>
      </c>
      <c r="G525" s="21" t="str">
        <v/>
      </c>
      <c r="H525" s="21" t="str">
        <v/>
      </c>
      <c r="I525" s="21" t="str">
        <v/>
      </c>
      <c r="J525" s="21" t="str">
        <v/>
      </c>
      <c r="K525" s="21" t="str">
        <v/>
      </c>
      <c r="L525" s="23" t="str">
        <f t="shared" si="48"/>
        <v/>
      </c>
      <c r="M525" s="24" t="str">
        <f t="shared" si="49"/>
        <v/>
      </c>
      <c r="N525" s="15" t="str">
        <f t="shared" si="50"/>
        <v/>
      </c>
      <c r="O525" s="23" t="str">
        <f t="shared" si="51"/>
        <v/>
      </c>
      <c r="P525" s="23" t="str">
        <f>IF(B525="","",
IF(NOT(ISNUMBER(H525)),"Vắng",
IF(C525=1,IF(INDEX(Source!$A$1:$Q$1000,MATCH('Chi tiết'!B525,Source!$B$1:$B$1000,0),16)&lt;'Báo cáo'!$C$5,"Đi làm","Chốt trễ"),
IF(AND(C525=2,O525="Chốt trễ"),IF(INDEX(Source!$A$1:$Q$1000,MATCH('Chi tiết'!B525,Source!$B$1:$B$1000,0)+1,16)&lt;'Báo cáo'!$C$5,"Đi làm","Chốt trễ"),
IF(AND(C525=12,O525="Đi làm"),IF(INDEX(Source!$A$1:$Q$1000,MATCH('Chi tiết'!B525,Source!$B$1:$B$1000,0)+COUNTIFS(Source!$B$1:$B$1000,B525,Source!$Q$1:$Q$1000,"Sáng"),16)&lt;'Báo cáo'!$C$5,"Đi làm","Chốt trễ"),IF(O525="Chốt trễ",IF(INDEX(Source!$A$1:$Q$1000,MATCH('Chi tiết'!B525,Source!$B$1:$B$1000,0)+1,16)&lt;'Báo cáo'!$C$5,"Đi làm","Chốt trễ"),IF(INDEX(Source!$A$1:$Q$1000,MATCH('Chi tiết'!B525,Source!$B$1:$B$1000,0)+COUNTIFS(Source!$B$1:$B$1000,B525,Source!$Q$1:$Q$1000,"Sáng"),16)&lt;'Báo cáo'!$C$5,"Đi làm","Chốt trễ")))))))</f>
        <v/>
      </c>
      <c r="Q525" s="23" t="str">
        <f t="shared" si="52"/>
        <v/>
      </c>
      <c r="R525" s="14" t="str">
        <f t="shared" si="53"/>
        <v/>
      </c>
      <c r="S525" t="str">
        <f>IF(OR(_xlfn.NUMBERVALUE(E525)&gt;='Báo cáo'!$C$6,_xlfn.NUMBERVALUE(I525)&gt;='Báo cáo'!$C$6),CONCATENATE(_xlfn.NUMBERVALUE(E525),"/",_xlfn.NUMBERVALUE(I525)),"")</f>
        <v/>
      </c>
      <c r="T525" t="str">
        <f>IF(Q525="Vắng","",IF(M525&lt;='Báo cáo'!$C$7,M525,""))</f>
        <v/>
      </c>
      <c r="U525" t="str">
        <f ca="1">IF(COUNTIFS(Source!$B$1:$B$1000,'Chi tiết'!B525,Source!$S$1:$S$1000,"Có")=0,"",INDEX(Source!$A$1:$S$1000,MATCH('Chi tiết'!B525,Source!$B$1:$B$1000,0)-1+MATCH("Có",INDIRECT("Source!S"&amp;MATCH('Chi tiết'!B525,Source!$B$1:$B$1000,0)&amp;":S"&amp;MATCH('Chi tiết'!B525,Source!$B$1:$B$1000,0)+COUNTIF(Source!$B$1:$B$1000,'Chi tiết'!B525)),0),1))</f>
        <v/>
      </c>
      <c r="V525" s="2" t="str">
        <f>IF(B523="","",IF(N525&lt;='Báo cáo'!$C$9,N525,""))</f>
        <v/>
      </c>
    </row>
    <row r="526" spans="1:22" x14ac:dyDescent="0.25">
      <c r="A526" t="str">
        <v/>
      </c>
      <c r="B526" t="str">
        <v/>
      </c>
      <c r="C526" s="21" t="str">
        <v/>
      </c>
      <c r="D526" s="21" t="str">
        <v/>
      </c>
      <c r="E526" s="21" t="str">
        <v/>
      </c>
      <c r="F526" s="21" t="str">
        <v/>
      </c>
      <c r="G526" s="21" t="str">
        <v/>
      </c>
      <c r="H526" s="21" t="str">
        <v/>
      </c>
      <c r="I526" s="21" t="str">
        <v/>
      </c>
      <c r="J526" s="21" t="str">
        <v/>
      </c>
      <c r="K526" s="21" t="str">
        <v/>
      </c>
      <c r="L526" s="23" t="str">
        <f t="shared" si="48"/>
        <v/>
      </c>
      <c r="M526" s="24" t="str">
        <f t="shared" si="49"/>
        <v/>
      </c>
      <c r="N526" s="15" t="str">
        <f t="shared" si="50"/>
        <v/>
      </c>
      <c r="O526" s="23" t="str">
        <f t="shared" si="51"/>
        <v/>
      </c>
      <c r="P526" s="23" t="str">
        <f>IF(B526="","",
IF(NOT(ISNUMBER(H526)),"Vắng",
IF(C526=1,IF(INDEX(Source!$A$1:$Q$1000,MATCH('Chi tiết'!B526,Source!$B$1:$B$1000,0),16)&lt;'Báo cáo'!$C$5,"Đi làm","Chốt trễ"),
IF(AND(C526=2,O526="Chốt trễ"),IF(INDEX(Source!$A$1:$Q$1000,MATCH('Chi tiết'!B526,Source!$B$1:$B$1000,0)+1,16)&lt;'Báo cáo'!$C$5,"Đi làm","Chốt trễ"),
IF(AND(C526=12,O526="Đi làm"),IF(INDEX(Source!$A$1:$Q$1000,MATCH('Chi tiết'!B526,Source!$B$1:$B$1000,0)+COUNTIFS(Source!$B$1:$B$1000,B526,Source!$Q$1:$Q$1000,"Sáng"),16)&lt;'Báo cáo'!$C$5,"Đi làm","Chốt trễ"),IF(O526="Chốt trễ",IF(INDEX(Source!$A$1:$Q$1000,MATCH('Chi tiết'!B526,Source!$B$1:$B$1000,0)+1,16)&lt;'Báo cáo'!$C$5,"Đi làm","Chốt trễ"),IF(INDEX(Source!$A$1:$Q$1000,MATCH('Chi tiết'!B526,Source!$B$1:$B$1000,0)+COUNTIFS(Source!$B$1:$B$1000,B526,Source!$Q$1:$Q$1000,"Sáng"),16)&lt;'Báo cáo'!$C$5,"Đi làm","Chốt trễ")))))))</f>
        <v/>
      </c>
      <c r="Q526" s="23" t="str">
        <f t="shared" si="52"/>
        <v/>
      </c>
      <c r="R526" s="14" t="str">
        <f t="shared" si="53"/>
        <v/>
      </c>
      <c r="S526" t="str">
        <f>IF(OR(_xlfn.NUMBERVALUE(E526)&gt;='Báo cáo'!$C$6,_xlfn.NUMBERVALUE(I526)&gt;='Báo cáo'!$C$6),CONCATENATE(_xlfn.NUMBERVALUE(E526),"/",_xlfn.NUMBERVALUE(I526)),"")</f>
        <v/>
      </c>
      <c r="T526" t="str">
        <f>IF(Q526="Vắng","",IF(M526&lt;='Báo cáo'!$C$7,M526,""))</f>
        <v/>
      </c>
      <c r="U526" t="str">
        <f ca="1">IF(COUNTIFS(Source!$B$1:$B$1000,'Chi tiết'!B526,Source!$S$1:$S$1000,"Có")=0,"",INDEX(Source!$A$1:$S$1000,MATCH('Chi tiết'!B526,Source!$B$1:$B$1000,0)-1+MATCH("Có",INDIRECT("Source!S"&amp;MATCH('Chi tiết'!B526,Source!$B$1:$B$1000,0)&amp;":S"&amp;MATCH('Chi tiết'!B526,Source!$B$1:$B$1000,0)+COUNTIF(Source!$B$1:$B$1000,'Chi tiết'!B526)),0),1))</f>
        <v/>
      </c>
      <c r="V526" s="2" t="str">
        <f>IF(B524="","",IF(N526&lt;='Báo cáo'!$C$9,N526,""))</f>
        <v/>
      </c>
    </row>
    <row r="527" spans="1:22" x14ac:dyDescent="0.25">
      <c r="A527" t="str">
        <v/>
      </c>
      <c r="B527" t="str">
        <v/>
      </c>
      <c r="C527" s="21" t="str">
        <v/>
      </c>
      <c r="D527" s="21" t="str">
        <v/>
      </c>
      <c r="E527" s="21" t="str">
        <v/>
      </c>
      <c r="F527" s="21" t="str">
        <v/>
      </c>
      <c r="G527" s="21" t="str">
        <v/>
      </c>
      <c r="H527" s="21" t="str">
        <v/>
      </c>
      <c r="I527" s="21" t="str">
        <v/>
      </c>
      <c r="J527" s="21" t="str">
        <v/>
      </c>
      <c r="K527" s="21" t="str">
        <v/>
      </c>
      <c r="L527" s="23" t="str">
        <f t="shared" si="48"/>
        <v/>
      </c>
      <c r="M527" s="24" t="str">
        <f t="shared" si="49"/>
        <v/>
      </c>
      <c r="N527" s="15" t="str">
        <f t="shared" si="50"/>
        <v/>
      </c>
      <c r="O527" s="23" t="str">
        <f t="shared" si="51"/>
        <v/>
      </c>
      <c r="P527" s="23" t="str">
        <f>IF(B527="","",
IF(NOT(ISNUMBER(H527)),"Vắng",
IF(C527=1,IF(INDEX(Source!$A$1:$Q$1000,MATCH('Chi tiết'!B527,Source!$B$1:$B$1000,0),16)&lt;'Báo cáo'!$C$5,"Đi làm","Chốt trễ"),
IF(AND(C527=2,O527="Chốt trễ"),IF(INDEX(Source!$A$1:$Q$1000,MATCH('Chi tiết'!B527,Source!$B$1:$B$1000,0)+1,16)&lt;'Báo cáo'!$C$5,"Đi làm","Chốt trễ"),
IF(AND(C527=12,O527="Đi làm"),IF(INDEX(Source!$A$1:$Q$1000,MATCH('Chi tiết'!B527,Source!$B$1:$B$1000,0)+COUNTIFS(Source!$B$1:$B$1000,B527,Source!$Q$1:$Q$1000,"Sáng"),16)&lt;'Báo cáo'!$C$5,"Đi làm","Chốt trễ"),IF(O527="Chốt trễ",IF(INDEX(Source!$A$1:$Q$1000,MATCH('Chi tiết'!B527,Source!$B$1:$B$1000,0)+1,16)&lt;'Báo cáo'!$C$5,"Đi làm","Chốt trễ"),IF(INDEX(Source!$A$1:$Q$1000,MATCH('Chi tiết'!B527,Source!$B$1:$B$1000,0)+COUNTIFS(Source!$B$1:$B$1000,B527,Source!$Q$1:$Q$1000,"Sáng"),16)&lt;'Báo cáo'!$C$5,"Đi làm","Chốt trễ")))))))</f>
        <v/>
      </c>
      <c r="Q527" s="23" t="str">
        <f t="shared" si="52"/>
        <v/>
      </c>
      <c r="R527" s="14" t="str">
        <f t="shared" si="53"/>
        <v/>
      </c>
      <c r="S527" t="str">
        <f>IF(OR(_xlfn.NUMBERVALUE(E527)&gt;='Báo cáo'!$C$6,_xlfn.NUMBERVALUE(I527)&gt;='Báo cáo'!$C$6),CONCATENATE(_xlfn.NUMBERVALUE(E527),"/",_xlfn.NUMBERVALUE(I527)),"")</f>
        <v/>
      </c>
      <c r="T527" t="str">
        <f>IF(Q527="Vắng","",IF(M527&lt;='Báo cáo'!$C$7,M527,""))</f>
        <v/>
      </c>
      <c r="U527" t="str">
        <f ca="1">IF(COUNTIFS(Source!$B$1:$B$1000,'Chi tiết'!B527,Source!$S$1:$S$1000,"Có")=0,"",INDEX(Source!$A$1:$S$1000,MATCH('Chi tiết'!B527,Source!$B$1:$B$1000,0)-1+MATCH("Có",INDIRECT("Source!S"&amp;MATCH('Chi tiết'!B527,Source!$B$1:$B$1000,0)&amp;":S"&amp;MATCH('Chi tiết'!B527,Source!$B$1:$B$1000,0)+COUNTIF(Source!$B$1:$B$1000,'Chi tiết'!B527)),0),1))</f>
        <v/>
      </c>
      <c r="V527" s="2" t="str">
        <f>IF(B525="","",IF(N527&lt;='Báo cáo'!$C$9,N527,""))</f>
        <v/>
      </c>
    </row>
    <row r="528" spans="1:22" x14ac:dyDescent="0.25">
      <c r="A528" t="str">
        <v/>
      </c>
      <c r="B528" t="str">
        <v/>
      </c>
      <c r="C528" s="21" t="str">
        <v/>
      </c>
      <c r="D528" s="21" t="str">
        <v/>
      </c>
      <c r="E528" s="21" t="str">
        <v/>
      </c>
      <c r="F528" s="21" t="str">
        <v/>
      </c>
      <c r="G528" s="21" t="str">
        <v/>
      </c>
      <c r="H528" s="21" t="str">
        <v/>
      </c>
      <c r="I528" s="21" t="str">
        <v/>
      </c>
      <c r="J528" s="21" t="str">
        <v/>
      </c>
      <c r="K528" s="21" t="str">
        <v/>
      </c>
      <c r="L528" s="23" t="str">
        <f t="shared" si="48"/>
        <v/>
      </c>
      <c r="M528" s="24" t="str">
        <f t="shared" si="49"/>
        <v/>
      </c>
      <c r="N528" s="15" t="str">
        <f t="shared" si="50"/>
        <v/>
      </c>
      <c r="O528" s="23" t="str">
        <f t="shared" si="51"/>
        <v/>
      </c>
      <c r="P528" s="23" t="str">
        <f>IF(B528="","",
IF(NOT(ISNUMBER(H528)),"Vắng",
IF(C528=1,IF(INDEX(Source!$A$1:$Q$1000,MATCH('Chi tiết'!B528,Source!$B$1:$B$1000,0),16)&lt;'Báo cáo'!$C$5,"Đi làm","Chốt trễ"),
IF(AND(C528=2,O528="Chốt trễ"),IF(INDEX(Source!$A$1:$Q$1000,MATCH('Chi tiết'!B528,Source!$B$1:$B$1000,0)+1,16)&lt;'Báo cáo'!$C$5,"Đi làm","Chốt trễ"),
IF(AND(C528=12,O528="Đi làm"),IF(INDEX(Source!$A$1:$Q$1000,MATCH('Chi tiết'!B528,Source!$B$1:$B$1000,0)+COUNTIFS(Source!$B$1:$B$1000,B528,Source!$Q$1:$Q$1000,"Sáng"),16)&lt;'Báo cáo'!$C$5,"Đi làm","Chốt trễ"),IF(O528="Chốt trễ",IF(INDEX(Source!$A$1:$Q$1000,MATCH('Chi tiết'!B528,Source!$B$1:$B$1000,0)+1,16)&lt;'Báo cáo'!$C$5,"Đi làm","Chốt trễ"),IF(INDEX(Source!$A$1:$Q$1000,MATCH('Chi tiết'!B528,Source!$B$1:$B$1000,0)+COUNTIFS(Source!$B$1:$B$1000,B528,Source!$Q$1:$Q$1000,"Sáng"),16)&lt;'Báo cáo'!$C$5,"Đi làm","Chốt trễ")))))))</f>
        <v/>
      </c>
      <c r="Q528" s="23" t="str">
        <f t="shared" si="52"/>
        <v/>
      </c>
      <c r="R528" s="14" t="str">
        <f t="shared" si="53"/>
        <v/>
      </c>
      <c r="S528" t="str">
        <f>IF(OR(_xlfn.NUMBERVALUE(E528)&gt;='Báo cáo'!$C$6,_xlfn.NUMBERVALUE(I528)&gt;='Báo cáo'!$C$6),CONCATENATE(_xlfn.NUMBERVALUE(E528),"/",_xlfn.NUMBERVALUE(I528)),"")</f>
        <v/>
      </c>
      <c r="T528" t="str">
        <f>IF(Q528="Vắng","",IF(M528&lt;='Báo cáo'!$C$7,M528,""))</f>
        <v/>
      </c>
      <c r="U528" t="str">
        <f ca="1">IF(COUNTIFS(Source!$B$1:$B$1000,'Chi tiết'!B528,Source!$S$1:$S$1000,"Có")=0,"",INDEX(Source!$A$1:$S$1000,MATCH('Chi tiết'!B528,Source!$B$1:$B$1000,0)-1+MATCH("Có",INDIRECT("Source!S"&amp;MATCH('Chi tiết'!B528,Source!$B$1:$B$1000,0)&amp;":S"&amp;MATCH('Chi tiết'!B528,Source!$B$1:$B$1000,0)+COUNTIF(Source!$B$1:$B$1000,'Chi tiết'!B528)),0),1))</f>
        <v/>
      </c>
      <c r="V528" s="2" t="str">
        <f>IF(B526="","",IF(N528&lt;='Báo cáo'!$C$9,N528,""))</f>
        <v/>
      </c>
    </row>
    <row r="529" spans="1:22" x14ac:dyDescent="0.25">
      <c r="A529" t="str">
        <v/>
      </c>
      <c r="B529" t="str">
        <v/>
      </c>
      <c r="C529" s="21" t="str">
        <v/>
      </c>
      <c r="D529" s="21" t="str">
        <v/>
      </c>
      <c r="E529" s="21" t="str">
        <v/>
      </c>
      <c r="F529" s="21" t="str">
        <v/>
      </c>
      <c r="G529" s="21" t="str">
        <v/>
      </c>
      <c r="H529" s="21" t="str">
        <v/>
      </c>
      <c r="I529" s="21" t="str">
        <v/>
      </c>
      <c r="J529" s="21" t="str">
        <v/>
      </c>
      <c r="K529" s="21" t="str">
        <v/>
      </c>
      <c r="L529" s="23" t="str">
        <f t="shared" si="48"/>
        <v/>
      </c>
      <c r="M529" s="24" t="str">
        <f t="shared" si="49"/>
        <v/>
      </c>
      <c r="N529" s="15" t="str">
        <f t="shared" si="50"/>
        <v/>
      </c>
      <c r="O529" s="23" t="str">
        <f t="shared" si="51"/>
        <v/>
      </c>
      <c r="P529" s="23" t="str">
        <f>IF(B529="","",
IF(NOT(ISNUMBER(H529)),"Vắng",
IF(C529=1,IF(INDEX(Source!$A$1:$Q$1000,MATCH('Chi tiết'!B529,Source!$B$1:$B$1000,0),16)&lt;'Báo cáo'!$C$5,"Đi làm","Chốt trễ"),
IF(AND(C529=2,O529="Chốt trễ"),IF(INDEX(Source!$A$1:$Q$1000,MATCH('Chi tiết'!B529,Source!$B$1:$B$1000,0)+1,16)&lt;'Báo cáo'!$C$5,"Đi làm","Chốt trễ"),
IF(AND(C529=12,O529="Đi làm"),IF(INDEX(Source!$A$1:$Q$1000,MATCH('Chi tiết'!B529,Source!$B$1:$B$1000,0)+COUNTIFS(Source!$B$1:$B$1000,B529,Source!$Q$1:$Q$1000,"Sáng"),16)&lt;'Báo cáo'!$C$5,"Đi làm","Chốt trễ"),IF(O529="Chốt trễ",IF(INDEX(Source!$A$1:$Q$1000,MATCH('Chi tiết'!B529,Source!$B$1:$B$1000,0)+1,16)&lt;'Báo cáo'!$C$5,"Đi làm","Chốt trễ"),IF(INDEX(Source!$A$1:$Q$1000,MATCH('Chi tiết'!B529,Source!$B$1:$B$1000,0)+COUNTIFS(Source!$B$1:$B$1000,B529,Source!$Q$1:$Q$1000,"Sáng"),16)&lt;'Báo cáo'!$C$5,"Đi làm","Chốt trễ")))))))</f>
        <v/>
      </c>
      <c r="Q529" s="23" t="str">
        <f t="shared" si="52"/>
        <v/>
      </c>
      <c r="R529" s="14" t="str">
        <f t="shared" si="53"/>
        <v/>
      </c>
      <c r="S529" t="str">
        <f>IF(OR(_xlfn.NUMBERVALUE(E529)&gt;='Báo cáo'!$C$6,_xlfn.NUMBERVALUE(I529)&gt;='Báo cáo'!$C$6),CONCATENATE(_xlfn.NUMBERVALUE(E529),"/",_xlfn.NUMBERVALUE(I529)),"")</f>
        <v/>
      </c>
      <c r="T529" t="str">
        <f>IF(Q529="Vắng","",IF(M529&lt;='Báo cáo'!$C$7,M529,""))</f>
        <v/>
      </c>
      <c r="U529" t="str">
        <f ca="1">IF(COUNTIFS(Source!$B$1:$B$1000,'Chi tiết'!B529,Source!$S$1:$S$1000,"Có")=0,"",INDEX(Source!$A$1:$S$1000,MATCH('Chi tiết'!B529,Source!$B$1:$B$1000,0)-1+MATCH("Có",INDIRECT("Source!S"&amp;MATCH('Chi tiết'!B529,Source!$B$1:$B$1000,0)&amp;":S"&amp;MATCH('Chi tiết'!B529,Source!$B$1:$B$1000,0)+COUNTIF(Source!$B$1:$B$1000,'Chi tiết'!B529)),0),1))</f>
        <v/>
      </c>
      <c r="V529" s="2" t="str">
        <f>IF(B527="","",IF(N529&lt;='Báo cáo'!$C$9,N529,""))</f>
        <v/>
      </c>
    </row>
    <row r="530" spans="1:22" x14ac:dyDescent="0.25">
      <c r="A530" t="str">
        <v/>
      </c>
      <c r="B530" t="str">
        <v/>
      </c>
      <c r="C530" s="21" t="str">
        <v/>
      </c>
      <c r="D530" s="21" t="str">
        <v/>
      </c>
      <c r="E530" s="21" t="str">
        <v/>
      </c>
      <c r="F530" s="21" t="str">
        <v/>
      </c>
      <c r="G530" s="21" t="str">
        <v/>
      </c>
      <c r="H530" s="21" t="str">
        <v/>
      </c>
      <c r="I530" s="21" t="str">
        <v/>
      </c>
      <c r="J530" s="21" t="str">
        <v/>
      </c>
      <c r="K530" s="21" t="str">
        <v/>
      </c>
      <c r="L530" s="23" t="str">
        <f t="shared" si="48"/>
        <v/>
      </c>
      <c r="M530" s="24" t="str">
        <f t="shared" si="49"/>
        <v/>
      </c>
      <c r="N530" s="15" t="str">
        <f t="shared" si="50"/>
        <v/>
      </c>
      <c r="O530" s="23" t="str">
        <f t="shared" si="51"/>
        <v/>
      </c>
      <c r="P530" s="23" t="str">
        <f>IF(B530="","",
IF(NOT(ISNUMBER(H530)),"Vắng",
IF(C530=1,IF(INDEX(Source!$A$1:$Q$1000,MATCH('Chi tiết'!B530,Source!$B$1:$B$1000,0),16)&lt;'Báo cáo'!$C$5,"Đi làm","Chốt trễ"),
IF(AND(C530=2,O530="Chốt trễ"),IF(INDEX(Source!$A$1:$Q$1000,MATCH('Chi tiết'!B530,Source!$B$1:$B$1000,0)+1,16)&lt;'Báo cáo'!$C$5,"Đi làm","Chốt trễ"),
IF(AND(C530=12,O530="Đi làm"),IF(INDEX(Source!$A$1:$Q$1000,MATCH('Chi tiết'!B530,Source!$B$1:$B$1000,0)+COUNTIFS(Source!$B$1:$B$1000,B530,Source!$Q$1:$Q$1000,"Sáng"),16)&lt;'Báo cáo'!$C$5,"Đi làm","Chốt trễ"),IF(O530="Chốt trễ",IF(INDEX(Source!$A$1:$Q$1000,MATCH('Chi tiết'!B530,Source!$B$1:$B$1000,0)+1,16)&lt;'Báo cáo'!$C$5,"Đi làm","Chốt trễ"),IF(INDEX(Source!$A$1:$Q$1000,MATCH('Chi tiết'!B530,Source!$B$1:$B$1000,0)+COUNTIFS(Source!$B$1:$B$1000,B530,Source!$Q$1:$Q$1000,"Sáng"),16)&lt;'Báo cáo'!$C$5,"Đi làm","Chốt trễ")))))))</f>
        <v/>
      </c>
      <c r="Q530" s="23" t="str">
        <f t="shared" si="52"/>
        <v/>
      </c>
      <c r="R530" s="14" t="str">
        <f t="shared" si="53"/>
        <v/>
      </c>
      <c r="S530" t="str">
        <f>IF(OR(_xlfn.NUMBERVALUE(E530)&gt;='Báo cáo'!$C$6,_xlfn.NUMBERVALUE(I530)&gt;='Báo cáo'!$C$6),CONCATENATE(_xlfn.NUMBERVALUE(E530),"/",_xlfn.NUMBERVALUE(I530)),"")</f>
        <v/>
      </c>
      <c r="T530" t="str">
        <f>IF(Q530="Vắng","",IF(M530&lt;='Báo cáo'!$C$7,M530,""))</f>
        <v/>
      </c>
      <c r="U530" t="str">
        <f ca="1">IF(COUNTIFS(Source!$B$1:$B$1000,'Chi tiết'!B530,Source!$S$1:$S$1000,"Có")=0,"",INDEX(Source!$A$1:$S$1000,MATCH('Chi tiết'!B530,Source!$B$1:$B$1000,0)-1+MATCH("Có",INDIRECT("Source!S"&amp;MATCH('Chi tiết'!B530,Source!$B$1:$B$1000,0)&amp;":S"&amp;MATCH('Chi tiết'!B530,Source!$B$1:$B$1000,0)+COUNTIF(Source!$B$1:$B$1000,'Chi tiết'!B530)),0),1))</f>
        <v/>
      </c>
      <c r="V530" s="2" t="str">
        <f>IF(B528="","",IF(N530&lt;='Báo cáo'!$C$9,N530,""))</f>
        <v/>
      </c>
    </row>
    <row r="531" spans="1:22" x14ac:dyDescent="0.25">
      <c r="A531" t="str">
        <v/>
      </c>
      <c r="B531" t="str">
        <v/>
      </c>
      <c r="C531" s="21" t="str">
        <v/>
      </c>
      <c r="D531" s="21" t="str">
        <v/>
      </c>
      <c r="E531" s="21" t="str">
        <v/>
      </c>
      <c r="F531" s="21" t="str">
        <v/>
      </c>
      <c r="G531" s="21" t="str">
        <v/>
      </c>
      <c r="H531" s="21" t="str">
        <v/>
      </c>
      <c r="I531" s="21" t="str">
        <v/>
      </c>
      <c r="J531" s="21" t="str">
        <v/>
      </c>
      <c r="K531" s="21" t="str">
        <v/>
      </c>
      <c r="L531" s="23" t="str">
        <f t="shared" si="48"/>
        <v/>
      </c>
      <c r="M531" s="24" t="str">
        <f t="shared" si="49"/>
        <v/>
      </c>
      <c r="N531" s="15" t="str">
        <f t="shared" si="50"/>
        <v/>
      </c>
      <c r="O531" s="23" t="str">
        <f t="shared" si="51"/>
        <v/>
      </c>
      <c r="P531" s="23" t="str">
        <f>IF(B531="","",
IF(NOT(ISNUMBER(H531)),"Vắng",
IF(C531=1,IF(INDEX(Source!$A$1:$Q$1000,MATCH('Chi tiết'!B531,Source!$B$1:$B$1000,0),16)&lt;'Báo cáo'!$C$5,"Đi làm","Chốt trễ"),
IF(AND(C531=2,O531="Chốt trễ"),IF(INDEX(Source!$A$1:$Q$1000,MATCH('Chi tiết'!B531,Source!$B$1:$B$1000,0)+1,16)&lt;'Báo cáo'!$C$5,"Đi làm","Chốt trễ"),
IF(AND(C531=12,O531="Đi làm"),IF(INDEX(Source!$A$1:$Q$1000,MATCH('Chi tiết'!B531,Source!$B$1:$B$1000,0)+COUNTIFS(Source!$B$1:$B$1000,B531,Source!$Q$1:$Q$1000,"Sáng"),16)&lt;'Báo cáo'!$C$5,"Đi làm","Chốt trễ"),IF(O531="Chốt trễ",IF(INDEX(Source!$A$1:$Q$1000,MATCH('Chi tiết'!B531,Source!$B$1:$B$1000,0)+1,16)&lt;'Báo cáo'!$C$5,"Đi làm","Chốt trễ"),IF(INDEX(Source!$A$1:$Q$1000,MATCH('Chi tiết'!B531,Source!$B$1:$B$1000,0)+COUNTIFS(Source!$B$1:$B$1000,B531,Source!$Q$1:$Q$1000,"Sáng"),16)&lt;'Báo cáo'!$C$5,"Đi làm","Chốt trễ")))))))</f>
        <v/>
      </c>
      <c r="Q531" s="23" t="str">
        <f t="shared" si="52"/>
        <v/>
      </c>
      <c r="R531" s="14" t="str">
        <f t="shared" si="53"/>
        <v/>
      </c>
      <c r="S531" t="str">
        <f>IF(OR(_xlfn.NUMBERVALUE(E531)&gt;='Báo cáo'!$C$6,_xlfn.NUMBERVALUE(I531)&gt;='Báo cáo'!$C$6),CONCATENATE(_xlfn.NUMBERVALUE(E531),"/",_xlfn.NUMBERVALUE(I531)),"")</f>
        <v/>
      </c>
      <c r="T531" t="str">
        <f>IF(Q531="Vắng","",IF(M531&lt;='Báo cáo'!$C$7,M531,""))</f>
        <v/>
      </c>
      <c r="U531" t="str">
        <f ca="1">IF(COUNTIFS(Source!$B$1:$B$1000,'Chi tiết'!B531,Source!$S$1:$S$1000,"Có")=0,"",INDEX(Source!$A$1:$S$1000,MATCH('Chi tiết'!B531,Source!$B$1:$B$1000,0)-1+MATCH("Có",INDIRECT("Source!S"&amp;MATCH('Chi tiết'!B531,Source!$B$1:$B$1000,0)&amp;":S"&amp;MATCH('Chi tiết'!B531,Source!$B$1:$B$1000,0)+COUNTIF(Source!$B$1:$B$1000,'Chi tiết'!B531)),0),1))</f>
        <v/>
      </c>
      <c r="V531" s="2" t="str">
        <f>IF(B529="","",IF(N531&lt;='Báo cáo'!$C$9,N531,""))</f>
        <v/>
      </c>
    </row>
    <row r="532" spans="1:22" x14ac:dyDescent="0.25">
      <c r="A532" t="str">
        <v/>
      </c>
      <c r="B532" t="str">
        <v/>
      </c>
      <c r="C532" s="21" t="str">
        <v/>
      </c>
      <c r="D532" s="21" t="str">
        <v/>
      </c>
      <c r="E532" s="21" t="str">
        <v/>
      </c>
      <c r="F532" s="21" t="str">
        <v/>
      </c>
      <c r="G532" s="21" t="str">
        <v/>
      </c>
      <c r="H532" s="21" t="str">
        <v/>
      </c>
      <c r="I532" s="21" t="str">
        <v/>
      </c>
      <c r="J532" s="21" t="str">
        <v/>
      </c>
      <c r="K532" s="21" t="str">
        <v/>
      </c>
      <c r="L532" s="23" t="str">
        <f t="shared" si="48"/>
        <v/>
      </c>
      <c r="M532" s="24" t="str">
        <f t="shared" si="49"/>
        <v/>
      </c>
      <c r="N532" s="15" t="str">
        <f t="shared" si="50"/>
        <v/>
      </c>
      <c r="O532" s="23" t="str">
        <f t="shared" si="51"/>
        <v/>
      </c>
      <c r="P532" s="23" t="str">
        <f>IF(B532="","",
IF(NOT(ISNUMBER(H532)),"Vắng",
IF(C532=1,IF(INDEX(Source!$A$1:$Q$1000,MATCH('Chi tiết'!B532,Source!$B$1:$B$1000,0),16)&lt;'Báo cáo'!$C$5,"Đi làm","Chốt trễ"),
IF(AND(C532=2,O532="Chốt trễ"),IF(INDEX(Source!$A$1:$Q$1000,MATCH('Chi tiết'!B532,Source!$B$1:$B$1000,0)+1,16)&lt;'Báo cáo'!$C$5,"Đi làm","Chốt trễ"),
IF(AND(C532=12,O532="Đi làm"),IF(INDEX(Source!$A$1:$Q$1000,MATCH('Chi tiết'!B532,Source!$B$1:$B$1000,0)+COUNTIFS(Source!$B$1:$B$1000,B532,Source!$Q$1:$Q$1000,"Sáng"),16)&lt;'Báo cáo'!$C$5,"Đi làm","Chốt trễ"),IF(O532="Chốt trễ",IF(INDEX(Source!$A$1:$Q$1000,MATCH('Chi tiết'!B532,Source!$B$1:$B$1000,0)+1,16)&lt;'Báo cáo'!$C$5,"Đi làm","Chốt trễ"),IF(INDEX(Source!$A$1:$Q$1000,MATCH('Chi tiết'!B532,Source!$B$1:$B$1000,0)+COUNTIFS(Source!$B$1:$B$1000,B532,Source!$Q$1:$Q$1000,"Sáng"),16)&lt;'Báo cáo'!$C$5,"Đi làm","Chốt trễ")))))))</f>
        <v/>
      </c>
      <c r="Q532" s="23" t="str">
        <f t="shared" si="52"/>
        <v/>
      </c>
      <c r="R532" s="14" t="str">
        <f t="shared" si="53"/>
        <v/>
      </c>
      <c r="S532" t="str">
        <f>IF(OR(_xlfn.NUMBERVALUE(E532)&gt;='Báo cáo'!$C$6,_xlfn.NUMBERVALUE(I532)&gt;='Báo cáo'!$C$6),CONCATENATE(_xlfn.NUMBERVALUE(E532),"/",_xlfn.NUMBERVALUE(I532)),"")</f>
        <v/>
      </c>
      <c r="T532" t="str">
        <f>IF(Q532="Vắng","",IF(M532&lt;='Báo cáo'!$C$7,M532,""))</f>
        <v/>
      </c>
      <c r="U532" t="str">
        <f ca="1">IF(COUNTIFS(Source!$B$1:$B$1000,'Chi tiết'!B532,Source!$S$1:$S$1000,"Có")=0,"",INDEX(Source!$A$1:$S$1000,MATCH('Chi tiết'!B532,Source!$B$1:$B$1000,0)-1+MATCH("Có",INDIRECT("Source!S"&amp;MATCH('Chi tiết'!B532,Source!$B$1:$B$1000,0)&amp;":S"&amp;MATCH('Chi tiết'!B532,Source!$B$1:$B$1000,0)+COUNTIF(Source!$B$1:$B$1000,'Chi tiết'!B532)),0),1))</f>
        <v/>
      </c>
      <c r="V532" s="2" t="str">
        <f>IF(B530="","",IF(N532&lt;='Báo cáo'!$C$9,N532,""))</f>
        <v/>
      </c>
    </row>
    <row r="533" spans="1:22" x14ac:dyDescent="0.25">
      <c r="A533" t="str">
        <v/>
      </c>
      <c r="B533" t="str">
        <v/>
      </c>
      <c r="C533" s="21" t="str">
        <v/>
      </c>
      <c r="D533" s="21" t="str">
        <v/>
      </c>
      <c r="E533" s="21" t="str">
        <v/>
      </c>
      <c r="F533" s="21" t="str">
        <v/>
      </c>
      <c r="G533" s="21" t="str">
        <v/>
      </c>
      <c r="H533" s="21" t="str">
        <v/>
      </c>
      <c r="I533" s="21" t="str">
        <v/>
      </c>
      <c r="J533" s="21" t="str">
        <v/>
      </c>
      <c r="K533" s="21" t="str">
        <v/>
      </c>
      <c r="L533" s="23" t="str">
        <f t="shared" si="48"/>
        <v/>
      </c>
      <c r="M533" s="24" t="str">
        <f t="shared" si="49"/>
        <v/>
      </c>
      <c r="N533" s="15" t="str">
        <f t="shared" si="50"/>
        <v/>
      </c>
      <c r="O533" s="23" t="str">
        <f t="shared" si="51"/>
        <v/>
      </c>
      <c r="P533" s="23" t="str">
        <f>IF(B533="","",
IF(NOT(ISNUMBER(H533)),"Vắng",
IF(C533=1,IF(INDEX(Source!$A$1:$Q$1000,MATCH('Chi tiết'!B533,Source!$B$1:$B$1000,0),16)&lt;'Báo cáo'!$C$5,"Đi làm","Chốt trễ"),
IF(AND(C533=2,O533="Chốt trễ"),IF(INDEX(Source!$A$1:$Q$1000,MATCH('Chi tiết'!B533,Source!$B$1:$B$1000,0)+1,16)&lt;'Báo cáo'!$C$5,"Đi làm","Chốt trễ"),
IF(AND(C533=12,O533="Đi làm"),IF(INDEX(Source!$A$1:$Q$1000,MATCH('Chi tiết'!B533,Source!$B$1:$B$1000,0)+COUNTIFS(Source!$B$1:$B$1000,B533,Source!$Q$1:$Q$1000,"Sáng"),16)&lt;'Báo cáo'!$C$5,"Đi làm","Chốt trễ"),IF(O533="Chốt trễ",IF(INDEX(Source!$A$1:$Q$1000,MATCH('Chi tiết'!B533,Source!$B$1:$B$1000,0)+1,16)&lt;'Báo cáo'!$C$5,"Đi làm","Chốt trễ"),IF(INDEX(Source!$A$1:$Q$1000,MATCH('Chi tiết'!B533,Source!$B$1:$B$1000,0)+COUNTIFS(Source!$B$1:$B$1000,B533,Source!$Q$1:$Q$1000,"Sáng"),16)&lt;'Báo cáo'!$C$5,"Đi làm","Chốt trễ")))))))</f>
        <v/>
      </c>
      <c r="Q533" s="23" t="str">
        <f t="shared" si="52"/>
        <v/>
      </c>
      <c r="R533" s="14" t="str">
        <f t="shared" si="53"/>
        <v/>
      </c>
      <c r="S533" t="str">
        <f>IF(OR(_xlfn.NUMBERVALUE(E533)&gt;='Báo cáo'!$C$6,_xlfn.NUMBERVALUE(I533)&gt;='Báo cáo'!$C$6),CONCATENATE(_xlfn.NUMBERVALUE(E533),"/",_xlfn.NUMBERVALUE(I533)),"")</f>
        <v/>
      </c>
      <c r="T533" t="str">
        <f>IF(Q533="Vắng","",IF(M533&lt;='Báo cáo'!$C$7,M533,""))</f>
        <v/>
      </c>
      <c r="U533" t="str">
        <f ca="1">IF(COUNTIFS(Source!$B$1:$B$1000,'Chi tiết'!B533,Source!$S$1:$S$1000,"Có")=0,"",INDEX(Source!$A$1:$S$1000,MATCH('Chi tiết'!B533,Source!$B$1:$B$1000,0)-1+MATCH("Có",INDIRECT("Source!S"&amp;MATCH('Chi tiết'!B533,Source!$B$1:$B$1000,0)&amp;":S"&amp;MATCH('Chi tiết'!B533,Source!$B$1:$B$1000,0)+COUNTIF(Source!$B$1:$B$1000,'Chi tiết'!B533)),0),1))</f>
        <v/>
      </c>
      <c r="V533" s="2" t="str">
        <f>IF(B531="","",IF(N533&lt;='Báo cáo'!$C$9,N533,""))</f>
        <v/>
      </c>
    </row>
    <row r="534" spans="1:22" x14ac:dyDescent="0.25">
      <c r="A534" t="str">
        <v/>
      </c>
      <c r="B534" t="str">
        <v/>
      </c>
      <c r="C534" s="21" t="str">
        <v/>
      </c>
      <c r="D534" s="21" t="str">
        <v/>
      </c>
      <c r="E534" s="21" t="str">
        <v/>
      </c>
      <c r="F534" s="21" t="str">
        <v/>
      </c>
      <c r="G534" s="21" t="str">
        <v/>
      </c>
      <c r="H534" s="21" t="str">
        <v/>
      </c>
      <c r="I534" s="21" t="str">
        <v/>
      </c>
      <c r="J534" s="21" t="str">
        <v/>
      </c>
      <c r="K534" s="21" t="str">
        <v/>
      </c>
      <c r="L534" s="23" t="str">
        <f t="shared" si="48"/>
        <v/>
      </c>
      <c r="M534" s="24" t="str">
        <f t="shared" si="49"/>
        <v/>
      </c>
      <c r="N534" s="15" t="str">
        <f t="shared" si="50"/>
        <v/>
      </c>
      <c r="O534" s="23" t="str">
        <f t="shared" si="51"/>
        <v/>
      </c>
      <c r="P534" s="23" t="str">
        <f>IF(B534="","",
IF(NOT(ISNUMBER(H534)),"Vắng",
IF(C534=1,IF(INDEX(Source!$A$1:$Q$1000,MATCH('Chi tiết'!B534,Source!$B$1:$B$1000,0),16)&lt;'Báo cáo'!$C$5,"Đi làm","Chốt trễ"),
IF(AND(C534=2,O534="Chốt trễ"),IF(INDEX(Source!$A$1:$Q$1000,MATCH('Chi tiết'!B534,Source!$B$1:$B$1000,0)+1,16)&lt;'Báo cáo'!$C$5,"Đi làm","Chốt trễ"),
IF(AND(C534=12,O534="Đi làm"),IF(INDEX(Source!$A$1:$Q$1000,MATCH('Chi tiết'!B534,Source!$B$1:$B$1000,0)+COUNTIFS(Source!$B$1:$B$1000,B534,Source!$Q$1:$Q$1000,"Sáng"),16)&lt;'Báo cáo'!$C$5,"Đi làm","Chốt trễ"),IF(O534="Chốt trễ",IF(INDEX(Source!$A$1:$Q$1000,MATCH('Chi tiết'!B534,Source!$B$1:$B$1000,0)+1,16)&lt;'Báo cáo'!$C$5,"Đi làm","Chốt trễ"),IF(INDEX(Source!$A$1:$Q$1000,MATCH('Chi tiết'!B534,Source!$B$1:$B$1000,0)+COUNTIFS(Source!$B$1:$B$1000,B534,Source!$Q$1:$Q$1000,"Sáng"),16)&lt;'Báo cáo'!$C$5,"Đi làm","Chốt trễ")))))))</f>
        <v/>
      </c>
      <c r="Q534" s="23" t="str">
        <f t="shared" si="52"/>
        <v/>
      </c>
      <c r="R534" s="14" t="str">
        <f t="shared" si="53"/>
        <v/>
      </c>
      <c r="S534" t="str">
        <f>IF(OR(_xlfn.NUMBERVALUE(E534)&gt;='Báo cáo'!$C$6,_xlfn.NUMBERVALUE(I534)&gt;='Báo cáo'!$C$6),CONCATENATE(_xlfn.NUMBERVALUE(E534),"/",_xlfn.NUMBERVALUE(I534)),"")</f>
        <v/>
      </c>
      <c r="T534" t="str">
        <f>IF(Q534="Vắng","",IF(M534&lt;='Báo cáo'!$C$7,M534,""))</f>
        <v/>
      </c>
      <c r="U534" t="str">
        <f ca="1">IF(COUNTIFS(Source!$B$1:$B$1000,'Chi tiết'!B534,Source!$S$1:$S$1000,"Có")=0,"",INDEX(Source!$A$1:$S$1000,MATCH('Chi tiết'!B534,Source!$B$1:$B$1000,0)-1+MATCH("Có",INDIRECT("Source!S"&amp;MATCH('Chi tiết'!B534,Source!$B$1:$B$1000,0)&amp;":S"&amp;MATCH('Chi tiết'!B534,Source!$B$1:$B$1000,0)+COUNTIF(Source!$B$1:$B$1000,'Chi tiết'!B534)),0),1))</f>
        <v/>
      </c>
      <c r="V534" s="2" t="str">
        <f>IF(B532="","",IF(N534&lt;='Báo cáo'!$C$9,N534,""))</f>
        <v/>
      </c>
    </row>
    <row r="535" spans="1:22" x14ac:dyDescent="0.25">
      <c r="A535" t="str">
        <v/>
      </c>
      <c r="B535" t="str">
        <v/>
      </c>
      <c r="C535" s="21" t="str">
        <v/>
      </c>
      <c r="D535" s="21" t="str">
        <v/>
      </c>
      <c r="E535" s="21" t="str">
        <v/>
      </c>
      <c r="F535" s="21" t="str">
        <v/>
      </c>
      <c r="G535" s="21" t="str">
        <v/>
      </c>
      <c r="H535" s="21" t="str">
        <v/>
      </c>
      <c r="I535" s="21" t="str">
        <v/>
      </c>
      <c r="J535" s="21" t="str">
        <v/>
      </c>
      <c r="K535" s="21" t="str">
        <v/>
      </c>
      <c r="L535" s="23" t="str">
        <f t="shared" si="48"/>
        <v/>
      </c>
      <c r="M535" s="24" t="str">
        <f t="shared" si="49"/>
        <v/>
      </c>
      <c r="N535" s="15" t="str">
        <f t="shared" si="50"/>
        <v/>
      </c>
      <c r="O535" s="23" t="str">
        <f t="shared" si="51"/>
        <v/>
      </c>
      <c r="P535" s="23" t="str">
        <f>IF(B535="","",
IF(NOT(ISNUMBER(H535)),"Vắng",
IF(C535=1,IF(INDEX(Source!$A$1:$Q$1000,MATCH('Chi tiết'!B535,Source!$B$1:$B$1000,0),16)&lt;'Báo cáo'!$C$5,"Đi làm","Chốt trễ"),
IF(AND(C535=2,O535="Chốt trễ"),IF(INDEX(Source!$A$1:$Q$1000,MATCH('Chi tiết'!B535,Source!$B$1:$B$1000,0)+1,16)&lt;'Báo cáo'!$C$5,"Đi làm","Chốt trễ"),
IF(AND(C535=12,O535="Đi làm"),IF(INDEX(Source!$A$1:$Q$1000,MATCH('Chi tiết'!B535,Source!$B$1:$B$1000,0)+COUNTIFS(Source!$B$1:$B$1000,B535,Source!$Q$1:$Q$1000,"Sáng"),16)&lt;'Báo cáo'!$C$5,"Đi làm","Chốt trễ"),IF(O535="Chốt trễ",IF(INDEX(Source!$A$1:$Q$1000,MATCH('Chi tiết'!B535,Source!$B$1:$B$1000,0)+1,16)&lt;'Báo cáo'!$C$5,"Đi làm","Chốt trễ"),IF(INDEX(Source!$A$1:$Q$1000,MATCH('Chi tiết'!B535,Source!$B$1:$B$1000,0)+COUNTIFS(Source!$B$1:$B$1000,B535,Source!$Q$1:$Q$1000,"Sáng"),16)&lt;'Báo cáo'!$C$5,"Đi làm","Chốt trễ")))))))</f>
        <v/>
      </c>
      <c r="Q535" s="23" t="str">
        <f t="shared" si="52"/>
        <v/>
      </c>
      <c r="R535" s="14" t="str">
        <f t="shared" si="53"/>
        <v/>
      </c>
      <c r="S535" t="str">
        <f>IF(OR(_xlfn.NUMBERVALUE(E535)&gt;='Báo cáo'!$C$6,_xlfn.NUMBERVALUE(I535)&gt;='Báo cáo'!$C$6),CONCATENATE(_xlfn.NUMBERVALUE(E535),"/",_xlfn.NUMBERVALUE(I535)),"")</f>
        <v/>
      </c>
      <c r="T535" t="str">
        <f>IF(Q535="Vắng","",IF(M535&lt;='Báo cáo'!$C$7,M535,""))</f>
        <v/>
      </c>
      <c r="U535" t="str">
        <f ca="1">IF(COUNTIFS(Source!$B$1:$B$1000,'Chi tiết'!B535,Source!$S$1:$S$1000,"Có")=0,"",INDEX(Source!$A$1:$S$1000,MATCH('Chi tiết'!B535,Source!$B$1:$B$1000,0)-1+MATCH("Có",INDIRECT("Source!S"&amp;MATCH('Chi tiết'!B535,Source!$B$1:$B$1000,0)&amp;":S"&amp;MATCH('Chi tiết'!B535,Source!$B$1:$B$1000,0)+COUNTIF(Source!$B$1:$B$1000,'Chi tiết'!B535)),0),1))</f>
        <v/>
      </c>
      <c r="V535" s="2" t="str">
        <f>IF(B533="","",IF(N535&lt;='Báo cáo'!$C$9,N535,""))</f>
        <v/>
      </c>
    </row>
    <row r="536" spans="1:22" x14ac:dyDescent="0.25">
      <c r="A536" t="str">
        <v/>
      </c>
      <c r="B536" t="str">
        <v/>
      </c>
      <c r="C536" s="21" t="str">
        <v/>
      </c>
      <c r="D536" s="21" t="str">
        <v/>
      </c>
      <c r="E536" s="21" t="str">
        <v/>
      </c>
      <c r="F536" s="21" t="str">
        <v/>
      </c>
      <c r="G536" s="21" t="str">
        <v/>
      </c>
      <c r="H536" s="21" t="str">
        <v/>
      </c>
      <c r="I536" s="21" t="str">
        <v/>
      </c>
      <c r="J536" s="21" t="str">
        <v/>
      </c>
      <c r="K536" s="21" t="str">
        <v/>
      </c>
      <c r="L536" s="23" t="str">
        <f t="shared" si="48"/>
        <v/>
      </c>
      <c r="M536" s="24" t="str">
        <f t="shared" si="49"/>
        <v/>
      </c>
      <c r="N536" s="15" t="str">
        <f t="shared" si="50"/>
        <v/>
      </c>
      <c r="O536" s="23" t="str">
        <f t="shared" si="51"/>
        <v/>
      </c>
      <c r="P536" s="23" t="str">
        <f>IF(B536="","",
IF(NOT(ISNUMBER(H536)),"Vắng",
IF(C536=1,IF(INDEX(Source!$A$1:$Q$1000,MATCH('Chi tiết'!B536,Source!$B$1:$B$1000,0),16)&lt;'Báo cáo'!$C$5,"Đi làm","Chốt trễ"),
IF(AND(C536=2,O536="Chốt trễ"),IF(INDEX(Source!$A$1:$Q$1000,MATCH('Chi tiết'!B536,Source!$B$1:$B$1000,0)+1,16)&lt;'Báo cáo'!$C$5,"Đi làm","Chốt trễ"),
IF(AND(C536=12,O536="Đi làm"),IF(INDEX(Source!$A$1:$Q$1000,MATCH('Chi tiết'!B536,Source!$B$1:$B$1000,0)+COUNTIFS(Source!$B$1:$B$1000,B536,Source!$Q$1:$Q$1000,"Sáng"),16)&lt;'Báo cáo'!$C$5,"Đi làm","Chốt trễ"),IF(O536="Chốt trễ",IF(INDEX(Source!$A$1:$Q$1000,MATCH('Chi tiết'!B536,Source!$B$1:$B$1000,0)+1,16)&lt;'Báo cáo'!$C$5,"Đi làm","Chốt trễ"),IF(INDEX(Source!$A$1:$Q$1000,MATCH('Chi tiết'!B536,Source!$B$1:$B$1000,0)+COUNTIFS(Source!$B$1:$B$1000,B536,Source!$Q$1:$Q$1000,"Sáng"),16)&lt;'Báo cáo'!$C$5,"Đi làm","Chốt trễ")))))))</f>
        <v/>
      </c>
      <c r="Q536" s="23" t="str">
        <f t="shared" si="52"/>
        <v/>
      </c>
      <c r="R536" s="14" t="str">
        <f t="shared" si="53"/>
        <v/>
      </c>
      <c r="S536" t="str">
        <f>IF(OR(_xlfn.NUMBERVALUE(E536)&gt;='Báo cáo'!$C$6,_xlfn.NUMBERVALUE(I536)&gt;='Báo cáo'!$C$6),CONCATENATE(_xlfn.NUMBERVALUE(E536),"/",_xlfn.NUMBERVALUE(I536)),"")</f>
        <v/>
      </c>
      <c r="T536" t="str">
        <f>IF(Q536="Vắng","",IF(M536&lt;='Báo cáo'!$C$7,M536,""))</f>
        <v/>
      </c>
      <c r="U536" t="str">
        <f ca="1">IF(COUNTIFS(Source!$B$1:$B$1000,'Chi tiết'!B536,Source!$S$1:$S$1000,"Có")=0,"",INDEX(Source!$A$1:$S$1000,MATCH('Chi tiết'!B536,Source!$B$1:$B$1000,0)-1+MATCH("Có",INDIRECT("Source!S"&amp;MATCH('Chi tiết'!B536,Source!$B$1:$B$1000,0)&amp;":S"&amp;MATCH('Chi tiết'!B536,Source!$B$1:$B$1000,0)+COUNTIF(Source!$B$1:$B$1000,'Chi tiết'!B536)),0),1))</f>
        <v/>
      </c>
      <c r="V536" s="2" t="str">
        <f>IF(B534="","",IF(N536&lt;='Báo cáo'!$C$9,N536,""))</f>
        <v/>
      </c>
    </row>
    <row r="537" spans="1:22" x14ac:dyDescent="0.25">
      <c r="A537" t="str">
        <v/>
      </c>
      <c r="B537" t="str">
        <v/>
      </c>
      <c r="C537" s="21" t="str">
        <v/>
      </c>
      <c r="D537" s="21" t="str">
        <v/>
      </c>
      <c r="E537" s="21" t="str">
        <v/>
      </c>
      <c r="F537" s="21" t="str">
        <v/>
      </c>
      <c r="G537" s="21" t="str">
        <v/>
      </c>
      <c r="H537" s="21" t="str">
        <v/>
      </c>
      <c r="I537" s="21" t="str">
        <v/>
      </c>
      <c r="J537" s="21" t="str">
        <v/>
      </c>
      <c r="K537" s="21" t="str">
        <v/>
      </c>
      <c r="L537" s="23" t="str">
        <f t="shared" si="48"/>
        <v/>
      </c>
      <c r="M537" s="24" t="str">
        <f t="shared" si="49"/>
        <v/>
      </c>
      <c r="N537" s="15" t="str">
        <f t="shared" si="50"/>
        <v/>
      </c>
      <c r="O537" s="23" t="str">
        <f t="shared" si="51"/>
        <v/>
      </c>
      <c r="P537" s="23" t="str">
        <f>IF(B537="","",
IF(NOT(ISNUMBER(H537)),"Vắng",
IF(C537=1,IF(INDEX(Source!$A$1:$Q$1000,MATCH('Chi tiết'!B537,Source!$B$1:$B$1000,0),16)&lt;'Báo cáo'!$C$5,"Đi làm","Chốt trễ"),
IF(AND(C537=2,O537="Chốt trễ"),IF(INDEX(Source!$A$1:$Q$1000,MATCH('Chi tiết'!B537,Source!$B$1:$B$1000,0)+1,16)&lt;'Báo cáo'!$C$5,"Đi làm","Chốt trễ"),
IF(AND(C537=12,O537="Đi làm"),IF(INDEX(Source!$A$1:$Q$1000,MATCH('Chi tiết'!B537,Source!$B$1:$B$1000,0)+COUNTIFS(Source!$B$1:$B$1000,B537,Source!$Q$1:$Q$1000,"Sáng"),16)&lt;'Báo cáo'!$C$5,"Đi làm","Chốt trễ"),IF(O537="Chốt trễ",IF(INDEX(Source!$A$1:$Q$1000,MATCH('Chi tiết'!B537,Source!$B$1:$B$1000,0)+1,16)&lt;'Báo cáo'!$C$5,"Đi làm","Chốt trễ"),IF(INDEX(Source!$A$1:$Q$1000,MATCH('Chi tiết'!B537,Source!$B$1:$B$1000,0)+COUNTIFS(Source!$B$1:$B$1000,B537,Source!$Q$1:$Q$1000,"Sáng"),16)&lt;'Báo cáo'!$C$5,"Đi làm","Chốt trễ")))))))</f>
        <v/>
      </c>
      <c r="Q537" s="23" t="str">
        <f t="shared" si="52"/>
        <v/>
      </c>
      <c r="R537" s="14" t="str">
        <f t="shared" si="53"/>
        <v/>
      </c>
      <c r="S537" t="str">
        <f>IF(OR(_xlfn.NUMBERVALUE(E537)&gt;='Báo cáo'!$C$6,_xlfn.NUMBERVALUE(I537)&gt;='Báo cáo'!$C$6),CONCATENATE(_xlfn.NUMBERVALUE(E537),"/",_xlfn.NUMBERVALUE(I537)),"")</f>
        <v/>
      </c>
      <c r="T537" t="str">
        <f>IF(Q537="Vắng","",IF(M537&lt;='Báo cáo'!$C$7,M537,""))</f>
        <v/>
      </c>
      <c r="U537" t="str">
        <f ca="1">IF(COUNTIFS(Source!$B$1:$B$1000,'Chi tiết'!B537,Source!$S$1:$S$1000,"Có")=0,"",INDEX(Source!$A$1:$S$1000,MATCH('Chi tiết'!B537,Source!$B$1:$B$1000,0)-1+MATCH("Có",INDIRECT("Source!S"&amp;MATCH('Chi tiết'!B537,Source!$B$1:$B$1000,0)&amp;":S"&amp;MATCH('Chi tiết'!B537,Source!$B$1:$B$1000,0)+COUNTIF(Source!$B$1:$B$1000,'Chi tiết'!B537)),0),1))</f>
        <v/>
      </c>
      <c r="V537" s="2" t="str">
        <f>IF(B535="","",IF(N537&lt;='Báo cáo'!$C$9,N537,""))</f>
        <v/>
      </c>
    </row>
    <row r="538" spans="1:22" x14ac:dyDescent="0.25">
      <c r="A538" t="str">
        <v/>
      </c>
      <c r="B538" t="str">
        <v/>
      </c>
      <c r="C538" s="21" t="str">
        <v/>
      </c>
      <c r="D538" s="21" t="str">
        <v/>
      </c>
      <c r="E538" s="21" t="str">
        <v/>
      </c>
      <c r="F538" s="21" t="str">
        <v/>
      </c>
      <c r="G538" s="21" t="str">
        <v/>
      </c>
      <c r="H538" s="21" t="str">
        <v/>
      </c>
      <c r="I538" s="21" t="str">
        <v/>
      </c>
      <c r="J538" s="21" t="str">
        <v/>
      </c>
      <c r="K538" s="21" t="str">
        <v/>
      </c>
      <c r="L538" s="23" t="str">
        <f t="shared" si="48"/>
        <v/>
      </c>
      <c r="M538" s="24" t="str">
        <f t="shared" si="49"/>
        <v/>
      </c>
      <c r="N538" s="15" t="str">
        <f t="shared" si="50"/>
        <v/>
      </c>
      <c r="O538" s="23" t="str">
        <f t="shared" si="51"/>
        <v/>
      </c>
      <c r="P538" s="23" t="str">
        <f>IF(B538="","",
IF(NOT(ISNUMBER(H538)),"Vắng",
IF(C538=1,IF(INDEX(Source!$A$1:$Q$1000,MATCH('Chi tiết'!B538,Source!$B$1:$B$1000,0),16)&lt;'Báo cáo'!$C$5,"Đi làm","Chốt trễ"),
IF(AND(C538=2,O538="Chốt trễ"),IF(INDEX(Source!$A$1:$Q$1000,MATCH('Chi tiết'!B538,Source!$B$1:$B$1000,0)+1,16)&lt;'Báo cáo'!$C$5,"Đi làm","Chốt trễ"),
IF(AND(C538=12,O538="Đi làm"),IF(INDEX(Source!$A$1:$Q$1000,MATCH('Chi tiết'!B538,Source!$B$1:$B$1000,0)+COUNTIFS(Source!$B$1:$B$1000,B538,Source!$Q$1:$Q$1000,"Sáng"),16)&lt;'Báo cáo'!$C$5,"Đi làm","Chốt trễ"),IF(O538="Chốt trễ",IF(INDEX(Source!$A$1:$Q$1000,MATCH('Chi tiết'!B538,Source!$B$1:$B$1000,0)+1,16)&lt;'Báo cáo'!$C$5,"Đi làm","Chốt trễ"),IF(INDEX(Source!$A$1:$Q$1000,MATCH('Chi tiết'!B538,Source!$B$1:$B$1000,0)+COUNTIFS(Source!$B$1:$B$1000,B538,Source!$Q$1:$Q$1000,"Sáng"),16)&lt;'Báo cáo'!$C$5,"Đi làm","Chốt trễ")))))))</f>
        <v/>
      </c>
      <c r="Q538" s="23" t="str">
        <f t="shared" si="52"/>
        <v/>
      </c>
      <c r="R538" s="14" t="str">
        <f t="shared" si="53"/>
        <v/>
      </c>
      <c r="S538" t="str">
        <f>IF(OR(_xlfn.NUMBERVALUE(E538)&gt;='Báo cáo'!$C$6,_xlfn.NUMBERVALUE(I538)&gt;='Báo cáo'!$C$6),CONCATENATE(_xlfn.NUMBERVALUE(E538),"/",_xlfn.NUMBERVALUE(I538)),"")</f>
        <v/>
      </c>
      <c r="T538" t="str">
        <f>IF(Q538="Vắng","",IF(M538&lt;='Báo cáo'!$C$7,M538,""))</f>
        <v/>
      </c>
      <c r="U538" t="str">
        <f ca="1">IF(COUNTIFS(Source!$B$1:$B$1000,'Chi tiết'!B538,Source!$S$1:$S$1000,"Có")=0,"",INDEX(Source!$A$1:$S$1000,MATCH('Chi tiết'!B538,Source!$B$1:$B$1000,0)-1+MATCH("Có",INDIRECT("Source!S"&amp;MATCH('Chi tiết'!B538,Source!$B$1:$B$1000,0)&amp;":S"&amp;MATCH('Chi tiết'!B538,Source!$B$1:$B$1000,0)+COUNTIF(Source!$B$1:$B$1000,'Chi tiết'!B538)),0),1))</f>
        <v/>
      </c>
      <c r="V538" s="2" t="str">
        <f>IF(B536="","",IF(N538&lt;='Báo cáo'!$C$9,N538,""))</f>
        <v/>
      </c>
    </row>
    <row r="539" spans="1:22" x14ac:dyDescent="0.25">
      <c r="A539" t="str">
        <v/>
      </c>
      <c r="B539" t="str">
        <v/>
      </c>
      <c r="C539" s="21" t="str">
        <v/>
      </c>
      <c r="D539" s="21" t="str">
        <v/>
      </c>
      <c r="E539" s="21" t="str">
        <v/>
      </c>
      <c r="F539" s="21" t="str">
        <v/>
      </c>
      <c r="G539" s="21" t="str">
        <v/>
      </c>
      <c r="H539" s="21" t="str">
        <v/>
      </c>
      <c r="I539" s="21" t="str">
        <v/>
      </c>
      <c r="J539" s="21" t="str">
        <v/>
      </c>
      <c r="K539" s="21" t="str">
        <v/>
      </c>
      <c r="L539" s="23" t="str">
        <f t="shared" si="48"/>
        <v/>
      </c>
      <c r="M539" s="24" t="str">
        <f t="shared" si="49"/>
        <v/>
      </c>
      <c r="N539" s="15" t="str">
        <f t="shared" si="50"/>
        <v/>
      </c>
      <c r="O539" s="23" t="str">
        <f t="shared" si="51"/>
        <v/>
      </c>
      <c r="P539" s="23" t="str">
        <f>IF(B539="","",
IF(NOT(ISNUMBER(H539)),"Vắng",
IF(C539=1,IF(INDEX(Source!$A$1:$Q$1000,MATCH('Chi tiết'!B539,Source!$B$1:$B$1000,0),16)&lt;'Báo cáo'!$C$5,"Đi làm","Chốt trễ"),
IF(AND(C539=2,O539="Chốt trễ"),IF(INDEX(Source!$A$1:$Q$1000,MATCH('Chi tiết'!B539,Source!$B$1:$B$1000,0)+1,16)&lt;'Báo cáo'!$C$5,"Đi làm","Chốt trễ"),
IF(AND(C539=12,O539="Đi làm"),IF(INDEX(Source!$A$1:$Q$1000,MATCH('Chi tiết'!B539,Source!$B$1:$B$1000,0)+COUNTIFS(Source!$B$1:$B$1000,B539,Source!$Q$1:$Q$1000,"Sáng"),16)&lt;'Báo cáo'!$C$5,"Đi làm","Chốt trễ"),IF(O539="Chốt trễ",IF(INDEX(Source!$A$1:$Q$1000,MATCH('Chi tiết'!B539,Source!$B$1:$B$1000,0)+1,16)&lt;'Báo cáo'!$C$5,"Đi làm","Chốt trễ"),IF(INDEX(Source!$A$1:$Q$1000,MATCH('Chi tiết'!B539,Source!$B$1:$B$1000,0)+COUNTIFS(Source!$B$1:$B$1000,B539,Source!$Q$1:$Q$1000,"Sáng"),16)&lt;'Báo cáo'!$C$5,"Đi làm","Chốt trễ")))))))</f>
        <v/>
      </c>
      <c r="Q539" s="23" t="str">
        <f t="shared" si="52"/>
        <v/>
      </c>
      <c r="R539" s="14" t="str">
        <f t="shared" si="53"/>
        <v/>
      </c>
      <c r="S539" t="str">
        <f>IF(OR(_xlfn.NUMBERVALUE(E539)&gt;='Báo cáo'!$C$6,_xlfn.NUMBERVALUE(I539)&gt;='Báo cáo'!$C$6),CONCATENATE(_xlfn.NUMBERVALUE(E539),"/",_xlfn.NUMBERVALUE(I539)),"")</f>
        <v/>
      </c>
      <c r="T539" t="str">
        <f>IF(Q539="Vắng","",IF(M539&lt;='Báo cáo'!$C$7,M539,""))</f>
        <v/>
      </c>
      <c r="U539" t="str">
        <f ca="1">IF(COUNTIFS(Source!$B$1:$B$1000,'Chi tiết'!B539,Source!$S$1:$S$1000,"Có")=0,"",INDEX(Source!$A$1:$S$1000,MATCH('Chi tiết'!B539,Source!$B$1:$B$1000,0)-1+MATCH("Có",INDIRECT("Source!S"&amp;MATCH('Chi tiết'!B539,Source!$B$1:$B$1000,0)&amp;":S"&amp;MATCH('Chi tiết'!B539,Source!$B$1:$B$1000,0)+COUNTIF(Source!$B$1:$B$1000,'Chi tiết'!B539)),0),1))</f>
        <v/>
      </c>
      <c r="V539" s="2" t="str">
        <f>IF(B537="","",IF(N539&lt;='Báo cáo'!$C$9,N539,""))</f>
        <v/>
      </c>
    </row>
    <row r="540" spans="1:22" x14ac:dyDescent="0.25">
      <c r="A540" t="str">
        <v/>
      </c>
      <c r="B540" t="str">
        <v/>
      </c>
      <c r="C540" s="21" t="str">
        <v/>
      </c>
      <c r="D540" s="21" t="str">
        <v/>
      </c>
      <c r="E540" s="21" t="str">
        <v/>
      </c>
      <c r="F540" s="21" t="str">
        <v/>
      </c>
      <c r="G540" s="21" t="str">
        <v/>
      </c>
      <c r="H540" s="21" t="str">
        <v/>
      </c>
      <c r="I540" s="21" t="str">
        <v/>
      </c>
      <c r="J540" s="21" t="str">
        <v/>
      </c>
      <c r="K540" s="21" t="str">
        <v/>
      </c>
      <c r="L540" s="23" t="str">
        <f t="shared" si="48"/>
        <v/>
      </c>
      <c r="M540" s="24" t="str">
        <f t="shared" si="49"/>
        <v/>
      </c>
      <c r="N540" s="15" t="str">
        <f t="shared" si="50"/>
        <v/>
      </c>
      <c r="O540" s="23" t="str">
        <f t="shared" si="51"/>
        <v/>
      </c>
      <c r="P540" s="23" t="str">
        <f>IF(B540="","",
IF(NOT(ISNUMBER(H540)),"Vắng",
IF(C540=1,IF(INDEX(Source!$A$1:$Q$1000,MATCH('Chi tiết'!B540,Source!$B$1:$B$1000,0),16)&lt;'Báo cáo'!$C$5,"Đi làm","Chốt trễ"),
IF(AND(C540=2,O540="Chốt trễ"),IF(INDEX(Source!$A$1:$Q$1000,MATCH('Chi tiết'!B540,Source!$B$1:$B$1000,0)+1,16)&lt;'Báo cáo'!$C$5,"Đi làm","Chốt trễ"),
IF(AND(C540=12,O540="Đi làm"),IF(INDEX(Source!$A$1:$Q$1000,MATCH('Chi tiết'!B540,Source!$B$1:$B$1000,0)+COUNTIFS(Source!$B$1:$B$1000,B540,Source!$Q$1:$Q$1000,"Sáng"),16)&lt;'Báo cáo'!$C$5,"Đi làm","Chốt trễ"),IF(O540="Chốt trễ",IF(INDEX(Source!$A$1:$Q$1000,MATCH('Chi tiết'!B540,Source!$B$1:$B$1000,0)+1,16)&lt;'Báo cáo'!$C$5,"Đi làm","Chốt trễ"),IF(INDEX(Source!$A$1:$Q$1000,MATCH('Chi tiết'!B540,Source!$B$1:$B$1000,0)+COUNTIFS(Source!$B$1:$B$1000,B540,Source!$Q$1:$Q$1000,"Sáng"),16)&lt;'Báo cáo'!$C$5,"Đi làm","Chốt trễ")))))))</f>
        <v/>
      </c>
      <c r="Q540" s="23" t="str">
        <f t="shared" si="52"/>
        <v/>
      </c>
      <c r="R540" s="14" t="str">
        <f t="shared" si="53"/>
        <v/>
      </c>
      <c r="S540" t="str">
        <f>IF(OR(_xlfn.NUMBERVALUE(E540)&gt;='Báo cáo'!$C$6,_xlfn.NUMBERVALUE(I540)&gt;='Báo cáo'!$C$6),CONCATENATE(_xlfn.NUMBERVALUE(E540),"/",_xlfn.NUMBERVALUE(I540)),"")</f>
        <v/>
      </c>
      <c r="T540" t="str">
        <f>IF(Q540="Vắng","",IF(M540&lt;='Báo cáo'!$C$7,M540,""))</f>
        <v/>
      </c>
      <c r="U540" t="str">
        <f ca="1">IF(COUNTIFS(Source!$B$1:$B$1000,'Chi tiết'!B540,Source!$S$1:$S$1000,"Có")=0,"",INDEX(Source!$A$1:$S$1000,MATCH('Chi tiết'!B540,Source!$B$1:$B$1000,0)-1+MATCH("Có",INDIRECT("Source!S"&amp;MATCH('Chi tiết'!B540,Source!$B$1:$B$1000,0)&amp;":S"&amp;MATCH('Chi tiết'!B540,Source!$B$1:$B$1000,0)+COUNTIF(Source!$B$1:$B$1000,'Chi tiết'!B540)),0),1))</f>
        <v/>
      </c>
      <c r="V540" s="2" t="str">
        <f>IF(B538="","",IF(N540&lt;='Báo cáo'!$C$9,N540,""))</f>
        <v/>
      </c>
    </row>
    <row r="541" spans="1:22" x14ac:dyDescent="0.25">
      <c r="A541" t="str">
        <v/>
      </c>
      <c r="B541" t="str">
        <v/>
      </c>
      <c r="C541" s="21" t="str">
        <v/>
      </c>
      <c r="D541" s="21" t="str">
        <v/>
      </c>
      <c r="E541" s="21" t="str">
        <v/>
      </c>
      <c r="F541" s="21" t="str">
        <v/>
      </c>
      <c r="G541" s="21" t="str">
        <v/>
      </c>
      <c r="H541" s="21" t="str">
        <v/>
      </c>
      <c r="I541" s="21" t="str">
        <v/>
      </c>
      <c r="J541" s="21" t="str">
        <v/>
      </c>
      <c r="K541" s="21" t="str">
        <v/>
      </c>
      <c r="L541" s="23" t="str">
        <f t="shared" si="48"/>
        <v/>
      </c>
      <c r="M541" s="24" t="str">
        <f t="shared" si="49"/>
        <v/>
      </c>
      <c r="N541" s="15" t="str">
        <f t="shared" si="50"/>
        <v/>
      </c>
      <c r="O541" s="23" t="str">
        <f t="shared" si="51"/>
        <v/>
      </c>
      <c r="P541" s="23" t="str">
        <f>IF(B541="","",
IF(NOT(ISNUMBER(H541)),"Vắng",
IF(C541=1,IF(INDEX(Source!$A$1:$Q$1000,MATCH('Chi tiết'!B541,Source!$B$1:$B$1000,0),16)&lt;'Báo cáo'!$C$5,"Đi làm","Chốt trễ"),
IF(AND(C541=2,O541="Chốt trễ"),IF(INDEX(Source!$A$1:$Q$1000,MATCH('Chi tiết'!B541,Source!$B$1:$B$1000,0)+1,16)&lt;'Báo cáo'!$C$5,"Đi làm","Chốt trễ"),
IF(AND(C541=12,O541="Đi làm"),IF(INDEX(Source!$A$1:$Q$1000,MATCH('Chi tiết'!B541,Source!$B$1:$B$1000,0)+COUNTIFS(Source!$B$1:$B$1000,B541,Source!$Q$1:$Q$1000,"Sáng"),16)&lt;'Báo cáo'!$C$5,"Đi làm","Chốt trễ"),IF(O541="Chốt trễ",IF(INDEX(Source!$A$1:$Q$1000,MATCH('Chi tiết'!B541,Source!$B$1:$B$1000,0)+1,16)&lt;'Báo cáo'!$C$5,"Đi làm","Chốt trễ"),IF(INDEX(Source!$A$1:$Q$1000,MATCH('Chi tiết'!B541,Source!$B$1:$B$1000,0)+COUNTIFS(Source!$B$1:$B$1000,B541,Source!$Q$1:$Q$1000,"Sáng"),16)&lt;'Báo cáo'!$C$5,"Đi làm","Chốt trễ")))))))</f>
        <v/>
      </c>
      <c r="Q541" s="23" t="str">
        <f t="shared" si="52"/>
        <v/>
      </c>
      <c r="R541" s="14" t="str">
        <f t="shared" si="53"/>
        <v/>
      </c>
      <c r="S541" t="str">
        <f>IF(OR(_xlfn.NUMBERVALUE(E541)&gt;='Báo cáo'!$C$6,_xlfn.NUMBERVALUE(I541)&gt;='Báo cáo'!$C$6),CONCATENATE(_xlfn.NUMBERVALUE(E541),"/",_xlfn.NUMBERVALUE(I541)),"")</f>
        <v/>
      </c>
      <c r="T541" t="str">
        <f>IF(Q541="Vắng","",IF(M541&lt;='Báo cáo'!$C$7,M541,""))</f>
        <v/>
      </c>
      <c r="U541" t="str">
        <f ca="1">IF(COUNTIFS(Source!$B$1:$B$1000,'Chi tiết'!B541,Source!$S$1:$S$1000,"Có")=0,"",INDEX(Source!$A$1:$S$1000,MATCH('Chi tiết'!B541,Source!$B$1:$B$1000,0)-1+MATCH("Có",INDIRECT("Source!S"&amp;MATCH('Chi tiết'!B541,Source!$B$1:$B$1000,0)&amp;":S"&amp;MATCH('Chi tiết'!B541,Source!$B$1:$B$1000,0)+COUNTIF(Source!$B$1:$B$1000,'Chi tiết'!B541)),0),1))</f>
        <v/>
      </c>
      <c r="V541" s="2" t="str">
        <f>IF(B539="","",IF(N541&lt;='Báo cáo'!$C$9,N541,""))</f>
        <v/>
      </c>
    </row>
    <row r="542" spans="1:22" x14ac:dyDescent="0.25">
      <c r="A542" t="str">
        <v/>
      </c>
      <c r="B542" t="str">
        <v/>
      </c>
      <c r="C542" s="21" t="str">
        <v/>
      </c>
      <c r="D542" s="21" t="str">
        <v/>
      </c>
      <c r="E542" s="21" t="str">
        <v/>
      </c>
      <c r="F542" s="21" t="str">
        <v/>
      </c>
      <c r="G542" s="21" t="str">
        <v/>
      </c>
      <c r="H542" s="21" t="str">
        <v/>
      </c>
      <c r="I542" s="21" t="str">
        <v/>
      </c>
      <c r="J542" s="21" t="str">
        <v/>
      </c>
      <c r="K542" s="21" t="str">
        <v/>
      </c>
      <c r="L542" s="23" t="str">
        <f t="shared" si="48"/>
        <v/>
      </c>
      <c r="M542" s="24" t="str">
        <f t="shared" si="49"/>
        <v/>
      </c>
      <c r="N542" s="15" t="str">
        <f t="shared" si="50"/>
        <v/>
      </c>
      <c r="O542" s="23" t="str">
        <f t="shared" si="51"/>
        <v/>
      </c>
      <c r="P542" s="23" t="str">
        <f>IF(B542="","",
IF(NOT(ISNUMBER(H542)),"Vắng",
IF(C542=1,IF(INDEX(Source!$A$1:$Q$1000,MATCH('Chi tiết'!B542,Source!$B$1:$B$1000,0),16)&lt;'Báo cáo'!$C$5,"Đi làm","Chốt trễ"),
IF(AND(C542=2,O542="Chốt trễ"),IF(INDEX(Source!$A$1:$Q$1000,MATCH('Chi tiết'!B542,Source!$B$1:$B$1000,0)+1,16)&lt;'Báo cáo'!$C$5,"Đi làm","Chốt trễ"),
IF(AND(C542=12,O542="Đi làm"),IF(INDEX(Source!$A$1:$Q$1000,MATCH('Chi tiết'!B542,Source!$B$1:$B$1000,0)+COUNTIFS(Source!$B$1:$B$1000,B542,Source!$Q$1:$Q$1000,"Sáng"),16)&lt;'Báo cáo'!$C$5,"Đi làm","Chốt trễ"),IF(O542="Chốt trễ",IF(INDEX(Source!$A$1:$Q$1000,MATCH('Chi tiết'!B542,Source!$B$1:$B$1000,0)+1,16)&lt;'Báo cáo'!$C$5,"Đi làm","Chốt trễ"),IF(INDEX(Source!$A$1:$Q$1000,MATCH('Chi tiết'!B542,Source!$B$1:$B$1000,0)+COUNTIFS(Source!$B$1:$B$1000,B542,Source!$Q$1:$Q$1000,"Sáng"),16)&lt;'Báo cáo'!$C$5,"Đi làm","Chốt trễ")))))))</f>
        <v/>
      </c>
      <c r="Q542" s="23" t="str">
        <f t="shared" si="52"/>
        <v/>
      </c>
      <c r="R542" s="14" t="str">
        <f t="shared" si="53"/>
        <v/>
      </c>
      <c r="S542" t="str">
        <f>IF(OR(_xlfn.NUMBERVALUE(E542)&gt;='Báo cáo'!$C$6,_xlfn.NUMBERVALUE(I542)&gt;='Báo cáo'!$C$6),CONCATENATE(_xlfn.NUMBERVALUE(E542),"/",_xlfn.NUMBERVALUE(I542)),"")</f>
        <v/>
      </c>
      <c r="T542" t="str">
        <f>IF(Q542="Vắng","",IF(M542&lt;='Báo cáo'!$C$7,M542,""))</f>
        <v/>
      </c>
      <c r="U542" t="str">
        <f ca="1">IF(COUNTIFS(Source!$B$1:$B$1000,'Chi tiết'!B542,Source!$S$1:$S$1000,"Có")=0,"",INDEX(Source!$A$1:$S$1000,MATCH('Chi tiết'!B542,Source!$B$1:$B$1000,0)-1+MATCH("Có",INDIRECT("Source!S"&amp;MATCH('Chi tiết'!B542,Source!$B$1:$B$1000,0)&amp;":S"&amp;MATCH('Chi tiết'!B542,Source!$B$1:$B$1000,0)+COUNTIF(Source!$B$1:$B$1000,'Chi tiết'!B542)),0),1))</f>
        <v/>
      </c>
      <c r="V542" s="2" t="str">
        <f>IF(B540="","",IF(N542&lt;='Báo cáo'!$C$9,N542,""))</f>
        <v/>
      </c>
    </row>
    <row r="543" spans="1:22" x14ac:dyDescent="0.25">
      <c r="A543" t="str">
        <v/>
      </c>
      <c r="B543" t="str">
        <v/>
      </c>
      <c r="C543" s="21" t="str">
        <v/>
      </c>
      <c r="D543" s="21" t="str">
        <v/>
      </c>
      <c r="E543" s="21" t="str">
        <v/>
      </c>
      <c r="F543" s="21" t="str">
        <v/>
      </c>
      <c r="G543" s="21" t="str">
        <v/>
      </c>
      <c r="H543" s="21" t="str">
        <v/>
      </c>
      <c r="I543" s="21" t="str">
        <v/>
      </c>
      <c r="J543" s="21" t="str">
        <v/>
      </c>
      <c r="K543" s="21" t="str">
        <v/>
      </c>
      <c r="L543" s="23" t="str">
        <f t="shared" si="48"/>
        <v/>
      </c>
      <c r="M543" s="24" t="str">
        <f t="shared" si="49"/>
        <v/>
      </c>
      <c r="N543" s="15" t="str">
        <f t="shared" si="50"/>
        <v/>
      </c>
      <c r="O543" s="23" t="str">
        <f t="shared" si="51"/>
        <v/>
      </c>
      <c r="P543" s="23" t="str">
        <f>IF(B543="","",
IF(NOT(ISNUMBER(H543)),"Vắng",
IF(C543=1,IF(INDEX(Source!$A$1:$Q$1000,MATCH('Chi tiết'!B543,Source!$B$1:$B$1000,0),16)&lt;'Báo cáo'!$C$5,"Đi làm","Chốt trễ"),
IF(AND(C543=2,O543="Chốt trễ"),IF(INDEX(Source!$A$1:$Q$1000,MATCH('Chi tiết'!B543,Source!$B$1:$B$1000,0)+1,16)&lt;'Báo cáo'!$C$5,"Đi làm","Chốt trễ"),
IF(AND(C543=12,O543="Đi làm"),IF(INDEX(Source!$A$1:$Q$1000,MATCH('Chi tiết'!B543,Source!$B$1:$B$1000,0)+COUNTIFS(Source!$B$1:$B$1000,B543,Source!$Q$1:$Q$1000,"Sáng"),16)&lt;'Báo cáo'!$C$5,"Đi làm","Chốt trễ"),IF(O543="Chốt trễ",IF(INDEX(Source!$A$1:$Q$1000,MATCH('Chi tiết'!B543,Source!$B$1:$B$1000,0)+1,16)&lt;'Báo cáo'!$C$5,"Đi làm","Chốt trễ"),IF(INDEX(Source!$A$1:$Q$1000,MATCH('Chi tiết'!B543,Source!$B$1:$B$1000,0)+COUNTIFS(Source!$B$1:$B$1000,B543,Source!$Q$1:$Q$1000,"Sáng"),16)&lt;'Báo cáo'!$C$5,"Đi làm","Chốt trễ")))))))</f>
        <v/>
      </c>
      <c r="Q543" s="23" t="str">
        <f t="shared" si="52"/>
        <v/>
      </c>
      <c r="R543" s="14" t="str">
        <f t="shared" si="53"/>
        <v/>
      </c>
      <c r="S543" t="str">
        <f>IF(OR(_xlfn.NUMBERVALUE(E543)&gt;='Báo cáo'!$C$6,_xlfn.NUMBERVALUE(I543)&gt;='Báo cáo'!$C$6),CONCATENATE(_xlfn.NUMBERVALUE(E543),"/",_xlfn.NUMBERVALUE(I543)),"")</f>
        <v/>
      </c>
      <c r="T543" t="str">
        <f>IF(Q543="Vắng","",IF(M543&lt;='Báo cáo'!$C$7,M543,""))</f>
        <v/>
      </c>
      <c r="U543" t="str">
        <f ca="1">IF(COUNTIFS(Source!$B$1:$B$1000,'Chi tiết'!B543,Source!$S$1:$S$1000,"Có")=0,"",INDEX(Source!$A$1:$S$1000,MATCH('Chi tiết'!B543,Source!$B$1:$B$1000,0)-1+MATCH("Có",INDIRECT("Source!S"&amp;MATCH('Chi tiết'!B543,Source!$B$1:$B$1000,0)&amp;":S"&amp;MATCH('Chi tiết'!B543,Source!$B$1:$B$1000,0)+COUNTIF(Source!$B$1:$B$1000,'Chi tiết'!B543)),0),1))</f>
        <v/>
      </c>
      <c r="V543" s="2" t="str">
        <f>IF(B541="","",IF(N543&lt;='Báo cáo'!$C$9,N543,""))</f>
        <v/>
      </c>
    </row>
    <row r="544" spans="1:22" x14ac:dyDescent="0.25">
      <c r="A544" t="str">
        <v/>
      </c>
      <c r="B544" t="str">
        <v/>
      </c>
      <c r="C544" s="21" t="str">
        <v/>
      </c>
      <c r="D544" s="21" t="str">
        <v/>
      </c>
      <c r="E544" s="21" t="str">
        <v/>
      </c>
      <c r="F544" s="21" t="str">
        <v/>
      </c>
      <c r="G544" s="21" t="str">
        <v/>
      </c>
      <c r="H544" s="21" t="str">
        <v/>
      </c>
      <c r="I544" s="21" t="str">
        <v/>
      </c>
      <c r="J544" s="21" t="str">
        <v/>
      </c>
      <c r="K544" s="21" t="str">
        <v/>
      </c>
      <c r="L544" s="23" t="str">
        <f t="shared" si="48"/>
        <v/>
      </c>
      <c r="M544" s="24" t="str">
        <f t="shared" si="49"/>
        <v/>
      </c>
      <c r="N544" s="15" t="str">
        <f t="shared" si="50"/>
        <v/>
      </c>
      <c r="O544" s="23" t="str">
        <f t="shared" si="51"/>
        <v/>
      </c>
      <c r="P544" s="23" t="str">
        <f>IF(B544="","",
IF(NOT(ISNUMBER(H544)),"Vắng",
IF(C544=1,IF(INDEX(Source!$A$1:$Q$1000,MATCH('Chi tiết'!B544,Source!$B$1:$B$1000,0),16)&lt;'Báo cáo'!$C$5,"Đi làm","Chốt trễ"),
IF(AND(C544=2,O544="Chốt trễ"),IF(INDEX(Source!$A$1:$Q$1000,MATCH('Chi tiết'!B544,Source!$B$1:$B$1000,0)+1,16)&lt;'Báo cáo'!$C$5,"Đi làm","Chốt trễ"),
IF(AND(C544=12,O544="Đi làm"),IF(INDEX(Source!$A$1:$Q$1000,MATCH('Chi tiết'!B544,Source!$B$1:$B$1000,0)+COUNTIFS(Source!$B$1:$B$1000,B544,Source!$Q$1:$Q$1000,"Sáng"),16)&lt;'Báo cáo'!$C$5,"Đi làm","Chốt trễ"),IF(O544="Chốt trễ",IF(INDEX(Source!$A$1:$Q$1000,MATCH('Chi tiết'!B544,Source!$B$1:$B$1000,0)+1,16)&lt;'Báo cáo'!$C$5,"Đi làm","Chốt trễ"),IF(INDEX(Source!$A$1:$Q$1000,MATCH('Chi tiết'!B544,Source!$B$1:$B$1000,0)+COUNTIFS(Source!$B$1:$B$1000,B544,Source!$Q$1:$Q$1000,"Sáng"),16)&lt;'Báo cáo'!$C$5,"Đi làm","Chốt trễ")))))))</f>
        <v/>
      </c>
      <c r="Q544" s="23" t="str">
        <f t="shared" si="52"/>
        <v/>
      </c>
      <c r="R544" s="14" t="str">
        <f t="shared" si="53"/>
        <v/>
      </c>
      <c r="S544" t="str">
        <f>IF(OR(_xlfn.NUMBERVALUE(E544)&gt;='Báo cáo'!$C$6,_xlfn.NUMBERVALUE(I544)&gt;='Báo cáo'!$C$6),CONCATENATE(_xlfn.NUMBERVALUE(E544),"/",_xlfn.NUMBERVALUE(I544)),"")</f>
        <v/>
      </c>
      <c r="T544" t="str">
        <f>IF(Q544="Vắng","",IF(M544&lt;='Báo cáo'!$C$7,M544,""))</f>
        <v/>
      </c>
      <c r="U544" t="str">
        <f ca="1">IF(COUNTIFS(Source!$B$1:$B$1000,'Chi tiết'!B544,Source!$S$1:$S$1000,"Có")=0,"",INDEX(Source!$A$1:$S$1000,MATCH('Chi tiết'!B544,Source!$B$1:$B$1000,0)-1+MATCH("Có",INDIRECT("Source!S"&amp;MATCH('Chi tiết'!B544,Source!$B$1:$B$1000,0)&amp;":S"&amp;MATCH('Chi tiết'!B544,Source!$B$1:$B$1000,0)+COUNTIF(Source!$B$1:$B$1000,'Chi tiết'!B544)),0),1))</f>
        <v/>
      </c>
      <c r="V544" s="2" t="str">
        <f>IF(B542="","",IF(N544&lt;='Báo cáo'!$C$9,N544,""))</f>
        <v/>
      </c>
    </row>
    <row r="545" spans="1:22" x14ac:dyDescent="0.25">
      <c r="A545" t="str">
        <v/>
      </c>
      <c r="B545" t="str">
        <v/>
      </c>
      <c r="C545" s="21" t="str">
        <v/>
      </c>
      <c r="D545" s="21" t="str">
        <v/>
      </c>
      <c r="E545" s="21" t="str">
        <v/>
      </c>
      <c r="F545" s="21" t="str">
        <v/>
      </c>
      <c r="G545" s="21" t="str">
        <v/>
      </c>
      <c r="H545" s="21" t="str">
        <v/>
      </c>
      <c r="I545" s="21" t="str">
        <v/>
      </c>
      <c r="J545" s="21" t="str">
        <v/>
      </c>
      <c r="K545" s="21" t="str">
        <v/>
      </c>
      <c r="L545" s="23" t="str">
        <f t="shared" si="48"/>
        <v/>
      </c>
      <c r="M545" s="24" t="str">
        <f t="shared" si="49"/>
        <v/>
      </c>
      <c r="N545" s="15" t="str">
        <f t="shared" si="50"/>
        <v/>
      </c>
      <c r="O545" s="23" t="str">
        <f t="shared" si="51"/>
        <v/>
      </c>
      <c r="P545" s="23" t="str">
        <f>IF(B545="","",
IF(NOT(ISNUMBER(H545)),"Vắng",
IF(C545=1,IF(INDEX(Source!$A$1:$Q$1000,MATCH('Chi tiết'!B545,Source!$B$1:$B$1000,0),16)&lt;'Báo cáo'!$C$5,"Đi làm","Chốt trễ"),
IF(AND(C545=2,O545="Chốt trễ"),IF(INDEX(Source!$A$1:$Q$1000,MATCH('Chi tiết'!B545,Source!$B$1:$B$1000,0)+1,16)&lt;'Báo cáo'!$C$5,"Đi làm","Chốt trễ"),
IF(AND(C545=12,O545="Đi làm"),IF(INDEX(Source!$A$1:$Q$1000,MATCH('Chi tiết'!B545,Source!$B$1:$B$1000,0)+COUNTIFS(Source!$B$1:$B$1000,B545,Source!$Q$1:$Q$1000,"Sáng"),16)&lt;'Báo cáo'!$C$5,"Đi làm","Chốt trễ"),IF(O545="Chốt trễ",IF(INDEX(Source!$A$1:$Q$1000,MATCH('Chi tiết'!B545,Source!$B$1:$B$1000,0)+1,16)&lt;'Báo cáo'!$C$5,"Đi làm","Chốt trễ"),IF(INDEX(Source!$A$1:$Q$1000,MATCH('Chi tiết'!B545,Source!$B$1:$B$1000,0)+COUNTIFS(Source!$B$1:$B$1000,B545,Source!$Q$1:$Q$1000,"Sáng"),16)&lt;'Báo cáo'!$C$5,"Đi làm","Chốt trễ")))))))</f>
        <v/>
      </c>
      <c r="Q545" s="23" t="str">
        <f t="shared" si="52"/>
        <v/>
      </c>
      <c r="R545" s="14" t="str">
        <f t="shared" si="53"/>
        <v/>
      </c>
      <c r="S545" t="str">
        <f>IF(OR(_xlfn.NUMBERVALUE(E545)&gt;='Báo cáo'!$C$6,_xlfn.NUMBERVALUE(I545)&gt;='Báo cáo'!$C$6),CONCATENATE(_xlfn.NUMBERVALUE(E545),"/",_xlfn.NUMBERVALUE(I545)),"")</f>
        <v/>
      </c>
      <c r="T545" t="str">
        <f>IF(Q545="Vắng","",IF(M545&lt;='Báo cáo'!$C$7,M545,""))</f>
        <v/>
      </c>
      <c r="U545" t="str">
        <f ca="1">IF(COUNTIFS(Source!$B$1:$B$1000,'Chi tiết'!B545,Source!$S$1:$S$1000,"Có")=0,"",INDEX(Source!$A$1:$S$1000,MATCH('Chi tiết'!B545,Source!$B$1:$B$1000,0)-1+MATCH("Có",INDIRECT("Source!S"&amp;MATCH('Chi tiết'!B545,Source!$B$1:$B$1000,0)&amp;":S"&amp;MATCH('Chi tiết'!B545,Source!$B$1:$B$1000,0)+COUNTIF(Source!$B$1:$B$1000,'Chi tiết'!B545)),0),1))</f>
        <v/>
      </c>
      <c r="V545" s="2" t="str">
        <f>IF(B543="","",IF(N545&lt;='Báo cáo'!$C$9,N545,""))</f>
        <v/>
      </c>
    </row>
    <row r="546" spans="1:22" x14ac:dyDescent="0.25">
      <c r="A546" t="str">
        <v/>
      </c>
      <c r="B546" t="str">
        <v/>
      </c>
      <c r="C546" s="21" t="str">
        <v/>
      </c>
      <c r="D546" s="21" t="str">
        <v/>
      </c>
      <c r="E546" s="21" t="str">
        <v/>
      </c>
      <c r="F546" s="21" t="str">
        <v/>
      </c>
      <c r="G546" s="21" t="str">
        <v/>
      </c>
      <c r="H546" s="21" t="str">
        <v/>
      </c>
      <c r="I546" s="21" t="str">
        <v/>
      </c>
      <c r="J546" s="21" t="str">
        <v/>
      </c>
      <c r="K546" s="21" t="str">
        <v/>
      </c>
      <c r="L546" s="23" t="str">
        <f t="shared" si="48"/>
        <v/>
      </c>
      <c r="M546" s="24" t="str">
        <f t="shared" si="49"/>
        <v/>
      </c>
      <c r="N546" s="15" t="str">
        <f t="shared" si="50"/>
        <v/>
      </c>
      <c r="O546" s="23" t="str">
        <f t="shared" si="51"/>
        <v/>
      </c>
      <c r="P546" s="23" t="str">
        <f>IF(B546="","",
IF(NOT(ISNUMBER(H546)),"Vắng",
IF(C546=1,IF(INDEX(Source!$A$1:$Q$1000,MATCH('Chi tiết'!B546,Source!$B$1:$B$1000,0),16)&lt;'Báo cáo'!$C$5,"Đi làm","Chốt trễ"),
IF(AND(C546=2,O546="Chốt trễ"),IF(INDEX(Source!$A$1:$Q$1000,MATCH('Chi tiết'!B546,Source!$B$1:$B$1000,0)+1,16)&lt;'Báo cáo'!$C$5,"Đi làm","Chốt trễ"),
IF(AND(C546=12,O546="Đi làm"),IF(INDEX(Source!$A$1:$Q$1000,MATCH('Chi tiết'!B546,Source!$B$1:$B$1000,0)+COUNTIFS(Source!$B$1:$B$1000,B546,Source!$Q$1:$Q$1000,"Sáng"),16)&lt;'Báo cáo'!$C$5,"Đi làm","Chốt trễ"),IF(O546="Chốt trễ",IF(INDEX(Source!$A$1:$Q$1000,MATCH('Chi tiết'!B546,Source!$B$1:$B$1000,0)+1,16)&lt;'Báo cáo'!$C$5,"Đi làm","Chốt trễ"),IF(INDEX(Source!$A$1:$Q$1000,MATCH('Chi tiết'!B546,Source!$B$1:$B$1000,0)+COUNTIFS(Source!$B$1:$B$1000,B546,Source!$Q$1:$Q$1000,"Sáng"),16)&lt;'Báo cáo'!$C$5,"Đi làm","Chốt trễ")))))))</f>
        <v/>
      </c>
      <c r="Q546" s="23" t="str">
        <f t="shared" si="52"/>
        <v/>
      </c>
      <c r="R546" s="14" t="str">
        <f t="shared" si="53"/>
        <v/>
      </c>
      <c r="S546" t="str">
        <f>IF(OR(_xlfn.NUMBERVALUE(E546)&gt;='Báo cáo'!$C$6,_xlfn.NUMBERVALUE(I546)&gt;='Báo cáo'!$C$6),CONCATENATE(_xlfn.NUMBERVALUE(E546),"/",_xlfn.NUMBERVALUE(I546)),"")</f>
        <v/>
      </c>
      <c r="T546" t="str">
        <f>IF(Q546="Vắng","",IF(M546&lt;='Báo cáo'!$C$7,M546,""))</f>
        <v/>
      </c>
      <c r="U546" t="str">
        <f ca="1">IF(COUNTIFS(Source!$B$1:$B$1000,'Chi tiết'!B546,Source!$S$1:$S$1000,"Có")=0,"",INDEX(Source!$A$1:$S$1000,MATCH('Chi tiết'!B546,Source!$B$1:$B$1000,0)-1+MATCH("Có",INDIRECT("Source!S"&amp;MATCH('Chi tiết'!B546,Source!$B$1:$B$1000,0)&amp;":S"&amp;MATCH('Chi tiết'!B546,Source!$B$1:$B$1000,0)+COUNTIF(Source!$B$1:$B$1000,'Chi tiết'!B546)),0),1))</f>
        <v/>
      </c>
      <c r="V546" s="2" t="str">
        <f>IF(B544="","",IF(N546&lt;='Báo cáo'!$C$9,N546,""))</f>
        <v/>
      </c>
    </row>
    <row r="547" spans="1:22" x14ac:dyDescent="0.25">
      <c r="A547" t="str">
        <v/>
      </c>
      <c r="B547" t="str">
        <v/>
      </c>
      <c r="C547" s="21" t="str">
        <v/>
      </c>
      <c r="D547" s="21" t="str">
        <v/>
      </c>
      <c r="E547" s="21" t="str">
        <v/>
      </c>
      <c r="F547" s="21" t="str">
        <v/>
      </c>
      <c r="G547" s="21" t="str">
        <v/>
      </c>
      <c r="H547" s="21" t="str">
        <v/>
      </c>
      <c r="I547" s="21" t="str">
        <v/>
      </c>
      <c r="J547" s="21" t="str">
        <v/>
      </c>
      <c r="K547" s="21" t="str">
        <v/>
      </c>
      <c r="L547" s="23" t="str">
        <f t="shared" si="48"/>
        <v/>
      </c>
      <c r="M547" s="24" t="str">
        <f t="shared" si="49"/>
        <v/>
      </c>
      <c r="N547" s="15" t="str">
        <f t="shared" si="50"/>
        <v/>
      </c>
      <c r="O547" s="23" t="str">
        <f t="shared" si="51"/>
        <v/>
      </c>
      <c r="P547" s="23" t="str">
        <f>IF(B547="","",
IF(NOT(ISNUMBER(H547)),"Vắng",
IF(C547=1,IF(INDEX(Source!$A$1:$Q$1000,MATCH('Chi tiết'!B547,Source!$B$1:$B$1000,0),16)&lt;'Báo cáo'!$C$5,"Đi làm","Chốt trễ"),
IF(AND(C547=2,O547="Chốt trễ"),IF(INDEX(Source!$A$1:$Q$1000,MATCH('Chi tiết'!B547,Source!$B$1:$B$1000,0)+1,16)&lt;'Báo cáo'!$C$5,"Đi làm","Chốt trễ"),
IF(AND(C547=12,O547="Đi làm"),IF(INDEX(Source!$A$1:$Q$1000,MATCH('Chi tiết'!B547,Source!$B$1:$B$1000,0)+COUNTIFS(Source!$B$1:$B$1000,B547,Source!$Q$1:$Q$1000,"Sáng"),16)&lt;'Báo cáo'!$C$5,"Đi làm","Chốt trễ"),IF(O547="Chốt trễ",IF(INDEX(Source!$A$1:$Q$1000,MATCH('Chi tiết'!B547,Source!$B$1:$B$1000,0)+1,16)&lt;'Báo cáo'!$C$5,"Đi làm","Chốt trễ"),IF(INDEX(Source!$A$1:$Q$1000,MATCH('Chi tiết'!B547,Source!$B$1:$B$1000,0)+COUNTIFS(Source!$B$1:$B$1000,B547,Source!$Q$1:$Q$1000,"Sáng"),16)&lt;'Báo cáo'!$C$5,"Đi làm","Chốt trễ")))))))</f>
        <v/>
      </c>
      <c r="Q547" s="23" t="str">
        <f t="shared" si="52"/>
        <v/>
      </c>
      <c r="R547" s="14" t="str">
        <f t="shared" si="53"/>
        <v/>
      </c>
      <c r="S547" t="str">
        <f>IF(OR(_xlfn.NUMBERVALUE(E547)&gt;='Báo cáo'!$C$6,_xlfn.NUMBERVALUE(I547)&gt;='Báo cáo'!$C$6),CONCATENATE(_xlfn.NUMBERVALUE(E547),"/",_xlfn.NUMBERVALUE(I547)),"")</f>
        <v/>
      </c>
      <c r="T547" t="str">
        <f>IF(Q547="Vắng","",IF(M547&lt;='Báo cáo'!$C$7,M547,""))</f>
        <v/>
      </c>
      <c r="U547" t="str">
        <f ca="1">IF(COUNTIFS(Source!$B$1:$B$1000,'Chi tiết'!B547,Source!$S$1:$S$1000,"Có")=0,"",INDEX(Source!$A$1:$S$1000,MATCH('Chi tiết'!B547,Source!$B$1:$B$1000,0)-1+MATCH("Có",INDIRECT("Source!S"&amp;MATCH('Chi tiết'!B547,Source!$B$1:$B$1000,0)&amp;":S"&amp;MATCH('Chi tiết'!B547,Source!$B$1:$B$1000,0)+COUNTIF(Source!$B$1:$B$1000,'Chi tiết'!B547)),0),1))</f>
        <v/>
      </c>
      <c r="V547" s="2" t="str">
        <f>IF(B545="","",IF(N547&lt;='Báo cáo'!$C$9,N547,""))</f>
        <v/>
      </c>
    </row>
    <row r="548" spans="1:22" x14ac:dyDescent="0.25">
      <c r="A548" t="str">
        <v/>
      </c>
      <c r="B548" t="str">
        <v/>
      </c>
      <c r="C548" s="21" t="str">
        <v/>
      </c>
      <c r="D548" s="21" t="str">
        <v/>
      </c>
      <c r="E548" s="21" t="str">
        <v/>
      </c>
      <c r="F548" s="21" t="str">
        <v/>
      </c>
      <c r="G548" s="21" t="str">
        <v/>
      </c>
      <c r="H548" s="21" t="str">
        <v/>
      </c>
      <c r="I548" s="21" t="str">
        <v/>
      </c>
      <c r="J548" s="21" t="str">
        <v/>
      </c>
      <c r="K548" s="21" t="str">
        <v/>
      </c>
      <c r="L548" s="23" t="str">
        <f t="shared" si="48"/>
        <v/>
      </c>
      <c r="M548" s="24" t="str">
        <f t="shared" si="49"/>
        <v/>
      </c>
      <c r="N548" s="15" t="str">
        <f t="shared" si="50"/>
        <v/>
      </c>
      <c r="O548" s="23" t="str">
        <f t="shared" si="51"/>
        <v/>
      </c>
      <c r="P548" s="23" t="str">
        <f>IF(B548="","",
IF(NOT(ISNUMBER(H548)),"Vắng",
IF(C548=1,IF(INDEX(Source!$A$1:$Q$1000,MATCH('Chi tiết'!B548,Source!$B$1:$B$1000,0),16)&lt;'Báo cáo'!$C$5,"Đi làm","Chốt trễ"),
IF(AND(C548=2,O548="Chốt trễ"),IF(INDEX(Source!$A$1:$Q$1000,MATCH('Chi tiết'!B548,Source!$B$1:$B$1000,0)+1,16)&lt;'Báo cáo'!$C$5,"Đi làm","Chốt trễ"),
IF(AND(C548=12,O548="Đi làm"),IF(INDEX(Source!$A$1:$Q$1000,MATCH('Chi tiết'!B548,Source!$B$1:$B$1000,0)+COUNTIFS(Source!$B$1:$B$1000,B548,Source!$Q$1:$Q$1000,"Sáng"),16)&lt;'Báo cáo'!$C$5,"Đi làm","Chốt trễ"),IF(O548="Chốt trễ",IF(INDEX(Source!$A$1:$Q$1000,MATCH('Chi tiết'!B548,Source!$B$1:$B$1000,0)+1,16)&lt;'Báo cáo'!$C$5,"Đi làm","Chốt trễ"),IF(INDEX(Source!$A$1:$Q$1000,MATCH('Chi tiết'!B548,Source!$B$1:$B$1000,0)+COUNTIFS(Source!$B$1:$B$1000,B548,Source!$Q$1:$Q$1000,"Sáng"),16)&lt;'Báo cáo'!$C$5,"Đi làm","Chốt trễ")))))))</f>
        <v/>
      </c>
      <c r="Q548" s="23" t="str">
        <f t="shared" si="52"/>
        <v/>
      </c>
      <c r="R548" s="14" t="str">
        <f t="shared" si="53"/>
        <v/>
      </c>
      <c r="S548" t="str">
        <f>IF(OR(_xlfn.NUMBERVALUE(E548)&gt;='Báo cáo'!$C$6,_xlfn.NUMBERVALUE(I548)&gt;='Báo cáo'!$C$6),CONCATENATE(_xlfn.NUMBERVALUE(E548),"/",_xlfn.NUMBERVALUE(I548)),"")</f>
        <v/>
      </c>
      <c r="T548" t="str">
        <f>IF(Q548="Vắng","",IF(M548&lt;='Báo cáo'!$C$7,M548,""))</f>
        <v/>
      </c>
      <c r="U548" t="str">
        <f ca="1">IF(COUNTIFS(Source!$B$1:$B$1000,'Chi tiết'!B548,Source!$S$1:$S$1000,"Có")=0,"",INDEX(Source!$A$1:$S$1000,MATCH('Chi tiết'!B548,Source!$B$1:$B$1000,0)-1+MATCH("Có",INDIRECT("Source!S"&amp;MATCH('Chi tiết'!B548,Source!$B$1:$B$1000,0)&amp;":S"&amp;MATCH('Chi tiết'!B548,Source!$B$1:$B$1000,0)+COUNTIF(Source!$B$1:$B$1000,'Chi tiết'!B548)),0),1))</f>
        <v/>
      </c>
      <c r="V548" s="2" t="str">
        <f>IF(B546="","",IF(N548&lt;='Báo cáo'!$C$9,N548,""))</f>
        <v/>
      </c>
    </row>
    <row r="549" spans="1:22" x14ac:dyDescent="0.25">
      <c r="A549" t="str">
        <v/>
      </c>
      <c r="B549" t="str">
        <v/>
      </c>
      <c r="C549" s="21" t="str">
        <v/>
      </c>
      <c r="D549" s="21" t="str">
        <v/>
      </c>
      <c r="E549" s="21" t="str">
        <v/>
      </c>
      <c r="F549" s="21" t="str">
        <v/>
      </c>
      <c r="G549" s="21" t="str">
        <v/>
      </c>
      <c r="H549" s="21" t="str">
        <v/>
      </c>
      <c r="I549" s="21" t="str">
        <v/>
      </c>
      <c r="J549" s="21" t="str">
        <v/>
      </c>
      <c r="K549" s="21" t="str">
        <v/>
      </c>
      <c r="L549" s="23" t="str">
        <f t="shared" si="48"/>
        <v/>
      </c>
      <c r="M549" s="24" t="str">
        <f t="shared" si="49"/>
        <v/>
      </c>
      <c r="N549" s="15" t="str">
        <f t="shared" si="50"/>
        <v/>
      </c>
      <c r="O549" s="23" t="str">
        <f t="shared" si="51"/>
        <v/>
      </c>
      <c r="P549" s="23" t="str">
        <f>IF(B549="","",
IF(NOT(ISNUMBER(H549)),"Vắng",
IF(C549=1,IF(INDEX(Source!$A$1:$Q$1000,MATCH('Chi tiết'!B549,Source!$B$1:$B$1000,0),16)&lt;'Báo cáo'!$C$5,"Đi làm","Chốt trễ"),
IF(AND(C549=2,O549="Chốt trễ"),IF(INDEX(Source!$A$1:$Q$1000,MATCH('Chi tiết'!B549,Source!$B$1:$B$1000,0)+1,16)&lt;'Báo cáo'!$C$5,"Đi làm","Chốt trễ"),
IF(AND(C549=12,O549="Đi làm"),IF(INDEX(Source!$A$1:$Q$1000,MATCH('Chi tiết'!B549,Source!$B$1:$B$1000,0)+COUNTIFS(Source!$B$1:$B$1000,B549,Source!$Q$1:$Q$1000,"Sáng"),16)&lt;'Báo cáo'!$C$5,"Đi làm","Chốt trễ"),IF(O549="Chốt trễ",IF(INDEX(Source!$A$1:$Q$1000,MATCH('Chi tiết'!B549,Source!$B$1:$B$1000,0)+1,16)&lt;'Báo cáo'!$C$5,"Đi làm","Chốt trễ"),IF(INDEX(Source!$A$1:$Q$1000,MATCH('Chi tiết'!B549,Source!$B$1:$B$1000,0)+COUNTIFS(Source!$B$1:$B$1000,B549,Source!$Q$1:$Q$1000,"Sáng"),16)&lt;'Báo cáo'!$C$5,"Đi làm","Chốt trễ")))))))</f>
        <v/>
      </c>
      <c r="Q549" s="23" t="str">
        <f t="shared" si="52"/>
        <v/>
      </c>
      <c r="R549" s="14" t="str">
        <f t="shared" si="53"/>
        <v/>
      </c>
      <c r="S549" t="str">
        <f>IF(OR(_xlfn.NUMBERVALUE(E549)&gt;='Báo cáo'!$C$6,_xlfn.NUMBERVALUE(I549)&gt;='Báo cáo'!$C$6),CONCATENATE(_xlfn.NUMBERVALUE(E549),"/",_xlfn.NUMBERVALUE(I549)),"")</f>
        <v/>
      </c>
      <c r="T549" t="str">
        <f>IF(Q549="Vắng","",IF(M549&lt;='Báo cáo'!$C$7,M549,""))</f>
        <v/>
      </c>
      <c r="U549" t="str">
        <f ca="1">IF(COUNTIFS(Source!$B$1:$B$1000,'Chi tiết'!B549,Source!$S$1:$S$1000,"Có")=0,"",INDEX(Source!$A$1:$S$1000,MATCH('Chi tiết'!B549,Source!$B$1:$B$1000,0)-1+MATCH("Có",INDIRECT("Source!S"&amp;MATCH('Chi tiết'!B549,Source!$B$1:$B$1000,0)&amp;":S"&amp;MATCH('Chi tiết'!B549,Source!$B$1:$B$1000,0)+COUNTIF(Source!$B$1:$B$1000,'Chi tiết'!B549)),0),1))</f>
        <v/>
      </c>
      <c r="V549" s="2" t="str">
        <f>IF(B547="","",IF(N549&lt;='Báo cáo'!$C$9,N549,""))</f>
        <v/>
      </c>
    </row>
    <row r="550" spans="1:22" x14ac:dyDescent="0.25">
      <c r="A550" t="str">
        <v/>
      </c>
      <c r="B550" t="str">
        <v/>
      </c>
      <c r="C550" s="21" t="str">
        <v/>
      </c>
      <c r="D550" s="21" t="str">
        <v/>
      </c>
      <c r="E550" s="21" t="str">
        <v/>
      </c>
      <c r="F550" s="21" t="str">
        <v/>
      </c>
      <c r="G550" s="21" t="str">
        <v/>
      </c>
      <c r="H550" s="21" t="str">
        <v/>
      </c>
      <c r="I550" s="21" t="str">
        <v/>
      </c>
      <c r="J550" s="21" t="str">
        <v/>
      </c>
      <c r="K550" s="21" t="str">
        <v/>
      </c>
      <c r="L550" s="23" t="str">
        <f t="shared" si="48"/>
        <v/>
      </c>
      <c r="M550" s="24" t="str">
        <f t="shared" si="49"/>
        <v/>
      </c>
      <c r="N550" s="15" t="str">
        <f t="shared" si="50"/>
        <v/>
      </c>
      <c r="O550" s="23" t="str">
        <f t="shared" si="51"/>
        <v/>
      </c>
      <c r="P550" s="23" t="str">
        <f>IF(B550="","",
IF(NOT(ISNUMBER(H550)),"Vắng",
IF(C550=1,IF(INDEX(Source!$A$1:$Q$1000,MATCH('Chi tiết'!B550,Source!$B$1:$B$1000,0),16)&lt;'Báo cáo'!$C$5,"Đi làm","Chốt trễ"),
IF(AND(C550=2,O550="Chốt trễ"),IF(INDEX(Source!$A$1:$Q$1000,MATCH('Chi tiết'!B550,Source!$B$1:$B$1000,0)+1,16)&lt;'Báo cáo'!$C$5,"Đi làm","Chốt trễ"),
IF(AND(C550=12,O550="Đi làm"),IF(INDEX(Source!$A$1:$Q$1000,MATCH('Chi tiết'!B550,Source!$B$1:$B$1000,0)+COUNTIFS(Source!$B$1:$B$1000,B550,Source!$Q$1:$Q$1000,"Sáng"),16)&lt;'Báo cáo'!$C$5,"Đi làm","Chốt trễ"),IF(O550="Chốt trễ",IF(INDEX(Source!$A$1:$Q$1000,MATCH('Chi tiết'!B550,Source!$B$1:$B$1000,0)+1,16)&lt;'Báo cáo'!$C$5,"Đi làm","Chốt trễ"),IF(INDEX(Source!$A$1:$Q$1000,MATCH('Chi tiết'!B550,Source!$B$1:$B$1000,0)+COUNTIFS(Source!$B$1:$B$1000,B550,Source!$Q$1:$Q$1000,"Sáng"),16)&lt;'Báo cáo'!$C$5,"Đi làm","Chốt trễ")))))))</f>
        <v/>
      </c>
      <c r="Q550" s="23" t="str">
        <f t="shared" si="52"/>
        <v/>
      </c>
      <c r="R550" s="14" t="str">
        <f t="shared" si="53"/>
        <v/>
      </c>
      <c r="S550" t="str">
        <f>IF(OR(_xlfn.NUMBERVALUE(E550)&gt;='Báo cáo'!$C$6,_xlfn.NUMBERVALUE(I550)&gt;='Báo cáo'!$C$6),CONCATENATE(_xlfn.NUMBERVALUE(E550),"/",_xlfn.NUMBERVALUE(I550)),"")</f>
        <v/>
      </c>
      <c r="T550" t="str">
        <f>IF(Q550="Vắng","",IF(M550&lt;='Báo cáo'!$C$7,M550,""))</f>
        <v/>
      </c>
      <c r="U550" t="str">
        <f ca="1">IF(COUNTIFS(Source!$B$1:$B$1000,'Chi tiết'!B550,Source!$S$1:$S$1000,"Có")=0,"",INDEX(Source!$A$1:$S$1000,MATCH('Chi tiết'!B550,Source!$B$1:$B$1000,0)-1+MATCH("Có",INDIRECT("Source!S"&amp;MATCH('Chi tiết'!B550,Source!$B$1:$B$1000,0)&amp;":S"&amp;MATCH('Chi tiết'!B550,Source!$B$1:$B$1000,0)+COUNTIF(Source!$B$1:$B$1000,'Chi tiết'!B550)),0),1))</f>
        <v/>
      </c>
      <c r="V550" s="2" t="str">
        <f>IF(B548="","",IF(N550&lt;='Báo cáo'!$C$9,N550,""))</f>
        <v/>
      </c>
    </row>
    <row r="551" spans="1:22" x14ac:dyDescent="0.25">
      <c r="A551" t="str">
        <v/>
      </c>
      <c r="B551" t="str">
        <v/>
      </c>
      <c r="C551" s="21" t="str">
        <v/>
      </c>
      <c r="D551" s="21" t="str">
        <v/>
      </c>
      <c r="E551" s="21" t="str">
        <v/>
      </c>
      <c r="F551" s="21" t="str">
        <v/>
      </c>
      <c r="G551" s="21" t="str">
        <v/>
      </c>
      <c r="H551" s="21" t="str">
        <v/>
      </c>
      <c r="I551" s="21" t="str">
        <v/>
      </c>
      <c r="J551" s="21" t="str">
        <v/>
      </c>
      <c r="K551" s="21" t="str">
        <v/>
      </c>
      <c r="L551" s="23" t="str">
        <f t="shared" si="48"/>
        <v/>
      </c>
      <c r="M551" s="24" t="str">
        <f t="shared" si="49"/>
        <v/>
      </c>
      <c r="N551" s="15" t="str">
        <f t="shared" si="50"/>
        <v/>
      </c>
      <c r="O551" s="23" t="str">
        <f t="shared" si="51"/>
        <v/>
      </c>
      <c r="P551" s="23" t="str">
        <f>IF(B551="","",
IF(NOT(ISNUMBER(H551)),"Vắng",
IF(C551=1,IF(INDEX(Source!$A$1:$Q$1000,MATCH('Chi tiết'!B551,Source!$B$1:$B$1000,0),16)&lt;'Báo cáo'!$C$5,"Đi làm","Chốt trễ"),
IF(AND(C551=2,O551="Chốt trễ"),IF(INDEX(Source!$A$1:$Q$1000,MATCH('Chi tiết'!B551,Source!$B$1:$B$1000,0)+1,16)&lt;'Báo cáo'!$C$5,"Đi làm","Chốt trễ"),
IF(AND(C551=12,O551="Đi làm"),IF(INDEX(Source!$A$1:$Q$1000,MATCH('Chi tiết'!B551,Source!$B$1:$B$1000,0)+COUNTIFS(Source!$B$1:$B$1000,B551,Source!$Q$1:$Q$1000,"Sáng"),16)&lt;'Báo cáo'!$C$5,"Đi làm","Chốt trễ"),IF(O551="Chốt trễ",IF(INDEX(Source!$A$1:$Q$1000,MATCH('Chi tiết'!B551,Source!$B$1:$B$1000,0)+1,16)&lt;'Báo cáo'!$C$5,"Đi làm","Chốt trễ"),IF(INDEX(Source!$A$1:$Q$1000,MATCH('Chi tiết'!B551,Source!$B$1:$B$1000,0)+COUNTIFS(Source!$B$1:$B$1000,B551,Source!$Q$1:$Q$1000,"Sáng"),16)&lt;'Báo cáo'!$C$5,"Đi làm","Chốt trễ")))))))</f>
        <v/>
      </c>
      <c r="Q551" s="23" t="str">
        <f t="shared" si="52"/>
        <v/>
      </c>
      <c r="R551" s="14" t="str">
        <f t="shared" si="53"/>
        <v/>
      </c>
      <c r="S551" t="str">
        <f>IF(OR(_xlfn.NUMBERVALUE(E551)&gt;='Báo cáo'!$C$6,_xlfn.NUMBERVALUE(I551)&gt;='Báo cáo'!$C$6),CONCATENATE(_xlfn.NUMBERVALUE(E551),"/",_xlfn.NUMBERVALUE(I551)),"")</f>
        <v/>
      </c>
      <c r="T551" t="str">
        <f>IF(Q551="Vắng","",IF(M551&lt;='Báo cáo'!$C$7,M551,""))</f>
        <v/>
      </c>
      <c r="U551" t="str">
        <f ca="1">IF(COUNTIFS(Source!$B$1:$B$1000,'Chi tiết'!B551,Source!$S$1:$S$1000,"Có")=0,"",INDEX(Source!$A$1:$S$1000,MATCH('Chi tiết'!B551,Source!$B$1:$B$1000,0)-1+MATCH("Có",INDIRECT("Source!S"&amp;MATCH('Chi tiết'!B551,Source!$B$1:$B$1000,0)&amp;":S"&amp;MATCH('Chi tiết'!B551,Source!$B$1:$B$1000,0)+COUNTIF(Source!$B$1:$B$1000,'Chi tiết'!B551)),0),1))</f>
        <v/>
      </c>
      <c r="V551" s="2" t="str">
        <f>IF(B549="","",IF(N551&lt;='Báo cáo'!$C$9,N551,""))</f>
        <v/>
      </c>
    </row>
    <row r="552" spans="1:22" x14ac:dyDescent="0.25">
      <c r="A552" t="str">
        <v/>
      </c>
      <c r="B552" t="str">
        <v/>
      </c>
      <c r="C552" s="21" t="str">
        <v/>
      </c>
      <c r="D552" s="21" t="str">
        <v/>
      </c>
      <c r="E552" s="21" t="str">
        <v/>
      </c>
      <c r="F552" s="21" t="str">
        <v/>
      </c>
      <c r="G552" s="21" t="str">
        <v/>
      </c>
      <c r="H552" s="21" t="str">
        <v/>
      </c>
      <c r="I552" s="21" t="str">
        <v/>
      </c>
      <c r="J552" s="21" t="str">
        <v/>
      </c>
      <c r="K552" s="21" t="str">
        <v/>
      </c>
      <c r="L552" s="23" t="str">
        <f t="shared" si="48"/>
        <v/>
      </c>
      <c r="M552" s="24" t="str">
        <f t="shared" si="49"/>
        <v/>
      </c>
      <c r="N552" s="15" t="str">
        <f t="shared" si="50"/>
        <v/>
      </c>
      <c r="O552" s="23" t="str">
        <f t="shared" si="51"/>
        <v/>
      </c>
      <c r="P552" s="23" t="str">
        <f>IF(B552="","",
IF(NOT(ISNUMBER(H552)),"Vắng",
IF(C552=1,IF(INDEX(Source!$A$1:$Q$1000,MATCH('Chi tiết'!B552,Source!$B$1:$B$1000,0),16)&lt;'Báo cáo'!$C$5,"Đi làm","Chốt trễ"),
IF(AND(C552=2,O552="Chốt trễ"),IF(INDEX(Source!$A$1:$Q$1000,MATCH('Chi tiết'!B552,Source!$B$1:$B$1000,0)+1,16)&lt;'Báo cáo'!$C$5,"Đi làm","Chốt trễ"),
IF(AND(C552=12,O552="Đi làm"),IF(INDEX(Source!$A$1:$Q$1000,MATCH('Chi tiết'!B552,Source!$B$1:$B$1000,0)+COUNTIFS(Source!$B$1:$B$1000,B552,Source!$Q$1:$Q$1000,"Sáng"),16)&lt;'Báo cáo'!$C$5,"Đi làm","Chốt trễ"),IF(O552="Chốt trễ",IF(INDEX(Source!$A$1:$Q$1000,MATCH('Chi tiết'!B552,Source!$B$1:$B$1000,0)+1,16)&lt;'Báo cáo'!$C$5,"Đi làm","Chốt trễ"),IF(INDEX(Source!$A$1:$Q$1000,MATCH('Chi tiết'!B552,Source!$B$1:$B$1000,0)+COUNTIFS(Source!$B$1:$B$1000,B552,Source!$Q$1:$Q$1000,"Sáng"),16)&lt;'Báo cáo'!$C$5,"Đi làm","Chốt trễ")))))))</f>
        <v/>
      </c>
      <c r="Q552" s="23" t="str">
        <f t="shared" si="52"/>
        <v/>
      </c>
      <c r="R552" s="14" t="str">
        <f t="shared" si="53"/>
        <v/>
      </c>
      <c r="S552" t="str">
        <f>IF(OR(_xlfn.NUMBERVALUE(E552)&gt;='Báo cáo'!$C$6,_xlfn.NUMBERVALUE(I552)&gt;='Báo cáo'!$C$6),CONCATENATE(_xlfn.NUMBERVALUE(E552),"/",_xlfn.NUMBERVALUE(I552)),"")</f>
        <v/>
      </c>
      <c r="T552" t="str">
        <f>IF(Q552="Vắng","",IF(M552&lt;='Báo cáo'!$C$7,M552,""))</f>
        <v/>
      </c>
      <c r="U552" t="str">
        <f ca="1">IF(COUNTIFS(Source!$B$1:$B$1000,'Chi tiết'!B552,Source!$S$1:$S$1000,"Có")=0,"",INDEX(Source!$A$1:$S$1000,MATCH('Chi tiết'!B552,Source!$B$1:$B$1000,0)-1+MATCH("Có",INDIRECT("Source!S"&amp;MATCH('Chi tiết'!B552,Source!$B$1:$B$1000,0)&amp;":S"&amp;MATCH('Chi tiết'!B552,Source!$B$1:$B$1000,0)+COUNTIF(Source!$B$1:$B$1000,'Chi tiết'!B552)),0),1))</f>
        <v/>
      </c>
      <c r="V552" s="2" t="str">
        <f>IF(B550="","",IF(N552&lt;='Báo cáo'!$C$9,N552,""))</f>
        <v/>
      </c>
    </row>
    <row r="553" spans="1:22" x14ac:dyDescent="0.25">
      <c r="A553" t="str">
        <v/>
      </c>
      <c r="B553" t="str">
        <v/>
      </c>
      <c r="C553" s="21" t="str">
        <v/>
      </c>
      <c r="D553" s="21" t="str">
        <v/>
      </c>
      <c r="E553" s="21" t="str">
        <v/>
      </c>
      <c r="F553" s="21" t="str">
        <v/>
      </c>
      <c r="G553" s="21" t="str">
        <v/>
      </c>
      <c r="H553" s="21" t="str">
        <v/>
      </c>
      <c r="I553" s="21" t="str">
        <v/>
      </c>
      <c r="J553" s="21" t="str">
        <v/>
      </c>
      <c r="K553" s="21" t="str">
        <v/>
      </c>
      <c r="L553" s="23" t="str">
        <f t="shared" si="48"/>
        <v/>
      </c>
      <c r="M553" s="24" t="str">
        <f t="shared" si="49"/>
        <v/>
      </c>
      <c r="N553" s="15" t="str">
        <f t="shared" si="50"/>
        <v/>
      </c>
      <c r="O553" s="23" t="str">
        <f t="shared" si="51"/>
        <v/>
      </c>
      <c r="P553" s="23" t="str">
        <f>IF(B553="","",
IF(NOT(ISNUMBER(H553)),"Vắng",
IF(C553=1,IF(INDEX(Source!$A$1:$Q$1000,MATCH('Chi tiết'!B553,Source!$B$1:$B$1000,0),16)&lt;'Báo cáo'!$C$5,"Đi làm","Chốt trễ"),
IF(AND(C553=2,O553="Chốt trễ"),IF(INDEX(Source!$A$1:$Q$1000,MATCH('Chi tiết'!B553,Source!$B$1:$B$1000,0)+1,16)&lt;'Báo cáo'!$C$5,"Đi làm","Chốt trễ"),
IF(AND(C553=12,O553="Đi làm"),IF(INDEX(Source!$A$1:$Q$1000,MATCH('Chi tiết'!B553,Source!$B$1:$B$1000,0)+COUNTIFS(Source!$B$1:$B$1000,B553,Source!$Q$1:$Q$1000,"Sáng"),16)&lt;'Báo cáo'!$C$5,"Đi làm","Chốt trễ"),IF(O553="Chốt trễ",IF(INDEX(Source!$A$1:$Q$1000,MATCH('Chi tiết'!B553,Source!$B$1:$B$1000,0)+1,16)&lt;'Báo cáo'!$C$5,"Đi làm","Chốt trễ"),IF(INDEX(Source!$A$1:$Q$1000,MATCH('Chi tiết'!B553,Source!$B$1:$B$1000,0)+COUNTIFS(Source!$B$1:$B$1000,B553,Source!$Q$1:$Q$1000,"Sáng"),16)&lt;'Báo cáo'!$C$5,"Đi làm","Chốt trễ")))))))</f>
        <v/>
      </c>
      <c r="Q553" s="23" t="str">
        <f t="shared" si="52"/>
        <v/>
      </c>
      <c r="R553" s="14" t="str">
        <f t="shared" si="53"/>
        <v/>
      </c>
      <c r="S553" t="str">
        <f>IF(OR(_xlfn.NUMBERVALUE(E553)&gt;='Báo cáo'!$C$6,_xlfn.NUMBERVALUE(I553)&gt;='Báo cáo'!$C$6),CONCATENATE(_xlfn.NUMBERVALUE(E553),"/",_xlfn.NUMBERVALUE(I553)),"")</f>
        <v/>
      </c>
      <c r="T553" t="str">
        <f>IF(Q553="Vắng","",IF(M553&lt;='Báo cáo'!$C$7,M553,""))</f>
        <v/>
      </c>
      <c r="U553" t="str">
        <f ca="1">IF(COUNTIFS(Source!$B$1:$B$1000,'Chi tiết'!B553,Source!$S$1:$S$1000,"Có")=0,"",INDEX(Source!$A$1:$S$1000,MATCH('Chi tiết'!B553,Source!$B$1:$B$1000,0)-1+MATCH("Có",INDIRECT("Source!S"&amp;MATCH('Chi tiết'!B553,Source!$B$1:$B$1000,0)&amp;":S"&amp;MATCH('Chi tiết'!B553,Source!$B$1:$B$1000,0)+COUNTIF(Source!$B$1:$B$1000,'Chi tiết'!B553)),0),1))</f>
        <v/>
      </c>
      <c r="V553" s="2" t="str">
        <f>IF(B551="","",IF(N553&lt;='Báo cáo'!$C$9,N553,""))</f>
        <v/>
      </c>
    </row>
    <row r="554" spans="1:22" x14ac:dyDescent="0.25">
      <c r="A554" t="str">
        <v/>
      </c>
      <c r="B554" t="str">
        <v/>
      </c>
      <c r="C554" s="21" t="str">
        <v/>
      </c>
      <c r="D554" s="21" t="str">
        <v/>
      </c>
      <c r="E554" s="21" t="str">
        <v/>
      </c>
      <c r="F554" s="21" t="str">
        <v/>
      </c>
      <c r="G554" s="21" t="str">
        <v/>
      </c>
      <c r="H554" s="21" t="str">
        <v/>
      </c>
      <c r="I554" s="21" t="str">
        <v/>
      </c>
      <c r="J554" s="21" t="str">
        <v/>
      </c>
      <c r="K554" s="21" t="str">
        <v/>
      </c>
      <c r="L554" s="23" t="str">
        <f t="shared" si="48"/>
        <v/>
      </c>
      <c r="M554" s="24" t="str">
        <f t="shared" si="49"/>
        <v/>
      </c>
      <c r="N554" s="15" t="str">
        <f t="shared" si="50"/>
        <v/>
      </c>
      <c r="O554" s="23" t="str">
        <f t="shared" si="51"/>
        <v/>
      </c>
      <c r="P554" s="23" t="str">
        <f>IF(B554="","",
IF(NOT(ISNUMBER(H554)),"Vắng",
IF(C554=1,IF(INDEX(Source!$A$1:$Q$1000,MATCH('Chi tiết'!B554,Source!$B$1:$B$1000,0),16)&lt;'Báo cáo'!$C$5,"Đi làm","Chốt trễ"),
IF(AND(C554=2,O554="Chốt trễ"),IF(INDEX(Source!$A$1:$Q$1000,MATCH('Chi tiết'!B554,Source!$B$1:$B$1000,0)+1,16)&lt;'Báo cáo'!$C$5,"Đi làm","Chốt trễ"),
IF(AND(C554=12,O554="Đi làm"),IF(INDEX(Source!$A$1:$Q$1000,MATCH('Chi tiết'!B554,Source!$B$1:$B$1000,0)+COUNTIFS(Source!$B$1:$B$1000,B554,Source!$Q$1:$Q$1000,"Sáng"),16)&lt;'Báo cáo'!$C$5,"Đi làm","Chốt trễ"),IF(O554="Chốt trễ",IF(INDEX(Source!$A$1:$Q$1000,MATCH('Chi tiết'!B554,Source!$B$1:$B$1000,0)+1,16)&lt;'Báo cáo'!$C$5,"Đi làm","Chốt trễ"),IF(INDEX(Source!$A$1:$Q$1000,MATCH('Chi tiết'!B554,Source!$B$1:$B$1000,0)+COUNTIFS(Source!$B$1:$B$1000,B554,Source!$Q$1:$Q$1000,"Sáng"),16)&lt;'Báo cáo'!$C$5,"Đi làm","Chốt trễ")))))))</f>
        <v/>
      </c>
      <c r="Q554" s="23" t="str">
        <f t="shared" si="52"/>
        <v/>
      </c>
      <c r="R554" s="14" t="str">
        <f t="shared" si="53"/>
        <v/>
      </c>
      <c r="S554" t="str">
        <f>IF(OR(_xlfn.NUMBERVALUE(E554)&gt;='Báo cáo'!$C$6,_xlfn.NUMBERVALUE(I554)&gt;='Báo cáo'!$C$6),CONCATENATE(_xlfn.NUMBERVALUE(E554),"/",_xlfn.NUMBERVALUE(I554)),"")</f>
        <v/>
      </c>
      <c r="T554" t="str">
        <f>IF(Q554="Vắng","",IF(M554&lt;='Báo cáo'!$C$7,M554,""))</f>
        <v/>
      </c>
      <c r="U554" t="str">
        <f ca="1">IF(COUNTIFS(Source!$B$1:$B$1000,'Chi tiết'!B554,Source!$S$1:$S$1000,"Có")=0,"",INDEX(Source!$A$1:$S$1000,MATCH('Chi tiết'!B554,Source!$B$1:$B$1000,0)-1+MATCH("Có",INDIRECT("Source!S"&amp;MATCH('Chi tiết'!B554,Source!$B$1:$B$1000,0)&amp;":S"&amp;MATCH('Chi tiết'!B554,Source!$B$1:$B$1000,0)+COUNTIF(Source!$B$1:$B$1000,'Chi tiết'!B554)),0),1))</f>
        <v/>
      </c>
      <c r="V554" s="2" t="str">
        <f>IF(B552="","",IF(N554&lt;='Báo cáo'!$C$9,N554,""))</f>
        <v/>
      </c>
    </row>
    <row r="555" spans="1:22" x14ac:dyDescent="0.25">
      <c r="A555" t="str">
        <v/>
      </c>
      <c r="B555" t="str">
        <v/>
      </c>
      <c r="C555" s="21" t="str">
        <v/>
      </c>
      <c r="D555" s="21" t="str">
        <v/>
      </c>
      <c r="E555" s="21" t="str">
        <v/>
      </c>
      <c r="F555" s="21" t="str">
        <v/>
      </c>
      <c r="G555" s="21" t="str">
        <v/>
      </c>
      <c r="H555" s="21" t="str">
        <v/>
      </c>
      <c r="I555" s="21" t="str">
        <v/>
      </c>
      <c r="J555" s="21" t="str">
        <v/>
      </c>
      <c r="K555" s="21" t="str">
        <v/>
      </c>
      <c r="L555" s="23" t="str">
        <f t="shared" si="48"/>
        <v/>
      </c>
      <c r="M555" s="24" t="str">
        <f t="shared" si="49"/>
        <v/>
      </c>
      <c r="N555" s="15" t="str">
        <f t="shared" si="50"/>
        <v/>
      </c>
      <c r="O555" s="23" t="str">
        <f t="shared" si="51"/>
        <v/>
      </c>
      <c r="P555" s="23" t="str">
        <f>IF(B555="","",
IF(NOT(ISNUMBER(H555)),"Vắng",
IF(C555=1,IF(INDEX(Source!$A$1:$Q$1000,MATCH('Chi tiết'!B555,Source!$B$1:$B$1000,0),16)&lt;'Báo cáo'!$C$5,"Đi làm","Chốt trễ"),
IF(AND(C555=2,O555="Chốt trễ"),IF(INDEX(Source!$A$1:$Q$1000,MATCH('Chi tiết'!B555,Source!$B$1:$B$1000,0)+1,16)&lt;'Báo cáo'!$C$5,"Đi làm","Chốt trễ"),
IF(AND(C555=12,O555="Đi làm"),IF(INDEX(Source!$A$1:$Q$1000,MATCH('Chi tiết'!B555,Source!$B$1:$B$1000,0)+COUNTIFS(Source!$B$1:$B$1000,B555,Source!$Q$1:$Q$1000,"Sáng"),16)&lt;'Báo cáo'!$C$5,"Đi làm","Chốt trễ"),IF(O555="Chốt trễ",IF(INDEX(Source!$A$1:$Q$1000,MATCH('Chi tiết'!B555,Source!$B$1:$B$1000,0)+1,16)&lt;'Báo cáo'!$C$5,"Đi làm","Chốt trễ"),IF(INDEX(Source!$A$1:$Q$1000,MATCH('Chi tiết'!B555,Source!$B$1:$B$1000,0)+COUNTIFS(Source!$B$1:$B$1000,B555,Source!$Q$1:$Q$1000,"Sáng"),16)&lt;'Báo cáo'!$C$5,"Đi làm","Chốt trễ")))))))</f>
        <v/>
      </c>
      <c r="Q555" s="23" t="str">
        <f t="shared" si="52"/>
        <v/>
      </c>
      <c r="R555" s="14" t="str">
        <f t="shared" si="53"/>
        <v/>
      </c>
      <c r="S555" t="str">
        <f>IF(OR(_xlfn.NUMBERVALUE(E555)&gt;='Báo cáo'!$C$6,_xlfn.NUMBERVALUE(I555)&gt;='Báo cáo'!$C$6),CONCATENATE(_xlfn.NUMBERVALUE(E555),"/",_xlfn.NUMBERVALUE(I555)),"")</f>
        <v/>
      </c>
      <c r="T555" t="str">
        <f>IF(Q555="Vắng","",IF(M555&lt;='Báo cáo'!$C$7,M555,""))</f>
        <v/>
      </c>
      <c r="U555" t="str">
        <f ca="1">IF(COUNTIFS(Source!$B$1:$B$1000,'Chi tiết'!B555,Source!$S$1:$S$1000,"Có")=0,"",INDEX(Source!$A$1:$S$1000,MATCH('Chi tiết'!B555,Source!$B$1:$B$1000,0)-1+MATCH("Có",INDIRECT("Source!S"&amp;MATCH('Chi tiết'!B555,Source!$B$1:$B$1000,0)&amp;":S"&amp;MATCH('Chi tiết'!B555,Source!$B$1:$B$1000,0)+COUNTIF(Source!$B$1:$B$1000,'Chi tiết'!B555)),0),1))</f>
        <v/>
      </c>
      <c r="V555" s="2" t="str">
        <f>IF(B553="","",IF(N555&lt;='Báo cáo'!$C$9,N555,""))</f>
        <v/>
      </c>
    </row>
    <row r="556" spans="1:22" x14ac:dyDescent="0.25">
      <c r="A556" t="str">
        <v/>
      </c>
      <c r="B556" t="str">
        <v/>
      </c>
      <c r="C556" s="21" t="str">
        <v/>
      </c>
      <c r="D556" s="21" t="str">
        <v/>
      </c>
      <c r="E556" s="21" t="str">
        <v/>
      </c>
      <c r="F556" s="21" t="str">
        <v/>
      </c>
      <c r="G556" s="21" t="str">
        <v/>
      </c>
      <c r="H556" s="21" t="str">
        <v/>
      </c>
      <c r="I556" s="21" t="str">
        <v/>
      </c>
      <c r="J556" s="21" t="str">
        <v/>
      </c>
      <c r="K556" s="21" t="str">
        <v/>
      </c>
      <c r="L556" s="23" t="str">
        <f t="shared" si="48"/>
        <v/>
      </c>
      <c r="M556" s="24" t="str">
        <f t="shared" si="49"/>
        <v/>
      </c>
      <c r="N556" s="15" t="str">
        <f t="shared" si="50"/>
        <v/>
      </c>
      <c r="O556" s="23" t="str">
        <f t="shared" si="51"/>
        <v/>
      </c>
      <c r="P556" s="23" t="str">
        <f>IF(B556="","",
IF(NOT(ISNUMBER(H556)),"Vắng",
IF(C556=1,IF(INDEX(Source!$A$1:$Q$1000,MATCH('Chi tiết'!B556,Source!$B$1:$B$1000,0),16)&lt;'Báo cáo'!$C$5,"Đi làm","Chốt trễ"),
IF(AND(C556=2,O556="Chốt trễ"),IF(INDEX(Source!$A$1:$Q$1000,MATCH('Chi tiết'!B556,Source!$B$1:$B$1000,0)+1,16)&lt;'Báo cáo'!$C$5,"Đi làm","Chốt trễ"),
IF(AND(C556=12,O556="Đi làm"),IF(INDEX(Source!$A$1:$Q$1000,MATCH('Chi tiết'!B556,Source!$B$1:$B$1000,0)+COUNTIFS(Source!$B$1:$B$1000,B556,Source!$Q$1:$Q$1000,"Sáng"),16)&lt;'Báo cáo'!$C$5,"Đi làm","Chốt trễ"),IF(O556="Chốt trễ",IF(INDEX(Source!$A$1:$Q$1000,MATCH('Chi tiết'!B556,Source!$B$1:$B$1000,0)+1,16)&lt;'Báo cáo'!$C$5,"Đi làm","Chốt trễ"),IF(INDEX(Source!$A$1:$Q$1000,MATCH('Chi tiết'!B556,Source!$B$1:$B$1000,0)+COUNTIFS(Source!$B$1:$B$1000,B556,Source!$Q$1:$Q$1000,"Sáng"),16)&lt;'Báo cáo'!$C$5,"Đi làm","Chốt trễ")))))))</f>
        <v/>
      </c>
      <c r="Q556" s="23" t="str">
        <f t="shared" si="52"/>
        <v/>
      </c>
      <c r="R556" s="14" t="str">
        <f t="shared" si="53"/>
        <v/>
      </c>
      <c r="S556" t="str">
        <f>IF(OR(_xlfn.NUMBERVALUE(E556)&gt;='Báo cáo'!$C$6,_xlfn.NUMBERVALUE(I556)&gt;='Báo cáo'!$C$6),CONCATENATE(_xlfn.NUMBERVALUE(E556),"/",_xlfn.NUMBERVALUE(I556)),"")</f>
        <v/>
      </c>
      <c r="T556" t="str">
        <f>IF(Q556="Vắng","",IF(M556&lt;='Báo cáo'!$C$7,M556,""))</f>
        <v/>
      </c>
      <c r="U556" t="str">
        <f ca="1">IF(COUNTIFS(Source!$B$1:$B$1000,'Chi tiết'!B556,Source!$S$1:$S$1000,"Có")=0,"",INDEX(Source!$A$1:$S$1000,MATCH('Chi tiết'!B556,Source!$B$1:$B$1000,0)-1+MATCH("Có",INDIRECT("Source!S"&amp;MATCH('Chi tiết'!B556,Source!$B$1:$B$1000,0)&amp;":S"&amp;MATCH('Chi tiết'!B556,Source!$B$1:$B$1000,0)+COUNTIF(Source!$B$1:$B$1000,'Chi tiết'!B556)),0),1))</f>
        <v/>
      </c>
      <c r="V556" s="2" t="str">
        <f>IF(B554="","",IF(N556&lt;='Báo cáo'!$C$9,N556,""))</f>
        <v/>
      </c>
    </row>
    <row r="557" spans="1:22" x14ac:dyDescent="0.25">
      <c r="A557" t="str">
        <v/>
      </c>
      <c r="B557" t="str">
        <v/>
      </c>
      <c r="C557" s="21" t="str">
        <v/>
      </c>
      <c r="D557" s="21" t="str">
        <v/>
      </c>
      <c r="E557" s="21" t="str">
        <v/>
      </c>
      <c r="F557" s="21" t="str">
        <v/>
      </c>
      <c r="G557" s="21" t="str">
        <v/>
      </c>
      <c r="H557" s="21" t="str">
        <v/>
      </c>
      <c r="I557" s="21" t="str">
        <v/>
      </c>
      <c r="J557" s="21" t="str">
        <v/>
      </c>
      <c r="K557" s="21" t="str">
        <v/>
      </c>
      <c r="L557" s="23" t="str">
        <f t="shared" si="48"/>
        <v/>
      </c>
      <c r="M557" s="24" t="str">
        <f t="shared" si="49"/>
        <v/>
      </c>
      <c r="N557" s="15" t="str">
        <f t="shared" si="50"/>
        <v/>
      </c>
      <c r="O557" s="23" t="str">
        <f t="shared" si="51"/>
        <v/>
      </c>
      <c r="P557" s="23" t="str">
        <f>IF(B557="","",
IF(NOT(ISNUMBER(H557)),"Vắng",
IF(C557=1,IF(INDEX(Source!$A$1:$Q$1000,MATCH('Chi tiết'!B557,Source!$B$1:$B$1000,0),16)&lt;'Báo cáo'!$C$5,"Đi làm","Chốt trễ"),
IF(AND(C557=2,O557="Chốt trễ"),IF(INDEX(Source!$A$1:$Q$1000,MATCH('Chi tiết'!B557,Source!$B$1:$B$1000,0)+1,16)&lt;'Báo cáo'!$C$5,"Đi làm","Chốt trễ"),
IF(AND(C557=12,O557="Đi làm"),IF(INDEX(Source!$A$1:$Q$1000,MATCH('Chi tiết'!B557,Source!$B$1:$B$1000,0)+COUNTIFS(Source!$B$1:$B$1000,B557,Source!$Q$1:$Q$1000,"Sáng"),16)&lt;'Báo cáo'!$C$5,"Đi làm","Chốt trễ"),IF(O557="Chốt trễ",IF(INDEX(Source!$A$1:$Q$1000,MATCH('Chi tiết'!B557,Source!$B$1:$B$1000,0)+1,16)&lt;'Báo cáo'!$C$5,"Đi làm","Chốt trễ"),IF(INDEX(Source!$A$1:$Q$1000,MATCH('Chi tiết'!B557,Source!$B$1:$B$1000,0)+COUNTIFS(Source!$B$1:$B$1000,B557,Source!$Q$1:$Q$1000,"Sáng"),16)&lt;'Báo cáo'!$C$5,"Đi làm","Chốt trễ")))))))</f>
        <v/>
      </c>
      <c r="Q557" s="23" t="str">
        <f t="shared" si="52"/>
        <v/>
      </c>
      <c r="R557" s="14" t="str">
        <f t="shared" si="53"/>
        <v/>
      </c>
      <c r="S557" t="str">
        <f>IF(OR(_xlfn.NUMBERVALUE(E557)&gt;='Báo cáo'!$C$6,_xlfn.NUMBERVALUE(I557)&gt;='Báo cáo'!$C$6),CONCATENATE(_xlfn.NUMBERVALUE(E557),"/",_xlfn.NUMBERVALUE(I557)),"")</f>
        <v/>
      </c>
      <c r="T557" t="str">
        <f>IF(Q557="Vắng","",IF(M557&lt;='Báo cáo'!$C$7,M557,""))</f>
        <v/>
      </c>
      <c r="U557" t="str">
        <f ca="1">IF(COUNTIFS(Source!$B$1:$B$1000,'Chi tiết'!B557,Source!$S$1:$S$1000,"Có")=0,"",INDEX(Source!$A$1:$S$1000,MATCH('Chi tiết'!B557,Source!$B$1:$B$1000,0)-1+MATCH("Có",INDIRECT("Source!S"&amp;MATCH('Chi tiết'!B557,Source!$B$1:$B$1000,0)&amp;":S"&amp;MATCH('Chi tiết'!B557,Source!$B$1:$B$1000,0)+COUNTIF(Source!$B$1:$B$1000,'Chi tiết'!B557)),0),1))</f>
        <v/>
      </c>
      <c r="V557" s="2" t="str">
        <f>IF(B555="","",IF(N557&lt;='Báo cáo'!$C$9,N557,""))</f>
        <v/>
      </c>
    </row>
    <row r="558" spans="1:22" x14ac:dyDescent="0.25">
      <c r="A558" t="str">
        <v/>
      </c>
      <c r="B558" t="str">
        <v/>
      </c>
      <c r="C558" s="21" t="str">
        <v/>
      </c>
      <c r="D558" s="21" t="str">
        <v/>
      </c>
      <c r="E558" s="21" t="str">
        <v/>
      </c>
      <c r="F558" s="21" t="str">
        <v/>
      </c>
      <c r="G558" s="21" t="str">
        <v/>
      </c>
      <c r="H558" s="21" t="str">
        <v/>
      </c>
      <c r="I558" s="21" t="str">
        <v/>
      </c>
      <c r="J558" s="21" t="str">
        <v/>
      </c>
      <c r="K558" s="21" t="str">
        <v/>
      </c>
      <c r="L558" s="23" t="str">
        <f t="shared" si="48"/>
        <v/>
      </c>
      <c r="M558" s="24" t="str">
        <f t="shared" si="49"/>
        <v/>
      </c>
      <c r="N558" s="15" t="str">
        <f t="shared" si="50"/>
        <v/>
      </c>
      <c r="O558" s="23" t="str">
        <f t="shared" si="51"/>
        <v/>
      </c>
      <c r="P558" s="23" t="str">
        <f>IF(B558="","",
IF(NOT(ISNUMBER(H558)),"Vắng",
IF(C558=1,IF(INDEX(Source!$A$1:$Q$1000,MATCH('Chi tiết'!B558,Source!$B$1:$B$1000,0),16)&lt;'Báo cáo'!$C$5,"Đi làm","Chốt trễ"),
IF(AND(C558=2,O558="Chốt trễ"),IF(INDEX(Source!$A$1:$Q$1000,MATCH('Chi tiết'!B558,Source!$B$1:$B$1000,0)+1,16)&lt;'Báo cáo'!$C$5,"Đi làm","Chốt trễ"),
IF(AND(C558=12,O558="Đi làm"),IF(INDEX(Source!$A$1:$Q$1000,MATCH('Chi tiết'!B558,Source!$B$1:$B$1000,0)+COUNTIFS(Source!$B$1:$B$1000,B558,Source!$Q$1:$Q$1000,"Sáng"),16)&lt;'Báo cáo'!$C$5,"Đi làm","Chốt trễ"),IF(O558="Chốt trễ",IF(INDEX(Source!$A$1:$Q$1000,MATCH('Chi tiết'!B558,Source!$B$1:$B$1000,0)+1,16)&lt;'Báo cáo'!$C$5,"Đi làm","Chốt trễ"),IF(INDEX(Source!$A$1:$Q$1000,MATCH('Chi tiết'!B558,Source!$B$1:$B$1000,0)+COUNTIFS(Source!$B$1:$B$1000,B558,Source!$Q$1:$Q$1000,"Sáng"),16)&lt;'Báo cáo'!$C$5,"Đi làm","Chốt trễ")))))))</f>
        <v/>
      </c>
      <c r="Q558" s="23" t="str">
        <f t="shared" si="52"/>
        <v/>
      </c>
      <c r="R558" s="14" t="str">
        <f t="shared" si="53"/>
        <v/>
      </c>
      <c r="S558" t="str">
        <f>IF(OR(_xlfn.NUMBERVALUE(E558)&gt;='Báo cáo'!$C$6,_xlfn.NUMBERVALUE(I558)&gt;='Báo cáo'!$C$6),CONCATENATE(_xlfn.NUMBERVALUE(E558),"/",_xlfn.NUMBERVALUE(I558)),"")</f>
        <v/>
      </c>
      <c r="T558" t="str">
        <f>IF(Q558="Vắng","",IF(M558&lt;='Báo cáo'!$C$7,M558,""))</f>
        <v/>
      </c>
      <c r="U558" t="str">
        <f ca="1">IF(COUNTIFS(Source!$B$1:$B$1000,'Chi tiết'!B558,Source!$S$1:$S$1000,"Có")=0,"",INDEX(Source!$A$1:$S$1000,MATCH('Chi tiết'!B558,Source!$B$1:$B$1000,0)-1+MATCH("Có",INDIRECT("Source!S"&amp;MATCH('Chi tiết'!B558,Source!$B$1:$B$1000,0)&amp;":S"&amp;MATCH('Chi tiết'!B558,Source!$B$1:$B$1000,0)+COUNTIF(Source!$B$1:$B$1000,'Chi tiết'!B558)),0),1))</f>
        <v/>
      </c>
      <c r="V558" s="2" t="str">
        <f>IF(B556="","",IF(N558&lt;='Báo cáo'!$C$9,N558,""))</f>
        <v/>
      </c>
    </row>
    <row r="559" spans="1:22" x14ac:dyDescent="0.25">
      <c r="A559" t="str">
        <v/>
      </c>
      <c r="B559" t="str">
        <v/>
      </c>
      <c r="C559" s="21" t="str">
        <v/>
      </c>
      <c r="D559" s="21" t="str">
        <v/>
      </c>
      <c r="E559" s="21" t="str">
        <v/>
      </c>
      <c r="F559" s="21" t="str">
        <v/>
      </c>
      <c r="G559" s="21" t="str">
        <v/>
      </c>
      <c r="H559" s="21" t="str">
        <v/>
      </c>
      <c r="I559" s="21" t="str">
        <v/>
      </c>
      <c r="J559" s="21" t="str">
        <v/>
      </c>
      <c r="K559" s="21" t="str">
        <v/>
      </c>
      <c r="L559" s="23" t="str">
        <f t="shared" si="48"/>
        <v/>
      </c>
      <c r="M559" s="24" t="str">
        <f t="shared" si="49"/>
        <v/>
      </c>
      <c r="N559" s="15" t="str">
        <f t="shared" si="50"/>
        <v/>
      </c>
      <c r="O559" s="23" t="str">
        <f t="shared" si="51"/>
        <v/>
      </c>
      <c r="P559" s="23" t="str">
        <f>IF(B559="","",
IF(NOT(ISNUMBER(H559)),"Vắng",
IF(C559=1,IF(INDEX(Source!$A$1:$Q$1000,MATCH('Chi tiết'!B559,Source!$B$1:$B$1000,0),16)&lt;'Báo cáo'!$C$5,"Đi làm","Chốt trễ"),
IF(AND(C559=2,O559="Chốt trễ"),IF(INDEX(Source!$A$1:$Q$1000,MATCH('Chi tiết'!B559,Source!$B$1:$B$1000,0)+1,16)&lt;'Báo cáo'!$C$5,"Đi làm","Chốt trễ"),
IF(AND(C559=12,O559="Đi làm"),IF(INDEX(Source!$A$1:$Q$1000,MATCH('Chi tiết'!B559,Source!$B$1:$B$1000,0)+COUNTIFS(Source!$B$1:$B$1000,B559,Source!$Q$1:$Q$1000,"Sáng"),16)&lt;'Báo cáo'!$C$5,"Đi làm","Chốt trễ"),IF(O559="Chốt trễ",IF(INDEX(Source!$A$1:$Q$1000,MATCH('Chi tiết'!B559,Source!$B$1:$B$1000,0)+1,16)&lt;'Báo cáo'!$C$5,"Đi làm","Chốt trễ"),IF(INDEX(Source!$A$1:$Q$1000,MATCH('Chi tiết'!B559,Source!$B$1:$B$1000,0)+COUNTIFS(Source!$B$1:$B$1000,B559,Source!$Q$1:$Q$1000,"Sáng"),16)&lt;'Báo cáo'!$C$5,"Đi làm","Chốt trễ")))))))</f>
        <v/>
      </c>
      <c r="Q559" s="23" t="str">
        <f t="shared" si="52"/>
        <v/>
      </c>
      <c r="R559" s="14" t="str">
        <f t="shared" si="53"/>
        <v/>
      </c>
      <c r="S559" t="str">
        <f>IF(OR(_xlfn.NUMBERVALUE(E559)&gt;='Báo cáo'!$C$6,_xlfn.NUMBERVALUE(I559)&gt;='Báo cáo'!$C$6),CONCATENATE(_xlfn.NUMBERVALUE(E559),"/",_xlfn.NUMBERVALUE(I559)),"")</f>
        <v/>
      </c>
      <c r="T559" t="str">
        <f>IF(Q559="Vắng","",IF(M559&lt;='Báo cáo'!$C$7,M559,""))</f>
        <v/>
      </c>
      <c r="U559" t="str">
        <f ca="1">IF(COUNTIFS(Source!$B$1:$B$1000,'Chi tiết'!B559,Source!$S$1:$S$1000,"Có")=0,"",INDEX(Source!$A$1:$S$1000,MATCH('Chi tiết'!B559,Source!$B$1:$B$1000,0)-1+MATCH("Có",INDIRECT("Source!S"&amp;MATCH('Chi tiết'!B559,Source!$B$1:$B$1000,0)&amp;":S"&amp;MATCH('Chi tiết'!B559,Source!$B$1:$B$1000,0)+COUNTIF(Source!$B$1:$B$1000,'Chi tiết'!B559)),0),1))</f>
        <v/>
      </c>
      <c r="V559" s="2" t="str">
        <f>IF(B557="","",IF(N559&lt;='Báo cáo'!$C$9,N559,""))</f>
        <v/>
      </c>
    </row>
    <row r="560" spans="1:22" x14ac:dyDescent="0.25">
      <c r="A560" t="str">
        <v/>
      </c>
      <c r="B560" t="str">
        <v/>
      </c>
      <c r="C560" s="21" t="str">
        <v/>
      </c>
      <c r="D560" s="21" t="str">
        <v/>
      </c>
      <c r="E560" s="21" t="str">
        <v/>
      </c>
      <c r="F560" s="21" t="str">
        <v/>
      </c>
      <c r="G560" s="21" t="str">
        <v/>
      </c>
      <c r="H560" s="21" t="str">
        <v/>
      </c>
      <c r="I560" s="21" t="str">
        <v/>
      </c>
      <c r="J560" s="21" t="str">
        <v/>
      </c>
      <c r="K560" s="21" t="str">
        <v/>
      </c>
      <c r="L560" s="23" t="str">
        <f t="shared" si="48"/>
        <v/>
      </c>
      <c r="M560" s="24" t="str">
        <f t="shared" si="49"/>
        <v/>
      </c>
      <c r="N560" s="15" t="str">
        <f t="shared" si="50"/>
        <v/>
      </c>
      <c r="O560" s="23" t="str">
        <f t="shared" si="51"/>
        <v/>
      </c>
      <c r="P560" s="23" t="str">
        <f>IF(B560="","",
IF(NOT(ISNUMBER(H560)),"Vắng",
IF(C560=1,IF(INDEX(Source!$A$1:$Q$1000,MATCH('Chi tiết'!B560,Source!$B$1:$B$1000,0),16)&lt;'Báo cáo'!$C$5,"Đi làm","Chốt trễ"),
IF(AND(C560=2,O560="Chốt trễ"),IF(INDEX(Source!$A$1:$Q$1000,MATCH('Chi tiết'!B560,Source!$B$1:$B$1000,0)+1,16)&lt;'Báo cáo'!$C$5,"Đi làm","Chốt trễ"),
IF(AND(C560=12,O560="Đi làm"),IF(INDEX(Source!$A$1:$Q$1000,MATCH('Chi tiết'!B560,Source!$B$1:$B$1000,0)+COUNTIFS(Source!$B$1:$B$1000,B560,Source!$Q$1:$Q$1000,"Sáng"),16)&lt;'Báo cáo'!$C$5,"Đi làm","Chốt trễ"),IF(O560="Chốt trễ",IF(INDEX(Source!$A$1:$Q$1000,MATCH('Chi tiết'!B560,Source!$B$1:$B$1000,0)+1,16)&lt;'Báo cáo'!$C$5,"Đi làm","Chốt trễ"),IF(INDEX(Source!$A$1:$Q$1000,MATCH('Chi tiết'!B560,Source!$B$1:$B$1000,0)+COUNTIFS(Source!$B$1:$B$1000,B560,Source!$Q$1:$Q$1000,"Sáng"),16)&lt;'Báo cáo'!$C$5,"Đi làm","Chốt trễ")))))))</f>
        <v/>
      </c>
      <c r="Q560" s="23" t="str">
        <f t="shared" si="52"/>
        <v/>
      </c>
      <c r="R560" s="14" t="str">
        <f t="shared" si="53"/>
        <v/>
      </c>
      <c r="S560" t="str">
        <f>IF(OR(_xlfn.NUMBERVALUE(E560)&gt;='Báo cáo'!$C$6,_xlfn.NUMBERVALUE(I560)&gt;='Báo cáo'!$C$6),CONCATENATE(_xlfn.NUMBERVALUE(E560),"/",_xlfn.NUMBERVALUE(I560)),"")</f>
        <v/>
      </c>
      <c r="T560" t="str">
        <f>IF(Q560="Vắng","",IF(M560&lt;='Báo cáo'!$C$7,M560,""))</f>
        <v/>
      </c>
      <c r="U560" t="str">
        <f ca="1">IF(COUNTIFS(Source!$B$1:$B$1000,'Chi tiết'!B560,Source!$S$1:$S$1000,"Có")=0,"",INDEX(Source!$A$1:$S$1000,MATCH('Chi tiết'!B560,Source!$B$1:$B$1000,0)-1+MATCH("Có",INDIRECT("Source!S"&amp;MATCH('Chi tiết'!B560,Source!$B$1:$B$1000,0)&amp;":S"&amp;MATCH('Chi tiết'!B560,Source!$B$1:$B$1000,0)+COUNTIF(Source!$B$1:$B$1000,'Chi tiết'!B560)),0),1))</f>
        <v/>
      </c>
      <c r="V560" s="2" t="str">
        <f>IF(B558="","",IF(N560&lt;='Báo cáo'!$C$9,N560,""))</f>
        <v/>
      </c>
    </row>
    <row r="561" spans="1:22" x14ac:dyDescent="0.25">
      <c r="A561" t="str">
        <v/>
      </c>
      <c r="B561" t="str">
        <v/>
      </c>
      <c r="C561" s="21" t="str">
        <v/>
      </c>
      <c r="D561" s="21" t="str">
        <v/>
      </c>
      <c r="E561" s="21" t="str">
        <v/>
      </c>
      <c r="F561" s="21" t="str">
        <v/>
      </c>
      <c r="G561" s="21" t="str">
        <v/>
      </c>
      <c r="H561" s="21" t="str">
        <v/>
      </c>
      <c r="I561" s="21" t="str">
        <v/>
      </c>
      <c r="J561" s="21" t="str">
        <v/>
      </c>
      <c r="K561" s="21" t="str">
        <v/>
      </c>
      <c r="L561" s="23" t="str">
        <f t="shared" si="48"/>
        <v/>
      </c>
      <c r="M561" s="24" t="str">
        <f t="shared" si="49"/>
        <v/>
      </c>
      <c r="N561" s="15" t="str">
        <f t="shared" si="50"/>
        <v/>
      </c>
      <c r="O561" s="23" t="str">
        <f t="shared" si="51"/>
        <v/>
      </c>
      <c r="P561" s="23" t="str">
        <f>IF(B561="","",
IF(NOT(ISNUMBER(H561)),"Vắng",
IF(C561=1,IF(INDEX(Source!$A$1:$Q$1000,MATCH('Chi tiết'!B561,Source!$B$1:$B$1000,0),16)&lt;'Báo cáo'!$C$5,"Đi làm","Chốt trễ"),
IF(AND(C561=2,O561="Chốt trễ"),IF(INDEX(Source!$A$1:$Q$1000,MATCH('Chi tiết'!B561,Source!$B$1:$B$1000,0)+1,16)&lt;'Báo cáo'!$C$5,"Đi làm","Chốt trễ"),
IF(AND(C561=12,O561="Đi làm"),IF(INDEX(Source!$A$1:$Q$1000,MATCH('Chi tiết'!B561,Source!$B$1:$B$1000,0)+COUNTIFS(Source!$B$1:$B$1000,B561,Source!$Q$1:$Q$1000,"Sáng"),16)&lt;'Báo cáo'!$C$5,"Đi làm","Chốt trễ"),IF(O561="Chốt trễ",IF(INDEX(Source!$A$1:$Q$1000,MATCH('Chi tiết'!B561,Source!$B$1:$B$1000,0)+1,16)&lt;'Báo cáo'!$C$5,"Đi làm","Chốt trễ"),IF(INDEX(Source!$A$1:$Q$1000,MATCH('Chi tiết'!B561,Source!$B$1:$B$1000,0)+COUNTIFS(Source!$B$1:$B$1000,B561,Source!$Q$1:$Q$1000,"Sáng"),16)&lt;'Báo cáo'!$C$5,"Đi làm","Chốt trễ")))))))</f>
        <v/>
      </c>
      <c r="Q561" s="23" t="str">
        <f t="shared" si="52"/>
        <v/>
      </c>
      <c r="R561" s="14" t="str">
        <f t="shared" si="53"/>
        <v/>
      </c>
      <c r="S561" t="str">
        <f>IF(OR(_xlfn.NUMBERVALUE(E561)&gt;='Báo cáo'!$C$6,_xlfn.NUMBERVALUE(I561)&gt;='Báo cáo'!$C$6),CONCATENATE(_xlfn.NUMBERVALUE(E561),"/",_xlfn.NUMBERVALUE(I561)),"")</f>
        <v/>
      </c>
      <c r="T561" t="str">
        <f>IF(Q561="Vắng","",IF(M561&lt;='Báo cáo'!$C$7,M561,""))</f>
        <v/>
      </c>
      <c r="U561" t="str">
        <f ca="1">IF(COUNTIFS(Source!$B$1:$B$1000,'Chi tiết'!B561,Source!$S$1:$S$1000,"Có")=0,"",INDEX(Source!$A$1:$S$1000,MATCH('Chi tiết'!B561,Source!$B$1:$B$1000,0)-1+MATCH("Có",INDIRECT("Source!S"&amp;MATCH('Chi tiết'!B561,Source!$B$1:$B$1000,0)&amp;":S"&amp;MATCH('Chi tiết'!B561,Source!$B$1:$B$1000,0)+COUNTIF(Source!$B$1:$B$1000,'Chi tiết'!B561)),0),1))</f>
        <v/>
      </c>
      <c r="V561" s="2" t="str">
        <f>IF(B559="","",IF(N561&lt;='Báo cáo'!$C$9,N561,""))</f>
        <v/>
      </c>
    </row>
    <row r="562" spans="1:22" x14ac:dyDescent="0.25">
      <c r="A562" t="str">
        <v/>
      </c>
      <c r="B562" t="str">
        <v/>
      </c>
      <c r="C562" s="21" t="str">
        <v/>
      </c>
      <c r="D562" s="21" t="str">
        <v/>
      </c>
      <c r="E562" s="21" t="str">
        <v/>
      </c>
      <c r="F562" s="21" t="str">
        <v/>
      </c>
      <c r="G562" s="21" t="str">
        <v/>
      </c>
      <c r="H562" s="21" t="str">
        <v/>
      </c>
      <c r="I562" s="21" t="str">
        <v/>
      </c>
      <c r="J562" s="21" t="str">
        <v/>
      </c>
      <c r="K562" s="21" t="str">
        <v/>
      </c>
      <c r="L562" s="23" t="str">
        <f t="shared" si="48"/>
        <v/>
      </c>
      <c r="M562" s="24" t="str">
        <f t="shared" si="49"/>
        <v/>
      </c>
      <c r="N562" s="15" t="str">
        <f t="shared" si="50"/>
        <v/>
      </c>
      <c r="O562" s="23" t="str">
        <f t="shared" si="51"/>
        <v/>
      </c>
      <c r="P562" s="23" t="str">
        <f>IF(B562="","",
IF(NOT(ISNUMBER(H562)),"Vắng",
IF(C562=1,IF(INDEX(Source!$A$1:$Q$1000,MATCH('Chi tiết'!B562,Source!$B$1:$B$1000,0),16)&lt;'Báo cáo'!$C$5,"Đi làm","Chốt trễ"),
IF(AND(C562=2,O562="Chốt trễ"),IF(INDEX(Source!$A$1:$Q$1000,MATCH('Chi tiết'!B562,Source!$B$1:$B$1000,0)+1,16)&lt;'Báo cáo'!$C$5,"Đi làm","Chốt trễ"),
IF(AND(C562=12,O562="Đi làm"),IF(INDEX(Source!$A$1:$Q$1000,MATCH('Chi tiết'!B562,Source!$B$1:$B$1000,0)+COUNTIFS(Source!$B$1:$B$1000,B562,Source!$Q$1:$Q$1000,"Sáng"),16)&lt;'Báo cáo'!$C$5,"Đi làm","Chốt trễ"),IF(O562="Chốt trễ",IF(INDEX(Source!$A$1:$Q$1000,MATCH('Chi tiết'!B562,Source!$B$1:$B$1000,0)+1,16)&lt;'Báo cáo'!$C$5,"Đi làm","Chốt trễ"),IF(INDEX(Source!$A$1:$Q$1000,MATCH('Chi tiết'!B562,Source!$B$1:$B$1000,0)+COUNTIFS(Source!$B$1:$B$1000,B562,Source!$Q$1:$Q$1000,"Sáng"),16)&lt;'Báo cáo'!$C$5,"Đi làm","Chốt trễ")))))))</f>
        <v/>
      </c>
      <c r="Q562" s="23" t="str">
        <f t="shared" si="52"/>
        <v/>
      </c>
      <c r="R562" s="14" t="str">
        <f t="shared" si="53"/>
        <v/>
      </c>
      <c r="S562" t="str">
        <f>IF(OR(_xlfn.NUMBERVALUE(E562)&gt;='Báo cáo'!$C$6,_xlfn.NUMBERVALUE(I562)&gt;='Báo cáo'!$C$6),CONCATENATE(_xlfn.NUMBERVALUE(E562),"/",_xlfn.NUMBERVALUE(I562)),"")</f>
        <v/>
      </c>
      <c r="T562" t="str">
        <f>IF(Q562="Vắng","",IF(M562&lt;='Báo cáo'!$C$7,M562,""))</f>
        <v/>
      </c>
      <c r="U562" t="str">
        <f ca="1">IF(COUNTIFS(Source!$B$1:$B$1000,'Chi tiết'!B562,Source!$S$1:$S$1000,"Có")=0,"",INDEX(Source!$A$1:$S$1000,MATCH('Chi tiết'!B562,Source!$B$1:$B$1000,0)-1+MATCH("Có",INDIRECT("Source!S"&amp;MATCH('Chi tiết'!B562,Source!$B$1:$B$1000,0)&amp;":S"&amp;MATCH('Chi tiết'!B562,Source!$B$1:$B$1000,0)+COUNTIF(Source!$B$1:$B$1000,'Chi tiết'!B562)),0),1))</f>
        <v/>
      </c>
      <c r="V562" s="2" t="str">
        <f>IF(B560="","",IF(N562&lt;='Báo cáo'!$C$9,N562,""))</f>
        <v/>
      </c>
    </row>
    <row r="563" spans="1:22" x14ac:dyDescent="0.25">
      <c r="A563" t="str">
        <v/>
      </c>
      <c r="B563" t="str">
        <v/>
      </c>
      <c r="C563" s="21" t="str">
        <v/>
      </c>
      <c r="D563" s="21" t="str">
        <v/>
      </c>
      <c r="E563" s="21" t="str">
        <v/>
      </c>
      <c r="F563" s="21" t="str">
        <v/>
      </c>
      <c r="G563" s="21" t="str">
        <v/>
      </c>
      <c r="H563" s="21" t="str">
        <v/>
      </c>
      <c r="I563" s="21" t="str">
        <v/>
      </c>
      <c r="J563" s="21" t="str">
        <v/>
      </c>
      <c r="K563" s="21" t="str">
        <v/>
      </c>
      <c r="L563" s="23" t="str">
        <f t="shared" si="48"/>
        <v/>
      </c>
      <c r="M563" s="24" t="str">
        <f t="shared" si="49"/>
        <v/>
      </c>
      <c r="N563" s="15" t="str">
        <f t="shared" si="50"/>
        <v/>
      </c>
      <c r="O563" s="23" t="str">
        <f t="shared" si="51"/>
        <v/>
      </c>
      <c r="P563" s="23" t="str">
        <f>IF(B563="","",
IF(NOT(ISNUMBER(H563)),"Vắng",
IF(C563=1,IF(INDEX(Source!$A$1:$Q$1000,MATCH('Chi tiết'!B563,Source!$B$1:$B$1000,0),16)&lt;'Báo cáo'!$C$5,"Đi làm","Chốt trễ"),
IF(AND(C563=2,O563="Chốt trễ"),IF(INDEX(Source!$A$1:$Q$1000,MATCH('Chi tiết'!B563,Source!$B$1:$B$1000,0)+1,16)&lt;'Báo cáo'!$C$5,"Đi làm","Chốt trễ"),
IF(AND(C563=12,O563="Đi làm"),IF(INDEX(Source!$A$1:$Q$1000,MATCH('Chi tiết'!B563,Source!$B$1:$B$1000,0)+COUNTIFS(Source!$B$1:$B$1000,B563,Source!$Q$1:$Q$1000,"Sáng"),16)&lt;'Báo cáo'!$C$5,"Đi làm","Chốt trễ"),IF(O563="Chốt trễ",IF(INDEX(Source!$A$1:$Q$1000,MATCH('Chi tiết'!B563,Source!$B$1:$B$1000,0)+1,16)&lt;'Báo cáo'!$C$5,"Đi làm","Chốt trễ"),IF(INDEX(Source!$A$1:$Q$1000,MATCH('Chi tiết'!B563,Source!$B$1:$B$1000,0)+COUNTIFS(Source!$B$1:$B$1000,B563,Source!$Q$1:$Q$1000,"Sáng"),16)&lt;'Báo cáo'!$C$5,"Đi làm","Chốt trễ")))))))</f>
        <v/>
      </c>
      <c r="Q563" s="23" t="str">
        <f t="shared" si="52"/>
        <v/>
      </c>
      <c r="R563" s="14" t="str">
        <f t="shared" si="53"/>
        <v/>
      </c>
      <c r="S563" t="str">
        <f>IF(OR(_xlfn.NUMBERVALUE(E563)&gt;='Báo cáo'!$C$6,_xlfn.NUMBERVALUE(I563)&gt;='Báo cáo'!$C$6),CONCATENATE(_xlfn.NUMBERVALUE(E563),"/",_xlfn.NUMBERVALUE(I563)),"")</f>
        <v/>
      </c>
      <c r="T563" t="str">
        <f>IF(Q563="Vắng","",IF(M563&lt;='Báo cáo'!$C$7,M563,""))</f>
        <v/>
      </c>
      <c r="U563" t="str">
        <f ca="1">IF(COUNTIFS(Source!$B$1:$B$1000,'Chi tiết'!B563,Source!$S$1:$S$1000,"Có")=0,"",INDEX(Source!$A$1:$S$1000,MATCH('Chi tiết'!B563,Source!$B$1:$B$1000,0)-1+MATCH("Có",INDIRECT("Source!S"&amp;MATCH('Chi tiết'!B563,Source!$B$1:$B$1000,0)&amp;":S"&amp;MATCH('Chi tiết'!B563,Source!$B$1:$B$1000,0)+COUNTIF(Source!$B$1:$B$1000,'Chi tiết'!B563)),0),1))</f>
        <v/>
      </c>
      <c r="V563" s="2" t="str">
        <f>IF(B561="","",IF(N563&lt;='Báo cáo'!$C$9,N563,""))</f>
        <v/>
      </c>
    </row>
    <row r="564" spans="1:22" x14ac:dyDescent="0.25">
      <c r="A564" t="str">
        <v/>
      </c>
      <c r="B564" t="str">
        <v/>
      </c>
      <c r="C564" s="21" t="str">
        <v/>
      </c>
      <c r="D564" s="21" t="str">
        <v/>
      </c>
      <c r="E564" s="21" t="str">
        <v/>
      </c>
      <c r="F564" s="21" t="str">
        <v/>
      </c>
      <c r="G564" s="21" t="str">
        <v/>
      </c>
      <c r="H564" s="21" t="str">
        <v/>
      </c>
      <c r="I564" s="21" t="str">
        <v/>
      </c>
      <c r="J564" s="21" t="str">
        <v/>
      </c>
      <c r="K564" s="21" t="str">
        <v/>
      </c>
      <c r="L564" s="23" t="str">
        <f t="shared" si="48"/>
        <v/>
      </c>
      <c r="M564" s="24" t="str">
        <f t="shared" si="49"/>
        <v/>
      </c>
      <c r="N564" s="15" t="str">
        <f t="shared" si="50"/>
        <v/>
      </c>
      <c r="O564" s="23" t="str">
        <f t="shared" si="51"/>
        <v/>
      </c>
      <c r="P564" s="23" t="str">
        <f>IF(B564="","",
IF(NOT(ISNUMBER(H564)),"Vắng",
IF(C564=1,IF(INDEX(Source!$A$1:$Q$1000,MATCH('Chi tiết'!B564,Source!$B$1:$B$1000,0),16)&lt;'Báo cáo'!$C$5,"Đi làm","Chốt trễ"),
IF(AND(C564=2,O564="Chốt trễ"),IF(INDEX(Source!$A$1:$Q$1000,MATCH('Chi tiết'!B564,Source!$B$1:$B$1000,0)+1,16)&lt;'Báo cáo'!$C$5,"Đi làm","Chốt trễ"),
IF(AND(C564=12,O564="Đi làm"),IF(INDEX(Source!$A$1:$Q$1000,MATCH('Chi tiết'!B564,Source!$B$1:$B$1000,0)+COUNTIFS(Source!$B$1:$B$1000,B564,Source!$Q$1:$Q$1000,"Sáng"),16)&lt;'Báo cáo'!$C$5,"Đi làm","Chốt trễ"),IF(O564="Chốt trễ",IF(INDEX(Source!$A$1:$Q$1000,MATCH('Chi tiết'!B564,Source!$B$1:$B$1000,0)+1,16)&lt;'Báo cáo'!$C$5,"Đi làm","Chốt trễ"),IF(INDEX(Source!$A$1:$Q$1000,MATCH('Chi tiết'!B564,Source!$B$1:$B$1000,0)+COUNTIFS(Source!$B$1:$B$1000,B564,Source!$Q$1:$Q$1000,"Sáng"),16)&lt;'Báo cáo'!$C$5,"Đi làm","Chốt trễ")))))))</f>
        <v/>
      </c>
      <c r="Q564" s="23" t="str">
        <f t="shared" si="52"/>
        <v/>
      </c>
      <c r="R564" s="14" t="str">
        <f t="shared" si="53"/>
        <v/>
      </c>
      <c r="S564" t="str">
        <f>IF(OR(_xlfn.NUMBERVALUE(E564)&gt;='Báo cáo'!$C$6,_xlfn.NUMBERVALUE(I564)&gt;='Báo cáo'!$C$6),CONCATENATE(_xlfn.NUMBERVALUE(E564),"/",_xlfn.NUMBERVALUE(I564)),"")</f>
        <v/>
      </c>
      <c r="T564" t="str">
        <f>IF(Q564="Vắng","",IF(M564&lt;='Báo cáo'!$C$7,M564,""))</f>
        <v/>
      </c>
      <c r="U564" t="str">
        <f ca="1">IF(COUNTIFS(Source!$B$1:$B$1000,'Chi tiết'!B564,Source!$S$1:$S$1000,"Có")=0,"",INDEX(Source!$A$1:$S$1000,MATCH('Chi tiết'!B564,Source!$B$1:$B$1000,0)-1+MATCH("Có",INDIRECT("Source!S"&amp;MATCH('Chi tiết'!B564,Source!$B$1:$B$1000,0)&amp;":S"&amp;MATCH('Chi tiết'!B564,Source!$B$1:$B$1000,0)+COUNTIF(Source!$B$1:$B$1000,'Chi tiết'!B564)),0),1))</f>
        <v/>
      </c>
      <c r="V564" s="2" t="str">
        <f>IF(B562="","",IF(N564&lt;='Báo cáo'!$C$9,N564,""))</f>
        <v/>
      </c>
    </row>
    <row r="565" spans="1:22" x14ac:dyDescent="0.25">
      <c r="A565" t="str">
        <v/>
      </c>
      <c r="B565" t="str">
        <v/>
      </c>
      <c r="C565" s="21" t="str">
        <v/>
      </c>
      <c r="D565" s="21" t="str">
        <v/>
      </c>
      <c r="E565" s="21" t="str">
        <v/>
      </c>
      <c r="F565" s="21" t="str">
        <v/>
      </c>
      <c r="G565" s="21" t="str">
        <v/>
      </c>
      <c r="H565" s="21" t="str">
        <v/>
      </c>
      <c r="I565" s="21" t="str">
        <v/>
      </c>
      <c r="J565" s="21" t="str">
        <v/>
      </c>
      <c r="K565" s="21" t="str">
        <v/>
      </c>
      <c r="L565" s="23" t="str">
        <f t="shared" si="48"/>
        <v/>
      </c>
      <c r="M565" s="24" t="str">
        <f t="shared" si="49"/>
        <v/>
      </c>
      <c r="N565" s="15" t="str">
        <f t="shared" si="50"/>
        <v/>
      </c>
      <c r="O565" s="23" t="str">
        <f t="shared" si="51"/>
        <v/>
      </c>
      <c r="P565" s="23" t="str">
        <f>IF(B565="","",
IF(NOT(ISNUMBER(H565)),"Vắng",
IF(C565=1,IF(INDEX(Source!$A$1:$Q$1000,MATCH('Chi tiết'!B565,Source!$B$1:$B$1000,0),16)&lt;'Báo cáo'!$C$5,"Đi làm","Chốt trễ"),
IF(AND(C565=2,O565="Chốt trễ"),IF(INDEX(Source!$A$1:$Q$1000,MATCH('Chi tiết'!B565,Source!$B$1:$B$1000,0)+1,16)&lt;'Báo cáo'!$C$5,"Đi làm","Chốt trễ"),
IF(AND(C565=12,O565="Đi làm"),IF(INDEX(Source!$A$1:$Q$1000,MATCH('Chi tiết'!B565,Source!$B$1:$B$1000,0)+COUNTIFS(Source!$B$1:$B$1000,B565,Source!$Q$1:$Q$1000,"Sáng"),16)&lt;'Báo cáo'!$C$5,"Đi làm","Chốt trễ"),IF(O565="Chốt trễ",IF(INDEX(Source!$A$1:$Q$1000,MATCH('Chi tiết'!B565,Source!$B$1:$B$1000,0)+1,16)&lt;'Báo cáo'!$C$5,"Đi làm","Chốt trễ"),IF(INDEX(Source!$A$1:$Q$1000,MATCH('Chi tiết'!B565,Source!$B$1:$B$1000,0)+COUNTIFS(Source!$B$1:$B$1000,B565,Source!$Q$1:$Q$1000,"Sáng"),16)&lt;'Báo cáo'!$C$5,"Đi làm","Chốt trễ")))))))</f>
        <v/>
      </c>
      <c r="Q565" s="23" t="str">
        <f t="shared" si="52"/>
        <v/>
      </c>
      <c r="R565" s="14" t="str">
        <f t="shared" si="53"/>
        <v/>
      </c>
      <c r="S565" t="str">
        <f>IF(OR(_xlfn.NUMBERVALUE(E565)&gt;='Báo cáo'!$C$6,_xlfn.NUMBERVALUE(I565)&gt;='Báo cáo'!$C$6),CONCATENATE(_xlfn.NUMBERVALUE(E565),"/",_xlfn.NUMBERVALUE(I565)),"")</f>
        <v/>
      </c>
      <c r="T565" t="str">
        <f>IF(Q565="Vắng","",IF(M565&lt;='Báo cáo'!$C$7,M565,""))</f>
        <v/>
      </c>
      <c r="U565" t="str">
        <f ca="1">IF(COUNTIFS(Source!$B$1:$B$1000,'Chi tiết'!B565,Source!$S$1:$S$1000,"Có")=0,"",INDEX(Source!$A$1:$S$1000,MATCH('Chi tiết'!B565,Source!$B$1:$B$1000,0)-1+MATCH("Có",INDIRECT("Source!S"&amp;MATCH('Chi tiết'!B565,Source!$B$1:$B$1000,0)&amp;":S"&amp;MATCH('Chi tiết'!B565,Source!$B$1:$B$1000,0)+COUNTIF(Source!$B$1:$B$1000,'Chi tiết'!B565)),0),1))</f>
        <v/>
      </c>
      <c r="V565" s="2" t="str">
        <f>IF(B563="","",IF(N565&lt;='Báo cáo'!$C$9,N565,""))</f>
        <v/>
      </c>
    </row>
    <row r="566" spans="1:22" x14ac:dyDescent="0.25">
      <c r="A566" t="str">
        <v/>
      </c>
      <c r="B566" t="str">
        <v/>
      </c>
      <c r="C566" s="21" t="str">
        <v/>
      </c>
      <c r="D566" s="21" t="str">
        <v/>
      </c>
      <c r="E566" s="21" t="str">
        <v/>
      </c>
      <c r="F566" s="21" t="str">
        <v/>
      </c>
      <c r="G566" s="21" t="str">
        <v/>
      </c>
      <c r="H566" s="21" t="str">
        <v/>
      </c>
      <c r="I566" s="21" t="str">
        <v/>
      </c>
      <c r="J566" s="21" t="str">
        <v/>
      </c>
      <c r="K566" s="21" t="str">
        <v/>
      </c>
      <c r="L566" s="23" t="str">
        <f t="shared" si="48"/>
        <v/>
      </c>
      <c r="M566" s="24" t="str">
        <f t="shared" si="49"/>
        <v/>
      </c>
      <c r="N566" s="15" t="str">
        <f t="shared" si="50"/>
        <v/>
      </c>
      <c r="O566" s="23" t="str">
        <f t="shared" si="51"/>
        <v/>
      </c>
      <c r="P566" s="23" t="str">
        <f>IF(B566="","",
IF(NOT(ISNUMBER(H566)),"Vắng",
IF(C566=1,IF(INDEX(Source!$A$1:$Q$1000,MATCH('Chi tiết'!B566,Source!$B$1:$B$1000,0),16)&lt;'Báo cáo'!$C$5,"Đi làm","Chốt trễ"),
IF(AND(C566=2,O566="Chốt trễ"),IF(INDEX(Source!$A$1:$Q$1000,MATCH('Chi tiết'!B566,Source!$B$1:$B$1000,0)+1,16)&lt;'Báo cáo'!$C$5,"Đi làm","Chốt trễ"),
IF(AND(C566=12,O566="Đi làm"),IF(INDEX(Source!$A$1:$Q$1000,MATCH('Chi tiết'!B566,Source!$B$1:$B$1000,0)+COUNTIFS(Source!$B$1:$B$1000,B566,Source!$Q$1:$Q$1000,"Sáng"),16)&lt;'Báo cáo'!$C$5,"Đi làm","Chốt trễ"),IF(O566="Chốt trễ",IF(INDEX(Source!$A$1:$Q$1000,MATCH('Chi tiết'!B566,Source!$B$1:$B$1000,0)+1,16)&lt;'Báo cáo'!$C$5,"Đi làm","Chốt trễ"),IF(INDEX(Source!$A$1:$Q$1000,MATCH('Chi tiết'!B566,Source!$B$1:$B$1000,0)+COUNTIFS(Source!$B$1:$B$1000,B566,Source!$Q$1:$Q$1000,"Sáng"),16)&lt;'Báo cáo'!$C$5,"Đi làm","Chốt trễ")))))))</f>
        <v/>
      </c>
      <c r="Q566" s="23" t="str">
        <f t="shared" si="52"/>
        <v/>
      </c>
      <c r="R566" s="14" t="str">
        <f t="shared" si="53"/>
        <v/>
      </c>
      <c r="S566" t="str">
        <f>IF(OR(_xlfn.NUMBERVALUE(E566)&gt;='Báo cáo'!$C$6,_xlfn.NUMBERVALUE(I566)&gt;='Báo cáo'!$C$6),CONCATENATE(_xlfn.NUMBERVALUE(E566),"/",_xlfn.NUMBERVALUE(I566)),"")</f>
        <v/>
      </c>
      <c r="T566" t="str">
        <f>IF(Q566="Vắng","",IF(M566&lt;='Báo cáo'!$C$7,M566,""))</f>
        <v/>
      </c>
      <c r="U566" t="str">
        <f ca="1">IF(COUNTIFS(Source!$B$1:$B$1000,'Chi tiết'!B566,Source!$S$1:$S$1000,"Có")=0,"",INDEX(Source!$A$1:$S$1000,MATCH('Chi tiết'!B566,Source!$B$1:$B$1000,0)-1+MATCH("Có",INDIRECT("Source!S"&amp;MATCH('Chi tiết'!B566,Source!$B$1:$B$1000,0)&amp;":S"&amp;MATCH('Chi tiết'!B566,Source!$B$1:$B$1000,0)+COUNTIF(Source!$B$1:$B$1000,'Chi tiết'!B566)),0),1))</f>
        <v/>
      </c>
      <c r="V566" s="2" t="str">
        <f>IF(B564="","",IF(N566&lt;='Báo cáo'!$C$9,N566,""))</f>
        <v/>
      </c>
    </row>
    <row r="567" spans="1:22" x14ac:dyDescent="0.25">
      <c r="A567" t="str">
        <v/>
      </c>
      <c r="B567" t="str">
        <v/>
      </c>
      <c r="C567" s="21" t="str">
        <v/>
      </c>
      <c r="D567" s="21" t="str">
        <v/>
      </c>
      <c r="E567" s="21" t="str">
        <v/>
      </c>
      <c r="F567" s="21" t="str">
        <v/>
      </c>
      <c r="G567" s="21" t="str">
        <v/>
      </c>
      <c r="H567" s="21" t="str">
        <v/>
      </c>
      <c r="I567" s="21" t="str">
        <v/>
      </c>
      <c r="J567" s="21" t="str">
        <v/>
      </c>
      <c r="K567" s="21" t="str">
        <v/>
      </c>
      <c r="L567" s="23" t="str">
        <f t="shared" si="48"/>
        <v/>
      </c>
      <c r="M567" s="24" t="str">
        <f t="shared" si="49"/>
        <v/>
      </c>
      <c r="N567" s="15" t="str">
        <f t="shared" si="50"/>
        <v/>
      </c>
      <c r="O567" s="23" t="str">
        <f t="shared" si="51"/>
        <v/>
      </c>
      <c r="P567" s="23" t="str">
        <f>IF(B567="","",
IF(NOT(ISNUMBER(H567)),"Vắng",
IF(C567=1,IF(INDEX(Source!$A$1:$Q$1000,MATCH('Chi tiết'!B567,Source!$B$1:$B$1000,0),16)&lt;'Báo cáo'!$C$5,"Đi làm","Chốt trễ"),
IF(AND(C567=2,O567="Chốt trễ"),IF(INDEX(Source!$A$1:$Q$1000,MATCH('Chi tiết'!B567,Source!$B$1:$B$1000,0)+1,16)&lt;'Báo cáo'!$C$5,"Đi làm","Chốt trễ"),
IF(AND(C567=12,O567="Đi làm"),IF(INDEX(Source!$A$1:$Q$1000,MATCH('Chi tiết'!B567,Source!$B$1:$B$1000,0)+COUNTIFS(Source!$B$1:$B$1000,B567,Source!$Q$1:$Q$1000,"Sáng"),16)&lt;'Báo cáo'!$C$5,"Đi làm","Chốt trễ"),IF(O567="Chốt trễ",IF(INDEX(Source!$A$1:$Q$1000,MATCH('Chi tiết'!B567,Source!$B$1:$B$1000,0)+1,16)&lt;'Báo cáo'!$C$5,"Đi làm","Chốt trễ"),IF(INDEX(Source!$A$1:$Q$1000,MATCH('Chi tiết'!B567,Source!$B$1:$B$1000,0)+COUNTIFS(Source!$B$1:$B$1000,B567,Source!$Q$1:$Q$1000,"Sáng"),16)&lt;'Báo cáo'!$C$5,"Đi làm","Chốt trễ")))))))</f>
        <v/>
      </c>
      <c r="Q567" s="23" t="str">
        <f t="shared" si="52"/>
        <v/>
      </c>
      <c r="R567" s="14" t="str">
        <f t="shared" si="53"/>
        <v/>
      </c>
      <c r="S567" t="str">
        <f>IF(OR(_xlfn.NUMBERVALUE(E567)&gt;='Báo cáo'!$C$6,_xlfn.NUMBERVALUE(I567)&gt;='Báo cáo'!$C$6),CONCATENATE(_xlfn.NUMBERVALUE(E567),"/",_xlfn.NUMBERVALUE(I567)),"")</f>
        <v/>
      </c>
      <c r="T567" t="str">
        <f>IF(Q567="Vắng","",IF(M567&lt;='Báo cáo'!$C$7,M567,""))</f>
        <v/>
      </c>
      <c r="U567" t="str">
        <f ca="1">IF(COUNTIFS(Source!$B$1:$B$1000,'Chi tiết'!B567,Source!$S$1:$S$1000,"Có")=0,"",INDEX(Source!$A$1:$S$1000,MATCH('Chi tiết'!B567,Source!$B$1:$B$1000,0)-1+MATCH("Có",INDIRECT("Source!S"&amp;MATCH('Chi tiết'!B567,Source!$B$1:$B$1000,0)&amp;":S"&amp;MATCH('Chi tiết'!B567,Source!$B$1:$B$1000,0)+COUNTIF(Source!$B$1:$B$1000,'Chi tiết'!B567)),0),1))</f>
        <v/>
      </c>
      <c r="V567" s="2" t="str">
        <f>IF(B565="","",IF(N567&lt;='Báo cáo'!$C$9,N567,""))</f>
        <v/>
      </c>
    </row>
    <row r="568" spans="1:22" x14ac:dyDescent="0.25">
      <c r="A568" t="str">
        <v/>
      </c>
      <c r="B568" t="str">
        <v/>
      </c>
      <c r="C568" s="21" t="str">
        <v/>
      </c>
      <c r="D568" s="21" t="str">
        <v/>
      </c>
      <c r="E568" s="21" t="str">
        <v/>
      </c>
      <c r="F568" s="21" t="str">
        <v/>
      </c>
      <c r="G568" s="21" t="str">
        <v/>
      </c>
      <c r="H568" s="21" t="str">
        <v/>
      </c>
      <c r="I568" s="21" t="str">
        <v/>
      </c>
      <c r="J568" s="21" t="str">
        <v/>
      </c>
      <c r="K568" s="21" t="str">
        <v/>
      </c>
      <c r="L568" s="23" t="str">
        <f t="shared" si="48"/>
        <v/>
      </c>
      <c r="M568" s="24" t="str">
        <f t="shared" si="49"/>
        <v/>
      </c>
      <c r="N568" s="15" t="str">
        <f t="shared" si="50"/>
        <v/>
      </c>
      <c r="O568" s="23" t="str">
        <f t="shared" si="51"/>
        <v/>
      </c>
      <c r="P568" s="23" t="str">
        <f>IF(B568="","",
IF(NOT(ISNUMBER(H568)),"Vắng",
IF(C568=1,IF(INDEX(Source!$A$1:$Q$1000,MATCH('Chi tiết'!B568,Source!$B$1:$B$1000,0),16)&lt;'Báo cáo'!$C$5,"Đi làm","Chốt trễ"),
IF(AND(C568=2,O568="Chốt trễ"),IF(INDEX(Source!$A$1:$Q$1000,MATCH('Chi tiết'!B568,Source!$B$1:$B$1000,0)+1,16)&lt;'Báo cáo'!$C$5,"Đi làm","Chốt trễ"),
IF(AND(C568=12,O568="Đi làm"),IF(INDEX(Source!$A$1:$Q$1000,MATCH('Chi tiết'!B568,Source!$B$1:$B$1000,0)+COUNTIFS(Source!$B$1:$B$1000,B568,Source!$Q$1:$Q$1000,"Sáng"),16)&lt;'Báo cáo'!$C$5,"Đi làm","Chốt trễ"),IF(O568="Chốt trễ",IF(INDEX(Source!$A$1:$Q$1000,MATCH('Chi tiết'!B568,Source!$B$1:$B$1000,0)+1,16)&lt;'Báo cáo'!$C$5,"Đi làm","Chốt trễ"),IF(INDEX(Source!$A$1:$Q$1000,MATCH('Chi tiết'!B568,Source!$B$1:$B$1000,0)+COUNTIFS(Source!$B$1:$B$1000,B568,Source!$Q$1:$Q$1000,"Sáng"),16)&lt;'Báo cáo'!$C$5,"Đi làm","Chốt trễ")))))))</f>
        <v/>
      </c>
      <c r="Q568" s="23" t="str">
        <f t="shared" si="52"/>
        <v/>
      </c>
      <c r="R568" s="14" t="str">
        <f t="shared" si="53"/>
        <v/>
      </c>
      <c r="S568" t="str">
        <f>IF(OR(_xlfn.NUMBERVALUE(E568)&gt;='Báo cáo'!$C$6,_xlfn.NUMBERVALUE(I568)&gt;='Báo cáo'!$C$6),CONCATENATE(_xlfn.NUMBERVALUE(E568),"/",_xlfn.NUMBERVALUE(I568)),"")</f>
        <v/>
      </c>
      <c r="T568" t="str">
        <f>IF(Q568="Vắng","",IF(M568&lt;='Báo cáo'!$C$7,M568,""))</f>
        <v/>
      </c>
      <c r="U568" t="str">
        <f ca="1">IF(COUNTIFS(Source!$B$1:$B$1000,'Chi tiết'!B568,Source!$S$1:$S$1000,"Có")=0,"",INDEX(Source!$A$1:$S$1000,MATCH('Chi tiết'!B568,Source!$B$1:$B$1000,0)-1+MATCH("Có",INDIRECT("Source!S"&amp;MATCH('Chi tiết'!B568,Source!$B$1:$B$1000,0)&amp;":S"&amp;MATCH('Chi tiết'!B568,Source!$B$1:$B$1000,0)+COUNTIF(Source!$B$1:$B$1000,'Chi tiết'!B568)),0),1))</f>
        <v/>
      </c>
      <c r="V568" s="2" t="str">
        <f>IF(B566="","",IF(N568&lt;='Báo cáo'!$C$9,N568,""))</f>
        <v/>
      </c>
    </row>
    <row r="569" spans="1:22" x14ac:dyDescent="0.25">
      <c r="A569" t="str">
        <v/>
      </c>
      <c r="B569" t="str">
        <v/>
      </c>
      <c r="C569" s="21" t="str">
        <v/>
      </c>
      <c r="D569" s="21" t="str">
        <v/>
      </c>
      <c r="E569" s="21" t="str">
        <v/>
      </c>
      <c r="F569" s="21" t="str">
        <v/>
      </c>
      <c r="G569" s="21" t="str">
        <v/>
      </c>
      <c r="H569" s="21" t="str">
        <v/>
      </c>
      <c r="I569" s="21" t="str">
        <v/>
      </c>
      <c r="J569" s="21" t="str">
        <v/>
      </c>
      <c r="K569" s="21" t="str">
        <v/>
      </c>
      <c r="L569" s="23" t="str">
        <f t="shared" si="48"/>
        <v/>
      </c>
      <c r="M569" s="24" t="str">
        <f t="shared" si="49"/>
        <v/>
      </c>
      <c r="N569" s="15" t="str">
        <f t="shared" si="50"/>
        <v/>
      </c>
      <c r="O569" s="23" t="str">
        <f t="shared" si="51"/>
        <v/>
      </c>
      <c r="P569" s="23" t="str">
        <f>IF(B569="","",
IF(NOT(ISNUMBER(H569)),"Vắng",
IF(C569=1,IF(INDEX(Source!$A$1:$Q$1000,MATCH('Chi tiết'!B569,Source!$B$1:$B$1000,0),16)&lt;'Báo cáo'!$C$5,"Đi làm","Chốt trễ"),
IF(AND(C569=2,O569="Chốt trễ"),IF(INDEX(Source!$A$1:$Q$1000,MATCH('Chi tiết'!B569,Source!$B$1:$B$1000,0)+1,16)&lt;'Báo cáo'!$C$5,"Đi làm","Chốt trễ"),
IF(AND(C569=12,O569="Đi làm"),IF(INDEX(Source!$A$1:$Q$1000,MATCH('Chi tiết'!B569,Source!$B$1:$B$1000,0)+COUNTIFS(Source!$B$1:$B$1000,B569,Source!$Q$1:$Q$1000,"Sáng"),16)&lt;'Báo cáo'!$C$5,"Đi làm","Chốt trễ"),IF(O569="Chốt trễ",IF(INDEX(Source!$A$1:$Q$1000,MATCH('Chi tiết'!B569,Source!$B$1:$B$1000,0)+1,16)&lt;'Báo cáo'!$C$5,"Đi làm","Chốt trễ"),IF(INDEX(Source!$A$1:$Q$1000,MATCH('Chi tiết'!B569,Source!$B$1:$B$1000,0)+COUNTIFS(Source!$B$1:$B$1000,B569,Source!$Q$1:$Q$1000,"Sáng"),16)&lt;'Báo cáo'!$C$5,"Đi làm","Chốt trễ")))))))</f>
        <v/>
      </c>
      <c r="Q569" s="23" t="str">
        <f t="shared" si="52"/>
        <v/>
      </c>
      <c r="R569" s="14" t="str">
        <f t="shared" si="53"/>
        <v/>
      </c>
      <c r="S569" t="str">
        <f>IF(OR(_xlfn.NUMBERVALUE(E569)&gt;='Báo cáo'!$C$6,_xlfn.NUMBERVALUE(I569)&gt;='Báo cáo'!$C$6),CONCATENATE(_xlfn.NUMBERVALUE(E569),"/",_xlfn.NUMBERVALUE(I569)),"")</f>
        <v/>
      </c>
      <c r="T569" t="str">
        <f>IF(Q569="Vắng","",IF(M569&lt;='Báo cáo'!$C$7,M569,""))</f>
        <v/>
      </c>
      <c r="U569" t="str">
        <f ca="1">IF(COUNTIFS(Source!$B$1:$B$1000,'Chi tiết'!B569,Source!$S$1:$S$1000,"Có")=0,"",INDEX(Source!$A$1:$S$1000,MATCH('Chi tiết'!B569,Source!$B$1:$B$1000,0)-1+MATCH("Có",INDIRECT("Source!S"&amp;MATCH('Chi tiết'!B569,Source!$B$1:$B$1000,0)&amp;":S"&amp;MATCH('Chi tiết'!B569,Source!$B$1:$B$1000,0)+COUNTIF(Source!$B$1:$B$1000,'Chi tiết'!B569)),0),1))</f>
        <v/>
      </c>
      <c r="V569" s="2" t="str">
        <f>IF(B567="","",IF(N569&lt;='Báo cáo'!$C$9,N569,""))</f>
        <v/>
      </c>
    </row>
    <row r="570" spans="1:22" x14ac:dyDescent="0.25">
      <c r="A570" t="str">
        <v/>
      </c>
      <c r="B570" t="str">
        <v/>
      </c>
      <c r="C570" s="21" t="str">
        <v/>
      </c>
      <c r="D570" s="21" t="str">
        <v/>
      </c>
      <c r="E570" s="21" t="str">
        <v/>
      </c>
      <c r="F570" s="21" t="str">
        <v/>
      </c>
      <c r="G570" s="21" t="str">
        <v/>
      </c>
      <c r="H570" s="21" t="str">
        <v/>
      </c>
      <c r="I570" s="21" t="str">
        <v/>
      </c>
      <c r="J570" s="21" t="str">
        <v/>
      </c>
      <c r="K570" s="21" t="str">
        <v/>
      </c>
      <c r="L570" s="23" t="str">
        <f t="shared" si="48"/>
        <v/>
      </c>
      <c r="M570" s="24" t="str">
        <f t="shared" si="49"/>
        <v/>
      </c>
      <c r="N570" s="15" t="str">
        <f t="shared" si="50"/>
        <v/>
      </c>
      <c r="O570" s="23" t="str">
        <f t="shared" si="51"/>
        <v/>
      </c>
      <c r="P570" s="23" t="str">
        <f>IF(B570="","",
IF(NOT(ISNUMBER(H570)),"Vắng",
IF(C570=1,IF(INDEX(Source!$A$1:$Q$1000,MATCH('Chi tiết'!B570,Source!$B$1:$B$1000,0),16)&lt;'Báo cáo'!$C$5,"Đi làm","Chốt trễ"),
IF(AND(C570=2,O570="Chốt trễ"),IF(INDEX(Source!$A$1:$Q$1000,MATCH('Chi tiết'!B570,Source!$B$1:$B$1000,0)+1,16)&lt;'Báo cáo'!$C$5,"Đi làm","Chốt trễ"),
IF(AND(C570=12,O570="Đi làm"),IF(INDEX(Source!$A$1:$Q$1000,MATCH('Chi tiết'!B570,Source!$B$1:$B$1000,0)+COUNTIFS(Source!$B$1:$B$1000,B570,Source!$Q$1:$Q$1000,"Sáng"),16)&lt;'Báo cáo'!$C$5,"Đi làm","Chốt trễ"),IF(O570="Chốt trễ",IF(INDEX(Source!$A$1:$Q$1000,MATCH('Chi tiết'!B570,Source!$B$1:$B$1000,0)+1,16)&lt;'Báo cáo'!$C$5,"Đi làm","Chốt trễ"),IF(INDEX(Source!$A$1:$Q$1000,MATCH('Chi tiết'!B570,Source!$B$1:$B$1000,0)+COUNTIFS(Source!$B$1:$B$1000,B570,Source!$Q$1:$Q$1000,"Sáng"),16)&lt;'Báo cáo'!$C$5,"Đi làm","Chốt trễ")))))))</f>
        <v/>
      </c>
      <c r="Q570" s="23" t="str">
        <f t="shared" si="52"/>
        <v/>
      </c>
      <c r="R570" s="14" t="str">
        <f t="shared" si="53"/>
        <v/>
      </c>
      <c r="S570" t="str">
        <f>IF(OR(_xlfn.NUMBERVALUE(E570)&gt;='Báo cáo'!$C$6,_xlfn.NUMBERVALUE(I570)&gt;='Báo cáo'!$C$6),CONCATENATE(_xlfn.NUMBERVALUE(E570),"/",_xlfn.NUMBERVALUE(I570)),"")</f>
        <v/>
      </c>
      <c r="T570" t="str">
        <f>IF(Q570="Vắng","",IF(M570&lt;='Báo cáo'!$C$7,M570,""))</f>
        <v/>
      </c>
      <c r="U570" t="str">
        <f ca="1">IF(COUNTIFS(Source!$B$1:$B$1000,'Chi tiết'!B570,Source!$S$1:$S$1000,"Có")=0,"",INDEX(Source!$A$1:$S$1000,MATCH('Chi tiết'!B570,Source!$B$1:$B$1000,0)-1+MATCH("Có",INDIRECT("Source!S"&amp;MATCH('Chi tiết'!B570,Source!$B$1:$B$1000,0)&amp;":S"&amp;MATCH('Chi tiết'!B570,Source!$B$1:$B$1000,0)+COUNTIF(Source!$B$1:$B$1000,'Chi tiết'!B570)),0),1))</f>
        <v/>
      </c>
      <c r="V570" s="2" t="str">
        <f>IF(B568="","",IF(N570&lt;='Báo cáo'!$C$9,N570,""))</f>
        <v/>
      </c>
    </row>
    <row r="571" spans="1:22" x14ac:dyDescent="0.25">
      <c r="A571" t="str">
        <v/>
      </c>
      <c r="B571" t="str">
        <v/>
      </c>
      <c r="C571" s="21" t="str">
        <v/>
      </c>
      <c r="D571" s="21" t="str">
        <v/>
      </c>
      <c r="E571" s="21" t="str">
        <v/>
      </c>
      <c r="F571" s="21" t="str">
        <v/>
      </c>
      <c r="G571" s="21" t="str">
        <v/>
      </c>
      <c r="H571" s="21" t="str">
        <v/>
      </c>
      <c r="I571" s="21" t="str">
        <v/>
      </c>
      <c r="J571" s="21" t="str">
        <v/>
      </c>
      <c r="K571" s="21" t="str">
        <v/>
      </c>
      <c r="L571" s="23" t="str">
        <f t="shared" si="48"/>
        <v/>
      </c>
      <c r="M571" s="24" t="str">
        <f t="shared" si="49"/>
        <v/>
      </c>
      <c r="N571" s="15" t="str">
        <f t="shared" si="50"/>
        <v/>
      </c>
      <c r="O571" s="23" t="str">
        <f t="shared" si="51"/>
        <v/>
      </c>
      <c r="P571" s="23" t="str">
        <f>IF(B571="","",
IF(NOT(ISNUMBER(H571)),"Vắng",
IF(C571=1,IF(INDEX(Source!$A$1:$Q$1000,MATCH('Chi tiết'!B571,Source!$B$1:$B$1000,0),16)&lt;'Báo cáo'!$C$5,"Đi làm","Chốt trễ"),
IF(AND(C571=2,O571="Chốt trễ"),IF(INDEX(Source!$A$1:$Q$1000,MATCH('Chi tiết'!B571,Source!$B$1:$B$1000,0)+1,16)&lt;'Báo cáo'!$C$5,"Đi làm","Chốt trễ"),
IF(AND(C571=12,O571="Đi làm"),IF(INDEX(Source!$A$1:$Q$1000,MATCH('Chi tiết'!B571,Source!$B$1:$B$1000,0)+COUNTIFS(Source!$B$1:$B$1000,B571,Source!$Q$1:$Q$1000,"Sáng"),16)&lt;'Báo cáo'!$C$5,"Đi làm","Chốt trễ"),IF(O571="Chốt trễ",IF(INDEX(Source!$A$1:$Q$1000,MATCH('Chi tiết'!B571,Source!$B$1:$B$1000,0)+1,16)&lt;'Báo cáo'!$C$5,"Đi làm","Chốt trễ"),IF(INDEX(Source!$A$1:$Q$1000,MATCH('Chi tiết'!B571,Source!$B$1:$B$1000,0)+COUNTIFS(Source!$B$1:$B$1000,B571,Source!$Q$1:$Q$1000,"Sáng"),16)&lt;'Báo cáo'!$C$5,"Đi làm","Chốt trễ")))))))</f>
        <v/>
      </c>
      <c r="Q571" s="23" t="str">
        <f t="shared" si="52"/>
        <v/>
      </c>
      <c r="R571" s="14" t="str">
        <f t="shared" si="53"/>
        <v/>
      </c>
      <c r="S571" t="str">
        <f>IF(OR(_xlfn.NUMBERVALUE(E571)&gt;='Báo cáo'!$C$6,_xlfn.NUMBERVALUE(I571)&gt;='Báo cáo'!$C$6),CONCATENATE(_xlfn.NUMBERVALUE(E571),"/",_xlfn.NUMBERVALUE(I571)),"")</f>
        <v/>
      </c>
      <c r="T571" t="str">
        <f>IF(Q571="Vắng","",IF(M571&lt;='Báo cáo'!$C$7,M571,""))</f>
        <v/>
      </c>
      <c r="U571" t="str">
        <f ca="1">IF(COUNTIFS(Source!$B$1:$B$1000,'Chi tiết'!B571,Source!$S$1:$S$1000,"Có")=0,"",INDEX(Source!$A$1:$S$1000,MATCH('Chi tiết'!B571,Source!$B$1:$B$1000,0)-1+MATCH("Có",INDIRECT("Source!S"&amp;MATCH('Chi tiết'!B571,Source!$B$1:$B$1000,0)&amp;":S"&amp;MATCH('Chi tiết'!B571,Source!$B$1:$B$1000,0)+COUNTIF(Source!$B$1:$B$1000,'Chi tiết'!B571)),0),1))</f>
        <v/>
      </c>
      <c r="V571" s="2" t="str">
        <f>IF(B569="","",IF(N571&lt;='Báo cáo'!$C$9,N571,""))</f>
        <v/>
      </c>
    </row>
    <row r="572" spans="1:22" x14ac:dyDescent="0.25">
      <c r="A572" t="str">
        <v/>
      </c>
      <c r="B572" t="str">
        <v/>
      </c>
      <c r="C572" s="21" t="str">
        <v/>
      </c>
      <c r="D572" s="21" t="str">
        <v/>
      </c>
      <c r="E572" s="21" t="str">
        <v/>
      </c>
      <c r="F572" s="21" t="str">
        <v/>
      </c>
      <c r="G572" s="21" t="str">
        <v/>
      </c>
      <c r="H572" s="21" t="str">
        <v/>
      </c>
      <c r="I572" s="21" t="str">
        <v/>
      </c>
      <c r="J572" s="21" t="str">
        <v/>
      </c>
      <c r="K572" s="21" t="str">
        <v/>
      </c>
      <c r="L572" s="23" t="str">
        <f t="shared" si="48"/>
        <v/>
      </c>
      <c r="M572" s="24" t="str">
        <f t="shared" si="49"/>
        <v/>
      </c>
      <c r="N572" s="15" t="str">
        <f t="shared" si="50"/>
        <v/>
      </c>
      <c r="O572" s="23" t="str">
        <f t="shared" si="51"/>
        <v/>
      </c>
      <c r="P572" s="23" t="str">
        <f>IF(B572="","",
IF(NOT(ISNUMBER(H572)),"Vắng",
IF(C572=1,IF(INDEX(Source!$A$1:$Q$1000,MATCH('Chi tiết'!B572,Source!$B$1:$B$1000,0),16)&lt;'Báo cáo'!$C$5,"Đi làm","Chốt trễ"),
IF(AND(C572=2,O572="Chốt trễ"),IF(INDEX(Source!$A$1:$Q$1000,MATCH('Chi tiết'!B572,Source!$B$1:$B$1000,0)+1,16)&lt;'Báo cáo'!$C$5,"Đi làm","Chốt trễ"),
IF(AND(C572=12,O572="Đi làm"),IF(INDEX(Source!$A$1:$Q$1000,MATCH('Chi tiết'!B572,Source!$B$1:$B$1000,0)+COUNTIFS(Source!$B$1:$B$1000,B572,Source!$Q$1:$Q$1000,"Sáng"),16)&lt;'Báo cáo'!$C$5,"Đi làm","Chốt trễ"),IF(O572="Chốt trễ",IF(INDEX(Source!$A$1:$Q$1000,MATCH('Chi tiết'!B572,Source!$B$1:$B$1000,0)+1,16)&lt;'Báo cáo'!$C$5,"Đi làm","Chốt trễ"),IF(INDEX(Source!$A$1:$Q$1000,MATCH('Chi tiết'!B572,Source!$B$1:$B$1000,0)+COUNTIFS(Source!$B$1:$B$1000,B572,Source!$Q$1:$Q$1000,"Sáng"),16)&lt;'Báo cáo'!$C$5,"Đi làm","Chốt trễ")))))))</f>
        <v/>
      </c>
      <c r="Q572" s="23" t="str">
        <f t="shared" si="52"/>
        <v/>
      </c>
      <c r="R572" s="14" t="str">
        <f t="shared" si="53"/>
        <v/>
      </c>
      <c r="S572" t="str">
        <f>IF(OR(_xlfn.NUMBERVALUE(E572)&gt;='Báo cáo'!$C$6,_xlfn.NUMBERVALUE(I572)&gt;='Báo cáo'!$C$6),CONCATENATE(_xlfn.NUMBERVALUE(E572),"/",_xlfn.NUMBERVALUE(I572)),"")</f>
        <v/>
      </c>
      <c r="T572" t="str">
        <f>IF(Q572="Vắng","",IF(M572&lt;='Báo cáo'!$C$7,M572,""))</f>
        <v/>
      </c>
      <c r="U572" t="str">
        <f ca="1">IF(COUNTIFS(Source!$B$1:$B$1000,'Chi tiết'!B572,Source!$S$1:$S$1000,"Có")=0,"",INDEX(Source!$A$1:$S$1000,MATCH('Chi tiết'!B572,Source!$B$1:$B$1000,0)-1+MATCH("Có",INDIRECT("Source!S"&amp;MATCH('Chi tiết'!B572,Source!$B$1:$B$1000,0)&amp;":S"&amp;MATCH('Chi tiết'!B572,Source!$B$1:$B$1000,0)+COUNTIF(Source!$B$1:$B$1000,'Chi tiết'!B572)),0),1))</f>
        <v/>
      </c>
      <c r="V572" s="2" t="str">
        <f>IF(B570="","",IF(N572&lt;='Báo cáo'!$C$9,N572,""))</f>
        <v/>
      </c>
    </row>
    <row r="573" spans="1:22" x14ac:dyDescent="0.25">
      <c r="A573" t="str">
        <v/>
      </c>
      <c r="B573" t="str">
        <v/>
      </c>
      <c r="C573" s="21" t="str">
        <v/>
      </c>
      <c r="D573" s="21" t="str">
        <v/>
      </c>
      <c r="E573" s="21" t="str">
        <v/>
      </c>
      <c r="F573" s="21" t="str">
        <v/>
      </c>
      <c r="G573" s="21" t="str">
        <v/>
      </c>
      <c r="H573" s="21" t="str">
        <v/>
      </c>
      <c r="I573" s="21" t="str">
        <v/>
      </c>
      <c r="J573" s="21" t="str">
        <v/>
      </c>
      <c r="K573" s="21" t="str">
        <v/>
      </c>
      <c r="L573" s="23" t="str">
        <f t="shared" si="48"/>
        <v/>
      </c>
      <c r="M573" s="24" t="str">
        <f t="shared" si="49"/>
        <v/>
      </c>
      <c r="N573" s="15" t="str">
        <f t="shared" si="50"/>
        <v/>
      </c>
      <c r="O573" s="23" t="str">
        <f t="shared" si="51"/>
        <v/>
      </c>
      <c r="P573" s="23" t="str">
        <f>IF(B573="","",
IF(NOT(ISNUMBER(H573)),"Vắng",
IF(C573=1,IF(INDEX(Source!$A$1:$Q$1000,MATCH('Chi tiết'!B573,Source!$B$1:$B$1000,0),16)&lt;'Báo cáo'!$C$5,"Đi làm","Chốt trễ"),
IF(AND(C573=2,O573="Chốt trễ"),IF(INDEX(Source!$A$1:$Q$1000,MATCH('Chi tiết'!B573,Source!$B$1:$B$1000,0)+1,16)&lt;'Báo cáo'!$C$5,"Đi làm","Chốt trễ"),
IF(AND(C573=12,O573="Đi làm"),IF(INDEX(Source!$A$1:$Q$1000,MATCH('Chi tiết'!B573,Source!$B$1:$B$1000,0)+COUNTIFS(Source!$B$1:$B$1000,B573,Source!$Q$1:$Q$1000,"Sáng"),16)&lt;'Báo cáo'!$C$5,"Đi làm","Chốt trễ"),IF(O573="Chốt trễ",IF(INDEX(Source!$A$1:$Q$1000,MATCH('Chi tiết'!B573,Source!$B$1:$B$1000,0)+1,16)&lt;'Báo cáo'!$C$5,"Đi làm","Chốt trễ"),IF(INDEX(Source!$A$1:$Q$1000,MATCH('Chi tiết'!B573,Source!$B$1:$B$1000,0)+COUNTIFS(Source!$B$1:$B$1000,B573,Source!$Q$1:$Q$1000,"Sáng"),16)&lt;'Báo cáo'!$C$5,"Đi làm","Chốt trễ")))))))</f>
        <v/>
      </c>
      <c r="Q573" s="23" t="str">
        <f t="shared" si="52"/>
        <v/>
      </c>
      <c r="R573" s="14" t="str">
        <f t="shared" si="53"/>
        <v/>
      </c>
      <c r="S573" t="str">
        <f>IF(OR(_xlfn.NUMBERVALUE(E573)&gt;='Báo cáo'!$C$6,_xlfn.NUMBERVALUE(I573)&gt;='Báo cáo'!$C$6),CONCATENATE(_xlfn.NUMBERVALUE(E573),"/",_xlfn.NUMBERVALUE(I573)),"")</f>
        <v/>
      </c>
      <c r="T573" t="str">
        <f>IF(Q573="Vắng","",IF(M573&lt;='Báo cáo'!$C$7,M573,""))</f>
        <v/>
      </c>
      <c r="U573" t="str">
        <f ca="1">IF(COUNTIFS(Source!$B$1:$B$1000,'Chi tiết'!B573,Source!$S$1:$S$1000,"Có")=0,"",INDEX(Source!$A$1:$S$1000,MATCH('Chi tiết'!B573,Source!$B$1:$B$1000,0)-1+MATCH("Có",INDIRECT("Source!S"&amp;MATCH('Chi tiết'!B573,Source!$B$1:$B$1000,0)&amp;":S"&amp;MATCH('Chi tiết'!B573,Source!$B$1:$B$1000,0)+COUNTIF(Source!$B$1:$B$1000,'Chi tiết'!B573)),0),1))</f>
        <v/>
      </c>
      <c r="V573" s="2" t="str">
        <f>IF(B571="","",IF(N573&lt;='Báo cáo'!$C$9,N573,""))</f>
        <v/>
      </c>
    </row>
    <row r="574" spans="1:22" x14ac:dyDescent="0.25">
      <c r="A574" t="str">
        <v/>
      </c>
      <c r="B574" t="str">
        <v/>
      </c>
      <c r="C574" s="21" t="str">
        <v/>
      </c>
      <c r="D574" s="21" t="str">
        <v/>
      </c>
      <c r="E574" s="21" t="str">
        <v/>
      </c>
      <c r="F574" s="21" t="str">
        <v/>
      </c>
      <c r="G574" s="21" t="str">
        <v/>
      </c>
      <c r="H574" s="21" t="str">
        <v/>
      </c>
      <c r="I574" s="21" t="str">
        <v/>
      </c>
      <c r="J574" s="21" t="str">
        <v/>
      </c>
      <c r="K574" s="21" t="str">
        <v/>
      </c>
      <c r="L574" s="23" t="str">
        <f t="shared" si="48"/>
        <v/>
      </c>
      <c r="M574" s="24" t="str">
        <f t="shared" si="49"/>
        <v/>
      </c>
      <c r="N574" s="15" t="str">
        <f t="shared" si="50"/>
        <v/>
      </c>
      <c r="O574" s="23" t="str">
        <f t="shared" si="51"/>
        <v/>
      </c>
      <c r="P574" s="23" t="str">
        <f>IF(B574="","",
IF(NOT(ISNUMBER(H574)),"Vắng",
IF(C574=1,IF(INDEX(Source!$A$1:$Q$1000,MATCH('Chi tiết'!B574,Source!$B$1:$B$1000,0),16)&lt;'Báo cáo'!$C$5,"Đi làm","Chốt trễ"),
IF(AND(C574=2,O574="Chốt trễ"),IF(INDEX(Source!$A$1:$Q$1000,MATCH('Chi tiết'!B574,Source!$B$1:$B$1000,0)+1,16)&lt;'Báo cáo'!$C$5,"Đi làm","Chốt trễ"),
IF(AND(C574=12,O574="Đi làm"),IF(INDEX(Source!$A$1:$Q$1000,MATCH('Chi tiết'!B574,Source!$B$1:$B$1000,0)+COUNTIFS(Source!$B$1:$B$1000,B574,Source!$Q$1:$Q$1000,"Sáng"),16)&lt;'Báo cáo'!$C$5,"Đi làm","Chốt trễ"),IF(O574="Chốt trễ",IF(INDEX(Source!$A$1:$Q$1000,MATCH('Chi tiết'!B574,Source!$B$1:$B$1000,0)+1,16)&lt;'Báo cáo'!$C$5,"Đi làm","Chốt trễ"),IF(INDEX(Source!$A$1:$Q$1000,MATCH('Chi tiết'!B574,Source!$B$1:$B$1000,0)+COUNTIFS(Source!$B$1:$B$1000,B574,Source!$Q$1:$Q$1000,"Sáng"),16)&lt;'Báo cáo'!$C$5,"Đi làm","Chốt trễ")))))))</f>
        <v/>
      </c>
      <c r="Q574" s="23" t="str">
        <f t="shared" si="52"/>
        <v/>
      </c>
      <c r="R574" s="14" t="str">
        <f t="shared" si="53"/>
        <v/>
      </c>
      <c r="S574" t="str">
        <f>IF(OR(_xlfn.NUMBERVALUE(E574)&gt;='Báo cáo'!$C$6,_xlfn.NUMBERVALUE(I574)&gt;='Báo cáo'!$C$6),CONCATENATE(_xlfn.NUMBERVALUE(E574),"/",_xlfn.NUMBERVALUE(I574)),"")</f>
        <v/>
      </c>
      <c r="T574" t="str">
        <f>IF(Q574="Vắng","",IF(M574&lt;='Báo cáo'!$C$7,M574,""))</f>
        <v/>
      </c>
      <c r="U574" t="str">
        <f ca="1">IF(COUNTIFS(Source!$B$1:$B$1000,'Chi tiết'!B574,Source!$S$1:$S$1000,"Có")=0,"",INDEX(Source!$A$1:$S$1000,MATCH('Chi tiết'!B574,Source!$B$1:$B$1000,0)-1+MATCH("Có",INDIRECT("Source!S"&amp;MATCH('Chi tiết'!B574,Source!$B$1:$B$1000,0)&amp;":S"&amp;MATCH('Chi tiết'!B574,Source!$B$1:$B$1000,0)+COUNTIF(Source!$B$1:$B$1000,'Chi tiết'!B574)),0),1))</f>
        <v/>
      </c>
      <c r="V574" s="2" t="str">
        <f>IF(B572="","",IF(N574&lt;='Báo cáo'!$C$9,N574,""))</f>
        <v/>
      </c>
    </row>
    <row r="575" spans="1:22" x14ac:dyDescent="0.25">
      <c r="A575" t="str">
        <v/>
      </c>
      <c r="B575" t="str">
        <v/>
      </c>
      <c r="C575" s="21" t="str">
        <v/>
      </c>
      <c r="D575" s="21" t="str">
        <v/>
      </c>
      <c r="E575" s="21" t="str">
        <v/>
      </c>
      <c r="F575" s="21" t="str">
        <v/>
      </c>
      <c r="G575" s="21" t="str">
        <v/>
      </c>
      <c r="H575" s="21" t="str">
        <v/>
      </c>
      <c r="I575" s="21" t="str">
        <v/>
      </c>
      <c r="J575" s="21" t="str">
        <v/>
      </c>
      <c r="K575" s="21" t="str">
        <v/>
      </c>
      <c r="L575" s="23" t="str">
        <f t="shared" si="48"/>
        <v/>
      </c>
      <c r="M575" s="24" t="str">
        <f t="shared" si="49"/>
        <v/>
      </c>
      <c r="N575" s="15" t="str">
        <f t="shared" si="50"/>
        <v/>
      </c>
      <c r="O575" s="23" t="str">
        <f t="shared" si="51"/>
        <v/>
      </c>
      <c r="P575" s="23" t="str">
        <f>IF(B575="","",
IF(NOT(ISNUMBER(H575)),"Vắng",
IF(C575=1,IF(INDEX(Source!$A$1:$Q$1000,MATCH('Chi tiết'!B575,Source!$B$1:$B$1000,0),16)&lt;'Báo cáo'!$C$5,"Đi làm","Chốt trễ"),
IF(AND(C575=2,O575="Chốt trễ"),IF(INDEX(Source!$A$1:$Q$1000,MATCH('Chi tiết'!B575,Source!$B$1:$B$1000,0)+1,16)&lt;'Báo cáo'!$C$5,"Đi làm","Chốt trễ"),
IF(AND(C575=12,O575="Đi làm"),IF(INDEX(Source!$A$1:$Q$1000,MATCH('Chi tiết'!B575,Source!$B$1:$B$1000,0)+COUNTIFS(Source!$B$1:$B$1000,B575,Source!$Q$1:$Q$1000,"Sáng"),16)&lt;'Báo cáo'!$C$5,"Đi làm","Chốt trễ"),IF(O575="Chốt trễ",IF(INDEX(Source!$A$1:$Q$1000,MATCH('Chi tiết'!B575,Source!$B$1:$B$1000,0)+1,16)&lt;'Báo cáo'!$C$5,"Đi làm","Chốt trễ"),IF(INDEX(Source!$A$1:$Q$1000,MATCH('Chi tiết'!B575,Source!$B$1:$B$1000,0)+COUNTIFS(Source!$B$1:$B$1000,B575,Source!$Q$1:$Q$1000,"Sáng"),16)&lt;'Báo cáo'!$C$5,"Đi làm","Chốt trễ")))))))</f>
        <v/>
      </c>
      <c r="Q575" s="23" t="str">
        <f t="shared" si="52"/>
        <v/>
      </c>
      <c r="R575" s="14" t="str">
        <f t="shared" si="53"/>
        <v/>
      </c>
      <c r="S575" t="str">
        <f>IF(OR(_xlfn.NUMBERVALUE(E575)&gt;='Báo cáo'!$C$6,_xlfn.NUMBERVALUE(I575)&gt;='Báo cáo'!$C$6),CONCATENATE(_xlfn.NUMBERVALUE(E575),"/",_xlfn.NUMBERVALUE(I575)),"")</f>
        <v/>
      </c>
      <c r="T575" t="str">
        <f>IF(Q575="Vắng","",IF(M575&lt;='Báo cáo'!$C$7,M575,""))</f>
        <v/>
      </c>
      <c r="U575" t="str">
        <f ca="1">IF(COUNTIFS(Source!$B$1:$B$1000,'Chi tiết'!B575,Source!$S$1:$S$1000,"Có")=0,"",INDEX(Source!$A$1:$S$1000,MATCH('Chi tiết'!B575,Source!$B$1:$B$1000,0)-1+MATCH("Có",INDIRECT("Source!S"&amp;MATCH('Chi tiết'!B575,Source!$B$1:$B$1000,0)&amp;":S"&amp;MATCH('Chi tiết'!B575,Source!$B$1:$B$1000,0)+COUNTIF(Source!$B$1:$B$1000,'Chi tiết'!B575)),0),1))</f>
        <v/>
      </c>
      <c r="V575" s="2" t="str">
        <f>IF(B573="","",IF(N575&lt;='Báo cáo'!$C$9,N575,""))</f>
        <v/>
      </c>
    </row>
    <row r="576" spans="1:22" x14ac:dyDescent="0.25">
      <c r="A576" t="str">
        <v/>
      </c>
      <c r="B576" t="str">
        <v/>
      </c>
      <c r="C576" s="21" t="str">
        <v/>
      </c>
      <c r="D576" s="21" t="str">
        <v/>
      </c>
      <c r="E576" s="21" t="str">
        <v/>
      </c>
      <c r="F576" s="21" t="str">
        <v/>
      </c>
      <c r="G576" s="21" t="str">
        <v/>
      </c>
      <c r="H576" s="21" t="str">
        <v/>
      </c>
      <c r="I576" s="21" t="str">
        <v/>
      </c>
      <c r="J576" s="21" t="str">
        <v/>
      </c>
      <c r="K576" s="21" t="str">
        <v/>
      </c>
      <c r="L576" s="23" t="str">
        <f t="shared" si="48"/>
        <v/>
      </c>
      <c r="M576" s="24" t="str">
        <f t="shared" si="49"/>
        <v/>
      </c>
      <c r="N576" s="15" t="str">
        <f t="shared" si="50"/>
        <v/>
      </c>
      <c r="O576" s="23" t="str">
        <f t="shared" si="51"/>
        <v/>
      </c>
      <c r="P576" s="23" t="str">
        <f>IF(B576="","",
IF(NOT(ISNUMBER(H576)),"Vắng",
IF(C576=1,IF(INDEX(Source!$A$1:$Q$1000,MATCH('Chi tiết'!B576,Source!$B$1:$B$1000,0),16)&lt;'Báo cáo'!$C$5,"Đi làm","Chốt trễ"),
IF(AND(C576=2,O576="Chốt trễ"),IF(INDEX(Source!$A$1:$Q$1000,MATCH('Chi tiết'!B576,Source!$B$1:$B$1000,0)+1,16)&lt;'Báo cáo'!$C$5,"Đi làm","Chốt trễ"),
IF(AND(C576=12,O576="Đi làm"),IF(INDEX(Source!$A$1:$Q$1000,MATCH('Chi tiết'!B576,Source!$B$1:$B$1000,0)+COUNTIFS(Source!$B$1:$B$1000,B576,Source!$Q$1:$Q$1000,"Sáng"),16)&lt;'Báo cáo'!$C$5,"Đi làm","Chốt trễ"),IF(O576="Chốt trễ",IF(INDEX(Source!$A$1:$Q$1000,MATCH('Chi tiết'!B576,Source!$B$1:$B$1000,0)+1,16)&lt;'Báo cáo'!$C$5,"Đi làm","Chốt trễ"),IF(INDEX(Source!$A$1:$Q$1000,MATCH('Chi tiết'!B576,Source!$B$1:$B$1000,0)+COUNTIFS(Source!$B$1:$B$1000,B576,Source!$Q$1:$Q$1000,"Sáng"),16)&lt;'Báo cáo'!$C$5,"Đi làm","Chốt trễ")))))))</f>
        <v/>
      </c>
      <c r="Q576" s="23" t="str">
        <f t="shared" si="52"/>
        <v/>
      </c>
      <c r="R576" s="14" t="str">
        <f t="shared" si="53"/>
        <v/>
      </c>
      <c r="S576" t="str">
        <f>IF(OR(_xlfn.NUMBERVALUE(E576)&gt;='Báo cáo'!$C$6,_xlfn.NUMBERVALUE(I576)&gt;='Báo cáo'!$C$6),CONCATENATE(_xlfn.NUMBERVALUE(E576),"/",_xlfn.NUMBERVALUE(I576)),"")</f>
        <v/>
      </c>
      <c r="T576" t="str">
        <f>IF(Q576="Vắng","",IF(M576&lt;='Báo cáo'!$C$7,M576,""))</f>
        <v/>
      </c>
      <c r="U576" t="str">
        <f ca="1">IF(COUNTIFS(Source!$B$1:$B$1000,'Chi tiết'!B576,Source!$S$1:$S$1000,"Có")=0,"",INDEX(Source!$A$1:$S$1000,MATCH('Chi tiết'!B576,Source!$B$1:$B$1000,0)-1+MATCH("Có",INDIRECT("Source!S"&amp;MATCH('Chi tiết'!B576,Source!$B$1:$B$1000,0)&amp;":S"&amp;MATCH('Chi tiết'!B576,Source!$B$1:$B$1000,0)+COUNTIF(Source!$B$1:$B$1000,'Chi tiết'!B576)),0),1))</f>
        <v/>
      </c>
      <c r="V576" s="2" t="str">
        <f>IF(B574="","",IF(N576&lt;='Báo cáo'!$C$9,N576,""))</f>
        <v/>
      </c>
    </row>
    <row r="577" spans="1:22" x14ac:dyDescent="0.25">
      <c r="A577" t="str">
        <v/>
      </c>
      <c r="B577" t="str">
        <v/>
      </c>
      <c r="C577" s="21" t="str">
        <v/>
      </c>
      <c r="D577" s="21" t="str">
        <v/>
      </c>
      <c r="E577" s="21" t="str">
        <v/>
      </c>
      <c r="F577" s="21" t="str">
        <v/>
      </c>
      <c r="G577" s="21" t="str">
        <v/>
      </c>
      <c r="H577" s="21" t="str">
        <v/>
      </c>
      <c r="I577" s="21" t="str">
        <v/>
      </c>
      <c r="J577" s="21" t="str">
        <v/>
      </c>
      <c r="K577" s="21" t="str">
        <v/>
      </c>
      <c r="L577" s="23" t="str">
        <f t="shared" si="48"/>
        <v/>
      </c>
      <c r="M577" s="24" t="str">
        <f t="shared" si="49"/>
        <v/>
      </c>
      <c r="N577" s="15" t="str">
        <f t="shared" si="50"/>
        <v/>
      </c>
      <c r="O577" s="23" t="str">
        <f t="shared" si="51"/>
        <v/>
      </c>
      <c r="P577" s="23" t="str">
        <f>IF(B577="","",
IF(NOT(ISNUMBER(H577)),"Vắng",
IF(C577=1,IF(INDEX(Source!$A$1:$Q$1000,MATCH('Chi tiết'!B577,Source!$B$1:$B$1000,0),16)&lt;'Báo cáo'!$C$5,"Đi làm","Chốt trễ"),
IF(AND(C577=2,O577="Chốt trễ"),IF(INDEX(Source!$A$1:$Q$1000,MATCH('Chi tiết'!B577,Source!$B$1:$B$1000,0)+1,16)&lt;'Báo cáo'!$C$5,"Đi làm","Chốt trễ"),
IF(AND(C577=12,O577="Đi làm"),IF(INDEX(Source!$A$1:$Q$1000,MATCH('Chi tiết'!B577,Source!$B$1:$B$1000,0)+COUNTIFS(Source!$B$1:$B$1000,B577,Source!$Q$1:$Q$1000,"Sáng"),16)&lt;'Báo cáo'!$C$5,"Đi làm","Chốt trễ"),IF(O577="Chốt trễ",IF(INDEX(Source!$A$1:$Q$1000,MATCH('Chi tiết'!B577,Source!$B$1:$B$1000,0)+1,16)&lt;'Báo cáo'!$C$5,"Đi làm","Chốt trễ"),IF(INDEX(Source!$A$1:$Q$1000,MATCH('Chi tiết'!B577,Source!$B$1:$B$1000,0)+COUNTIFS(Source!$B$1:$B$1000,B577,Source!$Q$1:$Q$1000,"Sáng"),16)&lt;'Báo cáo'!$C$5,"Đi làm","Chốt trễ")))))))</f>
        <v/>
      </c>
      <c r="Q577" s="23" t="str">
        <f t="shared" si="52"/>
        <v/>
      </c>
      <c r="R577" s="14" t="str">
        <f t="shared" si="53"/>
        <v/>
      </c>
      <c r="S577" t="str">
        <f>IF(OR(_xlfn.NUMBERVALUE(E577)&gt;='Báo cáo'!$C$6,_xlfn.NUMBERVALUE(I577)&gt;='Báo cáo'!$C$6),CONCATENATE(_xlfn.NUMBERVALUE(E577),"/",_xlfn.NUMBERVALUE(I577)),"")</f>
        <v/>
      </c>
      <c r="T577" t="str">
        <f>IF(Q577="Vắng","",IF(M577&lt;='Báo cáo'!$C$7,M577,""))</f>
        <v/>
      </c>
      <c r="U577" t="str">
        <f ca="1">IF(COUNTIFS(Source!$B$1:$B$1000,'Chi tiết'!B577,Source!$S$1:$S$1000,"Có")=0,"",INDEX(Source!$A$1:$S$1000,MATCH('Chi tiết'!B577,Source!$B$1:$B$1000,0)-1+MATCH("Có",INDIRECT("Source!S"&amp;MATCH('Chi tiết'!B577,Source!$B$1:$B$1000,0)&amp;":S"&amp;MATCH('Chi tiết'!B577,Source!$B$1:$B$1000,0)+COUNTIF(Source!$B$1:$B$1000,'Chi tiết'!B577)),0),1))</f>
        <v/>
      </c>
      <c r="V577" s="2" t="str">
        <f>IF(B575="","",IF(N577&lt;='Báo cáo'!$C$9,N577,""))</f>
        <v/>
      </c>
    </row>
    <row r="578" spans="1:22" x14ac:dyDescent="0.25">
      <c r="A578" t="str">
        <v/>
      </c>
      <c r="B578" t="str">
        <v/>
      </c>
      <c r="C578" s="21" t="str">
        <v/>
      </c>
      <c r="D578" s="21" t="str">
        <v/>
      </c>
      <c r="E578" s="21" t="str">
        <v/>
      </c>
      <c r="F578" s="21" t="str">
        <v/>
      </c>
      <c r="G578" s="21" t="str">
        <v/>
      </c>
      <c r="H578" s="21" t="str">
        <v/>
      </c>
      <c r="I578" s="21" t="str">
        <v/>
      </c>
      <c r="J578" s="21" t="str">
        <v/>
      </c>
      <c r="K578" s="21" t="str">
        <v/>
      </c>
      <c r="L578" s="23" t="str">
        <f t="shared" si="48"/>
        <v/>
      </c>
      <c r="M578" s="24" t="str">
        <f t="shared" si="49"/>
        <v/>
      </c>
      <c r="N578" s="15" t="str">
        <f t="shared" si="50"/>
        <v/>
      </c>
      <c r="O578" s="23" t="str">
        <f t="shared" si="51"/>
        <v/>
      </c>
      <c r="P578" s="23" t="str">
        <f>IF(B578="","",
IF(NOT(ISNUMBER(H578)),"Vắng",
IF(C578=1,IF(INDEX(Source!$A$1:$Q$1000,MATCH('Chi tiết'!B578,Source!$B$1:$B$1000,0),16)&lt;'Báo cáo'!$C$5,"Đi làm","Chốt trễ"),
IF(AND(C578=2,O578="Chốt trễ"),IF(INDEX(Source!$A$1:$Q$1000,MATCH('Chi tiết'!B578,Source!$B$1:$B$1000,0)+1,16)&lt;'Báo cáo'!$C$5,"Đi làm","Chốt trễ"),
IF(AND(C578=12,O578="Đi làm"),IF(INDEX(Source!$A$1:$Q$1000,MATCH('Chi tiết'!B578,Source!$B$1:$B$1000,0)+COUNTIFS(Source!$B$1:$B$1000,B578,Source!$Q$1:$Q$1000,"Sáng"),16)&lt;'Báo cáo'!$C$5,"Đi làm","Chốt trễ"),IF(O578="Chốt trễ",IF(INDEX(Source!$A$1:$Q$1000,MATCH('Chi tiết'!B578,Source!$B$1:$B$1000,0)+1,16)&lt;'Báo cáo'!$C$5,"Đi làm","Chốt trễ"),IF(INDEX(Source!$A$1:$Q$1000,MATCH('Chi tiết'!B578,Source!$B$1:$B$1000,0)+COUNTIFS(Source!$B$1:$B$1000,B578,Source!$Q$1:$Q$1000,"Sáng"),16)&lt;'Báo cáo'!$C$5,"Đi làm","Chốt trễ")))))))</f>
        <v/>
      </c>
      <c r="Q578" s="23" t="str">
        <f t="shared" si="52"/>
        <v/>
      </c>
      <c r="R578" s="14" t="str">
        <f t="shared" si="53"/>
        <v/>
      </c>
      <c r="S578" t="str">
        <f>IF(OR(_xlfn.NUMBERVALUE(E578)&gt;='Báo cáo'!$C$6,_xlfn.NUMBERVALUE(I578)&gt;='Báo cáo'!$C$6),CONCATENATE(_xlfn.NUMBERVALUE(E578),"/",_xlfn.NUMBERVALUE(I578)),"")</f>
        <v/>
      </c>
      <c r="T578" t="str">
        <f>IF(Q578="Vắng","",IF(M578&lt;='Báo cáo'!$C$7,M578,""))</f>
        <v/>
      </c>
      <c r="U578" t="str">
        <f ca="1">IF(COUNTIFS(Source!$B$1:$B$1000,'Chi tiết'!B578,Source!$S$1:$S$1000,"Có")=0,"",INDEX(Source!$A$1:$S$1000,MATCH('Chi tiết'!B578,Source!$B$1:$B$1000,0)-1+MATCH("Có",INDIRECT("Source!S"&amp;MATCH('Chi tiết'!B578,Source!$B$1:$B$1000,0)&amp;":S"&amp;MATCH('Chi tiết'!B578,Source!$B$1:$B$1000,0)+COUNTIF(Source!$B$1:$B$1000,'Chi tiết'!B578)),0),1))</f>
        <v/>
      </c>
      <c r="V578" s="2" t="str">
        <f>IF(B576="","",IF(N578&lt;='Báo cáo'!$C$9,N578,""))</f>
        <v/>
      </c>
    </row>
    <row r="579" spans="1:22" x14ac:dyDescent="0.25">
      <c r="A579" t="str">
        <v/>
      </c>
      <c r="B579" t="str">
        <v/>
      </c>
      <c r="C579" s="21" t="str">
        <v/>
      </c>
      <c r="D579" s="21" t="str">
        <v/>
      </c>
      <c r="E579" s="21" t="str">
        <v/>
      </c>
      <c r="F579" s="21" t="str">
        <v/>
      </c>
      <c r="G579" s="21" t="str">
        <v/>
      </c>
      <c r="H579" s="21" t="str">
        <v/>
      </c>
      <c r="I579" s="21" t="str">
        <v/>
      </c>
      <c r="J579" s="21" t="str">
        <v/>
      </c>
      <c r="K579" s="21" t="str">
        <v/>
      </c>
      <c r="L579" s="23" t="str">
        <f t="shared" si="48"/>
        <v/>
      </c>
      <c r="M579" s="24" t="str">
        <f t="shared" si="49"/>
        <v/>
      </c>
      <c r="N579" s="15" t="str">
        <f t="shared" si="50"/>
        <v/>
      </c>
      <c r="O579" s="23" t="str">
        <f t="shared" si="51"/>
        <v/>
      </c>
      <c r="P579" s="23" t="str">
        <f>IF(B579="","",
IF(NOT(ISNUMBER(H579)),"Vắng",
IF(C579=1,IF(INDEX(Source!$A$1:$Q$1000,MATCH('Chi tiết'!B579,Source!$B$1:$B$1000,0),16)&lt;'Báo cáo'!$C$5,"Đi làm","Chốt trễ"),
IF(AND(C579=2,O579="Chốt trễ"),IF(INDEX(Source!$A$1:$Q$1000,MATCH('Chi tiết'!B579,Source!$B$1:$B$1000,0)+1,16)&lt;'Báo cáo'!$C$5,"Đi làm","Chốt trễ"),
IF(AND(C579=12,O579="Đi làm"),IF(INDEX(Source!$A$1:$Q$1000,MATCH('Chi tiết'!B579,Source!$B$1:$B$1000,0)+COUNTIFS(Source!$B$1:$B$1000,B579,Source!$Q$1:$Q$1000,"Sáng"),16)&lt;'Báo cáo'!$C$5,"Đi làm","Chốt trễ"),IF(O579="Chốt trễ",IF(INDEX(Source!$A$1:$Q$1000,MATCH('Chi tiết'!B579,Source!$B$1:$B$1000,0)+1,16)&lt;'Báo cáo'!$C$5,"Đi làm","Chốt trễ"),IF(INDEX(Source!$A$1:$Q$1000,MATCH('Chi tiết'!B579,Source!$B$1:$B$1000,0)+COUNTIFS(Source!$B$1:$B$1000,B579,Source!$Q$1:$Q$1000,"Sáng"),16)&lt;'Báo cáo'!$C$5,"Đi làm","Chốt trễ")))))))</f>
        <v/>
      </c>
      <c r="Q579" s="23" t="str">
        <f t="shared" si="52"/>
        <v/>
      </c>
      <c r="R579" s="14" t="str">
        <f t="shared" si="53"/>
        <v/>
      </c>
      <c r="S579" t="str">
        <f>IF(OR(_xlfn.NUMBERVALUE(E579)&gt;='Báo cáo'!$C$6,_xlfn.NUMBERVALUE(I579)&gt;='Báo cáo'!$C$6),CONCATENATE(_xlfn.NUMBERVALUE(E579),"/",_xlfn.NUMBERVALUE(I579)),"")</f>
        <v/>
      </c>
      <c r="T579" t="str">
        <f>IF(Q579="Vắng","",IF(M579&lt;='Báo cáo'!$C$7,M579,""))</f>
        <v/>
      </c>
      <c r="U579" t="str">
        <f ca="1">IF(COUNTIFS(Source!$B$1:$B$1000,'Chi tiết'!B579,Source!$S$1:$S$1000,"Có")=0,"",INDEX(Source!$A$1:$S$1000,MATCH('Chi tiết'!B579,Source!$B$1:$B$1000,0)-1+MATCH("Có",INDIRECT("Source!S"&amp;MATCH('Chi tiết'!B579,Source!$B$1:$B$1000,0)&amp;":S"&amp;MATCH('Chi tiết'!B579,Source!$B$1:$B$1000,0)+COUNTIF(Source!$B$1:$B$1000,'Chi tiết'!B579)),0),1))</f>
        <v/>
      </c>
      <c r="V579" s="2" t="str">
        <f>IF(B577="","",IF(N579&lt;='Báo cáo'!$C$9,N579,""))</f>
        <v/>
      </c>
    </row>
    <row r="580" spans="1:22" x14ac:dyDescent="0.25">
      <c r="A580" t="str">
        <v/>
      </c>
      <c r="B580" t="str">
        <v/>
      </c>
      <c r="C580" s="21" t="str">
        <v/>
      </c>
      <c r="D580" s="21" t="str">
        <v/>
      </c>
      <c r="E580" s="21" t="str">
        <v/>
      </c>
      <c r="F580" s="21" t="str">
        <v/>
      </c>
      <c r="G580" s="21" t="str">
        <v/>
      </c>
      <c r="H580" s="21" t="str">
        <v/>
      </c>
      <c r="I580" s="21" t="str">
        <v/>
      </c>
      <c r="J580" s="21" t="str">
        <v/>
      </c>
      <c r="K580" s="21" t="str">
        <v/>
      </c>
      <c r="L580" s="23" t="str">
        <f t="shared" ref="L580:L643" si="54">IF(AND(D580="",H580=""),"",IF(OR(D580="",H580=""),_xlfn.NUMBERVALUE(D580)+_xlfn.NUMBERVALUE(H580),IFERROR(D580+H580,"")))</f>
        <v/>
      </c>
      <c r="M580" s="24" t="str">
        <f t="shared" ref="M580:M643" si="55">IF(AND(E580="",I580=""),"",IF(OR(E580="",I580=""),_xlfn.NUMBERVALUE(E580)+_xlfn.NUMBERVALUE(I580),IFERROR(E580+I580,"")))</f>
        <v/>
      </c>
      <c r="N580" s="15" t="str">
        <f t="shared" ref="N580:N643" si="56">IFERROR(M580/L580,"")</f>
        <v/>
      </c>
      <c r="O580" s="23" t="str">
        <f t="shared" ref="O580:O643" si="57">IF(B580="","",IF(C580&gt;=2,
IF(ISNUMBER(D580),"Đi làm","Chốt trễ"),
IF(C580=1,
IF(ISNUMBER(D580),"Đi làm","Vắng"),
"Vắng")))</f>
        <v/>
      </c>
      <c r="P580" s="23" t="str">
        <f>IF(B580="","",
IF(NOT(ISNUMBER(H580)),"Vắng",
IF(C580=1,IF(INDEX(Source!$A$1:$Q$1000,MATCH('Chi tiết'!B580,Source!$B$1:$B$1000,0),16)&lt;'Báo cáo'!$C$5,"Đi làm","Chốt trễ"),
IF(AND(C580=2,O580="Chốt trễ"),IF(INDEX(Source!$A$1:$Q$1000,MATCH('Chi tiết'!B580,Source!$B$1:$B$1000,0)+1,16)&lt;'Báo cáo'!$C$5,"Đi làm","Chốt trễ"),
IF(AND(C580=12,O580="Đi làm"),IF(INDEX(Source!$A$1:$Q$1000,MATCH('Chi tiết'!B580,Source!$B$1:$B$1000,0)+COUNTIFS(Source!$B$1:$B$1000,B580,Source!$Q$1:$Q$1000,"Sáng"),16)&lt;'Báo cáo'!$C$5,"Đi làm","Chốt trễ"),IF(O580="Chốt trễ",IF(INDEX(Source!$A$1:$Q$1000,MATCH('Chi tiết'!B580,Source!$B$1:$B$1000,0)+1,16)&lt;'Báo cáo'!$C$5,"Đi làm","Chốt trễ"),IF(INDEX(Source!$A$1:$Q$1000,MATCH('Chi tiết'!B580,Source!$B$1:$B$1000,0)+COUNTIFS(Source!$B$1:$B$1000,B580,Source!$Q$1:$Q$1000,"Sáng"),16)&lt;'Báo cáo'!$C$5,"Đi làm","Chốt trễ")))))))</f>
        <v/>
      </c>
      <c r="Q580" s="23" t="str">
        <f t="shared" ref="Q580:Q643" si="58">IF(B580="","",IF(C580=0,"Vắng","Đi làm"))</f>
        <v/>
      </c>
      <c r="R580" s="14" t="str">
        <f t="shared" ref="R580:R643" si="59">IF(B580="","",IF(Q580="Vắng","Vắng",IF(OR(O580="Chốt trễ",P580="Chốt trễ"),"Trễ giờ","Đúng giờ")))</f>
        <v/>
      </c>
      <c r="S580" t="str">
        <f>IF(OR(_xlfn.NUMBERVALUE(E580)&gt;='Báo cáo'!$C$6,_xlfn.NUMBERVALUE(I580)&gt;='Báo cáo'!$C$6),CONCATENATE(_xlfn.NUMBERVALUE(E580),"/",_xlfn.NUMBERVALUE(I580)),"")</f>
        <v/>
      </c>
      <c r="T580" t="str">
        <f>IF(Q580="Vắng","",IF(M580&lt;='Báo cáo'!$C$7,M580,""))</f>
        <v/>
      </c>
      <c r="U580" t="str">
        <f ca="1">IF(COUNTIFS(Source!$B$1:$B$1000,'Chi tiết'!B580,Source!$S$1:$S$1000,"Có")=0,"",INDEX(Source!$A$1:$S$1000,MATCH('Chi tiết'!B580,Source!$B$1:$B$1000,0)-1+MATCH("Có",INDIRECT("Source!S"&amp;MATCH('Chi tiết'!B580,Source!$B$1:$B$1000,0)&amp;":S"&amp;MATCH('Chi tiết'!B580,Source!$B$1:$B$1000,0)+COUNTIF(Source!$B$1:$B$1000,'Chi tiết'!B580)),0),1))</f>
        <v/>
      </c>
      <c r="V580" s="2" t="str">
        <f>IF(B578="","",IF(N580&lt;='Báo cáo'!$C$9,N580,""))</f>
        <v/>
      </c>
    </row>
    <row r="581" spans="1:22" x14ac:dyDescent="0.25">
      <c r="A581" t="str">
        <v/>
      </c>
      <c r="B581" t="str">
        <v/>
      </c>
      <c r="C581" s="21" t="str">
        <v/>
      </c>
      <c r="D581" s="21" t="str">
        <v/>
      </c>
      <c r="E581" s="21" t="str">
        <v/>
      </c>
      <c r="F581" s="21" t="str">
        <v/>
      </c>
      <c r="G581" s="21" t="str">
        <v/>
      </c>
      <c r="H581" s="21" t="str">
        <v/>
      </c>
      <c r="I581" s="21" t="str">
        <v/>
      </c>
      <c r="J581" s="21" t="str">
        <v/>
      </c>
      <c r="K581" s="21" t="str">
        <v/>
      </c>
      <c r="L581" s="23" t="str">
        <f t="shared" si="54"/>
        <v/>
      </c>
      <c r="M581" s="24" t="str">
        <f t="shared" si="55"/>
        <v/>
      </c>
      <c r="N581" s="15" t="str">
        <f t="shared" si="56"/>
        <v/>
      </c>
      <c r="O581" s="23" t="str">
        <f t="shared" si="57"/>
        <v/>
      </c>
      <c r="P581" s="23" t="str">
        <f>IF(B581="","",
IF(NOT(ISNUMBER(H581)),"Vắng",
IF(C581=1,IF(INDEX(Source!$A$1:$Q$1000,MATCH('Chi tiết'!B581,Source!$B$1:$B$1000,0),16)&lt;'Báo cáo'!$C$5,"Đi làm","Chốt trễ"),
IF(AND(C581=2,O581="Chốt trễ"),IF(INDEX(Source!$A$1:$Q$1000,MATCH('Chi tiết'!B581,Source!$B$1:$B$1000,0)+1,16)&lt;'Báo cáo'!$C$5,"Đi làm","Chốt trễ"),
IF(AND(C581=12,O581="Đi làm"),IF(INDEX(Source!$A$1:$Q$1000,MATCH('Chi tiết'!B581,Source!$B$1:$B$1000,0)+COUNTIFS(Source!$B$1:$B$1000,B581,Source!$Q$1:$Q$1000,"Sáng"),16)&lt;'Báo cáo'!$C$5,"Đi làm","Chốt trễ"),IF(O581="Chốt trễ",IF(INDEX(Source!$A$1:$Q$1000,MATCH('Chi tiết'!B581,Source!$B$1:$B$1000,0)+1,16)&lt;'Báo cáo'!$C$5,"Đi làm","Chốt trễ"),IF(INDEX(Source!$A$1:$Q$1000,MATCH('Chi tiết'!B581,Source!$B$1:$B$1000,0)+COUNTIFS(Source!$B$1:$B$1000,B581,Source!$Q$1:$Q$1000,"Sáng"),16)&lt;'Báo cáo'!$C$5,"Đi làm","Chốt trễ")))))))</f>
        <v/>
      </c>
      <c r="Q581" s="23" t="str">
        <f t="shared" si="58"/>
        <v/>
      </c>
      <c r="R581" s="14" t="str">
        <f t="shared" si="59"/>
        <v/>
      </c>
      <c r="S581" t="str">
        <f>IF(OR(_xlfn.NUMBERVALUE(E581)&gt;='Báo cáo'!$C$6,_xlfn.NUMBERVALUE(I581)&gt;='Báo cáo'!$C$6),CONCATENATE(_xlfn.NUMBERVALUE(E581),"/",_xlfn.NUMBERVALUE(I581)),"")</f>
        <v/>
      </c>
      <c r="T581" t="str">
        <f>IF(Q581="Vắng","",IF(M581&lt;='Báo cáo'!$C$7,M581,""))</f>
        <v/>
      </c>
      <c r="U581" t="str">
        <f ca="1">IF(COUNTIFS(Source!$B$1:$B$1000,'Chi tiết'!B581,Source!$S$1:$S$1000,"Có")=0,"",INDEX(Source!$A$1:$S$1000,MATCH('Chi tiết'!B581,Source!$B$1:$B$1000,0)-1+MATCH("Có",INDIRECT("Source!S"&amp;MATCH('Chi tiết'!B581,Source!$B$1:$B$1000,0)&amp;":S"&amp;MATCH('Chi tiết'!B581,Source!$B$1:$B$1000,0)+COUNTIF(Source!$B$1:$B$1000,'Chi tiết'!B581)),0),1))</f>
        <v/>
      </c>
      <c r="V581" s="2" t="str">
        <f>IF(B579="","",IF(N581&lt;='Báo cáo'!$C$9,N581,""))</f>
        <v/>
      </c>
    </row>
    <row r="582" spans="1:22" x14ac:dyDescent="0.25">
      <c r="A582" t="str">
        <v/>
      </c>
      <c r="B582" t="str">
        <v/>
      </c>
      <c r="C582" s="21" t="str">
        <v/>
      </c>
      <c r="D582" s="21" t="str">
        <v/>
      </c>
      <c r="E582" s="21" t="str">
        <v/>
      </c>
      <c r="F582" s="21" t="str">
        <v/>
      </c>
      <c r="G582" s="21" t="str">
        <v/>
      </c>
      <c r="H582" s="21" t="str">
        <v/>
      </c>
      <c r="I582" s="21" t="str">
        <v/>
      </c>
      <c r="J582" s="21" t="str">
        <v/>
      </c>
      <c r="K582" s="21" t="str">
        <v/>
      </c>
      <c r="L582" s="23" t="str">
        <f t="shared" si="54"/>
        <v/>
      </c>
      <c r="M582" s="24" t="str">
        <f t="shared" si="55"/>
        <v/>
      </c>
      <c r="N582" s="15" t="str">
        <f t="shared" si="56"/>
        <v/>
      </c>
      <c r="O582" s="23" t="str">
        <f t="shared" si="57"/>
        <v/>
      </c>
      <c r="P582" s="23" t="str">
        <f>IF(B582="","",
IF(NOT(ISNUMBER(H582)),"Vắng",
IF(C582=1,IF(INDEX(Source!$A$1:$Q$1000,MATCH('Chi tiết'!B582,Source!$B$1:$B$1000,0),16)&lt;'Báo cáo'!$C$5,"Đi làm","Chốt trễ"),
IF(AND(C582=2,O582="Chốt trễ"),IF(INDEX(Source!$A$1:$Q$1000,MATCH('Chi tiết'!B582,Source!$B$1:$B$1000,0)+1,16)&lt;'Báo cáo'!$C$5,"Đi làm","Chốt trễ"),
IF(AND(C582=12,O582="Đi làm"),IF(INDEX(Source!$A$1:$Q$1000,MATCH('Chi tiết'!B582,Source!$B$1:$B$1000,0)+COUNTIFS(Source!$B$1:$B$1000,B582,Source!$Q$1:$Q$1000,"Sáng"),16)&lt;'Báo cáo'!$C$5,"Đi làm","Chốt trễ"),IF(O582="Chốt trễ",IF(INDEX(Source!$A$1:$Q$1000,MATCH('Chi tiết'!B582,Source!$B$1:$B$1000,0)+1,16)&lt;'Báo cáo'!$C$5,"Đi làm","Chốt trễ"),IF(INDEX(Source!$A$1:$Q$1000,MATCH('Chi tiết'!B582,Source!$B$1:$B$1000,0)+COUNTIFS(Source!$B$1:$B$1000,B582,Source!$Q$1:$Q$1000,"Sáng"),16)&lt;'Báo cáo'!$C$5,"Đi làm","Chốt trễ")))))))</f>
        <v/>
      </c>
      <c r="Q582" s="23" t="str">
        <f t="shared" si="58"/>
        <v/>
      </c>
      <c r="R582" s="14" t="str">
        <f t="shared" si="59"/>
        <v/>
      </c>
      <c r="S582" t="str">
        <f>IF(OR(_xlfn.NUMBERVALUE(E582)&gt;='Báo cáo'!$C$6,_xlfn.NUMBERVALUE(I582)&gt;='Báo cáo'!$C$6),CONCATENATE(_xlfn.NUMBERVALUE(E582),"/",_xlfn.NUMBERVALUE(I582)),"")</f>
        <v/>
      </c>
      <c r="T582" t="str">
        <f>IF(Q582="Vắng","",IF(M582&lt;='Báo cáo'!$C$7,M582,""))</f>
        <v/>
      </c>
      <c r="U582" t="str">
        <f ca="1">IF(COUNTIFS(Source!$B$1:$B$1000,'Chi tiết'!B582,Source!$S$1:$S$1000,"Có")=0,"",INDEX(Source!$A$1:$S$1000,MATCH('Chi tiết'!B582,Source!$B$1:$B$1000,0)-1+MATCH("Có",INDIRECT("Source!S"&amp;MATCH('Chi tiết'!B582,Source!$B$1:$B$1000,0)&amp;":S"&amp;MATCH('Chi tiết'!B582,Source!$B$1:$B$1000,0)+COUNTIF(Source!$B$1:$B$1000,'Chi tiết'!B582)),0),1))</f>
        <v/>
      </c>
      <c r="V582" s="2" t="str">
        <f>IF(B580="","",IF(N582&lt;='Báo cáo'!$C$9,N582,""))</f>
        <v/>
      </c>
    </row>
    <row r="583" spans="1:22" x14ac:dyDescent="0.25">
      <c r="A583" t="str">
        <v/>
      </c>
      <c r="B583" t="str">
        <v/>
      </c>
      <c r="C583" s="21" t="str">
        <v/>
      </c>
      <c r="D583" s="21" t="str">
        <v/>
      </c>
      <c r="E583" s="21" t="str">
        <v/>
      </c>
      <c r="F583" s="21" t="str">
        <v/>
      </c>
      <c r="G583" s="21" t="str">
        <v/>
      </c>
      <c r="H583" s="21" t="str">
        <v/>
      </c>
      <c r="I583" s="21" t="str">
        <v/>
      </c>
      <c r="J583" s="21" t="str">
        <v/>
      </c>
      <c r="K583" s="21" t="str">
        <v/>
      </c>
      <c r="L583" s="23" t="str">
        <f t="shared" si="54"/>
        <v/>
      </c>
      <c r="M583" s="24" t="str">
        <f t="shared" si="55"/>
        <v/>
      </c>
      <c r="N583" s="15" t="str">
        <f t="shared" si="56"/>
        <v/>
      </c>
      <c r="O583" s="23" t="str">
        <f t="shared" si="57"/>
        <v/>
      </c>
      <c r="P583" s="23" t="str">
        <f>IF(B583="","",
IF(NOT(ISNUMBER(H583)),"Vắng",
IF(C583=1,IF(INDEX(Source!$A$1:$Q$1000,MATCH('Chi tiết'!B583,Source!$B$1:$B$1000,0),16)&lt;'Báo cáo'!$C$5,"Đi làm","Chốt trễ"),
IF(AND(C583=2,O583="Chốt trễ"),IF(INDEX(Source!$A$1:$Q$1000,MATCH('Chi tiết'!B583,Source!$B$1:$B$1000,0)+1,16)&lt;'Báo cáo'!$C$5,"Đi làm","Chốt trễ"),
IF(AND(C583=12,O583="Đi làm"),IF(INDEX(Source!$A$1:$Q$1000,MATCH('Chi tiết'!B583,Source!$B$1:$B$1000,0)+COUNTIFS(Source!$B$1:$B$1000,B583,Source!$Q$1:$Q$1000,"Sáng"),16)&lt;'Báo cáo'!$C$5,"Đi làm","Chốt trễ"),IF(O583="Chốt trễ",IF(INDEX(Source!$A$1:$Q$1000,MATCH('Chi tiết'!B583,Source!$B$1:$B$1000,0)+1,16)&lt;'Báo cáo'!$C$5,"Đi làm","Chốt trễ"),IF(INDEX(Source!$A$1:$Q$1000,MATCH('Chi tiết'!B583,Source!$B$1:$B$1000,0)+COUNTIFS(Source!$B$1:$B$1000,B583,Source!$Q$1:$Q$1000,"Sáng"),16)&lt;'Báo cáo'!$C$5,"Đi làm","Chốt trễ")))))))</f>
        <v/>
      </c>
      <c r="Q583" s="23" t="str">
        <f t="shared" si="58"/>
        <v/>
      </c>
      <c r="R583" s="14" t="str">
        <f t="shared" si="59"/>
        <v/>
      </c>
      <c r="S583" t="str">
        <f>IF(OR(_xlfn.NUMBERVALUE(E583)&gt;='Báo cáo'!$C$6,_xlfn.NUMBERVALUE(I583)&gt;='Báo cáo'!$C$6),CONCATENATE(_xlfn.NUMBERVALUE(E583),"/",_xlfn.NUMBERVALUE(I583)),"")</f>
        <v/>
      </c>
      <c r="T583" t="str">
        <f>IF(Q583="Vắng","",IF(M583&lt;='Báo cáo'!$C$7,M583,""))</f>
        <v/>
      </c>
      <c r="U583" t="str">
        <f ca="1">IF(COUNTIFS(Source!$B$1:$B$1000,'Chi tiết'!B583,Source!$S$1:$S$1000,"Có")=0,"",INDEX(Source!$A$1:$S$1000,MATCH('Chi tiết'!B583,Source!$B$1:$B$1000,0)-1+MATCH("Có",INDIRECT("Source!S"&amp;MATCH('Chi tiết'!B583,Source!$B$1:$B$1000,0)&amp;":S"&amp;MATCH('Chi tiết'!B583,Source!$B$1:$B$1000,0)+COUNTIF(Source!$B$1:$B$1000,'Chi tiết'!B583)),0),1))</f>
        <v/>
      </c>
      <c r="V583" s="2" t="str">
        <f>IF(B581="","",IF(N583&lt;='Báo cáo'!$C$9,N583,""))</f>
        <v/>
      </c>
    </row>
    <row r="584" spans="1:22" x14ac:dyDescent="0.25">
      <c r="A584" t="str">
        <v/>
      </c>
      <c r="B584" t="str">
        <v/>
      </c>
      <c r="C584" s="21" t="str">
        <v/>
      </c>
      <c r="D584" s="21" t="str">
        <v/>
      </c>
      <c r="E584" s="21" t="str">
        <v/>
      </c>
      <c r="F584" s="21" t="str">
        <v/>
      </c>
      <c r="G584" s="21" t="str">
        <v/>
      </c>
      <c r="H584" s="21" t="str">
        <v/>
      </c>
      <c r="I584" s="21" t="str">
        <v/>
      </c>
      <c r="J584" s="21" t="str">
        <v/>
      </c>
      <c r="K584" s="21" t="str">
        <v/>
      </c>
      <c r="L584" s="23" t="str">
        <f t="shared" si="54"/>
        <v/>
      </c>
      <c r="M584" s="24" t="str">
        <f t="shared" si="55"/>
        <v/>
      </c>
      <c r="N584" s="15" t="str">
        <f t="shared" si="56"/>
        <v/>
      </c>
      <c r="O584" s="23" t="str">
        <f t="shared" si="57"/>
        <v/>
      </c>
      <c r="P584" s="23" t="str">
        <f>IF(B584="","",
IF(NOT(ISNUMBER(H584)),"Vắng",
IF(C584=1,IF(INDEX(Source!$A$1:$Q$1000,MATCH('Chi tiết'!B584,Source!$B$1:$B$1000,0),16)&lt;'Báo cáo'!$C$5,"Đi làm","Chốt trễ"),
IF(AND(C584=2,O584="Chốt trễ"),IF(INDEX(Source!$A$1:$Q$1000,MATCH('Chi tiết'!B584,Source!$B$1:$B$1000,0)+1,16)&lt;'Báo cáo'!$C$5,"Đi làm","Chốt trễ"),
IF(AND(C584=12,O584="Đi làm"),IF(INDEX(Source!$A$1:$Q$1000,MATCH('Chi tiết'!B584,Source!$B$1:$B$1000,0)+COUNTIFS(Source!$B$1:$B$1000,B584,Source!$Q$1:$Q$1000,"Sáng"),16)&lt;'Báo cáo'!$C$5,"Đi làm","Chốt trễ"),IF(O584="Chốt trễ",IF(INDEX(Source!$A$1:$Q$1000,MATCH('Chi tiết'!B584,Source!$B$1:$B$1000,0)+1,16)&lt;'Báo cáo'!$C$5,"Đi làm","Chốt trễ"),IF(INDEX(Source!$A$1:$Q$1000,MATCH('Chi tiết'!B584,Source!$B$1:$B$1000,0)+COUNTIFS(Source!$B$1:$B$1000,B584,Source!$Q$1:$Q$1000,"Sáng"),16)&lt;'Báo cáo'!$C$5,"Đi làm","Chốt trễ")))))))</f>
        <v/>
      </c>
      <c r="Q584" s="23" t="str">
        <f t="shared" si="58"/>
        <v/>
      </c>
      <c r="R584" s="14" t="str">
        <f t="shared" si="59"/>
        <v/>
      </c>
      <c r="S584" t="str">
        <f>IF(OR(_xlfn.NUMBERVALUE(E584)&gt;='Báo cáo'!$C$6,_xlfn.NUMBERVALUE(I584)&gt;='Báo cáo'!$C$6),CONCATENATE(_xlfn.NUMBERVALUE(E584),"/",_xlfn.NUMBERVALUE(I584)),"")</f>
        <v/>
      </c>
      <c r="T584" t="str">
        <f>IF(Q584="Vắng","",IF(M584&lt;='Báo cáo'!$C$7,M584,""))</f>
        <v/>
      </c>
      <c r="U584" t="str">
        <f ca="1">IF(COUNTIFS(Source!$B$1:$B$1000,'Chi tiết'!B584,Source!$S$1:$S$1000,"Có")=0,"",INDEX(Source!$A$1:$S$1000,MATCH('Chi tiết'!B584,Source!$B$1:$B$1000,0)-1+MATCH("Có",INDIRECT("Source!S"&amp;MATCH('Chi tiết'!B584,Source!$B$1:$B$1000,0)&amp;":S"&amp;MATCH('Chi tiết'!B584,Source!$B$1:$B$1000,0)+COUNTIF(Source!$B$1:$B$1000,'Chi tiết'!B584)),0),1))</f>
        <v/>
      </c>
      <c r="V584" s="2" t="str">
        <f>IF(B582="","",IF(N584&lt;='Báo cáo'!$C$9,N584,""))</f>
        <v/>
      </c>
    </row>
    <row r="585" spans="1:22" x14ac:dyDescent="0.25">
      <c r="A585" t="str">
        <v/>
      </c>
      <c r="B585" t="str">
        <v/>
      </c>
      <c r="C585" s="21" t="str">
        <v/>
      </c>
      <c r="D585" s="21" t="str">
        <v/>
      </c>
      <c r="E585" s="21" t="str">
        <v/>
      </c>
      <c r="F585" s="21" t="str">
        <v/>
      </c>
      <c r="G585" s="21" t="str">
        <v/>
      </c>
      <c r="H585" s="21" t="str">
        <v/>
      </c>
      <c r="I585" s="21" t="str">
        <v/>
      </c>
      <c r="J585" s="21" t="str">
        <v/>
      </c>
      <c r="K585" s="21" t="str">
        <v/>
      </c>
      <c r="L585" s="23" t="str">
        <f t="shared" si="54"/>
        <v/>
      </c>
      <c r="M585" s="24" t="str">
        <f t="shared" si="55"/>
        <v/>
      </c>
      <c r="N585" s="15" t="str">
        <f t="shared" si="56"/>
        <v/>
      </c>
      <c r="O585" s="23" t="str">
        <f t="shared" si="57"/>
        <v/>
      </c>
      <c r="P585" s="23" t="str">
        <f>IF(B585="","",
IF(NOT(ISNUMBER(H585)),"Vắng",
IF(C585=1,IF(INDEX(Source!$A$1:$Q$1000,MATCH('Chi tiết'!B585,Source!$B$1:$B$1000,0),16)&lt;'Báo cáo'!$C$5,"Đi làm","Chốt trễ"),
IF(AND(C585=2,O585="Chốt trễ"),IF(INDEX(Source!$A$1:$Q$1000,MATCH('Chi tiết'!B585,Source!$B$1:$B$1000,0)+1,16)&lt;'Báo cáo'!$C$5,"Đi làm","Chốt trễ"),
IF(AND(C585=12,O585="Đi làm"),IF(INDEX(Source!$A$1:$Q$1000,MATCH('Chi tiết'!B585,Source!$B$1:$B$1000,0)+COUNTIFS(Source!$B$1:$B$1000,B585,Source!$Q$1:$Q$1000,"Sáng"),16)&lt;'Báo cáo'!$C$5,"Đi làm","Chốt trễ"),IF(O585="Chốt trễ",IF(INDEX(Source!$A$1:$Q$1000,MATCH('Chi tiết'!B585,Source!$B$1:$B$1000,0)+1,16)&lt;'Báo cáo'!$C$5,"Đi làm","Chốt trễ"),IF(INDEX(Source!$A$1:$Q$1000,MATCH('Chi tiết'!B585,Source!$B$1:$B$1000,0)+COUNTIFS(Source!$B$1:$B$1000,B585,Source!$Q$1:$Q$1000,"Sáng"),16)&lt;'Báo cáo'!$C$5,"Đi làm","Chốt trễ")))))))</f>
        <v/>
      </c>
      <c r="Q585" s="23" t="str">
        <f t="shared" si="58"/>
        <v/>
      </c>
      <c r="R585" s="14" t="str">
        <f t="shared" si="59"/>
        <v/>
      </c>
      <c r="S585" t="str">
        <f>IF(OR(_xlfn.NUMBERVALUE(E585)&gt;='Báo cáo'!$C$6,_xlfn.NUMBERVALUE(I585)&gt;='Báo cáo'!$C$6),CONCATENATE(_xlfn.NUMBERVALUE(E585),"/",_xlfn.NUMBERVALUE(I585)),"")</f>
        <v/>
      </c>
      <c r="T585" t="str">
        <f>IF(Q585="Vắng","",IF(M585&lt;='Báo cáo'!$C$7,M585,""))</f>
        <v/>
      </c>
      <c r="U585" t="str">
        <f ca="1">IF(COUNTIFS(Source!$B$1:$B$1000,'Chi tiết'!B585,Source!$S$1:$S$1000,"Có")=0,"",INDEX(Source!$A$1:$S$1000,MATCH('Chi tiết'!B585,Source!$B$1:$B$1000,0)-1+MATCH("Có",INDIRECT("Source!S"&amp;MATCH('Chi tiết'!B585,Source!$B$1:$B$1000,0)&amp;":S"&amp;MATCH('Chi tiết'!B585,Source!$B$1:$B$1000,0)+COUNTIF(Source!$B$1:$B$1000,'Chi tiết'!B585)),0),1))</f>
        <v/>
      </c>
      <c r="V585" s="2" t="str">
        <f>IF(B583="","",IF(N585&lt;='Báo cáo'!$C$9,N585,""))</f>
        <v/>
      </c>
    </row>
    <row r="586" spans="1:22" x14ac:dyDescent="0.25">
      <c r="A586" t="str">
        <v/>
      </c>
      <c r="B586" t="str">
        <v/>
      </c>
      <c r="C586" s="21" t="str">
        <v/>
      </c>
      <c r="D586" s="21" t="str">
        <v/>
      </c>
      <c r="E586" s="21" t="str">
        <v/>
      </c>
      <c r="F586" s="21" t="str">
        <v/>
      </c>
      <c r="G586" s="21" t="str">
        <v/>
      </c>
      <c r="H586" s="21" t="str">
        <v/>
      </c>
      <c r="I586" s="21" t="str">
        <v/>
      </c>
      <c r="J586" s="21" t="str">
        <v/>
      </c>
      <c r="K586" s="21" t="str">
        <v/>
      </c>
      <c r="L586" s="23" t="str">
        <f t="shared" si="54"/>
        <v/>
      </c>
      <c r="M586" s="24" t="str">
        <f t="shared" si="55"/>
        <v/>
      </c>
      <c r="N586" s="15" t="str">
        <f t="shared" si="56"/>
        <v/>
      </c>
      <c r="O586" s="23" t="str">
        <f t="shared" si="57"/>
        <v/>
      </c>
      <c r="P586" s="23" t="str">
        <f>IF(B586="","",
IF(NOT(ISNUMBER(H586)),"Vắng",
IF(C586=1,IF(INDEX(Source!$A$1:$Q$1000,MATCH('Chi tiết'!B586,Source!$B$1:$B$1000,0),16)&lt;'Báo cáo'!$C$5,"Đi làm","Chốt trễ"),
IF(AND(C586=2,O586="Chốt trễ"),IF(INDEX(Source!$A$1:$Q$1000,MATCH('Chi tiết'!B586,Source!$B$1:$B$1000,0)+1,16)&lt;'Báo cáo'!$C$5,"Đi làm","Chốt trễ"),
IF(AND(C586=12,O586="Đi làm"),IF(INDEX(Source!$A$1:$Q$1000,MATCH('Chi tiết'!B586,Source!$B$1:$B$1000,0)+COUNTIFS(Source!$B$1:$B$1000,B586,Source!$Q$1:$Q$1000,"Sáng"),16)&lt;'Báo cáo'!$C$5,"Đi làm","Chốt trễ"),IF(O586="Chốt trễ",IF(INDEX(Source!$A$1:$Q$1000,MATCH('Chi tiết'!B586,Source!$B$1:$B$1000,0)+1,16)&lt;'Báo cáo'!$C$5,"Đi làm","Chốt trễ"),IF(INDEX(Source!$A$1:$Q$1000,MATCH('Chi tiết'!B586,Source!$B$1:$B$1000,0)+COUNTIFS(Source!$B$1:$B$1000,B586,Source!$Q$1:$Q$1000,"Sáng"),16)&lt;'Báo cáo'!$C$5,"Đi làm","Chốt trễ")))))))</f>
        <v/>
      </c>
      <c r="Q586" s="23" t="str">
        <f t="shared" si="58"/>
        <v/>
      </c>
      <c r="R586" s="14" t="str">
        <f t="shared" si="59"/>
        <v/>
      </c>
      <c r="S586" t="str">
        <f>IF(OR(_xlfn.NUMBERVALUE(E586)&gt;='Báo cáo'!$C$6,_xlfn.NUMBERVALUE(I586)&gt;='Báo cáo'!$C$6),CONCATENATE(_xlfn.NUMBERVALUE(E586),"/",_xlfn.NUMBERVALUE(I586)),"")</f>
        <v/>
      </c>
      <c r="T586" t="str">
        <f>IF(Q586="Vắng","",IF(M586&lt;='Báo cáo'!$C$7,M586,""))</f>
        <v/>
      </c>
      <c r="U586" t="str">
        <f ca="1">IF(COUNTIFS(Source!$B$1:$B$1000,'Chi tiết'!B586,Source!$S$1:$S$1000,"Có")=0,"",INDEX(Source!$A$1:$S$1000,MATCH('Chi tiết'!B586,Source!$B$1:$B$1000,0)-1+MATCH("Có",INDIRECT("Source!S"&amp;MATCH('Chi tiết'!B586,Source!$B$1:$B$1000,0)&amp;":S"&amp;MATCH('Chi tiết'!B586,Source!$B$1:$B$1000,0)+COUNTIF(Source!$B$1:$B$1000,'Chi tiết'!B586)),0),1))</f>
        <v/>
      </c>
      <c r="V586" s="2" t="str">
        <f>IF(B584="","",IF(N586&lt;='Báo cáo'!$C$9,N586,""))</f>
        <v/>
      </c>
    </row>
    <row r="587" spans="1:22" x14ac:dyDescent="0.25">
      <c r="A587" t="str">
        <v/>
      </c>
      <c r="B587" t="str">
        <v/>
      </c>
      <c r="C587" s="21" t="str">
        <v/>
      </c>
      <c r="D587" s="21" t="str">
        <v/>
      </c>
      <c r="E587" s="21" t="str">
        <v/>
      </c>
      <c r="F587" s="21" t="str">
        <v/>
      </c>
      <c r="G587" s="21" t="str">
        <v/>
      </c>
      <c r="H587" s="21" t="str">
        <v/>
      </c>
      <c r="I587" s="21" t="str">
        <v/>
      </c>
      <c r="J587" s="21" t="str">
        <v/>
      </c>
      <c r="K587" s="21" t="str">
        <v/>
      </c>
      <c r="L587" s="23" t="str">
        <f t="shared" si="54"/>
        <v/>
      </c>
      <c r="M587" s="24" t="str">
        <f t="shared" si="55"/>
        <v/>
      </c>
      <c r="N587" s="15" t="str">
        <f t="shared" si="56"/>
        <v/>
      </c>
      <c r="O587" s="23" t="str">
        <f t="shared" si="57"/>
        <v/>
      </c>
      <c r="P587" s="23" t="str">
        <f>IF(B587="","",
IF(NOT(ISNUMBER(H587)),"Vắng",
IF(C587=1,IF(INDEX(Source!$A$1:$Q$1000,MATCH('Chi tiết'!B587,Source!$B$1:$B$1000,0),16)&lt;'Báo cáo'!$C$5,"Đi làm","Chốt trễ"),
IF(AND(C587=2,O587="Chốt trễ"),IF(INDEX(Source!$A$1:$Q$1000,MATCH('Chi tiết'!B587,Source!$B$1:$B$1000,0)+1,16)&lt;'Báo cáo'!$C$5,"Đi làm","Chốt trễ"),
IF(AND(C587=12,O587="Đi làm"),IF(INDEX(Source!$A$1:$Q$1000,MATCH('Chi tiết'!B587,Source!$B$1:$B$1000,0)+COUNTIFS(Source!$B$1:$B$1000,B587,Source!$Q$1:$Q$1000,"Sáng"),16)&lt;'Báo cáo'!$C$5,"Đi làm","Chốt trễ"),IF(O587="Chốt trễ",IF(INDEX(Source!$A$1:$Q$1000,MATCH('Chi tiết'!B587,Source!$B$1:$B$1000,0)+1,16)&lt;'Báo cáo'!$C$5,"Đi làm","Chốt trễ"),IF(INDEX(Source!$A$1:$Q$1000,MATCH('Chi tiết'!B587,Source!$B$1:$B$1000,0)+COUNTIFS(Source!$B$1:$B$1000,B587,Source!$Q$1:$Q$1000,"Sáng"),16)&lt;'Báo cáo'!$C$5,"Đi làm","Chốt trễ")))))))</f>
        <v/>
      </c>
      <c r="Q587" s="23" t="str">
        <f t="shared" si="58"/>
        <v/>
      </c>
      <c r="R587" s="14" t="str">
        <f t="shared" si="59"/>
        <v/>
      </c>
      <c r="S587" t="str">
        <f>IF(OR(_xlfn.NUMBERVALUE(E587)&gt;='Báo cáo'!$C$6,_xlfn.NUMBERVALUE(I587)&gt;='Báo cáo'!$C$6),CONCATENATE(_xlfn.NUMBERVALUE(E587),"/",_xlfn.NUMBERVALUE(I587)),"")</f>
        <v/>
      </c>
      <c r="T587" t="str">
        <f>IF(Q587="Vắng","",IF(M587&lt;='Báo cáo'!$C$7,M587,""))</f>
        <v/>
      </c>
      <c r="U587" t="str">
        <f ca="1">IF(COUNTIFS(Source!$B$1:$B$1000,'Chi tiết'!B587,Source!$S$1:$S$1000,"Có")=0,"",INDEX(Source!$A$1:$S$1000,MATCH('Chi tiết'!B587,Source!$B$1:$B$1000,0)-1+MATCH("Có",INDIRECT("Source!S"&amp;MATCH('Chi tiết'!B587,Source!$B$1:$B$1000,0)&amp;":S"&amp;MATCH('Chi tiết'!B587,Source!$B$1:$B$1000,0)+COUNTIF(Source!$B$1:$B$1000,'Chi tiết'!B587)),0),1))</f>
        <v/>
      </c>
      <c r="V587" s="2" t="str">
        <f>IF(B585="","",IF(N587&lt;='Báo cáo'!$C$9,N587,""))</f>
        <v/>
      </c>
    </row>
    <row r="588" spans="1:22" x14ac:dyDescent="0.25">
      <c r="A588" t="str">
        <v/>
      </c>
      <c r="B588" t="str">
        <v/>
      </c>
      <c r="C588" s="21" t="str">
        <v/>
      </c>
      <c r="D588" s="21" t="str">
        <v/>
      </c>
      <c r="E588" s="21" t="str">
        <v/>
      </c>
      <c r="F588" s="21" t="str">
        <v/>
      </c>
      <c r="G588" s="21" t="str">
        <v/>
      </c>
      <c r="H588" s="21" t="str">
        <v/>
      </c>
      <c r="I588" s="21" t="str">
        <v/>
      </c>
      <c r="J588" s="21" t="str">
        <v/>
      </c>
      <c r="K588" s="21" t="str">
        <v/>
      </c>
      <c r="L588" s="23" t="str">
        <f t="shared" si="54"/>
        <v/>
      </c>
      <c r="M588" s="24" t="str">
        <f t="shared" si="55"/>
        <v/>
      </c>
      <c r="N588" s="15" t="str">
        <f t="shared" si="56"/>
        <v/>
      </c>
      <c r="O588" s="23" t="str">
        <f t="shared" si="57"/>
        <v/>
      </c>
      <c r="P588" s="23" t="str">
        <f>IF(B588="","",
IF(NOT(ISNUMBER(H588)),"Vắng",
IF(C588=1,IF(INDEX(Source!$A$1:$Q$1000,MATCH('Chi tiết'!B588,Source!$B$1:$B$1000,0),16)&lt;'Báo cáo'!$C$5,"Đi làm","Chốt trễ"),
IF(AND(C588=2,O588="Chốt trễ"),IF(INDEX(Source!$A$1:$Q$1000,MATCH('Chi tiết'!B588,Source!$B$1:$B$1000,0)+1,16)&lt;'Báo cáo'!$C$5,"Đi làm","Chốt trễ"),
IF(AND(C588=12,O588="Đi làm"),IF(INDEX(Source!$A$1:$Q$1000,MATCH('Chi tiết'!B588,Source!$B$1:$B$1000,0)+COUNTIFS(Source!$B$1:$B$1000,B588,Source!$Q$1:$Q$1000,"Sáng"),16)&lt;'Báo cáo'!$C$5,"Đi làm","Chốt trễ"),IF(O588="Chốt trễ",IF(INDEX(Source!$A$1:$Q$1000,MATCH('Chi tiết'!B588,Source!$B$1:$B$1000,0)+1,16)&lt;'Báo cáo'!$C$5,"Đi làm","Chốt trễ"),IF(INDEX(Source!$A$1:$Q$1000,MATCH('Chi tiết'!B588,Source!$B$1:$B$1000,0)+COUNTIFS(Source!$B$1:$B$1000,B588,Source!$Q$1:$Q$1000,"Sáng"),16)&lt;'Báo cáo'!$C$5,"Đi làm","Chốt trễ")))))))</f>
        <v/>
      </c>
      <c r="Q588" s="23" t="str">
        <f t="shared" si="58"/>
        <v/>
      </c>
      <c r="R588" s="14" t="str">
        <f t="shared" si="59"/>
        <v/>
      </c>
      <c r="S588" t="str">
        <f>IF(OR(_xlfn.NUMBERVALUE(E588)&gt;='Báo cáo'!$C$6,_xlfn.NUMBERVALUE(I588)&gt;='Báo cáo'!$C$6),CONCATENATE(_xlfn.NUMBERVALUE(E588),"/",_xlfn.NUMBERVALUE(I588)),"")</f>
        <v/>
      </c>
      <c r="T588" t="str">
        <f>IF(Q588="Vắng","",IF(M588&lt;='Báo cáo'!$C$7,M588,""))</f>
        <v/>
      </c>
      <c r="U588" t="str">
        <f ca="1">IF(COUNTIFS(Source!$B$1:$B$1000,'Chi tiết'!B588,Source!$S$1:$S$1000,"Có")=0,"",INDEX(Source!$A$1:$S$1000,MATCH('Chi tiết'!B588,Source!$B$1:$B$1000,0)-1+MATCH("Có",INDIRECT("Source!S"&amp;MATCH('Chi tiết'!B588,Source!$B$1:$B$1000,0)&amp;":S"&amp;MATCH('Chi tiết'!B588,Source!$B$1:$B$1000,0)+COUNTIF(Source!$B$1:$B$1000,'Chi tiết'!B588)),0),1))</f>
        <v/>
      </c>
      <c r="V588" s="2" t="str">
        <f>IF(B586="","",IF(N588&lt;='Báo cáo'!$C$9,N588,""))</f>
        <v/>
      </c>
    </row>
    <row r="589" spans="1:22" x14ac:dyDescent="0.25">
      <c r="A589" t="str">
        <v/>
      </c>
      <c r="B589" t="str">
        <v/>
      </c>
      <c r="C589" s="21" t="str">
        <v/>
      </c>
      <c r="D589" s="21" t="str">
        <v/>
      </c>
      <c r="E589" s="21" t="str">
        <v/>
      </c>
      <c r="F589" s="21" t="str">
        <v/>
      </c>
      <c r="G589" s="21" t="str">
        <v/>
      </c>
      <c r="H589" s="21" t="str">
        <v/>
      </c>
      <c r="I589" s="21" t="str">
        <v/>
      </c>
      <c r="J589" s="21" t="str">
        <v/>
      </c>
      <c r="K589" s="21" t="str">
        <v/>
      </c>
      <c r="L589" s="23" t="str">
        <f t="shared" si="54"/>
        <v/>
      </c>
      <c r="M589" s="24" t="str">
        <f t="shared" si="55"/>
        <v/>
      </c>
      <c r="N589" s="15" t="str">
        <f t="shared" si="56"/>
        <v/>
      </c>
      <c r="O589" s="23" t="str">
        <f t="shared" si="57"/>
        <v/>
      </c>
      <c r="P589" s="23" t="str">
        <f>IF(B589="","",
IF(NOT(ISNUMBER(H589)),"Vắng",
IF(C589=1,IF(INDEX(Source!$A$1:$Q$1000,MATCH('Chi tiết'!B589,Source!$B$1:$B$1000,0),16)&lt;'Báo cáo'!$C$5,"Đi làm","Chốt trễ"),
IF(AND(C589=2,O589="Chốt trễ"),IF(INDEX(Source!$A$1:$Q$1000,MATCH('Chi tiết'!B589,Source!$B$1:$B$1000,0)+1,16)&lt;'Báo cáo'!$C$5,"Đi làm","Chốt trễ"),
IF(AND(C589=12,O589="Đi làm"),IF(INDEX(Source!$A$1:$Q$1000,MATCH('Chi tiết'!B589,Source!$B$1:$B$1000,0)+COUNTIFS(Source!$B$1:$B$1000,B589,Source!$Q$1:$Q$1000,"Sáng"),16)&lt;'Báo cáo'!$C$5,"Đi làm","Chốt trễ"),IF(O589="Chốt trễ",IF(INDEX(Source!$A$1:$Q$1000,MATCH('Chi tiết'!B589,Source!$B$1:$B$1000,0)+1,16)&lt;'Báo cáo'!$C$5,"Đi làm","Chốt trễ"),IF(INDEX(Source!$A$1:$Q$1000,MATCH('Chi tiết'!B589,Source!$B$1:$B$1000,0)+COUNTIFS(Source!$B$1:$B$1000,B589,Source!$Q$1:$Q$1000,"Sáng"),16)&lt;'Báo cáo'!$C$5,"Đi làm","Chốt trễ")))))))</f>
        <v/>
      </c>
      <c r="Q589" s="23" t="str">
        <f t="shared" si="58"/>
        <v/>
      </c>
      <c r="R589" s="14" t="str">
        <f t="shared" si="59"/>
        <v/>
      </c>
      <c r="S589" t="str">
        <f>IF(OR(_xlfn.NUMBERVALUE(E589)&gt;='Báo cáo'!$C$6,_xlfn.NUMBERVALUE(I589)&gt;='Báo cáo'!$C$6),CONCATENATE(_xlfn.NUMBERVALUE(E589),"/",_xlfn.NUMBERVALUE(I589)),"")</f>
        <v/>
      </c>
      <c r="T589" t="str">
        <f>IF(Q589="Vắng","",IF(M589&lt;='Báo cáo'!$C$7,M589,""))</f>
        <v/>
      </c>
      <c r="U589" t="str">
        <f ca="1">IF(COUNTIFS(Source!$B$1:$B$1000,'Chi tiết'!B589,Source!$S$1:$S$1000,"Có")=0,"",INDEX(Source!$A$1:$S$1000,MATCH('Chi tiết'!B589,Source!$B$1:$B$1000,0)-1+MATCH("Có",INDIRECT("Source!S"&amp;MATCH('Chi tiết'!B589,Source!$B$1:$B$1000,0)&amp;":S"&amp;MATCH('Chi tiết'!B589,Source!$B$1:$B$1000,0)+COUNTIF(Source!$B$1:$B$1000,'Chi tiết'!B589)),0),1))</f>
        <v/>
      </c>
      <c r="V589" s="2" t="str">
        <f>IF(B587="","",IF(N589&lt;='Báo cáo'!$C$9,N589,""))</f>
        <v/>
      </c>
    </row>
    <row r="590" spans="1:22" x14ac:dyDescent="0.25">
      <c r="A590" t="str">
        <v/>
      </c>
      <c r="B590" t="str">
        <v/>
      </c>
      <c r="C590" s="21" t="str">
        <v/>
      </c>
      <c r="D590" s="21" t="str">
        <v/>
      </c>
      <c r="E590" s="21" t="str">
        <v/>
      </c>
      <c r="F590" s="21" t="str">
        <v/>
      </c>
      <c r="G590" s="21" t="str">
        <v/>
      </c>
      <c r="H590" s="21" t="str">
        <v/>
      </c>
      <c r="I590" s="21" t="str">
        <v/>
      </c>
      <c r="J590" s="21" t="str">
        <v/>
      </c>
      <c r="K590" s="21" t="str">
        <v/>
      </c>
      <c r="L590" s="23" t="str">
        <f t="shared" si="54"/>
        <v/>
      </c>
      <c r="M590" s="24" t="str">
        <f t="shared" si="55"/>
        <v/>
      </c>
      <c r="N590" s="15" t="str">
        <f t="shared" si="56"/>
        <v/>
      </c>
      <c r="O590" s="23" t="str">
        <f t="shared" si="57"/>
        <v/>
      </c>
      <c r="P590" s="23" t="str">
        <f>IF(B590="","",
IF(NOT(ISNUMBER(H590)),"Vắng",
IF(C590=1,IF(INDEX(Source!$A$1:$Q$1000,MATCH('Chi tiết'!B590,Source!$B$1:$B$1000,0),16)&lt;'Báo cáo'!$C$5,"Đi làm","Chốt trễ"),
IF(AND(C590=2,O590="Chốt trễ"),IF(INDEX(Source!$A$1:$Q$1000,MATCH('Chi tiết'!B590,Source!$B$1:$B$1000,0)+1,16)&lt;'Báo cáo'!$C$5,"Đi làm","Chốt trễ"),
IF(AND(C590=12,O590="Đi làm"),IF(INDEX(Source!$A$1:$Q$1000,MATCH('Chi tiết'!B590,Source!$B$1:$B$1000,0)+COUNTIFS(Source!$B$1:$B$1000,B590,Source!$Q$1:$Q$1000,"Sáng"),16)&lt;'Báo cáo'!$C$5,"Đi làm","Chốt trễ"),IF(O590="Chốt trễ",IF(INDEX(Source!$A$1:$Q$1000,MATCH('Chi tiết'!B590,Source!$B$1:$B$1000,0)+1,16)&lt;'Báo cáo'!$C$5,"Đi làm","Chốt trễ"),IF(INDEX(Source!$A$1:$Q$1000,MATCH('Chi tiết'!B590,Source!$B$1:$B$1000,0)+COUNTIFS(Source!$B$1:$B$1000,B590,Source!$Q$1:$Q$1000,"Sáng"),16)&lt;'Báo cáo'!$C$5,"Đi làm","Chốt trễ")))))))</f>
        <v/>
      </c>
      <c r="Q590" s="23" t="str">
        <f t="shared" si="58"/>
        <v/>
      </c>
      <c r="R590" s="14" t="str">
        <f t="shared" si="59"/>
        <v/>
      </c>
      <c r="S590" t="str">
        <f>IF(OR(_xlfn.NUMBERVALUE(E590)&gt;='Báo cáo'!$C$6,_xlfn.NUMBERVALUE(I590)&gt;='Báo cáo'!$C$6),CONCATENATE(_xlfn.NUMBERVALUE(E590),"/",_xlfn.NUMBERVALUE(I590)),"")</f>
        <v/>
      </c>
      <c r="T590" t="str">
        <f>IF(Q590="Vắng","",IF(M590&lt;='Báo cáo'!$C$7,M590,""))</f>
        <v/>
      </c>
      <c r="U590" t="str">
        <f ca="1">IF(COUNTIFS(Source!$B$1:$B$1000,'Chi tiết'!B590,Source!$S$1:$S$1000,"Có")=0,"",INDEX(Source!$A$1:$S$1000,MATCH('Chi tiết'!B590,Source!$B$1:$B$1000,0)-1+MATCH("Có",INDIRECT("Source!S"&amp;MATCH('Chi tiết'!B590,Source!$B$1:$B$1000,0)&amp;":S"&amp;MATCH('Chi tiết'!B590,Source!$B$1:$B$1000,0)+COUNTIF(Source!$B$1:$B$1000,'Chi tiết'!B590)),0),1))</f>
        <v/>
      </c>
      <c r="V590" s="2" t="str">
        <f>IF(B588="","",IF(N590&lt;='Báo cáo'!$C$9,N590,""))</f>
        <v/>
      </c>
    </row>
    <row r="591" spans="1:22" x14ac:dyDescent="0.25">
      <c r="A591" t="str">
        <v/>
      </c>
      <c r="B591" t="str">
        <v/>
      </c>
      <c r="C591" s="21" t="str">
        <v/>
      </c>
      <c r="D591" s="21" t="str">
        <v/>
      </c>
      <c r="E591" s="21" t="str">
        <v/>
      </c>
      <c r="F591" s="21" t="str">
        <v/>
      </c>
      <c r="G591" s="21" t="str">
        <v/>
      </c>
      <c r="H591" s="21" t="str">
        <v/>
      </c>
      <c r="I591" s="21" t="str">
        <v/>
      </c>
      <c r="J591" s="21" t="str">
        <v/>
      </c>
      <c r="K591" s="21" t="str">
        <v/>
      </c>
      <c r="L591" s="23" t="str">
        <f t="shared" si="54"/>
        <v/>
      </c>
      <c r="M591" s="24" t="str">
        <f t="shared" si="55"/>
        <v/>
      </c>
      <c r="N591" s="15" t="str">
        <f t="shared" si="56"/>
        <v/>
      </c>
      <c r="O591" s="23" t="str">
        <f t="shared" si="57"/>
        <v/>
      </c>
      <c r="P591" s="23" t="str">
        <f>IF(B591="","",
IF(NOT(ISNUMBER(H591)),"Vắng",
IF(C591=1,IF(INDEX(Source!$A$1:$Q$1000,MATCH('Chi tiết'!B591,Source!$B$1:$B$1000,0),16)&lt;'Báo cáo'!$C$5,"Đi làm","Chốt trễ"),
IF(AND(C591=2,O591="Chốt trễ"),IF(INDEX(Source!$A$1:$Q$1000,MATCH('Chi tiết'!B591,Source!$B$1:$B$1000,0)+1,16)&lt;'Báo cáo'!$C$5,"Đi làm","Chốt trễ"),
IF(AND(C591=12,O591="Đi làm"),IF(INDEX(Source!$A$1:$Q$1000,MATCH('Chi tiết'!B591,Source!$B$1:$B$1000,0)+COUNTIFS(Source!$B$1:$B$1000,B591,Source!$Q$1:$Q$1000,"Sáng"),16)&lt;'Báo cáo'!$C$5,"Đi làm","Chốt trễ"),IF(O591="Chốt trễ",IF(INDEX(Source!$A$1:$Q$1000,MATCH('Chi tiết'!B591,Source!$B$1:$B$1000,0)+1,16)&lt;'Báo cáo'!$C$5,"Đi làm","Chốt trễ"),IF(INDEX(Source!$A$1:$Q$1000,MATCH('Chi tiết'!B591,Source!$B$1:$B$1000,0)+COUNTIFS(Source!$B$1:$B$1000,B591,Source!$Q$1:$Q$1000,"Sáng"),16)&lt;'Báo cáo'!$C$5,"Đi làm","Chốt trễ")))))))</f>
        <v/>
      </c>
      <c r="Q591" s="23" t="str">
        <f t="shared" si="58"/>
        <v/>
      </c>
      <c r="R591" s="14" t="str">
        <f t="shared" si="59"/>
        <v/>
      </c>
      <c r="S591" t="str">
        <f>IF(OR(_xlfn.NUMBERVALUE(E591)&gt;='Báo cáo'!$C$6,_xlfn.NUMBERVALUE(I591)&gt;='Báo cáo'!$C$6),CONCATENATE(_xlfn.NUMBERVALUE(E591),"/",_xlfn.NUMBERVALUE(I591)),"")</f>
        <v/>
      </c>
      <c r="T591" t="str">
        <f>IF(Q591="Vắng","",IF(M591&lt;='Báo cáo'!$C$7,M591,""))</f>
        <v/>
      </c>
      <c r="U591" t="str">
        <f ca="1">IF(COUNTIFS(Source!$B$1:$B$1000,'Chi tiết'!B591,Source!$S$1:$S$1000,"Có")=0,"",INDEX(Source!$A$1:$S$1000,MATCH('Chi tiết'!B591,Source!$B$1:$B$1000,0)-1+MATCH("Có",INDIRECT("Source!S"&amp;MATCH('Chi tiết'!B591,Source!$B$1:$B$1000,0)&amp;":S"&amp;MATCH('Chi tiết'!B591,Source!$B$1:$B$1000,0)+COUNTIF(Source!$B$1:$B$1000,'Chi tiết'!B591)),0),1))</f>
        <v/>
      </c>
      <c r="V591" s="2" t="str">
        <f>IF(B589="","",IF(N591&lt;='Báo cáo'!$C$9,N591,""))</f>
        <v/>
      </c>
    </row>
    <row r="592" spans="1:22" x14ac:dyDescent="0.25">
      <c r="A592" t="str">
        <v/>
      </c>
      <c r="B592" t="str">
        <v/>
      </c>
      <c r="C592" s="21" t="str">
        <v/>
      </c>
      <c r="D592" s="21" t="str">
        <v/>
      </c>
      <c r="E592" s="21" t="str">
        <v/>
      </c>
      <c r="F592" s="21" t="str">
        <v/>
      </c>
      <c r="G592" s="21" t="str">
        <v/>
      </c>
      <c r="H592" s="21" t="str">
        <v/>
      </c>
      <c r="I592" s="21" t="str">
        <v/>
      </c>
      <c r="J592" s="21" t="str">
        <v/>
      </c>
      <c r="K592" s="21" t="str">
        <v/>
      </c>
      <c r="L592" s="23" t="str">
        <f t="shared" si="54"/>
        <v/>
      </c>
      <c r="M592" s="24" t="str">
        <f t="shared" si="55"/>
        <v/>
      </c>
      <c r="N592" s="15" t="str">
        <f t="shared" si="56"/>
        <v/>
      </c>
      <c r="O592" s="23" t="str">
        <f t="shared" si="57"/>
        <v/>
      </c>
      <c r="P592" s="23" t="str">
        <f>IF(B592="","",
IF(NOT(ISNUMBER(H592)),"Vắng",
IF(C592=1,IF(INDEX(Source!$A$1:$Q$1000,MATCH('Chi tiết'!B592,Source!$B$1:$B$1000,0),16)&lt;'Báo cáo'!$C$5,"Đi làm","Chốt trễ"),
IF(AND(C592=2,O592="Chốt trễ"),IF(INDEX(Source!$A$1:$Q$1000,MATCH('Chi tiết'!B592,Source!$B$1:$B$1000,0)+1,16)&lt;'Báo cáo'!$C$5,"Đi làm","Chốt trễ"),
IF(AND(C592=12,O592="Đi làm"),IF(INDEX(Source!$A$1:$Q$1000,MATCH('Chi tiết'!B592,Source!$B$1:$B$1000,0)+COUNTIFS(Source!$B$1:$B$1000,B592,Source!$Q$1:$Q$1000,"Sáng"),16)&lt;'Báo cáo'!$C$5,"Đi làm","Chốt trễ"),IF(O592="Chốt trễ",IF(INDEX(Source!$A$1:$Q$1000,MATCH('Chi tiết'!B592,Source!$B$1:$B$1000,0)+1,16)&lt;'Báo cáo'!$C$5,"Đi làm","Chốt trễ"),IF(INDEX(Source!$A$1:$Q$1000,MATCH('Chi tiết'!B592,Source!$B$1:$B$1000,0)+COUNTIFS(Source!$B$1:$B$1000,B592,Source!$Q$1:$Q$1000,"Sáng"),16)&lt;'Báo cáo'!$C$5,"Đi làm","Chốt trễ")))))))</f>
        <v/>
      </c>
      <c r="Q592" s="23" t="str">
        <f t="shared" si="58"/>
        <v/>
      </c>
      <c r="R592" s="14" t="str">
        <f t="shared" si="59"/>
        <v/>
      </c>
      <c r="S592" t="str">
        <f>IF(OR(_xlfn.NUMBERVALUE(E592)&gt;='Báo cáo'!$C$6,_xlfn.NUMBERVALUE(I592)&gt;='Báo cáo'!$C$6),CONCATENATE(_xlfn.NUMBERVALUE(E592),"/",_xlfn.NUMBERVALUE(I592)),"")</f>
        <v/>
      </c>
      <c r="T592" t="str">
        <f>IF(Q592="Vắng","",IF(M592&lt;='Báo cáo'!$C$7,M592,""))</f>
        <v/>
      </c>
      <c r="U592" t="str">
        <f ca="1">IF(COUNTIFS(Source!$B$1:$B$1000,'Chi tiết'!B592,Source!$S$1:$S$1000,"Có")=0,"",INDEX(Source!$A$1:$S$1000,MATCH('Chi tiết'!B592,Source!$B$1:$B$1000,0)-1+MATCH("Có",INDIRECT("Source!S"&amp;MATCH('Chi tiết'!B592,Source!$B$1:$B$1000,0)&amp;":S"&amp;MATCH('Chi tiết'!B592,Source!$B$1:$B$1000,0)+COUNTIF(Source!$B$1:$B$1000,'Chi tiết'!B592)),0),1))</f>
        <v/>
      </c>
      <c r="V592" s="2" t="str">
        <f>IF(B590="","",IF(N592&lt;='Báo cáo'!$C$9,N592,""))</f>
        <v/>
      </c>
    </row>
    <row r="593" spans="1:22" x14ac:dyDescent="0.25">
      <c r="A593" t="str">
        <v/>
      </c>
      <c r="B593" t="str">
        <v/>
      </c>
      <c r="C593" s="21" t="str">
        <v/>
      </c>
      <c r="D593" s="21" t="str">
        <v/>
      </c>
      <c r="E593" s="21" t="str">
        <v/>
      </c>
      <c r="F593" s="21" t="str">
        <v/>
      </c>
      <c r="G593" s="21" t="str">
        <v/>
      </c>
      <c r="H593" s="21" t="str">
        <v/>
      </c>
      <c r="I593" s="21" t="str">
        <v/>
      </c>
      <c r="J593" s="21" t="str">
        <v/>
      </c>
      <c r="K593" s="21" t="str">
        <v/>
      </c>
      <c r="L593" s="23" t="str">
        <f t="shared" si="54"/>
        <v/>
      </c>
      <c r="M593" s="24" t="str">
        <f t="shared" si="55"/>
        <v/>
      </c>
      <c r="N593" s="15" t="str">
        <f t="shared" si="56"/>
        <v/>
      </c>
      <c r="O593" s="23" t="str">
        <f t="shared" si="57"/>
        <v/>
      </c>
      <c r="P593" s="23" t="str">
        <f>IF(B593="","",
IF(NOT(ISNUMBER(H593)),"Vắng",
IF(C593=1,IF(INDEX(Source!$A$1:$Q$1000,MATCH('Chi tiết'!B593,Source!$B$1:$B$1000,0),16)&lt;'Báo cáo'!$C$5,"Đi làm","Chốt trễ"),
IF(AND(C593=2,O593="Chốt trễ"),IF(INDEX(Source!$A$1:$Q$1000,MATCH('Chi tiết'!B593,Source!$B$1:$B$1000,0)+1,16)&lt;'Báo cáo'!$C$5,"Đi làm","Chốt trễ"),
IF(AND(C593=12,O593="Đi làm"),IF(INDEX(Source!$A$1:$Q$1000,MATCH('Chi tiết'!B593,Source!$B$1:$B$1000,0)+COUNTIFS(Source!$B$1:$B$1000,B593,Source!$Q$1:$Q$1000,"Sáng"),16)&lt;'Báo cáo'!$C$5,"Đi làm","Chốt trễ"),IF(O593="Chốt trễ",IF(INDEX(Source!$A$1:$Q$1000,MATCH('Chi tiết'!B593,Source!$B$1:$B$1000,0)+1,16)&lt;'Báo cáo'!$C$5,"Đi làm","Chốt trễ"),IF(INDEX(Source!$A$1:$Q$1000,MATCH('Chi tiết'!B593,Source!$B$1:$B$1000,0)+COUNTIFS(Source!$B$1:$B$1000,B593,Source!$Q$1:$Q$1000,"Sáng"),16)&lt;'Báo cáo'!$C$5,"Đi làm","Chốt trễ")))))))</f>
        <v/>
      </c>
      <c r="Q593" s="23" t="str">
        <f t="shared" si="58"/>
        <v/>
      </c>
      <c r="R593" s="14" t="str">
        <f t="shared" si="59"/>
        <v/>
      </c>
      <c r="S593" t="str">
        <f>IF(OR(_xlfn.NUMBERVALUE(E593)&gt;='Báo cáo'!$C$6,_xlfn.NUMBERVALUE(I593)&gt;='Báo cáo'!$C$6),CONCATENATE(_xlfn.NUMBERVALUE(E593),"/",_xlfn.NUMBERVALUE(I593)),"")</f>
        <v/>
      </c>
      <c r="T593" t="str">
        <f>IF(Q593="Vắng","",IF(M593&lt;='Báo cáo'!$C$7,M593,""))</f>
        <v/>
      </c>
      <c r="U593" t="str">
        <f ca="1">IF(COUNTIFS(Source!$B$1:$B$1000,'Chi tiết'!B593,Source!$S$1:$S$1000,"Có")=0,"",INDEX(Source!$A$1:$S$1000,MATCH('Chi tiết'!B593,Source!$B$1:$B$1000,0)-1+MATCH("Có",INDIRECT("Source!S"&amp;MATCH('Chi tiết'!B593,Source!$B$1:$B$1000,0)&amp;":S"&amp;MATCH('Chi tiết'!B593,Source!$B$1:$B$1000,0)+COUNTIF(Source!$B$1:$B$1000,'Chi tiết'!B593)),0),1))</f>
        <v/>
      </c>
      <c r="V593" s="2" t="str">
        <f>IF(B591="","",IF(N593&lt;='Báo cáo'!$C$9,N593,""))</f>
        <v/>
      </c>
    </row>
    <row r="594" spans="1:22" x14ac:dyDescent="0.25">
      <c r="A594" t="str">
        <v/>
      </c>
      <c r="B594" t="str">
        <v/>
      </c>
      <c r="C594" s="21" t="str">
        <v/>
      </c>
      <c r="D594" s="21" t="str">
        <v/>
      </c>
      <c r="E594" s="21" t="str">
        <v/>
      </c>
      <c r="F594" s="21" t="str">
        <v/>
      </c>
      <c r="G594" s="21" t="str">
        <v/>
      </c>
      <c r="H594" s="21" t="str">
        <v/>
      </c>
      <c r="I594" s="21" t="str">
        <v/>
      </c>
      <c r="J594" s="21" t="str">
        <v/>
      </c>
      <c r="K594" s="21" t="str">
        <v/>
      </c>
      <c r="L594" s="23" t="str">
        <f t="shared" si="54"/>
        <v/>
      </c>
      <c r="M594" s="24" t="str">
        <f t="shared" si="55"/>
        <v/>
      </c>
      <c r="N594" s="15" t="str">
        <f t="shared" si="56"/>
        <v/>
      </c>
      <c r="O594" s="23" t="str">
        <f t="shared" si="57"/>
        <v/>
      </c>
      <c r="P594" s="23" t="str">
        <f>IF(B594="","",
IF(NOT(ISNUMBER(H594)),"Vắng",
IF(C594=1,IF(INDEX(Source!$A$1:$Q$1000,MATCH('Chi tiết'!B594,Source!$B$1:$B$1000,0),16)&lt;'Báo cáo'!$C$5,"Đi làm","Chốt trễ"),
IF(AND(C594=2,O594="Chốt trễ"),IF(INDEX(Source!$A$1:$Q$1000,MATCH('Chi tiết'!B594,Source!$B$1:$B$1000,0)+1,16)&lt;'Báo cáo'!$C$5,"Đi làm","Chốt trễ"),
IF(AND(C594=12,O594="Đi làm"),IF(INDEX(Source!$A$1:$Q$1000,MATCH('Chi tiết'!B594,Source!$B$1:$B$1000,0)+COUNTIFS(Source!$B$1:$B$1000,B594,Source!$Q$1:$Q$1000,"Sáng"),16)&lt;'Báo cáo'!$C$5,"Đi làm","Chốt trễ"),IF(O594="Chốt trễ",IF(INDEX(Source!$A$1:$Q$1000,MATCH('Chi tiết'!B594,Source!$B$1:$B$1000,0)+1,16)&lt;'Báo cáo'!$C$5,"Đi làm","Chốt trễ"),IF(INDEX(Source!$A$1:$Q$1000,MATCH('Chi tiết'!B594,Source!$B$1:$B$1000,0)+COUNTIFS(Source!$B$1:$B$1000,B594,Source!$Q$1:$Q$1000,"Sáng"),16)&lt;'Báo cáo'!$C$5,"Đi làm","Chốt trễ")))))))</f>
        <v/>
      </c>
      <c r="Q594" s="23" t="str">
        <f t="shared" si="58"/>
        <v/>
      </c>
      <c r="R594" s="14" t="str">
        <f t="shared" si="59"/>
        <v/>
      </c>
      <c r="S594" t="str">
        <f>IF(OR(_xlfn.NUMBERVALUE(E594)&gt;='Báo cáo'!$C$6,_xlfn.NUMBERVALUE(I594)&gt;='Báo cáo'!$C$6),CONCATENATE(_xlfn.NUMBERVALUE(E594),"/",_xlfn.NUMBERVALUE(I594)),"")</f>
        <v/>
      </c>
      <c r="T594" t="str">
        <f>IF(Q594="Vắng","",IF(M594&lt;='Báo cáo'!$C$7,M594,""))</f>
        <v/>
      </c>
      <c r="U594" t="str">
        <f ca="1">IF(COUNTIFS(Source!$B$1:$B$1000,'Chi tiết'!B594,Source!$S$1:$S$1000,"Có")=0,"",INDEX(Source!$A$1:$S$1000,MATCH('Chi tiết'!B594,Source!$B$1:$B$1000,0)-1+MATCH("Có",INDIRECT("Source!S"&amp;MATCH('Chi tiết'!B594,Source!$B$1:$B$1000,0)&amp;":S"&amp;MATCH('Chi tiết'!B594,Source!$B$1:$B$1000,0)+COUNTIF(Source!$B$1:$B$1000,'Chi tiết'!B594)),0),1))</f>
        <v/>
      </c>
      <c r="V594" s="2" t="str">
        <f>IF(B592="","",IF(N594&lt;='Báo cáo'!$C$9,N594,""))</f>
        <v/>
      </c>
    </row>
    <row r="595" spans="1:22" x14ac:dyDescent="0.25">
      <c r="A595" t="str">
        <v/>
      </c>
      <c r="B595" t="str">
        <v/>
      </c>
      <c r="C595" s="21" t="str">
        <v/>
      </c>
      <c r="D595" s="21" t="str">
        <v/>
      </c>
      <c r="E595" s="21" t="str">
        <v/>
      </c>
      <c r="F595" s="21" t="str">
        <v/>
      </c>
      <c r="G595" s="21" t="str">
        <v/>
      </c>
      <c r="H595" s="21" t="str">
        <v/>
      </c>
      <c r="I595" s="21" t="str">
        <v/>
      </c>
      <c r="J595" s="21" t="str">
        <v/>
      </c>
      <c r="K595" s="21" t="str">
        <v/>
      </c>
      <c r="L595" s="23" t="str">
        <f t="shared" si="54"/>
        <v/>
      </c>
      <c r="M595" s="24" t="str">
        <f t="shared" si="55"/>
        <v/>
      </c>
      <c r="N595" s="15" t="str">
        <f t="shared" si="56"/>
        <v/>
      </c>
      <c r="O595" s="23" t="str">
        <f t="shared" si="57"/>
        <v/>
      </c>
      <c r="P595" s="23" t="str">
        <f>IF(B595="","",
IF(NOT(ISNUMBER(H595)),"Vắng",
IF(C595=1,IF(INDEX(Source!$A$1:$Q$1000,MATCH('Chi tiết'!B595,Source!$B$1:$B$1000,0),16)&lt;'Báo cáo'!$C$5,"Đi làm","Chốt trễ"),
IF(AND(C595=2,O595="Chốt trễ"),IF(INDEX(Source!$A$1:$Q$1000,MATCH('Chi tiết'!B595,Source!$B$1:$B$1000,0)+1,16)&lt;'Báo cáo'!$C$5,"Đi làm","Chốt trễ"),
IF(AND(C595=12,O595="Đi làm"),IF(INDEX(Source!$A$1:$Q$1000,MATCH('Chi tiết'!B595,Source!$B$1:$B$1000,0)+COUNTIFS(Source!$B$1:$B$1000,B595,Source!$Q$1:$Q$1000,"Sáng"),16)&lt;'Báo cáo'!$C$5,"Đi làm","Chốt trễ"),IF(O595="Chốt trễ",IF(INDEX(Source!$A$1:$Q$1000,MATCH('Chi tiết'!B595,Source!$B$1:$B$1000,0)+1,16)&lt;'Báo cáo'!$C$5,"Đi làm","Chốt trễ"),IF(INDEX(Source!$A$1:$Q$1000,MATCH('Chi tiết'!B595,Source!$B$1:$B$1000,0)+COUNTIFS(Source!$B$1:$B$1000,B595,Source!$Q$1:$Q$1000,"Sáng"),16)&lt;'Báo cáo'!$C$5,"Đi làm","Chốt trễ")))))))</f>
        <v/>
      </c>
      <c r="Q595" s="23" t="str">
        <f t="shared" si="58"/>
        <v/>
      </c>
      <c r="R595" s="14" t="str">
        <f t="shared" si="59"/>
        <v/>
      </c>
      <c r="S595" t="str">
        <f>IF(OR(_xlfn.NUMBERVALUE(E595)&gt;='Báo cáo'!$C$6,_xlfn.NUMBERVALUE(I595)&gt;='Báo cáo'!$C$6),CONCATENATE(_xlfn.NUMBERVALUE(E595),"/",_xlfn.NUMBERVALUE(I595)),"")</f>
        <v/>
      </c>
      <c r="T595" t="str">
        <f>IF(Q595="Vắng","",IF(M595&lt;='Báo cáo'!$C$7,M595,""))</f>
        <v/>
      </c>
      <c r="U595" t="str">
        <f ca="1">IF(COUNTIFS(Source!$B$1:$B$1000,'Chi tiết'!B595,Source!$S$1:$S$1000,"Có")=0,"",INDEX(Source!$A$1:$S$1000,MATCH('Chi tiết'!B595,Source!$B$1:$B$1000,0)-1+MATCH("Có",INDIRECT("Source!S"&amp;MATCH('Chi tiết'!B595,Source!$B$1:$B$1000,0)&amp;":S"&amp;MATCH('Chi tiết'!B595,Source!$B$1:$B$1000,0)+COUNTIF(Source!$B$1:$B$1000,'Chi tiết'!B595)),0),1))</f>
        <v/>
      </c>
      <c r="V595" s="2" t="str">
        <f>IF(B593="","",IF(N595&lt;='Báo cáo'!$C$9,N595,""))</f>
        <v/>
      </c>
    </row>
    <row r="596" spans="1:22" x14ac:dyDescent="0.25">
      <c r="A596" t="str">
        <v/>
      </c>
      <c r="B596" t="str">
        <v/>
      </c>
      <c r="C596" s="21" t="str">
        <v/>
      </c>
      <c r="D596" s="21" t="str">
        <v/>
      </c>
      <c r="E596" s="21" t="str">
        <v/>
      </c>
      <c r="F596" s="21" t="str">
        <v/>
      </c>
      <c r="G596" s="21" t="str">
        <v/>
      </c>
      <c r="H596" s="21" t="str">
        <v/>
      </c>
      <c r="I596" s="21" t="str">
        <v/>
      </c>
      <c r="J596" s="21" t="str">
        <v/>
      </c>
      <c r="K596" s="21" t="str">
        <v/>
      </c>
      <c r="L596" s="23" t="str">
        <f t="shared" si="54"/>
        <v/>
      </c>
      <c r="M596" s="24" t="str">
        <f t="shared" si="55"/>
        <v/>
      </c>
      <c r="N596" s="15" t="str">
        <f t="shared" si="56"/>
        <v/>
      </c>
      <c r="O596" s="23" t="str">
        <f t="shared" si="57"/>
        <v/>
      </c>
      <c r="P596" s="23" t="str">
        <f>IF(B596="","",
IF(NOT(ISNUMBER(H596)),"Vắng",
IF(C596=1,IF(INDEX(Source!$A$1:$Q$1000,MATCH('Chi tiết'!B596,Source!$B$1:$B$1000,0),16)&lt;'Báo cáo'!$C$5,"Đi làm","Chốt trễ"),
IF(AND(C596=2,O596="Chốt trễ"),IF(INDEX(Source!$A$1:$Q$1000,MATCH('Chi tiết'!B596,Source!$B$1:$B$1000,0)+1,16)&lt;'Báo cáo'!$C$5,"Đi làm","Chốt trễ"),
IF(AND(C596=12,O596="Đi làm"),IF(INDEX(Source!$A$1:$Q$1000,MATCH('Chi tiết'!B596,Source!$B$1:$B$1000,0)+COUNTIFS(Source!$B$1:$B$1000,B596,Source!$Q$1:$Q$1000,"Sáng"),16)&lt;'Báo cáo'!$C$5,"Đi làm","Chốt trễ"),IF(O596="Chốt trễ",IF(INDEX(Source!$A$1:$Q$1000,MATCH('Chi tiết'!B596,Source!$B$1:$B$1000,0)+1,16)&lt;'Báo cáo'!$C$5,"Đi làm","Chốt trễ"),IF(INDEX(Source!$A$1:$Q$1000,MATCH('Chi tiết'!B596,Source!$B$1:$B$1000,0)+COUNTIFS(Source!$B$1:$B$1000,B596,Source!$Q$1:$Q$1000,"Sáng"),16)&lt;'Báo cáo'!$C$5,"Đi làm","Chốt trễ")))))))</f>
        <v/>
      </c>
      <c r="Q596" s="23" t="str">
        <f t="shared" si="58"/>
        <v/>
      </c>
      <c r="R596" s="14" t="str">
        <f t="shared" si="59"/>
        <v/>
      </c>
      <c r="S596" t="str">
        <f>IF(OR(_xlfn.NUMBERVALUE(E596)&gt;='Báo cáo'!$C$6,_xlfn.NUMBERVALUE(I596)&gt;='Báo cáo'!$C$6),CONCATENATE(_xlfn.NUMBERVALUE(E596),"/",_xlfn.NUMBERVALUE(I596)),"")</f>
        <v/>
      </c>
      <c r="T596" t="str">
        <f>IF(Q596="Vắng","",IF(M596&lt;='Báo cáo'!$C$7,M596,""))</f>
        <v/>
      </c>
      <c r="U596" t="str">
        <f ca="1">IF(COUNTIFS(Source!$B$1:$B$1000,'Chi tiết'!B596,Source!$S$1:$S$1000,"Có")=0,"",INDEX(Source!$A$1:$S$1000,MATCH('Chi tiết'!B596,Source!$B$1:$B$1000,0)-1+MATCH("Có",INDIRECT("Source!S"&amp;MATCH('Chi tiết'!B596,Source!$B$1:$B$1000,0)&amp;":S"&amp;MATCH('Chi tiết'!B596,Source!$B$1:$B$1000,0)+COUNTIF(Source!$B$1:$B$1000,'Chi tiết'!B596)),0),1))</f>
        <v/>
      </c>
      <c r="V596" s="2" t="str">
        <f>IF(B594="","",IF(N596&lt;='Báo cáo'!$C$9,N596,""))</f>
        <v/>
      </c>
    </row>
    <row r="597" spans="1:22" x14ac:dyDescent="0.25">
      <c r="A597" t="str">
        <v/>
      </c>
      <c r="B597" t="str">
        <v/>
      </c>
      <c r="C597" s="21" t="str">
        <v/>
      </c>
      <c r="D597" s="21" t="str">
        <v/>
      </c>
      <c r="E597" s="21" t="str">
        <v/>
      </c>
      <c r="F597" s="21" t="str">
        <v/>
      </c>
      <c r="G597" s="21" t="str">
        <v/>
      </c>
      <c r="H597" s="21" t="str">
        <v/>
      </c>
      <c r="I597" s="21" t="str">
        <v/>
      </c>
      <c r="J597" s="21" t="str">
        <v/>
      </c>
      <c r="K597" s="21" t="str">
        <v/>
      </c>
      <c r="L597" s="23" t="str">
        <f t="shared" si="54"/>
        <v/>
      </c>
      <c r="M597" s="24" t="str">
        <f t="shared" si="55"/>
        <v/>
      </c>
      <c r="N597" s="15" t="str">
        <f t="shared" si="56"/>
        <v/>
      </c>
      <c r="O597" s="23" t="str">
        <f t="shared" si="57"/>
        <v/>
      </c>
      <c r="P597" s="23" t="str">
        <f>IF(B597="","",
IF(NOT(ISNUMBER(H597)),"Vắng",
IF(C597=1,IF(INDEX(Source!$A$1:$Q$1000,MATCH('Chi tiết'!B597,Source!$B$1:$B$1000,0),16)&lt;'Báo cáo'!$C$5,"Đi làm","Chốt trễ"),
IF(AND(C597=2,O597="Chốt trễ"),IF(INDEX(Source!$A$1:$Q$1000,MATCH('Chi tiết'!B597,Source!$B$1:$B$1000,0)+1,16)&lt;'Báo cáo'!$C$5,"Đi làm","Chốt trễ"),
IF(AND(C597=12,O597="Đi làm"),IF(INDEX(Source!$A$1:$Q$1000,MATCH('Chi tiết'!B597,Source!$B$1:$B$1000,0)+COUNTIFS(Source!$B$1:$B$1000,B597,Source!$Q$1:$Q$1000,"Sáng"),16)&lt;'Báo cáo'!$C$5,"Đi làm","Chốt trễ"),IF(O597="Chốt trễ",IF(INDEX(Source!$A$1:$Q$1000,MATCH('Chi tiết'!B597,Source!$B$1:$B$1000,0)+1,16)&lt;'Báo cáo'!$C$5,"Đi làm","Chốt trễ"),IF(INDEX(Source!$A$1:$Q$1000,MATCH('Chi tiết'!B597,Source!$B$1:$B$1000,0)+COUNTIFS(Source!$B$1:$B$1000,B597,Source!$Q$1:$Q$1000,"Sáng"),16)&lt;'Báo cáo'!$C$5,"Đi làm","Chốt trễ")))))))</f>
        <v/>
      </c>
      <c r="Q597" s="23" t="str">
        <f t="shared" si="58"/>
        <v/>
      </c>
      <c r="R597" s="14" t="str">
        <f t="shared" si="59"/>
        <v/>
      </c>
      <c r="S597" t="str">
        <f>IF(OR(_xlfn.NUMBERVALUE(E597)&gt;='Báo cáo'!$C$6,_xlfn.NUMBERVALUE(I597)&gt;='Báo cáo'!$C$6),CONCATENATE(_xlfn.NUMBERVALUE(E597),"/",_xlfn.NUMBERVALUE(I597)),"")</f>
        <v/>
      </c>
      <c r="T597" t="str">
        <f>IF(Q597="Vắng","",IF(M597&lt;='Báo cáo'!$C$7,M597,""))</f>
        <v/>
      </c>
      <c r="U597" t="str">
        <f ca="1">IF(COUNTIFS(Source!$B$1:$B$1000,'Chi tiết'!B597,Source!$S$1:$S$1000,"Có")=0,"",INDEX(Source!$A$1:$S$1000,MATCH('Chi tiết'!B597,Source!$B$1:$B$1000,0)-1+MATCH("Có",INDIRECT("Source!S"&amp;MATCH('Chi tiết'!B597,Source!$B$1:$B$1000,0)&amp;":S"&amp;MATCH('Chi tiết'!B597,Source!$B$1:$B$1000,0)+COUNTIF(Source!$B$1:$B$1000,'Chi tiết'!B597)),0),1))</f>
        <v/>
      </c>
      <c r="V597" s="2" t="str">
        <f>IF(B595="","",IF(N597&lt;='Báo cáo'!$C$9,N597,""))</f>
        <v/>
      </c>
    </row>
    <row r="598" spans="1:22" x14ac:dyDescent="0.25">
      <c r="A598" t="str">
        <v/>
      </c>
      <c r="B598" t="str">
        <v/>
      </c>
      <c r="C598" s="21" t="str">
        <v/>
      </c>
      <c r="D598" s="21" t="str">
        <v/>
      </c>
      <c r="E598" s="21" t="str">
        <v/>
      </c>
      <c r="F598" s="21" t="str">
        <v/>
      </c>
      <c r="G598" s="21" t="str">
        <v/>
      </c>
      <c r="H598" s="21" t="str">
        <v/>
      </c>
      <c r="I598" s="21" t="str">
        <v/>
      </c>
      <c r="J598" s="21" t="str">
        <v/>
      </c>
      <c r="K598" s="21" t="str">
        <v/>
      </c>
      <c r="L598" s="23" t="str">
        <f t="shared" si="54"/>
        <v/>
      </c>
      <c r="M598" s="24" t="str">
        <f t="shared" si="55"/>
        <v/>
      </c>
      <c r="N598" s="15" t="str">
        <f t="shared" si="56"/>
        <v/>
      </c>
      <c r="O598" s="23" t="str">
        <f t="shared" si="57"/>
        <v/>
      </c>
      <c r="P598" s="23" t="str">
        <f>IF(B598="","",
IF(NOT(ISNUMBER(H598)),"Vắng",
IF(C598=1,IF(INDEX(Source!$A$1:$Q$1000,MATCH('Chi tiết'!B598,Source!$B$1:$B$1000,0),16)&lt;'Báo cáo'!$C$5,"Đi làm","Chốt trễ"),
IF(AND(C598=2,O598="Chốt trễ"),IF(INDEX(Source!$A$1:$Q$1000,MATCH('Chi tiết'!B598,Source!$B$1:$B$1000,0)+1,16)&lt;'Báo cáo'!$C$5,"Đi làm","Chốt trễ"),
IF(AND(C598=12,O598="Đi làm"),IF(INDEX(Source!$A$1:$Q$1000,MATCH('Chi tiết'!B598,Source!$B$1:$B$1000,0)+COUNTIFS(Source!$B$1:$B$1000,B598,Source!$Q$1:$Q$1000,"Sáng"),16)&lt;'Báo cáo'!$C$5,"Đi làm","Chốt trễ"),IF(O598="Chốt trễ",IF(INDEX(Source!$A$1:$Q$1000,MATCH('Chi tiết'!B598,Source!$B$1:$B$1000,0)+1,16)&lt;'Báo cáo'!$C$5,"Đi làm","Chốt trễ"),IF(INDEX(Source!$A$1:$Q$1000,MATCH('Chi tiết'!B598,Source!$B$1:$B$1000,0)+COUNTIFS(Source!$B$1:$B$1000,B598,Source!$Q$1:$Q$1000,"Sáng"),16)&lt;'Báo cáo'!$C$5,"Đi làm","Chốt trễ")))))))</f>
        <v/>
      </c>
      <c r="Q598" s="23" t="str">
        <f t="shared" si="58"/>
        <v/>
      </c>
      <c r="R598" s="14" t="str">
        <f t="shared" si="59"/>
        <v/>
      </c>
      <c r="S598" t="str">
        <f>IF(OR(_xlfn.NUMBERVALUE(E598)&gt;='Báo cáo'!$C$6,_xlfn.NUMBERVALUE(I598)&gt;='Báo cáo'!$C$6),CONCATENATE(_xlfn.NUMBERVALUE(E598),"/",_xlfn.NUMBERVALUE(I598)),"")</f>
        <v/>
      </c>
      <c r="T598" t="str">
        <f>IF(Q598="Vắng","",IF(M598&lt;='Báo cáo'!$C$7,M598,""))</f>
        <v/>
      </c>
      <c r="U598" t="str">
        <f ca="1">IF(COUNTIFS(Source!$B$1:$B$1000,'Chi tiết'!B598,Source!$S$1:$S$1000,"Có")=0,"",INDEX(Source!$A$1:$S$1000,MATCH('Chi tiết'!B598,Source!$B$1:$B$1000,0)-1+MATCH("Có",INDIRECT("Source!S"&amp;MATCH('Chi tiết'!B598,Source!$B$1:$B$1000,0)&amp;":S"&amp;MATCH('Chi tiết'!B598,Source!$B$1:$B$1000,0)+COUNTIF(Source!$B$1:$B$1000,'Chi tiết'!B598)),0),1))</f>
        <v/>
      </c>
      <c r="V598" s="2" t="str">
        <f>IF(B596="","",IF(N598&lt;='Báo cáo'!$C$9,N598,""))</f>
        <v/>
      </c>
    </row>
    <row r="599" spans="1:22" x14ac:dyDescent="0.25">
      <c r="A599" t="str">
        <v/>
      </c>
      <c r="B599" t="str">
        <v/>
      </c>
      <c r="C599" s="21" t="str">
        <v/>
      </c>
      <c r="D599" s="21" t="str">
        <v/>
      </c>
      <c r="E599" s="21" t="str">
        <v/>
      </c>
      <c r="F599" s="21" t="str">
        <v/>
      </c>
      <c r="G599" s="21" t="str">
        <v/>
      </c>
      <c r="H599" s="21" t="str">
        <v/>
      </c>
      <c r="I599" s="21" t="str">
        <v/>
      </c>
      <c r="J599" s="21" t="str">
        <v/>
      </c>
      <c r="K599" s="21" t="str">
        <v/>
      </c>
      <c r="L599" s="23" t="str">
        <f t="shared" si="54"/>
        <v/>
      </c>
      <c r="M599" s="24" t="str">
        <f t="shared" si="55"/>
        <v/>
      </c>
      <c r="N599" s="15" t="str">
        <f t="shared" si="56"/>
        <v/>
      </c>
      <c r="O599" s="23" t="str">
        <f t="shared" si="57"/>
        <v/>
      </c>
      <c r="P599" s="23" t="str">
        <f>IF(B599="","",
IF(NOT(ISNUMBER(H599)),"Vắng",
IF(C599=1,IF(INDEX(Source!$A$1:$Q$1000,MATCH('Chi tiết'!B599,Source!$B$1:$B$1000,0),16)&lt;'Báo cáo'!$C$5,"Đi làm","Chốt trễ"),
IF(AND(C599=2,O599="Chốt trễ"),IF(INDEX(Source!$A$1:$Q$1000,MATCH('Chi tiết'!B599,Source!$B$1:$B$1000,0)+1,16)&lt;'Báo cáo'!$C$5,"Đi làm","Chốt trễ"),
IF(AND(C599=12,O599="Đi làm"),IF(INDEX(Source!$A$1:$Q$1000,MATCH('Chi tiết'!B599,Source!$B$1:$B$1000,0)+COUNTIFS(Source!$B$1:$B$1000,B599,Source!$Q$1:$Q$1000,"Sáng"),16)&lt;'Báo cáo'!$C$5,"Đi làm","Chốt trễ"),IF(O599="Chốt trễ",IF(INDEX(Source!$A$1:$Q$1000,MATCH('Chi tiết'!B599,Source!$B$1:$B$1000,0)+1,16)&lt;'Báo cáo'!$C$5,"Đi làm","Chốt trễ"),IF(INDEX(Source!$A$1:$Q$1000,MATCH('Chi tiết'!B599,Source!$B$1:$B$1000,0)+COUNTIFS(Source!$B$1:$B$1000,B599,Source!$Q$1:$Q$1000,"Sáng"),16)&lt;'Báo cáo'!$C$5,"Đi làm","Chốt trễ")))))))</f>
        <v/>
      </c>
      <c r="Q599" s="23" t="str">
        <f t="shared" si="58"/>
        <v/>
      </c>
      <c r="R599" s="14" t="str">
        <f t="shared" si="59"/>
        <v/>
      </c>
      <c r="S599" t="str">
        <f>IF(OR(_xlfn.NUMBERVALUE(E599)&gt;='Báo cáo'!$C$6,_xlfn.NUMBERVALUE(I599)&gt;='Báo cáo'!$C$6),CONCATENATE(_xlfn.NUMBERVALUE(E599),"/",_xlfn.NUMBERVALUE(I599)),"")</f>
        <v/>
      </c>
      <c r="T599" t="str">
        <f>IF(Q599="Vắng","",IF(M599&lt;='Báo cáo'!$C$7,M599,""))</f>
        <v/>
      </c>
      <c r="U599" t="str">
        <f ca="1">IF(COUNTIFS(Source!$B$1:$B$1000,'Chi tiết'!B599,Source!$S$1:$S$1000,"Có")=0,"",INDEX(Source!$A$1:$S$1000,MATCH('Chi tiết'!B599,Source!$B$1:$B$1000,0)-1+MATCH("Có",INDIRECT("Source!S"&amp;MATCH('Chi tiết'!B599,Source!$B$1:$B$1000,0)&amp;":S"&amp;MATCH('Chi tiết'!B599,Source!$B$1:$B$1000,0)+COUNTIF(Source!$B$1:$B$1000,'Chi tiết'!B599)),0),1))</f>
        <v/>
      </c>
      <c r="V599" s="2" t="str">
        <f>IF(B597="","",IF(N599&lt;='Báo cáo'!$C$9,N599,""))</f>
        <v/>
      </c>
    </row>
    <row r="600" spans="1:22" x14ac:dyDescent="0.25">
      <c r="A600" t="str">
        <v/>
      </c>
      <c r="B600" t="str">
        <v/>
      </c>
      <c r="C600" s="21" t="str">
        <v/>
      </c>
      <c r="D600" s="21" t="str">
        <v/>
      </c>
      <c r="E600" s="21" t="str">
        <v/>
      </c>
      <c r="F600" s="21" t="str">
        <v/>
      </c>
      <c r="G600" s="21" t="str">
        <v/>
      </c>
      <c r="H600" s="21" t="str">
        <v/>
      </c>
      <c r="I600" s="21" t="str">
        <v/>
      </c>
      <c r="J600" s="21" t="str">
        <v/>
      </c>
      <c r="K600" s="21" t="str">
        <v/>
      </c>
      <c r="L600" s="23" t="str">
        <f t="shared" si="54"/>
        <v/>
      </c>
      <c r="M600" s="24" t="str">
        <f t="shared" si="55"/>
        <v/>
      </c>
      <c r="N600" s="15" t="str">
        <f t="shared" si="56"/>
        <v/>
      </c>
      <c r="O600" s="23" t="str">
        <f t="shared" si="57"/>
        <v/>
      </c>
      <c r="P600" s="23" t="str">
        <f>IF(B600="","",
IF(NOT(ISNUMBER(H600)),"Vắng",
IF(C600=1,IF(INDEX(Source!$A$1:$Q$1000,MATCH('Chi tiết'!B600,Source!$B$1:$B$1000,0),16)&lt;'Báo cáo'!$C$5,"Đi làm","Chốt trễ"),
IF(AND(C600=2,O600="Chốt trễ"),IF(INDEX(Source!$A$1:$Q$1000,MATCH('Chi tiết'!B600,Source!$B$1:$B$1000,0)+1,16)&lt;'Báo cáo'!$C$5,"Đi làm","Chốt trễ"),
IF(AND(C600=12,O600="Đi làm"),IF(INDEX(Source!$A$1:$Q$1000,MATCH('Chi tiết'!B600,Source!$B$1:$B$1000,0)+COUNTIFS(Source!$B$1:$B$1000,B600,Source!$Q$1:$Q$1000,"Sáng"),16)&lt;'Báo cáo'!$C$5,"Đi làm","Chốt trễ"),IF(O600="Chốt trễ",IF(INDEX(Source!$A$1:$Q$1000,MATCH('Chi tiết'!B600,Source!$B$1:$B$1000,0)+1,16)&lt;'Báo cáo'!$C$5,"Đi làm","Chốt trễ"),IF(INDEX(Source!$A$1:$Q$1000,MATCH('Chi tiết'!B600,Source!$B$1:$B$1000,0)+COUNTIFS(Source!$B$1:$B$1000,B600,Source!$Q$1:$Q$1000,"Sáng"),16)&lt;'Báo cáo'!$C$5,"Đi làm","Chốt trễ")))))))</f>
        <v/>
      </c>
      <c r="Q600" s="23" t="str">
        <f t="shared" si="58"/>
        <v/>
      </c>
      <c r="R600" s="14" t="str">
        <f t="shared" si="59"/>
        <v/>
      </c>
      <c r="S600" t="str">
        <f>IF(OR(_xlfn.NUMBERVALUE(E600)&gt;='Báo cáo'!$C$6,_xlfn.NUMBERVALUE(I600)&gt;='Báo cáo'!$C$6),CONCATENATE(_xlfn.NUMBERVALUE(E600),"/",_xlfn.NUMBERVALUE(I600)),"")</f>
        <v/>
      </c>
      <c r="T600" t="str">
        <f>IF(Q600="Vắng","",IF(M600&lt;='Báo cáo'!$C$7,M600,""))</f>
        <v/>
      </c>
      <c r="U600" t="str">
        <f ca="1">IF(COUNTIFS(Source!$B$1:$B$1000,'Chi tiết'!B600,Source!$S$1:$S$1000,"Có")=0,"",INDEX(Source!$A$1:$S$1000,MATCH('Chi tiết'!B600,Source!$B$1:$B$1000,0)-1+MATCH("Có",INDIRECT("Source!S"&amp;MATCH('Chi tiết'!B600,Source!$B$1:$B$1000,0)&amp;":S"&amp;MATCH('Chi tiết'!B600,Source!$B$1:$B$1000,0)+COUNTIF(Source!$B$1:$B$1000,'Chi tiết'!B600)),0),1))</f>
        <v/>
      </c>
      <c r="V600" s="2" t="str">
        <f>IF(B598="","",IF(N600&lt;='Báo cáo'!$C$9,N600,""))</f>
        <v/>
      </c>
    </row>
    <row r="601" spans="1:22" x14ac:dyDescent="0.25">
      <c r="A601" t="str">
        <v/>
      </c>
      <c r="B601" t="str">
        <v/>
      </c>
      <c r="C601" s="21" t="str">
        <v/>
      </c>
      <c r="D601" s="21" t="str">
        <v/>
      </c>
      <c r="E601" s="21" t="str">
        <v/>
      </c>
      <c r="F601" s="21" t="str">
        <v/>
      </c>
      <c r="G601" s="21" t="str">
        <v/>
      </c>
      <c r="H601" s="21" t="str">
        <v/>
      </c>
      <c r="I601" s="21" t="str">
        <v/>
      </c>
      <c r="J601" s="21" t="str">
        <v/>
      </c>
      <c r="K601" s="21" t="str">
        <v/>
      </c>
      <c r="L601" s="23" t="str">
        <f t="shared" si="54"/>
        <v/>
      </c>
      <c r="M601" s="24" t="str">
        <f t="shared" si="55"/>
        <v/>
      </c>
      <c r="N601" s="15" t="str">
        <f t="shared" si="56"/>
        <v/>
      </c>
      <c r="O601" s="23" t="str">
        <f t="shared" si="57"/>
        <v/>
      </c>
      <c r="P601" s="23" t="str">
        <f>IF(B601="","",
IF(NOT(ISNUMBER(H601)),"Vắng",
IF(C601=1,IF(INDEX(Source!$A$1:$Q$1000,MATCH('Chi tiết'!B601,Source!$B$1:$B$1000,0),16)&lt;'Báo cáo'!$C$5,"Đi làm","Chốt trễ"),
IF(AND(C601=2,O601="Chốt trễ"),IF(INDEX(Source!$A$1:$Q$1000,MATCH('Chi tiết'!B601,Source!$B$1:$B$1000,0)+1,16)&lt;'Báo cáo'!$C$5,"Đi làm","Chốt trễ"),
IF(AND(C601=12,O601="Đi làm"),IF(INDEX(Source!$A$1:$Q$1000,MATCH('Chi tiết'!B601,Source!$B$1:$B$1000,0)+COUNTIFS(Source!$B$1:$B$1000,B601,Source!$Q$1:$Q$1000,"Sáng"),16)&lt;'Báo cáo'!$C$5,"Đi làm","Chốt trễ"),IF(O601="Chốt trễ",IF(INDEX(Source!$A$1:$Q$1000,MATCH('Chi tiết'!B601,Source!$B$1:$B$1000,0)+1,16)&lt;'Báo cáo'!$C$5,"Đi làm","Chốt trễ"),IF(INDEX(Source!$A$1:$Q$1000,MATCH('Chi tiết'!B601,Source!$B$1:$B$1000,0)+COUNTIFS(Source!$B$1:$B$1000,B601,Source!$Q$1:$Q$1000,"Sáng"),16)&lt;'Báo cáo'!$C$5,"Đi làm","Chốt trễ")))))))</f>
        <v/>
      </c>
      <c r="Q601" s="23" t="str">
        <f t="shared" si="58"/>
        <v/>
      </c>
      <c r="R601" s="14" t="str">
        <f t="shared" si="59"/>
        <v/>
      </c>
      <c r="S601" t="str">
        <f>IF(OR(_xlfn.NUMBERVALUE(E601)&gt;='Báo cáo'!$C$6,_xlfn.NUMBERVALUE(I601)&gt;='Báo cáo'!$C$6),CONCATENATE(_xlfn.NUMBERVALUE(E601),"/",_xlfn.NUMBERVALUE(I601)),"")</f>
        <v/>
      </c>
      <c r="T601" t="str">
        <f>IF(Q601="Vắng","",IF(M601&lt;='Báo cáo'!$C$7,M601,""))</f>
        <v/>
      </c>
      <c r="U601" t="str">
        <f ca="1">IF(COUNTIFS(Source!$B$1:$B$1000,'Chi tiết'!B601,Source!$S$1:$S$1000,"Có")=0,"",INDEX(Source!$A$1:$S$1000,MATCH('Chi tiết'!B601,Source!$B$1:$B$1000,0)-1+MATCH("Có",INDIRECT("Source!S"&amp;MATCH('Chi tiết'!B601,Source!$B$1:$B$1000,0)&amp;":S"&amp;MATCH('Chi tiết'!B601,Source!$B$1:$B$1000,0)+COUNTIF(Source!$B$1:$B$1000,'Chi tiết'!B601)),0),1))</f>
        <v/>
      </c>
      <c r="V601" s="2" t="str">
        <f>IF(B599="","",IF(N601&lt;='Báo cáo'!$C$9,N601,""))</f>
        <v/>
      </c>
    </row>
    <row r="602" spans="1:22" x14ac:dyDescent="0.25">
      <c r="A602" t="str">
        <v/>
      </c>
      <c r="B602" t="str">
        <v/>
      </c>
      <c r="C602" s="21" t="str">
        <v/>
      </c>
      <c r="D602" s="21" t="str">
        <v/>
      </c>
      <c r="E602" s="21" t="str">
        <v/>
      </c>
      <c r="F602" s="21" t="str">
        <v/>
      </c>
      <c r="G602" s="21" t="str">
        <v/>
      </c>
      <c r="H602" s="21" t="str">
        <v/>
      </c>
      <c r="I602" s="21" t="str">
        <v/>
      </c>
      <c r="J602" s="21" t="str">
        <v/>
      </c>
      <c r="K602" s="21" t="str">
        <v/>
      </c>
      <c r="L602" s="23" t="str">
        <f t="shared" si="54"/>
        <v/>
      </c>
      <c r="M602" s="24" t="str">
        <f t="shared" si="55"/>
        <v/>
      </c>
      <c r="N602" s="15" t="str">
        <f t="shared" si="56"/>
        <v/>
      </c>
      <c r="O602" s="23" t="str">
        <f t="shared" si="57"/>
        <v/>
      </c>
      <c r="P602" s="23" t="str">
        <f>IF(B602="","",
IF(NOT(ISNUMBER(H602)),"Vắng",
IF(C602=1,IF(INDEX(Source!$A$1:$Q$1000,MATCH('Chi tiết'!B602,Source!$B$1:$B$1000,0),16)&lt;'Báo cáo'!$C$5,"Đi làm","Chốt trễ"),
IF(AND(C602=2,O602="Chốt trễ"),IF(INDEX(Source!$A$1:$Q$1000,MATCH('Chi tiết'!B602,Source!$B$1:$B$1000,0)+1,16)&lt;'Báo cáo'!$C$5,"Đi làm","Chốt trễ"),
IF(AND(C602=12,O602="Đi làm"),IF(INDEX(Source!$A$1:$Q$1000,MATCH('Chi tiết'!B602,Source!$B$1:$B$1000,0)+COUNTIFS(Source!$B$1:$B$1000,B602,Source!$Q$1:$Q$1000,"Sáng"),16)&lt;'Báo cáo'!$C$5,"Đi làm","Chốt trễ"),IF(O602="Chốt trễ",IF(INDEX(Source!$A$1:$Q$1000,MATCH('Chi tiết'!B602,Source!$B$1:$B$1000,0)+1,16)&lt;'Báo cáo'!$C$5,"Đi làm","Chốt trễ"),IF(INDEX(Source!$A$1:$Q$1000,MATCH('Chi tiết'!B602,Source!$B$1:$B$1000,0)+COUNTIFS(Source!$B$1:$B$1000,B602,Source!$Q$1:$Q$1000,"Sáng"),16)&lt;'Báo cáo'!$C$5,"Đi làm","Chốt trễ")))))))</f>
        <v/>
      </c>
      <c r="Q602" s="23" t="str">
        <f t="shared" si="58"/>
        <v/>
      </c>
      <c r="R602" s="14" t="str">
        <f t="shared" si="59"/>
        <v/>
      </c>
      <c r="S602" t="str">
        <f>IF(OR(_xlfn.NUMBERVALUE(E602)&gt;='Báo cáo'!$C$6,_xlfn.NUMBERVALUE(I602)&gt;='Báo cáo'!$C$6),CONCATENATE(_xlfn.NUMBERVALUE(E602),"/",_xlfn.NUMBERVALUE(I602)),"")</f>
        <v/>
      </c>
      <c r="T602" t="str">
        <f>IF(Q602="Vắng","",IF(M602&lt;='Báo cáo'!$C$7,M602,""))</f>
        <v/>
      </c>
      <c r="U602" t="str">
        <f ca="1">IF(COUNTIFS(Source!$B$1:$B$1000,'Chi tiết'!B602,Source!$S$1:$S$1000,"Có")=0,"",INDEX(Source!$A$1:$S$1000,MATCH('Chi tiết'!B602,Source!$B$1:$B$1000,0)-1+MATCH("Có",INDIRECT("Source!S"&amp;MATCH('Chi tiết'!B602,Source!$B$1:$B$1000,0)&amp;":S"&amp;MATCH('Chi tiết'!B602,Source!$B$1:$B$1000,0)+COUNTIF(Source!$B$1:$B$1000,'Chi tiết'!B602)),0),1))</f>
        <v/>
      </c>
      <c r="V602" s="2" t="str">
        <f>IF(B600="","",IF(N602&lt;='Báo cáo'!$C$9,N602,""))</f>
        <v/>
      </c>
    </row>
    <row r="603" spans="1:22" x14ac:dyDescent="0.25">
      <c r="A603" t="str">
        <v/>
      </c>
      <c r="B603" t="str">
        <v/>
      </c>
      <c r="C603" s="21" t="str">
        <v/>
      </c>
      <c r="D603" s="21" t="str">
        <v/>
      </c>
      <c r="E603" s="21" t="str">
        <v/>
      </c>
      <c r="F603" s="21" t="str">
        <v/>
      </c>
      <c r="G603" s="21" t="str">
        <v/>
      </c>
      <c r="H603" s="21" t="str">
        <v/>
      </c>
      <c r="I603" s="21" t="str">
        <v/>
      </c>
      <c r="J603" s="21" t="str">
        <v/>
      </c>
      <c r="K603" s="21" t="str">
        <v/>
      </c>
      <c r="L603" s="23" t="str">
        <f t="shared" si="54"/>
        <v/>
      </c>
      <c r="M603" s="24" t="str">
        <f t="shared" si="55"/>
        <v/>
      </c>
      <c r="N603" s="15" t="str">
        <f t="shared" si="56"/>
        <v/>
      </c>
      <c r="O603" s="23" t="str">
        <f t="shared" si="57"/>
        <v/>
      </c>
      <c r="P603" s="23" t="str">
        <f>IF(B603="","",
IF(NOT(ISNUMBER(H603)),"Vắng",
IF(C603=1,IF(INDEX(Source!$A$1:$Q$1000,MATCH('Chi tiết'!B603,Source!$B$1:$B$1000,0),16)&lt;'Báo cáo'!$C$5,"Đi làm","Chốt trễ"),
IF(AND(C603=2,O603="Chốt trễ"),IF(INDEX(Source!$A$1:$Q$1000,MATCH('Chi tiết'!B603,Source!$B$1:$B$1000,0)+1,16)&lt;'Báo cáo'!$C$5,"Đi làm","Chốt trễ"),
IF(AND(C603=12,O603="Đi làm"),IF(INDEX(Source!$A$1:$Q$1000,MATCH('Chi tiết'!B603,Source!$B$1:$B$1000,0)+COUNTIFS(Source!$B$1:$B$1000,B603,Source!$Q$1:$Q$1000,"Sáng"),16)&lt;'Báo cáo'!$C$5,"Đi làm","Chốt trễ"),IF(O603="Chốt trễ",IF(INDEX(Source!$A$1:$Q$1000,MATCH('Chi tiết'!B603,Source!$B$1:$B$1000,0)+1,16)&lt;'Báo cáo'!$C$5,"Đi làm","Chốt trễ"),IF(INDEX(Source!$A$1:$Q$1000,MATCH('Chi tiết'!B603,Source!$B$1:$B$1000,0)+COUNTIFS(Source!$B$1:$B$1000,B603,Source!$Q$1:$Q$1000,"Sáng"),16)&lt;'Báo cáo'!$C$5,"Đi làm","Chốt trễ")))))))</f>
        <v/>
      </c>
      <c r="Q603" s="23" t="str">
        <f t="shared" si="58"/>
        <v/>
      </c>
      <c r="R603" s="14" t="str">
        <f t="shared" si="59"/>
        <v/>
      </c>
      <c r="S603" t="str">
        <f>IF(OR(_xlfn.NUMBERVALUE(E603)&gt;='Báo cáo'!$C$6,_xlfn.NUMBERVALUE(I603)&gt;='Báo cáo'!$C$6),CONCATENATE(_xlfn.NUMBERVALUE(E603),"/",_xlfn.NUMBERVALUE(I603)),"")</f>
        <v/>
      </c>
      <c r="T603" t="str">
        <f>IF(Q603="Vắng","",IF(M603&lt;='Báo cáo'!$C$7,M603,""))</f>
        <v/>
      </c>
      <c r="U603" t="str">
        <f ca="1">IF(COUNTIFS(Source!$B$1:$B$1000,'Chi tiết'!B603,Source!$S$1:$S$1000,"Có")=0,"",INDEX(Source!$A$1:$S$1000,MATCH('Chi tiết'!B603,Source!$B$1:$B$1000,0)-1+MATCH("Có",INDIRECT("Source!S"&amp;MATCH('Chi tiết'!B603,Source!$B$1:$B$1000,0)&amp;":S"&amp;MATCH('Chi tiết'!B603,Source!$B$1:$B$1000,0)+COUNTIF(Source!$B$1:$B$1000,'Chi tiết'!B603)),0),1))</f>
        <v/>
      </c>
      <c r="V603" s="2" t="str">
        <f>IF(B601="","",IF(N603&lt;='Báo cáo'!$C$9,N603,""))</f>
        <v/>
      </c>
    </row>
    <row r="604" spans="1:22" x14ac:dyDescent="0.25">
      <c r="A604" t="str">
        <v/>
      </c>
      <c r="B604" t="str">
        <v/>
      </c>
      <c r="C604" s="21" t="str">
        <v/>
      </c>
      <c r="D604" s="21" t="str">
        <v/>
      </c>
      <c r="E604" s="21" t="str">
        <v/>
      </c>
      <c r="F604" s="21" t="str">
        <v/>
      </c>
      <c r="G604" s="21" t="str">
        <v/>
      </c>
      <c r="H604" s="21" t="str">
        <v/>
      </c>
      <c r="I604" s="21" t="str">
        <v/>
      </c>
      <c r="J604" s="21" t="str">
        <v/>
      </c>
      <c r="K604" s="21" t="str">
        <v/>
      </c>
      <c r="L604" s="23" t="str">
        <f t="shared" si="54"/>
        <v/>
      </c>
      <c r="M604" s="24" t="str">
        <f t="shared" si="55"/>
        <v/>
      </c>
      <c r="N604" s="15" t="str">
        <f t="shared" si="56"/>
        <v/>
      </c>
      <c r="O604" s="23" t="str">
        <f t="shared" si="57"/>
        <v/>
      </c>
      <c r="P604" s="23" t="str">
        <f>IF(B604="","",
IF(NOT(ISNUMBER(H604)),"Vắng",
IF(C604=1,IF(INDEX(Source!$A$1:$Q$1000,MATCH('Chi tiết'!B604,Source!$B$1:$B$1000,0),16)&lt;'Báo cáo'!$C$5,"Đi làm","Chốt trễ"),
IF(AND(C604=2,O604="Chốt trễ"),IF(INDEX(Source!$A$1:$Q$1000,MATCH('Chi tiết'!B604,Source!$B$1:$B$1000,0)+1,16)&lt;'Báo cáo'!$C$5,"Đi làm","Chốt trễ"),
IF(AND(C604=12,O604="Đi làm"),IF(INDEX(Source!$A$1:$Q$1000,MATCH('Chi tiết'!B604,Source!$B$1:$B$1000,0)+COUNTIFS(Source!$B$1:$B$1000,B604,Source!$Q$1:$Q$1000,"Sáng"),16)&lt;'Báo cáo'!$C$5,"Đi làm","Chốt trễ"),IF(O604="Chốt trễ",IF(INDEX(Source!$A$1:$Q$1000,MATCH('Chi tiết'!B604,Source!$B$1:$B$1000,0)+1,16)&lt;'Báo cáo'!$C$5,"Đi làm","Chốt trễ"),IF(INDEX(Source!$A$1:$Q$1000,MATCH('Chi tiết'!B604,Source!$B$1:$B$1000,0)+COUNTIFS(Source!$B$1:$B$1000,B604,Source!$Q$1:$Q$1000,"Sáng"),16)&lt;'Báo cáo'!$C$5,"Đi làm","Chốt trễ")))))))</f>
        <v/>
      </c>
      <c r="Q604" s="23" t="str">
        <f t="shared" si="58"/>
        <v/>
      </c>
      <c r="R604" s="14" t="str">
        <f t="shared" si="59"/>
        <v/>
      </c>
      <c r="S604" t="str">
        <f>IF(OR(_xlfn.NUMBERVALUE(E604)&gt;='Báo cáo'!$C$6,_xlfn.NUMBERVALUE(I604)&gt;='Báo cáo'!$C$6),CONCATENATE(_xlfn.NUMBERVALUE(E604),"/",_xlfn.NUMBERVALUE(I604)),"")</f>
        <v/>
      </c>
      <c r="T604" t="str">
        <f>IF(Q604="Vắng","",IF(M604&lt;='Báo cáo'!$C$7,M604,""))</f>
        <v/>
      </c>
      <c r="U604" t="str">
        <f ca="1">IF(COUNTIFS(Source!$B$1:$B$1000,'Chi tiết'!B604,Source!$S$1:$S$1000,"Có")=0,"",INDEX(Source!$A$1:$S$1000,MATCH('Chi tiết'!B604,Source!$B$1:$B$1000,0)-1+MATCH("Có",INDIRECT("Source!S"&amp;MATCH('Chi tiết'!B604,Source!$B$1:$B$1000,0)&amp;":S"&amp;MATCH('Chi tiết'!B604,Source!$B$1:$B$1000,0)+COUNTIF(Source!$B$1:$B$1000,'Chi tiết'!B604)),0),1))</f>
        <v/>
      </c>
      <c r="V604" s="2" t="str">
        <f>IF(B602="","",IF(N604&lt;='Báo cáo'!$C$9,N604,""))</f>
        <v/>
      </c>
    </row>
    <row r="605" spans="1:22" x14ac:dyDescent="0.25">
      <c r="A605" t="str">
        <v/>
      </c>
      <c r="B605" t="str">
        <v/>
      </c>
      <c r="C605" s="21" t="str">
        <v/>
      </c>
      <c r="D605" s="21" t="str">
        <v/>
      </c>
      <c r="E605" s="21" t="str">
        <v/>
      </c>
      <c r="F605" s="21" t="str">
        <v/>
      </c>
      <c r="G605" s="21" t="str">
        <v/>
      </c>
      <c r="H605" s="21" t="str">
        <v/>
      </c>
      <c r="I605" s="21" t="str">
        <v/>
      </c>
      <c r="J605" s="21" t="str">
        <v/>
      </c>
      <c r="K605" s="21" t="str">
        <v/>
      </c>
      <c r="L605" s="23" t="str">
        <f t="shared" si="54"/>
        <v/>
      </c>
      <c r="M605" s="24" t="str">
        <f t="shared" si="55"/>
        <v/>
      </c>
      <c r="N605" s="15" t="str">
        <f t="shared" si="56"/>
        <v/>
      </c>
      <c r="O605" s="23" t="str">
        <f t="shared" si="57"/>
        <v/>
      </c>
      <c r="P605" s="23" t="str">
        <f>IF(B605="","",
IF(NOT(ISNUMBER(H605)),"Vắng",
IF(C605=1,IF(INDEX(Source!$A$1:$Q$1000,MATCH('Chi tiết'!B605,Source!$B$1:$B$1000,0),16)&lt;'Báo cáo'!$C$5,"Đi làm","Chốt trễ"),
IF(AND(C605=2,O605="Chốt trễ"),IF(INDEX(Source!$A$1:$Q$1000,MATCH('Chi tiết'!B605,Source!$B$1:$B$1000,0)+1,16)&lt;'Báo cáo'!$C$5,"Đi làm","Chốt trễ"),
IF(AND(C605=12,O605="Đi làm"),IF(INDEX(Source!$A$1:$Q$1000,MATCH('Chi tiết'!B605,Source!$B$1:$B$1000,0)+COUNTIFS(Source!$B$1:$B$1000,B605,Source!$Q$1:$Q$1000,"Sáng"),16)&lt;'Báo cáo'!$C$5,"Đi làm","Chốt trễ"),IF(O605="Chốt trễ",IF(INDEX(Source!$A$1:$Q$1000,MATCH('Chi tiết'!B605,Source!$B$1:$B$1000,0)+1,16)&lt;'Báo cáo'!$C$5,"Đi làm","Chốt trễ"),IF(INDEX(Source!$A$1:$Q$1000,MATCH('Chi tiết'!B605,Source!$B$1:$B$1000,0)+COUNTIFS(Source!$B$1:$B$1000,B605,Source!$Q$1:$Q$1000,"Sáng"),16)&lt;'Báo cáo'!$C$5,"Đi làm","Chốt trễ")))))))</f>
        <v/>
      </c>
      <c r="Q605" s="23" t="str">
        <f t="shared" si="58"/>
        <v/>
      </c>
      <c r="R605" s="14" t="str">
        <f t="shared" si="59"/>
        <v/>
      </c>
      <c r="S605" t="str">
        <f>IF(OR(_xlfn.NUMBERVALUE(E605)&gt;='Báo cáo'!$C$6,_xlfn.NUMBERVALUE(I605)&gt;='Báo cáo'!$C$6),CONCATENATE(_xlfn.NUMBERVALUE(E605),"/",_xlfn.NUMBERVALUE(I605)),"")</f>
        <v/>
      </c>
      <c r="T605" t="str">
        <f>IF(Q605="Vắng","",IF(M605&lt;='Báo cáo'!$C$7,M605,""))</f>
        <v/>
      </c>
      <c r="U605" t="str">
        <f ca="1">IF(COUNTIFS(Source!$B$1:$B$1000,'Chi tiết'!B605,Source!$S$1:$S$1000,"Có")=0,"",INDEX(Source!$A$1:$S$1000,MATCH('Chi tiết'!B605,Source!$B$1:$B$1000,0)-1+MATCH("Có",INDIRECT("Source!S"&amp;MATCH('Chi tiết'!B605,Source!$B$1:$B$1000,0)&amp;":S"&amp;MATCH('Chi tiết'!B605,Source!$B$1:$B$1000,0)+COUNTIF(Source!$B$1:$B$1000,'Chi tiết'!B605)),0),1))</f>
        <v/>
      </c>
      <c r="V605" s="2" t="str">
        <f>IF(B603="","",IF(N605&lt;='Báo cáo'!$C$9,N605,""))</f>
        <v/>
      </c>
    </row>
    <row r="606" spans="1:22" x14ac:dyDescent="0.25">
      <c r="A606" t="str">
        <v/>
      </c>
      <c r="B606" t="str">
        <v/>
      </c>
      <c r="C606" s="21" t="str">
        <v/>
      </c>
      <c r="D606" s="21" t="str">
        <v/>
      </c>
      <c r="E606" s="21" t="str">
        <v/>
      </c>
      <c r="F606" s="21" t="str">
        <v/>
      </c>
      <c r="G606" s="21" t="str">
        <v/>
      </c>
      <c r="H606" s="21" t="str">
        <v/>
      </c>
      <c r="I606" s="21" t="str">
        <v/>
      </c>
      <c r="J606" s="21" t="str">
        <v/>
      </c>
      <c r="K606" s="21" t="str">
        <v/>
      </c>
      <c r="L606" s="23" t="str">
        <f t="shared" si="54"/>
        <v/>
      </c>
      <c r="M606" s="24" t="str">
        <f t="shared" si="55"/>
        <v/>
      </c>
      <c r="N606" s="15" t="str">
        <f t="shared" si="56"/>
        <v/>
      </c>
      <c r="O606" s="23" t="str">
        <f t="shared" si="57"/>
        <v/>
      </c>
      <c r="P606" s="23" t="str">
        <f>IF(B606="","",
IF(NOT(ISNUMBER(H606)),"Vắng",
IF(C606=1,IF(INDEX(Source!$A$1:$Q$1000,MATCH('Chi tiết'!B606,Source!$B$1:$B$1000,0),16)&lt;'Báo cáo'!$C$5,"Đi làm","Chốt trễ"),
IF(AND(C606=2,O606="Chốt trễ"),IF(INDEX(Source!$A$1:$Q$1000,MATCH('Chi tiết'!B606,Source!$B$1:$B$1000,0)+1,16)&lt;'Báo cáo'!$C$5,"Đi làm","Chốt trễ"),
IF(AND(C606=12,O606="Đi làm"),IF(INDEX(Source!$A$1:$Q$1000,MATCH('Chi tiết'!B606,Source!$B$1:$B$1000,0)+COUNTIFS(Source!$B$1:$B$1000,B606,Source!$Q$1:$Q$1000,"Sáng"),16)&lt;'Báo cáo'!$C$5,"Đi làm","Chốt trễ"),IF(O606="Chốt trễ",IF(INDEX(Source!$A$1:$Q$1000,MATCH('Chi tiết'!B606,Source!$B$1:$B$1000,0)+1,16)&lt;'Báo cáo'!$C$5,"Đi làm","Chốt trễ"),IF(INDEX(Source!$A$1:$Q$1000,MATCH('Chi tiết'!B606,Source!$B$1:$B$1000,0)+COUNTIFS(Source!$B$1:$B$1000,B606,Source!$Q$1:$Q$1000,"Sáng"),16)&lt;'Báo cáo'!$C$5,"Đi làm","Chốt trễ")))))))</f>
        <v/>
      </c>
      <c r="Q606" s="23" t="str">
        <f t="shared" si="58"/>
        <v/>
      </c>
      <c r="R606" s="14" t="str">
        <f t="shared" si="59"/>
        <v/>
      </c>
      <c r="S606" t="str">
        <f>IF(OR(_xlfn.NUMBERVALUE(E606)&gt;='Báo cáo'!$C$6,_xlfn.NUMBERVALUE(I606)&gt;='Báo cáo'!$C$6),CONCATENATE(_xlfn.NUMBERVALUE(E606),"/",_xlfn.NUMBERVALUE(I606)),"")</f>
        <v/>
      </c>
      <c r="T606" t="str">
        <f>IF(Q606="Vắng","",IF(M606&lt;='Báo cáo'!$C$7,M606,""))</f>
        <v/>
      </c>
      <c r="U606" t="str">
        <f ca="1">IF(COUNTIFS(Source!$B$1:$B$1000,'Chi tiết'!B606,Source!$S$1:$S$1000,"Có")=0,"",INDEX(Source!$A$1:$S$1000,MATCH('Chi tiết'!B606,Source!$B$1:$B$1000,0)-1+MATCH("Có",INDIRECT("Source!S"&amp;MATCH('Chi tiết'!B606,Source!$B$1:$B$1000,0)&amp;":S"&amp;MATCH('Chi tiết'!B606,Source!$B$1:$B$1000,0)+COUNTIF(Source!$B$1:$B$1000,'Chi tiết'!B606)),0),1))</f>
        <v/>
      </c>
      <c r="V606" s="2" t="str">
        <f>IF(B604="","",IF(N606&lt;='Báo cáo'!$C$9,N606,""))</f>
        <v/>
      </c>
    </row>
    <row r="607" spans="1:22" x14ac:dyDescent="0.25">
      <c r="A607" t="str">
        <v/>
      </c>
      <c r="B607" t="str">
        <v/>
      </c>
      <c r="C607" s="21" t="str">
        <v/>
      </c>
      <c r="D607" s="21" t="str">
        <v/>
      </c>
      <c r="E607" s="21" t="str">
        <v/>
      </c>
      <c r="F607" s="21" t="str">
        <v/>
      </c>
      <c r="G607" s="21" t="str">
        <v/>
      </c>
      <c r="H607" s="21" t="str">
        <v/>
      </c>
      <c r="I607" s="21" t="str">
        <v/>
      </c>
      <c r="J607" s="21" t="str">
        <v/>
      </c>
      <c r="K607" s="21" t="str">
        <v/>
      </c>
      <c r="L607" s="23" t="str">
        <f t="shared" si="54"/>
        <v/>
      </c>
      <c r="M607" s="24" t="str">
        <f t="shared" si="55"/>
        <v/>
      </c>
      <c r="N607" s="15" t="str">
        <f t="shared" si="56"/>
        <v/>
      </c>
      <c r="O607" s="23" t="str">
        <f t="shared" si="57"/>
        <v/>
      </c>
      <c r="P607" s="23" t="str">
        <f>IF(B607="","",
IF(NOT(ISNUMBER(H607)),"Vắng",
IF(C607=1,IF(INDEX(Source!$A$1:$Q$1000,MATCH('Chi tiết'!B607,Source!$B$1:$B$1000,0),16)&lt;'Báo cáo'!$C$5,"Đi làm","Chốt trễ"),
IF(AND(C607=2,O607="Chốt trễ"),IF(INDEX(Source!$A$1:$Q$1000,MATCH('Chi tiết'!B607,Source!$B$1:$B$1000,0)+1,16)&lt;'Báo cáo'!$C$5,"Đi làm","Chốt trễ"),
IF(AND(C607=12,O607="Đi làm"),IF(INDEX(Source!$A$1:$Q$1000,MATCH('Chi tiết'!B607,Source!$B$1:$B$1000,0)+COUNTIFS(Source!$B$1:$B$1000,B607,Source!$Q$1:$Q$1000,"Sáng"),16)&lt;'Báo cáo'!$C$5,"Đi làm","Chốt trễ"),IF(O607="Chốt trễ",IF(INDEX(Source!$A$1:$Q$1000,MATCH('Chi tiết'!B607,Source!$B$1:$B$1000,0)+1,16)&lt;'Báo cáo'!$C$5,"Đi làm","Chốt trễ"),IF(INDEX(Source!$A$1:$Q$1000,MATCH('Chi tiết'!B607,Source!$B$1:$B$1000,0)+COUNTIFS(Source!$B$1:$B$1000,B607,Source!$Q$1:$Q$1000,"Sáng"),16)&lt;'Báo cáo'!$C$5,"Đi làm","Chốt trễ")))))))</f>
        <v/>
      </c>
      <c r="Q607" s="23" t="str">
        <f t="shared" si="58"/>
        <v/>
      </c>
      <c r="R607" s="14" t="str">
        <f t="shared" si="59"/>
        <v/>
      </c>
      <c r="S607" t="str">
        <f>IF(OR(_xlfn.NUMBERVALUE(E607)&gt;='Báo cáo'!$C$6,_xlfn.NUMBERVALUE(I607)&gt;='Báo cáo'!$C$6),CONCATENATE(_xlfn.NUMBERVALUE(E607),"/",_xlfn.NUMBERVALUE(I607)),"")</f>
        <v/>
      </c>
      <c r="T607" t="str">
        <f>IF(Q607="Vắng","",IF(M607&lt;='Báo cáo'!$C$7,M607,""))</f>
        <v/>
      </c>
      <c r="U607" t="str">
        <f ca="1">IF(COUNTIFS(Source!$B$1:$B$1000,'Chi tiết'!B607,Source!$S$1:$S$1000,"Có")=0,"",INDEX(Source!$A$1:$S$1000,MATCH('Chi tiết'!B607,Source!$B$1:$B$1000,0)-1+MATCH("Có",INDIRECT("Source!S"&amp;MATCH('Chi tiết'!B607,Source!$B$1:$B$1000,0)&amp;":S"&amp;MATCH('Chi tiết'!B607,Source!$B$1:$B$1000,0)+COUNTIF(Source!$B$1:$B$1000,'Chi tiết'!B607)),0),1))</f>
        <v/>
      </c>
      <c r="V607" s="2" t="str">
        <f>IF(B605="","",IF(N607&lt;='Báo cáo'!$C$9,N607,""))</f>
        <v/>
      </c>
    </row>
    <row r="608" spans="1:22" x14ac:dyDescent="0.25">
      <c r="A608" t="str">
        <v/>
      </c>
      <c r="B608" t="str">
        <v/>
      </c>
      <c r="C608" s="21" t="str">
        <v/>
      </c>
      <c r="D608" s="21" t="str">
        <v/>
      </c>
      <c r="E608" s="21" t="str">
        <v/>
      </c>
      <c r="F608" s="21" t="str">
        <v/>
      </c>
      <c r="G608" s="21" t="str">
        <v/>
      </c>
      <c r="H608" s="21" t="str">
        <v/>
      </c>
      <c r="I608" s="21" t="str">
        <v/>
      </c>
      <c r="J608" s="21" t="str">
        <v/>
      </c>
      <c r="K608" s="21" t="str">
        <v/>
      </c>
      <c r="L608" s="23" t="str">
        <f t="shared" si="54"/>
        <v/>
      </c>
      <c r="M608" s="24" t="str">
        <f t="shared" si="55"/>
        <v/>
      </c>
      <c r="N608" s="15" t="str">
        <f t="shared" si="56"/>
        <v/>
      </c>
      <c r="O608" s="23" t="str">
        <f t="shared" si="57"/>
        <v/>
      </c>
      <c r="P608" s="23" t="str">
        <f>IF(B608="","",
IF(NOT(ISNUMBER(H608)),"Vắng",
IF(C608=1,IF(INDEX(Source!$A$1:$Q$1000,MATCH('Chi tiết'!B608,Source!$B$1:$B$1000,0),16)&lt;'Báo cáo'!$C$5,"Đi làm","Chốt trễ"),
IF(AND(C608=2,O608="Chốt trễ"),IF(INDEX(Source!$A$1:$Q$1000,MATCH('Chi tiết'!B608,Source!$B$1:$B$1000,0)+1,16)&lt;'Báo cáo'!$C$5,"Đi làm","Chốt trễ"),
IF(AND(C608=12,O608="Đi làm"),IF(INDEX(Source!$A$1:$Q$1000,MATCH('Chi tiết'!B608,Source!$B$1:$B$1000,0)+COUNTIFS(Source!$B$1:$B$1000,B608,Source!$Q$1:$Q$1000,"Sáng"),16)&lt;'Báo cáo'!$C$5,"Đi làm","Chốt trễ"),IF(O608="Chốt trễ",IF(INDEX(Source!$A$1:$Q$1000,MATCH('Chi tiết'!B608,Source!$B$1:$B$1000,0)+1,16)&lt;'Báo cáo'!$C$5,"Đi làm","Chốt trễ"),IF(INDEX(Source!$A$1:$Q$1000,MATCH('Chi tiết'!B608,Source!$B$1:$B$1000,0)+COUNTIFS(Source!$B$1:$B$1000,B608,Source!$Q$1:$Q$1000,"Sáng"),16)&lt;'Báo cáo'!$C$5,"Đi làm","Chốt trễ")))))))</f>
        <v/>
      </c>
      <c r="Q608" s="23" t="str">
        <f t="shared" si="58"/>
        <v/>
      </c>
      <c r="R608" s="14" t="str">
        <f t="shared" si="59"/>
        <v/>
      </c>
      <c r="S608" t="str">
        <f>IF(OR(_xlfn.NUMBERVALUE(E608)&gt;='Báo cáo'!$C$6,_xlfn.NUMBERVALUE(I608)&gt;='Báo cáo'!$C$6),CONCATENATE(_xlfn.NUMBERVALUE(E608),"/",_xlfn.NUMBERVALUE(I608)),"")</f>
        <v/>
      </c>
      <c r="T608" t="str">
        <f>IF(Q608="Vắng","",IF(M608&lt;='Báo cáo'!$C$7,M608,""))</f>
        <v/>
      </c>
      <c r="U608" t="str">
        <f ca="1">IF(COUNTIFS(Source!$B$1:$B$1000,'Chi tiết'!B608,Source!$S$1:$S$1000,"Có")=0,"",INDEX(Source!$A$1:$S$1000,MATCH('Chi tiết'!B608,Source!$B$1:$B$1000,0)-1+MATCH("Có",INDIRECT("Source!S"&amp;MATCH('Chi tiết'!B608,Source!$B$1:$B$1000,0)&amp;":S"&amp;MATCH('Chi tiết'!B608,Source!$B$1:$B$1000,0)+COUNTIF(Source!$B$1:$B$1000,'Chi tiết'!B608)),0),1))</f>
        <v/>
      </c>
      <c r="V608" s="2" t="str">
        <f>IF(B606="","",IF(N608&lt;='Báo cáo'!$C$9,N608,""))</f>
        <v/>
      </c>
    </row>
    <row r="609" spans="1:22" x14ac:dyDescent="0.25">
      <c r="A609" t="str">
        <v/>
      </c>
      <c r="B609" t="str">
        <v/>
      </c>
      <c r="C609" s="21" t="str">
        <v/>
      </c>
      <c r="D609" s="21" t="str">
        <v/>
      </c>
      <c r="E609" s="21" t="str">
        <v/>
      </c>
      <c r="F609" s="21" t="str">
        <v/>
      </c>
      <c r="G609" s="21" t="str">
        <v/>
      </c>
      <c r="H609" s="21" t="str">
        <v/>
      </c>
      <c r="I609" s="21" t="str">
        <v/>
      </c>
      <c r="J609" s="21" t="str">
        <v/>
      </c>
      <c r="K609" s="21" t="str">
        <v/>
      </c>
      <c r="L609" s="23" t="str">
        <f t="shared" si="54"/>
        <v/>
      </c>
      <c r="M609" s="24" t="str">
        <f t="shared" si="55"/>
        <v/>
      </c>
      <c r="N609" s="15" t="str">
        <f t="shared" si="56"/>
        <v/>
      </c>
      <c r="O609" s="23" t="str">
        <f t="shared" si="57"/>
        <v/>
      </c>
      <c r="P609" s="23" t="str">
        <f>IF(B609="","",
IF(NOT(ISNUMBER(H609)),"Vắng",
IF(C609=1,IF(INDEX(Source!$A$1:$Q$1000,MATCH('Chi tiết'!B609,Source!$B$1:$B$1000,0),16)&lt;'Báo cáo'!$C$5,"Đi làm","Chốt trễ"),
IF(AND(C609=2,O609="Chốt trễ"),IF(INDEX(Source!$A$1:$Q$1000,MATCH('Chi tiết'!B609,Source!$B$1:$B$1000,0)+1,16)&lt;'Báo cáo'!$C$5,"Đi làm","Chốt trễ"),
IF(AND(C609=12,O609="Đi làm"),IF(INDEX(Source!$A$1:$Q$1000,MATCH('Chi tiết'!B609,Source!$B$1:$B$1000,0)+COUNTIFS(Source!$B$1:$B$1000,B609,Source!$Q$1:$Q$1000,"Sáng"),16)&lt;'Báo cáo'!$C$5,"Đi làm","Chốt trễ"),IF(O609="Chốt trễ",IF(INDEX(Source!$A$1:$Q$1000,MATCH('Chi tiết'!B609,Source!$B$1:$B$1000,0)+1,16)&lt;'Báo cáo'!$C$5,"Đi làm","Chốt trễ"),IF(INDEX(Source!$A$1:$Q$1000,MATCH('Chi tiết'!B609,Source!$B$1:$B$1000,0)+COUNTIFS(Source!$B$1:$B$1000,B609,Source!$Q$1:$Q$1000,"Sáng"),16)&lt;'Báo cáo'!$C$5,"Đi làm","Chốt trễ")))))))</f>
        <v/>
      </c>
      <c r="Q609" s="23" t="str">
        <f t="shared" si="58"/>
        <v/>
      </c>
      <c r="R609" s="14" t="str">
        <f t="shared" si="59"/>
        <v/>
      </c>
      <c r="S609" t="str">
        <f>IF(OR(_xlfn.NUMBERVALUE(E609)&gt;='Báo cáo'!$C$6,_xlfn.NUMBERVALUE(I609)&gt;='Báo cáo'!$C$6),CONCATENATE(_xlfn.NUMBERVALUE(E609),"/",_xlfn.NUMBERVALUE(I609)),"")</f>
        <v/>
      </c>
      <c r="T609" t="str">
        <f>IF(Q609="Vắng","",IF(M609&lt;='Báo cáo'!$C$7,M609,""))</f>
        <v/>
      </c>
      <c r="U609" t="str">
        <f ca="1">IF(COUNTIFS(Source!$B$1:$B$1000,'Chi tiết'!B609,Source!$S$1:$S$1000,"Có")=0,"",INDEX(Source!$A$1:$S$1000,MATCH('Chi tiết'!B609,Source!$B$1:$B$1000,0)-1+MATCH("Có",INDIRECT("Source!S"&amp;MATCH('Chi tiết'!B609,Source!$B$1:$B$1000,0)&amp;":S"&amp;MATCH('Chi tiết'!B609,Source!$B$1:$B$1000,0)+COUNTIF(Source!$B$1:$B$1000,'Chi tiết'!B609)),0),1))</f>
        <v/>
      </c>
      <c r="V609" s="2" t="str">
        <f>IF(B607="","",IF(N609&lt;='Báo cáo'!$C$9,N609,""))</f>
        <v/>
      </c>
    </row>
    <row r="610" spans="1:22" x14ac:dyDescent="0.25">
      <c r="A610" t="str">
        <v/>
      </c>
      <c r="B610" t="str">
        <v/>
      </c>
      <c r="C610" s="21" t="str">
        <v/>
      </c>
      <c r="D610" s="21" t="str">
        <v/>
      </c>
      <c r="E610" s="21" t="str">
        <v/>
      </c>
      <c r="F610" s="21" t="str">
        <v/>
      </c>
      <c r="G610" s="21" t="str">
        <v/>
      </c>
      <c r="H610" s="21" t="str">
        <v/>
      </c>
      <c r="I610" s="21" t="str">
        <v/>
      </c>
      <c r="J610" s="21" t="str">
        <v/>
      </c>
      <c r="K610" s="21" t="str">
        <v/>
      </c>
      <c r="L610" s="23" t="str">
        <f t="shared" si="54"/>
        <v/>
      </c>
      <c r="M610" s="24" t="str">
        <f t="shared" si="55"/>
        <v/>
      </c>
      <c r="N610" s="15" t="str">
        <f t="shared" si="56"/>
        <v/>
      </c>
      <c r="O610" s="23" t="str">
        <f t="shared" si="57"/>
        <v/>
      </c>
      <c r="P610" s="23" t="str">
        <f>IF(B610="","",
IF(NOT(ISNUMBER(H610)),"Vắng",
IF(C610=1,IF(INDEX(Source!$A$1:$Q$1000,MATCH('Chi tiết'!B610,Source!$B$1:$B$1000,0),16)&lt;'Báo cáo'!$C$5,"Đi làm","Chốt trễ"),
IF(AND(C610=2,O610="Chốt trễ"),IF(INDEX(Source!$A$1:$Q$1000,MATCH('Chi tiết'!B610,Source!$B$1:$B$1000,0)+1,16)&lt;'Báo cáo'!$C$5,"Đi làm","Chốt trễ"),
IF(AND(C610=12,O610="Đi làm"),IF(INDEX(Source!$A$1:$Q$1000,MATCH('Chi tiết'!B610,Source!$B$1:$B$1000,0)+COUNTIFS(Source!$B$1:$B$1000,B610,Source!$Q$1:$Q$1000,"Sáng"),16)&lt;'Báo cáo'!$C$5,"Đi làm","Chốt trễ"),IF(O610="Chốt trễ",IF(INDEX(Source!$A$1:$Q$1000,MATCH('Chi tiết'!B610,Source!$B$1:$B$1000,0)+1,16)&lt;'Báo cáo'!$C$5,"Đi làm","Chốt trễ"),IF(INDEX(Source!$A$1:$Q$1000,MATCH('Chi tiết'!B610,Source!$B$1:$B$1000,0)+COUNTIFS(Source!$B$1:$B$1000,B610,Source!$Q$1:$Q$1000,"Sáng"),16)&lt;'Báo cáo'!$C$5,"Đi làm","Chốt trễ")))))))</f>
        <v/>
      </c>
      <c r="Q610" s="23" t="str">
        <f t="shared" si="58"/>
        <v/>
      </c>
      <c r="R610" s="14" t="str">
        <f t="shared" si="59"/>
        <v/>
      </c>
      <c r="S610" t="str">
        <f>IF(OR(_xlfn.NUMBERVALUE(E610)&gt;='Báo cáo'!$C$6,_xlfn.NUMBERVALUE(I610)&gt;='Báo cáo'!$C$6),CONCATENATE(_xlfn.NUMBERVALUE(E610),"/",_xlfn.NUMBERVALUE(I610)),"")</f>
        <v/>
      </c>
      <c r="T610" t="str">
        <f>IF(Q610="Vắng","",IF(M610&lt;='Báo cáo'!$C$7,M610,""))</f>
        <v/>
      </c>
      <c r="U610" t="str">
        <f ca="1">IF(COUNTIFS(Source!$B$1:$B$1000,'Chi tiết'!B610,Source!$S$1:$S$1000,"Có")=0,"",INDEX(Source!$A$1:$S$1000,MATCH('Chi tiết'!B610,Source!$B$1:$B$1000,0)-1+MATCH("Có",INDIRECT("Source!S"&amp;MATCH('Chi tiết'!B610,Source!$B$1:$B$1000,0)&amp;":S"&amp;MATCH('Chi tiết'!B610,Source!$B$1:$B$1000,0)+COUNTIF(Source!$B$1:$B$1000,'Chi tiết'!B610)),0),1))</f>
        <v/>
      </c>
      <c r="V610" s="2" t="str">
        <f>IF(B608="","",IF(N610&lt;='Báo cáo'!$C$9,N610,""))</f>
        <v/>
      </c>
    </row>
    <row r="611" spans="1:22" x14ac:dyDescent="0.25">
      <c r="A611" t="str">
        <v/>
      </c>
      <c r="B611" t="str">
        <v/>
      </c>
      <c r="C611" s="21" t="str">
        <v/>
      </c>
      <c r="D611" s="21" t="str">
        <v/>
      </c>
      <c r="E611" s="21" t="str">
        <v/>
      </c>
      <c r="F611" s="21" t="str">
        <v/>
      </c>
      <c r="G611" s="21" t="str">
        <v/>
      </c>
      <c r="H611" s="21" t="str">
        <v/>
      </c>
      <c r="I611" s="21" t="str">
        <v/>
      </c>
      <c r="J611" s="21" t="str">
        <v/>
      </c>
      <c r="K611" s="21" t="str">
        <v/>
      </c>
      <c r="L611" s="23" t="str">
        <f t="shared" si="54"/>
        <v/>
      </c>
      <c r="M611" s="24" t="str">
        <f t="shared" si="55"/>
        <v/>
      </c>
      <c r="N611" s="15" t="str">
        <f t="shared" si="56"/>
        <v/>
      </c>
      <c r="O611" s="23" t="str">
        <f t="shared" si="57"/>
        <v/>
      </c>
      <c r="P611" s="23" t="str">
        <f>IF(B611="","",
IF(NOT(ISNUMBER(H611)),"Vắng",
IF(C611=1,IF(INDEX(Source!$A$1:$Q$1000,MATCH('Chi tiết'!B611,Source!$B$1:$B$1000,0),16)&lt;'Báo cáo'!$C$5,"Đi làm","Chốt trễ"),
IF(AND(C611=2,O611="Chốt trễ"),IF(INDEX(Source!$A$1:$Q$1000,MATCH('Chi tiết'!B611,Source!$B$1:$B$1000,0)+1,16)&lt;'Báo cáo'!$C$5,"Đi làm","Chốt trễ"),
IF(AND(C611=12,O611="Đi làm"),IF(INDEX(Source!$A$1:$Q$1000,MATCH('Chi tiết'!B611,Source!$B$1:$B$1000,0)+COUNTIFS(Source!$B$1:$B$1000,B611,Source!$Q$1:$Q$1000,"Sáng"),16)&lt;'Báo cáo'!$C$5,"Đi làm","Chốt trễ"),IF(O611="Chốt trễ",IF(INDEX(Source!$A$1:$Q$1000,MATCH('Chi tiết'!B611,Source!$B$1:$B$1000,0)+1,16)&lt;'Báo cáo'!$C$5,"Đi làm","Chốt trễ"),IF(INDEX(Source!$A$1:$Q$1000,MATCH('Chi tiết'!B611,Source!$B$1:$B$1000,0)+COUNTIFS(Source!$B$1:$B$1000,B611,Source!$Q$1:$Q$1000,"Sáng"),16)&lt;'Báo cáo'!$C$5,"Đi làm","Chốt trễ")))))))</f>
        <v/>
      </c>
      <c r="Q611" s="23" t="str">
        <f t="shared" si="58"/>
        <v/>
      </c>
      <c r="R611" s="14" t="str">
        <f t="shared" si="59"/>
        <v/>
      </c>
      <c r="S611" t="str">
        <f>IF(OR(_xlfn.NUMBERVALUE(E611)&gt;='Báo cáo'!$C$6,_xlfn.NUMBERVALUE(I611)&gt;='Báo cáo'!$C$6),CONCATENATE(_xlfn.NUMBERVALUE(E611),"/",_xlfn.NUMBERVALUE(I611)),"")</f>
        <v/>
      </c>
      <c r="T611" t="str">
        <f>IF(Q611="Vắng","",IF(M611&lt;='Báo cáo'!$C$7,M611,""))</f>
        <v/>
      </c>
      <c r="U611" t="str">
        <f ca="1">IF(COUNTIFS(Source!$B$1:$B$1000,'Chi tiết'!B611,Source!$S$1:$S$1000,"Có")=0,"",INDEX(Source!$A$1:$S$1000,MATCH('Chi tiết'!B611,Source!$B$1:$B$1000,0)-1+MATCH("Có",INDIRECT("Source!S"&amp;MATCH('Chi tiết'!B611,Source!$B$1:$B$1000,0)&amp;":S"&amp;MATCH('Chi tiết'!B611,Source!$B$1:$B$1000,0)+COUNTIF(Source!$B$1:$B$1000,'Chi tiết'!B611)),0),1))</f>
        <v/>
      </c>
      <c r="V611" s="2" t="str">
        <f>IF(B609="","",IF(N611&lt;='Báo cáo'!$C$9,N611,""))</f>
        <v/>
      </c>
    </row>
    <row r="612" spans="1:22" x14ac:dyDescent="0.25">
      <c r="A612" t="str">
        <v/>
      </c>
      <c r="B612" t="str">
        <v/>
      </c>
      <c r="C612" s="21" t="str">
        <v/>
      </c>
      <c r="D612" s="21" t="str">
        <v/>
      </c>
      <c r="E612" s="21" t="str">
        <v/>
      </c>
      <c r="F612" s="21" t="str">
        <v/>
      </c>
      <c r="G612" s="21" t="str">
        <v/>
      </c>
      <c r="H612" s="21" t="str">
        <v/>
      </c>
      <c r="I612" s="21" t="str">
        <v/>
      </c>
      <c r="J612" s="21" t="str">
        <v/>
      </c>
      <c r="K612" s="21" t="str">
        <v/>
      </c>
      <c r="L612" s="23" t="str">
        <f t="shared" si="54"/>
        <v/>
      </c>
      <c r="M612" s="24" t="str">
        <f t="shared" si="55"/>
        <v/>
      </c>
      <c r="N612" s="15" t="str">
        <f t="shared" si="56"/>
        <v/>
      </c>
      <c r="O612" s="23" t="str">
        <f t="shared" si="57"/>
        <v/>
      </c>
      <c r="P612" s="23" t="str">
        <f>IF(B612="","",
IF(NOT(ISNUMBER(H612)),"Vắng",
IF(C612=1,IF(INDEX(Source!$A$1:$Q$1000,MATCH('Chi tiết'!B612,Source!$B$1:$B$1000,0),16)&lt;'Báo cáo'!$C$5,"Đi làm","Chốt trễ"),
IF(AND(C612=2,O612="Chốt trễ"),IF(INDEX(Source!$A$1:$Q$1000,MATCH('Chi tiết'!B612,Source!$B$1:$B$1000,0)+1,16)&lt;'Báo cáo'!$C$5,"Đi làm","Chốt trễ"),
IF(AND(C612=12,O612="Đi làm"),IF(INDEX(Source!$A$1:$Q$1000,MATCH('Chi tiết'!B612,Source!$B$1:$B$1000,0)+COUNTIFS(Source!$B$1:$B$1000,B612,Source!$Q$1:$Q$1000,"Sáng"),16)&lt;'Báo cáo'!$C$5,"Đi làm","Chốt trễ"),IF(O612="Chốt trễ",IF(INDEX(Source!$A$1:$Q$1000,MATCH('Chi tiết'!B612,Source!$B$1:$B$1000,0)+1,16)&lt;'Báo cáo'!$C$5,"Đi làm","Chốt trễ"),IF(INDEX(Source!$A$1:$Q$1000,MATCH('Chi tiết'!B612,Source!$B$1:$B$1000,0)+COUNTIFS(Source!$B$1:$B$1000,B612,Source!$Q$1:$Q$1000,"Sáng"),16)&lt;'Báo cáo'!$C$5,"Đi làm","Chốt trễ")))))))</f>
        <v/>
      </c>
      <c r="Q612" s="23" t="str">
        <f t="shared" si="58"/>
        <v/>
      </c>
      <c r="R612" s="14" t="str">
        <f t="shared" si="59"/>
        <v/>
      </c>
      <c r="S612" t="str">
        <f>IF(OR(_xlfn.NUMBERVALUE(E612)&gt;='Báo cáo'!$C$6,_xlfn.NUMBERVALUE(I612)&gt;='Báo cáo'!$C$6),CONCATENATE(_xlfn.NUMBERVALUE(E612),"/",_xlfn.NUMBERVALUE(I612)),"")</f>
        <v/>
      </c>
      <c r="T612" t="str">
        <f>IF(Q612="Vắng","",IF(M612&lt;='Báo cáo'!$C$7,M612,""))</f>
        <v/>
      </c>
      <c r="U612" t="str">
        <f ca="1">IF(COUNTIFS(Source!$B$1:$B$1000,'Chi tiết'!B612,Source!$S$1:$S$1000,"Có")=0,"",INDEX(Source!$A$1:$S$1000,MATCH('Chi tiết'!B612,Source!$B$1:$B$1000,0)-1+MATCH("Có",INDIRECT("Source!S"&amp;MATCH('Chi tiết'!B612,Source!$B$1:$B$1000,0)&amp;":S"&amp;MATCH('Chi tiết'!B612,Source!$B$1:$B$1000,0)+COUNTIF(Source!$B$1:$B$1000,'Chi tiết'!B612)),0),1))</f>
        <v/>
      </c>
      <c r="V612" s="2" t="str">
        <f>IF(B610="","",IF(N612&lt;='Báo cáo'!$C$9,N612,""))</f>
        <v/>
      </c>
    </row>
    <row r="613" spans="1:22" x14ac:dyDescent="0.25">
      <c r="A613" t="str">
        <v/>
      </c>
      <c r="B613" t="str">
        <v/>
      </c>
      <c r="C613" s="21" t="str">
        <v/>
      </c>
      <c r="D613" s="21" t="str">
        <v/>
      </c>
      <c r="E613" s="21" t="str">
        <v/>
      </c>
      <c r="F613" s="21" t="str">
        <v/>
      </c>
      <c r="G613" s="21" t="str">
        <v/>
      </c>
      <c r="H613" s="21" t="str">
        <v/>
      </c>
      <c r="I613" s="21" t="str">
        <v/>
      </c>
      <c r="J613" s="21" t="str">
        <v/>
      </c>
      <c r="K613" s="21" t="str">
        <v/>
      </c>
      <c r="L613" s="23" t="str">
        <f t="shared" si="54"/>
        <v/>
      </c>
      <c r="M613" s="24" t="str">
        <f t="shared" si="55"/>
        <v/>
      </c>
      <c r="N613" s="15" t="str">
        <f t="shared" si="56"/>
        <v/>
      </c>
      <c r="O613" s="23" t="str">
        <f t="shared" si="57"/>
        <v/>
      </c>
      <c r="P613" s="23" t="str">
        <f>IF(B613="","",
IF(NOT(ISNUMBER(H613)),"Vắng",
IF(C613=1,IF(INDEX(Source!$A$1:$Q$1000,MATCH('Chi tiết'!B613,Source!$B$1:$B$1000,0),16)&lt;'Báo cáo'!$C$5,"Đi làm","Chốt trễ"),
IF(AND(C613=2,O613="Chốt trễ"),IF(INDEX(Source!$A$1:$Q$1000,MATCH('Chi tiết'!B613,Source!$B$1:$B$1000,0)+1,16)&lt;'Báo cáo'!$C$5,"Đi làm","Chốt trễ"),
IF(AND(C613=12,O613="Đi làm"),IF(INDEX(Source!$A$1:$Q$1000,MATCH('Chi tiết'!B613,Source!$B$1:$B$1000,0)+COUNTIFS(Source!$B$1:$B$1000,B613,Source!$Q$1:$Q$1000,"Sáng"),16)&lt;'Báo cáo'!$C$5,"Đi làm","Chốt trễ"),IF(O613="Chốt trễ",IF(INDEX(Source!$A$1:$Q$1000,MATCH('Chi tiết'!B613,Source!$B$1:$B$1000,0)+1,16)&lt;'Báo cáo'!$C$5,"Đi làm","Chốt trễ"),IF(INDEX(Source!$A$1:$Q$1000,MATCH('Chi tiết'!B613,Source!$B$1:$B$1000,0)+COUNTIFS(Source!$B$1:$B$1000,B613,Source!$Q$1:$Q$1000,"Sáng"),16)&lt;'Báo cáo'!$C$5,"Đi làm","Chốt trễ")))))))</f>
        <v/>
      </c>
      <c r="Q613" s="23" t="str">
        <f t="shared" si="58"/>
        <v/>
      </c>
      <c r="R613" s="14" t="str">
        <f t="shared" si="59"/>
        <v/>
      </c>
      <c r="S613" t="str">
        <f>IF(OR(_xlfn.NUMBERVALUE(E613)&gt;='Báo cáo'!$C$6,_xlfn.NUMBERVALUE(I613)&gt;='Báo cáo'!$C$6),CONCATENATE(_xlfn.NUMBERVALUE(E613),"/",_xlfn.NUMBERVALUE(I613)),"")</f>
        <v/>
      </c>
      <c r="T613" t="str">
        <f>IF(Q613="Vắng","",IF(M613&lt;='Báo cáo'!$C$7,M613,""))</f>
        <v/>
      </c>
      <c r="U613" t="str">
        <f ca="1">IF(COUNTIFS(Source!$B$1:$B$1000,'Chi tiết'!B613,Source!$S$1:$S$1000,"Có")=0,"",INDEX(Source!$A$1:$S$1000,MATCH('Chi tiết'!B613,Source!$B$1:$B$1000,0)-1+MATCH("Có",INDIRECT("Source!S"&amp;MATCH('Chi tiết'!B613,Source!$B$1:$B$1000,0)&amp;":S"&amp;MATCH('Chi tiết'!B613,Source!$B$1:$B$1000,0)+COUNTIF(Source!$B$1:$B$1000,'Chi tiết'!B613)),0),1))</f>
        <v/>
      </c>
      <c r="V613" s="2" t="str">
        <f>IF(B611="","",IF(N613&lt;='Báo cáo'!$C$9,N613,""))</f>
        <v/>
      </c>
    </row>
    <row r="614" spans="1:22" x14ac:dyDescent="0.25">
      <c r="A614" t="str">
        <v/>
      </c>
      <c r="B614" t="str">
        <v/>
      </c>
      <c r="C614" s="21" t="str">
        <v/>
      </c>
      <c r="D614" s="21" t="str">
        <v/>
      </c>
      <c r="E614" s="21" t="str">
        <v/>
      </c>
      <c r="F614" s="21" t="str">
        <v/>
      </c>
      <c r="G614" s="21" t="str">
        <v/>
      </c>
      <c r="H614" s="21" t="str">
        <v/>
      </c>
      <c r="I614" s="21" t="str">
        <v/>
      </c>
      <c r="J614" s="21" t="str">
        <v/>
      </c>
      <c r="K614" s="21" t="str">
        <v/>
      </c>
      <c r="L614" s="23" t="str">
        <f t="shared" si="54"/>
        <v/>
      </c>
      <c r="M614" s="24" t="str">
        <f t="shared" si="55"/>
        <v/>
      </c>
      <c r="N614" s="15" t="str">
        <f t="shared" si="56"/>
        <v/>
      </c>
      <c r="O614" s="23" t="str">
        <f t="shared" si="57"/>
        <v/>
      </c>
      <c r="P614" s="23" t="str">
        <f>IF(B614="","",
IF(NOT(ISNUMBER(H614)),"Vắng",
IF(C614=1,IF(INDEX(Source!$A$1:$Q$1000,MATCH('Chi tiết'!B614,Source!$B$1:$B$1000,0),16)&lt;'Báo cáo'!$C$5,"Đi làm","Chốt trễ"),
IF(AND(C614=2,O614="Chốt trễ"),IF(INDEX(Source!$A$1:$Q$1000,MATCH('Chi tiết'!B614,Source!$B$1:$B$1000,0)+1,16)&lt;'Báo cáo'!$C$5,"Đi làm","Chốt trễ"),
IF(AND(C614=12,O614="Đi làm"),IF(INDEX(Source!$A$1:$Q$1000,MATCH('Chi tiết'!B614,Source!$B$1:$B$1000,0)+COUNTIFS(Source!$B$1:$B$1000,B614,Source!$Q$1:$Q$1000,"Sáng"),16)&lt;'Báo cáo'!$C$5,"Đi làm","Chốt trễ"),IF(O614="Chốt trễ",IF(INDEX(Source!$A$1:$Q$1000,MATCH('Chi tiết'!B614,Source!$B$1:$B$1000,0)+1,16)&lt;'Báo cáo'!$C$5,"Đi làm","Chốt trễ"),IF(INDEX(Source!$A$1:$Q$1000,MATCH('Chi tiết'!B614,Source!$B$1:$B$1000,0)+COUNTIFS(Source!$B$1:$B$1000,B614,Source!$Q$1:$Q$1000,"Sáng"),16)&lt;'Báo cáo'!$C$5,"Đi làm","Chốt trễ")))))))</f>
        <v/>
      </c>
      <c r="Q614" s="23" t="str">
        <f t="shared" si="58"/>
        <v/>
      </c>
      <c r="R614" s="14" t="str">
        <f t="shared" si="59"/>
        <v/>
      </c>
      <c r="S614" t="str">
        <f>IF(OR(_xlfn.NUMBERVALUE(E614)&gt;='Báo cáo'!$C$6,_xlfn.NUMBERVALUE(I614)&gt;='Báo cáo'!$C$6),CONCATENATE(_xlfn.NUMBERVALUE(E614),"/",_xlfn.NUMBERVALUE(I614)),"")</f>
        <v/>
      </c>
      <c r="T614" t="str">
        <f>IF(Q614="Vắng","",IF(M614&lt;='Báo cáo'!$C$7,M614,""))</f>
        <v/>
      </c>
      <c r="U614" t="str">
        <f ca="1">IF(COUNTIFS(Source!$B$1:$B$1000,'Chi tiết'!B614,Source!$S$1:$S$1000,"Có")=0,"",INDEX(Source!$A$1:$S$1000,MATCH('Chi tiết'!B614,Source!$B$1:$B$1000,0)-1+MATCH("Có",INDIRECT("Source!S"&amp;MATCH('Chi tiết'!B614,Source!$B$1:$B$1000,0)&amp;":S"&amp;MATCH('Chi tiết'!B614,Source!$B$1:$B$1000,0)+COUNTIF(Source!$B$1:$B$1000,'Chi tiết'!B614)),0),1))</f>
        <v/>
      </c>
      <c r="V614" s="2" t="str">
        <f>IF(B612="","",IF(N614&lt;='Báo cáo'!$C$9,N614,""))</f>
        <v/>
      </c>
    </row>
    <row r="615" spans="1:22" x14ac:dyDescent="0.25">
      <c r="A615" t="str">
        <v/>
      </c>
      <c r="B615" t="str">
        <v/>
      </c>
      <c r="C615" s="21" t="str">
        <v/>
      </c>
      <c r="D615" s="21" t="str">
        <v/>
      </c>
      <c r="E615" s="21" t="str">
        <v/>
      </c>
      <c r="F615" s="21" t="str">
        <v/>
      </c>
      <c r="G615" s="21" t="str">
        <v/>
      </c>
      <c r="H615" s="21" t="str">
        <v/>
      </c>
      <c r="I615" s="21" t="str">
        <v/>
      </c>
      <c r="J615" s="21" t="str">
        <v/>
      </c>
      <c r="K615" s="21" t="str">
        <v/>
      </c>
      <c r="L615" s="23" t="str">
        <f t="shared" si="54"/>
        <v/>
      </c>
      <c r="M615" s="24" t="str">
        <f t="shared" si="55"/>
        <v/>
      </c>
      <c r="N615" s="15" t="str">
        <f t="shared" si="56"/>
        <v/>
      </c>
      <c r="O615" s="23" t="str">
        <f t="shared" si="57"/>
        <v/>
      </c>
      <c r="P615" s="23" t="str">
        <f>IF(B615="","",
IF(NOT(ISNUMBER(H615)),"Vắng",
IF(C615=1,IF(INDEX(Source!$A$1:$Q$1000,MATCH('Chi tiết'!B615,Source!$B$1:$B$1000,0),16)&lt;'Báo cáo'!$C$5,"Đi làm","Chốt trễ"),
IF(AND(C615=2,O615="Chốt trễ"),IF(INDEX(Source!$A$1:$Q$1000,MATCH('Chi tiết'!B615,Source!$B$1:$B$1000,0)+1,16)&lt;'Báo cáo'!$C$5,"Đi làm","Chốt trễ"),
IF(AND(C615=12,O615="Đi làm"),IF(INDEX(Source!$A$1:$Q$1000,MATCH('Chi tiết'!B615,Source!$B$1:$B$1000,0)+COUNTIFS(Source!$B$1:$B$1000,B615,Source!$Q$1:$Q$1000,"Sáng"),16)&lt;'Báo cáo'!$C$5,"Đi làm","Chốt trễ"),IF(O615="Chốt trễ",IF(INDEX(Source!$A$1:$Q$1000,MATCH('Chi tiết'!B615,Source!$B$1:$B$1000,0)+1,16)&lt;'Báo cáo'!$C$5,"Đi làm","Chốt trễ"),IF(INDEX(Source!$A$1:$Q$1000,MATCH('Chi tiết'!B615,Source!$B$1:$B$1000,0)+COUNTIFS(Source!$B$1:$B$1000,B615,Source!$Q$1:$Q$1000,"Sáng"),16)&lt;'Báo cáo'!$C$5,"Đi làm","Chốt trễ")))))))</f>
        <v/>
      </c>
      <c r="Q615" s="23" t="str">
        <f t="shared" si="58"/>
        <v/>
      </c>
      <c r="R615" s="14" t="str">
        <f t="shared" si="59"/>
        <v/>
      </c>
      <c r="S615" t="str">
        <f>IF(OR(_xlfn.NUMBERVALUE(E615)&gt;='Báo cáo'!$C$6,_xlfn.NUMBERVALUE(I615)&gt;='Báo cáo'!$C$6),CONCATENATE(_xlfn.NUMBERVALUE(E615),"/",_xlfn.NUMBERVALUE(I615)),"")</f>
        <v/>
      </c>
      <c r="T615" t="str">
        <f>IF(Q615="Vắng","",IF(M615&lt;='Báo cáo'!$C$7,M615,""))</f>
        <v/>
      </c>
      <c r="U615" t="str">
        <f ca="1">IF(COUNTIFS(Source!$B$1:$B$1000,'Chi tiết'!B615,Source!$S$1:$S$1000,"Có")=0,"",INDEX(Source!$A$1:$S$1000,MATCH('Chi tiết'!B615,Source!$B$1:$B$1000,0)-1+MATCH("Có",INDIRECT("Source!S"&amp;MATCH('Chi tiết'!B615,Source!$B$1:$B$1000,0)&amp;":S"&amp;MATCH('Chi tiết'!B615,Source!$B$1:$B$1000,0)+COUNTIF(Source!$B$1:$B$1000,'Chi tiết'!B615)),0),1))</f>
        <v/>
      </c>
      <c r="V615" s="2" t="str">
        <f>IF(B613="","",IF(N615&lt;='Báo cáo'!$C$9,N615,""))</f>
        <v/>
      </c>
    </row>
    <row r="616" spans="1:22" x14ac:dyDescent="0.25">
      <c r="A616" t="str">
        <v/>
      </c>
      <c r="B616" t="str">
        <v/>
      </c>
      <c r="C616" s="21" t="str">
        <v/>
      </c>
      <c r="D616" s="21" t="str">
        <v/>
      </c>
      <c r="E616" s="21" t="str">
        <v/>
      </c>
      <c r="F616" s="21" t="str">
        <v/>
      </c>
      <c r="G616" s="21" t="str">
        <v/>
      </c>
      <c r="H616" s="21" t="str">
        <v/>
      </c>
      <c r="I616" s="21" t="str">
        <v/>
      </c>
      <c r="J616" s="21" t="str">
        <v/>
      </c>
      <c r="K616" s="21" t="str">
        <v/>
      </c>
      <c r="L616" s="23" t="str">
        <f t="shared" si="54"/>
        <v/>
      </c>
      <c r="M616" s="24" t="str">
        <f t="shared" si="55"/>
        <v/>
      </c>
      <c r="N616" s="15" t="str">
        <f t="shared" si="56"/>
        <v/>
      </c>
      <c r="O616" s="23" t="str">
        <f t="shared" si="57"/>
        <v/>
      </c>
      <c r="P616" s="23" t="str">
        <f>IF(B616="","",
IF(NOT(ISNUMBER(H616)),"Vắng",
IF(C616=1,IF(INDEX(Source!$A$1:$Q$1000,MATCH('Chi tiết'!B616,Source!$B$1:$B$1000,0),16)&lt;'Báo cáo'!$C$5,"Đi làm","Chốt trễ"),
IF(AND(C616=2,O616="Chốt trễ"),IF(INDEX(Source!$A$1:$Q$1000,MATCH('Chi tiết'!B616,Source!$B$1:$B$1000,0)+1,16)&lt;'Báo cáo'!$C$5,"Đi làm","Chốt trễ"),
IF(AND(C616=12,O616="Đi làm"),IF(INDEX(Source!$A$1:$Q$1000,MATCH('Chi tiết'!B616,Source!$B$1:$B$1000,0)+COUNTIFS(Source!$B$1:$B$1000,B616,Source!$Q$1:$Q$1000,"Sáng"),16)&lt;'Báo cáo'!$C$5,"Đi làm","Chốt trễ"),IF(O616="Chốt trễ",IF(INDEX(Source!$A$1:$Q$1000,MATCH('Chi tiết'!B616,Source!$B$1:$B$1000,0)+1,16)&lt;'Báo cáo'!$C$5,"Đi làm","Chốt trễ"),IF(INDEX(Source!$A$1:$Q$1000,MATCH('Chi tiết'!B616,Source!$B$1:$B$1000,0)+COUNTIFS(Source!$B$1:$B$1000,B616,Source!$Q$1:$Q$1000,"Sáng"),16)&lt;'Báo cáo'!$C$5,"Đi làm","Chốt trễ")))))))</f>
        <v/>
      </c>
      <c r="Q616" s="23" t="str">
        <f t="shared" si="58"/>
        <v/>
      </c>
      <c r="R616" s="14" t="str">
        <f t="shared" si="59"/>
        <v/>
      </c>
      <c r="S616" t="str">
        <f>IF(OR(_xlfn.NUMBERVALUE(E616)&gt;='Báo cáo'!$C$6,_xlfn.NUMBERVALUE(I616)&gt;='Báo cáo'!$C$6),CONCATENATE(_xlfn.NUMBERVALUE(E616),"/",_xlfn.NUMBERVALUE(I616)),"")</f>
        <v/>
      </c>
      <c r="T616" t="str">
        <f>IF(Q616="Vắng","",IF(M616&lt;='Báo cáo'!$C$7,M616,""))</f>
        <v/>
      </c>
      <c r="U616" t="str">
        <f ca="1">IF(COUNTIFS(Source!$B$1:$B$1000,'Chi tiết'!B616,Source!$S$1:$S$1000,"Có")=0,"",INDEX(Source!$A$1:$S$1000,MATCH('Chi tiết'!B616,Source!$B$1:$B$1000,0)-1+MATCH("Có",INDIRECT("Source!S"&amp;MATCH('Chi tiết'!B616,Source!$B$1:$B$1000,0)&amp;":S"&amp;MATCH('Chi tiết'!B616,Source!$B$1:$B$1000,0)+COUNTIF(Source!$B$1:$B$1000,'Chi tiết'!B616)),0),1))</f>
        <v/>
      </c>
      <c r="V616" s="2" t="str">
        <f>IF(B614="","",IF(N616&lt;='Báo cáo'!$C$9,N616,""))</f>
        <v/>
      </c>
    </row>
    <row r="617" spans="1:22" x14ac:dyDescent="0.25">
      <c r="A617" t="str">
        <v/>
      </c>
      <c r="B617" t="str">
        <v/>
      </c>
      <c r="C617" s="21" t="str">
        <v/>
      </c>
      <c r="D617" s="21" t="str">
        <v/>
      </c>
      <c r="E617" s="21" t="str">
        <v/>
      </c>
      <c r="F617" s="21" t="str">
        <v/>
      </c>
      <c r="G617" s="21" t="str">
        <v/>
      </c>
      <c r="H617" s="21" t="str">
        <v/>
      </c>
      <c r="I617" s="21" t="str">
        <v/>
      </c>
      <c r="J617" s="21" t="str">
        <v/>
      </c>
      <c r="K617" s="21" t="str">
        <v/>
      </c>
      <c r="L617" s="23" t="str">
        <f t="shared" si="54"/>
        <v/>
      </c>
      <c r="M617" s="24" t="str">
        <f t="shared" si="55"/>
        <v/>
      </c>
      <c r="N617" s="15" t="str">
        <f t="shared" si="56"/>
        <v/>
      </c>
      <c r="O617" s="23" t="str">
        <f t="shared" si="57"/>
        <v/>
      </c>
      <c r="P617" s="23" t="str">
        <f>IF(B617="","",
IF(NOT(ISNUMBER(H617)),"Vắng",
IF(C617=1,IF(INDEX(Source!$A$1:$Q$1000,MATCH('Chi tiết'!B617,Source!$B$1:$B$1000,0),16)&lt;'Báo cáo'!$C$5,"Đi làm","Chốt trễ"),
IF(AND(C617=2,O617="Chốt trễ"),IF(INDEX(Source!$A$1:$Q$1000,MATCH('Chi tiết'!B617,Source!$B$1:$B$1000,0)+1,16)&lt;'Báo cáo'!$C$5,"Đi làm","Chốt trễ"),
IF(AND(C617=12,O617="Đi làm"),IF(INDEX(Source!$A$1:$Q$1000,MATCH('Chi tiết'!B617,Source!$B$1:$B$1000,0)+COUNTIFS(Source!$B$1:$B$1000,B617,Source!$Q$1:$Q$1000,"Sáng"),16)&lt;'Báo cáo'!$C$5,"Đi làm","Chốt trễ"),IF(O617="Chốt trễ",IF(INDEX(Source!$A$1:$Q$1000,MATCH('Chi tiết'!B617,Source!$B$1:$B$1000,0)+1,16)&lt;'Báo cáo'!$C$5,"Đi làm","Chốt trễ"),IF(INDEX(Source!$A$1:$Q$1000,MATCH('Chi tiết'!B617,Source!$B$1:$B$1000,0)+COUNTIFS(Source!$B$1:$B$1000,B617,Source!$Q$1:$Q$1000,"Sáng"),16)&lt;'Báo cáo'!$C$5,"Đi làm","Chốt trễ")))))))</f>
        <v/>
      </c>
      <c r="Q617" s="23" t="str">
        <f t="shared" si="58"/>
        <v/>
      </c>
      <c r="R617" s="14" t="str">
        <f t="shared" si="59"/>
        <v/>
      </c>
      <c r="S617" t="str">
        <f>IF(OR(_xlfn.NUMBERVALUE(E617)&gt;='Báo cáo'!$C$6,_xlfn.NUMBERVALUE(I617)&gt;='Báo cáo'!$C$6),CONCATENATE(_xlfn.NUMBERVALUE(E617),"/",_xlfn.NUMBERVALUE(I617)),"")</f>
        <v/>
      </c>
      <c r="T617" t="str">
        <f>IF(Q617="Vắng","",IF(M617&lt;='Báo cáo'!$C$7,M617,""))</f>
        <v/>
      </c>
      <c r="U617" t="str">
        <f ca="1">IF(COUNTIFS(Source!$B$1:$B$1000,'Chi tiết'!B617,Source!$S$1:$S$1000,"Có")=0,"",INDEX(Source!$A$1:$S$1000,MATCH('Chi tiết'!B617,Source!$B$1:$B$1000,0)-1+MATCH("Có",INDIRECT("Source!S"&amp;MATCH('Chi tiết'!B617,Source!$B$1:$B$1000,0)&amp;":S"&amp;MATCH('Chi tiết'!B617,Source!$B$1:$B$1000,0)+COUNTIF(Source!$B$1:$B$1000,'Chi tiết'!B617)),0),1))</f>
        <v/>
      </c>
      <c r="V617" s="2" t="str">
        <f>IF(B615="","",IF(N617&lt;='Báo cáo'!$C$9,N617,""))</f>
        <v/>
      </c>
    </row>
    <row r="618" spans="1:22" x14ac:dyDescent="0.25">
      <c r="A618" t="str">
        <v/>
      </c>
      <c r="B618" t="str">
        <v/>
      </c>
      <c r="C618" s="21" t="str">
        <v/>
      </c>
      <c r="D618" s="21" t="str">
        <v/>
      </c>
      <c r="E618" s="21" t="str">
        <v/>
      </c>
      <c r="F618" s="21" t="str">
        <v/>
      </c>
      <c r="G618" s="21" t="str">
        <v/>
      </c>
      <c r="H618" s="21" t="str">
        <v/>
      </c>
      <c r="I618" s="21" t="str">
        <v/>
      </c>
      <c r="J618" s="21" t="str">
        <v/>
      </c>
      <c r="K618" s="21" t="str">
        <v/>
      </c>
      <c r="L618" s="23" t="str">
        <f t="shared" si="54"/>
        <v/>
      </c>
      <c r="M618" s="24" t="str">
        <f t="shared" si="55"/>
        <v/>
      </c>
      <c r="N618" s="15" t="str">
        <f t="shared" si="56"/>
        <v/>
      </c>
      <c r="O618" s="23" t="str">
        <f t="shared" si="57"/>
        <v/>
      </c>
      <c r="P618" s="23" t="str">
        <f>IF(B618="","",
IF(NOT(ISNUMBER(H618)),"Vắng",
IF(C618=1,IF(INDEX(Source!$A$1:$Q$1000,MATCH('Chi tiết'!B618,Source!$B$1:$B$1000,0),16)&lt;'Báo cáo'!$C$5,"Đi làm","Chốt trễ"),
IF(AND(C618=2,O618="Chốt trễ"),IF(INDEX(Source!$A$1:$Q$1000,MATCH('Chi tiết'!B618,Source!$B$1:$B$1000,0)+1,16)&lt;'Báo cáo'!$C$5,"Đi làm","Chốt trễ"),
IF(AND(C618=12,O618="Đi làm"),IF(INDEX(Source!$A$1:$Q$1000,MATCH('Chi tiết'!B618,Source!$B$1:$B$1000,0)+COUNTIFS(Source!$B$1:$B$1000,B618,Source!$Q$1:$Q$1000,"Sáng"),16)&lt;'Báo cáo'!$C$5,"Đi làm","Chốt trễ"),IF(O618="Chốt trễ",IF(INDEX(Source!$A$1:$Q$1000,MATCH('Chi tiết'!B618,Source!$B$1:$B$1000,0)+1,16)&lt;'Báo cáo'!$C$5,"Đi làm","Chốt trễ"),IF(INDEX(Source!$A$1:$Q$1000,MATCH('Chi tiết'!B618,Source!$B$1:$B$1000,0)+COUNTIFS(Source!$B$1:$B$1000,B618,Source!$Q$1:$Q$1000,"Sáng"),16)&lt;'Báo cáo'!$C$5,"Đi làm","Chốt trễ")))))))</f>
        <v/>
      </c>
      <c r="Q618" s="23" t="str">
        <f t="shared" si="58"/>
        <v/>
      </c>
      <c r="R618" s="14" t="str">
        <f t="shared" si="59"/>
        <v/>
      </c>
      <c r="S618" t="str">
        <f>IF(OR(_xlfn.NUMBERVALUE(E618)&gt;='Báo cáo'!$C$6,_xlfn.NUMBERVALUE(I618)&gt;='Báo cáo'!$C$6),CONCATENATE(_xlfn.NUMBERVALUE(E618),"/",_xlfn.NUMBERVALUE(I618)),"")</f>
        <v/>
      </c>
      <c r="T618" t="str">
        <f>IF(Q618="Vắng","",IF(M618&lt;='Báo cáo'!$C$7,M618,""))</f>
        <v/>
      </c>
      <c r="U618" t="str">
        <f ca="1">IF(COUNTIFS(Source!$B$1:$B$1000,'Chi tiết'!B618,Source!$S$1:$S$1000,"Có")=0,"",INDEX(Source!$A$1:$S$1000,MATCH('Chi tiết'!B618,Source!$B$1:$B$1000,0)-1+MATCH("Có",INDIRECT("Source!S"&amp;MATCH('Chi tiết'!B618,Source!$B$1:$B$1000,0)&amp;":S"&amp;MATCH('Chi tiết'!B618,Source!$B$1:$B$1000,0)+COUNTIF(Source!$B$1:$B$1000,'Chi tiết'!B618)),0),1))</f>
        <v/>
      </c>
      <c r="V618" s="2" t="str">
        <f>IF(B616="","",IF(N618&lt;='Báo cáo'!$C$9,N618,""))</f>
        <v/>
      </c>
    </row>
    <row r="619" spans="1:22" x14ac:dyDescent="0.25">
      <c r="A619" t="str">
        <v/>
      </c>
      <c r="B619" t="str">
        <v/>
      </c>
      <c r="C619" s="21" t="str">
        <v/>
      </c>
      <c r="D619" s="21" t="str">
        <v/>
      </c>
      <c r="E619" s="21" t="str">
        <v/>
      </c>
      <c r="F619" s="21" t="str">
        <v/>
      </c>
      <c r="G619" s="21" t="str">
        <v/>
      </c>
      <c r="H619" s="21" t="str">
        <v/>
      </c>
      <c r="I619" s="21" t="str">
        <v/>
      </c>
      <c r="J619" s="21" t="str">
        <v/>
      </c>
      <c r="K619" s="21" t="str">
        <v/>
      </c>
      <c r="L619" s="23" t="str">
        <f t="shared" si="54"/>
        <v/>
      </c>
      <c r="M619" s="24" t="str">
        <f t="shared" si="55"/>
        <v/>
      </c>
      <c r="N619" s="15" t="str">
        <f t="shared" si="56"/>
        <v/>
      </c>
      <c r="O619" s="23" t="str">
        <f t="shared" si="57"/>
        <v/>
      </c>
      <c r="P619" s="23" t="str">
        <f>IF(B619="","",
IF(NOT(ISNUMBER(H619)),"Vắng",
IF(C619=1,IF(INDEX(Source!$A$1:$Q$1000,MATCH('Chi tiết'!B619,Source!$B$1:$B$1000,0),16)&lt;'Báo cáo'!$C$5,"Đi làm","Chốt trễ"),
IF(AND(C619=2,O619="Chốt trễ"),IF(INDEX(Source!$A$1:$Q$1000,MATCH('Chi tiết'!B619,Source!$B$1:$B$1000,0)+1,16)&lt;'Báo cáo'!$C$5,"Đi làm","Chốt trễ"),
IF(AND(C619=12,O619="Đi làm"),IF(INDEX(Source!$A$1:$Q$1000,MATCH('Chi tiết'!B619,Source!$B$1:$B$1000,0)+COUNTIFS(Source!$B$1:$B$1000,B619,Source!$Q$1:$Q$1000,"Sáng"),16)&lt;'Báo cáo'!$C$5,"Đi làm","Chốt trễ"),IF(O619="Chốt trễ",IF(INDEX(Source!$A$1:$Q$1000,MATCH('Chi tiết'!B619,Source!$B$1:$B$1000,0)+1,16)&lt;'Báo cáo'!$C$5,"Đi làm","Chốt trễ"),IF(INDEX(Source!$A$1:$Q$1000,MATCH('Chi tiết'!B619,Source!$B$1:$B$1000,0)+COUNTIFS(Source!$B$1:$B$1000,B619,Source!$Q$1:$Q$1000,"Sáng"),16)&lt;'Báo cáo'!$C$5,"Đi làm","Chốt trễ")))))))</f>
        <v/>
      </c>
      <c r="Q619" s="23" t="str">
        <f t="shared" si="58"/>
        <v/>
      </c>
      <c r="R619" s="14" t="str">
        <f t="shared" si="59"/>
        <v/>
      </c>
      <c r="S619" t="str">
        <f>IF(OR(_xlfn.NUMBERVALUE(E619)&gt;='Báo cáo'!$C$6,_xlfn.NUMBERVALUE(I619)&gt;='Báo cáo'!$C$6),CONCATENATE(_xlfn.NUMBERVALUE(E619),"/",_xlfn.NUMBERVALUE(I619)),"")</f>
        <v/>
      </c>
      <c r="T619" t="str">
        <f>IF(Q619="Vắng","",IF(M619&lt;='Báo cáo'!$C$7,M619,""))</f>
        <v/>
      </c>
      <c r="U619" t="str">
        <f ca="1">IF(COUNTIFS(Source!$B$1:$B$1000,'Chi tiết'!B619,Source!$S$1:$S$1000,"Có")=0,"",INDEX(Source!$A$1:$S$1000,MATCH('Chi tiết'!B619,Source!$B$1:$B$1000,0)-1+MATCH("Có",INDIRECT("Source!S"&amp;MATCH('Chi tiết'!B619,Source!$B$1:$B$1000,0)&amp;":S"&amp;MATCH('Chi tiết'!B619,Source!$B$1:$B$1000,0)+COUNTIF(Source!$B$1:$B$1000,'Chi tiết'!B619)),0),1))</f>
        <v/>
      </c>
      <c r="V619" s="2" t="str">
        <f>IF(B617="","",IF(N619&lt;='Báo cáo'!$C$9,N619,""))</f>
        <v/>
      </c>
    </row>
    <row r="620" spans="1:22" x14ac:dyDescent="0.25">
      <c r="A620" t="str">
        <v/>
      </c>
      <c r="B620" t="str">
        <v/>
      </c>
      <c r="C620" s="21" t="str">
        <v/>
      </c>
      <c r="D620" s="21" t="str">
        <v/>
      </c>
      <c r="E620" s="21" t="str">
        <v/>
      </c>
      <c r="F620" s="21" t="str">
        <v/>
      </c>
      <c r="G620" s="21" t="str">
        <v/>
      </c>
      <c r="H620" s="21" t="str">
        <v/>
      </c>
      <c r="I620" s="21" t="str">
        <v/>
      </c>
      <c r="J620" s="21" t="str">
        <v/>
      </c>
      <c r="K620" s="21" t="str">
        <v/>
      </c>
      <c r="L620" s="23" t="str">
        <f t="shared" si="54"/>
        <v/>
      </c>
      <c r="M620" s="24" t="str">
        <f t="shared" si="55"/>
        <v/>
      </c>
      <c r="N620" s="15" t="str">
        <f t="shared" si="56"/>
        <v/>
      </c>
      <c r="O620" s="23" t="str">
        <f t="shared" si="57"/>
        <v/>
      </c>
      <c r="P620" s="23" t="str">
        <f>IF(B620="","",
IF(NOT(ISNUMBER(H620)),"Vắng",
IF(C620=1,IF(INDEX(Source!$A$1:$Q$1000,MATCH('Chi tiết'!B620,Source!$B$1:$B$1000,0),16)&lt;'Báo cáo'!$C$5,"Đi làm","Chốt trễ"),
IF(AND(C620=2,O620="Chốt trễ"),IF(INDEX(Source!$A$1:$Q$1000,MATCH('Chi tiết'!B620,Source!$B$1:$B$1000,0)+1,16)&lt;'Báo cáo'!$C$5,"Đi làm","Chốt trễ"),
IF(AND(C620=12,O620="Đi làm"),IF(INDEX(Source!$A$1:$Q$1000,MATCH('Chi tiết'!B620,Source!$B$1:$B$1000,0)+COUNTIFS(Source!$B$1:$B$1000,B620,Source!$Q$1:$Q$1000,"Sáng"),16)&lt;'Báo cáo'!$C$5,"Đi làm","Chốt trễ"),IF(O620="Chốt trễ",IF(INDEX(Source!$A$1:$Q$1000,MATCH('Chi tiết'!B620,Source!$B$1:$B$1000,0)+1,16)&lt;'Báo cáo'!$C$5,"Đi làm","Chốt trễ"),IF(INDEX(Source!$A$1:$Q$1000,MATCH('Chi tiết'!B620,Source!$B$1:$B$1000,0)+COUNTIFS(Source!$B$1:$B$1000,B620,Source!$Q$1:$Q$1000,"Sáng"),16)&lt;'Báo cáo'!$C$5,"Đi làm","Chốt trễ")))))))</f>
        <v/>
      </c>
      <c r="Q620" s="23" t="str">
        <f t="shared" si="58"/>
        <v/>
      </c>
      <c r="R620" s="14" t="str">
        <f t="shared" si="59"/>
        <v/>
      </c>
      <c r="S620" t="str">
        <f>IF(OR(_xlfn.NUMBERVALUE(E620)&gt;='Báo cáo'!$C$6,_xlfn.NUMBERVALUE(I620)&gt;='Báo cáo'!$C$6),CONCATENATE(_xlfn.NUMBERVALUE(E620),"/",_xlfn.NUMBERVALUE(I620)),"")</f>
        <v/>
      </c>
      <c r="T620" t="str">
        <f>IF(Q620="Vắng","",IF(M620&lt;='Báo cáo'!$C$7,M620,""))</f>
        <v/>
      </c>
      <c r="U620" t="str">
        <f ca="1">IF(COUNTIFS(Source!$B$1:$B$1000,'Chi tiết'!B620,Source!$S$1:$S$1000,"Có")=0,"",INDEX(Source!$A$1:$S$1000,MATCH('Chi tiết'!B620,Source!$B$1:$B$1000,0)-1+MATCH("Có",INDIRECT("Source!S"&amp;MATCH('Chi tiết'!B620,Source!$B$1:$B$1000,0)&amp;":S"&amp;MATCH('Chi tiết'!B620,Source!$B$1:$B$1000,0)+COUNTIF(Source!$B$1:$B$1000,'Chi tiết'!B620)),0),1))</f>
        <v/>
      </c>
      <c r="V620" s="2" t="str">
        <f>IF(B618="","",IF(N620&lt;='Báo cáo'!$C$9,N620,""))</f>
        <v/>
      </c>
    </row>
    <row r="621" spans="1:22" x14ac:dyDescent="0.25">
      <c r="A621" t="str">
        <v/>
      </c>
      <c r="B621" t="str">
        <v/>
      </c>
      <c r="C621" s="21" t="str">
        <v/>
      </c>
      <c r="D621" s="21" t="str">
        <v/>
      </c>
      <c r="E621" s="21" t="str">
        <v/>
      </c>
      <c r="F621" s="21" t="str">
        <v/>
      </c>
      <c r="G621" s="21" t="str">
        <v/>
      </c>
      <c r="H621" s="21" t="str">
        <v/>
      </c>
      <c r="I621" s="21" t="str">
        <v/>
      </c>
      <c r="J621" s="21" t="str">
        <v/>
      </c>
      <c r="K621" s="21" t="str">
        <v/>
      </c>
      <c r="L621" s="23" t="str">
        <f t="shared" si="54"/>
        <v/>
      </c>
      <c r="M621" s="24" t="str">
        <f t="shared" si="55"/>
        <v/>
      </c>
      <c r="N621" s="15" t="str">
        <f t="shared" si="56"/>
        <v/>
      </c>
      <c r="O621" s="23" t="str">
        <f t="shared" si="57"/>
        <v/>
      </c>
      <c r="P621" s="23" t="str">
        <f>IF(B621="","",
IF(NOT(ISNUMBER(H621)),"Vắng",
IF(C621=1,IF(INDEX(Source!$A$1:$Q$1000,MATCH('Chi tiết'!B621,Source!$B$1:$B$1000,0),16)&lt;'Báo cáo'!$C$5,"Đi làm","Chốt trễ"),
IF(AND(C621=2,O621="Chốt trễ"),IF(INDEX(Source!$A$1:$Q$1000,MATCH('Chi tiết'!B621,Source!$B$1:$B$1000,0)+1,16)&lt;'Báo cáo'!$C$5,"Đi làm","Chốt trễ"),
IF(AND(C621=12,O621="Đi làm"),IF(INDEX(Source!$A$1:$Q$1000,MATCH('Chi tiết'!B621,Source!$B$1:$B$1000,0)+COUNTIFS(Source!$B$1:$B$1000,B621,Source!$Q$1:$Q$1000,"Sáng"),16)&lt;'Báo cáo'!$C$5,"Đi làm","Chốt trễ"),IF(O621="Chốt trễ",IF(INDEX(Source!$A$1:$Q$1000,MATCH('Chi tiết'!B621,Source!$B$1:$B$1000,0)+1,16)&lt;'Báo cáo'!$C$5,"Đi làm","Chốt trễ"),IF(INDEX(Source!$A$1:$Q$1000,MATCH('Chi tiết'!B621,Source!$B$1:$B$1000,0)+COUNTIFS(Source!$B$1:$B$1000,B621,Source!$Q$1:$Q$1000,"Sáng"),16)&lt;'Báo cáo'!$C$5,"Đi làm","Chốt trễ")))))))</f>
        <v/>
      </c>
      <c r="Q621" s="23" t="str">
        <f t="shared" si="58"/>
        <v/>
      </c>
      <c r="R621" s="14" t="str">
        <f t="shared" si="59"/>
        <v/>
      </c>
      <c r="S621" t="str">
        <f>IF(OR(_xlfn.NUMBERVALUE(E621)&gt;='Báo cáo'!$C$6,_xlfn.NUMBERVALUE(I621)&gt;='Báo cáo'!$C$6),CONCATENATE(_xlfn.NUMBERVALUE(E621),"/",_xlfn.NUMBERVALUE(I621)),"")</f>
        <v/>
      </c>
      <c r="T621" t="str">
        <f>IF(Q621="Vắng","",IF(M621&lt;='Báo cáo'!$C$7,M621,""))</f>
        <v/>
      </c>
      <c r="U621" t="str">
        <f ca="1">IF(COUNTIFS(Source!$B$1:$B$1000,'Chi tiết'!B621,Source!$S$1:$S$1000,"Có")=0,"",INDEX(Source!$A$1:$S$1000,MATCH('Chi tiết'!B621,Source!$B$1:$B$1000,0)-1+MATCH("Có",INDIRECT("Source!S"&amp;MATCH('Chi tiết'!B621,Source!$B$1:$B$1000,0)&amp;":S"&amp;MATCH('Chi tiết'!B621,Source!$B$1:$B$1000,0)+COUNTIF(Source!$B$1:$B$1000,'Chi tiết'!B621)),0),1))</f>
        <v/>
      </c>
      <c r="V621" s="2" t="str">
        <f>IF(B619="","",IF(N621&lt;='Báo cáo'!$C$9,N621,""))</f>
        <v/>
      </c>
    </row>
    <row r="622" spans="1:22" x14ac:dyDescent="0.25">
      <c r="A622" t="str">
        <v/>
      </c>
      <c r="B622" t="str">
        <v/>
      </c>
      <c r="C622" s="21" t="str">
        <v/>
      </c>
      <c r="D622" s="21" t="str">
        <v/>
      </c>
      <c r="E622" s="21" t="str">
        <v/>
      </c>
      <c r="F622" s="21" t="str">
        <v/>
      </c>
      <c r="G622" s="21" t="str">
        <v/>
      </c>
      <c r="H622" s="21" t="str">
        <v/>
      </c>
      <c r="I622" s="21" t="str">
        <v/>
      </c>
      <c r="J622" s="21" t="str">
        <v/>
      </c>
      <c r="K622" s="21" t="str">
        <v/>
      </c>
      <c r="L622" s="23" t="str">
        <f t="shared" si="54"/>
        <v/>
      </c>
      <c r="M622" s="24" t="str">
        <f t="shared" si="55"/>
        <v/>
      </c>
      <c r="N622" s="15" t="str">
        <f t="shared" si="56"/>
        <v/>
      </c>
      <c r="O622" s="23" t="str">
        <f t="shared" si="57"/>
        <v/>
      </c>
      <c r="P622" s="23" t="str">
        <f>IF(B622="","",
IF(NOT(ISNUMBER(H622)),"Vắng",
IF(C622=1,IF(INDEX(Source!$A$1:$Q$1000,MATCH('Chi tiết'!B622,Source!$B$1:$B$1000,0),16)&lt;'Báo cáo'!$C$5,"Đi làm","Chốt trễ"),
IF(AND(C622=2,O622="Chốt trễ"),IF(INDEX(Source!$A$1:$Q$1000,MATCH('Chi tiết'!B622,Source!$B$1:$B$1000,0)+1,16)&lt;'Báo cáo'!$C$5,"Đi làm","Chốt trễ"),
IF(AND(C622=12,O622="Đi làm"),IF(INDEX(Source!$A$1:$Q$1000,MATCH('Chi tiết'!B622,Source!$B$1:$B$1000,0)+COUNTIFS(Source!$B$1:$B$1000,B622,Source!$Q$1:$Q$1000,"Sáng"),16)&lt;'Báo cáo'!$C$5,"Đi làm","Chốt trễ"),IF(O622="Chốt trễ",IF(INDEX(Source!$A$1:$Q$1000,MATCH('Chi tiết'!B622,Source!$B$1:$B$1000,0)+1,16)&lt;'Báo cáo'!$C$5,"Đi làm","Chốt trễ"),IF(INDEX(Source!$A$1:$Q$1000,MATCH('Chi tiết'!B622,Source!$B$1:$B$1000,0)+COUNTIFS(Source!$B$1:$B$1000,B622,Source!$Q$1:$Q$1000,"Sáng"),16)&lt;'Báo cáo'!$C$5,"Đi làm","Chốt trễ")))))))</f>
        <v/>
      </c>
      <c r="Q622" s="23" t="str">
        <f t="shared" si="58"/>
        <v/>
      </c>
      <c r="R622" s="14" t="str">
        <f t="shared" si="59"/>
        <v/>
      </c>
      <c r="S622" t="str">
        <f>IF(OR(_xlfn.NUMBERVALUE(E622)&gt;='Báo cáo'!$C$6,_xlfn.NUMBERVALUE(I622)&gt;='Báo cáo'!$C$6),CONCATENATE(_xlfn.NUMBERVALUE(E622),"/",_xlfn.NUMBERVALUE(I622)),"")</f>
        <v/>
      </c>
      <c r="T622" t="str">
        <f>IF(Q622="Vắng","",IF(M622&lt;='Báo cáo'!$C$7,M622,""))</f>
        <v/>
      </c>
      <c r="U622" t="str">
        <f ca="1">IF(COUNTIFS(Source!$B$1:$B$1000,'Chi tiết'!B622,Source!$S$1:$S$1000,"Có")=0,"",INDEX(Source!$A$1:$S$1000,MATCH('Chi tiết'!B622,Source!$B$1:$B$1000,0)-1+MATCH("Có",INDIRECT("Source!S"&amp;MATCH('Chi tiết'!B622,Source!$B$1:$B$1000,0)&amp;":S"&amp;MATCH('Chi tiết'!B622,Source!$B$1:$B$1000,0)+COUNTIF(Source!$B$1:$B$1000,'Chi tiết'!B622)),0),1))</f>
        <v/>
      </c>
      <c r="V622" s="2" t="str">
        <f>IF(B620="","",IF(N622&lt;='Báo cáo'!$C$9,N622,""))</f>
        <v/>
      </c>
    </row>
    <row r="623" spans="1:22" x14ac:dyDescent="0.25">
      <c r="A623" t="str">
        <v/>
      </c>
      <c r="B623" t="str">
        <v/>
      </c>
      <c r="C623" s="21" t="str">
        <v/>
      </c>
      <c r="D623" s="21" t="str">
        <v/>
      </c>
      <c r="E623" s="21" t="str">
        <v/>
      </c>
      <c r="F623" s="21" t="str">
        <v/>
      </c>
      <c r="G623" s="21" t="str">
        <v/>
      </c>
      <c r="H623" s="21" t="str">
        <v/>
      </c>
      <c r="I623" s="21" t="str">
        <v/>
      </c>
      <c r="J623" s="21" t="str">
        <v/>
      </c>
      <c r="K623" s="21" t="str">
        <v/>
      </c>
      <c r="L623" s="23" t="str">
        <f t="shared" si="54"/>
        <v/>
      </c>
      <c r="M623" s="24" t="str">
        <f t="shared" si="55"/>
        <v/>
      </c>
      <c r="N623" s="15" t="str">
        <f t="shared" si="56"/>
        <v/>
      </c>
      <c r="O623" s="23" t="str">
        <f t="shared" si="57"/>
        <v/>
      </c>
      <c r="P623" s="23" t="str">
        <f>IF(B623="","",
IF(NOT(ISNUMBER(H623)),"Vắng",
IF(C623=1,IF(INDEX(Source!$A$1:$Q$1000,MATCH('Chi tiết'!B623,Source!$B$1:$B$1000,0),16)&lt;'Báo cáo'!$C$5,"Đi làm","Chốt trễ"),
IF(AND(C623=2,O623="Chốt trễ"),IF(INDEX(Source!$A$1:$Q$1000,MATCH('Chi tiết'!B623,Source!$B$1:$B$1000,0)+1,16)&lt;'Báo cáo'!$C$5,"Đi làm","Chốt trễ"),
IF(AND(C623=12,O623="Đi làm"),IF(INDEX(Source!$A$1:$Q$1000,MATCH('Chi tiết'!B623,Source!$B$1:$B$1000,0)+COUNTIFS(Source!$B$1:$B$1000,B623,Source!$Q$1:$Q$1000,"Sáng"),16)&lt;'Báo cáo'!$C$5,"Đi làm","Chốt trễ"),IF(O623="Chốt trễ",IF(INDEX(Source!$A$1:$Q$1000,MATCH('Chi tiết'!B623,Source!$B$1:$B$1000,0)+1,16)&lt;'Báo cáo'!$C$5,"Đi làm","Chốt trễ"),IF(INDEX(Source!$A$1:$Q$1000,MATCH('Chi tiết'!B623,Source!$B$1:$B$1000,0)+COUNTIFS(Source!$B$1:$B$1000,B623,Source!$Q$1:$Q$1000,"Sáng"),16)&lt;'Báo cáo'!$C$5,"Đi làm","Chốt trễ")))))))</f>
        <v/>
      </c>
      <c r="Q623" s="23" t="str">
        <f t="shared" si="58"/>
        <v/>
      </c>
      <c r="R623" s="14" t="str">
        <f t="shared" si="59"/>
        <v/>
      </c>
      <c r="S623" t="str">
        <f>IF(OR(_xlfn.NUMBERVALUE(E623)&gt;='Báo cáo'!$C$6,_xlfn.NUMBERVALUE(I623)&gt;='Báo cáo'!$C$6),CONCATENATE(_xlfn.NUMBERVALUE(E623),"/",_xlfn.NUMBERVALUE(I623)),"")</f>
        <v/>
      </c>
      <c r="T623" t="str">
        <f>IF(Q623="Vắng","",IF(M623&lt;='Báo cáo'!$C$7,M623,""))</f>
        <v/>
      </c>
      <c r="U623" t="str">
        <f ca="1">IF(COUNTIFS(Source!$B$1:$B$1000,'Chi tiết'!B623,Source!$S$1:$S$1000,"Có")=0,"",INDEX(Source!$A$1:$S$1000,MATCH('Chi tiết'!B623,Source!$B$1:$B$1000,0)-1+MATCH("Có",INDIRECT("Source!S"&amp;MATCH('Chi tiết'!B623,Source!$B$1:$B$1000,0)&amp;":S"&amp;MATCH('Chi tiết'!B623,Source!$B$1:$B$1000,0)+COUNTIF(Source!$B$1:$B$1000,'Chi tiết'!B623)),0),1))</f>
        <v/>
      </c>
      <c r="V623" s="2" t="str">
        <f>IF(B621="","",IF(N623&lt;='Báo cáo'!$C$9,N623,""))</f>
        <v/>
      </c>
    </row>
    <row r="624" spans="1:22" x14ac:dyDescent="0.25">
      <c r="A624" t="str">
        <v/>
      </c>
      <c r="B624" t="str">
        <v/>
      </c>
      <c r="C624" s="21" t="str">
        <v/>
      </c>
      <c r="D624" s="21" t="str">
        <v/>
      </c>
      <c r="E624" s="21" t="str">
        <v/>
      </c>
      <c r="F624" s="21" t="str">
        <v/>
      </c>
      <c r="G624" s="21" t="str">
        <v/>
      </c>
      <c r="H624" s="21" t="str">
        <v/>
      </c>
      <c r="I624" s="21" t="str">
        <v/>
      </c>
      <c r="J624" s="21" t="str">
        <v/>
      </c>
      <c r="K624" s="21" t="str">
        <v/>
      </c>
      <c r="L624" s="23" t="str">
        <f t="shared" si="54"/>
        <v/>
      </c>
      <c r="M624" s="24" t="str">
        <f t="shared" si="55"/>
        <v/>
      </c>
      <c r="N624" s="15" t="str">
        <f t="shared" si="56"/>
        <v/>
      </c>
      <c r="O624" s="23" t="str">
        <f t="shared" si="57"/>
        <v/>
      </c>
      <c r="P624" s="23" t="str">
        <f>IF(B624="","",
IF(NOT(ISNUMBER(H624)),"Vắng",
IF(C624=1,IF(INDEX(Source!$A$1:$Q$1000,MATCH('Chi tiết'!B624,Source!$B$1:$B$1000,0),16)&lt;'Báo cáo'!$C$5,"Đi làm","Chốt trễ"),
IF(AND(C624=2,O624="Chốt trễ"),IF(INDEX(Source!$A$1:$Q$1000,MATCH('Chi tiết'!B624,Source!$B$1:$B$1000,0)+1,16)&lt;'Báo cáo'!$C$5,"Đi làm","Chốt trễ"),
IF(AND(C624=12,O624="Đi làm"),IF(INDEX(Source!$A$1:$Q$1000,MATCH('Chi tiết'!B624,Source!$B$1:$B$1000,0)+COUNTIFS(Source!$B$1:$B$1000,B624,Source!$Q$1:$Q$1000,"Sáng"),16)&lt;'Báo cáo'!$C$5,"Đi làm","Chốt trễ"),IF(O624="Chốt trễ",IF(INDEX(Source!$A$1:$Q$1000,MATCH('Chi tiết'!B624,Source!$B$1:$B$1000,0)+1,16)&lt;'Báo cáo'!$C$5,"Đi làm","Chốt trễ"),IF(INDEX(Source!$A$1:$Q$1000,MATCH('Chi tiết'!B624,Source!$B$1:$B$1000,0)+COUNTIFS(Source!$B$1:$B$1000,B624,Source!$Q$1:$Q$1000,"Sáng"),16)&lt;'Báo cáo'!$C$5,"Đi làm","Chốt trễ")))))))</f>
        <v/>
      </c>
      <c r="Q624" s="23" t="str">
        <f t="shared" si="58"/>
        <v/>
      </c>
      <c r="R624" s="14" t="str">
        <f t="shared" si="59"/>
        <v/>
      </c>
      <c r="S624" t="str">
        <f>IF(OR(_xlfn.NUMBERVALUE(E624)&gt;='Báo cáo'!$C$6,_xlfn.NUMBERVALUE(I624)&gt;='Báo cáo'!$C$6),CONCATENATE(_xlfn.NUMBERVALUE(E624),"/",_xlfn.NUMBERVALUE(I624)),"")</f>
        <v/>
      </c>
      <c r="T624" t="str">
        <f>IF(Q624="Vắng","",IF(M624&lt;='Báo cáo'!$C$7,M624,""))</f>
        <v/>
      </c>
      <c r="U624" t="str">
        <f ca="1">IF(COUNTIFS(Source!$B$1:$B$1000,'Chi tiết'!B624,Source!$S$1:$S$1000,"Có")=0,"",INDEX(Source!$A$1:$S$1000,MATCH('Chi tiết'!B624,Source!$B$1:$B$1000,0)-1+MATCH("Có",INDIRECT("Source!S"&amp;MATCH('Chi tiết'!B624,Source!$B$1:$B$1000,0)&amp;":S"&amp;MATCH('Chi tiết'!B624,Source!$B$1:$B$1000,0)+COUNTIF(Source!$B$1:$B$1000,'Chi tiết'!B624)),0),1))</f>
        <v/>
      </c>
      <c r="V624" s="2" t="str">
        <f>IF(B622="","",IF(N624&lt;='Báo cáo'!$C$9,N624,""))</f>
        <v/>
      </c>
    </row>
    <row r="625" spans="1:22" x14ac:dyDescent="0.25">
      <c r="A625" t="str">
        <v/>
      </c>
      <c r="B625" t="str">
        <v/>
      </c>
      <c r="C625" s="21" t="str">
        <v/>
      </c>
      <c r="D625" s="21" t="str">
        <v/>
      </c>
      <c r="E625" s="21" t="str">
        <v/>
      </c>
      <c r="F625" s="21" t="str">
        <v/>
      </c>
      <c r="G625" s="21" t="str">
        <v/>
      </c>
      <c r="H625" s="21" t="str">
        <v/>
      </c>
      <c r="I625" s="21" t="str">
        <v/>
      </c>
      <c r="J625" s="21" t="str">
        <v/>
      </c>
      <c r="K625" s="21" t="str">
        <v/>
      </c>
      <c r="L625" s="23" t="str">
        <f t="shared" si="54"/>
        <v/>
      </c>
      <c r="M625" s="24" t="str">
        <f t="shared" si="55"/>
        <v/>
      </c>
      <c r="N625" s="15" t="str">
        <f t="shared" si="56"/>
        <v/>
      </c>
      <c r="O625" s="23" t="str">
        <f t="shared" si="57"/>
        <v/>
      </c>
      <c r="P625" s="23" t="str">
        <f>IF(B625="","",
IF(NOT(ISNUMBER(H625)),"Vắng",
IF(C625=1,IF(INDEX(Source!$A$1:$Q$1000,MATCH('Chi tiết'!B625,Source!$B$1:$B$1000,0),16)&lt;'Báo cáo'!$C$5,"Đi làm","Chốt trễ"),
IF(AND(C625=2,O625="Chốt trễ"),IF(INDEX(Source!$A$1:$Q$1000,MATCH('Chi tiết'!B625,Source!$B$1:$B$1000,0)+1,16)&lt;'Báo cáo'!$C$5,"Đi làm","Chốt trễ"),
IF(AND(C625=12,O625="Đi làm"),IF(INDEX(Source!$A$1:$Q$1000,MATCH('Chi tiết'!B625,Source!$B$1:$B$1000,0)+COUNTIFS(Source!$B$1:$B$1000,B625,Source!$Q$1:$Q$1000,"Sáng"),16)&lt;'Báo cáo'!$C$5,"Đi làm","Chốt trễ"),IF(O625="Chốt trễ",IF(INDEX(Source!$A$1:$Q$1000,MATCH('Chi tiết'!B625,Source!$B$1:$B$1000,0)+1,16)&lt;'Báo cáo'!$C$5,"Đi làm","Chốt trễ"),IF(INDEX(Source!$A$1:$Q$1000,MATCH('Chi tiết'!B625,Source!$B$1:$B$1000,0)+COUNTIFS(Source!$B$1:$B$1000,B625,Source!$Q$1:$Q$1000,"Sáng"),16)&lt;'Báo cáo'!$C$5,"Đi làm","Chốt trễ")))))))</f>
        <v/>
      </c>
      <c r="Q625" s="23" t="str">
        <f t="shared" si="58"/>
        <v/>
      </c>
      <c r="R625" s="14" t="str">
        <f t="shared" si="59"/>
        <v/>
      </c>
      <c r="S625" t="str">
        <f>IF(OR(_xlfn.NUMBERVALUE(E625)&gt;='Báo cáo'!$C$6,_xlfn.NUMBERVALUE(I625)&gt;='Báo cáo'!$C$6),CONCATENATE(_xlfn.NUMBERVALUE(E625),"/",_xlfn.NUMBERVALUE(I625)),"")</f>
        <v/>
      </c>
      <c r="T625" t="str">
        <f>IF(Q625="Vắng","",IF(M625&lt;='Báo cáo'!$C$7,M625,""))</f>
        <v/>
      </c>
      <c r="U625" t="str">
        <f ca="1">IF(COUNTIFS(Source!$B$1:$B$1000,'Chi tiết'!B625,Source!$S$1:$S$1000,"Có")=0,"",INDEX(Source!$A$1:$S$1000,MATCH('Chi tiết'!B625,Source!$B$1:$B$1000,0)-1+MATCH("Có",INDIRECT("Source!S"&amp;MATCH('Chi tiết'!B625,Source!$B$1:$B$1000,0)&amp;":S"&amp;MATCH('Chi tiết'!B625,Source!$B$1:$B$1000,0)+COUNTIF(Source!$B$1:$B$1000,'Chi tiết'!B625)),0),1))</f>
        <v/>
      </c>
      <c r="V625" s="2" t="str">
        <f>IF(B623="","",IF(N625&lt;='Báo cáo'!$C$9,N625,""))</f>
        <v/>
      </c>
    </row>
    <row r="626" spans="1:22" x14ac:dyDescent="0.25">
      <c r="A626" t="str">
        <v/>
      </c>
      <c r="B626" t="str">
        <v/>
      </c>
      <c r="C626" s="21" t="str">
        <v/>
      </c>
      <c r="D626" s="21" t="str">
        <v/>
      </c>
      <c r="E626" s="21" t="str">
        <v/>
      </c>
      <c r="F626" s="21" t="str">
        <v/>
      </c>
      <c r="G626" s="21" t="str">
        <v/>
      </c>
      <c r="H626" s="21" t="str">
        <v/>
      </c>
      <c r="I626" s="21" t="str">
        <v/>
      </c>
      <c r="J626" s="21" t="str">
        <v/>
      </c>
      <c r="K626" s="21" t="str">
        <v/>
      </c>
      <c r="L626" s="23" t="str">
        <f t="shared" si="54"/>
        <v/>
      </c>
      <c r="M626" s="24" t="str">
        <f t="shared" si="55"/>
        <v/>
      </c>
      <c r="N626" s="15" t="str">
        <f t="shared" si="56"/>
        <v/>
      </c>
      <c r="O626" s="23" t="str">
        <f t="shared" si="57"/>
        <v/>
      </c>
      <c r="P626" s="23" t="str">
        <f>IF(B626="","",
IF(NOT(ISNUMBER(H626)),"Vắng",
IF(C626=1,IF(INDEX(Source!$A$1:$Q$1000,MATCH('Chi tiết'!B626,Source!$B$1:$B$1000,0),16)&lt;'Báo cáo'!$C$5,"Đi làm","Chốt trễ"),
IF(AND(C626=2,O626="Chốt trễ"),IF(INDEX(Source!$A$1:$Q$1000,MATCH('Chi tiết'!B626,Source!$B$1:$B$1000,0)+1,16)&lt;'Báo cáo'!$C$5,"Đi làm","Chốt trễ"),
IF(AND(C626=12,O626="Đi làm"),IF(INDEX(Source!$A$1:$Q$1000,MATCH('Chi tiết'!B626,Source!$B$1:$B$1000,0)+COUNTIFS(Source!$B$1:$B$1000,B626,Source!$Q$1:$Q$1000,"Sáng"),16)&lt;'Báo cáo'!$C$5,"Đi làm","Chốt trễ"),IF(O626="Chốt trễ",IF(INDEX(Source!$A$1:$Q$1000,MATCH('Chi tiết'!B626,Source!$B$1:$B$1000,0)+1,16)&lt;'Báo cáo'!$C$5,"Đi làm","Chốt trễ"),IF(INDEX(Source!$A$1:$Q$1000,MATCH('Chi tiết'!B626,Source!$B$1:$B$1000,0)+COUNTIFS(Source!$B$1:$B$1000,B626,Source!$Q$1:$Q$1000,"Sáng"),16)&lt;'Báo cáo'!$C$5,"Đi làm","Chốt trễ")))))))</f>
        <v/>
      </c>
      <c r="Q626" s="23" t="str">
        <f t="shared" si="58"/>
        <v/>
      </c>
      <c r="R626" s="14" t="str">
        <f t="shared" si="59"/>
        <v/>
      </c>
      <c r="S626" t="str">
        <f>IF(OR(_xlfn.NUMBERVALUE(E626)&gt;='Báo cáo'!$C$6,_xlfn.NUMBERVALUE(I626)&gt;='Báo cáo'!$C$6),CONCATENATE(_xlfn.NUMBERVALUE(E626),"/",_xlfn.NUMBERVALUE(I626)),"")</f>
        <v/>
      </c>
      <c r="T626" t="str">
        <f>IF(Q626="Vắng","",IF(M626&lt;='Báo cáo'!$C$7,M626,""))</f>
        <v/>
      </c>
      <c r="U626" t="str">
        <f ca="1">IF(COUNTIFS(Source!$B$1:$B$1000,'Chi tiết'!B626,Source!$S$1:$S$1000,"Có")=0,"",INDEX(Source!$A$1:$S$1000,MATCH('Chi tiết'!B626,Source!$B$1:$B$1000,0)-1+MATCH("Có",INDIRECT("Source!S"&amp;MATCH('Chi tiết'!B626,Source!$B$1:$B$1000,0)&amp;":S"&amp;MATCH('Chi tiết'!B626,Source!$B$1:$B$1000,0)+COUNTIF(Source!$B$1:$B$1000,'Chi tiết'!B626)),0),1))</f>
        <v/>
      </c>
      <c r="V626" s="2" t="str">
        <f>IF(B624="","",IF(N626&lt;='Báo cáo'!$C$9,N626,""))</f>
        <v/>
      </c>
    </row>
    <row r="627" spans="1:22" x14ac:dyDescent="0.25">
      <c r="A627" t="str">
        <v/>
      </c>
      <c r="B627" t="str">
        <v/>
      </c>
      <c r="C627" s="21" t="str">
        <v/>
      </c>
      <c r="D627" s="21" t="str">
        <v/>
      </c>
      <c r="E627" s="21" t="str">
        <v/>
      </c>
      <c r="F627" s="21" t="str">
        <v/>
      </c>
      <c r="G627" s="21" t="str">
        <v/>
      </c>
      <c r="H627" s="21" t="str">
        <v/>
      </c>
      <c r="I627" s="21" t="str">
        <v/>
      </c>
      <c r="J627" s="21" t="str">
        <v/>
      </c>
      <c r="K627" s="21" t="str">
        <v/>
      </c>
      <c r="L627" s="23" t="str">
        <f t="shared" si="54"/>
        <v/>
      </c>
      <c r="M627" s="24" t="str">
        <f t="shared" si="55"/>
        <v/>
      </c>
      <c r="N627" s="15" t="str">
        <f t="shared" si="56"/>
        <v/>
      </c>
      <c r="O627" s="23" t="str">
        <f t="shared" si="57"/>
        <v/>
      </c>
      <c r="P627" s="23" t="str">
        <f>IF(B627="","",
IF(NOT(ISNUMBER(H627)),"Vắng",
IF(C627=1,IF(INDEX(Source!$A$1:$Q$1000,MATCH('Chi tiết'!B627,Source!$B$1:$B$1000,0),16)&lt;'Báo cáo'!$C$5,"Đi làm","Chốt trễ"),
IF(AND(C627=2,O627="Chốt trễ"),IF(INDEX(Source!$A$1:$Q$1000,MATCH('Chi tiết'!B627,Source!$B$1:$B$1000,0)+1,16)&lt;'Báo cáo'!$C$5,"Đi làm","Chốt trễ"),
IF(AND(C627=12,O627="Đi làm"),IF(INDEX(Source!$A$1:$Q$1000,MATCH('Chi tiết'!B627,Source!$B$1:$B$1000,0)+COUNTIFS(Source!$B$1:$B$1000,B627,Source!$Q$1:$Q$1000,"Sáng"),16)&lt;'Báo cáo'!$C$5,"Đi làm","Chốt trễ"),IF(O627="Chốt trễ",IF(INDEX(Source!$A$1:$Q$1000,MATCH('Chi tiết'!B627,Source!$B$1:$B$1000,0)+1,16)&lt;'Báo cáo'!$C$5,"Đi làm","Chốt trễ"),IF(INDEX(Source!$A$1:$Q$1000,MATCH('Chi tiết'!B627,Source!$B$1:$B$1000,0)+COUNTIFS(Source!$B$1:$B$1000,B627,Source!$Q$1:$Q$1000,"Sáng"),16)&lt;'Báo cáo'!$C$5,"Đi làm","Chốt trễ")))))))</f>
        <v/>
      </c>
      <c r="Q627" s="23" t="str">
        <f t="shared" si="58"/>
        <v/>
      </c>
      <c r="R627" s="14" t="str">
        <f t="shared" si="59"/>
        <v/>
      </c>
      <c r="S627" t="str">
        <f>IF(OR(_xlfn.NUMBERVALUE(E627)&gt;='Báo cáo'!$C$6,_xlfn.NUMBERVALUE(I627)&gt;='Báo cáo'!$C$6),CONCATENATE(_xlfn.NUMBERVALUE(E627),"/",_xlfn.NUMBERVALUE(I627)),"")</f>
        <v/>
      </c>
      <c r="T627" t="str">
        <f>IF(Q627="Vắng","",IF(M627&lt;='Báo cáo'!$C$7,M627,""))</f>
        <v/>
      </c>
      <c r="U627" t="str">
        <f ca="1">IF(COUNTIFS(Source!$B$1:$B$1000,'Chi tiết'!B627,Source!$S$1:$S$1000,"Có")=0,"",INDEX(Source!$A$1:$S$1000,MATCH('Chi tiết'!B627,Source!$B$1:$B$1000,0)-1+MATCH("Có",INDIRECT("Source!S"&amp;MATCH('Chi tiết'!B627,Source!$B$1:$B$1000,0)&amp;":S"&amp;MATCH('Chi tiết'!B627,Source!$B$1:$B$1000,0)+COUNTIF(Source!$B$1:$B$1000,'Chi tiết'!B627)),0),1))</f>
        <v/>
      </c>
      <c r="V627" s="2" t="str">
        <f>IF(B625="","",IF(N627&lt;='Báo cáo'!$C$9,N627,""))</f>
        <v/>
      </c>
    </row>
    <row r="628" spans="1:22" x14ac:dyDescent="0.25">
      <c r="A628" t="str">
        <v/>
      </c>
      <c r="B628" t="str">
        <v/>
      </c>
      <c r="C628" s="21" t="str">
        <v/>
      </c>
      <c r="D628" s="21" t="str">
        <v/>
      </c>
      <c r="E628" s="21" t="str">
        <v/>
      </c>
      <c r="F628" s="21" t="str">
        <v/>
      </c>
      <c r="G628" s="21" t="str">
        <v/>
      </c>
      <c r="H628" s="21" t="str">
        <v/>
      </c>
      <c r="I628" s="21" t="str">
        <v/>
      </c>
      <c r="J628" s="21" t="str">
        <v/>
      </c>
      <c r="K628" s="21" t="str">
        <v/>
      </c>
      <c r="L628" s="23" t="str">
        <f t="shared" si="54"/>
        <v/>
      </c>
      <c r="M628" s="24" t="str">
        <f t="shared" si="55"/>
        <v/>
      </c>
      <c r="N628" s="15" t="str">
        <f t="shared" si="56"/>
        <v/>
      </c>
      <c r="O628" s="23" t="str">
        <f t="shared" si="57"/>
        <v/>
      </c>
      <c r="P628" s="23" t="str">
        <f>IF(B628="","",
IF(NOT(ISNUMBER(H628)),"Vắng",
IF(C628=1,IF(INDEX(Source!$A$1:$Q$1000,MATCH('Chi tiết'!B628,Source!$B$1:$B$1000,0),16)&lt;'Báo cáo'!$C$5,"Đi làm","Chốt trễ"),
IF(AND(C628=2,O628="Chốt trễ"),IF(INDEX(Source!$A$1:$Q$1000,MATCH('Chi tiết'!B628,Source!$B$1:$B$1000,0)+1,16)&lt;'Báo cáo'!$C$5,"Đi làm","Chốt trễ"),
IF(AND(C628=12,O628="Đi làm"),IF(INDEX(Source!$A$1:$Q$1000,MATCH('Chi tiết'!B628,Source!$B$1:$B$1000,0)+COUNTIFS(Source!$B$1:$B$1000,B628,Source!$Q$1:$Q$1000,"Sáng"),16)&lt;'Báo cáo'!$C$5,"Đi làm","Chốt trễ"),IF(O628="Chốt trễ",IF(INDEX(Source!$A$1:$Q$1000,MATCH('Chi tiết'!B628,Source!$B$1:$B$1000,0)+1,16)&lt;'Báo cáo'!$C$5,"Đi làm","Chốt trễ"),IF(INDEX(Source!$A$1:$Q$1000,MATCH('Chi tiết'!B628,Source!$B$1:$B$1000,0)+COUNTIFS(Source!$B$1:$B$1000,B628,Source!$Q$1:$Q$1000,"Sáng"),16)&lt;'Báo cáo'!$C$5,"Đi làm","Chốt trễ")))))))</f>
        <v/>
      </c>
      <c r="Q628" s="23" t="str">
        <f t="shared" si="58"/>
        <v/>
      </c>
      <c r="R628" s="14" t="str">
        <f t="shared" si="59"/>
        <v/>
      </c>
      <c r="S628" t="str">
        <f>IF(OR(_xlfn.NUMBERVALUE(E628)&gt;='Báo cáo'!$C$6,_xlfn.NUMBERVALUE(I628)&gt;='Báo cáo'!$C$6),CONCATENATE(_xlfn.NUMBERVALUE(E628),"/",_xlfn.NUMBERVALUE(I628)),"")</f>
        <v/>
      </c>
      <c r="T628" t="str">
        <f>IF(Q628="Vắng","",IF(M628&lt;='Báo cáo'!$C$7,M628,""))</f>
        <v/>
      </c>
      <c r="U628" t="str">
        <f ca="1">IF(COUNTIFS(Source!$B$1:$B$1000,'Chi tiết'!B628,Source!$S$1:$S$1000,"Có")=0,"",INDEX(Source!$A$1:$S$1000,MATCH('Chi tiết'!B628,Source!$B$1:$B$1000,0)-1+MATCH("Có",INDIRECT("Source!S"&amp;MATCH('Chi tiết'!B628,Source!$B$1:$B$1000,0)&amp;":S"&amp;MATCH('Chi tiết'!B628,Source!$B$1:$B$1000,0)+COUNTIF(Source!$B$1:$B$1000,'Chi tiết'!B628)),0),1))</f>
        <v/>
      </c>
      <c r="V628" s="2" t="str">
        <f>IF(B626="","",IF(N628&lt;='Báo cáo'!$C$9,N628,""))</f>
        <v/>
      </c>
    </row>
    <row r="629" spans="1:22" x14ac:dyDescent="0.25">
      <c r="A629" t="str">
        <v/>
      </c>
      <c r="B629" t="str">
        <v/>
      </c>
      <c r="C629" s="21" t="str">
        <v/>
      </c>
      <c r="D629" s="21" t="str">
        <v/>
      </c>
      <c r="E629" s="21" t="str">
        <v/>
      </c>
      <c r="F629" s="21" t="str">
        <v/>
      </c>
      <c r="G629" s="21" t="str">
        <v/>
      </c>
      <c r="H629" s="21" t="str">
        <v/>
      </c>
      <c r="I629" s="21" t="str">
        <v/>
      </c>
      <c r="J629" s="21" t="str">
        <v/>
      </c>
      <c r="K629" s="21" t="str">
        <v/>
      </c>
      <c r="L629" s="23" t="str">
        <f t="shared" si="54"/>
        <v/>
      </c>
      <c r="M629" s="24" t="str">
        <f t="shared" si="55"/>
        <v/>
      </c>
      <c r="N629" s="15" t="str">
        <f t="shared" si="56"/>
        <v/>
      </c>
      <c r="O629" s="23" t="str">
        <f t="shared" si="57"/>
        <v/>
      </c>
      <c r="P629" s="23" t="str">
        <f>IF(B629="","",
IF(NOT(ISNUMBER(H629)),"Vắng",
IF(C629=1,IF(INDEX(Source!$A$1:$Q$1000,MATCH('Chi tiết'!B629,Source!$B$1:$B$1000,0),16)&lt;'Báo cáo'!$C$5,"Đi làm","Chốt trễ"),
IF(AND(C629=2,O629="Chốt trễ"),IF(INDEX(Source!$A$1:$Q$1000,MATCH('Chi tiết'!B629,Source!$B$1:$B$1000,0)+1,16)&lt;'Báo cáo'!$C$5,"Đi làm","Chốt trễ"),
IF(AND(C629=12,O629="Đi làm"),IF(INDEX(Source!$A$1:$Q$1000,MATCH('Chi tiết'!B629,Source!$B$1:$B$1000,0)+COUNTIFS(Source!$B$1:$B$1000,B629,Source!$Q$1:$Q$1000,"Sáng"),16)&lt;'Báo cáo'!$C$5,"Đi làm","Chốt trễ"),IF(O629="Chốt trễ",IF(INDEX(Source!$A$1:$Q$1000,MATCH('Chi tiết'!B629,Source!$B$1:$B$1000,0)+1,16)&lt;'Báo cáo'!$C$5,"Đi làm","Chốt trễ"),IF(INDEX(Source!$A$1:$Q$1000,MATCH('Chi tiết'!B629,Source!$B$1:$B$1000,0)+COUNTIFS(Source!$B$1:$B$1000,B629,Source!$Q$1:$Q$1000,"Sáng"),16)&lt;'Báo cáo'!$C$5,"Đi làm","Chốt trễ")))))))</f>
        <v/>
      </c>
      <c r="Q629" s="23" t="str">
        <f t="shared" si="58"/>
        <v/>
      </c>
      <c r="R629" s="14" t="str">
        <f t="shared" si="59"/>
        <v/>
      </c>
      <c r="S629" t="str">
        <f>IF(OR(_xlfn.NUMBERVALUE(E629)&gt;='Báo cáo'!$C$6,_xlfn.NUMBERVALUE(I629)&gt;='Báo cáo'!$C$6),CONCATENATE(_xlfn.NUMBERVALUE(E629),"/",_xlfn.NUMBERVALUE(I629)),"")</f>
        <v/>
      </c>
      <c r="T629" t="str">
        <f>IF(Q629="Vắng","",IF(M629&lt;='Báo cáo'!$C$7,M629,""))</f>
        <v/>
      </c>
      <c r="U629" t="str">
        <f ca="1">IF(COUNTIFS(Source!$B$1:$B$1000,'Chi tiết'!B629,Source!$S$1:$S$1000,"Có")=0,"",INDEX(Source!$A$1:$S$1000,MATCH('Chi tiết'!B629,Source!$B$1:$B$1000,0)-1+MATCH("Có",INDIRECT("Source!S"&amp;MATCH('Chi tiết'!B629,Source!$B$1:$B$1000,0)&amp;":S"&amp;MATCH('Chi tiết'!B629,Source!$B$1:$B$1000,0)+COUNTIF(Source!$B$1:$B$1000,'Chi tiết'!B629)),0),1))</f>
        <v/>
      </c>
      <c r="V629" s="2" t="str">
        <f>IF(B627="","",IF(N629&lt;='Báo cáo'!$C$9,N629,""))</f>
        <v/>
      </c>
    </row>
    <row r="630" spans="1:22" x14ac:dyDescent="0.25">
      <c r="A630" t="str">
        <v/>
      </c>
      <c r="B630" t="str">
        <v/>
      </c>
      <c r="C630" s="21" t="str">
        <v/>
      </c>
      <c r="D630" s="21" t="str">
        <v/>
      </c>
      <c r="E630" s="21" t="str">
        <v/>
      </c>
      <c r="F630" s="21" t="str">
        <v/>
      </c>
      <c r="G630" s="21" t="str">
        <v/>
      </c>
      <c r="H630" s="21" t="str">
        <v/>
      </c>
      <c r="I630" s="21" t="str">
        <v/>
      </c>
      <c r="J630" s="21" t="str">
        <v/>
      </c>
      <c r="K630" s="21" t="str">
        <v/>
      </c>
      <c r="L630" s="23" t="str">
        <f t="shared" si="54"/>
        <v/>
      </c>
      <c r="M630" s="24" t="str">
        <f t="shared" si="55"/>
        <v/>
      </c>
      <c r="N630" s="15" t="str">
        <f t="shared" si="56"/>
        <v/>
      </c>
      <c r="O630" s="23" t="str">
        <f t="shared" si="57"/>
        <v/>
      </c>
      <c r="P630" s="23" t="str">
        <f>IF(B630="","",
IF(NOT(ISNUMBER(H630)),"Vắng",
IF(C630=1,IF(INDEX(Source!$A$1:$Q$1000,MATCH('Chi tiết'!B630,Source!$B$1:$B$1000,0),16)&lt;'Báo cáo'!$C$5,"Đi làm","Chốt trễ"),
IF(AND(C630=2,O630="Chốt trễ"),IF(INDEX(Source!$A$1:$Q$1000,MATCH('Chi tiết'!B630,Source!$B$1:$B$1000,0)+1,16)&lt;'Báo cáo'!$C$5,"Đi làm","Chốt trễ"),
IF(AND(C630=12,O630="Đi làm"),IF(INDEX(Source!$A$1:$Q$1000,MATCH('Chi tiết'!B630,Source!$B$1:$B$1000,0)+COUNTIFS(Source!$B$1:$B$1000,B630,Source!$Q$1:$Q$1000,"Sáng"),16)&lt;'Báo cáo'!$C$5,"Đi làm","Chốt trễ"),IF(O630="Chốt trễ",IF(INDEX(Source!$A$1:$Q$1000,MATCH('Chi tiết'!B630,Source!$B$1:$B$1000,0)+1,16)&lt;'Báo cáo'!$C$5,"Đi làm","Chốt trễ"),IF(INDEX(Source!$A$1:$Q$1000,MATCH('Chi tiết'!B630,Source!$B$1:$B$1000,0)+COUNTIFS(Source!$B$1:$B$1000,B630,Source!$Q$1:$Q$1000,"Sáng"),16)&lt;'Báo cáo'!$C$5,"Đi làm","Chốt trễ")))))))</f>
        <v/>
      </c>
      <c r="Q630" s="23" t="str">
        <f t="shared" si="58"/>
        <v/>
      </c>
      <c r="R630" s="14" t="str">
        <f t="shared" si="59"/>
        <v/>
      </c>
      <c r="S630" t="str">
        <f>IF(OR(_xlfn.NUMBERVALUE(E630)&gt;='Báo cáo'!$C$6,_xlfn.NUMBERVALUE(I630)&gt;='Báo cáo'!$C$6),CONCATENATE(_xlfn.NUMBERVALUE(E630),"/",_xlfn.NUMBERVALUE(I630)),"")</f>
        <v/>
      </c>
      <c r="T630" t="str">
        <f>IF(Q630="Vắng","",IF(M630&lt;='Báo cáo'!$C$7,M630,""))</f>
        <v/>
      </c>
      <c r="U630" t="str">
        <f ca="1">IF(COUNTIFS(Source!$B$1:$B$1000,'Chi tiết'!B630,Source!$S$1:$S$1000,"Có")=0,"",INDEX(Source!$A$1:$S$1000,MATCH('Chi tiết'!B630,Source!$B$1:$B$1000,0)-1+MATCH("Có",INDIRECT("Source!S"&amp;MATCH('Chi tiết'!B630,Source!$B$1:$B$1000,0)&amp;":S"&amp;MATCH('Chi tiết'!B630,Source!$B$1:$B$1000,0)+COUNTIF(Source!$B$1:$B$1000,'Chi tiết'!B630)),0),1))</f>
        <v/>
      </c>
      <c r="V630" s="2" t="str">
        <f>IF(B628="","",IF(N630&lt;='Báo cáo'!$C$9,N630,""))</f>
        <v/>
      </c>
    </row>
    <row r="631" spans="1:22" x14ac:dyDescent="0.25">
      <c r="A631" t="str">
        <v/>
      </c>
      <c r="B631" t="str">
        <v/>
      </c>
      <c r="C631" s="21" t="str">
        <v/>
      </c>
      <c r="D631" s="21" t="str">
        <v/>
      </c>
      <c r="E631" s="21" t="str">
        <v/>
      </c>
      <c r="F631" s="21" t="str">
        <v/>
      </c>
      <c r="G631" s="21" t="str">
        <v/>
      </c>
      <c r="H631" s="21" t="str">
        <v/>
      </c>
      <c r="I631" s="21" t="str">
        <v/>
      </c>
      <c r="J631" s="21" t="str">
        <v/>
      </c>
      <c r="K631" s="21" t="str">
        <v/>
      </c>
      <c r="L631" s="23" t="str">
        <f t="shared" si="54"/>
        <v/>
      </c>
      <c r="M631" s="24" t="str">
        <f t="shared" si="55"/>
        <v/>
      </c>
      <c r="N631" s="15" t="str">
        <f t="shared" si="56"/>
        <v/>
      </c>
      <c r="O631" s="23" t="str">
        <f t="shared" si="57"/>
        <v/>
      </c>
      <c r="P631" s="23" t="str">
        <f>IF(B631="","",
IF(NOT(ISNUMBER(H631)),"Vắng",
IF(C631=1,IF(INDEX(Source!$A$1:$Q$1000,MATCH('Chi tiết'!B631,Source!$B$1:$B$1000,0),16)&lt;'Báo cáo'!$C$5,"Đi làm","Chốt trễ"),
IF(AND(C631=2,O631="Chốt trễ"),IF(INDEX(Source!$A$1:$Q$1000,MATCH('Chi tiết'!B631,Source!$B$1:$B$1000,0)+1,16)&lt;'Báo cáo'!$C$5,"Đi làm","Chốt trễ"),
IF(AND(C631=12,O631="Đi làm"),IF(INDEX(Source!$A$1:$Q$1000,MATCH('Chi tiết'!B631,Source!$B$1:$B$1000,0)+COUNTIFS(Source!$B$1:$B$1000,B631,Source!$Q$1:$Q$1000,"Sáng"),16)&lt;'Báo cáo'!$C$5,"Đi làm","Chốt trễ"),IF(O631="Chốt trễ",IF(INDEX(Source!$A$1:$Q$1000,MATCH('Chi tiết'!B631,Source!$B$1:$B$1000,0)+1,16)&lt;'Báo cáo'!$C$5,"Đi làm","Chốt trễ"),IF(INDEX(Source!$A$1:$Q$1000,MATCH('Chi tiết'!B631,Source!$B$1:$B$1000,0)+COUNTIFS(Source!$B$1:$B$1000,B631,Source!$Q$1:$Q$1000,"Sáng"),16)&lt;'Báo cáo'!$C$5,"Đi làm","Chốt trễ")))))))</f>
        <v/>
      </c>
      <c r="Q631" s="23" t="str">
        <f t="shared" si="58"/>
        <v/>
      </c>
      <c r="R631" s="14" t="str">
        <f t="shared" si="59"/>
        <v/>
      </c>
      <c r="S631" t="str">
        <f>IF(OR(_xlfn.NUMBERVALUE(E631)&gt;='Báo cáo'!$C$6,_xlfn.NUMBERVALUE(I631)&gt;='Báo cáo'!$C$6),CONCATENATE(_xlfn.NUMBERVALUE(E631),"/",_xlfn.NUMBERVALUE(I631)),"")</f>
        <v/>
      </c>
      <c r="T631" t="str">
        <f>IF(Q631="Vắng","",IF(M631&lt;='Báo cáo'!$C$7,M631,""))</f>
        <v/>
      </c>
      <c r="U631" t="str">
        <f ca="1">IF(COUNTIFS(Source!$B$1:$B$1000,'Chi tiết'!B631,Source!$S$1:$S$1000,"Có")=0,"",INDEX(Source!$A$1:$S$1000,MATCH('Chi tiết'!B631,Source!$B$1:$B$1000,0)-1+MATCH("Có",INDIRECT("Source!S"&amp;MATCH('Chi tiết'!B631,Source!$B$1:$B$1000,0)&amp;":S"&amp;MATCH('Chi tiết'!B631,Source!$B$1:$B$1000,0)+COUNTIF(Source!$B$1:$B$1000,'Chi tiết'!B631)),0),1))</f>
        <v/>
      </c>
      <c r="V631" s="2" t="str">
        <f>IF(B629="","",IF(N631&lt;='Báo cáo'!$C$9,N631,""))</f>
        <v/>
      </c>
    </row>
    <row r="632" spans="1:22" x14ac:dyDescent="0.25">
      <c r="A632" t="str">
        <v/>
      </c>
      <c r="B632" t="str">
        <v/>
      </c>
      <c r="C632" s="21" t="str">
        <v/>
      </c>
      <c r="D632" s="21" t="str">
        <v/>
      </c>
      <c r="E632" s="21" t="str">
        <v/>
      </c>
      <c r="F632" s="21" t="str">
        <v/>
      </c>
      <c r="G632" s="21" t="str">
        <v/>
      </c>
      <c r="H632" s="21" t="str">
        <v/>
      </c>
      <c r="I632" s="21" t="str">
        <v/>
      </c>
      <c r="J632" s="21" t="str">
        <v/>
      </c>
      <c r="K632" s="21" t="str">
        <v/>
      </c>
      <c r="L632" s="23" t="str">
        <f t="shared" si="54"/>
        <v/>
      </c>
      <c r="M632" s="24" t="str">
        <f t="shared" si="55"/>
        <v/>
      </c>
      <c r="N632" s="15" t="str">
        <f t="shared" si="56"/>
        <v/>
      </c>
      <c r="O632" s="23" t="str">
        <f t="shared" si="57"/>
        <v/>
      </c>
      <c r="P632" s="23" t="str">
        <f>IF(B632="","",
IF(NOT(ISNUMBER(H632)),"Vắng",
IF(C632=1,IF(INDEX(Source!$A$1:$Q$1000,MATCH('Chi tiết'!B632,Source!$B$1:$B$1000,0),16)&lt;'Báo cáo'!$C$5,"Đi làm","Chốt trễ"),
IF(AND(C632=2,O632="Chốt trễ"),IF(INDEX(Source!$A$1:$Q$1000,MATCH('Chi tiết'!B632,Source!$B$1:$B$1000,0)+1,16)&lt;'Báo cáo'!$C$5,"Đi làm","Chốt trễ"),
IF(AND(C632=12,O632="Đi làm"),IF(INDEX(Source!$A$1:$Q$1000,MATCH('Chi tiết'!B632,Source!$B$1:$B$1000,0)+COUNTIFS(Source!$B$1:$B$1000,B632,Source!$Q$1:$Q$1000,"Sáng"),16)&lt;'Báo cáo'!$C$5,"Đi làm","Chốt trễ"),IF(O632="Chốt trễ",IF(INDEX(Source!$A$1:$Q$1000,MATCH('Chi tiết'!B632,Source!$B$1:$B$1000,0)+1,16)&lt;'Báo cáo'!$C$5,"Đi làm","Chốt trễ"),IF(INDEX(Source!$A$1:$Q$1000,MATCH('Chi tiết'!B632,Source!$B$1:$B$1000,0)+COUNTIFS(Source!$B$1:$B$1000,B632,Source!$Q$1:$Q$1000,"Sáng"),16)&lt;'Báo cáo'!$C$5,"Đi làm","Chốt trễ")))))))</f>
        <v/>
      </c>
      <c r="Q632" s="23" t="str">
        <f t="shared" si="58"/>
        <v/>
      </c>
      <c r="R632" s="14" t="str">
        <f t="shared" si="59"/>
        <v/>
      </c>
      <c r="S632" t="str">
        <f>IF(OR(_xlfn.NUMBERVALUE(E632)&gt;='Báo cáo'!$C$6,_xlfn.NUMBERVALUE(I632)&gt;='Báo cáo'!$C$6),CONCATENATE(_xlfn.NUMBERVALUE(E632),"/",_xlfn.NUMBERVALUE(I632)),"")</f>
        <v/>
      </c>
      <c r="T632" t="str">
        <f>IF(Q632="Vắng","",IF(M632&lt;='Báo cáo'!$C$7,M632,""))</f>
        <v/>
      </c>
      <c r="U632" t="str">
        <f ca="1">IF(COUNTIFS(Source!$B$1:$B$1000,'Chi tiết'!B632,Source!$S$1:$S$1000,"Có")=0,"",INDEX(Source!$A$1:$S$1000,MATCH('Chi tiết'!B632,Source!$B$1:$B$1000,0)-1+MATCH("Có",INDIRECT("Source!S"&amp;MATCH('Chi tiết'!B632,Source!$B$1:$B$1000,0)&amp;":S"&amp;MATCH('Chi tiết'!B632,Source!$B$1:$B$1000,0)+COUNTIF(Source!$B$1:$B$1000,'Chi tiết'!B632)),0),1))</f>
        <v/>
      </c>
      <c r="V632" s="2" t="str">
        <f>IF(B630="","",IF(N632&lt;='Báo cáo'!$C$9,N632,""))</f>
        <v/>
      </c>
    </row>
    <row r="633" spans="1:22" x14ac:dyDescent="0.25">
      <c r="A633" t="str">
        <v/>
      </c>
      <c r="B633" t="str">
        <v/>
      </c>
      <c r="C633" s="21" t="str">
        <v/>
      </c>
      <c r="D633" s="21" t="str">
        <v/>
      </c>
      <c r="E633" s="21" t="str">
        <v/>
      </c>
      <c r="F633" s="21" t="str">
        <v/>
      </c>
      <c r="G633" s="21" t="str">
        <v/>
      </c>
      <c r="H633" s="21" t="str">
        <v/>
      </c>
      <c r="I633" s="21" t="str">
        <v/>
      </c>
      <c r="J633" s="21" t="str">
        <v/>
      </c>
      <c r="K633" s="21" t="str">
        <v/>
      </c>
      <c r="L633" s="23" t="str">
        <f t="shared" si="54"/>
        <v/>
      </c>
      <c r="M633" s="24" t="str">
        <f t="shared" si="55"/>
        <v/>
      </c>
      <c r="N633" s="15" t="str">
        <f t="shared" si="56"/>
        <v/>
      </c>
      <c r="O633" s="23" t="str">
        <f t="shared" si="57"/>
        <v/>
      </c>
      <c r="P633" s="23" t="str">
        <f>IF(B633="","",
IF(NOT(ISNUMBER(H633)),"Vắng",
IF(C633=1,IF(INDEX(Source!$A$1:$Q$1000,MATCH('Chi tiết'!B633,Source!$B$1:$B$1000,0),16)&lt;'Báo cáo'!$C$5,"Đi làm","Chốt trễ"),
IF(AND(C633=2,O633="Chốt trễ"),IF(INDEX(Source!$A$1:$Q$1000,MATCH('Chi tiết'!B633,Source!$B$1:$B$1000,0)+1,16)&lt;'Báo cáo'!$C$5,"Đi làm","Chốt trễ"),
IF(AND(C633=12,O633="Đi làm"),IF(INDEX(Source!$A$1:$Q$1000,MATCH('Chi tiết'!B633,Source!$B$1:$B$1000,0)+COUNTIFS(Source!$B$1:$B$1000,B633,Source!$Q$1:$Q$1000,"Sáng"),16)&lt;'Báo cáo'!$C$5,"Đi làm","Chốt trễ"),IF(O633="Chốt trễ",IF(INDEX(Source!$A$1:$Q$1000,MATCH('Chi tiết'!B633,Source!$B$1:$B$1000,0)+1,16)&lt;'Báo cáo'!$C$5,"Đi làm","Chốt trễ"),IF(INDEX(Source!$A$1:$Q$1000,MATCH('Chi tiết'!B633,Source!$B$1:$B$1000,0)+COUNTIFS(Source!$B$1:$B$1000,B633,Source!$Q$1:$Q$1000,"Sáng"),16)&lt;'Báo cáo'!$C$5,"Đi làm","Chốt trễ")))))))</f>
        <v/>
      </c>
      <c r="Q633" s="23" t="str">
        <f t="shared" si="58"/>
        <v/>
      </c>
      <c r="R633" s="14" t="str">
        <f t="shared" si="59"/>
        <v/>
      </c>
      <c r="S633" t="str">
        <f>IF(OR(_xlfn.NUMBERVALUE(E633)&gt;='Báo cáo'!$C$6,_xlfn.NUMBERVALUE(I633)&gt;='Báo cáo'!$C$6),CONCATENATE(_xlfn.NUMBERVALUE(E633),"/",_xlfn.NUMBERVALUE(I633)),"")</f>
        <v/>
      </c>
      <c r="T633" t="str">
        <f>IF(Q633="Vắng","",IF(M633&lt;='Báo cáo'!$C$7,M633,""))</f>
        <v/>
      </c>
      <c r="U633" t="str">
        <f ca="1">IF(COUNTIFS(Source!$B$1:$B$1000,'Chi tiết'!B633,Source!$S$1:$S$1000,"Có")=0,"",INDEX(Source!$A$1:$S$1000,MATCH('Chi tiết'!B633,Source!$B$1:$B$1000,0)-1+MATCH("Có",INDIRECT("Source!S"&amp;MATCH('Chi tiết'!B633,Source!$B$1:$B$1000,0)&amp;":S"&amp;MATCH('Chi tiết'!B633,Source!$B$1:$B$1000,0)+COUNTIF(Source!$B$1:$B$1000,'Chi tiết'!B633)),0),1))</f>
        <v/>
      </c>
      <c r="V633" s="2" t="str">
        <f>IF(B631="","",IF(N633&lt;='Báo cáo'!$C$9,N633,""))</f>
        <v/>
      </c>
    </row>
    <row r="634" spans="1:22" x14ac:dyDescent="0.25">
      <c r="A634" t="str">
        <v/>
      </c>
      <c r="B634" t="str">
        <v/>
      </c>
      <c r="C634" s="21" t="str">
        <v/>
      </c>
      <c r="D634" s="21" t="str">
        <v/>
      </c>
      <c r="E634" s="21" t="str">
        <v/>
      </c>
      <c r="F634" s="21" t="str">
        <v/>
      </c>
      <c r="G634" s="21" t="str">
        <v/>
      </c>
      <c r="H634" s="21" t="str">
        <v/>
      </c>
      <c r="I634" s="21" t="str">
        <v/>
      </c>
      <c r="J634" s="21" t="str">
        <v/>
      </c>
      <c r="K634" s="21" t="str">
        <v/>
      </c>
      <c r="L634" s="23" t="str">
        <f t="shared" si="54"/>
        <v/>
      </c>
      <c r="M634" s="24" t="str">
        <f t="shared" si="55"/>
        <v/>
      </c>
      <c r="N634" s="15" t="str">
        <f t="shared" si="56"/>
        <v/>
      </c>
      <c r="O634" s="23" t="str">
        <f t="shared" si="57"/>
        <v/>
      </c>
      <c r="P634" s="23" t="str">
        <f>IF(B634="","",
IF(NOT(ISNUMBER(H634)),"Vắng",
IF(C634=1,IF(INDEX(Source!$A$1:$Q$1000,MATCH('Chi tiết'!B634,Source!$B$1:$B$1000,0),16)&lt;'Báo cáo'!$C$5,"Đi làm","Chốt trễ"),
IF(AND(C634=2,O634="Chốt trễ"),IF(INDEX(Source!$A$1:$Q$1000,MATCH('Chi tiết'!B634,Source!$B$1:$B$1000,0)+1,16)&lt;'Báo cáo'!$C$5,"Đi làm","Chốt trễ"),
IF(AND(C634=12,O634="Đi làm"),IF(INDEX(Source!$A$1:$Q$1000,MATCH('Chi tiết'!B634,Source!$B$1:$B$1000,0)+COUNTIFS(Source!$B$1:$B$1000,B634,Source!$Q$1:$Q$1000,"Sáng"),16)&lt;'Báo cáo'!$C$5,"Đi làm","Chốt trễ"),IF(O634="Chốt trễ",IF(INDEX(Source!$A$1:$Q$1000,MATCH('Chi tiết'!B634,Source!$B$1:$B$1000,0)+1,16)&lt;'Báo cáo'!$C$5,"Đi làm","Chốt trễ"),IF(INDEX(Source!$A$1:$Q$1000,MATCH('Chi tiết'!B634,Source!$B$1:$B$1000,0)+COUNTIFS(Source!$B$1:$B$1000,B634,Source!$Q$1:$Q$1000,"Sáng"),16)&lt;'Báo cáo'!$C$5,"Đi làm","Chốt trễ")))))))</f>
        <v/>
      </c>
      <c r="Q634" s="23" t="str">
        <f t="shared" si="58"/>
        <v/>
      </c>
      <c r="R634" s="14" t="str">
        <f t="shared" si="59"/>
        <v/>
      </c>
      <c r="S634" t="str">
        <f>IF(OR(_xlfn.NUMBERVALUE(E634)&gt;='Báo cáo'!$C$6,_xlfn.NUMBERVALUE(I634)&gt;='Báo cáo'!$C$6),CONCATENATE(_xlfn.NUMBERVALUE(E634),"/",_xlfn.NUMBERVALUE(I634)),"")</f>
        <v/>
      </c>
      <c r="T634" t="str">
        <f>IF(Q634="Vắng","",IF(M634&lt;='Báo cáo'!$C$7,M634,""))</f>
        <v/>
      </c>
      <c r="U634" t="str">
        <f ca="1">IF(COUNTIFS(Source!$B$1:$B$1000,'Chi tiết'!B634,Source!$S$1:$S$1000,"Có")=0,"",INDEX(Source!$A$1:$S$1000,MATCH('Chi tiết'!B634,Source!$B$1:$B$1000,0)-1+MATCH("Có",INDIRECT("Source!S"&amp;MATCH('Chi tiết'!B634,Source!$B$1:$B$1000,0)&amp;":S"&amp;MATCH('Chi tiết'!B634,Source!$B$1:$B$1000,0)+COUNTIF(Source!$B$1:$B$1000,'Chi tiết'!B634)),0),1))</f>
        <v/>
      </c>
      <c r="V634" s="2" t="str">
        <f>IF(B632="","",IF(N634&lt;='Báo cáo'!$C$9,N634,""))</f>
        <v/>
      </c>
    </row>
    <row r="635" spans="1:22" x14ac:dyDescent="0.25">
      <c r="A635" t="str">
        <v/>
      </c>
      <c r="B635" t="str">
        <v/>
      </c>
      <c r="C635" s="21" t="str">
        <v/>
      </c>
      <c r="D635" s="21" t="str">
        <v/>
      </c>
      <c r="E635" s="21" t="str">
        <v/>
      </c>
      <c r="F635" s="21" t="str">
        <v/>
      </c>
      <c r="G635" s="21" t="str">
        <v/>
      </c>
      <c r="H635" s="21" t="str">
        <v/>
      </c>
      <c r="I635" s="21" t="str">
        <v/>
      </c>
      <c r="J635" s="21" t="str">
        <v/>
      </c>
      <c r="K635" s="21" t="str">
        <v/>
      </c>
      <c r="L635" s="23" t="str">
        <f t="shared" si="54"/>
        <v/>
      </c>
      <c r="M635" s="24" t="str">
        <f t="shared" si="55"/>
        <v/>
      </c>
      <c r="N635" s="15" t="str">
        <f t="shared" si="56"/>
        <v/>
      </c>
      <c r="O635" s="23" t="str">
        <f t="shared" si="57"/>
        <v/>
      </c>
      <c r="P635" s="23" t="str">
        <f>IF(B635="","",
IF(NOT(ISNUMBER(H635)),"Vắng",
IF(C635=1,IF(INDEX(Source!$A$1:$Q$1000,MATCH('Chi tiết'!B635,Source!$B$1:$B$1000,0),16)&lt;'Báo cáo'!$C$5,"Đi làm","Chốt trễ"),
IF(AND(C635=2,O635="Chốt trễ"),IF(INDEX(Source!$A$1:$Q$1000,MATCH('Chi tiết'!B635,Source!$B$1:$B$1000,0)+1,16)&lt;'Báo cáo'!$C$5,"Đi làm","Chốt trễ"),
IF(AND(C635=12,O635="Đi làm"),IF(INDEX(Source!$A$1:$Q$1000,MATCH('Chi tiết'!B635,Source!$B$1:$B$1000,0)+COUNTIFS(Source!$B$1:$B$1000,B635,Source!$Q$1:$Q$1000,"Sáng"),16)&lt;'Báo cáo'!$C$5,"Đi làm","Chốt trễ"),IF(O635="Chốt trễ",IF(INDEX(Source!$A$1:$Q$1000,MATCH('Chi tiết'!B635,Source!$B$1:$B$1000,0)+1,16)&lt;'Báo cáo'!$C$5,"Đi làm","Chốt trễ"),IF(INDEX(Source!$A$1:$Q$1000,MATCH('Chi tiết'!B635,Source!$B$1:$B$1000,0)+COUNTIFS(Source!$B$1:$B$1000,B635,Source!$Q$1:$Q$1000,"Sáng"),16)&lt;'Báo cáo'!$C$5,"Đi làm","Chốt trễ")))))))</f>
        <v/>
      </c>
      <c r="Q635" s="23" t="str">
        <f t="shared" si="58"/>
        <v/>
      </c>
      <c r="R635" s="14" t="str">
        <f t="shared" si="59"/>
        <v/>
      </c>
      <c r="S635" t="str">
        <f>IF(OR(_xlfn.NUMBERVALUE(E635)&gt;='Báo cáo'!$C$6,_xlfn.NUMBERVALUE(I635)&gt;='Báo cáo'!$C$6),CONCATENATE(_xlfn.NUMBERVALUE(E635),"/",_xlfn.NUMBERVALUE(I635)),"")</f>
        <v/>
      </c>
      <c r="T635" t="str">
        <f>IF(Q635="Vắng","",IF(M635&lt;='Báo cáo'!$C$7,M635,""))</f>
        <v/>
      </c>
      <c r="U635" t="str">
        <f ca="1">IF(COUNTIFS(Source!$B$1:$B$1000,'Chi tiết'!B635,Source!$S$1:$S$1000,"Có")=0,"",INDEX(Source!$A$1:$S$1000,MATCH('Chi tiết'!B635,Source!$B$1:$B$1000,0)-1+MATCH("Có",INDIRECT("Source!S"&amp;MATCH('Chi tiết'!B635,Source!$B$1:$B$1000,0)&amp;":S"&amp;MATCH('Chi tiết'!B635,Source!$B$1:$B$1000,0)+COUNTIF(Source!$B$1:$B$1000,'Chi tiết'!B635)),0),1))</f>
        <v/>
      </c>
      <c r="V635" s="2" t="str">
        <f>IF(B633="","",IF(N635&lt;='Báo cáo'!$C$9,N635,""))</f>
        <v/>
      </c>
    </row>
    <row r="636" spans="1:22" x14ac:dyDescent="0.25">
      <c r="A636" t="str">
        <v/>
      </c>
      <c r="B636" t="str">
        <v/>
      </c>
      <c r="C636" s="21" t="str">
        <v/>
      </c>
      <c r="D636" s="21" t="str">
        <v/>
      </c>
      <c r="E636" s="21" t="str">
        <v/>
      </c>
      <c r="F636" s="21" t="str">
        <v/>
      </c>
      <c r="G636" s="21" t="str">
        <v/>
      </c>
      <c r="H636" s="21" t="str">
        <v/>
      </c>
      <c r="I636" s="21" t="str">
        <v/>
      </c>
      <c r="J636" s="21" t="str">
        <v/>
      </c>
      <c r="K636" s="21" t="str">
        <v/>
      </c>
      <c r="L636" s="23" t="str">
        <f t="shared" si="54"/>
        <v/>
      </c>
      <c r="M636" s="24" t="str">
        <f t="shared" si="55"/>
        <v/>
      </c>
      <c r="N636" s="15" t="str">
        <f t="shared" si="56"/>
        <v/>
      </c>
      <c r="O636" s="23" t="str">
        <f t="shared" si="57"/>
        <v/>
      </c>
      <c r="P636" s="23" t="str">
        <f>IF(B636="","",
IF(NOT(ISNUMBER(H636)),"Vắng",
IF(C636=1,IF(INDEX(Source!$A$1:$Q$1000,MATCH('Chi tiết'!B636,Source!$B$1:$B$1000,0),16)&lt;'Báo cáo'!$C$5,"Đi làm","Chốt trễ"),
IF(AND(C636=2,O636="Chốt trễ"),IF(INDEX(Source!$A$1:$Q$1000,MATCH('Chi tiết'!B636,Source!$B$1:$B$1000,0)+1,16)&lt;'Báo cáo'!$C$5,"Đi làm","Chốt trễ"),
IF(AND(C636=12,O636="Đi làm"),IF(INDEX(Source!$A$1:$Q$1000,MATCH('Chi tiết'!B636,Source!$B$1:$B$1000,0)+COUNTIFS(Source!$B$1:$B$1000,B636,Source!$Q$1:$Q$1000,"Sáng"),16)&lt;'Báo cáo'!$C$5,"Đi làm","Chốt trễ"),IF(O636="Chốt trễ",IF(INDEX(Source!$A$1:$Q$1000,MATCH('Chi tiết'!B636,Source!$B$1:$B$1000,0)+1,16)&lt;'Báo cáo'!$C$5,"Đi làm","Chốt trễ"),IF(INDEX(Source!$A$1:$Q$1000,MATCH('Chi tiết'!B636,Source!$B$1:$B$1000,0)+COUNTIFS(Source!$B$1:$B$1000,B636,Source!$Q$1:$Q$1000,"Sáng"),16)&lt;'Báo cáo'!$C$5,"Đi làm","Chốt trễ")))))))</f>
        <v/>
      </c>
      <c r="Q636" s="23" t="str">
        <f t="shared" si="58"/>
        <v/>
      </c>
      <c r="R636" s="14" t="str">
        <f t="shared" si="59"/>
        <v/>
      </c>
      <c r="S636" t="str">
        <f>IF(OR(_xlfn.NUMBERVALUE(E636)&gt;='Báo cáo'!$C$6,_xlfn.NUMBERVALUE(I636)&gt;='Báo cáo'!$C$6),CONCATENATE(_xlfn.NUMBERVALUE(E636),"/",_xlfn.NUMBERVALUE(I636)),"")</f>
        <v/>
      </c>
      <c r="T636" t="str">
        <f>IF(Q636="Vắng","",IF(M636&lt;='Báo cáo'!$C$7,M636,""))</f>
        <v/>
      </c>
      <c r="U636" t="str">
        <f ca="1">IF(COUNTIFS(Source!$B$1:$B$1000,'Chi tiết'!B636,Source!$S$1:$S$1000,"Có")=0,"",INDEX(Source!$A$1:$S$1000,MATCH('Chi tiết'!B636,Source!$B$1:$B$1000,0)-1+MATCH("Có",INDIRECT("Source!S"&amp;MATCH('Chi tiết'!B636,Source!$B$1:$B$1000,0)&amp;":S"&amp;MATCH('Chi tiết'!B636,Source!$B$1:$B$1000,0)+COUNTIF(Source!$B$1:$B$1000,'Chi tiết'!B636)),0),1))</f>
        <v/>
      </c>
      <c r="V636" s="2" t="str">
        <f>IF(B634="","",IF(N636&lt;='Báo cáo'!$C$9,N636,""))</f>
        <v/>
      </c>
    </row>
    <row r="637" spans="1:22" x14ac:dyDescent="0.25">
      <c r="A637" t="str">
        <v/>
      </c>
      <c r="B637" t="str">
        <v/>
      </c>
      <c r="C637" s="21" t="str">
        <v/>
      </c>
      <c r="D637" s="21" t="str">
        <v/>
      </c>
      <c r="E637" s="21" t="str">
        <v/>
      </c>
      <c r="F637" s="21" t="str">
        <v/>
      </c>
      <c r="G637" s="21" t="str">
        <v/>
      </c>
      <c r="H637" s="21" t="str">
        <v/>
      </c>
      <c r="I637" s="21" t="str">
        <v/>
      </c>
      <c r="J637" s="21" t="str">
        <v/>
      </c>
      <c r="K637" s="21" t="str">
        <v/>
      </c>
      <c r="L637" s="23" t="str">
        <f t="shared" si="54"/>
        <v/>
      </c>
      <c r="M637" s="24" t="str">
        <f t="shared" si="55"/>
        <v/>
      </c>
      <c r="N637" s="15" t="str">
        <f t="shared" si="56"/>
        <v/>
      </c>
      <c r="O637" s="23" t="str">
        <f t="shared" si="57"/>
        <v/>
      </c>
      <c r="P637" s="23" t="str">
        <f>IF(B637="","",
IF(NOT(ISNUMBER(H637)),"Vắng",
IF(C637=1,IF(INDEX(Source!$A$1:$Q$1000,MATCH('Chi tiết'!B637,Source!$B$1:$B$1000,0),16)&lt;'Báo cáo'!$C$5,"Đi làm","Chốt trễ"),
IF(AND(C637=2,O637="Chốt trễ"),IF(INDEX(Source!$A$1:$Q$1000,MATCH('Chi tiết'!B637,Source!$B$1:$B$1000,0)+1,16)&lt;'Báo cáo'!$C$5,"Đi làm","Chốt trễ"),
IF(AND(C637=12,O637="Đi làm"),IF(INDEX(Source!$A$1:$Q$1000,MATCH('Chi tiết'!B637,Source!$B$1:$B$1000,0)+COUNTIFS(Source!$B$1:$B$1000,B637,Source!$Q$1:$Q$1000,"Sáng"),16)&lt;'Báo cáo'!$C$5,"Đi làm","Chốt trễ"),IF(O637="Chốt trễ",IF(INDEX(Source!$A$1:$Q$1000,MATCH('Chi tiết'!B637,Source!$B$1:$B$1000,0)+1,16)&lt;'Báo cáo'!$C$5,"Đi làm","Chốt trễ"),IF(INDEX(Source!$A$1:$Q$1000,MATCH('Chi tiết'!B637,Source!$B$1:$B$1000,0)+COUNTIFS(Source!$B$1:$B$1000,B637,Source!$Q$1:$Q$1000,"Sáng"),16)&lt;'Báo cáo'!$C$5,"Đi làm","Chốt trễ")))))))</f>
        <v/>
      </c>
      <c r="Q637" s="23" t="str">
        <f t="shared" si="58"/>
        <v/>
      </c>
      <c r="R637" s="14" t="str">
        <f t="shared" si="59"/>
        <v/>
      </c>
      <c r="S637" t="str">
        <f>IF(OR(_xlfn.NUMBERVALUE(E637)&gt;='Báo cáo'!$C$6,_xlfn.NUMBERVALUE(I637)&gt;='Báo cáo'!$C$6),CONCATENATE(_xlfn.NUMBERVALUE(E637),"/",_xlfn.NUMBERVALUE(I637)),"")</f>
        <v/>
      </c>
      <c r="T637" t="str">
        <f>IF(Q637="Vắng","",IF(M637&lt;='Báo cáo'!$C$7,M637,""))</f>
        <v/>
      </c>
      <c r="U637" t="str">
        <f ca="1">IF(COUNTIFS(Source!$B$1:$B$1000,'Chi tiết'!B637,Source!$S$1:$S$1000,"Có")=0,"",INDEX(Source!$A$1:$S$1000,MATCH('Chi tiết'!B637,Source!$B$1:$B$1000,0)-1+MATCH("Có",INDIRECT("Source!S"&amp;MATCH('Chi tiết'!B637,Source!$B$1:$B$1000,0)&amp;":S"&amp;MATCH('Chi tiết'!B637,Source!$B$1:$B$1000,0)+COUNTIF(Source!$B$1:$B$1000,'Chi tiết'!B637)),0),1))</f>
        <v/>
      </c>
      <c r="V637" s="2" t="str">
        <f>IF(B635="","",IF(N637&lt;='Báo cáo'!$C$9,N637,""))</f>
        <v/>
      </c>
    </row>
    <row r="638" spans="1:22" x14ac:dyDescent="0.25">
      <c r="A638" t="str">
        <v/>
      </c>
      <c r="B638" t="str">
        <v/>
      </c>
      <c r="C638" s="21" t="str">
        <v/>
      </c>
      <c r="D638" s="21" t="str">
        <v/>
      </c>
      <c r="E638" s="21" t="str">
        <v/>
      </c>
      <c r="F638" s="21" t="str">
        <v/>
      </c>
      <c r="G638" s="21" t="str">
        <v/>
      </c>
      <c r="H638" s="21" t="str">
        <v/>
      </c>
      <c r="I638" s="21" t="str">
        <v/>
      </c>
      <c r="J638" s="21" t="str">
        <v/>
      </c>
      <c r="K638" s="21" t="str">
        <v/>
      </c>
      <c r="L638" s="23" t="str">
        <f t="shared" si="54"/>
        <v/>
      </c>
      <c r="M638" s="24" t="str">
        <f t="shared" si="55"/>
        <v/>
      </c>
      <c r="N638" s="15" t="str">
        <f t="shared" si="56"/>
        <v/>
      </c>
      <c r="O638" s="23" t="str">
        <f t="shared" si="57"/>
        <v/>
      </c>
      <c r="P638" s="23" t="str">
        <f>IF(B638="","",
IF(NOT(ISNUMBER(H638)),"Vắng",
IF(C638=1,IF(INDEX(Source!$A$1:$Q$1000,MATCH('Chi tiết'!B638,Source!$B$1:$B$1000,0),16)&lt;'Báo cáo'!$C$5,"Đi làm","Chốt trễ"),
IF(AND(C638=2,O638="Chốt trễ"),IF(INDEX(Source!$A$1:$Q$1000,MATCH('Chi tiết'!B638,Source!$B$1:$B$1000,0)+1,16)&lt;'Báo cáo'!$C$5,"Đi làm","Chốt trễ"),
IF(AND(C638=12,O638="Đi làm"),IF(INDEX(Source!$A$1:$Q$1000,MATCH('Chi tiết'!B638,Source!$B$1:$B$1000,0)+COUNTIFS(Source!$B$1:$B$1000,B638,Source!$Q$1:$Q$1000,"Sáng"),16)&lt;'Báo cáo'!$C$5,"Đi làm","Chốt trễ"),IF(O638="Chốt trễ",IF(INDEX(Source!$A$1:$Q$1000,MATCH('Chi tiết'!B638,Source!$B$1:$B$1000,0)+1,16)&lt;'Báo cáo'!$C$5,"Đi làm","Chốt trễ"),IF(INDEX(Source!$A$1:$Q$1000,MATCH('Chi tiết'!B638,Source!$B$1:$B$1000,0)+COUNTIFS(Source!$B$1:$B$1000,B638,Source!$Q$1:$Q$1000,"Sáng"),16)&lt;'Báo cáo'!$C$5,"Đi làm","Chốt trễ")))))))</f>
        <v/>
      </c>
      <c r="Q638" s="23" t="str">
        <f t="shared" si="58"/>
        <v/>
      </c>
      <c r="R638" s="14" t="str">
        <f t="shared" si="59"/>
        <v/>
      </c>
      <c r="S638" t="str">
        <f>IF(OR(_xlfn.NUMBERVALUE(E638)&gt;='Báo cáo'!$C$6,_xlfn.NUMBERVALUE(I638)&gt;='Báo cáo'!$C$6),CONCATENATE(_xlfn.NUMBERVALUE(E638),"/",_xlfn.NUMBERVALUE(I638)),"")</f>
        <v/>
      </c>
      <c r="T638" t="str">
        <f>IF(Q638="Vắng","",IF(M638&lt;='Báo cáo'!$C$7,M638,""))</f>
        <v/>
      </c>
      <c r="U638" t="str">
        <f ca="1">IF(COUNTIFS(Source!$B$1:$B$1000,'Chi tiết'!B638,Source!$S$1:$S$1000,"Có")=0,"",INDEX(Source!$A$1:$S$1000,MATCH('Chi tiết'!B638,Source!$B$1:$B$1000,0)-1+MATCH("Có",INDIRECT("Source!S"&amp;MATCH('Chi tiết'!B638,Source!$B$1:$B$1000,0)&amp;":S"&amp;MATCH('Chi tiết'!B638,Source!$B$1:$B$1000,0)+COUNTIF(Source!$B$1:$B$1000,'Chi tiết'!B638)),0),1))</f>
        <v/>
      </c>
      <c r="V638" s="2" t="str">
        <f>IF(B636="","",IF(N638&lt;='Báo cáo'!$C$9,N638,""))</f>
        <v/>
      </c>
    </row>
    <row r="639" spans="1:22" x14ac:dyDescent="0.25">
      <c r="A639" t="str">
        <v/>
      </c>
      <c r="B639" t="str">
        <v/>
      </c>
      <c r="C639" s="21" t="str">
        <v/>
      </c>
      <c r="D639" s="21" t="str">
        <v/>
      </c>
      <c r="E639" s="21" t="str">
        <v/>
      </c>
      <c r="F639" s="21" t="str">
        <v/>
      </c>
      <c r="G639" s="21" t="str">
        <v/>
      </c>
      <c r="H639" s="21" t="str">
        <v/>
      </c>
      <c r="I639" s="21" t="str">
        <v/>
      </c>
      <c r="J639" s="21" t="str">
        <v/>
      </c>
      <c r="K639" s="21" t="str">
        <v/>
      </c>
      <c r="L639" s="23" t="str">
        <f t="shared" si="54"/>
        <v/>
      </c>
      <c r="M639" s="24" t="str">
        <f t="shared" si="55"/>
        <v/>
      </c>
      <c r="N639" s="15" t="str">
        <f t="shared" si="56"/>
        <v/>
      </c>
      <c r="O639" s="23" t="str">
        <f t="shared" si="57"/>
        <v/>
      </c>
      <c r="P639" s="23" t="str">
        <f>IF(B639="","",
IF(NOT(ISNUMBER(H639)),"Vắng",
IF(C639=1,IF(INDEX(Source!$A$1:$Q$1000,MATCH('Chi tiết'!B639,Source!$B$1:$B$1000,0),16)&lt;'Báo cáo'!$C$5,"Đi làm","Chốt trễ"),
IF(AND(C639=2,O639="Chốt trễ"),IF(INDEX(Source!$A$1:$Q$1000,MATCH('Chi tiết'!B639,Source!$B$1:$B$1000,0)+1,16)&lt;'Báo cáo'!$C$5,"Đi làm","Chốt trễ"),
IF(AND(C639=12,O639="Đi làm"),IF(INDEX(Source!$A$1:$Q$1000,MATCH('Chi tiết'!B639,Source!$B$1:$B$1000,0)+COUNTIFS(Source!$B$1:$B$1000,B639,Source!$Q$1:$Q$1000,"Sáng"),16)&lt;'Báo cáo'!$C$5,"Đi làm","Chốt trễ"),IF(O639="Chốt trễ",IF(INDEX(Source!$A$1:$Q$1000,MATCH('Chi tiết'!B639,Source!$B$1:$B$1000,0)+1,16)&lt;'Báo cáo'!$C$5,"Đi làm","Chốt trễ"),IF(INDEX(Source!$A$1:$Q$1000,MATCH('Chi tiết'!B639,Source!$B$1:$B$1000,0)+COUNTIFS(Source!$B$1:$B$1000,B639,Source!$Q$1:$Q$1000,"Sáng"),16)&lt;'Báo cáo'!$C$5,"Đi làm","Chốt trễ")))))))</f>
        <v/>
      </c>
      <c r="Q639" s="23" t="str">
        <f t="shared" si="58"/>
        <v/>
      </c>
      <c r="R639" s="14" t="str">
        <f t="shared" si="59"/>
        <v/>
      </c>
      <c r="S639" t="str">
        <f>IF(OR(_xlfn.NUMBERVALUE(E639)&gt;='Báo cáo'!$C$6,_xlfn.NUMBERVALUE(I639)&gt;='Báo cáo'!$C$6),CONCATENATE(_xlfn.NUMBERVALUE(E639),"/",_xlfn.NUMBERVALUE(I639)),"")</f>
        <v/>
      </c>
      <c r="T639" t="str">
        <f>IF(Q639="Vắng","",IF(M639&lt;='Báo cáo'!$C$7,M639,""))</f>
        <v/>
      </c>
      <c r="U639" t="str">
        <f ca="1">IF(COUNTIFS(Source!$B$1:$B$1000,'Chi tiết'!B639,Source!$S$1:$S$1000,"Có")=0,"",INDEX(Source!$A$1:$S$1000,MATCH('Chi tiết'!B639,Source!$B$1:$B$1000,0)-1+MATCH("Có",INDIRECT("Source!S"&amp;MATCH('Chi tiết'!B639,Source!$B$1:$B$1000,0)&amp;":S"&amp;MATCH('Chi tiết'!B639,Source!$B$1:$B$1000,0)+COUNTIF(Source!$B$1:$B$1000,'Chi tiết'!B639)),0),1))</f>
        <v/>
      </c>
      <c r="V639" s="2" t="str">
        <f>IF(B637="","",IF(N639&lt;='Báo cáo'!$C$9,N639,""))</f>
        <v/>
      </c>
    </row>
    <row r="640" spans="1:22" x14ac:dyDescent="0.25">
      <c r="A640" t="str">
        <v/>
      </c>
      <c r="B640" t="str">
        <v/>
      </c>
      <c r="C640" s="21" t="str">
        <v/>
      </c>
      <c r="D640" s="21" t="str">
        <v/>
      </c>
      <c r="E640" s="21" t="str">
        <v/>
      </c>
      <c r="F640" s="21" t="str">
        <v/>
      </c>
      <c r="G640" s="21" t="str">
        <v/>
      </c>
      <c r="H640" s="21" t="str">
        <v/>
      </c>
      <c r="I640" s="21" t="str">
        <v/>
      </c>
      <c r="J640" s="21" t="str">
        <v/>
      </c>
      <c r="K640" s="21" t="str">
        <v/>
      </c>
      <c r="L640" s="23" t="str">
        <f t="shared" si="54"/>
        <v/>
      </c>
      <c r="M640" s="24" t="str">
        <f t="shared" si="55"/>
        <v/>
      </c>
      <c r="N640" s="15" t="str">
        <f t="shared" si="56"/>
        <v/>
      </c>
      <c r="O640" s="23" t="str">
        <f t="shared" si="57"/>
        <v/>
      </c>
      <c r="P640" s="23" t="str">
        <f>IF(B640="","",
IF(NOT(ISNUMBER(H640)),"Vắng",
IF(C640=1,IF(INDEX(Source!$A$1:$Q$1000,MATCH('Chi tiết'!B640,Source!$B$1:$B$1000,0),16)&lt;'Báo cáo'!$C$5,"Đi làm","Chốt trễ"),
IF(AND(C640=2,O640="Chốt trễ"),IF(INDEX(Source!$A$1:$Q$1000,MATCH('Chi tiết'!B640,Source!$B$1:$B$1000,0)+1,16)&lt;'Báo cáo'!$C$5,"Đi làm","Chốt trễ"),
IF(AND(C640=12,O640="Đi làm"),IF(INDEX(Source!$A$1:$Q$1000,MATCH('Chi tiết'!B640,Source!$B$1:$B$1000,0)+COUNTIFS(Source!$B$1:$B$1000,B640,Source!$Q$1:$Q$1000,"Sáng"),16)&lt;'Báo cáo'!$C$5,"Đi làm","Chốt trễ"),IF(O640="Chốt trễ",IF(INDEX(Source!$A$1:$Q$1000,MATCH('Chi tiết'!B640,Source!$B$1:$B$1000,0)+1,16)&lt;'Báo cáo'!$C$5,"Đi làm","Chốt trễ"),IF(INDEX(Source!$A$1:$Q$1000,MATCH('Chi tiết'!B640,Source!$B$1:$B$1000,0)+COUNTIFS(Source!$B$1:$B$1000,B640,Source!$Q$1:$Q$1000,"Sáng"),16)&lt;'Báo cáo'!$C$5,"Đi làm","Chốt trễ")))))))</f>
        <v/>
      </c>
      <c r="Q640" s="23" t="str">
        <f t="shared" si="58"/>
        <v/>
      </c>
      <c r="R640" s="14" t="str">
        <f t="shared" si="59"/>
        <v/>
      </c>
      <c r="S640" t="str">
        <f>IF(OR(_xlfn.NUMBERVALUE(E640)&gt;='Báo cáo'!$C$6,_xlfn.NUMBERVALUE(I640)&gt;='Báo cáo'!$C$6),CONCATENATE(_xlfn.NUMBERVALUE(E640),"/",_xlfn.NUMBERVALUE(I640)),"")</f>
        <v/>
      </c>
      <c r="T640" t="str">
        <f>IF(Q640="Vắng","",IF(M640&lt;='Báo cáo'!$C$7,M640,""))</f>
        <v/>
      </c>
      <c r="U640" t="str">
        <f ca="1">IF(COUNTIFS(Source!$B$1:$B$1000,'Chi tiết'!B640,Source!$S$1:$S$1000,"Có")=0,"",INDEX(Source!$A$1:$S$1000,MATCH('Chi tiết'!B640,Source!$B$1:$B$1000,0)-1+MATCH("Có",INDIRECT("Source!S"&amp;MATCH('Chi tiết'!B640,Source!$B$1:$B$1000,0)&amp;":S"&amp;MATCH('Chi tiết'!B640,Source!$B$1:$B$1000,0)+COUNTIF(Source!$B$1:$B$1000,'Chi tiết'!B640)),0),1))</f>
        <v/>
      </c>
      <c r="V640" s="2" t="str">
        <f>IF(B638="","",IF(N640&lt;='Báo cáo'!$C$9,N640,""))</f>
        <v/>
      </c>
    </row>
    <row r="641" spans="1:22" x14ac:dyDescent="0.25">
      <c r="A641" t="str">
        <v/>
      </c>
      <c r="B641" t="str">
        <v/>
      </c>
      <c r="C641" s="21" t="str">
        <v/>
      </c>
      <c r="D641" s="21" t="str">
        <v/>
      </c>
      <c r="E641" s="21" t="str">
        <v/>
      </c>
      <c r="F641" s="21" t="str">
        <v/>
      </c>
      <c r="G641" s="21" t="str">
        <v/>
      </c>
      <c r="H641" s="21" t="str">
        <v/>
      </c>
      <c r="I641" s="21" t="str">
        <v/>
      </c>
      <c r="J641" s="21" t="str">
        <v/>
      </c>
      <c r="K641" s="21" t="str">
        <v/>
      </c>
      <c r="L641" s="23" t="str">
        <f t="shared" si="54"/>
        <v/>
      </c>
      <c r="M641" s="24" t="str">
        <f t="shared" si="55"/>
        <v/>
      </c>
      <c r="N641" s="15" t="str">
        <f t="shared" si="56"/>
        <v/>
      </c>
      <c r="O641" s="23" t="str">
        <f t="shared" si="57"/>
        <v/>
      </c>
      <c r="P641" s="23" t="str">
        <f>IF(B641="","",
IF(NOT(ISNUMBER(H641)),"Vắng",
IF(C641=1,IF(INDEX(Source!$A$1:$Q$1000,MATCH('Chi tiết'!B641,Source!$B$1:$B$1000,0),16)&lt;'Báo cáo'!$C$5,"Đi làm","Chốt trễ"),
IF(AND(C641=2,O641="Chốt trễ"),IF(INDEX(Source!$A$1:$Q$1000,MATCH('Chi tiết'!B641,Source!$B$1:$B$1000,0)+1,16)&lt;'Báo cáo'!$C$5,"Đi làm","Chốt trễ"),
IF(AND(C641=12,O641="Đi làm"),IF(INDEX(Source!$A$1:$Q$1000,MATCH('Chi tiết'!B641,Source!$B$1:$B$1000,0)+COUNTIFS(Source!$B$1:$B$1000,B641,Source!$Q$1:$Q$1000,"Sáng"),16)&lt;'Báo cáo'!$C$5,"Đi làm","Chốt trễ"),IF(O641="Chốt trễ",IF(INDEX(Source!$A$1:$Q$1000,MATCH('Chi tiết'!B641,Source!$B$1:$B$1000,0)+1,16)&lt;'Báo cáo'!$C$5,"Đi làm","Chốt trễ"),IF(INDEX(Source!$A$1:$Q$1000,MATCH('Chi tiết'!B641,Source!$B$1:$B$1000,0)+COUNTIFS(Source!$B$1:$B$1000,B641,Source!$Q$1:$Q$1000,"Sáng"),16)&lt;'Báo cáo'!$C$5,"Đi làm","Chốt trễ")))))))</f>
        <v/>
      </c>
      <c r="Q641" s="23" t="str">
        <f t="shared" si="58"/>
        <v/>
      </c>
      <c r="R641" s="14" t="str">
        <f t="shared" si="59"/>
        <v/>
      </c>
      <c r="S641" t="str">
        <f>IF(OR(_xlfn.NUMBERVALUE(E641)&gt;='Báo cáo'!$C$6,_xlfn.NUMBERVALUE(I641)&gt;='Báo cáo'!$C$6),CONCATENATE(_xlfn.NUMBERVALUE(E641),"/",_xlfn.NUMBERVALUE(I641)),"")</f>
        <v/>
      </c>
      <c r="T641" t="str">
        <f>IF(Q641="Vắng","",IF(M641&lt;='Báo cáo'!$C$7,M641,""))</f>
        <v/>
      </c>
      <c r="U641" t="str">
        <f ca="1">IF(COUNTIFS(Source!$B$1:$B$1000,'Chi tiết'!B641,Source!$S$1:$S$1000,"Có")=0,"",INDEX(Source!$A$1:$S$1000,MATCH('Chi tiết'!B641,Source!$B$1:$B$1000,0)-1+MATCH("Có",INDIRECT("Source!S"&amp;MATCH('Chi tiết'!B641,Source!$B$1:$B$1000,0)&amp;":S"&amp;MATCH('Chi tiết'!B641,Source!$B$1:$B$1000,0)+COUNTIF(Source!$B$1:$B$1000,'Chi tiết'!B641)),0),1))</f>
        <v/>
      </c>
      <c r="V641" s="2" t="str">
        <f>IF(B639="","",IF(N641&lt;='Báo cáo'!$C$9,N641,""))</f>
        <v/>
      </c>
    </row>
    <row r="642" spans="1:22" x14ac:dyDescent="0.25">
      <c r="A642" t="str">
        <v/>
      </c>
      <c r="B642" t="str">
        <v/>
      </c>
      <c r="C642" s="21" t="str">
        <v/>
      </c>
      <c r="D642" s="21" t="str">
        <v/>
      </c>
      <c r="E642" s="21" t="str">
        <v/>
      </c>
      <c r="F642" s="21" t="str">
        <v/>
      </c>
      <c r="G642" s="21" t="str">
        <v/>
      </c>
      <c r="H642" s="21" t="str">
        <v/>
      </c>
      <c r="I642" s="21" t="str">
        <v/>
      </c>
      <c r="J642" s="21" t="str">
        <v/>
      </c>
      <c r="K642" s="21" t="str">
        <v/>
      </c>
      <c r="L642" s="23" t="str">
        <f t="shared" si="54"/>
        <v/>
      </c>
      <c r="M642" s="24" t="str">
        <f t="shared" si="55"/>
        <v/>
      </c>
      <c r="N642" s="15" t="str">
        <f t="shared" si="56"/>
        <v/>
      </c>
      <c r="O642" s="23" t="str">
        <f t="shared" si="57"/>
        <v/>
      </c>
      <c r="P642" s="23" t="str">
        <f>IF(B642="","",
IF(NOT(ISNUMBER(H642)),"Vắng",
IF(C642=1,IF(INDEX(Source!$A$1:$Q$1000,MATCH('Chi tiết'!B642,Source!$B$1:$B$1000,0),16)&lt;'Báo cáo'!$C$5,"Đi làm","Chốt trễ"),
IF(AND(C642=2,O642="Chốt trễ"),IF(INDEX(Source!$A$1:$Q$1000,MATCH('Chi tiết'!B642,Source!$B$1:$B$1000,0)+1,16)&lt;'Báo cáo'!$C$5,"Đi làm","Chốt trễ"),
IF(AND(C642=12,O642="Đi làm"),IF(INDEX(Source!$A$1:$Q$1000,MATCH('Chi tiết'!B642,Source!$B$1:$B$1000,0)+COUNTIFS(Source!$B$1:$B$1000,B642,Source!$Q$1:$Q$1000,"Sáng"),16)&lt;'Báo cáo'!$C$5,"Đi làm","Chốt trễ"),IF(O642="Chốt trễ",IF(INDEX(Source!$A$1:$Q$1000,MATCH('Chi tiết'!B642,Source!$B$1:$B$1000,0)+1,16)&lt;'Báo cáo'!$C$5,"Đi làm","Chốt trễ"),IF(INDEX(Source!$A$1:$Q$1000,MATCH('Chi tiết'!B642,Source!$B$1:$B$1000,0)+COUNTIFS(Source!$B$1:$B$1000,B642,Source!$Q$1:$Q$1000,"Sáng"),16)&lt;'Báo cáo'!$C$5,"Đi làm","Chốt trễ")))))))</f>
        <v/>
      </c>
      <c r="Q642" s="23" t="str">
        <f t="shared" si="58"/>
        <v/>
      </c>
      <c r="R642" s="14" t="str">
        <f t="shared" si="59"/>
        <v/>
      </c>
      <c r="S642" t="str">
        <f>IF(OR(_xlfn.NUMBERVALUE(E642)&gt;='Báo cáo'!$C$6,_xlfn.NUMBERVALUE(I642)&gt;='Báo cáo'!$C$6),CONCATENATE(_xlfn.NUMBERVALUE(E642),"/",_xlfn.NUMBERVALUE(I642)),"")</f>
        <v/>
      </c>
      <c r="T642" t="str">
        <f>IF(Q642="Vắng","",IF(M642&lt;='Báo cáo'!$C$7,M642,""))</f>
        <v/>
      </c>
      <c r="U642" t="str">
        <f ca="1">IF(COUNTIFS(Source!$B$1:$B$1000,'Chi tiết'!B642,Source!$S$1:$S$1000,"Có")=0,"",INDEX(Source!$A$1:$S$1000,MATCH('Chi tiết'!B642,Source!$B$1:$B$1000,0)-1+MATCH("Có",INDIRECT("Source!S"&amp;MATCH('Chi tiết'!B642,Source!$B$1:$B$1000,0)&amp;":S"&amp;MATCH('Chi tiết'!B642,Source!$B$1:$B$1000,0)+COUNTIF(Source!$B$1:$B$1000,'Chi tiết'!B642)),0),1))</f>
        <v/>
      </c>
      <c r="V642" s="2" t="str">
        <f>IF(B640="","",IF(N642&lt;='Báo cáo'!$C$9,N642,""))</f>
        <v/>
      </c>
    </row>
    <row r="643" spans="1:22" x14ac:dyDescent="0.25">
      <c r="A643" t="str">
        <v/>
      </c>
      <c r="B643" t="str">
        <v/>
      </c>
      <c r="C643" s="21" t="str">
        <v/>
      </c>
      <c r="D643" s="21" t="str">
        <v/>
      </c>
      <c r="E643" s="21" t="str">
        <v/>
      </c>
      <c r="F643" s="21" t="str">
        <v/>
      </c>
      <c r="G643" s="21" t="str">
        <v/>
      </c>
      <c r="H643" s="21" t="str">
        <v/>
      </c>
      <c r="I643" s="21" t="str">
        <v/>
      </c>
      <c r="J643" s="21" t="str">
        <v/>
      </c>
      <c r="K643" s="21" t="str">
        <v/>
      </c>
      <c r="L643" s="23" t="str">
        <f t="shared" si="54"/>
        <v/>
      </c>
      <c r="M643" s="24" t="str">
        <f t="shared" si="55"/>
        <v/>
      </c>
      <c r="N643" s="15" t="str">
        <f t="shared" si="56"/>
        <v/>
      </c>
      <c r="O643" s="23" t="str">
        <f t="shared" si="57"/>
        <v/>
      </c>
      <c r="P643" s="23" t="str">
        <f>IF(B643="","",
IF(NOT(ISNUMBER(H643)),"Vắng",
IF(C643=1,IF(INDEX(Source!$A$1:$Q$1000,MATCH('Chi tiết'!B643,Source!$B$1:$B$1000,0),16)&lt;'Báo cáo'!$C$5,"Đi làm","Chốt trễ"),
IF(AND(C643=2,O643="Chốt trễ"),IF(INDEX(Source!$A$1:$Q$1000,MATCH('Chi tiết'!B643,Source!$B$1:$B$1000,0)+1,16)&lt;'Báo cáo'!$C$5,"Đi làm","Chốt trễ"),
IF(AND(C643=12,O643="Đi làm"),IF(INDEX(Source!$A$1:$Q$1000,MATCH('Chi tiết'!B643,Source!$B$1:$B$1000,0)+COUNTIFS(Source!$B$1:$B$1000,B643,Source!$Q$1:$Q$1000,"Sáng"),16)&lt;'Báo cáo'!$C$5,"Đi làm","Chốt trễ"),IF(O643="Chốt trễ",IF(INDEX(Source!$A$1:$Q$1000,MATCH('Chi tiết'!B643,Source!$B$1:$B$1000,0)+1,16)&lt;'Báo cáo'!$C$5,"Đi làm","Chốt trễ"),IF(INDEX(Source!$A$1:$Q$1000,MATCH('Chi tiết'!B643,Source!$B$1:$B$1000,0)+COUNTIFS(Source!$B$1:$B$1000,B643,Source!$Q$1:$Q$1000,"Sáng"),16)&lt;'Báo cáo'!$C$5,"Đi làm","Chốt trễ")))))))</f>
        <v/>
      </c>
      <c r="Q643" s="23" t="str">
        <f t="shared" si="58"/>
        <v/>
      </c>
      <c r="R643" s="14" t="str">
        <f t="shared" si="59"/>
        <v/>
      </c>
      <c r="S643" t="str">
        <f>IF(OR(_xlfn.NUMBERVALUE(E643)&gt;='Báo cáo'!$C$6,_xlfn.NUMBERVALUE(I643)&gt;='Báo cáo'!$C$6),CONCATENATE(_xlfn.NUMBERVALUE(E643),"/",_xlfn.NUMBERVALUE(I643)),"")</f>
        <v/>
      </c>
      <c r="T643" t="str">
        <f>IF(Q643="Vắng","",IF(M643&lt;='Báo cáo'!$C$7,M643,""))</f>
        <v/>
      </c>
      <c r="U643" t="str">
        <f ca="1">IF(COUNTIFS(Source!$B$1:$B$1000,'Chi tiết'!B643,Source!$S$1:$S$1000,"Có")=0,"",INDEX(Source!$A$1:$S$1000,MATCH('Chi tiết'!B643,Source!$B$1:$B$1000,0)-1+MATCH("Có",INDIRECT("Source!S"&amp;MATCH('Chi tiết'!B643,Source!$B$1:$B$1000,0)&amp;":S"&amp;MATCH('Chi tiết'!B643,Source!$B$1:$B$1000,0)+COUNTIF(Source!$B$1:$B$1000,'Chi tiết'!B643)),0),1))</f>
        <v/>
      </c>
      <c r="V643" s="2" t="str">
        <f>IF(B641="","",IF(N643&lt;='Báo cáo'!$C$9,N643,""))</f>
        <v/>
      </c>
    </row>
    <row r="644" spans="1:22" x14ac:dyDescent="0.25">
      <c r="A644" t="str">
        <v/>
      </c>
      <c r="B644" t="str">
        <v/>
      </c>
      <c r="C644" s="21" t="str">
        <v/>
      </c>
      <c r="D644" s="21" t="str">
        <v/>
      </c>
      <c r="E644" s="21" t="str">
        <v/>
      </c>
      <c r="F644" s="21" t="str">
        <v/>
      </c>
      <c r="G644" s="21" t="str">
        <v/>
      </c>
      <c r="H644" s="21" t="str">
        <v/>
      </c>
      <c r="I644" s="21" t="str">
        <v/>
      </c>
      <c r="J644" s="21" t="str">
        <v/>
      </c>
      <c r="K644" s="21" t="str">
        <v/>
      </c>
      <c r="L644" s="23" t="str">
        <f t="shared" ref="L644:L707" si="60">IF(AND(D644="",H644=""),"",IF(OR(D644="",H644=""),_xlfn.NUMBERVALUE(D644)+_xlfn.NUMBERVALUE(H644),IFERROR(D644+H644,"")))</f>
        <v/>
      </c>
      <c r="M644" s="24" t="str">
        <f t="shared" ref="M644:M707" si="61">IF(AND(E644="",I644=""),"",IF(OR(E644="",I644=""),_xlfn.NUMBERVALUE(E644)+_xlfn.NUMBERVALUE(I644),IFERROR(E644+I644,"")))</f>
        <v/>
      </c>
      <c r="N644" s="15" t="str">
        <f t="shared" ref="N644:N707" si="62">IFERROR(M644/L644,"")</f>
        <v/>
      </c>
      <c r="O644" s="23" t="str">
        <f t="shared" ref="O644:O707" si="63">IF(B644="","",IF(C644&gt;=2,
IF(ISNUMBER(D644),"Đi làm","Chốt trễ"),
IF(C644=1,
IF(ISNUMBER(D644),"Đi làm","Vắng"),
"Vắng")))</f>
        <v/>
      </c>
      <c r="P644" s="23" t="str">
        <f>IF(B644="","",
IF(NOT(ISNUMBER(H644)),"Vắng",
IF(C644=1,IF(INDEX(Source!$A$1:$Q$1000,MATCH('Chi tiết'!B644,Source!$B$1:$B$1000,0),16)&lt;'Báo cáo'!$C$5,"Đi làm","Chốt trễ"),
IF(AND(C644=2,O644="Chốt trễ"),IF(INDEX(Source!$A$1:$Q$1000,MATCH('Chi tiết'!B644,Source!$B$1:$B$1000,0)+1,16)&lt;'Báo cáo'!$C$5,"Đi làm","Chốt trễ"),
IF(AND(C644=12,O644="Đi làm"),IF(INDEX(Source!$A$1:$Q$1000,MATCH('Chi tiết'!B644,Source!$B$1:$B$1000,0)+COUNTIFS(Source!$B$1:$B$1000,B644,Source!$Q$1:$Q$1000,"Sáng"),16)&lt;'Báo cáo'!$C$5,"Đi làm","Chốt trễ"),IF(O644="Chốt trễ",IF(INDEX(Source!$A$1:$Q$1000,MATCH('Chi tiết'!B644,Source!$B$1:$B$1000,0)+1,16)&lt;'Báo cáo'!$C$5,"Đi làm","Chốt trễ"),IF(INDEX(Source!$A$1:$Q$1000,MATCH('Chi tiết'!B644,Source!$B$1:$B$1000,0)+COUNTIFS(Source!$B$1:$B$1000,B644,Source!$Q$1:$Q$1000,"Sáng"),16)&lt;'Báo cáo'!$C$5,"Đi làm","Chốt trễ")))))))</f>
        <v/>
      </c>
      <c r="Q644" s="23" t="str">
        <f t="shared" ref="Q644:Q707" si="64">IF(B644="","",IF(C644=0,"Vắng","Đi làm"))</f>
        <v/>
      </c>
      <c r="R644" s="14" t="str">
        <f t="shared" ref="R644:R707" si="65">IF(B644="","",IF(Q644="Vắng","Vắng",IF(OR(O644="Chốt trễ",P644="Chốt trễ"),"Trễ giờ","Đúng giờ")))</f>
        <v/>
      </c>
      <c r="S644" t="str">
        <f>IF(OR(_xlfn.NUMBERVALUE(E644)&gt;='Báo cáo'!$C$6,_xlfn.NUMBERVALUE(I644)&gt;='Báo cáo'!$C$6),CONCATENATE(_xlfn.NUMBERVALUE(E644),"/",_xlfn.NUMBERVALUE(I644)),"")</f>
        <v/>
      </c>
      <c r="T644" t="str">
        <f>IF(Q644="Vắng","",IF(M644&lt;='Báo cáo'!$C$7,M644,""))</f>
        <v/>
      </c>
      <c r="U644" t="str">
        <f ca="1">IF(COUNTIFS(Source!$B$1:$B$1000,'Chi tiết'!B644,Source!$S$1:$S$1000,"Có")=0,"",INDEX(Source!$A$1:$S$1000,MATCH('Chi tiết'!B644,Source!$B$1:$B$1000,0)-1+MATCH("Có",INDIRECT("Source!S"&amp;MATCH('Chi tiết'!B644,Source!$B$1:$B$1000,0)&amp;":S"&amp;MATCH('Chi tiết'!B644,Source!$B$1:$B$1000,0)+COUNTIF(Source!$B$1:$B$1000,'Chi tiết'!B644)),0),1))</f>
        <v/>
      </c>
      <c r="V644" s="2" t="str">
        <f>IF(B642="","",IF(N644&lt;='Báo cáo'!$C$9,N644,""))</f>
        <v/>
      </c>
    </row>
    <row r="645" spans="1:22" x14ac:dyDescent="0.25">
      <c r="A645" t="str">
        <v/>
      </c>
      <c r="B645" t="str">
        <v/>
      </c>
      <c r="C645" s="21" t="str">
        <v/>
      </c>
      <c r="D645" s="21" t="str">
        <v/>
      </c>
      <c r="E645" s="21" t="str">
        <v/>
      </c>
      <c r="F645" s="21" t="str">
        <v/>
      </c>
      <c r="G645" s="21" t="str">
        <v/>
      </c>
      <c r="H645" s="21" t="str">
        <v/>
      </c>
      <c r="I645" s="21" t="str">
        <v/>
      </c>
      <c r="J645" s="21" t="str">
        <v/>
      </c>
      <c r="K645" s="21" t="str">
        <v/>
      </c>
      <c r="L645" s="23" t="str">
        <f t="shared" si="60"/>
        <v/>
      </c>
      <c r="M645" s="24" t="str">
        <f t="shared" si="61"/>
        <v/>
      </c>
      <c r="N645" s="15" t="str">
        <f t="shared" si="62"/>
        <v/>
      </c>
      <c r="O645" s="23" t="str">
        <f t="shared" si="63"/>
        <v/>
      </c>
      <c r="P645" s="23" t="str">
        <f>IF(B645="","",
IF(NOT(ISNUMBER(H645)),"Vắng",
IF(C645=1,IF(INDEX(Source!$A$1:$Q$1000,MATCH('Chi tiết'!B645,Source!$B$1:$B$1000,0),16)&lt;'Báo cáo'!$C$5,"Đi làm","Chốt trễ"),
IF(AND(C645=2,O645="Chốt trễ"),IF(INDEX(Source!$A$1:$Q$1000,MATCH('Chi tiết'!B645,Source!$B$1:$B$1000,0)+1,16)&lt;'Báo cáo'!$C$5,"Đi làm","Chốt trễ"),
IF(AND(C645=12,O645="Đi làm"),IF(INDEX(Source!$A$1:$Q$1000,MATCH('Chi tiết'!B645,Source!$B$1:$B$1000,0)+COUNTIFS(Source!$B$1:$B$1000,B645,Source!$Q$1:$Q$1000,"Sáng"),16)&lt;'Báo cáo'!$C$5,"Đi làm","Chốt trễ"),IF(O645="Chốt trễ",IF(INDEX(Source!$A$1:$Q$1000,MATCH('Chi tiết'!B645,Source!$B$1:$B$1000,0)+1,16)&lt;'Báo cáo'!$C$5,"Đi làm","Chốt trễ"),IF(INDEX(Source!$A$1:$Q$1000,MATCH('Chi tiết'!B645,Source!$B$1:$B$1000,0)+COUNTIFS(Source!$B$1:$B$1000,B645,Source!$Q$1:$Q$1000,"Sáng"),16)&lt;'Báo cáo'!$C$5,"Đi làm","Chốt trễ")))))))</f>
        <v/>
      </c>
      <c r="Q645" s="23" t="str">
        <f t="shared" si="64"/>
        <v/>
      </c>
      <c r="R645" s="14" t="str">
        <f t="shared" si="65"/>
        <v/>
      </c>
      <c r="S645" t="str">
        <f>IF(OR(_xlfn.NUMBERVALUE(E645)&gt;='Báo cáo'!$C$6,_xlfn.NUMBERVALUE(I645)&gt;='Báo cáo'!$C$6),CONCATENATE(_xlfn.NUMBERVALUE(E645),"/",_xlfn.NUMBERVALUE(I645)),"")</f>
        <v/>
      </c>
      <c r="T645" t="str">
        <f>IF(Q645="Vắng","",IF(M645&lt;='Báo cáo'!$C$7,M645,""))</f>
        <v/>
      </c>
      <c r="U645" t="str">
        <f ca="1">IF(COUNTIFS(Source!$B$1:$B$1000,'Chi tiết'!B645,Source!$S$1:$S$1000,"Có")=0,"",INDEX(Source!$A$1:$S$1000,MATCH('Chi tiết'!B645,Source!$B$1:$B$1000,0)-1+MATCH("Có",INDIRECT("Source!S"&amp;MATCH('Chi tiết'!B645,Source!$B$1:$B$1000,0)&amp;":S"&amp;MATCH('Chi tiết'!B645,Source!$B$1:$B$1000,0)+COUNTIF(Source!$B$1:$B$1000,'Chi tiết'!B645)),0),1))</f>
        <v/>
      </c>
      <c r="V645" s="2" t="str">
        <f>IF(B643="","",IF(N645&lt;='Báo cáo'!$C$9,N645,""))</f>
        <v/>
      </c>
    </row>
    <row r="646" spans="1:22" x14ac:dyDescent="0.25">
      <c r="A646" t="str">
        <v/>
      </c>
      <c r="B646" t="str">
        <v/>
      </c>
      <c r="C646" s="21" t="str">
        <v/>
      </c>
      <c r="D646" s="21" t="str">
        <v/>
      </c>
      <c r="E646" s="21" t="str">
        <v/>
      </c>
      <c r="F646" s="21" t="str">
        <v/>
      </c>
      <c r="G646" s="21" t="str">
        <v/>
      </c>
      <c r="H646" s="21" t="str">
        <v/>
      </c>
      <c r="I646" s="21" t="str">
        <v/>
      </c>
      <c r="J646" s="21" t="str">
        <v/>
      </c>
      <c r="K646" s="21" t="str">
        <v/>
      </c>
      <c r="L646" s="23" t="str">
        <f t="shared" si="60"/>
        <v/>
      </c>
      <c r="M646" s="24" t="str">
        <f t="shared" si="61"/>
        <v/>
      </c>
      <c r="N646" s="15" t="str">
        <f t="shared" si="62"/>
        <v/>
      </c>
      <c r="O646" s="23" t="str">
        <f t="shared" si="63"/>
        <v/>
      </c>
      <c r="P646" s="23" t="str">
        <f>IF(B646="","",
IF(NOT(ISNUMBER(H646)),"Vắng",
IF(C646=1,IF(INDEX(Source!$A$1:$Q$1000,MATCH('Chi tiết'!B646,Source!$B$1:$B$1000,0),16)&lt;'Báo cáo'!$C$5,"Đi làm","Chốt trễ"),
IF(AND(C646=2,O646="Chốt trễ"),IF(INDEX(Source!$A$1:$Q$1000,MATCH('Chi tiết'!B646,Source!$B$1:$B$1000,0)+1,16)&lt;'Báo cáo'!$C$5,"Đi làm","Chốt trễ"),
IF(AND(C646=12,O646="Đi làm"),IF(INDEX(Source!$A$1:$Q$1000,MATCH('Chi tiết'!B646,Source!$B$1:$B$1000,0)+COUNTIFS(Source!$B$1:$B$1000,B646,Source!$Q$1:$Q$1000,"Sáng"),16)&lt;'Báo cáo'!$C$5,"Đi làm","Chốt trễ"),IF(O646="Chốt trễ",IF(INDEX(Source!$A$1:$Q$1000,MATCH('Chi tiết'!B646,Source!$B$1:$B$1000,0)+1,16)&lt;'Báo cáo'!$C$5,"Đi làm","Chốt trễ"),IF(INDEX(Source!$A$1:$Q$1000,MATCH('Chi tiết'!B646,Source!$B$1:$B$1000,0)+COUNTIFS(Source!$B$1:$B$1000,B646,Source!$Q$1:$Q$1000,"Sáng"),16)&lt;'Báo cáo'!$C$5,"Đi làm","Chốt trễ")))))))</f>
        <v/>
      </c>
      <c r="Q646" s="23" t="str">
        <f t="shared" si="64"/>
        <v/>
      </c>
      <c r="R646" s="14" t="str">
        <f t="shared" si="65"/>
        <v/>
      </c>
      <c r="S646" t="str">
        <f>IF(OR(_xlfn.NUMBERVALUE(E646)&gt;='Báo cáo'!$C$6,_xlfn.NUMBERVALUE(I646)&gt;='Báo cáo'!$C$6),CONCATENATE(_xlfn.NUMBERVALUE(E646),"/",_xlfn.NUMBERVALUE(I646)),"")</f>
        <v/>
      </c>
      <c r="T646" t="str">
        <f>IF(Q646="Vắng","",IF(M646&lt;='Báo cáo'!$C$7,M646,""))</f>
        <v/>
      </c>
      <c r="U646" t="str">
        <f ca="1">IF(COUNTIFS(Source!$B$1:$B$1000,'Chi tiết'!B646,Source!$S$1:$S$1000,"Có")=0,"",INDEX(Source!$A$1:$S$1000,MATCH('Chi tiết'!B646,Source!$B$1:$B$1000,0)-1+MATCH("Có",INDIRECT("Source!S"&amp;MATCH('Chi tiết'!B646,Source!$B$1:$B$1000,0)&amp;":S"&amp;MATCH('Chi tiết'!B646,Source!$B$1:$B$1000,0)+COUNTIF(Source!$B$1:$B$1000,'Chi tiết'!B646)),0),1))</f>
        <v/>
      </c>
      <c r="V646" s="2" t="str">
        <f>IF(B644="","",IF(N646&lt;='Báo cáo'!$C$9,N646,""))</f>
        <v/>
      </c>
    </row>
    <row r="647" spans="1:22" x14ac:dyDescent="0.25">
      <c r="A647" t="str">
        <v/>
      </c>
      <c r="B647" t="str">
        <v/>
      </c>
      <c r="C647" s="21" t="str">
        <v/>
      </c>
      <c r="D647" s="21" t="str">
        <v/>
      </c>
      <c r="E647" s="21" t="str">
        <v/>
      </c>
      <c r="F647" s="21" t="str">
        <v/>
      </c>
      <c r="G647" s="21" t="str">
        <v/>
      </c>
      <c r="H647" s="21" t="str">
        <v/>
      </c>
      <c r="I647" s="21" t="str">
        <v/>
      </c>
      <c r="J647" s="21" t="str">
        <v/>
      </c>
      <c r="K647" s="21" t="str">
        <v/>
      </c>
      <c r="L647" s="23" t="str">
        <f t="shared" si="60"/>
        <v/>
      </c>
      <c r="M647" s="24" t="str">
        <f t="shared" si="61"/>
        <v/>
      </c>
      <c r="N647" s="15" t="str">
        <f t="shared" si="62"/>
        <v/>
      </c>
      <c r="O647" s="23" t="str">
        <f t="shared" si="63"/>
        <v/>
      </c>
      <c r="P647" s="23" t="str">
        <f>IF(B647="","",
IF(NOT(ISNUMBER(H647)),"Vắng",
IF(C647=1,IF(INDEX(Source!$A$1:$Q$1000,MATCH('Chi tiết'!B647,Source!$B$1:$B$1000,0),16)&lt;'Báo cáo'!$C$5,"Đi làm","Chốt trễ"),
IF(AND(C647=2,O647="Chốt trễ"),IF(INDEX(Source!$A$1:$Q$1000,MATCH('Chi tiết'!B647,Source!$B$1:$B$1000,0)+1,16)&lt;'Báo cáo'!$C$5,"Đi làm","Chốt trễ"),
IF(AND(C647=12,O647="Đi làm"),IF(INDEX(Source!$A$1:$Q$1000,MATCH('Chi tiết'!B647,Source!$B$1:$B$1000,0)+COUNTIFS(Source!$B$1:$B$1000,B647,Source!$Q$1:$Q$1000,"Sáng"),16)&lt;'Báo cáo'!$C$5,"Đi làm","Chốt trễ"),IF(O647="Chốt trễ",IF(INDEX(Source!$A$1:$Q$1000,MATCH('Chi tiết'!B647,Source!$B$1:$B$1000,0)+1,16)&lt;'Báo cáo'!$C$5,"Đi làm","Chốt trễ"),IF(INDEX(Source!$A$1:$Q$1000,MATCH('Chi tiết'!B647,Source!$B$1:$B$1000,0)+COUNTIFS(Source!$B$1:$B$1000,B647,Source!$Q$1:$Q$1000,"Sáng"),16)&lt;'Báo cáo'!$C$5,"Đi làm","Chốt trễ")))))))</f>
        <v/>
      </c>
      <c r="Q647" s="23" t="str">
        <f t="shared" si="64"/>
        <v/>
      </c>
      <c r="R647" s="14" t="str">
        <f t="shared" si="65"/>
        <v/>
      </c>
      <c r="S647" t="str">
        <f>IF(OR(_xlfn.NUMBERVALUE(E647)&gt;='Báo cáo'!$C$6,_xlfn.NUMBERVALUE(I647)&gt;='Báo cáo'!$C$6),CONCATENATE(_xlfn.NUMBERVALUE(E647),"/",_xlfn.NUMBERVALUE(I647)),"")</f>
        <v/>
      </c>
      <c r="T647" t="str">
        <f>IF(Q647="Vắng","",IF(M647&lt;='Báo cáo'!$C$7,M647,""))</f>
        <v/>
      </c>
      <c r="U647" t="str">
        <f ca="1">IF(COUNTIFS(Source!$B$1:$B$1000,'Chi tiết'!B647,Source!$S$1:$S$1000,"Có")=0,"",INDEX(Source!$A$1:$S$1000,MATCH('Chi tiết'!B647,Source!$B$1:$B$1000,0)-1+MATCH("Có",INDIRECT("Source!S"&amp;MATCH('Chi tiết'!B647,Source!$B$1:$B$1000,0)&amp;":S"&amp;MATCH('Chi tiết'!B647,Source!$B$1:$B$1000,0)+COUNTIF(Source!$B$1:$B$1000,'Chi tiết'!B647)),0),1))</f>
        <v/>
      </c>
      <c r="V647" s="2" t="str">
        <f>IF(B645="","",IF(N647&lt;='Báo cáo'!$C$9,N647,""))</f>
        <v/>
      </c>
    </row>
    <row r="648" spans="1:22" x14ac:dyDescent="0.25">
      <c r="A648" t="str">
        <v/>
      </c>
      <c r="B648" t="str">
        <v/>
      </c>
      <c r="C648" s="21" t="str">
        <v/>
      </c>
      <c r="D648" s="21" t="str">
        <v/>
      </c>
      <c r="E648" s="21" t="str">
        <v/>
      </c>
      <c r="F648" s="21" t="str">
        <v/>
      </c>
      <c r="G648" s="21" t="str">
        <v/>
      </c>
      <c r="H648" s="21" t="str">
        <v/>
      </c>
      <c r="I648" s="21" t="str">
        <v/>
      </c>
      <c r="J648" s="21" t="str">
        <v/>
      </c>
      <c r="K648" s="21" t="str">
        <v/>
      </c>
      <c r="L648" s="23" t="str">
        <f t="shared" si="60"/>
        <v/>
      </c>
      <c r="M648" s="24" t="str">
        <f t="shared" si="61"/>
        <v/>
      </c>
      <c r="N648" s="15" t="str">
        <f t="shared" si="62"/>
        <v/>
      </c>
      <c r="O648" s="23" t="str">
        <f t="shared" si="63"/>
        <v/>
      </c>
      <c r="P648" s="23" t="str">
        <f>IF(B648="","",
IF(NOT(ISNUMBER(H648)),"Vắng",
IF(C648=1,IF(INDEX(Source!$A$1:$Q$1000,MATCH('Chi tiết'!B648,Source!$B$1:$B$1000,0),16)&lt;'Báo cáo'!$C$5,"Đi làm","Chốt trễ"),
IF(AND(C648=2,O648="Chốt trễ"),IF(INDEX(Source!$A$1:$Q$1000,MATCH('Chi tiết'!B648,Source!$B$1:$B$1000,0)+1,16)&lt;'Báo cáo'!$C$5,"Đi làm","Chốt trễ"),
IF(AND(C648=12,O648="Đi làm"),IF(INDEX(Source!$A$1:$Q$1000,MATCH('Chi tiết'!B648,Source!$B$1:$B$1000,0)+COUNTIFS(Source!$B$1:$B$1000,B648,Source!$Q$1:$Q$1000,"Sáng"),16)&lt;'Báo cáo'!$C$5,"Đi làm","Chốt trễ"),IF(O648="Chốt trễ",IF(INDEX(Source!$A$1:$Q$1000,MATCH('Chi tiết'!B648,Source!$B$1:$B$1000,0)+1,16)&lt;'Báo cáo'!$C$5,"Đi làm","Chốt trễ"),IF(INDEX(Source!$A$1:$Q$1000,MATCH('Chi tiết'!B648,Source!$B$1:$B$1000,0)+COUNTIFS(Source!$B$1:$B$1000,B648,Source!$Q$1:$Q$1000,"Sáng"),16)&lt;'Báo cáo'!$C$5,"Đi làm","Chốt trễ")))))))</f>
        <v/>
      </c>
      <c r="Q648" s="23" t="str">
        <f t="shared" si="64"/>
        <v/>
      </c>
      <c r="R648" s="14" t="str">
        <f t="shared" si="65"/>
        <v/>
      </c>
      <c r="S648" t="str">
        <f>IF(OR(_xlfn.NUMBERVALUE(E648)&gt;='Báo cáo'!$C$6,_xlfn.NUMBERVALUE(I648)&gt;='Báo cáo'!$C$6),CONCATENATE(_xlfn.NUMBERVALUE(E648),"/",_xlfn.NUMBERVALUE(I648)),"")</f>
        <v/>
      </c>
      <c r="T648" t="str">
        <f>IF(Q648="Vắng","",IF(M648&lt;='Báo cáo'!$C$7,M648,""))</f>
        <v/>
      </c>
      <c r="U648" t="str">
        <f ca="1">IF(COUNTIFS(Source!$B$1:$B$1000,'Chi tiết'!B648,Source!$S$1:$S$1000,"Có")=0,"",INDEX(Source!$A$1:$S$1000,MATCH('Chi tiết'!B648,Source!$B$1:$B$1000,0)-1+MATCH("Có",INDIRECT("Source!S"&amp;MATCH('Chi tiết'!B648,Source!$B$1:$B$1000,0)&amp;":S"&amp;MATCH('Chi tiết'!B648,Source!$B$1:$B$1000,0)+COUNTIF(Source!$B$1:$B$1000,'Chi tiết'!B648)),0),1))</f>
        <v/>
      </c>
      <c r="V648" s="2" t="str">
        <f>IF(B646="","",IF(N648&lt;='Báo cáo'!$C$9,N648,""))</f>
        <v/>
      </c>
    </row>
    <row r="649" spans="1:22" x14ac:dyDescent="0.25">
      <c r="A649" t="str">
        <v/>
      </c>
      <c r="B649" t="str">
        <v/>
      </c>
      <c r="C649" s="21" t="str">
        <v/>
      </c>
      <c r="D649" s="21" t="str">
        <v/>
      </c>
      <c r="E649" s="21" t="str">
        <v/>
      </c>
      <c r="F649" s="21" t="str">
        <v/>
      </c>
      <c r="G649" s="21" t="str">
        <v/>
      </c>
      <c r="H649" s="21" t="str">
        <v/>
      </c>
      <c r="I649" s="21" t="str">
        <v/>
      </c>
      <c r="J649" s="21" t="str">
        <v/>
      </c>
      <c r="K649" s="21" t="str">
        <v/>
      </c>
      <c r="L649" s="23" t="str">
        <f t="shared" si="60"/>
        <v/>
      </c>
      <c r="M649" s="24" t="str">
        <f t="shared" si="61"/>
        <v/>
      </c>
      <c r="N649" s="15" t="str">
        <f t="shared" si="62"/>
        <v/>
      </c>
      <c r="O649" s="23" t="str">
        <f t="shared" si="63"/>
        <v/>
      </c>
      <c r="P649" s="23" t="str">
        <f>IF(B649="","",
IF(NOT(ISNUMBER(H649)),"Vắng",
IF(C649=1,IF(INDEX(Source!$A$1:$Q$1000,MATCH('Chi tiết'!B649,Source!$B$1:$B$1000,0),16)&lt;'Báo cáo'!$C$5,"Đi làm","Chốt trễ"),
IF(AND(C649=2,O649="Chốt trễ"),IF(INDEX(Source!$A$1:$Q$1000,MATCH('Chi tiết'!B649,Source!$B$1:$B$1000,0)+1,16)&lt;'Báo cáo'!$C$5,"Đi làm","Chốt trễ"),
IF(AND(C649=12,O649="Đi làm"),IF(INDEX(Source!$A$1:$Q$1000,MATCH('Chi tiết'!B649,Source!$B$1:$B$1000,0)+COUNTIFS(Source!$B$1:$B$1000,B649,Source!$Q$1:$Q$1000,"Sáng"),16)&lt;'Báo cáo'!$C$5,"Đi làm","Chốt trễ"),IF(O649="Chốt trễ",IF(INDEX(Source!$A$1:$Q$1000,MATCH('Chi tiết'!B649,Source!$B$1:$B$1000,0)+1,16)&lt;'Báo cáo'!$C$5,"Đi làm","Chốt trễ"),IF(INDEX(Source!$A$1:$Q$1000,MATCH('Chi tiết'!B649,Source!$B$1:$B$1000,0)+COUNTIFS(Source!$B$1:$B$1000,B649,Source!$Q$1:$Q$1000,"Sáng"),16)&lt;'Báo cáo'!$C$5,"Đi làm","Chốt trễ")))))))</f>
        <v/>
      </c>
      <c r="Q649" s="23" t="str">
        <f t="shared" si="64"/>
        <v/>
      </c>
      <c r="R649" s="14" t="str">
        <f t="shared" si="65"/>
        <v/>
      </c>
      <c r="S649" t="str">
        <f>IF(OR(_xlfn.NUMBERVALUE(E649)&gt;='Báo cáo'!$C$6,_xlfn.NUMBERVALUE(I649)&gt;='Báo cáo'!$C$6),CONCATENATE(_xlfn.NUMBERVALUE(E649),"/",_xlfn.NUMBERVALUE(I649)),"")</f>
        <v/>
      </c>
      <c r="T649" t="str">
        <f>IF(Q649="Vắng","",IF(M649&lt;='Báo cáo'!$C$7,M649,""))</f>
        <v/>
      </c>
      <c r="U649" t="str">
        <f ca="1">IF(COUNTIFS(Source!$B$1:$B$1000,'Chi tiết'!B649,Source!$S$1:$S$1000,"Có")=0,"",INDEX(Source!$A$1:$S$1000,MATCH('Chi tiết'!B649,Source!$B$1:$B$1000,0)-1+MATCH("Có",INDIRECT("Source!S"&amp;MATCH('Chi tiết'!B649,Source!$B$1:$B$1000,0)&amp;":S"&amp;MATCH('Chi tiết'!B649,Source!$B$1:$B$1000,0)+COUNTIF(Source!$B$1:$B$1000,'Chi tiết'!B649)),0),1))</f>
        <v/>
      </c>
      <c r="V649" s="2" t="str">
        <f>IF(B647="","",IF(N649&lt;='Báo cáo'!$C$9,N649,""))</f>
        <v/>
      </c>
    </row>
    <row r="650" spans="1:22" x14ac:dyDescent="0.25">
      <c r="A650" t="str">
        <v/>
      </c>
      <c r="B650" t="str">
        <v/>
      </c>
      <c r="C650" s="21" t="str">
        <v/>
      </c>
      <c r="D650" s="21" t="str">
        <v/>
      </c>
      <c r="E650" s="21" t="str">
        <v/>
      </c>
      <c r="F650" s="21" t="str">
        <v/>
      </c>
      <c r="G650" s="21" t="str">
        <v/>
      </c>
      <c r="H650" s="21" t="str">
        <v/>
      </c>
      <c r="I650" s="21" t="str">
        <v/>
      </c>
      <c r="J650" s="21" t="str">
        <v/>
      </c>
      <c r="K650" s="21" t="str">
        <v/>
      </c>
      <c r="L650" s="23" t="str">
        <f t="shared" si="60"/>
        <v/>
      </c>
      <c r="M650" s="24" t="str">
        <f t="shared" si="61"/>
        <v/>
      </c>
      <c r="N650" s="15" t="str">
        <f t="shared" si="62"/>
        <v/>
      </c>
      <c r="O650" s="23" t="str">
        <f t="shared" si="63"/>
        <v/>
      </c>
      <c r="P650" s="23" t="str">
        <f>IF(B650="","",
IF(NOT(ISNUMBER(H650)),"Vắng",
IF(C650=1,IF(INDEX(Source!$A$1:$Q$1000,MATCH('Chi tiết'!B650,Source!$B$1:$B$1000,0),16)&lt;'Báo cáo'!$C$5,"Đi làm","Chốt trễ"),
IF(AND(C650=2,O650="Chốt trễ"),IF(INDEX(Source!$A$1:$Q$1000,MATCH('Chi tiết'!B650,Source!$B$1:$B$1000,0)+1,16)&lt;'Báo cáo'!$C$5,"Đi làm","Chốt trễ"),
IF(AND(C650=12,O650="Đi làm"),IF(INDEX(Source!$A$1:$Q$1000,MATCH('Chi tiết'!B650,Source!$B$1:$B$1000,0)+COUNTIFS(Source!$B$1:$B$1000,B650,Source!$Q$1:$Q$1000,"Sáng"),16)&lt;'Báo cáo'!$C$5,"Đi làm","Chốt trễ"),IF(O650="Chốt trễ",IF(INDEX(Source!$A$1:$Q$1000,MATCH('Chi tiết'!B650,Source!$B$1:$B$1000,0)+1,16)&lt;'Báo cáo'!$C$5,"Đi làm","Chốt trễ"),IF(INDEX(Source!$A$1:$Q$1000,MATCH('Chi tiết'!B650,Source!$B$1:$B$1000,0)+COUNTIFS(Source!$B$1:$B$1000,B650,Source!$Q$1:$Q$1000,"Sáng"),16)&lt;'Báo cáo'!$C$5,"Đi làm","Chốt trễ")))))))</f>
        <v/>
      </c>
      <c r="Q650" s="23" t="str">
        <f t="shared" si="64"/>
        <v/>
      </c>
      <c r="R650" s="14" t="str">
        <f t="shared" si="65"/>
        <v/>
      </c>
      <c r="S650" t="str">
        <f>IF(OR(_xlfn.NUMBERVALUE(E650)&gt;='Báo cáo'!$C$6,_xlfn.NUMBERVALUE(I650)&gt;='Báo cáo'!$C$6),CONCATENATE(_xlfn.NUMBERVALUE(E650),"/",_xlfn.NUMBERVALUE(I650)),"")</f>
        <v/>
      </c>
      <c r="T650" t="str">
        <f>IF(Q650="Vắng","",IF(M650&lt;='Báo cáo'!$C$7,M650,""))</f>
        <v/>
      </c>
      <c r="U650" t="str">
        <f ca="1">IF(COUNTIFS(Source!$B$1:$B$1000,'Chi tiết'!B650,Source!$S$1:$S$1000,"Có")=0,"",INDEX(Source!$A$1:$S$1000,MATCH('Chi tiết'!B650,Source!$B$1:$B$1000,0)-1+MATCH("Có",INDIRECT("Source!S"&amp;MATCH('Chi tiết'!B650,Source!$B$1:$B$1000,0)&amp;":S"&amp;MATCH('Chi tiết'!B650,Source!$B$1:$B$1000,0)+COUNTIF(Source!$B$1:$B$1000,'Chi tiết'!B650)),0),1))</f>
        <v/>
      </c>
      <c r="V650" s="2" t="str">
        <f>IF(B648="","",IF(N650&lt;='Báo cáo'!$C$9,N650,""))</f>
        <v/>
      </c>
    </row>
    <row r="651" spans="1:22" x14ac:dyDescent="0.25">
      <c r="A651" t="str">
        <v/>
      </c>
      <c r="B651" t="str">
        <v/>
      </c>
      <c r="C651" s="21" t="str">
        <v/>
      </c>
      <c r="D651" s="21" t="str">
        <v/>
      </c>
      <c r="E651" s="21" t="str">
        <v/>
      </c>
      <c r="F651" s="21" t="str">
        <v/>
      </c>
      <c r="G651" s="21" t="str">
        <v/>
      </c>
      <c r="H651" s="21" t="str">
        <v/>
      </c>
      <c r="I651" s="21" t="str">
        <v/>
      </c>
      <c r="J651" s="21" t="str">
        <v/>
      </c>
      <c r="K651" s="21" t="str">
        <v/>
      </c>
      <c r="L651" s="23" t="str">
        <f t="shared" si="60"/>
        <v/>
      </c>
      <c r="M651" s="24" t="str">
        <f t="shared" si="61"/>
        <v/>
      </c>
      <c r="N651" s="15" t="str">
        <f t="shared" si="62"/>
        <v/>
      </c>
      <c r="O651" s="23" t="str">
        <f t="shared" si="63"/>
        <v/>
      </c>
      <c r="P651" s="23" t="str">
        <f>IF(B651="","",
IF(NOT(ISNUMBER(H651)),"Vắng",
IF(C651=1,IF(INDEX(Source!$A$1:$Q$1000,MATCH('Chi tiết'!B651,Source!$B$1:$B$1000,0),16)&lt;'Báo cáo'!$C$5,"Đi làm","Chốt trễ"),
IF(AND(C651=2,O651="Chốt trễ"),IF(INDEX(Source!$A$1:$Q$1000,MATCH('Chi tiết'!B651,Source!$B$1:$B$1000,0)+1,16)&lt;'Báo cáo'!$C$5,"Đi làm","Chốt trễ"),
IF(AND(C651=12,O651="Đi làm"),IF(INDEX(Source!$A$1:$Q$1000,MATCH('Chi tiết'!B651,Source!$B$1:$B$1000,0)+COUNTIFS(Source!$B$1:$B$1000,B651,Source!$Q$1:$Q$1000,"Sáng"),16)&lt;'Báo cáo'!$C$5,"Đi làm","Chốt trễ"),IF(O651="Chốt trễ",IF(INDEX(Source!$A$1:$Q$1000,MATCH('Chi tiết'!B651,Source!$B$1:$B$1000,0)+1,16)&lt;'Báo cáo'!$C$5,"Đi làm","Chốt trễ"),IF(INDEX(Source!$A$1:$Q$1000,MATCH('Chi tiết'!B651,Source!$B$1:$B$1000,0)+COUNTIFS(Source!$B$1:$B$1000,B651,Source!$Q$1:$Q$1000,"Sáng"),16)&lt;'Báo cáo'!$C$5,"Đi làm","Chốt trễ")))))))</f>
        <v/>
      </c>
      <c r="Q651" s="23" t="str">
        <f t="shared" si="64"/>
        <v/>
      </c>
      <c r="R651" s="14" t="str">
        <f t="shared" si="65"/>
        <v/>
      </c>
      <c r="S651" t="str">
        <f>IF(OR(_xlfn.NUMBERVALUE(E651)&gt;='Báo cáo'!$C$6,_xlfn.NUMBERVALUE(I651)&gt;='Báo cáo'!$C$6),CONCATENATE(_xlfn.NUMBERVALUE(E651),"/",_xlfn.NUMBERVALUE(I651)),"")</f>
        <v/>
      </c>
      <c r="T651" t="str">
        <f>IF(Q651="Vắng","",IF(M651&lt;='Báo cáo'!$C$7,M651,""))</f>
        <v/>
      </c>
      <c r="U651" t="str">
        <f ca="1">IF(COUNTIFS(Source!$B$1:$B$1000,'Chi tiết'!B651,Source!$S$1:$S$1000,"Có")=0,"",INDEX(Source!$A$1:$S$1000,MATCH('Chi tiết'!B651,Source!$B$1:$B$1000,0)-1+MATCH("Có",INDIRECT("Source!S"&amp;MATCH('Chi tiết'!B651,Source!$B$1:$B$1000,0)&amp;":S"&amp;MATCH('Chi tiết'!B651,Source!$B$1:$B$1000,0)+COUNTIF(Source!$B$1:$B$1000,'Chi tiết'!B651)),0),1))</f>
        <v/>
      </c>
      <c r="V651" s="2" t="str">
        <f>IF(B649="","",IF(N651&lt;='Báo cáo'!$C$9,N651,""))</f>
        <v/>
      </c>
    </row>
    <row r="652" spans="1:22" x14ac:dyDescent="0.25">
      <c r="A652" t="str">
        <v/>
      </c>
      <c r="B652" t="str">
        <v/>
      </c>
      <c r="C652" s="21" t="str">
        <v/>
      </c>
      <c r="D652" s="21" t="str">
        <v/>
      </c>
      <c r="E652" s="21" t="str">
        <v/>
      </c>
      <c r="F652" s="21" t="str">
        <v/>
      </c>
      <c r="G652" s="21" t="str">
        <v/>
      </c>
      <c r="H652" s="21" t="str">
        <v/>
      </c>
      <c r="I652" s="21" t="str">
        <v/>
      </c>
      <c r="J652" s="21" t="str">
        <v/>
      </c>
      <c r="K652" s="21" t="str">
        <v/>
      </c>
      <c r="L652" s="23" t="str">
        <f t="shared" si="60"/>
        <v/>
      </c>
      <c r="M652" s="24" t="str">
        <f t="shared" si="61"/>
        <v/>
      </c>
      <c r="N652" s="15" t="str">
        <f t="shared" si="62"/>
        <v/>
      </c>
      <c r="O652" s="23" t="str">
        <f t="shared" si="63"/>
        <v/>
      </c>
      <c r="P652" s="23" t="str">
        <f>IF(B652="","",
IF(NOT(ISNUMBER(H652)),"Vắng",
IF(C652=1,IF(INDEX(Source!$A$1:$Q$1000,MATCH('Chi tiết'!B652,Source!$B$1:$B$1000,0),16)&lt;'Báo cáo'!$C$5,"Đi làm","Chốt trễ"),
IF(AND(C652=2,O652="Chốt trễ"),IF(INDEX(Source!$A$1:$Q$1000,MATCH('Chi tiết'!B652,Source!$B$1:$B$1000,0)+1,16)&lt;'Báo cáo'!$C$5,"Đi làm","Chốt trễ"),
IF(AND(C652=12,O652="Đi làm"),IF(INDEX(Source!$A$1:$Q$1000,MATCH('Chi tiết'!B652,Source!$B$1:$B$1000,0)+COUNTIFS(Source!$B$1:$B$1000,B652,Source!$Q$1:$Q$1000,"Sáng"),16)&lt;'Báo cáo'!$C$5,"Đi làm","Chốt trễ"),IF(O652="Chốt trễ",IF(INDEX(Source!$A$1:$Q$1000,MATCH('Chi tiết'!B652,Source!$B$1:$B$1000,0)+1,16)&lt;'Báo cáo'!$C$5,"Đi làm","Chốt trễ"),IF(INDEX(Source!$A$1:$Q$1000,MATCH('Chi tiết'!B652,Source!$B$1:$B$1000,0)+COUNTIFS(Source!$B$1:$B$1000,B652,Source!$Q$1:$Q$1000,"Sáng"),16)&lt;'Báo cáo'!$C$5,"Đi làm","Chốt trễ")))))))</f>
        <v/>
      </c>
      <c r="Q652" s="23" t="str">
        <f t="shared" si="64"/>
        <v/>
      </c>
      <c r="R652" s="14" t="str">
        <f t="shared" si="65"/>
        <v/>
      </c>
      <c r="S652" t="str">
        <f>IF(OR(_xlfn.NUMBERVALUE(E652)&gt;='Báo cáo'!$C$6,_xlfn.NUMBERVALUE(I652)&gt;='Báo cáo'!$C$6),CONCATENATE(_xlfn.NUMBERVALUE(E652),"/",_xlfn.NUMBERVALUE(I652)),"")</f>
        <v/>
      </c>
      <c r="T652" t="str">
        <f>IF(Q652="Vắng","",IF(M652&lt;='Báo cáo'!$C$7,M652,""))</f>
        <v/>
      </c>
      <c r="U652" t="str">
        <f ca="1">IF(COUNTIFS(Source!$B$1:$B$1000,'Chi tiết'!B652,Source!$S$1:$S$1000,"Có")=0,"",INDEX(Source!$A$1:$S$1000,MATCH('Chi tiết'!B652,Source!$B$1:$B$1000,0)-1+MATCH("Có",INDIRECT("Source!S"&amp;MATCH('Chi tiết'!B652,Source!$B$1:$B$1000,0)&amp;":S"&amp;MATCH('Chi tiết'!B652,Source!$B$1:$B$1000,0)+COUNTIF(Source!$B$1:$B$1000,'Chi tiết'!B652)),0),1))</f>
        <v/>
      </c>
      <c r="V652" s="2" t="str">
        <f>IF(B650="","",IF(N652&lt;='Báo cáo'!$C$9,N652,""))</f>
        <v/>
      </c>
    </row>
    <row r="653" spans="1:22" x14ac:dyDescent="0.25">
      <c r="A653" t="str">
        <v/>
      </c>
      <c r="B653" t="str">
        <v/>
      </c>
      <c r="C653" s="21" t="str">
        <v/>
      </c>
      <c r="D653" s="21" t="str">
        <v/>
      </c>
      <c r="E653" s="21" t="str">
        <v/>
      </c>
      <c r="F653" s="21" t="str">
        <v/>
      </c>
      <c r="G653" s="21" t="str">
        <v/>
      </c>
      <c r="H653" s="21" t="str">
        <v/>
      </c>
      <c r="I653" s="21" t="str">
        <v/>
      </c>
      <c r="J653" s="21" t="str">
        <v/>
      </c>
      <c r="K653" s="21" t="str">
        <v/>
      </c>
      <c r="L653" s="23" t="str">
        <f t="shared" si="60"/>
        <v/>
      </c>
      <c r="M653" s="24" t="str">
        <f t="shared" si="61"/>
        <v/>
      </c>
      <c r="N653" s="15" t="str">
        <f t="shared" si="62"/>
        <v/>
      </c>
      <c r="O653" s="23" t="str">
        <f t="shared" si="63"/>
        <v/>
      </c>
      <c r="P653" s="23" t="str">
        <f>IF(B653="","",
IF(NOT(ISNUMBER(H653)),"Vắng",
IF(C653=1,IF(INDEX(Source!$A$1:$Q$1000,MATCH('Chi tiết'!B653,Source!$B$1:$B$1000,0),16)&lt;'Báo cáo'!$C$5,"Đi làm","Chốt trễ"),
IF(AND(C653=2,O653="Chốt trễ"),IF(INDEX(Source!$A$1:$Q$1000,MATCH('Chi tiết'!B653,Source!$B$1:$B$1000,0)+1,16)&lt;'Báo cáo'!$C$5,"Đi làm","Chốt trễ"),
IF(AND(C653=12,O653="Đi làm"),IF(INDEX(Source!$A$1:$Q$1000,MATCH('Chi tiết'!B653,Source!$B$1:$B$1000,0)+COUNTIFS(Source!$B$1:$B$1000,B653,Source!$Q$1:$Q$1000,"Sáng"),16)&lt;'Báo cáo'!$C$5,"Đi làm","Chốt trễ"),IF(O653="Chốt trễ",IF(INDEX(Source!$A$1:$Q$1000,MATCH('Chi tiết'!B653,Source!$B$1:$B$1000,0)+1,16)&lt;'Báo cáo'!$C$5,"Đi làm","Chốt trễ"),IF(INDEX(Source!$A$1:$Q$1000,MATCH('Chi tiết'!B653,Source!$B$1:$B$1000,0)+COUNTIFS(Source!$B$1:$B$1000,B653,Source!$Q$1:$Q$1000,"Sáng"),16)&lt;'Báo cáo'!$C$5,"Đi làm","Chốt trễ")))))))</f>
        <v/>
      </c>
      <c r="Q653" s="23" t="str">
        <f t="shared" si="64"/>
        <v/>
      </c>
      <c r="R653" s="14" t="str">
        <f t="shared" si="65"/>
        <v/>
      </c>
      <c r="S653" t="str">
        <f>IF(OR(_xlfn.NUMBERVALUE(E653)&gt;='Báo cáo'!$C$6,_xlfn.NUMBERVALUE(I653)&gt;='Báo cáo'!$C$6),CONCATENATE(_xlfn.NUMBERVALUE(E653),"/",_xlfn.NUMBERVALUE(I653)),"")</f>
        <v/>
      </c>
      <c r="T653" t="str">
        <f>IF(Q653="Vắng","",IF(M653&lt;='Báo cáo'!$C$7,M653,""))</f>
        <v/>
      </c>
      <c r="U653" t="str">
        <f ca="1">IF(COUNTIFS(Source!$B$1:$B$1000,'Chi tiết'!B653,Source!$S$1:$S$1000,"Có")=0,"",INDEX(Source!$A$1:$S$1000,MATCH('Chi tiết'!B653,Source!$B$1:$B$1000,0)-1+MATCH("Có",INDIRECT("Source!S"&amp;MATCH('Chi tiết'!B653,Source!$B$1:$B$1000,0)&amp;":S"&amp;MATCH('Chi tiết'!B653,Source!$B$1:$B$1000,0)+COUNTIF(Source!$B$1:$B$1000,'Chi tiết'!B653)),0),1))</f>
        <v/>
      </c>
      <c r="V653" s="2" t="str">
        <f>IF(B651="","",IF(N653&lt;='Báo cáo'!$C$9,N653,""))</f>
        <v/>
      </c>
    </row>
    <row r="654" spans="1:22" x14ac:dyDescent="0.25">
      <c r="A654" t="str">
        <v/>
      </c>
      <c r="B654" t="str">
        <v/>
      </c>
      <c r="C654" s="21" t="str">
        <v/>
      </c>
      <c r="D654" s="21" t="str">
        <v/>
      </c>
      <c r="E654" s="21" t="str">
        <v/>
      </c>
      <c r="F654" s="21" t="str">
        <v/>
      </c>
      <c r="G654" s="21" t="str">
        <v/>
      </c>
      <c r="H654" s="21" t="str">
        <v/>
      </c>
      <c r="I654" s="21" t="str">
        <v/>
      </c>
      <c r="J654" s="21" t="str">
        <v/>
      </c>
      <c r="K654" s="21" t="str">
        <v/>
      </c>
      <c r="L654" s="23" t="str">
        <f t="shared" si="60"/>
        <v/>
      </c>
      <c r="M654" s="24" t="str">
        <f t="shared" si="61"/>
        <v/>
      </c>
      <c r="N654" s="15" t="str">
        <f t="shared" si="62"/>
        <v/>
      </c>
      <c r="O654" s="23" t="str">
        <f t="shared" si="63"/>
        <v/>
      </c>
      <c r="P654" s="23" t="str">
        <f>IF(B654="","",
IF(NOT(ISNUMBER(H654)),"Vắng",
IF(C654=1,IF(INDEX(Source!$A$1:$Q$1000,MATCH('Chi tiết'!B654,Source!$B$1:$B$1000,0),16)&lt;'Báo cáo'!$C$5,"Đi làm","Chốt trễ"),
IF(AND(C654=2,O654="Chốt trễ"),IF(INDEX(Source!$A$1:$Q$1000,MATCH('Chi tiết'!B654,Source!$B$1:$B$1000,0)+1,16)&lt;'Báo cáo'!$C$5,"Đi làm","Chốt trễ"),
IF(AND(C654=12,O654="Đi làm"),IF(INDEX(Source!$A$1:$Q$1000,MATCH('Chi tiết'!B654,Source!$B$1:$B$1000,0)+COUNTIFS(Source!$B$1:$B$1000,B654,Source!$Q$1:$Q$1000,"Sáng"),16)&lt;'Báo cáo'!$C$5,"Đi làm","Chốt trễ"),IF(O654="Chốt trễ",IF(INDEX(Source!$A$1:$Q$1000,MATCH('Chi tiết'!B654,Source!$B$1:$B$1000,0)+1,16)&lt;'Báo cáo'!$C$5,"Đi làm","Chốt trễ"),IF(INDEX(Source!$A$1:$Q$1000,MATCH('Chi tiết'!B654,Source!$B$1:$B$1000,0)+COUNTIFS(Source!$B$1:$B$1000,B654,Source!$Q$1:$Q$1000,"Sáng"),16)&lt;'Báo cáo'!$C$5,"Đi làm","Chốt trễ")))))))</f>
        <v/>
      </c>
      <c r="Q654" s="23" t="str">
        <f t="shared" si="64"/>
        <v/>
      </c>
      <c r="R654" s="14" t="str">
        <f t="shared" si="65"/>
        <v/>
      </c>
      <c r="S654" t="str">
        <f>IF(OR(_xlfn.NUMBERVALUE(E654)&gt;='Báo cáo'!$C$6,_xlfn.NUMBERVALUE(I654)&gt;='Báo cáo'!$C$6),CONCATENATE(_xlfn.NUMBERVALUE(E654),"/",_xlfn.NUMBERVALUE(I654)),"")</f>
        <v/>
      </c>
      <c r="T654" t="str">
        <f>IF(Q654="Vắng","",IF(M654&lt;='Báo cáo'!$C$7,M654,""))</f>
        <v/>
      </c>
      <c r="U654" t="str">
        <f ca="1">IF(COUNTIFS(Source!$B$1:$B$1000,'Chi tiết'!B654,Source!$S$1:$S$1000,"Có")=0,"",INDEX(Source!$A$1:$S$1000,MATCH('Chi tiết'!B654,Source!$B$1:$B$1000,0)-1+MATCH("Có",INDIRECT("Source!S"&amp;MATCH('Chi tiết'!B654,Source!$B$1:$B$1000,0)&amp;":S"&amp;MATCH('Chi tiết'!B654,Source!$B$1:$B$1000,0)+COUNTIF(Source!$B$1:$B$1000,'Chi tiết'!B654)),0),1))</f>
        <v/>
      </c>
      <c r="V654" s="2" t="str">
        <f>IF(B652="","",IF(N654&lt;='Báo cáo'!$C$9,N654,""))</f>
        <v/>
      </c>
    </row>
    <row r="655" spans="1:22" x14ac:dyDescent="0.25">
      <c r="A655" t="str">
        <v/>
      </c>
      <c r="B655" t="str">
        <v/>
      </c>
      <c r="C655" s="21" t="str">
        <v/>
      </c>
      <c r="D655" s="21" t="str">
        <v/>
      </c>
      <c r="E655" s="21" t="str">
        <v/>
      </c>
      <c r="F655" s="21" t="str">
        <v/>
      </c>
      <c r="G655" s="21" t="str">
        <v/>
      </c>
      <c r="H655" s="21" t="str">
        <v/>
      </c>
      <c r="I655" s="21" t="str">
        <v/>
      </c>
      <c r="J655" s="21" t="str">
        <v/>
      </c>
      <c r="K655" s="21" t="str">
        <v/>
      </c>
      <c r="L655" s="23" t="str">
        <f t="shared" si="60"/>
        <v/>
      </c>
      <c r="M655" s="24" t="str">
        <f t="shared" si="61"/>
        <v/>
      </c>
      <c r="N655" s="15" t="str">
        <f t="shared" si="62"/>
        <v/>
      </c>
      <c r="O655" s="23" t="str">
        <f t="shared" si="63"/>
        <v/>
      </c>
      <c r="P655" s="23" t="str">
        <f>IF(B655="","",
IF(NOT(ISNUMBER(H655)),"Vắng",
IF(C655=1,IF(INDEX(Source!$A$1:$Q$1000,MATCH('Chi tiết'!B655,Source!$B$1:$B$1000,0),16)&lt;'Báo cáo'!$C$5,"Đi làm","Chốt trễ"),
IF(AND(C655=2,O655="Chốt trễ"),IF(INDEX(Source!$A$1:$Q$1000,MATCH('Chi tiết'!B655,Source!$B$1:$B$1000,0)+1,16)&lt;'Báo cáo'!$C$5,"Đi làm","Chốt trễ"),
IF(AND(C655=12,O655="Đi làm"),IF(INDEX(Source!$A$1:$Q$1000,MATCH('Chi tiết'!B655,Source!$B$1:$B$1000,0)+COUNTIFS(Source!$B$1:$B$1000,B655,Source!$Q$1:$Q$1000,"Sáng"),16)&lt;'Báo cáo'!$C$5,"Đi làm","Chốt trễ"),IF(O655="Chốt trễ",IF(INDEX(Source!$A$1:$Q$1000,MATCH('Chi tiết'!B655,Source!$B$1:$B$1000,0)+1,16)&lt;'Báo cáo'!$C$5,"Đi làm","Chốt trễ"),IF(INDEX(Source!$A$1:$Q$1000,MATCH('Chi tiết'!B655,Source!$B$1:$B$1000,0)+COUNTIFS(Source!$B$1:$B$1000,B655,Source!$Q$1:$Q$1000,"Sáng"),16)&lt;'Báo cáo'!$C$5,"Đi làm","Chốt trễ")))))))</f>
        <v/>
      </c>
      <c r="Q655" s="23" t="str">
        <f t="shared" si="64"/>
        <v/>
      </c>
      <c r="R655" s="14" t="str">
        <f t="shared" si="65"/>
        <v/>
      </c>
      <c r="S655" t="str">
        <f>IF(OR(_xlfn.NUMBERVALUE(E655)&gt;='Báo cáo'!$C$6,_xlfn.NUMBERVALUE(I655)&gt;='Báo cáo'!$C$6),CONCATENATE(_xlfn.NUMBERVALUE(E655),"/",_xlfn.NUMBERVALUE(I655)),"")</f>
        <v/>
      </c>
      <c r="T655" t="str">
        <f>IF(Q655="Vắng","",IF(M655&lt;='Báo cáo'!$C$7,M655,""))</f>
        <v/>
      </c>
      <c r="U655" t="str">
        <f ca="1">IF(COUNTIFS(Source!$B$1:$B$1000,'Chi tiết'!B655,Source!$S$1:$S$1000,"Có")=0,"",INDEX(Source!$A$1:$S$1000,MATCH('Chi tiết'!B655,Source!$B$1:$B$1000,0)-1+MATCH("Có",INDIRECT("Source!S"&amp;MATCH('Chi tiết'!B655,Source!$B$1:$B$1000,0)&amp;":S"&amp;MATCH('Chi tiết'!B655,Source!$B$1:$B$1000,0)+COUNTIF(Source!$B$1:$B$1000,'Chi tiết'!B655)),0),1))</f>
        <v/>
      </c>
      <c r="V655" s="2" t="str">
        <f>IF(B653="","",IF(N655&lt;='Báo cáo'!$C$9,N655,""))</f>
        <v/>
      </c>
    </row>
    <row r="656" spans="1:22" x14ac:dyDescent="0.25">
      <c r="A656" t="str">
        <v/>
      </c>
      <c r="B656" t="str">
        <v/>
      </c>
      <c r="C656" s="21" t="str">
        <v/>
      </c>
      <c r="D656" s="21" t="str">
        <v/>
      </c>
      <c r="E656" s="21" t="str">
        <v/>
      </c>
      <c r="F656" s="21" t="str">
        <v/>
      </c>
      <c r="G656" s="21" t="str">
        <v/>
      </c>
      <c r="H656" s="21" t="str">
        <v/>
      </c>
      <c r="I656" s="21" t="str">
        <v/>
      </c>
      <c r="J656" s="21" t="str">
        <v/>
      </c>
      <c r="K656" s="21" t="str">
        <v/>
      </c>
      <c r="L656" s="23" t="str">
        <f t="shared" si="60"/>
        <v/>
      </c>
      <c r="M656" s="24" t="str">
        <f t="shared" si="61"/>
        <v/>
      </c>
      <c r="N656" s="15" t="str">
        <f t="shared" si="62"/>
        <v/>
      </c>
      <c r="O656" s="23" t="str">
        <f t="shared" si="63"/>
        <v/>
      </c>
      <c r="P656" s="23" t="str">
        <f>IF(B656="","",
IF(NOT(ISNUMBER(H656)),"Vắng",
IF(C656=1,IF(INDEX(Source!$A$1:$Q$1000,MATCH('Chi tiết'!B656,Source!$B$1:$B$1000,0),16)&lt;'Báo cáo'!$C$5,"Đi làm","Chốt trễ"),
IF(AND(C656=2,O656="Chốt trễ"),IF(INDEX(Source!$A$1:$Q$1000,MATCH('Chi tiết'!B656,Source!$B$1:$B$1000,0)+1,16)&lt;'Báo cáo'!$C$5,"Đi làm","Chốt trễ"),
IF(AND(C656=12,O656="Đi làm"),IF(INDEX(Source!$A$1:$Q$1000,MATCH('Chi tiết'!B656,Source!$B$1:$B$1000,0)+COUNTIFS(Source!$B$1:$B$1000,B656,Source!$Q$1:$Q$1000,"Sáng"),16)&lt;'Báo cáo'!$C$5,"Đi làm","Chốt trễ"),IF(O656="Chốt trễ",IF(INDEX(Source!$A$1:$Q$1000,MATCH('Chi tiết'!B656,Source!$B$1:$B$1000,0)+1,16)&lt;'Báo cáo'!$C$5,"Đi làm","Chốt trễ"),IF(INDEX(Source!$A$1:$Q$1000,MATCH('Chi tiết'!B656,Source!$B$1:$B$1000,0)+COUNTIFS(Source!$B$1:$B$1000,B656,Source!$Q$1:$Q$1000,"Sáng"),16)&lt;'Báo cáo'!$C$5,"Đi làm","Chốt trễ")))))))</f>
        <v/>
      </c>
      <c r="Q656" s="23" t="str">
        <f t="shared" si="64"/>
        <v/>
      </c>
      <c r="R656" s="14" t="str">
        <f t="shared" si="65"/>
        <v/>
      </c>
      <c r="S656" t="str">
        <f>IF(OR(_xlfn.NUMBERVALUE(E656)&gt;='Báo cáo'!$C$6,_xlfn.NUMBERVALUE(I656)&gt;='Báo cáo'!$C$6),CONCATENATE(_xlfn.NUMBERVALUE(E656),"/",_xlfn.NUMBERVALUE(I656)),"")</f>
        <v/>
      </c>
      <c r="T656" t="str">
        <f>IF(Q656="Vắng","",IF(M656&lt;='Báo cáo'!$C$7,M656,""))</f>
        <v/>
      </c>
      <c r="U656" t="str">
        <f ca="1">IF(COUNTIFS(Source!$B$1:$B$1000,'Chi tiết'!B656,Source!$S$1:$S$1000,"Có")=0,"",INDEX(Source!$A$1:$S$1000,MATCH('Chi tiết'!B656,Source!$B$1:$B$1000,0)-1+MATCH("Có",INDIRECT("Source!S"&amp;MATCH('Chi tiết'!B656,Source!$B$1:$B$1000,0)&amp;":S"&amp;MATCH('Chi tiết'!B656,Source!$B$1:$B$1000,0)+COUNTIF(Source!$B$1:$B$1000,'Chi tiết'!B656)),0),1))</f>
        <v/>
      </c>
      <c r="V656" s="2" t="str">
        <f>IF(B654="","",IF(N656&lt;='Báo cáo'!$C$9,N656,""))</f>
        <v/>
      </c>
    </row>
    <row r="657" spans="1:22" x14ac:dyDescent="0.25">
      <c r="A657" t="str">
        <v/>
      </c>
      <c r="B657" t="str">
        <v/>
      </c>
      <c r="C657" s="21" t="str">
        <v/>
      </c>
      <c r="D657" s="21" t="str">
        <v/>
      </c>
      <c r="E657" s="21" t="str">
        <v/>
      </c>
      <c r="F657" s="21" t="str">
        <v/>
      </c>
      <c r="G657" s="21" t="str">
        <v/>
      </c>
      <c r="H657" s="21" t="str">
        <v/>
      </c>
      <c r="I657" s="21" t="str">
        <v/>
      </c>
      <c r="J657" s="21" t="str">
        <v/>
      </c>
      <c r="K657" s="21" t="str">
        <v/>
      </c>
      <c r="L657" s="23" t="str">
        <f t="shared" si="60"/>
        <v/>
      </c>
      <c r="M657" s="24" t="str">
        <f t="shared" si="61"/>
        <v/>
      </c>
      <c r="N657" s="15" t="str">
        <f t="shared" si="62"/>
        <v/>
      </c>
      <c r="O657" s="23" t="str">
        <f t="shared" si="63"/>
        <v/>
      </c>
      <c r="P657" s="23" t="str">
        <f>IF(B657="","",
IF(NOT(ISNUMBER(H657)),"Vắng",
IF(C657=1,IF(INDEX(Source!$A$1:$Q$1000,MATCH('Chi tiết'!B657,Source!$B$1:$B$1000,0),16)&lt;'Báo cáo'!$C$5,"Đi làm","Chốt trễ"),
IF(AND(C657=2,O657="Chốt trễ"),IF(INDEX(Source!$A$1:$Q$1000,MATCH('Chi tiết'!B657,Source!$B$1:$B$1000,0)+1,16)&lt;'Báo cáo'!$C$5,"Đi làm","Chốt trễ"),
IF(AND(C657=12,O657="Đi làm"),IF(INDEX(Source!$A$1:$Q$1000,MATCH('Chi tiết'!B657,Source!$B$1:$B$1000,0)+COUNTIFS(Source!$B$1:$B$1000,B657,Source!$Q$1:$Q$1000,"Sáng"),16)&lt;'Báo cáo'!$C$5,"Đi làm","Chốt trễ"),IF(O657="Chốt trễ",IF(INDEX(Source!$A$1:$Q$1000,MATCH('Chi tiết'!B657,Source!$B$1:$B$1000,0)+1,16)&lt;'Báo cáo'!$C$5,"Đi làm","Chốt trễ"),IF(INDEX(Source!$A$1:$Q$1000,MATCH('Chi tiết'!B657,Source!$B$1:$B$1000,0)+COUNTIFS(Source!$B$1:$B$1000,B657,Source!$Q$1:$Q$1000,"Sáng"),16)&lt;'Báo cáo'!$C$5,"Đi làm","Chốt trễ")))))))</f>
        <v/>
      </c>
      <c r="Q657" s="23" t="str">
        <f t="shared" si="64"/>
        <v/>
      </c>
      <c r="R657" s="14" t="str">
        <f t="shared" si="65"/>
        <v/>
      </c>
      <c r="S657" t="str">
        <f>IF(OR(_xlfn.NUMBERVALUE(E657)&gt;='Báo cáo'!$C$6,_xlfn.NUMBERVALUE(I657)&gt;='Báo cáo'!$C$6),CONCATENATE(_xlfn.NUMBERVALUE(E657),"/",_xlfn.NUMBERVALUE(I657)),"")</f>
        <v/>
      </c>
      <c r="T657" t="str">
        <f>IF(Q657="Vắng","",IF(M657&lt;='Báo cáo'!$C$7,M657,""))</f>
        <v/>
      </c>
      <c r="U657" t="str">
        <f ca="1">IF(COUNTIFS(Source!$B$1:$B$1000,'Chi tiết'!B657,Source!$S$1:$S$1000,"Có")=0,"",INDEX(Source!$A$1:$S$1000,MATCH('Chi tiết'!B657,Source!$B$1:$B$1000,0)-1+MATCH("Có",INDIRECT("Source!S"&amp;MATCH('Chi tiết'!B657,Source!$B$1:$B$1000,0)&amp;":S"&amp;MATCH('Chi tiết'!B657,Source!$B$1:$B$1000,0)+COUNTIF(Source!$B$1:$B$1000,'Chi tiết'!B657)),0),1))</f>
        <v/>
      </c>
      <c r="V657" s="2" t="str">
        <f>IF(B655="","",IF(N657&lt;='Báo cáo'!$C$9,N657,""))</f>
        <v/>
      </c>
    </row>
    <row r="658" spans="1:22" x14ac:dyDescent="0.25">
      <c r="A658" t="str">
        <v/>
      </c>
      <c r="B658" t="str">
        <v/>
      </c>
      <c r="C658" s="21" t="str">
        <v/>
      </c>
      <c r="D658" s="21" t="str">
        <v/>
      </c>
      <c r="E658" s="21" t="str">
        <v/>
      </c>
      <c r="F658" s="21" t="str">
        <v/>
      </c>
      <c r="G658" s="21" t="str">
        <v/>
      </c>
      <c r="H658" s="21" t="str">
        <v/>
      </c>
      <c r="I658" s="21" t="str">
        <v/>
      </c>
      <c r="J658" s="21" t="str">
        <v/>
      </c>
      <c r="K658" s="21" t="str">
        <v/>
      </c>
      <c r="L658" s="23" t="str">
        <f t="shared" si="60"/>
        <v/>
      </c>
      <c r="M658" s="24" t="str">
        <f t="shared" si="61"/>
        <v/>
      </c>
      <c r="N658" s="15" t="str">
        <f t="shared" si="62"/>
        <v/>
      </c>
      <c r="O658" s="23" t="str">
        <f t="shared" si="63"/>
        <v/>
      </c>
      <c r="P658" s="23" t="str">
        <f>IF(B658="","",
IF(NOT(ISNUMBER(H658)),"Vắng",
IF(C658=1,IF(INDEX(Source!$A$1:$Q$1000,MATCH('Chi tiết'!B658,Source!$B$1:$B$1000,0),16)&lt;'Báo cáo'!$C$5,"Đi làm","Chốt trễ"),
IF(AND(C658=2,O658="Chốt trễ"),IF(INDEX(Source!$A$1:$Q$1000,MATCH('Chi tiết'!B658,Source!$B$1:$B$1000,0)+1,16)&lt;'Báo cáo'!$C$5,"Đi làm","Chốt trễ"),
IF(AND(C658=12,O658="Đi làm"),IF(INDEX(Source!$A$1:$Q$1000,MATCH('Chi tiết'!B658,Source!$B$1:$B$1000,0)+COUNTIFS(Source!$B$1:$B$1000,B658,Source!$Q$1:$Q$1000,"Sáng"),16)&lt;'Báo cáo'!$C$5,"Đi làm","Chốt trễ"),IF(O658="Chốt trễ",IF(INDEX(Source!$A$1:$Q$1000,MATCH('Chi tiết'!B658,Source!$B$1:$B$1000,0)+1,16)&lt;'Báo cáo'!$C$5,"Đi làm","Chốt trễ"),IF(INDEX(Source!$A$1:$Q$1000,MATCH('Chi tiết'!B658,Source!$B$1:$B$1000,0)+COUNTIFS(Source!$B$1:$B$1000,B658,Source!$Q$1:$Q$1000,"Sáng"),16)&lt;'Báo cáo'!$C$5,"Đi làm","Chốt trễ")))))))</f>
        <v/>
      </c>
      <c r="Q658" s="23" t="str">
        <f t="shared" si="64"/>
        <v/>
      </c>
      <c r="R658" s="14" t="str">
        <f t="shared" si="65"/>
        <v/>
      </c>
      <c r="S658" t="str">
        <f>IF(OR(_xlfn.NUMBERVALUE(E658)&gt;='Báo cáo'!$C$6,_xlfn.NUMBERVALUE(I658)&gt;='Báo cáo'!$C$6),CONCATENATE(_xlfn.NUMBERVALUE(E658),"/",_xlfn.NUMBERVALUE(I658)),"")</f>
        <v/>
      </c>
      <c r="T658" t="str">
        <f>IF(Q658="Vắng","",IF(M658&lt;='Báo cáo'!$C$7,M658,""))</f>
        <v/>
      </c>
      <c r="U658" t="str">
        <f ca="1">IF(COUNTIFS(Source!$B$1:$B$1000,'Chi tiết'!B658,Source!$S$1:$S$1000,"Có")=0,"",INDEX(Source!$A$1:$S$1000,MATCH('Chi tiết'!B658,Source!$B$1:$B$1000,0)-1+MATCH("Có",INDIRECT("Source!S"&amp;MATCH('Chi tiết'!B658,Source!$B$1:$B$1000,0)&amp;":S"&amp;MATCH('Chi tiết'!B658,Source!$B$1:$B$1000,0)+COUNTIF(Source!$B$1:$B$1000,'Chi tiết'!B658)),0),1))</f>
        <v/>
      </c>
      <c r="V658" s="2" t="str">
        <f>IF(B656="","",IF(N658&lt;='Báo cáo'!$C$9,N658,""))</f>
        <v/>
      </c>
    </row>
    <row r="659" spans="1:22" x14ac:dyDescent="0.25">
      <c r="A659" t="str">
        <v/>
      </c>
      <c r="B659" t="str">
        <v/>
      </c>
      <c r="C659" s="21" t="str">
        <v/>
      </c>
      <c r="D659" s="21" t="str">
        <v/>
      </c>
      <c r="E659" s="21" t="str">
        <v/>
      </c>
      <c r="F659" s="21" t="str">
        <v/>
      </c>
      <c r="G659" s="21" t="str">
        <v/>
      </c>
      <c r="H659" s="21" t="str">
        <v/>
      </c>
      <c r="I659" s="21" t="str">
        <v/>
      </c>
      <c r="J659" s="21" t="str">
        <v/>
      </c>
      <c r="K659" s="21" t="str">
        <v/>
      </c>
      <c r="L659" s="23" t="str">
        <f t="shared" si="60"/>
        <v/>
      </c>
      <c r="M659" s="24" t="str">
        <f t="shared" si="61"/>
        <v/>
      </c>
      <c r="N659" s="15" t="str">
        <f t="shared" si="62"/>
        <v/>
      </c>
      <c r="O659" s="23" t="str">
        <f t="shared" si="63"/>
        <v/>
      </c>
      <c r="P659" s="23" t="str">
        <f>IF(B659="","",
IF(NOT(ISNUMBER(H659)),"Vắng",
IF(C659=1,IF(INDEX(Source!$A$1:$Q$1000,MATCH('Chi tiết'!B659,Source!$B$1:$B$1000,0),16)&lt;'Báo cáo'!$C$5,"Đi làm","Chốt trễ"),
IF(AND(C659=2,O659="Chốt trễ"),IF(INDEX(Source!$A$1:$Q$1000,MATCH('Chi tiết'!B659,Source!$B$1:$B$1000,0)+1,16)&lt;'Báo cáo'!$C$5,"Đi làm","Chốt trễ"),
IF(AND(C659=12,O659="Đi làm"),IF(INDEX(Source!$A$1:$Q$1000,MATCH('Chi tiết'!B659,Source!$B$1:$B$1000,0)+COUNTIFS(Source!$B$1:$B$1000,B659,Source!$Q$1:$Q$1000,"Sáng"),16)&lt;'Báo cáo'!$C$5,"Đi làm","Chốt trễ"),IF(O659="Chốt trễ",IF(INDEX(Source!$A$1:$Q$1000,MATCH('Chi tiết'!B659,Source!$B$1:$B$1000,0)+1,16)&lt;'Báo cáo'!$C$5,"Đi làm","Chốt trễ"),IF(INDEX(Source!$A$1:$Q$1000,MATCH('Chi tiết'!B659,Source!$B$1:$B$1000,0)+COUNTIFS(Source!$B$1:$B$1000,B659,Source!$Q$1:$Q$1000,"Sáng"),16)&lt;'Báo cáo'!$C$5,"Đi làm","Chốt trễ")))))))</f>
        <v/>
      </c>
      <c r="Q659" s="23" t="str">
        <f t="shared" si="64"/>
        <v/>
      </c>
      <c r="R659" s="14" t="str">
        <f t="shared" si="65"/>
        <v/>
      </c>
      <c r="S659" t="str">
        <f>IF(OR(_xlfn.NUMBERVALUE(E659)&gt;='Báo cáo'!$C$6,_xlfn.NUMBERVALUE(I659)&gt;='Báo cáo'!$C$6),CONCATENATE(_xlfn.NUMBERVALUE(E659),"/",_xlfn.NUMBERVALUE(I659)),"")</f>
        <v/>
      </c>
      <c r="T659" t="str">
        <f>IF(Q659="Vắng","",IF(M659&lt;='Báo cáo'!$C$7,M659,""))</f>
        <v/>
      </c>
      <c r="U659" t="str">
        <f ca="1">IF(COUNTIFS(Source!$B$1:$B$1000,'Chi tiết'!B659,Source!$S$1:$S$1000,"Có")=0,"",INDEX(Source!$A$1:$S$1000,MATCH('Chi tiết'!B659,Source!$B$1:$B$1000,0)-1+MATCH("Có",INDIRECT("Source!S"&amp;MATCH('Chi tiết'!B659,Source!$B$1:$B$1000,0)&amp;":S"&amp;MATCH('Chi tiết'!B659,Source!$B$1:$B$1000,0)+COUNTIF(Source!$B$1:$B$1000,'Chi tiết'!B659)),0),1))</f>
        <v/>
      </c>
      <c r="V659" s="2" t="str">
        <f>IF(B657="","",IF(N659&lt;='Báo cáo'!$C$9,N659,""))</f>
        <v/>
      </c>
    </row>
    <row r="660" spans="1:22" x14ac:dyDescent="0.25">
      <c r="A660" t="str">
        <v/>
      </c>
      <c r="B660" t="str">
        <v/>
      </c>
      <c r="C660" s="21" t="str">
        <v/>
      </c>
      <c r="D660" s="21" t="str">
        <v/>
      </c>
      <c r="E660" s="21" t="str">
        <v/>
      </c>
      <c r="F660" s="21" t="str">
        <v/>
      </c>
      <c r="G660" s="21" t="str">
        <v/>
      </c>
      <c r="H660" s="21" t="str">
        <v/>
      </c>
      <c r="I660" s="21" t="str">
        <v/>
      </c>
      <c r="J660" s="21" t="str">
        <v/>
      </c>
      <c r="K660" s="21" t="str">
        <v/>
      </c>
      <c r="L660" s="23" t="str">
        <f t="shared" si="60"/>
        <v/>
      </c>
      <c r="M660" s="24" t="str">
        <f t="shared" si="61"/>
        <v/>
      </c>
      <c r="N660" s="15" t="str">
        <f t="shared" si="62"/>
        <v/>
      </c>
      <c r="O660" s="23" t="str">
        <f t="shared" si="63"/>
        <v/>
      </c>
      <c r="P660" s="23" t="str">
        <f>IF(B660="","",
IF(NOT(ISNUMBER(H660)),"Vắng",
IF(C660=1,IF(INDEX(Source!$A$1:$Q$1000,MATCH('Chi tiết'!B660,Source!$B$1:$B$1000,0),16)&lt;'Báo cáo'!$C$5,"Đi làm","Chốt trễ"),
IF(AND(C660=2,O660="Chốt trễ"),IF(INDEX(Source!$A$1:$Q$1000,MATCH('Chi tiết'!B660,Source!$B$1:$B$1000,0)+1,16)&lt;'Báo cáo'!$C$5,"Đi làm","Chốt trễ"),
IF(AND(C660=12,O660="Đi làm"),IF(INDEX(Source!$A$1:$Q$1000,MATCH('Chi tiết'!B660,Source!$B$1:$B$1000,0)+COUNTIFS(Source!$B$1:$B$1000,B660,Source!$Q$1:$Q$1000,"Sáng"),16)&lt;'Báo cáo'!$C$5,"Đi làm","Chốt trễ"),IF(O660="Chốt trễ",IF(INDEX(Source!$A$1:$Q$1000,MATCH('Chi tiết'!B660,Source!$B$1:$B$1000,0)+1,16)&lt;'Báo cáo'!$C$5,"Đi làm","Chốt trễ"),IF(INDEX(Source!$A$1:$Q$1000,MATCH('Chi tiết'!B660,Source!$B$1:$B$1000,0)+COUNTIFS(Source!$B$1:$B$1000,B660,Source!$Q$1:$Q$1000,"Sáng"),16)&lt;'Báo cáo'!$C$5,"Đi làm","Chốt trễ")))))))</f>
        <v/>
      </c>
      <c r="Q660" s="23" t="str">
        <f t="shared" si="64"/>
        <v/>
      </c>
      <c r="R660" s="14" t="str">
        <f t="shared" si="65"/>
        <v/>
      </c>
      <c r="S660" t="str">
        <f>IF(OR(_xlfn.NUMBERVALUE(E660)&gt;='Báo cáo'!$C$6,_xlfn.NUMBERVALUE(I660)&gt;='Báo cáo'!$C$6),CONCATENATE(_xlfn.NUMBERVALUE(E660),"/",_xlfn.NUMBERVALUE(I660)),"")</f>
        <v/>
      </c>
      <c r="T660" t="str">
        <f>IF(Q660="Vắng","",IF(M660&lt;='Báo cáo'!$C$7,M660,""))</f>
        <v/>
      </c>
      <c r="U660" t="str">
        <f ca="1">IF(COUNTIFS(Source!$B$1:$B$1000,'Chi tiết'!B660,Source!$S$1:$S$1000,"Có")=0,"",INDEX(Source!$A$1:$S$1000,MATCH('Chi tiết'!B660,Source!$B$1:$B$1000,0)-1+MATCH("Có",INDIRECT("Source!S"&amp;MATCH('Chi tiết'!B660,Source!$B$1:$B$1000,0)&amp;":S"&amp;MATCH('Chi tiết'!B660,Source!$B$1:$B$1000,0)+COUNTIF(Source!$B$1:$B$1000,'Chi tiết'!B660)),0),1))</f>
        <v/>
      </c>
      <c r="V660" s="2" t="str">
        <f>IF(B658="","",IF(N660&lt;='Báo cáo'!$C$9,N660,""))</f>
        <v/>
      </c>
    </row>
    <row r="661" spans="1:22" x14ac:dyDescent="0.25">
      <c r="A661" t="str">
        <v/>
      </c>
      <c r="B661" t="str">
        <v/>
      </c>
      <c r="C661" s="21" t="str">
        <v/>
      </c>
      <c r="D661" s="21" t="str">
        <v/>
      </c>
      <c r="E661" s="21" t="str">
        <v/>
      </c>
      <c r="F661" s="21" t="str">
        <v/>
      </c>
      <c r="G661" s="21" t="str">
        <v/>
      </c>
      <c r="H661" s="21" t="str">
        <v/>
      </c>
      <c r="I661" s="21" t="str">
        <v/>
      </c>
      <c r="J661" s="21" t="str">
        <v/>
      </c>
      <c r="K661" s="21" t="str">
        <v/>
      </c>
      <c r="L661" s="23" t="str">
        <f t="shared" si="60"/>
        <v/>
      </c>
      <c r="M661" s="24" t="str">
        <f t="shared" si="61"/>
        <v/>
      </c>
      <c r="N661" s="15" t="str">
        <f t="shared" si="62"/>
        <v/>
      </c>
      <c r="O661" s="23" t="str">
        <f t="shared" si="63"/>
        <v/>
      </c>
      <c r="P661" s="23" t="str">
        <f>IF(B661="","",
IF(NOT(ISNUMBER(H661)),"Vắng",
IF(C661=1,IF(INDEX(Source!$A$1:$Q$1000,MATCH('Chi tiết'!B661,Source!$B$1:$B$1000,0),16)&lt;'Báo cáo'!$C$5,"Đi làm","Chốt trễ"),
IF(AND(C661=2,O661="Chốt trễ"),IF(INDEX(Source!$A$1:$Q$1000,MATCH('Chi tiết'!B661,Source!$B$1:$B$1000,0)+1,16)&lt;'Báo cáo'!$C$5,"Đi làm","Chốt trễ"),
IF(AND(C661=12,O661="Đi làm"),IF(INDEX(Source!$A$1:$Q$1000,MATCH('Chi tiết'!B661,Source!$B$1:$B$1000,0)+COUNTIFS(Source!$B$1:$B$1000,B661,Source!$Q$1:$Q$1000,"Sáng"),16)&lt;'Báo cáo'!$C$5,"Đi làm","Chốt trễ"),IF(O661="Chốt trễ",IF(INDEX(Source!$A$1:$Q$1000,MATCH('Chi tiết'!B661,Source!$B$1:$B$1000,0)+1,16)&lt;'Báo cáo'!$C$5,"Đi làm","Chốt trễ"),IF(INDEX(Source!$A$1:$Q$1000,MATCH('Chi tiết'!B661,Source!$B$1:$B$1000,0)+COUNTIFS(Source!$B$1:$B$1000,B661,Source!$Q$1:$Q$1000,"Sáng"),16)&lt;'Báo cáo'!$C$5,"Đi làm","Chốt trễ")))))))</f>
        <v/>
      </c>
      <c r="Q661" s="23" t="str">
        <f t="shared" si="64"/>
        <v/>
      </c>
      <c r="R661" s="14" t="str">
        <f t="shared" si="65"/>
        <v/>
      </c>
      <c r="S661" t="str">
        <f>IF(OR(_xlfn.NUMBERVALUE(E661)&gt;='Báo cáo'!$C$6,_xlfn.NUMBERVALUE(I661)&gt;='Báo cáo'!$C$6),CONCATENATE(_xlfn.NUMBERVALUE(E661),"/",_xlfn.NUMBERVALUE(I661)),"")</f>
        <v/>
      </c>
      <c r="T661" t="str">
        <f>IF(Q661="Vắng","",IF(M661&lt;='Báo cáo'!$C$7,M661,""))</f>
        <v/>
      </c>
      <c r="U661" t="str">
        <f ca="1">IF(COUNTIFS(Source!$B$1:$B$1000,'Chi tiết'!B661,Source!$S$1:$S$1000,"Có")=0,"",INDEX(Source!$A$1:$S$1000,MATCH('Chi tiết'!B661,Source!$B$1:$B$1000,0)-1+MATCH("Có",INDIRECT("Source!S"&amp;MATCH('Chi tiết'!B661,Source!$B$1:$B$1000,0)&amp;":S"&amp;MATCH('Chi tiết'!B661,Source!$B$1:$B$1000,0)+COUNTIF(Source!$B$1:$B$1000,'Chi tiết'!B661)),0),1))</f>
        <v/>
      </c>
      <c r="V661" s="2" t="str">
        <f>IF(B659="","",IF(N661&lt;='Báo cáo'!$C$9,N661,""))</f>
        <v/>
      </c>
    </row>
    <row r="662" spans="1:22" x14ac:dyDescent="0.25">
      <c r="A662" t="str">
        <v/>
      </c>
      <c r="B662" t="str">
        <v/>
      </c>
      <c r="C662" s="21" t="str">
        <v/>
      </c>
      <c r="D662" s="21" t="str">
        <v/>
      </c>
      <c r="E662" s="21" t="str">
        <v/>
      </c>
      <c r="F662" s="21" t="str">
        <v/>
      </c>
      <c r="G662" s="21" t="str">
        <v/>
      </c>
      <c r="H662" s="21" t="str">
        <v/>
      </c>
      <c r="I662" s="21" t="str">
        <v/>
      </c>
      <c r="J662" s="21" t="str">
        <v/>
      </c>
      <c r="K662" s="21" t="str">
        <v/>
      </c>
      <c r="L662" s="23" t="str">
        <f t="shared" si="60"/>
        <v/>
      </c>
      <c r="M662" s="24" t="str">
        <f t="shared" si="61"/>
        <v/>
      </c>
      <c r="N662" s="15" t="str">
        <f t="shared" si="62"/>
        <v/>
      </c>
      <c r="O662" s="23" t="str">
        <f t="shared" si="63"/>
        <v/>
      </c>
      <c r="P662" s="23" t="str">
        <f>IF(B662="","",
IF(NOT(ISNUMBER(H662)),"Vắng",
IF(C662=1,IF(INDEX(Source!$A$1:$Q$1000,MATCH('Chi tiết'!B662,Source!$B$1:$B$1000,0),16)&lt;'Báo cáo'!$C$5,"Đi làm","Chốt trễ"),
IF(AND(C662=2,O662="Chốt trễ"),IF(INDEX(Source!$A$1:$Q$1000,MATCH('Chi tiết'!B662,Source!$B$1:$B$1000,0)+1,16)&lt;'Báo cáo'!$C$5,"Đi làm","Chốt trễ"),
IF(AND(C662=12,O662="Đi làm"),IF(INDEX(Source!$A$1:$Q$1000,MATCH('Chi tiết'!B662,Source!$B$1:$B$1000,0)+COUNTIFS(Source!$B$1:$B$1000,B662,Source!$Q$1:$Q$1000,"Sáng"),16)&lt;'Báo cáo'!$C$5,"Đi làm","Chốt trễ"),IF(O662="Chốt trễ",IF(INDEX(Source!$A$1:$Q$1000,MATCH('Chi tiết'!B662,Source!$B$1:$B$1000,0)+1,16)&lt;'Báo cáo'!$C$5,"Đi làm","Chốt trễ"),IF(INDEX(Source!$A$1:$Q$1000,MATCH('Chi tiết'!B662,Source!$B$1:$B$1000,0)+COUNTIFS(Source!$B$1:$B$1000,B662,Source!$Q$1:$Q$1000,"Sáng"),16)&lt;'Báo cáo'!$C$5,"Đi làm","Chốt trễ")))))))</f>
        <v/>
      </c>
      <c r="Q662" s="23" t="str">
        <f t="shared" si="64"/>
        <v/>
      </c>
      <c r="R662" s="14" t="str">
        <f t="shared" si="65"/>
        <v/>
      </c>
      <c r="S662" t="str">
        <f>IF(OR(_xlfn.NUMBERVALUE(E662)&gt;='Báo cáo'!$C$6,_xlfn.NUMBERVALUE(I662)&gt;='Báo cáo'!$C$6),CONCATENATE(_xlfn.NUMBERVALUE(E662),"/",_xlfn.NUMBERVALUE(I662)),"")</f>
        <v/>
      </c>
      <c r="T662" t="str">
        <f>IF(Q662="Vắng","",IF(M662&lt;='Báo cáo'!$C$7,M662,""))</f>
        <v/>
      </c>
      <c r="U662" t="str">
        <f ca="1">IF(COUNTIFS(Source!$B$1:$B$1000,'Chi tiết'!B662,Source!$S$1:$S$1000,"Có")=0,"",INDEX(Source!$A$1:$S$1000,MATCH('Chi tiết'!B662,Source!$B$1:$B$1000,0)-1+MATCH("Có",INDIRECT("Source!S"&amp;MATCH('Chi tiết'!B662,Source!$B$1:$B$1000,0)&amp;":S"&amp;MATCH('Chi tiết'!B662,Source!$B$1:$B$1000,0)+COUNTIF(Source!$B$1:$B$1000,'Chi tiết'!B662)),0),1))</f>
        <v/>
      </c>
      <c r="V662" s="2" t="str">
        <f>IF(B660="","",IF(N662&lt;='Báo cáo'!$C$9,N662,""))</f>
        <v/>
      </c>
    </row>
    <row r="663" spans="1:22" x14ac:dyDescent="0.25">
      <c r="A663" t="str">
        <v/>
      </c>
      <c r="B663" t="str">
        <v/>
      </c>
      <c r="C663" s="21" t="str">
        <v/>
      </c>
      <c r="D663" s="21" t="str">
        <v/>
      </c>
      <c r="E663" s="21" t="str">
        <v/>
      </c>
      <c r="F663" s="21" t="str">
        <v/>
      </c>
      <c r="G663" s="21" t="str">
        <v/>
      </c>
      <c r="H663" s="21" t="str">
        <v/>
      </c>
      <c r="I663" s="21" t="str">
        <v/>
      </c>
      <c r="J663" s="21" t="str">
        <v/>
      </c>
      <c r="K663" s="21" t="str">
        <v/>
      </c>
      <c r="L663" s="23" t="str">
        <f t="shared" si="60"/>
        <v/>
      </c>
      <c r="M663" s="24" t="str">
        <f t="shared" si="61"/>
        <v/>
      </c>
      <c r="N663" s="15" t="str">
        <f t="shared" si="62"/>
        <v/>
      </c>
      <c r="O663" s="23" t="str">
        <f t="shared" si="63"/>
        <v/>
      </c>
      <c r="P663" s="23" t="str">
        <f>IF(B663="","",
IF(NOT(ISNUMBER(H663)),"Vắng",
IF(C663=1,IF(INDEX(Source!$A$1:$Q$1000,MATCH('Chi tiết'!B663,Source!$B$1:$B$1000,0),16)&lt;'Báo cáo'!$C$5,"Đi làm","Chốt trễ"),
IF(AND(C663=2,O663="Chốt trễ"),IF(INDEX(Source!$A$1:$Q$1000,MATCH('Chi tiết'!B663,Source!$B$1:$B$1000,0)+1,16)&lt;'Báo cáo'!$C$5,"Đi làm","Chốt trễ"),
IF(AND(C663=12,O663="Đi làm"),IF(INDEX(Source!$A$1:$Q$1000,MATCH('Chi tiết'!B663,Source!$B$1:$B$1000,0)+COUNTIFS(Source!$B$1:$B$1000,B663,Source!$Q$1:$Q$1000,"Sáng"),16)&lt;'Báo cáo'!$C$5,"Đi làm","Chốt trễ"),IF(O663="Chốt trễ",IF(INDEX(Source!$A$1:$Q$1000,MATCH('Chi tiết'!B663,Source!$B$1:$B$1000,0)+1,16)&lt;'Báo cáo'!$C$5,"Đi làm","Chốt trễ"),IF(INDEX(Source!$A$1:$Q$1000,MATCH('Chi tiết'!B663,Source!$B$1:$B$1000,0)+COUNTIFS(Source!$B$1:$B$1000,B663,Source!$Q$1:$Q$1000,"Sáng"),16)&lt;'Báo cáo'!$C$5,"Đi làm","Chốt trễ")))))))</f>
        <v/>
      </c>
      <c r="Q663" s="23" t="str">
        <f t="shared" si="64"/>
        <v/>
      </c>
      <c r="R663" s="14" t="str">
        <f t="shared" si="65"/>
        <v/>
      </c>
      <c r="S663" t="str">
        <f>IF(OR(_xlfn.NUMBERVALUE(E663)&gt;='Báo cáo'!$C$6,_xlfn.NUMBERVALUE(I663)&gt;='Báo cáo'!$C$6),CONCATENATE(_xlfn.NUMBERVALUE(E663),"/",_xlfn.NUMBERVALUE(I663)),"")</f>
        <v/>
      </c>
      <c r="T663" t="str">
        <f>IF(Q663="Vắng","",IF(M663&lt;='Báo cáo'!$C$7,M663,""))</f>
        <v/>
      </c>
      <c r="U663" t="str">
        <f ca="1">IF(COUNTIFS(Source!$B$1:$B$1000,'Chi tiết'!B663,Source!$S$1:$S$1000,"Có")=0,"",INDEX(Source!$A$1:$S$1000,MATCH('Chi tiết'!B663,Source!$B$1:$B$1000,0)-1+MATCH("Có",INDIRECT("Source!S"&amp;MATCH('Chi tiết'!B663,Source!$B$1:$B$1000,0)&amp;":S"&amp;MATCH('Chi tiết'!B663,Source!$B$1:$B$1000,0)+COUNTIF(Source!$B$1:$B$1000,'Chi tiết'!B663)),0),1))</f>
        <v/>
      </c>
      <c r="V663" s="2" t="str">
        <f>IF(B661="","",IF(N663&lt;='Báo cáo'!$C$9,N663,""))</f>
        <v/>
      </c>
    </row>
    <row r="664" spans="1:22" x14ac:dyDescent="0.25">
      <c r="A664" t="str">
        <v/>
      </c>
      <c r="B664" t="str">
        <v/>
      </c>
      <c r="C664" s="21" t="str">
        <v/>
      </c>
      <c r="D664" s="21" t="str">
        <v/>
      </c>
      <c r="E664" s="21" t="str">
        <v/>
      </c>
      <c r="F664" s="21" t="str">
        <v/>
      </c>
      <c r="G664" s="21" t="str">
        <v/>
      </c>
      <c r="H664" s="21" t="str">
        <v/>
      </c>
      <c r="I664" s="21" t="str">
        <v/>
      </c>
      <c r="J664" s="21" t="str">
        <v/>
      </c>
      <c r="K664" s="21" t="str">
        <v/>
      </c>
      <c r="L664" s="23" t="str">
        <f t="shared" si="60"/>
        <v/>
      </c>
      <c r="M664" s="24" t="str">
        <f t="shared" si="61"/>
        <v/>
      </c>
      <c r="N664" s="15" t="str">
        <f t="shared" si="62"/>
        <v/>
      </c>
      <c r="O664" s="23" t="str">
        <f t="shared" si="63"/>
        <v/>
      </c>
      <c r="P664" s="23" t="str">
        <f>IF(B664="","",
IF(NOT(ISNUMBER(H664)),"Vắng",
IF(C664=1,IF(INDEX(Source!$A$1:$Q$1000,MATCH('Chi tiết'!B664,Source!$B$1:$B$1000,0),16)&lt;'Báo cáo'!$C$5,"Đi làm","Chốt trễ"),
IF(AND(C664=2,O664="Chốt trễ"),IF(INDEX(Source!$A$1:$Q$1000,MATCH('Chi tiết'!B664,Source!$B$1:$B$1000,0)+1,16)&lt;'Báo cáo'!$C$5,"Đi làm","Chốt trễ"),
IF(AND(C664=12,O664="Đi làm"),IF(INDEX(Source!$A$1:$Q$1000,MATCH('Chi tiết'!B664,Source!$B$1:$B$1000,0)+COUNTIFS(Source!$B$1:$B$1000,B664,Source!$Q$1:$Q$1000,"Sáng"),16)&lt;'Báo cáo'!$C$5,"Đi làm","Chốt trễ"),IF(O664="Chốt trễ",IF(INDEX(Source!$A$1:$Q$1000,MATCH('Chi tiết'!B664,Source!$B$1:$B$1000,0)+1,16)&lt;'Báo cáo'!$C$5,"Đi làm","Chốt trễ"),IF(INDEX(Source!$A$1:$Q$1000,MATCH('Chi tiết'!B664,Source!$B$1:$B$1000,0)+COUNTIFS(Source!$B$1:$B$1000,B664,Source!$Q$1:$Q$1000,"Sáng"),16)&lt;'Báo cáo'!$C$5,"Đi làm","Chốt trễ")))))))</f>
        <v/>
      </c>
      <c r="Q664" s="23" t="str">
        <f t="shared" si="64"/>
        <v/>
      </c>
      <c r="R664" s="14" t="str">
        <f t="shared" si="65"/>
        <v/>
      </c>
      <c r="S664" t="str">
        <f>IF(OR(_xlfn.NUMBERVALUE(E664)&gt;='Báo cáo'!$C$6,_xlfn.NUMBERVALUE(I664)&gt;='Báo cáo'!$C$6),CONCATENATE(_xlfn.NUMBERVALUE(E664),"/",_xlfn.NUMBERVALUE(I664)),"")</f>
        <v/>
      </c>
      <c r="T664" t="str">
        <f>IF(Q664="Vắng","",IF(M664&lt;='Báo cáo'!$C$7,M664,""))</f>
        <v/>
      </c>
      <c r="U664" t="str">
        <f ca="1">IF(COUNTIFS(Source!$B$1:$B$1000,'Chi tiết'!B664,Source!$S$1:$S$1000,"Có")=0,"",INDEX(Source!$A$1:$S$1000,MATCH('Chi tiết'!B664,Source!$B$1:$B$1000,0)-1+MATCH("Có",INDIRECT("Source!S"&amp;MATCH('Chi tiết'!B664,Source!$B$1:$B$1000,0)&amp;":S"&amp;MATCH('Chi tiết'!B664,Source!$B$1:$B$1000,0)+COUNTIF(Source!$B$1:$B$1000,'Chi tiết'!B664)),0),1))</f>
        <v/>
      </c>
      <c r="V664" s="2" t="str">
        <f>IF(B662="","",IF(N664&lt;='Báo cáo'!$C$9,N664,""))</f>
        <v/>
      </c>
    </row>
    <row r="665" spans="1:22" x14ac:dyDescent="0.25">
      <c r="A665" t="str">
        <v/>
      </c>
      <c r="B665" t="str">
        <v/>
      </c>
      <c r="C665" s="21" t="str">
        <v/>
      </c>
      <c r="D665" s="21" t="str">
        <v/>
      </c>
      <c r="E665" s="21" t="str">
        <v/>
      </c>
      <c r="F665" s="21" t="str">
        <v/>
      </c>
      <c r="G665" s="21" t="str">
        <v/>
      </c>
      <c r="H665" s="21" t="str">
        <v/>
      </c>
      <c r="I665" s="21" t="str">
        <v/>
      </c>
      <c r="J665" s="21" t="str">
        <v/>
      </c>
      <c r="K665" s="21" t="str">
        <v/>
      </c>
      <c r="L665" s="23" t="str">
        <f t="shared" si="60"/>
        <v/>
      </c>
      <c r="M665" s="24" t="str">
        <f t="shared" si="61"/>
        <v/>
      </c>
      <c r="N665" s="15" t="str">
        <f t="shared" si="62"/>
        <v/>
      </c>
      <c r="O665" s="23" t="str">
        <f t="shared" si="63"/>
        <v/>
      </c>
      <c r="P665" s="23" t="str">
        <f>IF(B665="","",
IF(NOT(ISNUMBER(H665)),"Vắng",
IF(C665=1,IF(INDEX(Source!$A$1:$Q$1000,MATCH('Chi tiết'!B665,Source!$B$1:$B$1000,0),16)&lt;'Báo cáo'!$C$5,"Đi làm","Chốt trễ"),
IF(AND(C665=2,O665="Chốt trễ"),IF(INDEX(Source!$A$1:$Q$1000,MATCH('Chi tiết'!B665,Source!$B$1:$B$1000,0)+1,16)&lt;'Báo cáo'!$C$5,"Đi làm","Chốt trễ"),
IF(AND(C665=12,O665="Đi làm"),IF(INDEX(Source!$A$1:$Q$1000,MATCH('Chi tiết'!B665,Source!$B$1:$B$1000,0)+COUNTIFS(Source!$B$1:$B$1000,B665,Source!$Q$1:$Q$1000,"Sáng"),16)&lt;'Báo cáo'!$C$5,"Đi làm","Chốt trễ"),IF(O665="Chốt trễ",IF(INDEX(Source!$A$1:$Q$1000,MATCH('Chi tiết'!B665,Source!$B$1:$B$1000,0)+1,16)&lt;'Báo cáo'!$C$5,"Đi làm","Chốt trễ"),IF(INDEX(Source!$A$1:$Q$1000,MATCH('Chi tiết'!B665,Source!$B$1:$B$1000,0)+COUNTIFS(Source!$B$1:$B$1000,B665,Source!$Q$1:$Q$1000,"Sáng"),16)&lt;'Báo cáo'!$C$5,"Đi làm","Chốt trễ")))))))</f>
        <v/>
      </c>
      <c r="Q665" s="23" t="str">
        <f t="shared" si="64"/>
        <v/>
      </c>
      <c r="R665" s="14" t="str">
        <f t="shared" si="65"/>
        <v/>
      </c>
      <c r="S665" t="str">
        <f>IF(OR(_xlfn.NUMBERVALUE(E665)&gt;='Báo cáo'!$C$6,_xlfn.NUMBERVALUE(I665)&gt;='Báo cáo'!$C$6),CONCATENATE(_xlfn.NUMBERVALUE(E665),"/",_xlfn.NUMBERVALUE(I665)),"")</f>
        <v/>
      </c>
      <c r="T665" t="str">
        <f>IF(Q665="Vắng","",IF(M665&lt;='Báo cáo'!$C$7,M665,""))</f>
        <v/>
      </c>
      <c r="U665" t="str">
        <f ca="1">IF(COUNTIFS(Source!$B$1:$B$1000,'Chi tiết'!B665,Source!$S$1:$S$1000,"Có")=0,"",INDEX(Source!$A$1:$S$1000,MATCH('Chi tiết'!B665,Source!$B$1:$B$1000,0)-1+MATCH("Có",INDIRECT("Source!S"&amp;MATCH('Chi tiết'!B665,Source!$B$1:$B$1000,0)&amp;":S"&amp;MATCH('Chi tiết'!B665,Source!$B$1:$B$1000,0)+COUNTIF(Source!$B$1:$B$1000,'Chi tiết'!B665)),0),1))</f>
        <v/>
      </c>
      <c r="V665" s="2" t="str">
        <f>IF(B663="","",IF(N665&lt;='Báo cáo'!$C$9,N665,""))</f>
        <v/>
      </c>
    </row>
    <row r="666" spans="1:22" x14ac:dyDescent="0.25">
      <c r="A666" t="str">
        <v/>
      </c>
      <c r="B666" t="str">
        <v/>
      </c>
      <c r="C666" s="21" t="str">
        <v/>
      </c>
      <c r="D666" s="21" t="str">
        <v/>
      </c>
      <c r="E666" s="21" t="str">
        <v/>
      </c>
      <c r="F666" s="21" t="str">
        <v/>
      </c>
      <c r="G666" s="21" t="str">
        <v/>
      </c>
      <c r="H666" s="21" t="str">
        <v/>
      </c>
      <c r="I666" s="21" t="str">
        <v/>
      </c>
      <c r="J666" s="21" t="str">
        <v/>
      </c>
      <c r="K666" s="21" t="str">
        <v/>
      </c>
      <c r="L666" s="23" t="str">
        <f t="shared" si="60"/>
        <v/>
      </c>
      <c r="M666" s="24" t="str">
        <f t="shared" si="61"/>
        <v/>
      </c>
      <c r="N666" s="15" t="str">
        <f t="shared" si="62"/>
        <v/>
      </c>
      <c r="O666" s="23" t="str">
        <f t="shared" si="63"/>
        <v/>
      </c>
      <c r="P666" s="23" t="str">
        <f>IF(B666="","",
IF(NOT(ISNUMBER(H666)),"Vắng",
IF(C666=1,IF(INDEX(Source!$A$1:$Q$1000,MATCH('Chi tiết'!B666,Source!$B$1:$B$1000,0),16)&lt;'Báo cáo'!$C$5,"Đi làm","Chốt trễ"),
IF(AND(C666=2,O666="Chốt trễ"),IF(INDEX(Source!$A$1:$Q$1000,MATCH('Chi tiết'!B666,Source!$B$1:$B$1000,0)+1,16)&lt;'Báo cáo'!$C$5,"Đi làm","Chốt trễ"),
IF(AND(C666=12,O666="Đi làm"),IF(INDEX(Source!$A$1:$Q$1000,MATCH('Chi tiết'!B666,Source!$B$1:$B$1000,0)+COUNTIFS(Source!$B$1:$B$1000,B666,Source!$Q$1:$Q$1000,"Sáng"),16)&lt;'Báo cáo'!$C$5,"Đi làm","Chốt trễ"),IF(O666="Chốt trễ",IF(INDEX(Source!$A$1:$Q$1000,MATCH('Chi tiết'!B666,Source!$B$1:$B$1000,0)+1,16)&lt;'Báo cáo'!$C$5,"Đi làm","Chốt trễ"),IF(INDEX(Source!$A$1:$Q$1000,MATCH('Chi tiết'!B666,Source!$B$1:$B$1000,0)+COUNTIFS(Source!$B$1:$B$1000,B666,Source!$Q$1:$Q$1000,"Sáng"),16)&lt;'Báo cáo'!$C$5,"Đi làm","Chốt trễ")))))))</f>
        <v/>
      </c>
      <c r="Q666" s="23" t="str">
        <f t="shared" si="64"/>
        <v/>
      </c>
      <c r="R666" s="14" t="str">
        <f t="shared" si="65"/>
        <v/>
      </c>
      <c r="S666" t="str">
        <f>IF(OR(_xlfn.NUMBERVALUE(E666)&gt;='Báo cáo'!$C$6,_xlfn.NUMBERVALUE(I666)&gt;='Báo cáo'!$C$6),CONCATENATE(_xlfn.NUMBERVALUE(E666),"/",_xlfn.NUMBERVALUE(I666)),"")</f>
        <v/>
      </c>
      <c r="T666" t="str">
        <f>IF(Q666="Vắng","",IF(M666&lt;='Báo cáo'!$C$7,M666,""))</f>
        <v/>
      </c>
      <c r="U666" t="str">
        <f ca="1">IF(COUNTIFS(Source!$B$1:$B$1000,'Chi tiết'!B666,Source!$S$1:$S$1000,"Có")=0,"",INDEX(Source!$A$1:$S$1000,MATCH('Chi tiết'!B666,Source!$B$1:$B$1000,0)-1+MATCH("Có",INDIRECT("Source!S"&amp;MATCH('Chi tiết'!B666,Source!$B$1:$B$1000,0)&amp;":S"&amp;MATCH('Chi tiết'!B666,Source!$B$1:$B$1000,0)+COUNTIF(Source!$B$1:$B$1000,'Chi tiết'!B666)),0),1))</f>
        <v/>
      </c>
      <c r="V666" s="2" t="str">
        <f>IF(B664="","",IF(N666&lt;='Báo cáo'!$C$9,N666,""))</f>
        <v/>
      </c>
    </row>
    <row r="667" spans="1:22" x14ac:dyDescent="0.25">
      <c r="A667" t="str">
        <v/>
      </c>
      <c r="B667" t="str">
        <v/>
      </c>
      <c r="C667" s="21" t="str">
        <v/>
      </c>
      <c r="D667" s="21" t="str">
        <v/>
      </c>
      <c r="E667" s="21" t="str">
        <v/>
      </c>
      <c r="F667" s="21" t="str">
        <v/>
      </c>
      <c r="G667" s="21" t="str">
        <v/>
      </c>
      <c r="H667" s="21" t="str">
        <v/>
      </c>
      <c r="I667" s="21" t="str">
        <v/>
      </c>
      <c r="J667" s="21" t="str">
        <v/>
      </c>
      <c r="K667" s="21" t="str">
        <v/>
      </c>
      <c r="L667" s="23" t="str">
        <f t="shared" si="60"/>
        <v/>
      </c>
      <c r="M667" s="24" t="str">
        <f t="shared" si="61"/>
        <v/>
      </c>
      <c r="N667" s="15" t="str">
        <f t="shared" si="62"/>
        <v/>
      </c>
      <c r="O667" s="23" t="str">
        <f t="shared" si="63"/>
        <v/>
      </c>
      <c r="P667" s="23" t="str">
        <f>IF(B667="","",
IF(NOT(ISNUMBER(H667)),"Vắng",
IF(C667=1,IF(INDEX(Source!$A$1:$Q$1000,MATCH('Chi tiết'!B667,Source!$B$1:$B$1000,0),16)&lt;'Báo cáo'!$C$5,"Đi làm","Chốt trễ"),
IF(AND(C667=2,O667="Chốt trễ"),IF(INDEX(Source!$A$1:$Q$1000,MATCH('Chi tiết'!B667,Source!$B$1:$B$1000,0)+1,16)&lt;'Báo cáo'!$C$5,"Đi làm","Chốt trễ"),
IF(AND(C667=12,O667="Đi làm"),IF(INDEX(Source!$A$1:$Q$1000,MATCH('Chi tiết'!B667,Source!$B$1:$B$1000,0)+COUNTIFS(Source!$B$1:$B$1000,B667,Source!$Q$1:$Q$1000,"Sáng"),16)&lt;'Báo cáo'!$C$5,"Đi làm","Chốt trễ"),IF(O667="Chốt trễ",IF(INDEX(Source!$A$1:$Q$1000,MATCH('Chi tiết'!B667,Source!$B$1:$B$1000,0)+1,16)&lt;'Báo cáo'!$C$5,"Đi làm","Chốt trễ"),IF(INDEX(Source!$A$1:$Q$1000,MATCH('Chi tiết'!B667,Source!$B$1:$B$1000,0)+COUNTIFS(Source!$B$1:$B$1000,B667,Source!$Q$1:$Q$1000,"Sáng"),16)&lt;'Báo cáo'!$C$5,"Đi làm","Chốt trễ")))))))</f>
        <v/>
      </c>
      <c r="Q667" s="23" t="str">
        <f t="shared" si="64"/>
        <v/>
      </c>
      <c r="R667" s="14" t="str">
        <f t="shared" si="65"/>
        <v/>
      </c>
      <c r="S667" t="str">
        <f>IF(OR(_xlfn.NUMBERVALUE(E667)&gt;='Báo cáo'!$C$6,_xlfn.NUMBERVALUE(I667)&gt;='Báo cáo'!$C$6),CONCATENATE(_xlfn.NUMBERVALUE(E667),"/",_xlfn.NUMBERVALUE(I667)),"")</f>
        <v/>
      </c>
      <c r="T667" t="str">
        <f>IF(Q667="Vắng","",IF(M667&lt;='Báo cáo'!$C$7,M667,""))</f>
        <v/>
      </c>
      <c r="U667" t="str">
        <f ca="1">IF(COUNTIFS(Source!$B$1:$B$1000,'Chi tiết'!B667,Source!$S$1:$S$1000,"Có")=0,"",INDEX(Source!$A$1:$S$1000,MATCH('Chi tiết'!B667,Source!$B$1:$B$1000,0)-1+MATCH("Có",INDIRECT("Source!S"&amp;MATCH('Chi tiết'!B667,Source!$B$1:$B$1000,0)&amp;":S"&amp;MATCH('Chi tiết'!B667,Source!$B$1:$B$1000,0)+COUNTIF(Source!$B$1:$B$1000,'Chi tiết'!B667)),0),1))</f>
        <v/>
      </c>
      <c r="V667" s="2" t="str">
        <f>IF(B665="","",IF(N667&lt;='Báo cáo'!$C$9,N667,""))</f>
        <v/>
      </c>
    </row>
    <row r="668" spans="1:22" x14ac:dyDescent="0.25">
      <c r="A668" t="str">
        <v/>
      </c>
      <c r="B668" t="str">
        <v/>
      </c>
      <c r="C668" s="21" t="str">
        <v/>
      </c>
      <c r="D668" s="21" t="str">
        <v/>
      </c>
      <c r="E668" s="21" t="str">
        <v/>
      </c>
      <c r="F668" s="21" t="str">
        <v/>
      </c>
      <c r="G668" s="21" t="str">
        <v/>
      </c>
      <c r="H668" s="21" t="str">
        <v/>
      </c>
      <c r="I668" s="21" t="str">
        <v/>
      </c>
      <c r="J668" s="21" t="str">
        <v/>
      </c>
      <c r="K668" s="21" t="str">
        <v/>
      </c>
      <c r="L668" s="23" t="str">
        <f t="shared" si="60"/>
        <v/>
      </c>
      <c r="M668" s="24" t="str">
        <f t="shared" si="61"/>
        <v/>
      </c>
      <c r="N668" s="15" t="str">
        <f t="shared" si="62"/>
        <v/>
      </c>
      <c r="O668" s="23" t="str">
        <f t="shared" si="63"/>
        <v/>
      </c>
      <c r="P668" s="23" t="str">
        <f>IF(B668="","",
IF(NOT(ISNUMBER(H668)),"Vắng",
IF(C668=1,IF(INDEX(Source!$A$1:$Q$1000,MATCH('Chi tiết'!B668,Source!$B$1:$B$1000,0),16)&lt;'Báo cáo'!$C$5,"Đi làm","Chốt trễ"),
IF(AND(C668=2,O668="Chốt trễ"),IF(INDEX(Source!$A$1:$Q$1000,MATCH('Chi tiết'!B668,Source!$B$1:$B$1000,0)+1,16)&lt;'Báo cáo'!$C$5,"Đi làm","Chốt trễ"),
IF(AND(C668=12,O668="Đi làm"),IF(INDEX(Source!$A$1:$Q$1000,MATCH('Chi tiết'!B668,Source!$B$1:$B$1000,0)+COUNTIFS(Source!$B$1:$B$1000,B668,Source!$Q$1:$Q$1000,"Sáng"),16)&lt;'Báo cáo'!$C$5,"Đi làm","Chốt trễ"),IF(O668="Chốt trễ",IF(INDEX(Source!$A$1:$Q$1000,MATCH('Chi tiết'!B668,Source!$B$1:$B$1000,0)+1,16)&lt;'Báo cáo'!$C$5,"Đi làm","Chốt trễ"),IF(INDEX(Source!$A$1:$Q$1000,MATCH('Chi tiết'!B668,Source!$B$1:$B$1000,0)+COUNTIFS(Source!$B$1:$B$1000,B668,Source!$Q$1:$Q$1000,"Sáng"),16)&lt;'Báo cáo'!$C$5,"Đi làm","Chốt trễ")))))))</f>
        <v/>
      </c>
      <c r="Q668" s="23" t="str">
        <f t="shared" si="64"/>
        <v/>
      </c>
      <c r="R668" s="14" t="str">
        <f t="shared" si="65"/>
        <v/>
      </c>
      <c r="S668" t="str">
        <f>IF(OR(_xlfn.NUMBERVALUE(E668)&gt;='Báo cáo'!$C$6,_xlfn.NUMBERVALUE(I668)&gt;='Báo cáo'!$C$6),CONCATENATE(_xlfn.NUMBERVALUE(E668),"/",_xlfn.NUMBERVALUE(I668)),"")</f>
        <v/>
      </c>
      <c r="T668" t="str">
        <f>IF(Q668="Vắng","",IF(M668&lt;='Báo cáo'!$C$7,M668,""))</f>
        <v/>
      </c>
      <c r="U668" t="str">
        <f ca="1">IF(COUNTIFS(Source!$B$1:$B$1000,'Chi tiết'!B668,Source!$S$1:$S$1000,"Có")=0,"",INDEX(Source!$A$1:$S$1000,MATCH('Chi tiết'!B668,Source!$B$1:$B$1000,0)-1+MATCH("Có",INDIRECT("Source!S"&amp;MATCH('Chi tiết'!B668,Source!$B$1:$B$1000,0)&amp;":S"&amp;MATCH('Chi tiết'!B668,Source!$B$1:$B$1000,0)+COUNTIF(Source!$B$1:$B$1000,'Chi tiết'!B668)),0),1))</f>
        <v/>
      </c>
      <c r="V668" s="2" t="str">
        <f>IF(B666="","",IF(N668&lt;='Báo cáo'!$C$9,N668,""))</f>
        <v/>
      </c>
    </row>
    <row r="669" spans="1:22" x14ac:dyDescent="0.25">
      <c r="A669" t="str">
        <v/>
      </c>
      <c r="B669" t="str">
        <v/>
      </c>
      <c r="C669" s="21" t="str">
        <v/>
      </c>
      <c r="D669" s="21" t="str">
        <v/>
      </c>
      <c r="E669" s="21" t="str">
        <v/>
      </c>
      <c r="F669" s="21" t="str">
        <v/>
      </c>
      <c r="G669" s="21" t="str">
        <v/>
      </c>
      <c r="H669" s="21" t="str">
        <v/>
      </c>
      <c r="I669" s="21" t="str">
        <v/>
      </c>
      <c r="J669" s="21" t="str">
        <v/>
      </c>
      <c r="K669" s="21" t="str">
        <v/>
      </c>
      <c r="L669" s="23" t="str">
        <f t="shared" si="60"/>
        <v/>
      </c>
      <c r="M669" s="24" t="str">
        <f t="shared" si="61"/>
        <v/>
      </c>
      <c r="N669" s="15" t="str">
        <f t="shared" si="62"/>
        <v/>
      </c>
      <c r="O669" s="23" t="str">
        <f t="shared" si="63"/>
        <v/>
      </c>
      <c r="P669" s="23" t="str">
        <f>IF(B669="","",
IF(NOT(ISNUMBER(H669)),"Vắng",
IF(C669=1,IF(INDEX(Source!$A$1:$Q$1000,MATCH('Chi tiết'!B669,Source!$B$1:$B$1000,0),16)&lt;'Báo cáo'!$C$5,"Đi làm","Chốt trễ"),
IF(AND(C669=2,O669="Chốt trễ"),IF(INDEX(Source!$A$1:$Q$1000,MATCH('Chi tiết'!B669,Source!$B$1:$B$1000,0)+1,16)&lt;'Báo cáo'!$C$5,"Đi làm","Chốt trễ"),
IF(AND(C669=12,O669="Đi làm"),IF(INDEX(Source!$A$1:$Q$1000,MATCH('Chi tiết'!B669,Source!$B$1:$B$1000,0)+COUNTIFS(Source!$B$1:$B$1000,B669,Source!$Q$1:$Q$1000,"Sáng"),16)&lt;'Báo cáo'!$C$5,"Đi làm","Chốt trễ"),IF(O669="Chốt trễ",IF(INDEX(Source!$A$1:$Q$1000,MATCH('Chi tiết'!B669,Source!$B$1:$B$1000,0)+1,16)&lt;'Báo cáo'!$C$5,"Đi làm","Chốt trễ"),IF(INDEX(Source!$A$1:$Q$1000,MATCH('Chi tiết'!B669,Source!$B$1:$B$1000,0)+COUNTIFS(Source!$B$1:$B$1000,B669,Source!$Q$1:$Q$1000,"Sáng"),16)&lt;'Báo cáo'!$C$5,"Đi làm","Chốt trễ")))))))</f>
        <v/>
      </c>
      <c r="Q669" s="23" t="str">
        <f t="shared" si="64"/>
        <v/>
      </c>
      <c r="R669" s="14" t="str">
        <f t="shared" si="65"/>
        <v/>
      </c>
      <c r="S669" t="str">
        <f>IF(OR(_xlfn.NUMBERVALUE(E669)&gt;='Báo cáo'!$C$6,_xlfn.NUMBERVALUE(I669)&gt;='Báo cáo'!$C$6),CONCATENATE(_xlfn.NUMBERVALUE(E669),"/",_xlfn.NUMBERVALUE(I669)),"")</f>
        <v/>
      </c>
      <c r="T669" t="str">
        <f>IF(Q669="Vắng","",IF(M669&lt;='Báo cáo'!$C$7,M669,""))</f>
        <v/>
      </c>
      <c r="U669" t="str">
        <f ca="1">IF(COUNTIFS(Source!$B$1:$B$1000,'Chi tiết'!B669,Source!$S$1:$S$1000,"Có")=0,"",INDEX(Source!$A$1:$S$1000,MATCH('Chi tiết'!B669,Source!$B$1:$B$1000,0)-1+MATCH("Có",INDIRECT("Source!S"&amp;MATCH('Chi tiết'!B669,Source!$B$1:$B$1000,0)&amp;":S"&amp;MATCH('Chi tiết'!B669,Source!$B$1:$B$1000,0)+COUNTIF(Source!$B$1:$B$1000,'Chi tiết'!B669)),0),1))</f>
        <v/>
      </c>
      <c r="V669" s="2" t="str">
        <f>IF(B667="","",IF(N669&lt;='Báo cáo'!$C$9,N669,""))</f>
        <v/>
      </c>
    </row>
    <row r="670" spans="1:22" x14ac:dyDescent="0.25">
      <c r="A670" t="str">
        <v/>
      </c>
      <c r="B670" t="str">
        <v/>
      </c>
      <c r="C670" s="21" t="str">
        <v/>
      </c>
      <c r="D670" s="21" t="str">
        <v/>
      </c>
      <c r="E670" s="21" t="str">
        <v/>
      </c>
      <c r="F670" s="21" t="str">
        <v/>
      </c>
      <c r="G670" s="21" t="str">
        <v/>
      </c>
      <c r="H670" s="21" t="str">
        <v/>
      </c>
      <c r="I670" s="21" t="str">
        <v/>
      </c>
      <c r="J670" s="21" t="str">
        <v/>
      </c>
      <c r="K670" s="21" t="str">
        <v/>
      </c>
      <c r="L670" s="23" t="str">
        <f t="shared" si="60"/>
        <v/>
      </c>
      <c r="M670" s="24" t="str">
        <f t="shared" si="61"/>
        <v/>
      </c>
      <c r="N670" s="15" t="str">
        <f t="shared" si="62"/>
        <v/>
      </c>
      <c r="O670" s="23" t="str">
        <f t="shared" si="63"/>
        <v/>
      </c>
      <c r="P670" s="23" t="str">
        <f>IF(B670="","",
IF(NOT(ISNUMBER(H670)),"Vắng",
IF(C670=1,IF(INDEX(Source!$A$1:$Q$1000,MATCH('Chi tiết'!B670,Source!$B$1:$B$1000,0),16)&lt;'Báo cáo'!$C$5,"Đi làm","Chốt trễ"),
IF(AND(C670=2,O670="Chốt trễ"),IF(INDEX(Source!$A$1:$Q$1000,MATCH('Chi tiết'!B670,Source!$B$1:$B$1000,0)+1,16)&lt;'Báo cáo'!$C$5,"Đi làm","Chốt trễ"),
IF(AND(C670=12,O670="Đi làm"),IF(INDEX(Source!$A$1:$Q$1000,MATCH('Chi tiết'!B670,Source!$B$1:$B$1000,0)+COUNTIFS(Source!$B$1:$B$1000,B670,Source!$Q$1:$Q$1000,"Sáng"),16)&lt;'Báo cáo'!$C$5,"Đi làm","Chốt trễ"),IF(O670="Chốt trễ",IF(INDEX(Source!$A$1:$Q$1000,MATCH('Chi tiết'!B670,Source!$B$1:$B$1000,0)+1,16)&lt;'Báo cáo'!$C$5,"Đi làm","Chốt trễ"),IF(INDEX(Source!$A$1:$Q$1000,MATCH('Chi tiết'!B670,Source!$B$1:$B$1000,0)+COUNTIFS(Source!$B$1:$B$1000,B670,Source!$Q$1:$Q$1000,"Sáng"),16)&lt;'Báo cáo'!$C$5,"Đi làm","Chốt trễ")))))))</f>
        <v/>
      </c>
      <c r="Q670" s="23" t="str">
        <f t="shared" si="64"/>
        <v/>
      </c>
      <c r="R670" s="14" t="str">
        <f t="shared" si="65"/>
        <v/>
      </c>
      <c r="S670" t="str">
        <f>IF(OR(_xlfn.NUMBERVALUE(E670)&gt;='Báo cáo'!$C$6,_xlfn.NUMBERVALUE(I670)&gt;='Báo cáo'!$C$6),CONCATENATE(_xlfn.NUMBERVALUE(E670),"/",_xlfn.NUMBERVALUE(I670)),"")</f>
        <v/>
      </c>
      <c r="T670" t="str">
        <f>IF(Q670="Vắng","",IF(M670&lt;='Báo cáo'!$C$7,M670,""))</f>
        <v/>
      </c>
      <c r="U670" t="str">
        <f ca="1">IF(COUNTIFS(Source!$B$1:$B$1000,'Chi tiết'!B670,Source!$S$1:$S$1000,"Có")=0,"",INDEX(Source!$A$1:$S$1000,MATCH('Chi tiết'!B670,Source!$B$1:$B$1000,0)-1+MATCH("Có",INDIRECT("Source!S"&amp;MATCH('Chi tiết'!B670,Source!$B$1:$B$1000,0)&amp;":S"&amp;MATCH('Chi tiết'!B670,Source!$B$1:$B$1000,0)+COUNTIF(Source!$B$1:$B$1000,'Chi tiết'!B670)),0),1))</f>
        <v/>
      </c>
      <c r="V670" s="2" t="str">
        <f>IF(B668="","",IF(N670&lt;='Báo cáo'!$C$9,N670,""))</f>
        <v/>
      </c>
    </row>
    <row r="671" spans="1:22" x14ac:dyDescent="0.25">
      <c r="A671" t="str">
        <v/>
      </c>
      <c r="B671" t="str">
        <v/>
      </c>
      <c r="C671" s="21" t="str">
        <v/>
      </c>
      <c r="D671" s="21" t="str">
        <v/>
      </c>
      <c r="E671" s="21" t="str">
        <v/>
      </c>
      <c r="F671" s="21" t="str">
        <v/>
      </c>
      <c r="G671" s="21" t="str">
        <v/>
      </c>
      <c r="H671" s="21" t="str">
        <v/>
      </c>
      <c r="I671" s="21" t="str">
        <v/>
      </c>
      <c r="J671" s="21" t="str">
        <v/>
      </c>
      <c r="K671" s="21" t="str">
        <v/>
      </c>
      <c r="L671" s="23" t="str">
        <f t="shared" si="60"/>
        <v/>
      </c>
      <c r="M671" s="24" t="str">
        <f t="shared" si="61"/>
        <v/>
      </c>
      <c r="N671" s="15" t="str">
        <f t="shared" si="62"/>
        <v/>
      </c>
      <c r="O671" s="23" t="str">
        <f t="shared" si="63"/>
        <v/>
      </c>
      <c r="P671" s="23" t="str">
        <f>IF(B671="","",
IF(NOT(ISNUMBER(H671)),"Vắng",
IF(C671=1,IF(INDEX(Source!$A$1:$Q$1000,MATCH('Chi tiết'!B671,Source!$B$1:$B$1000,0),16)&lt;'Báo cáo'!$C$5,"Đi làm","Chốt trễ"),
IF(AND(C671=2,O671="Chốt trễ"),IF(INDEX(Source!$A$1:$Q$1000,MATCH('Chi tiết'!B671,Source!$B$1:$B$1000,0)+1,16)&lt;'Báo cáo'!$C$5,"Đi làm","Chốt trễ"),
IF(AND(C671=12,O671="Đi làm"),IF(INDEX(Source!$A$1:$Q$1000,MATCH('Chi tiết'!B671,Source!$B$1:$B$1000,0)+COUNTIFS(Source!$B$1:$B$1000,B671,Source!$Q$1:$Q$1000,"Sáng"),16)&lt;'Báo cáo'!$C$5,"Đi làm","Chốt trễ"),IF(O671="Chốt trễ",IF(INDEX(Source!$A$1:$Q$1000,MATCH('Chi tiết'!B671,Source!$B$1:$B$1000,0)+1,16)&lt;'Báo cáo'!$C$5,"Đi làm","Chốt trễ"),IF(INDEX(Source!$A$1:$Q$1000,MATCH('Chi tiết'!B671,Source!$B$1:$B$1000,0)+COUNTIFS(Source!$B$1:$B$1000,B671,Source!$Q$1:$Q$1000,"Sáng"),16)&lt;'Báo cáo'!$C$5,"Đi làm","Chốt trễ")))))))</f>
        <v/>
      </c>
      <c r="Q671" s="23" t="str">
        <f t="shared" si="64"/>
        <v/>
      </c>
      <c r="R671" s="14" t="str">
        <f t="shared" si="65"/>
        <v/>
      </c>
      <c r="S671" t="str">
        <f>IF(OR(_xlfn.NUMBERVALUE(E671)&gt;='Báo cáo'!$C$6,_xlfn.NUMBERVALUE(I671)&gt;='Báo cáo'!$C$6),CONCATENATE(_xlfn.NUMBERVALUE(E671),"/",_xlfn.NUMBERVALUE(I671)),"")</f>
        <v/>
      </c>
      <c r="T671" t="str">
        <f>IF(Q671="Vắng","",IF(M671&lt;='Báo cáo'!$C$7,M671,""))</f>
        <v/>
      </c>
      <c r="U671" t="str">
        <f ca="1">IF(COUNTIFS(Source!$B$1:$B$1000,'Chi tiết'!B671,Source!$S$1:$S$1000,"Có")=0,"",INDEX(Source!$A$1:$S$1000,MATCH('Chi tiết'!B671,Source!$B$1:$B$1000,0)-1+MATCH("Có",INDIRECT("Source!S"&amp;MATCH('Chi tiết'!B671,Source!$B$1:$B$1000,0)&amp;":S"&amp;MATCH('Chi tiết'!B671,Source!$B$1:$B$1000,0)+COUNTIF(Source!$B$1:$B$1000,'Chi tiết'!B671)),0),1))</f>
        <v/>
      </c>
      <c r="V671" s="2" t="str">
        <f>IF(B669="","",IF(N671&lt;='Báo cáo'!$C$9,N671,""))</f>
        <v/>
      </c>
    </row>
    <row r="672" spans="1:22" x14ac:dyDescent="0.25">
      <c r="A672" t="str">
        <v/>
      </c>
      <c r="B672" t="str">
        <v/>
      </c>
      <c r="C672" s="21" t="str">
        <v/>
      </c>
      <c r="D672" s="21" t="str">
        <v/>
      </c>
      <c r="E672" s="21" t="str">
        <v/>
      </c>
      <c r="F672" s="21" t="str">
        <v/>
      </c>
      <c r="G672" s="21" t="str">
        <v/>
      </c>
      <c r="H672" s="21" t="str">
        <v/>
      </c>
      <c r="I672" s="21" t="str">
        <v/>
      </c>
      <c r="J672" s="21" t="str">
        <v/>
      </c>
      <c r="K672" s="21" t="str">
        <v/>
      </c>
      <c r="L672" s="23" t="str">
        <f t="shared" si="60"/>
        <v/>
      </c>
      <c r="M672" s="24" t="str">
        <f t="shared" si="61"/>
        <v/>
      </c>
      <c r="N672" s="15" t="str">
        <f t="shared" si="62"/>
        <v/>
      </c>
      <c r="O672" s="23" t="str">
        <f t="shared" si="63"/>
        <v/>
      </c>
      <c r="P672" s="23" t="str">
        <f>IF(B672="","",
IF(NOT(ISNUMBER(H672)),"Vắng",
IF(C672=1,IF(INDEX(Source!$A$1:$Q$1000,MATCH('Chi tiết'!B672,Source!$B$1:$B$1000,0),16)&lt;'Báo cáo'!$C$5,"Đi làm","Chốt trễ"),
IF(AND(C672=2,O672="Chốt trễ"),IF(INDEX(Source!$A$1:$Q$1000,MATCH('Chi tiết'!B672,Source!$B$1:$B$1000,0)+1,16)&lt;'Báo cáo'!$C$5,"Đi làm","Chốt trễ"),
IF(AND(C672=12,O672="Đi làm"),IF(INDEX(Source!$A$1:$Q$1000,MATCH('Chi tiết'!B672,Source!$B$1:$B$1000,0)+COUNTIFS(Source!$B$1:$B$1000,B672,Source!$Q$1:$Q$1000,"Sáng"),16)&lt;'Báo cáo'!$C$5,"Đi làm","Chốt trễ"),IF(O672="Chốt trễ",IF(INDEX(Source!$A$1:$Q$1000,MATCH('Chi tiết'!B672,Source!$B$1:$B$1000,0)+1,16)&lt;'Báo cáo'!$C$5,"Đi làm","Chốt trễ"),IF(INDEX(Source!$A$1:$Q$1000,MATCH('Chi tiết'!B672,Source!$B$1:$B$1000,0)+COUNTIFS(Source!$B$1:$B$1000,B672,Source!$Q$1:$Q$1000,"Sáng"),16)&lt;'Báo cáo'!$C$5,"Đi làm","Chốt trễ")))))))</f>
        <v/>
      </c>
      <c r="Q672" s="23" t="str">
        <f t="shared" si="64"/>
        <v/>
      </c>
      <c r="R672" s="14" t="str">
        <f t="shared" si="65"/>
        <v/>
      </c>
      <c r="S672" t="str">
        <f>IF(OR(_xlfn.NUMBERVALUE(E672)&gt;='Báo cáo'!$C$6,_xlfn.NUMBERVALUE(I672)&gt;='Báo cáo'!$C$6),CONCATENATE(_xlfn.NUMBERVALUE(E672),"/",_xlfn.NUMBERVALUE(I672)),"")</f>
        <v/>
      </c>
      <c r="T672" t="str">
        <f>IF(Q672="Vắng","",IF(M672&lt;='Báo cáo'!$C$7,M672,""))</f>
        <v/>
      </c>
      <c r="U672" t="str">
        <f ca="1">IF(COUNTIFS(Source!$B$1:$B$1000,'Chi tiết'!B672,Source!$S$1:$S$1000,"Có")=0,"",INDEX(Source!$A$1:$S$1000,MATCH('Chi tiết'!B672,Source!$B$1:$B$1000,0)-1+MATCH("Có",INDIRECT("Source!S"&amp;MATCH('Chi tiết'!B672,Source!$B$1:$B$1000,0)&amp;":S"&amp;MATCH('Chi tiết'!B672,Source!$B$1:$B$1000,0)+COUNTIF(Source!$B$1:$B$1000,'Chi tiết'!B672)),0),1))</f>
        <v/>
      </c>
      <c r="V672" s="2" t="str">
        <f>IF(B670="","",IF(N672&lt;='Báo cáo'!$C$9,N672,""))</f>
        <v/>
      </c>
    </row>
    <row r="673" spans="1:22" x14ac:dyDescent="0.25">
      <c r="A673" t="str">
        <v/>
      </c>
      <c r="B673" t="str">
        <v/>
      </c>
      <c r="C673" s="21" t="str">
        <v/>
      </c>
      <c r="D673" s="21" t="str">
        <v/>
      </c>
      <c r="E673" s="21" t="str">
        <v/>
      </c>
      <c r="F673" s="21" t="str">
        <v/>
      </c>
      <c r="G673" s="21" t="str">
        <v/>
      </c>
      <c r="H673" s="21" t="str">
        <v/>
      </c>
      <c r="I673" s="21" t="str">
        <v/>
      </c>
      <c r="J673" s="21" t="str">
        <v/>
      </c>
      <c r="K673" s="21" t="str">
        <v/>
      </c>
      <c r="L673" s="23" t="str">
        <f t="shared" si="60"/>
        <v/>
      </c>
      <c r="M673" s="24" t="str">
        <f t="shared" si="61"/>
        <v/>
      </c>
      <c r="N673" s="15" t="str">
        <f t="shared" si="62"/>
        <v/>
      </c>
      <c r="O673" s="23" t="str">
        <f t="shared" si="63"/>
        <v/>
      </c>
      <c r="P673" s="23" t="str">
        <f>IF(B673="","",
IF(NOT(ISNUMBER(H673)),"Vắng",
IF(C673=1,IF(INDEX(Source!$A$1:$Q$1000,MATCH('Chi tiết'!B673,Source!$B$1:$B$1000,0),16)&lt;'Báo cáo'!$C$5,"Đi làm","Chốt trễ"),
IF(AND(C673=2,O673="Chốt trễ"),IF(INDEX(Source!$A$1:$Q$1000,MATCH('Chi tiết'!B673,Source!$B$1:$B$1000,0)+1,16)&lt;'Báo cáo'!$C$5,"Đi làm","Chốt trễ"),
IF(AND(C673=12,O673="Đi làm"),IF(INDEX(Source!$A$1:$Q$1000,MATCH('Chi tiết'!B673,Source!$B$1:$B$1000,0)+COUNTIFS(Source!$B$1:$B$1000,B673,Source!$Q$1:$Q$1000,"Sáng"),16)&lt;'Báo cáo'!$C$5,"Đi làm","Chốt trễ"),IF(O673="Chốt trễ",IF(INDEX(Source!$A$1:$Q$1000,MATCH('Chi tiết'!B673,Source!$B$1:$B$1000,0)+1,16)&lt;'Báo cáo'!$C$5,"Đi làm","Chốt trễ"),IF(INDEX(Source!$A$1:$Q$1000,MATCH('Chi tiết'!B673,Source!$B$1:$B$1000,0)+COUNTIFS(Source!$B$1:$B$1000,B673,Source!$Q$1:$Q$1000,"Sáng"),16)&lt;'Báo cáo'!$C$5,"Đi làm","Chốt trễ")))))))</f>
        <v/>
      </c>
      <c r="Q673" s="23" t="str">
        <f t="shared" si="64"/>
        <v/>
      </c>
      <c r="R673" s="14" t="str">
        <f t="shared" si="65"/>
        <v/>
      </c>
      <c r="S673" t="str">
        <f>IF(OR(_xlfn.NUMBERVALUE(E673)&gt;='Báo cáo'!$C$6,_xlfn.NUMBERVALUE(I673)&gt;='Báo cáo'!$C$6),CONCATENATE(_xlfn.NUMBERVALUE(E673),"/",_xlfn.NUMBERVALUE(I673)),"")</f>
        <v/>
      </c>
      <c r="T673" t="str">
        <f>IF(Q673="Vắng","",IF(M673&lt;='Báo cáo'!$C$7,M673,""))</f>
        <v/>
      </c>
      <c r="U673" t="str">
        <f ca="1">IF(COUNTIFS(Source!$B$1:$B$1000,'Chi tiết'!B673,Source!$S$1:$S$1000,"Có")=0,"",INDEX(Source!$A$1:$S$1000,MATCH('Chi tiết'!B673,Source!$B$1:$B$1000,0)-1+MATCH("Có",INDIRECT("Source!S"&amp;MATCH('Chi tiết'!B673,Source!$B$1:$B$1000,0)&amp;":S"&amp;MATCH('Chi tiết'!B673,Source!$B$1:$B$1000,0)+COUNTIF(Source!$B$1:$B$1000,'Chi tiết'!B673)),0),1))</f>
        <v/>
      </c>
      <c r="V673" s="2" t="str">
        <f>IF(B671="","",IF(N673&lt;='Báo cáo'!$C$9,N673,""))</f>
        <v/>
      </c>
    </row>
    <row r="674" spans="1:22" x14ac:dyDescent="0.25">
      <c r="A674" t="str">
        <v/>
      </c>
      <c r="B674" t="str">
        <v/>
      </c>
      <c r="C674" s="21" t="str">
        <v/>
      </c>
      <c r="D674" s="21" t="str">
        <v/>
      </c>
      <c r="E674" s="21" t="str">
        <v/>
      </c>
      <c r="F674" s="21" t="str">
        <v/>
      </c>
      <c r="G674" s="21" t="str">
        <v/>
      </c>
      <c r="H674" s="21" t="str">
        <v/>
      </c>
      <c r="I674" s="21" t="str">
        <v/>
      </c>
      <c r="J674" s="21" t="str">
        <v/>
      </c>
      <c r="K674" s="21" t="str">
        <v/>
      </c>
      <c r="L674" s="23" t="str">
        <f t="shared" si="60"/>
        <v/>
      </c>
      <c r="M674" s="24" t="str">
        <f t="shared" si="61"/>
        <v/>
      </c>
      <c r="N674" s="15" t="str">
        <f t="shared" si="62"/>
        <v/>
      </c>
      <c r="O674" s="23" t="str">
        <f t="shared" si="63"/>
        <v/>
      </c>
      <c r="P674" s="23" t="str">
        <f>IF(B674="","",
IF(NOT(ISNUMBER(H674)),"Vắng",
IF(C674=1,IF(INDEX(Source!$A$1:$Q$1000,MATCH('Chi tiết'!B674,Source!$B$1:$B$1000,0),16)&lt;'Báo cáo'!$C$5,"Đi làm","Chốt trễ"),
IF(AND(C674=2,O674="Chốt trễ"),IF(INDEX(Source!$A$1:$Q$1000,MATCH('Chi tiết'!B674,Source!$B$1:$B$1000,0)+1,16)&lt;'Báo cáo'!$C$5,"Đi làm","Chốt trễ"),
IF(AND(C674=12,O674="Đi làm"),IF(INDEX(Source!$A$1:$Q$1000,MATCH('Chi tiết'!B674,Source!$B$1:$B$1000,0)+COUNTIFS(Source!$B$1:$B$1000,B674,Source!$Q$1:$Q$1000,"Sáng"),16)&lt;'Báo cáo'!$C$5,"Đi làm","Chốt trễ"),IF(O674="Chốt trễ",IF(INDEX(Source!$A$1:$Q$1000,MATCH('Chi tiết'!B674,Source!$B$1:$B$1000,0)+1,16)&lt;'Báo cáo'!$C$5,"Đi làm","Chốt trễ"),IF(INDEX(Source!$A$1:$Q$1000,MATCH('Chi tiết'!B674,Source!$B$1:$B$1000,0)+COUNTIFS(Source!$B$1:$B$1000,B674,Source!$Q$1:$Q$1000,"Sáng"),16)&lt;'Báo cáo'!$C$5,"Đi làm","Chốt trễ")))))))</f>
        <v/>
      </c>
      <c r="Q674" s="23" t="str">
        <f t="shared" si="64"/>
        <v/>
      </c>
      <c r="R674" s="14" t="str">
        <f t="shared" si="65"/>
        <v/>
      </c>
      <c r="S674" t="str">
        <f>IF(OR(_xlfn.NUMBERVALUE(E674)&gt;='Báo cáo'!$C$6,_xlfn.NUMBERVALUE(I674)&gt;='Báo cáo'!$C$6),CONCATENATE(_xlfn.NUMBERVALUE(E674),"/",_xlfn.NUMBERVALUE(I674)),"")</f>
        <v/>
      </c>
      <c r="T674" t="str">
        <f>IF(Q674="Vắng","",IF(M674&lt;='Báo cáo'!$C$7,M674,""))</f>
        <v/>
      </c>
      <c r="U674" t="str">
        <f ca="1">IF(COUNTIFS(Source!$B$1:$B$1000,'Chi tiết'!B674,Source!$S$1:$S$1000,"Có")=0,"",INDEX(Source!$A$1:$S$1000,MATCH('Chi tiết'!B674,Source!$B$1:$B$1000,0)-1+MATCH("Có",INDIRECT("Source!S"&amp;MATCH('Chi tiết'!B674,Source!$B$1:$B$1000,0)&amp;":S"&amp;MATCH('Chi tiết'!B674,Source!$B$1:$B$1000,0)+COUNTIF(Source!$B$1:$B$1000,'Chi tiết'!B674)),0),1))</f>
        <v/>
      </c>
      <c r="V674" s="2" t="str">
        <f>IF(B672="","",IF(N674&lt;='Báo cáo'!$C$9,N674,""))</f>
        <v/>
      </c>
    </row>
    <row r="675" spans="1:22" x14ac:dyDescent="0.25">
      <c r="A675" t="str">
        <v/>
      </c>
      <c r="B675" t="str">
        <v/>
      </c>
      <c r="C675" s="21" t="str">
        <v/>
      </c>
      <c r="D675" s="21" t="str">
        <v/>
      </c>
      <c r="E675" s="21" t="str">
        <v/>
      </c>
      <c r="F675" s="21" t="str">
        <v/>
      </c>
      <c r="G675" s="21" t="str">
        <v/>
      </c>
      <c r="H675" s="21" t="str">
        <v/>
      </c>
      <c r="I675" s="21" t="str">
        <v/>
      </c>
      <c r="J675" s="21" t="str">
        <v/>
      </c>
      <c r="K675" s="21" t="str">
        <v/>
      </c>
      <c r="L675" s="23" t="str">
        <f t="shared" si="60"/>
        <v/>
      </c>
      <c r="M675" s="24" t="str">
        <f t="shared" si="61"/>
        <v/>
      </c>
      <c r="N675" s="15" t="str">
        <f t="shared" si="62"/>
        <v/>
      </c>
      <c r="O675" s="23" t="str">
        <f t="shared" si="63"/>
        <v/>
      </c>
      <c r="P675" s="23" t="str">
        <f>IF(B675="","",
IF(NOT(ISNUMBER(H675)),"Vắng",
IF(C675=1,IF(INDEX(Source!$A$1:$Q$1000,MATCH('Chi tiết'!B675,Source!$B$1:$B$1000,0),16)&lt;'Báo cáo'!$C$5,"Đi làm","Chốt trễ"),
IF(AND(C675=2,O675="Chốt trễ"),IF(INDEX(Source!$A$1:$Q$1000,MATCH('Chi tiết'!B675,Source!$B$1:$B$1000,0)+1,16)&lt;'Báo cáo'!$C$5,"Đi làm","Chốt trễ"),
IF(AND(C675=12,O675="Đi làm"),IF(INDEX(Source!$A$1:$Q$1000,MATCH('Chi tiết'!B675,Source!$B$1:$B$1000,0)+COUNTIFS(Source!$B$1:$B$1000,B675,Source!$Q$1:$Q$1000,"Sáng"),16)&lt;'Báo cáo'!$C$5,"Đi làm","Chốt trễ"),IF(O675="Chốt trễ",IF(INDEX(Source!$A$1:$Q$1000,MATCH('Chi tiết'!B675,Source!$B$1:$B$1000,0)+1,16)&lt;'Báo cáo'!$C$5,"Đi làm","Chốt trễ"),IF(INDEX(Source!$A$1:$Q$1000,MATCH('Chi tiết'!B675,Source!$B$1:$B$1000,0)+COUNTIFS(Source!$B$1:$B$1000,B675,Source!$Q$1:$Q$1000,"Sáng"),16)&lt;'Báo cáo'!$C$5,"Đi làm","Chốt trễ")))))))</f>
        <v/>
      </c>
      <c r="Q675" s="23" t="str">
        <f t="shared" si="64"/>
        <v/>
      </c>
      <c r="R675" s="14" t="str">
        <f t="shared" si="65"/>
        <v/>
      </c>
      <c r="S675" t="str">
        <f>IF(OR(_xlfn.NUMBERVALUE(E675)&gt;='Báo cáo'!$C$6,_xlfn.NUMBERVALUE(I675)&gt;='Báo cáo'!$C$6),CONCATENATE(_xlfn.NUMBERVALUE(E675),"/",_xlfn.NUMBERVALUE(I675)),"")</f>
        <v/>
      </c>
      <c r="T675" t="str">
        <f>IF(Q675="Vắng","",IF(M675&lt;='Báo cáo'!$C$7,M675,""))</f>
        <v/>
      </c>
      <c r="U675" t="str">
        <f ca="1">IF(COUNTIFS(Source!$B$1:$B$1000,'Chi tiết'!B675,Source!$S$1:$S$1000,"Có")=0,"",INDEX(Source!$A$1:$S$1000,MATCH('Chi tiết'!B675,Source!$B$1:$B$1000,0)-1+MATCH("Có",INDIRECT("Source!S"&amp;MATCH('Chi tiết'!B675,Source!$B$1:$B$1000,0)&amp;":S"&amp;MATCH('Chi tiết'!B675,Source!$B$1:$B$1000,0)+COUNTIF(Source!$B$1:$B$1000,'Chi tiết'!B675)),0),1))</f>
        <v/>
      </c>
      <c r="V675" s="2" t="str">
        <f>IF(B673="","",IF(N675&lt;='Báo cáo'!$C$9,N675,""))</f>
        <v/>
      </c>
    </row>
    <row r="676" spans="1:22" x14ac:dyDescent="0.25">
      <c r="A676" t="str">
        <v/>
      </c>
      <c r="B676" t="str">
        <v/>
      </c>
      <c r="C676" s="21" t="str">
        <v/>
      </c>
      <c r="D676" s="21" t="str">
        <v/>
      </c>
      <c r="E676" s="21" t="str">
        <v/>
      </c>
      <c r="F676" s="21" t="str">
        <v/>
      </c>
      <c r="G676" s="21" t="str">
        <v/>
      </c>
      <c r="H676" s="21" t="str">
        <v/>
      </c>
      <c r="I676" s="21" t="str">
        <v/>
      </c>
      <c r="J676" s="21" t="str">
        <v/>
      </c>
      <c r="K676" s="21" t="str">
        <v/>
      </c>
      <c r="L676" s="23" t="str">
        <f t="shared" si="60"/>
        <v/>
      </c>
      <c r="M676" s="24" t="str">
        <f t="shared" si="61"/>
        <v/>
      </c>
      <c r="N676" s="15" t="str">
        <f t="shared" si="62"/>
        <v/>
      </c>
      <c r="O676" s="23" t="str">
        <f t="shared" si="63"/>
        <v/>
      </c>
      <c r="P676" s="23" t="str">
        <f>IF(B676="","",
IF(NOT(ISNUMBER(H676)),"Vắng",
IF(C676=1,IF(INDEX(Source!$A$1:$Q$1000,MATCH('Chi tiết'!B676,Source!$B$1:$B$1000,0),16)&lt;'Báo cáo'!$C$5,"Đi làm","Chốt trễ"),
IF(AND(C676=2,O676="Chốt trễ"),IF(INDEX(Source!$A$1:$Q$1000,MATCH('Chi tiết'!B676,Source!$B$1:$B$1000,0)+1,16)&lt;'Báo cáo'!$C$5,"Đi làm","Chốt trễ"),
IF(AND(C676=12,O676="Đi làm"),IF(INDEX(Source!$A$1:$Q$1000,MATCH('Chi tiết'!B676,Source!$B$1:$B$1000,0)+COUNTIFS(Source!$B$1:$B$1000,B676,Source!$Q$1:$Q$1000,"Sáng"),16)&lt;'Báo cáo'!$C$5,"Đi làm","Chốt trễ"),IF(O676="Chốt trễ",IF(INDEX(Source!$A$1:$Q$1000,MATCH('Chi tiết'!B676,Source!$B$1:$B$1000,0)+1,16)&lt;'Báo cáo'!$C$5,"Đi làm","Chốt trễ"),IF(INDEX(Source!$A$1:$Q$1000,MATCH('Chi tiết'!B676,Source!$B$1:$B$1000,0)+COUNTIFS(Source!$B$1:$B$1000,B676,Source!$Q$1:$Q$1000,"Sáng"),16)&lt;'Báo cáo'!$C$5,"Đi làm","Chốt trễ")))))))</f>
        <v/>
      </c>
      <c r="Q676" s="23" t="str">
        <f t="shared" si="64"/>
        <v/>
      </c>
      <c r="R676" s="14" t="str">
        <f t="shared" si="65"/>
        <v/>
      </c>
      <c r="S676" t="str">
        <f>IF(OR(_xlfn.NUMBERVALUE(E676)&gt;='Báo cáo'!$C$6,_xlfn.NUMBERVALUE(I676)&gt;='Báo cáo'!$C$6),CONCATENATE(_xlfn.NUMBERVALUE(E676),"/",_xlfn.NUMBERVALUE(I676)),"")</f>
        <v/>
      </c>
      <c r="T676" t="str">
        <f>IF(Q676="Vắng","",IF(M676&lt;='Báo cáo'!$C$7,M676,""))</f>
        <v/>
      </c>
      <c r="U676" t="str">
        <f ca="1">IF(COUNTIFS(Source!$B$1:$B$1000,'Chi tiết'!B676,Source!$S$1:$S$1000,"Có")=0,"",INDEX(Source!$A$1:$S$1000,MATCH('Chi tiết'!B676,Source!$B$1:$B$1000,0)-1+MATCH("Có",INDIRECT("Source!S"&amp;MATCH('Chi tiết'!B676,Source!$B$1:$B$1000,0)&amp;":S"&amp;MATCH('Chi tiết'!B676,Source!$B$1:$B$1000,0)+COUNTIF(Source!$B$1:$B$1000,'Chi tiết'!B676)),0),1))</f>
        <v/>
      </c>
      <c r="V676" s="2" t="str">
        <f>IF(B674="","",IF(N676&lt;='Báo cáo'!$C$9,N676,""))</f>
        <v/>
      </c>
    </row>
    <row r="677" spans="1:22" x14ac:dyDescent="0.25">
      <c r="A677" t="str">
        <v/>
      </c>
      <c r="B677" t="str">
        <v/>
      </c>
      <c r="C677" s="21" t="str">
        <v/>
      </c>
      <c r="D677" s="21" t="str">
        <v/>
      </c>
      <c r="E677" s="21" t="str">
        <v/>
      </c>
      <c r="F677" s="21" t="str">
        <v/>
      </c>
      <c r="G677" s="21" t="str">
        <v/>
      </c>
      <c r="H677" s="21" t="str">
        <v/>
      </c>
      <c r="I677" s="21" t="str">
        <v/>
      </c>
      <c r="J677" s="21" t="str">
        <v/>
      </c>
      <c r="K677" s="21" t="str">
        <v/>
      </c>
      <c r="L677" s="23" t="str">
        <f t="shared" si="60"/>
        <v/>
      </c>
      <c r="M677" s="24" t="str">
        <f t="shared" si="61"/>
        <v/>
      </c>
      <c r="N677" s="15" t="str">
        <f t="shared" si="62"/>
        <v/>
      </c>
      <c r="O677" s="23" t="str">
        <f t="shared" si="63"/>
        <v/>
      </c>
      <c r="P677" s="23" t="str">
        <f>IF(B677="","",
IF(NOT(ISNUMBER(H677)),"Vắng",
IF(C677=1,IF(INDEX(Source!$A$1:$Q$1000,MATCH('Chi tiết'!B677,Source!$B$1:$B$1000,0),16)&lt;'Báo cáo'!$C$5,"Đi làm","Chốt trễ"),
IF(AND(C677=2,O677="Chốt trễ"),IF(INDEX(Source!$A$1:$Q$1000,MATCH('Chi tiết'!B677,Source!$B$1:$B$1000,0)+1,16)&lt;'Báo cáo'!$C$5,"Đi làm","Chốt trễ"),
IF(AND(C677=12,O677="Đi làm"),IF(INDEX(Source!$A$1:$Q$1000,MATCH('Chi tiết'!B677,Source!$B$1:$B$1000,0)+COUNTIFS(Source!$B$1:$B$1000,B677,Source!$Q$1:$Q$1000,"Sáng"),16)&lt;'Báo cáo'!$C$5,"Đi làm","Chốt trễ"),IF(O677="Chốt trễ",IF(INDEX(Source!$A$1:$Q$1000,MATCH('Chi tiết'!B677,Source!$B$1:$B$1000,0)+1,16)&lt;'Báo cáo'!$C$5,"Đi làm","Chốt trễ"),IF(INDEX(Source!$A$1:$Q$1000,MATCH('Chi tiết'!B677,Source!$B$1:$B$1000,0)+COUNTIFS(Source!$B$1:$B$1000,B677,Source!$Q$1:$Q$1000,"Sáng"),16)&lt;'Báo cáo'!$C$5,"Đi làm","Chốt trễ")))))))</f>
        <v/>
      </c>
      <c r="Q677" s="23" t="str">
        <f t="shared" si="64"/>
        <v/>
      </c>
      <c r="R677" s="14" t="str">
        <f t="shared" si="65"/>
        <v/>
      </c>
      <c r="S677" t="str">
        <f>IF(OR(_xlfn.NUMBERVALUE(E677)&gt;='Báo cáo'!$C$6,_xlfn.NUMBERVALUE(I677)&gt;='Báo cáo'!$C$6),CONCATENATE(_xlfn.NUMBERVALUE(E677),"/",_xlfn.NUMBERVALUE(I677)),"")</f>
        <v/>
      </c>
      <c r="T677" t="str">
        <f>IF(Q677="Vắng","",IF(M677&lt;='Báo cáo'!$C$7,M677,""))</f>
        <v/>
      </c>
      <c r="U677" t="str">
        <f ca="1">IF(COUNTIFS(Source!$B$1:$B$1000,'Chi tiết'!B677,Source!$S$1:$S$1000,"Có")=0,"",INDEX(Source!$A$1:$S$1000,MATCH('Chi tiết'!B677,Source!$B$1:$B$1000,0)-1+MATCH("Có",INDIRECT("Source!S"&amp;MATCH('Chi tiết'!B677,Source!$B$1:$B$1000,0)&amp;":S"&amp;MATCH('Chi tiết'!B677,Source!$B$1:$B$1000,0)+COUNTIF(Source!$B$1:$B$1000,'Chi tiết'!B677)),0),1))</f>
        <v/>
      </c>
      <c r="V677" s="2" t="str">
        <f>IF(B675="","",IF(N677&lt;='Báo cáo'!$C$9,N677,""))</f>
        <v/>
      </c>
    </row>
    <row r="678" spans="1:22" x14ac:dyDescent="0.25">
      <c r="A678" t="str">
        <v/>
      </c>
      <c r="B678" t="str">
        <v/>
      </c>
      <c r="C678" s="21" t="str">
        <v/>
      </c>
      <c r="D678" s="21" t="str">
        <v/>
      </c>
      <c r="E678" s="21" t="str">
        <v/>
      </c>
      <c r="F678" s="21" t="str">
        <v/>
      </c>
      <c r="G678" s="21" t="str">
        <v/>
      </c>
      <c r="H678" s="21" t="str">
        <v/>
      </c>
      <c r="I678" s="21" t="str">
        <v/>
      </c>
      <c r="J678" s="21" t="str">
        <v/>
      </c>
      <c r="K678" s="21" t="str">
        <v/>
      </c>
      <c r="L678" s="23" t="str">
        <f t="shared" si="60"/>
        <v/>
      </c>
      <c r="M678" s="24" t="str">
        <f t="shared" si="61"/>
        <v/>
      </c>
      <c r="N678" s="15" t="str">
        <f t="shared" si="62"/>
        <v/>
      </c>
      <c r="O678" s="23" t="str">
        <f t="shared" si="63"/>
        <v/>
      </c>
      <c r="P678" s="23" t="str">
        <f>IF(B678="","",
IF(NOT(ISNUMBER(H678)),"Vắng",
IF(C678=1,IF(INDEX(Source!$A$1:$Q$1000,MATCH('Chi tiết'!B678,Source!$B$1:$B$1000,0),16)&lt;'Báo cáo'!$C$5,"Đi làm","Chốt trễ"),
IF(AND(C678=2,O678="Chốt trễ"),IF(INDEX(Source!$A$1:$Q$1000,MATCH('Chi tiết'!B678,Source!$B$1:$B$1000,0)+1,16)&lt;'Báo cáo'!$C$5,"Đi làm","Chốt trễ"),
IF(AND(C678=12,O678="Đi làm"),IF(INDEX(Source!$A$1:$Q$1000,MATCH('Chi tiết'!B678,Source!$B$1:$B$1000,0)+COUNTIFS(Source!$B$1:$B$1000,B678,Source!$Q$1:$Q$1000,"Sáng"),16)&lt;'Báo cáo'!$C$5,"Đi làm","Chốt trễ"),IF(O678="Chốt trễ",IF(INDEX(Source!$A$1:$Q$1000,MATCH('Chi tiết'!B678,Source!$B$1:$B$1000,0)+1,16)&lt;'Báo cáo'!$C$5,"Đi làm","Chốt trễ"),IF(INDEX(Source!$A$1:$Q$1000,MATCH('Chi tiết'!B678,Source!$B$1:$B$1000,0)+COUNTIFS(Source!$B$1:$B$1000,B678,Source!$Q$1:$Q$1000,"Sáng"),16)&lt;'Báo cáo'!$C$5,"Đi làm","Chốt trễ")))))))</f>
        <v/>
      </c>
      <c r="Q678" s="23" t="str">
        <f t="shared" si="64"/>
        <v/>
      </c>
      <c r="R678" s="14" t="str">
        <f t="shared" si="65"/>
        <v/>
      </c>
      <c r="S678" t="str">
        <f>IF(OR(_xlfn.NUMBERVALUE(E678)&gt;='Báo cáo'!$C$6,_xlfn.NUMBERVALUE(I678)&gt;='Báo cáo'!$C$6),CONCATENATE(_xlfn.NUMBERVALUE(E678),"/",_xlfn.NUMBERVALUE(I678)),"")</f>
        <v/>
      </c>
      <c r="T678" t="str">
        <f>IF(Q678="Vắng","",IF(M678&lt;='Báo cáo'!$C$7,M678,""))</f>
        <v/>
      </c>
      <c r="U678" t="str">
        <f ca="1">IF(COUNTIFS(Source!$B$1:$B$1000,'Chi tiết'!B678,Source!$S$1:$S$1000,"Có")=0,"",INDEX(Source!$A$1:$S$1000,MATCH('Chi tiết'!B678,Source!$B$1:$B$1000,0)-1+MATCH("Có",INDIRECT("Source!S"&amp;MATCH('Chi tiết'!B678,Source!$B$1:$B$1000,0)&amp;":S"&amp;MATCH('Chi tiết'!B678,Source!$B$1:$B$1000,0)+COUNTIF(Source!$B$1:$B$1000,'Chi tiết'!B678)),0),1))</f>
        <v/>
      </c>
      <c r="V678" s="2" t="str">
        <f>IF(B676="","",IF(N678&lt;='Báo cáo'!$C$9,N678,""))</f>
        <v/>
      </c>
    </row>
    <row r="679" spans="1:22" x14ac:dyDescent="0.25">
      <c r="A679" t="str">
        <v/>
      </c>
      <c r="B679" t="str">
        <v/>
      </c>
      <c r="C679" s="21" t="str">
        <v/>
      </c>
      <c r="D679" s="21" t="str">
        <v/>
      </c>
      <c r="E679" s="21" t="str">
        <v/>
      </c>
      <c r="F679" s="21" t="str">
        <v/>
      </c>
      <c r="G679" s="21" t="str">
        <v/>
      </c>
      <c r="H679" s="21" t="str">
        <v/>
      </c>
      <c r="I679" s="21" t="str">
        <v/>
      </c>
      <c r="J679" s="21" t="str">
        <v/>
      </c>
      <c r="K679" s="21" t="str">
        <v/>
      </c>
      <c r="L679" s="23" t="str">
        <f t="shared" si="60"/>
        <v/>
      </c>
      <c r="M679" s="24" t="str">
        <f t="shared" si="61"/>
        <v/>
      </c>
      <c r="N679" s="15" t="str">
        <f t="shared" si="62"/>
        <v/>
      </c>
      <c r="O679" s="23" t="str">
        <f t="shared" si="63"/>
        <v/>
      </c>
      <c r="P679" s="23" t="str">
        <f>IF(B679="","",
IF(NOT(ISNUMBER(H679)),"Vắng",
IF(C679=1,IF(INDEX(Source!$A$1:$Q$1000,MATCH('Chi tiết'!B679,Source!$B$1:$B$1000,0),16)&lt;'Báo cáo'!$C$5,"Đi làm","Chốt trễ"),
IF(AND(C679=2,O679="Chốt trễ"),IF(INDEX(Source!$A$1:$Q$1000,MATCH('Chi tiết'!B679,Source!$B$1:$B$1000,0)+1,16)&lt;'Báo cáo'!$C$5,"Đi làm","Chốt trễ"),
IF(AND(C679=12,O679="Đi làm"),IF(INDEX(Source!$A$1:$Q$1000,MATCH('Chi tiết'!B679,Source!$B$1:$B$1000,0)+COUNTIFS(Source!$B$1:$B$1000,B679,Source!$Q$1:$Q$1000,"Sáng"),16)&lt;'Báo cáo'!$C$5,"Đi làm","Chốt trễ"),IF(O679="Chốt trễ",IF(INDEX(Source!$A$1:$Q$1000,MATCH('Chi tiết'!B679,Source!$B$1:$B$1000,0)+1,16)&lt;'Báo cáo'!$C$5,"Đi làm","Chốt trễ"),IF(INDEX(Source!$A$1:$Q$1000,MATCH('Chi tiết'!B679,Source!$B$1:$B$1000,0)+COUNTIFS(Source!$B$1:$B$1000,B679,Source!$Q$1:$Q$1000,"Sáng"),16)&lt;'Báo cáo'!$C$5,"Đi làm","Chốt trễ")))))))</f>
        <v/>
      </c>
      <c r="Q679" s="23" t="str">
        <f t="shared" si="64"/>
        <v/>
      </c>
      <c r="R679" s="14" t="str">
        <f t="shared" si="65"/>
        <v/>
      </c>
      <c r="S679" t="str">
        <f>IF(OR(_xlfn.NUMBERVALUE(E679)&gt;='Báo cáo'!$C$6,_xlfn.NUMBERVALUE(I679)&gt;='Báo cáo'!$C$6),CONCATENATE(_xlfn.NUMBERVALUE(E679),"/",_xlfn.NUMBERVALUE(I679)),"")</f>
        <v/>
      </c>
      <c r="T679" t="str">
        <f>IF(Q679="Vắng","",IF(M679&lt;='Báo cáo'!$C$7,M679,""))</f>
        <v/>
      </c>
      <c r="U679" t="str">
        <f ca="1">IF(COUNTIFS(Source!$B$1:$B$1000,'Chi tiết'!B679,Source!$S$1:$S$1000,"Có")=0,"",INDEX(Source!$A$1:$S$1000,MATCH('Chi tiết'!B679,Source!$B$1:$B$1000,0)-1+MATCH("Có",INDIRECT("Source!S"&amp;MATCH('Chi tiết'!B679,Source!$B$1:$B$1000,0)&amp;":S"&amp;MATCH('Chi tiết'!B679,Source!$B$1:$B$1000,0)+COUNTIF(Source!$B$1:$B$1000,'Chi tiết'!B679)),0),1))</f>
        <v/>
      </c>
      <c r="V679" s="2" t="str">
        <f>IF(B677="","",IF(N679&lt;='Báo cáo'!$C$9,N679,""))</f>
        <v/>
      </c>
    </row>
    <row r="680" spans="1:22" x14ac:dyDescent="0.25">
      <c r="A680" t="str">
        <v/>
      </c>
      <c r="B680" t="str">
        <v/>
      </c>
      <c r="C680" s="21" t="str">
        <v/>
      </c>
      <c r="D680" s="21" t="str">
        <v/>
      </c>
      <c r="E680" s="21" t="str">
        <v/>
      </c>
      <c r="F680" s="21" t="str">
        <v/>
      </c>
      <c r="G680" s="21" t="str">
        <v/>
      </c>
      <c r="H680" s="21" t="str">
        <v/>
      </c>
      <c r="I680" s="21" t="str">
        <v/>
      </c>
      <c r="J680" s="21" t="str">
        <v/>
      </c>
      <c r="K680" s="21" t="str">
        <v/>
      </c>
      <c r="L680" s="23" t="str">
        <f t="shared" si="60"/>
        <v/>
      </c>
      <c r="M680" s="24" t="str">
        <f t="shared" si="61"/>
        <v/>
      </c>
      <c r="N680" s="15" t="str">
        <f t="shared" si="62"/>
        <v/>
      </c>
      <c r="O680" s="23" t="str">
        <f t="shared" si="63"/>
        <v/>
      </c>
      <c r="P680" s="23" t="str">
        <f>IF(B680="","",
IF(NOT(ISNUMBER(H680)),"Vắng",
IF(C680=1,IF(INDEX(Source!$A$1:$Q$1000,MATCH('Chi tiết'!B680,Source!$B$1:$B$1000,0),16)&lt;'Báo cáo'!$C$5,"Đi làm","Chốt trễ"),
IF(AND(C680=2,O680="Chốt trễ"),IF(INDEX(Source!$A$1:$Q$1000,MATCH('Chi tiết'!B680,Source!$B$1:$B$1000,0)+1,16)&lt;'Báo cáo'!$C$5,"Đi làm","Chốt trễ"),
IF(AND(C680=12,O680="Đi làm"),IF(INDEX(Source!$A$1:$Q$1000,MATCH('Chi tiết'!B680,Source!$B$1:$B$1000,0)+COUNTIFS(Source!$B$1:$B$1000,B680,Source!$Q$1:$Q$1000,"Sáng"),16)&lt;'Báo cáo'!$C$5,"Đi làm","Chốt trễ"),IF(O680="Chốt trễ",IF(INDEX(Source!$A$1:$Q$1000,MATCH('Chi tiết'!B680,Source!$B$1:$B$1000,0)+1,16)&lt;'Báo cáo'!$C$5,"Đi làm","Chốt trễ"),IF(INDEX(Source!$A$1:$Q$1000,MATCH('Chi tiết'!B680,Source!$B$1:$B$1000,0)+COUNTIFS(Source!$B$1:$B$1000,B680,Source!$Q$1:$Q$1000,"Sáng"),16)&lt;'Báo cáo'!$C$5,"Đi làm","Chốt trễ")))))))</f>
        <v/>
      </c>
      <c r="Q680" s="23" t="str">
        <f t="shared" si="64"/>
        <v/>
      </c>
      <c r="R680" s="14" t="str">
        <f t="shared" si="65"/>
        <v/>
      </c>
      <c r="S680" t="str">
        <f>IF(OR(_xlfn.NUMBERVALUE(E680)&gt;='Báo cáo'!$C$6,_xlfn.NUMBERVALUE(I680)&gt;='Báo cáo'!$C$6),CONCATENATE(_xlfn.NUMBERVALUE(E680),"/",_xlfn.NUMBERVALUE(I680)),"")</f>
        <v/>
      </c>
      <c r="T680" t="str">
        <f>IF(Q680="Vắng","",IF(M680&lt;='Báo cáo'!$C$7,M680,""))</f>
        <v/>
      </c>
      <c r="U680" t="str">
        <f ca="1">IF(COUNTIFS(Source!$B$1:$B$1000,'Chi tiết'!B680,Source!$S$1:$S$1000,"Có")=0,"",INDEX(Source!$A$1:$S$1000,MATCH('Chi tiết'!B680,Source!$B$1:$B$1000,0)-1+MATCH("Có",INDIRECT("Source!S"&amp;MATCH('Chi tiết'!B680,Source!$B$1:$B$1000,0)&amp;":S"&amp;MATCH('Chi tiết'!B680,Source!$B$1:$B$1000,0)+COUNTIF(Source!$B$1:$B$1000,'Chi tiết'!B680)),0),1))</f>
        <v/>
      </c>
      <c r="V680" s="2" t="str">
        <f>IF(B678="","",IF(N680&lt;='Báo cáo'!$C$9,N680,""))</f>
        <v/>
      </c>
    </row>
    <row r="681" spans="1:22" x14ac:dyDescent="0.25">
      <c r="A681" t="str">
        <v/>
      </c>
      <c r="B681" t="str">
        <v/>
      </c>
      <c r="C681" s="21" t="str">
        <v/>
      </c>
      <c r="D681" s="21" t="str">
        <v/>
      </c>
      <c r="E681" s="21" t="str">
        <v/>
      </c>
      <c r="F681" s="21" t="str">
        <v/>
      </c>
      <c r="G681" s="21" t="str">
        <v/>
      </c>
      <c r="H681" s="21" t="str">
        <v/>
      </c>
      <c r="I681" s="21" t="str">
        <v/>
      </c>
      <c r="J681" s="21" t="str">
        <v/>
      </c>
      <c r="K681" s="21" t="str">
        <v/>
      </c>
      <c r="L681" s="23" t="str">
        <f t="shared" si="60"/>
        <v/>
      </c>
      <c r="M681" s="24" t="str">
        <f t="shared" si="61"/>
        <v/>
      </c>
      <c r="N681" s="15" t="str">
        <f t="shared" si="62"/>
        <v/>
      </c>
      <c r="O681" s="23" t="str">
        <f t="shared" si="63"/>
        <v/>
      </c>
      <c r="P681" s="23" t="str">
        <f>IF(B681="","",
IF(NOT(ISNUMBER(H681)),"Vắng",
IF(C681=1,IF(INDEX(Source!$A$1:$Q$1000,MATCH('Chi tiết'!B681,Source!$B$1:$B$1000,0),16)&lt;'Báo cáo'!$C$5,"Đi làm","Chốt trễ"),
IF(AND(C681=2,O681="Chốt trễ"),IF(INDEX(Source!$A$1:$Q$1000,MATCH('Chi tiết'!B681,Source!$B$1:$B$1000,0)+1,16)&lt;'Báo cáo'!$C$5,"Đi làm","Chốt trễ"),
IF(AND(C681=12,O681="Đi làm"),IF(INDEX(Source!$A$1:$Q$1000,MATCH('Chi tiết'!B681,Source!$B$1:$B$1000,0)+COUNTIFS(Source!$B$1:$B$1000,B681,Source!$Q$1:$Q$1000,"Sáng"),16)&lt;'Báo cáo'!$C$5,"Đi làm","Chốt trễ"),IF(O681="Chốt trễ",IF(INDEX(Source!$A$1:$Q$1000,MATCH('Chi tiết'!B681,Source!$B$1:$B$1000,0)+1,16)&lt;'Báo cáo'!$C$5,"Đi làm","Chốt trễ"),IF(INDEX(Source!$A$1:$Q$1000,MATCH('Chi tiết'!B681,Source!$B$1:$B$1000,0)+COUNTIFS(Source!$B$1:$B$1000,B681,Source!$Q$1:$Q$1000,"Sáng"),16)&lt;'Báo cáo'!$C$5,"Đi làm","Chốt trễ")))))))</f>
        <v/>
      </c>
      <c r="Q681" s="23" t="str">
        <f t="shared" si="64"/>
        <v/>
      </c>
      <c r="R681" s="14" t="str">
        <f t="shared" si="65"/>
        <v/>
      </c>
      <c r="S681" t="str">
        <f>IF(OR(_xlfn.NUMBERVALUE(E681)&gt;='Báo cáo'!$C$6,_xlfn.NUMBERVALUE(I681)&gt;='Báo cáo'!$C$6),CONCATENATE(_xlfn.NUMBERVALUE(E681),"/",_xlfn.NUMBERVALUE(I681)),"")</f>
        <v/>
      </c>
      <c r="T681" t="str">
        <f>IF(Q681="Vắng","",IF(M681&lt;='Báo cáo'!$C$7,M681,""))</f>
        <v/>
      </c>
      <c r="U681" t="str">
        <f ca="1">IF(COUNTIFS(Source!$B$1:$B$1000,'Chi tiết'!B681,Source!$S$1:$S$1000,"Có")=0,"",INDEX(Source!$A$1:$S$1000,MATCH('Chi tiết'!B681,Source!$B$1:$B$1000,0)-1+MATCH("Có",INDIRECT("Source!S"&amp;MATCH('Chi tiết'!B681,Source!$B$1:$B$1000,0)&amp;":S"&amp;MATCH('Chi tiết'!B681,Source!$B$1:$B$1000,0)+COUNTIF(Source!$B$1:$B$1000,'Chi tiết'!B681)),0),1))</f>
        <v/>
      </c>
      <c r="V681" s="2" t="str">
        <f>IF(B679="","",IF(N681&lt;='Báo cáo'!$C$9,N681,""))</f>
        <v/>
      </c>
    </row>
    <row r="682" spans="1:22" x14ac:dyDescent="0.25">
      <c r="A682" t="str">
        <v/>
      </c>
      <c r="B682" t="str">
        <v/>
      </c>
      <c r="C682" s="21" t="str">
        <v/>
      </c>
      <c r="D682" s="21" t="str">
        <v/>
      </c>
      <c r="E682" s="21" t="str">
        <v/>
      </c>
      <c r="F682" s="21" t="str">
        <v/>
      </c>
      <c r="G682" s="21" t="str">
        <v/>
      </c>
      <c r="H682" s="21" t="str">
        <v/>
      </c>
      <c r="I682" s="21" t="str">
        <v/>
      </c>
      <c r="J682" s="21" t="str">
        <v/>
      </c>
      <c r="K682" s="21" t="str">
        <v/>
      </c>
      <c r="L682" s="23" t="str">
        <f t="shared" si="60"/>
        <v/>
      </c>
      <c r="M682" s="24" t="str">
        <f t="shared" si="61"/>
        <v/>
      </c>
      <c r="N682" s="15" t="str">
        <f t="shared" si="62"/>
        <v/>
      </c>
      <c r="O682" s="23" t="str">
        <f t="shared" si="63"/>
        <v/>
      </c>
      <c r="P682" s="23" t="str">
        <f>IF(B682="","",
IF(NOT(ISNUMBER(H682)),"Vắng",
IF(C682=1,IF(INDEX(Source!$A$1:$Q$1000,MATCH('Chi tiết'!B682,Source!$B$1:$B$1000,0),16)&lt;'Báo cáo'!$C$5,"Đi làm","Chốt trễ"),
IF(AND(C682=2,O682="Chốt trễ"),IF(INDEX(Source!$A$1:$Q$1000,MATCH('Chi tiết'!B682,Source!$B$1:$B$1000,0)+1,16)&lt;'Báo cáo'!$C$5,"Đi làm","Chốt trễ"),
IF(AND(C682=12,O682="Đi làm"),IF(INDEX(Source!$A$1:$Q$1000,MATCH('Chi tiết'!B682,Source!$B$1:$B$1000,0)+COUNTIFS(Source!$B$1:$B$1000,B682,Source!$Q$1:$Q$1000,"Sáng"),16)&lt;'Báo cáo'!$C$5,"Đi làm","Chốt trễ"),IF(O682="Chốt trễ",IF(INDEX(Source!$A$1:$Q$1000,MATCH('Chi tiết'!B682,Source!$B$1:$B$1000,0)+1,16)&lt;'Báo cáo'!$C$5,"Đi làm","Chốt trễ"),IF(INDEX(Source!$A$1:$Q$1000,MATCH('Chi tiết'!B682,Source!$B$1:$B$1000,0)+COUNTIFS(Source!$B$1:$B$1000,B682,Source!$Q$1:$Q$1000,"Sáng"),16)&lt;'Báo cáo'!$C$5,"Đi làm","Chốt trễ")))))))</f>
        <v/>
      </c>
      <c r="Q682" s="23" t="str">
        <f t="shared" si="64"/>
        <v/>
      </c>
      <c r="R682" s="14" t="str">
        <f t="shared" si="65"/>
        <v/>
      </c>
      <c r="S682" t="str">
        <f>IF(OR(_xlfn.NUMBERVALUE(E682)&gt;='Báo cáo'!$C$6,_xlfn.NUMBERVALUE(I682)&gt;='Báo cáo'!$C$6),CONCATENATE(_xlfn.NUMBERVALUE(E682),"/",_xlfn.NUMBERVALUE(I682)),"")</f>
        <v/>
      </c>
      <c r="T682" t="str">
        <f>IF(Q682="Vắng","",IF(M682&lt;='Báo cáo'!$C$7,M682,""))</f>
        <v/>
      </c>
      <c r="U682" t="str">
        <f ca="1">IF(COUNTIFS(Source!$B$1:$B$1000,'Chi tiết'!B682,Source!$S$1:$S$1000,"Có")=0,"",INDEX(Source!$A$1:$S$1000,MATCH('Chi tiết'!B682,Source!$B$1:$B$1000,0)-1+MATCH("Có",INDIRECT("Source!S"&amp;MATCH('Chi tiết'!B682,Source!$B$1:$B$1000,0)&amp;":S"&amp;MATCH('Chi tiết'!B682,Source!$B$1:$B$1000,0)+COUNTIF(Source!$B$1:$B$1000,'Chi tiết'!B682)),0),1))</f>
        <v/>
      </c>
      <c r="V682" s="2" t="str">
        <f>IF(B680="","",IF(N682&lt;='Báo cáo'!$C$9,N682,""))</f>
        <v/>
      </c>
    </row>
    <row r="683" spans="1:22" x14ac:dyDescent="0.25">
      <c r="A683" t="str">
        <v/>
      </c>
      <c r="B683" t="str">
        <v/>
      </c>
      <c r="C683" s="21" t="str">
        <v/>
      </c>
      <c r="D683" s="21" t="str">
        <v/>
      </c>
      <c r="E683" s="21" t="str">
        <v/>
      </c>
      <c r="F683" s="21" t="str">
        <v/>
      </c>
      <c r="G683" s="21" t="str">
        <v/>
      </c>
      <c r="H683" s="21" t="str">
        <v/>
      </c>
      <c r="I683" s="21" t="str">
        <v/>
      </c>
      <c r="J683" s="21" t="str">
        <v/>
      </c>
      <c r="K683" s="21" t="str">
        <v/>
      </c>
      <c r="L683" s="23" t="str">
        <f t="shared" si="60"/>
        <v/>
      </c>
      <c r="M683" s="24" t="str">
        <f t="shared" si="61"/>
        <v/>
      </c>
      <c r="N683" s="15" t="str">
        <f t="shared" si="62"/>
        <v/>
      </c>
      <c r="O683" s="23" t="str">
        <f t="shared" si="63"/>
        <v/>
      </c>
      <c r="P683" s="23" t="str">
        <f>IF(B683="","",
IF(NOT(ISNUMBER(H683)),"Vắng",
IF(C683=1,IF(INDEX(Source!$A$1:$Q$1000,MATCH('Chi tiết'!B683,Source!$B$1:$B$1000,0),16)&lt;'Báo cáo'!$C$5,"Đi làm","Chốt trễ"),
IF(AND(C683=2,O683="Chốt trễ"),IF(INDEX(Source!$A$1:$Q$1000,MATCH('Chi tiết'!B683,Source!$B$1:$B$1000,0)+1,16)&lt;'Báo cáo'!$C$5,"Đi làm","Chốt trễ"),
IF(AND(C683=12,O683="Đi làm"),IF(INDEX(Source!$A$1:$Q$1000,MATCH('Chi tiết'!B683,Source!$B$1:$B$1000,0)+COUNTIFS(Source!$B$1:$B$1000,B683,Source!$Q$1:$Q$1000,"Sáng"),16)&lt;'Báo cáo'!$C$5,"Đi làm","Chốt trễ"),IF(O683="Chốt trễ",IF(INDEX(Source!$A$1:$Q$1000,MATCH('Chi tiết'!B683,Source!$B$1:$B$1000,0)+1,16)&lt;'Báo cáo'!$C$5,"Đi làm","Chốt trễ"),IF(INDEX(Source!$A$1:$Q$1000,MATCH('Chi tiết'!B683,Source!$B$1:$B$1000,0)+COUNTIFS(Source!$B$1:$B$1000,B683,Source!$Q$1:$Q$1000,"Sáng"),16)&lt;'Báo cáo'!$C$5,"Đi làm","Chốt trễ")))))))</f>
        <v/>
      </c>
      <c r="Q683" s="23" t="str">
        <f t="shared" si="64"/>
        <v/>
      </c>
      <c r="R683" s="14" t="str">
        <f t="shared" si="65"/>
        <v/>
      </c>
      <c r="S683" t="str">
        <f>IF(OR(_xlfn.NUMBERVALUE(E683)&gt;='Báo cáo'!$C$6,_xlfn.NUMBERVALUE(I683)&gt;='Báo cáo'!$C$6),CONCATENATE(_xlfn.NUMBERVALUE(E683),"/",_xlfn.NUMBERVALUE(I683)),"")</f>
        <v/>
      </c>
      <c r="T683" t="str">
        <f>IF(Q683="Vắng","",IF(M683&lt;='Báo cáo'!$C$7,M683,""))</f>
        <v/>
      </c>
      <c r="U683" t="str">
        <f ca="1">IF(COUNTIFS(Source!$B$1:$B$1000,'Chi tiết'!B683,Source!$S$1:$S$1000,"Có")=0,"",INDEX(Source!$A$1:$S$1000,MATCH('Chi tiết'!B683,Source!$B$1:$B$1000,0)-1+MATCH("Có",INDIRECT("Source!S"&amp;MATCH('Chi tiết'!B683,Source!$B$1:$B$1000,0)&amp;":S"&amp;MATCH('Chi tiết'!B683,Source!$B$1:$B$1000,0)+COUNTIF(Source!$B$1:$B$1000,'Chi tiết'!B683)),0),1))</f>
        <v/>
      </c>
      <c r="V683" s="2" t="str">
        <f>IF(B681="","",IF(N683&lt;='Báo cáo'!$C$9,N683,""))</f>
        <v/>
      </c>
    </row>
    <row r="684" spans="1:22" x14ac:dyDescent="0.25">
      <c r="A684" t="str">
        <v/>
      </c>
      <c r="B684" t="str">
        <v/>
      </c>
      <c r="C684" s="21" t="str">
        <v/>
      </c>
      <c r="D684" s="21" t="str">
        <v/>
      </c>
      <c r="E684" s="21" t="str">
        <v/>
      </c>
      <c r="F684" s="21" t="str">
        <v/>
      </c>
      <c r="G684" s="21" t="str">
        <v/>
      </c>
      <c r="H684" s="21" t="str">
        <v/>
      </c>
      <c r="I684" s="21" t="str">
        <v/>
      </c>
      <c r="J684" s="21" t="str">
        <v/>
      </c>
      <c r="K684" s="21" t="str">
        <v/>
      </c>
      <c r="L684" s="23" t="str">
        <f t="shared" si="60"/>
        <v/>
      </c>
      <c r="M684" s="24" t="str">
        <f t="shared" si="61"/>
        <v/>
      </c>
      <c r="N684" s="15" t="str">
        <f t="shared" si="62"/>
        <v/>
      </c>
      <c r="O684" s="23" t="str">
        <f t="shared" si="63"/>
        <v/>
      </c>
      <c r="P684" s="23" t="str">
        <f>IF(B684="","",
IF(NOT(ISNUMBER(H684)),"Vắng",
IF(C684=1,IF(INDEX(Source!$A$1:$Q$1000,MATCH('Chi tiết'!B684,Source!$B$1:$B$1000,0),16)&lt;'Báo cáo'!$C$5,"Đi làm","Chốt trễ"),
IF(AND(C684=2,O684="Chốt trễ"),IF(INDEX(Source!$A$1:$Q$1000,MATCH('Chi tiết'!B684,Source!$B$1:$B$1000,0)+1,16)&lt;'Báo cáo'!$C$5,"Đi làm","Chốt trễ"),
IF(AND(C684=12,O684="Đi làm"),IF(INDEX(Source!$A$1:$Q$1000,MATCH('Chi tiết'!B684,Source!$B$1:$B$1000,0)+COUNTIFS(Source!$B$1:$B$1000,B684,Source!$Q$1:$Q$1000,"Sáng"),16)&lt;'Báo cáo'!$C$5,"Đi làm","Chốt trễ"),IF(O684="Chốt trễ",IF(INDEX(Source!$A$1:$Q$1000,MATCH('Chi tiết'!B684,Source!$B$1:$B$1000,0)+1,16)&lt;'Báo cáo'!$C$5,"Đi làm","Chốt trễ"),IF(INDEX(Source!$A$1:$Q$1000,MATCH('Chi tiết'!B684,Source!$B$1:$B$1000,0)+COUNTIFS(Source!$B$1:$B$1000,B684,Source!$Q$1:$Q$1000,"Sáng"),16)&lt;'Báo cáo'!$C$5,"Đi làm","Chốt trễ")))))))</f>
        <v/>
      </c>
      <c r="Q684" s="23" t="str">
        <f t="shared" si="64"/>
        <v/>
      </c>
      <c r="R684" s="14" t="str">
        <f t="shared" si="65"/>
        <v/>
      </c>
      <c r="S684" t="str">
        <f>IF(OR(_xlfn.NUMBERVALUE(E684)&gt;='Báo cáo'!$C$6,_xlfn.NUMBERVALUE(I684)&gt;='Báo cáo'!$C$6),CONCATENATE(_xlfn.NUMBERVALUE(E684),"/",_xlfn.NUMBERVALUE(I684)),"")</f>
        <v/>
      </c>
      <c r="T684" t="str">
        <f>IF(Q684="Vắng","",IF(M684&lt;='Báo cáo'!$C$7,M684,""))</f>
        <v/>
      </c>
      <c r="U684" t="str">
        <f ca="1">IF(COUNTIFS(Source!$B$1:$B$1000,'Chi tiết'!B684,Source!$S$1:$S$1000,"Có")=0,"",INDEX(Source!$A$1:$S$1000,MATCH('Chi tiết'!B684,Source!$B$1:$B$1000,0)-1+MATCH("Có",INDIRECT("Source!S"&amp;MATCH('Chi tiết'!B684,Source!$B$1:$B$1000,0)&amp;":S"&amp;MATCH('Chi tiết'!B684,Source!$B$1:$B$1000,0)+COUNTIF(Source!$B$1:$B$1000,'Chi tiết'!B684)),0),1))</f>
        <v/>
      </c>
      <c r="V684" s="2" t="str">
        <f>IF(B682="","",IF(N684&lt;='Báo cáo'!$C$9,N684,""))</f>
        <v/>
      </c>
    </row>
    <row r="685" spans="1:22" x14ac:dyDescent="0.25">
      <c r="A685" t="str">
        <v/>
      </c>
      <c r="B685" t="str">
        <v/>
      </c>
      <c r="C685" s="21" t="str">
        <v/>
      </c>
      <c r="D685" s="21" t="str">
        <v/>
      </c>
      <c r="E685" s="21" t="str">
        <v/>
      </c>
      <c r="F685" s="21" t="str">
        <v/>
      </c>
      <c r="G685" s="21" t="str">
        <v/>
      </c>
      <c r="H685" s="21" t="str">
        <v/>
      </c>
      <c r="I685" s="21" t="str">
        <v/>
      </c>
      <c r="J685" s="21" t="str">
        <v/>
      </c>
      <c r="K685" s="21" t="str">
        <v/>
      </c>
      <c r="L685" s="23" t="str">
        <f t="shared" si="60"/>
        <v/>
      </c>
      <c r="M685" s="24" t="str">
        <f t="shared" si="61"/>
        <v/>
      </c>
      <c r="N685" s="15" t="str">
        <f t="shared" si="62"/>
        <v/>
      </c>
      <c r="O685" s="23" t="str">
        <f t="shared" si="63"/>
        <v/>
      </c>
      <c r="P685" s="23" t="str">
        <f>IF(B685="","",
IF(NOT(ISNUMBER(H685)),"Vắng",
IF(C685=1,IF(INDEX(Source!$A$1:$Q$1000,MATCH('Chi tiết'!B685,Source!$B$1:$B$1000,0),16)&lt;'Báo cáo'!$C$5,"Đi làm","Chốt trễ"),
IF(AND(C685=2,O685="Chốt trễ"),IF(INDEX(Source!$A$1:$Q$1000,MATCH('Chi tiết'!B685,Source!$B$1:$B$1000,0)+1,16)&lt;'Báo cáo'!$C$5,"Đi làm","Chốt trễ"),
IF(AND(C685=12,O685="Đi làm"),IF(INDEX(Source!$A$1:$Q$1000,MATCH('Chi tiết'!B685,Source!$B$1:$B$1000,0)+COUNTIFS(Source!$B$1:$B$1000,B685,Source!$Q$1:$Q$1000,"Sáng"),16)&lt;'Báo cáo'!$C$5,"Đi làm","Chốt trễ"),IF(O685="Chốt trễ",IF(INDEX(Source!$A$1:$Q$1000,MATCH('Chi tiết'!B685,Source!$B$1:$B$1000,0)+1,16)&lt;'Báo cáo'!$C$5,"Đi làm","Chốt trễ"),IF(INDEX(Source!$A$1:$Q$1000,MATCH('Chi tiết'!B685,Source!$B$1:$B$1000,0)+COUNTIFS(Source!$B$1:$B$1000,B685,Source!$Q$1:$Q$1000,"Sáng"),16)&lt;'Báo cáo'!$C$5,"Đi làm","Chốt trễ")))))))</f>
        <v/>
      </c>
      <c r="Q685" s="23" t="str">
        <f t="shared" si="64"/>
        <v/>
      </c>
      <c r="R685" s="14" t="str">
        <f t="shared" si="65"/>
        <v/>
      </c>
      <c r="S685" t="str">
        <f>IF(OR(_xlfn.NUMBERVALUE(E685)&gt;='Báo cáo'!$C$6,_xlfn.NUMBERVALUE(I685)&gt;='Báo cáo'!$C$6),CONCATENATE(_xlfn.NUMBERVALUE(E685),"/",_xlfn.NUMBERVALUE(I685)),"")</f>
        <v/>
      </c>
      <c r="T685" t="str">
        <f>IF(Q685="Vắng","",IF(M685&lt;='Báo cáo'!$C$7,M685,""))</f>
        <v/>
      </c>
      <c r="U685" t="str">
        <f ca="1">IF(COUNTIFS(Source!$B$1:$B$1000,'Chi tiết'!B685,Source!$S$1:$S$1000,"Có")=0,"",INDEX(Source!$A$1:$S$1000,MATCH('Chi tiết'!B685,Source!$B$1:$B$1000,0)-1+MATCH("Có",INDIRECT("Source!S"&amp;MATCH('Chi tiết'!B685,Source!$B$1:$B$1000,0)&amp;":S"&amp;MATCH('Chi tiết'!B685,Source!$B$1:$B$1000,0)+COUNTIF(Source!$B$1:$B$1000,'Chi tiết'!B685)),0),1))</f>
        <v/>
      </c>
      <c r="V685" s="2" t="str">
        <f>IF(B683="","",IF(N685&lt;='Báo cáo'!$C$9,N685,""))</f>
        <v/>
      </c>
    </row>
    <row r="686" spans="1:22" x14ac:dyDescent="0.25">
      <c r="A686" t="str">
        <v/>
      </c>
      <c r="B686" t="str">
        <v/>
      </c>
      <c r="C686" s="21" t="str">
        <v/>
      </c>
      <c r="D686" s="21" t="str">
        <v/>
      </c>
      <c r="E686" s="21" t="str">
        <v/>
      </c>
      <c r="F686" s="21" t="str">
        <v/>
      </c>
      <c r="G686" s="21" t="str">
        <v/>
      </c>
      <c r="H686" s="21" t="str">
        <v/>
      </c>
      <c r="I686" s="21" t="str">
        <v/>
      </c>
      <c r="J686" s="21" t="str">
        <v/>
      </c>
      <c r="K686" s="21" t="str">
        <v/>
      </c>
      <c r="L686" s="23" t="str">
        <f t="shared" si="60"/>
        <v/>
      </c>
      <c r="M686" s="24" t="str">
        <f t="shared" si="61"/>
        <v/>
      </c>
      <c r="N686" s="15" t="str">
        <f t="shared" si="62"/>
        <v/>
      </c>
      <c r="O686" s="23" t="str">
        <f t="shared" si="63"/>
        <v/>
      </c>
      <c r="P686" s="23" t="str">
        <f>IF(B686="","",
IF(NOT(ISNUMBER(H686)),"Vắng",
IF(C686=1,IF(INDEX(Source!$A$1:$Q$1000,MATCH('Chi tiết'!B686,Source!$B$1:$B$1000,0),16)&lt;'Báo cáo'!$C$5,"Đi làm","Chốt trễ"),
IF(AND(C686=2,O686="Chốt trễ"),IF(INDEX(Source!$A$1:$Q$1000,MATCH('Chi tiết'!B686,Source!$B$1:$B$1000,0)+1,16)&lt;'Báo cáo'!$C$5,"Đi làm","Chốt trễ"),
IF(AND(C686=12,O686="Đi làm"),IF(INDEX(Source!$A$1:$Q$1000,MATCH('Chi tiết'!B686,Source!$B$1:$B$1000,0)+COUNTIFS(Source!$B$1:$B$1000,B686,Source!$Q$1:$Q$1000,"Sáng"),16)&lt;'Báo cáo'!$C$5,"Đi làm","Chốt trễ"),IF(O686="Chốt trễ",IF(INDEX(Source!$A$1:$Q$1000,MATCH('Chi tiết'!B686,Source!$B$1:$B$1000,0)+1,16)&lt;'Báo cáo'!$C$5,"Đi làm","Chốt trễ"),IF(INDEX(Source!$A$1:$Q$1000,MATCH('Chi tiết'!B686,Source!$B$1:$B$1000,0)+COUNTIFS(Source!$B$1:$B$1000,B686,Source!$Q$1:$Q$1000,"Sáng"),16)&lt;'Báo cáo'!$C$5,"Đi làm","Chốt trễ")))))))</f>
        <v/>
      </c>
      <c r="Q686" s="23" t="str">
        <f t="shared" si="64"/>
        <v/>
      </c>
      <c r="R686" s="14" t="str">
        <f t="shared" si="65"/>
        <v/>
      </c>
      <c r="S686" t="str">
        <f>IF(OR(_xlfn.NUMBERVALUE(E686)&gt;='Báo cáo'!$C$6,_xlfn.NUMBERVALUE(I686)&gt;='Báo cáo'!$C$6),CONCATENATE(_xlfn.NUMBERVALUE(E686),"/",_xlfn.NUMBERVALUE(I686)),"")</f>
        <v/>
      </c>
      <c r="T686" t="str">
        <f>IF(Q686="Vắng","",IF(M686&lt;='Báo cáo'!$C$7,M686,""))</f>
        <v/>
      </c>
      <c r="U686" t="str">
        <f ca="1">IF(COUNTIFS(Source!$B$1:$B$1000,'Chi tiết'!B686,Source!$S$1:$S$1000,"Có")=0,"",INDEX(Source!$A$1:$S$1000,MATCH('Chi tiết'!B686,Source!$B$1:$B$1000,0)-1+MATCH("Có",INDIRECT("Source!S"&amp;MATCH('Chi tiết'!B686,Source!$B$1:$B$1000,0)&amp;":S"&amp;MATCH('Chi tiết'!B686,Source!$B$1:$B$1000,0)+COUNTIF(Source!$B$1:$B$1000,'Chi tiết'!B686)),0),1))</f>
        <v/>
      </c>
      <c r="V686" s="2" t="str">
        <f>IF(B684="","",IF(N686&lt;='Báo cáo'!$C$9,N686,""))</f>
        <v/>
      </c>
    </row>
    <row r="687" spans="1:22" x14ac:dyDescent="0.25">
      <c r="A687" t="str">
        <v/>
      </c>
      <c r="B687" t="str">
        <v/>
      </c>
      <c r="C687" s="21" t="str">
        <v/>
      </c>
      <c r="D687" s="21" t="str">
        <v/>
      </c>
      <c r="E687" s="21" t="str">
        <v/>
      </c>
      <c r="F687" s="21" t="str">
        <v/>
      </c>
      <c r="G687" s="21" t="str">
        <v/>
      </c>
      <c r="H687" s="21" t="str">
        <v/>
      </c>
      <c r="I687" s="21" t="str">
        <v/>
      </c>
      <c r="J687" s="21" t="str">
        <v/>
      </c>
      <c r="K687" s="21" t="str">
        <v/>
      </c>
      <c r="L687" s="23" t="str">
        <f t="shared" si="60"/>
        <v/>
      </c>
      <c r="M687" s="24" t="str">
        <f t="shared" si="61"/>
        <v/>
      </c>
      <c r="N687" s="15" t="str">
        <f t="shared" si="62"/>
        <v/>
      </c>
      <c r="O687" s="23" t="str">
        <f t="shared" si="63"/>
        <v/>
      </c>
      <c r="P687" s="23" t="str">
        <f>IF(B687="","",
IF(NOT(ISNUMBER(H687)),"Vắng",
IF(C687=1,IF(INDEX(Source!$A$1:$Q$1000,MATCH('Chi tiết'!B687,Source!$B$1:$B$1000,0),16)&lt;'Báo cáo'!$C$5,"Đi làm","Chốt trễ"),
IF(AND(C687=2,O687="Chốt trễ"),IF(INDEX(Source!$A$1:$Q$1000,MATCH('Chi tiết'!B687,Source!$B$1:$B$1000,0)+1,16)&lt;'Báo cáo'!$C$5,"Đi làm","Chốt trễ"),
IF(AND(C687=12,O687="Đi làm"),IF(INDEX(Source!$A$1:$Q$1000,MATCH('Chi tiết'!B687,Source!$B$1:$B$1000,0)+COUNTIFS(Source!$B$1:$B$1000,B687,Source!$Q$1:$Q$1000,"Sáng"),16)&lt;'Báo cáo'!$C$5,"Đi làm","Chốt trễ"),IF(O687="Chốt trễ",IF(INDEX(Source!$A$1:$Q$1000,MATCH('Chi tiết'!B687,Source!$B$1:$B$1000,0)+1,16)&lt;'Báo cáo'!$C$5,"Đi làm","Chốt trễ"),IF(INDEX(Source!$A$1:$Q$1000,MATCH('Chi tiết'!B687,Source!$B$1:$B$1000,0)+COUNTIFS(Source!$B$1:$B$1000,B687,Source!$Q$1:$Q$1000,"Sáng"),16)&lt;'Báo cáo'!$C$5,"Đi làm","Chốt trễ")))))))</f>
        <v/>
      </c>
      <c r="Q687" s="23" t="str">
        <f t="shared" si="64"/>
        <v/>
      </c>
      <c r="R687" s="14" t="str">
        <f t="shared" si="65"/>
        <v/>
      </c>
      <c r="S687" t="str">
        <f>IF(OR(_xlfn.NUMBERVALUE(E687)&gt;='Báo cáo'!$C$6,_xlfn.NUMBERVALUE(I687)&gt;='Báo cáo'!$C$6),CONCATENATE(_xlfn.NUMBERVALUE(E687),"/",_xlfn.NUMBERVALUE(I687)),"")</f>
        <v/>
      </c>
      <c r="T687" t="str">
        <f>IF(Q687="Vắng","",IF(M687&lt;='Báo cáo'!$C$7,M687,""))</f>
        <v/>
      </c>
      <c r="U687" t="str">
        <f ca="1">IF(COUNTIFS(Source!$B$1:$B$1000,'Chi tiết'!B687,Source!$S$1:$S$1000,"Có")=0,"",INDEX(Source!$A$1:$S$1000,MATCH('Chi tiết'!B687,Source!$B$1:$B$1000,0)-1+MATCH("Có",INDIRECT("Source!S"&amp;MATCH('Chi tiết'!B687,Source!$B$1:$B$1000,0)&amp;":S"&amp;MATCH('Chi tiết'!B687,Source!$B$1:$B$1000,0)+COUNTIF(Source!$B$1:$B$1000,'Chi tiết'!B687)),0),1))</f>
        <v/>
      </c>
      <c r="V687" s="2" t="str">
        <f>IF(B685="","",IF(N687&lt;='Báo cáo'!$C$9,N687,""))</f>
        <v/>
      </c>
    </row>
    <row r="688" spans="1:22" x14ac:dyDescent="0.25">
      <c r="A688" t="str">
        <v/>
      </c>
      <c r="B688" t="str">
        <v/>
      </c>
      <c r="C688" s="21" t="str">
        <v/>
      </c>
      <c r="D688" s="21" t="str">
        <v/>
      </c>
      <c r="E688" s="21" t="str">
        <v/>
      </c>
      <c r="F688" s="21" t="str">
        <v/>
      </c>
      <c r="G688" s="21" t="str">
        <v/>
      </c>
      <c r="H688" s="21" t="str">
        <v/>
      </c>
      <c r="I688" s="21" t="str">
        <v/>
      </c>
      <c r="J688" s="21" t="str">
        <v/>
      </c>
      <c r="K688" s="21" t="str">
        <v/>
      </c>
      <c r="L688" s="23" t="str">
        <f t="shared" si="60"/>
        <v/>
      </c>
      <c r="M688" s="24" t="str">
        <f t="shared" si="61"/>
        <v/>
      </c>
      <c r="N688" s="15" t="str">
        <f t="shared" si="62"/>
        <v/>
      </c>
      <c r="O688" s="23" t="str">
        <f t="shared" si="63"/>
        <v/>
      </c>
      <c r="P688" s="23" t="str">
        <f>IF(B688="","",
IF(NOT(ISNUMBER(H688)),"Vắng",
IF(C688=1,IF(INDEX(Source!$A$1:$Q$1000,MATCH('Chi tiết'!B688,Source!$B$1:$B$1000,0),16)&lt;'Báo cáo'!$C$5,"Đi làm","Chốt trễ"),
IF(AND(C688=2,O688="Chốt trễ"),IF(INDEX(Source!$A$1:$Q$1000,MATCH('Chi tiết'!B688,Source!$B$1:$B$1000,0)+1,16)&lt;'Báo cáo'!$C$5,"Đi làm","Chốt trễ"),
IF(AND(C688=12,O688="Đi làm"),IF(INDEX(Source!$A$1:$Q$1000,MATCH('Chi tiết'!B688,Source!$B$1:$B$1000,0)+COUNTIFS(Source!$B$1:$B$1000,B688,Source!$Q$1:$Q$1000,"Sáng"),16)&lt;'Báo cáo'!$C$5,"Đi làm","Chốt trễ"),IF(O688="Chốt trễ",IF(INDEX(Source!$A$1:$Q$1000,MATCH('Chi tiết'!B688,Source!$B$1:$B$1000,0)+1,16)&lt;'Báo cáo'!$C$5,"Đi làm","Chốt trễ"),IF(INDEX(Source!$A$1:$Q$1000,MATCH('Chi tiết'!B688,Source!$B$1:$B$1000,0)+COUNTIFS(Source!$B$1:$B$1000,B688,Source!$Q$1:$Q$1000,"Sáng"),16)&lt;'Báo cáo'!$C$5,"Đi làm","Chốt trễ")))))))</f>
        <v/>
      </c>
      <c r="Q688" s="23" t="str">
        <f t="shared" si="64"/>
        <v/>
      </c>
      <c r="R688" s="14" t="str">
        <f t="shared" si="65"/>
        <v/>
      </c>
      <c r="S688" t="str">
        <f>IF(OR(_xlfn.NUMBERVALUE(E688)&gt;='Báo cáo'!$C$6,_xlfn.NUMBERVALUE(I688)&gt;='Báo cáo'!$C$6),CONCATENATE(_xlfn.NUMBERVALUE(E688),"/",_xlfn.NUMBERVALUE(I688)),"")</f>
        <v/>
      </c>
      <c r="T688" t="str">
        <f>IF(Q688="Vắng","",IF(M688&lt;='Báo cáo'!$C$7,M688,""))</f>
        <v/>
      </c>
      <c r="U688" t="str">
        <f ca="1">IF(COUNTIFS(Source!$B$1:$B$1000,'Chi tiết'!B688,Source!$S$1:$S$1000,"Có")=0,"",INDEX(Source!$A$1:$S$1000,MATCH('Chi tiết'!B688,Source!$B$1:$B$1000,0)-1+MATCH("Có",INDIRECT("Source!S"&amp;MATCH('Chi tiết'!B688,Source!$B$1:$B$1000,0)&amp;":S"&amp;MATCH('Chi tiết'!B688,Source!$B$1:$B$1000,0)+COUNTIF(Source!$B$1:$B$1000,'Chi tiết'!B688)),0),1))</f>
        <v/>
      </c>
      <c r="V688" s="2" t="str">
        <f>IF(B686="","",IF(N688&lt;='Báo cáo'!$C$9,N688,""))</f>
        <v/>
      </c>
    </row>
    <row r="689" spans="1:22" x14ac:dyDescent="0.25">
      <c r="A689" t="str">
        <v/>
      </c>
      <c r="B689" t="str">
        <v/>
      </c>
      <c r="C689" s="21" t="str">
        <v/>
      </c>
      <c r="D689" s="21" t="str">
        <v/>
      </c>
      <c r="E689" s="21" t="str">
        <v/>
      </c>
      <c r="F689" s="21" t="str">
        <v/>
      </c>
      <c r="G689" s="21" t="str">
        <v/>
      </c>
      <c r="H689" s="21" t="str">
        <v/>
      </c>
      <c r="I689" s="21" t="str">
        <v/>
      </c>
      <c r="J689" s="21" t="str">
        <v/>
      </c>
      <c r="K689" s="21" t="str">
        <v/>
      </c>
      <c r="L689" s="23" t="str">
        <f t="shared" si="60"/>
        <v/>
      </c>
      <c r="M689" s="24" t="str">
        <f t="shared" si="61"/>
        <v/>
      </c>
      <c r="N689" s="15" t="str">
        <f t="shared" si="62"/>
        <v/>
      </c>
      <c r="O689" s="23" t="str">
        <f t="shared" si="63"/>
        <v/>
      </c>
      <c r="P689" s="23" t="str">
        <f>IF(B689="","",
IF(NOT(ISNUMBER(H689)),"Vắng",
IF(C689=1,IF(INDEX(Source!$A$1:$Q$1000,MATCH('Chi tiết'!B689,Source!$B$1:$B$1000,0),16)&lt;'Báo cáo'!$C$5,"Đi làm","Chốt trễ"),
IF(AND(C689=2,O689="Chốt trễ"),IF(INDEX(Source!$A$1:$Q$1000,MATCH('Chi tiết'!B689,Source!$B$1:$B$1000,0)+1,16)&lt;'Báo cáo'!$C$5,"Đi làm","Chốt trễ"),
IF(AND(C689=12,O689="Đi làm"),IF(INDEX(Source!$A$1:$Q$1000,MATCH('Chi tiết'!B689,Source!$B$1:$B$1000,0)+COUNTIFS(Source!$B$1:$B$1000,B689,Source!$Q$1:$Q$1000,"Sáng"),16)&lt;'Báo cáo'!$C$5,"Đi làm","Chốt trễ"),IF(O689="Chốt trễ",IF(INDEX(Source!$A$1:$Q$1000,MATCH('Chi tiết'!B689,Source!$B$1:$B$1000,0)+1,16)&lt;'Báo cáo'!$C$5,"Đi làm","Chốt trễ"),IF(INDEX(Source!$A$1:$Q$1000,MATCH('Chi tiết'!B689,Source!$B$1:$B$1000,0)+COUNTIFS(Source!$B$1:$B$1000,B689,Source!$Q$1:$Q$1000,"Sáng"),16)&lt;'Báo cáo'!$C$5,"Đi làm","Chốt trễ")))))))</f>
        <v/>
      </c>
      <c r="Q689" s="23" t="str">
        <f t="shared" si="64"/>
        <v/>
      </c>
      <c r="R689" s="14" t="str">
        <f t="shared" si="65"/>
        <v/>
      </c>
      <c r="S689" t="str">
        <f>IF(OR(_xlfn.NUMBERVALUE(E689)&gt;='Báo cáo'!$C$6,_xlfn.NUMBERVALUE(I689)&gt;='Báo cáo'!$C$6),CONCATENATE(_xlfn.NUMBERVALUE(E689),"/",_xlfn.NUMBERVALUE(I689)),"")</f>
        <v/>
      </c>
      <c r="T689" t="str">
        <f>IF(Q689="Vắng","",IF(M689&lt;='Báo cáo'!$C$7,M689,""))</f>
        <v/>
      </c>
      <c r="U689" t="str">
        <f ca="1">IF(COUNTIFS(Source!$B$1:$B$1000,'Chi tiết'!B689,Source!$S$1:$S$1000,"Có")=0,"",INDEX(Source!$A$1:$S$1000,MATCH('Chi tiết'!B689,Source!$B$1:$B$1000,0)-1+MATCH("Có",INDIRECT("Source!S"&amp;MATCH('Chi tiết'!B689,Source!$B$1:$B$1000,0)&amp;":S"&amp;MATCH('Chi tiết'!B689,Source!$B$1:$B$1000,0)+COUNTIF(Source!$B$1:$B$1000,'Chi tiết'!B689)),0),1))</f>
        <v/>
      </c>
      <c r="V689" s="2" t="str">
        <f>IF(B687="","",IF(N689&lt;='Báo cáo'!$C$9,N689,""))</f>
        <v/>
      </c>
    </row>
    <row r="690" spans="1:22" x14ac:dyDescent="0.25">
      <c r="A690" t="str">
        <v/>
      </c>
      <c r="B690" t="str">
        <v/>
      </c>
      <c r="C690" s="21" t="str">
        <v/>
      </c>
      <c r="D690" s="21" t="str">
        <v/>
      </c>
      <c r="E690" s="21" t="str">
        <v/>
      </c>
      <c r="F690" s="21" t="str">
        <v/>
      </c>
      <c r="G690" s="21" t="str">
        <v/>
      </c>
      <c r="H690" s="21" t="str">
        <v/>
      </c>
      <c r="I690" s="21" t="str">
        <v/>
      </c>
      <c r="J690" s="21" t="str">
        <v/>
      </c>
      <c r="K690" s="21" t="str">
        <v/>
      </c>
      <c r="L690" s="23" t="str">
        <f t="shared" si="60"/>
        <v/>
      </c>
      <c r="M690" s="24" t="str">
        <f t="shared" si="61"/>
        <v/>
      </c>
      <c r="N690" s="15" t="str">
        <f t="shared" si="62"/>
        <v/>
      </c>
      <c r="O690" s="23" t="str">
        <f t="shared" si="63"/>
        <v/>
      </c>
      <c r="P690" s="23" t="str">
        <f>IF(B690="","",
IF(NOT(ISNUMBER(H690)),"Vắng",
IF(C690=1,IF(INDEX(Source!$A$1:$Q$1000,MATCH('Chi tiết'!B690,Source!$B$1:$B$1000,0),16)&lt;'Báo cáo'!$C$5,"Đi làm","Chốt trễ"),
IF(AND(C690=2,O690="Chốt trễ"),IF(INDEX(Source!$A$1:$Q$1000,MATCH('Chi tiết'!B690,Source!$B$1:$B$1000,0)+1,16)&lt;'Báo cáo'!$C$5,"Đi làm","Chốt trễ"),
IF(AND(C690=12,O690="Đi làm"),IF(INDEX(Source!$A$1:$Q$1000,MATCH('Chi tiết'!B690,Source!$B$1:$B$1000,0)+COUNTIFS(Source!$B$1:$B$1000,B690,Source!$Q$1:$Q$1000,"Sáng"),16)&lt;'Báo cáo'!$C$5,"Đi làm","Chốt trễ"),IF(O690="Chốt trễ",IF(INDEX(Source!$A$1:$Q$1000,MATCH('Chi tiết'!B690,Source!$B$1:$B$1000,0)+1,16)&lt;'Báo cáo'!$C$5,"Đi làm","Chốt trễ"),IF(INDEX(Source!$A$1:$Q$1000,MATCH('Chi tiết'!B690,Source!$B$1:$B$1000,0)+COUNTIFS(Source!$B$1:$B$1000,B690,Source!$Q$1:$Q$1000,"Sáng"),16)&lt;'Báo cáo'!$C$5,"Đi làm","Chốt trễ")))))))</f>
        <v/>
      </c>
      <c r="Q690" s="23" t="str">
        <f t="shared" si="64"/>
        <v/>
      </c>
      <c r="R690" s="14" t="str">
        <f t="shared" si="65"/>
        <v/>
      </c>
      <c r="S690" t="str">
        <f>IF(OR(_xlfn.NUMBERVALUE(E690)&gt;='Báo cáo'!$C$6,_xlfn.NUMBERVALUE(I690)&gt;='Báo cáo'!$C$6),CONCATENATE(_xlfn.NUMBERVALUE(E690),"/",_xlfn.NUMBERVALUE(I690)),"")</f>
        <v/>
      </c>
      <c r="T690" t="str">
        <f>IF(Q690="Vắng","",IF(M690&lt;='Báo cáo'!$C$7,M690,""))</f>
        <v/>
      </c>
      <c r="U690" t="str">
        <f ca="1">IF(COUNTIFS(Source!$B$1:$B$1000,'Chi tiết'!B690,Source!$S$1:$S$1000,"Có")=0,"",INDEX(Source!$A$1:$S$1000,MATCH('Chi tiết'!B690,Source!$B$1:$B$1000,0)-1+MATCH("Có",INDIRECT("Source!S"&amp;MATCH('Chi tiết'!B690,Source!$B$1:$B$1000,0)&amp;":S"&amp;MATCH('Chi tiết'!B690,Source!$B$1:$B$1000,0)+COUNTIF(Source!$B$1:$B$1000,'Chi tiết'!B690)),0),1))</f>
        <v/>
      </c>
      <c r="V690" s="2" t="str">
        <f>IF(B688="","",IF(N690&lt;='Báo cáo'!$C$9,N690,""))</f>
        <v/>
      </c>
    </row>
    <row r="691" spans="1:22" x14ac:dyDescent="0.25">
      <c r="A691" t="str">
        <v/>
      </c>
      <c r="B691" t="str">
        <v/>
      </c>
      <c r="C691" s="21" t="str">
        <v/>
      </c>
      <c r="D691" s="21" t="str">
        <v/>
      </c>
      <c r="E691" s="21" t="str">
        <v/>
      </c>
      <c r="F691" s="21" t="str">
        <v/>
      </c>
      <c r="G691" s="21" t="str">
        <v/>
      </c>
      <c r="H691" s="21" t="str">
        <v/>
      </c>
      <c r="I691" s="21" t="str">
        <v/>
      </c>
      <c r="J691" s="21" t="str">
        <v/>
      </c>
      <c r="K691" s="21" t="str">
        <v/>
      </c>
      <c r="L691" s="23" t="str">
        <f t="shared" si="60"/>
        <v/>
      </c>
      <c r="M691" s="24" t="str">
        <f t="shared" si="61"/>
        <v/>
      </c>
      <c r="N691" s="15" t="str">
        <f t="shared" si="62"/>
        <v/>
      </c>
      <c r="O691" s="23" t="str">
        <f t="shared" si="63"/>
        <v/>
      </c>
      <c r="P691" s="23" t="str">
        <f>IF(B691="","",
IF(NOT(ISNUMBER(H691)),"Vắng",
IF(C691=1,IF(INDEX(Source!$A$1:$Q$1000,MATCH('Chi tiết'!B691,Source!$B$1:$B$1000,0),16)&lt;'Báo cáo'!$C$5,"Đi làm","Chốt trễ"),
IF(AND(C691=2,O691="Chốt trễ"),IF(INDEX(Source!$A$1:$Q$1000,MATCH('Chi tiết'!B691,Source!$B$1:$B$1000,0)+1,16)&lt;'Báo cáo'!$C$5,"Đi làm","Chốt trễ"),
IF(AND(C691=12,O691="Đi làm"),IF(INDEX(Source!$A$1:$Q$1000,MATCH('Chi tiết'!B691,Source!$B$1:$B$1000,0)+COUNTIFS(Source!$B$1:$B$1000,B691,Source!$Q$1:$Q$1000,"Sáng"),16)&lt;'Báo cáo'!$C$5,"Đi làm","Chốt trễ"),IF(O691="Chốt trễ",IF(INDEX(Source!$A$1:$Q$1000,MATCH('Chi tiết'!B691,Source!$B$1:$B$1000,0)+1,16)&lt;'Báo cáo'!$C$5,"Đi làm","Chốt trễ"),IF(INDEX(Source!$A$1:$Q$1000,MATCH('Chi tiết'!B691,Source!$B$1:$B$1000,0)+COUNTIFS(Source!$B$1:$B$1000,B691,Source!$Q$1:$Q$1000,"Sáng"),16)&lt;'Báo cáo'!$C$5,"Đi làm","Chốt trễ")))))))</f>
        <v/>
      </c>
      <c r="Q691" s="23" t="str">
        <f t="shared" si="64"/>
        <v/>
      </c>
      <c r="R691" s="14" t="str">
        <f t="shared" si="65"/>
        <v/>
      </c>
      <c r="S691" t="str">
        <f>IF(OR(_xlfn.NUMBERVALUE(E691)&gt;='Báo cáo'!$C$6,_xlfn.NUMBERVALUE(I691)&gt;='Báo cáo'!$C$6),CONCATENATE(_xlfn.NUMBERVALUE(E691),"/",_xlfn.NUMBERVALUE(I691)),"")</f>
        <v/>
      </c>
      <c r="T691" t="str">
        <f>IF(Q691="Vắng","",IF(M691&lt;='Báo cáo'!$C$7,M691,""))</f>
        <v/>
      </c>
      <c r="U691" t="str">
        <f ca="1">IF(COUNTIFS(Source!$B$1:$B$1000,'Chi tiết'!B691,Source!$S$1:$S$1000,"Có")=0,"",INDEX(Source!$A$1:$S$1000,MATCH('Chi tiết'!B691,Source!$B$1:$B$1000,0)-1+MATCH("Có",INDIRECT("Source!S"&amp;MATCH('Chi tiết'!B691,Source!$B$1:$B$1000,0)&amp;":S"&amp;MATCH('Chi tiết'!B691,Source!$B$1:$B$1000,0)+COUNTIF(Source!$B$1:$B$1000,'Chi tiết'!B691)),0),1))</f>
        <v/>
      </c>
      <c r="V691" s="2" t="str">
        <f>IF(B689="","",IF(N691&lt;='Báo cáo'!$C$9,N691,""))</f>
        <v/>
      </c>
    </row>
    <row r="692" spans="1:22" x14ac:dyDescent="0.25">
      <c r="A692" t="str">
        <v/>
      </c>
      <c r="B692" t="str">
        <v/>
      </c>
      <c r="C692" s="21" t="str">
        <v/>
      </c>
      <c r="D692" s="21" t="str">
        <v/>
      </c>
      <c r="E692" s="21" t="str">
        <v/>
      </c>
      <c r="F692" s="21" t="str">
        <v/>
      </c>
      <c r="G692" s="21" t="str">
        <v/>
      </c>
      <c r="H692" s="21" t="str">
        <v/>
      </c>
      <c r="I692" s="21" t="str">
        <v/>
      </c>
      <c r="J692" s="21" t="str">
        <v/>
      </c>
      <c r="K692" s="21" t="str">
        <v/>
      </c>
      <c r="L692" s="23" t="str">
        <f t="shared" si="60"/>
        <v/>
      </c>
      <c r="M692" s="24" t="str">
        <f t="shared" si="61"/>
        <v/>
      </c>
      <c r="N692" s="15" t="str">
        <f t="shared" si="62"/>
        <v/>
      </c>
      <c r="O692" s="23" t="str">
        <f t="shared" si="63"/>
        <v/>
      </c>
      <c r="P692" s="23" t="str">
        <f>IF(B692="","",
IF(NOT(ISNUMBER(H692)),"Vắng",
IF(C692=1,IF(INDEX(Source!$A$1:$Q$1000,MATCH('Chi tiết'!B692,Source!$B$1:$B$1000,0),16)&lt;'Báo cáo'!$C$5,"Đi làm","Chốt trễ"),
IF(AND(C692=2,O692="Chốt trễ"),IF(INDEX(Source!$A$1:$Q$1000,MATCH('Chi tiết'!B692,Source!$B$1:$B$1000,0)+1,16)&lt;'Báo cáo'!$C$5,"Đi làm","Chốt trễ"),
IF(AND(C692=12,O692="Đi làm"),IF(INDEX(Source!$A$1:$Q$1000,MATCH('Chi tiết'!B692,Source!$B$1:$B$1000,0)+COUNTIFS(Source!$B$1:$B$1000,B692,Source!$Q$1:$Q$1000,"Sáng"),16)&lt;'Báo cáo'!$C$5,"Đi làm","Chốt trễ"),IF(O692="Chốt trễ",IF(INDEX(Source!$A$1:$Q$1000,MATCH('Chi tiết'!B692,Source!$B$1:$B$1000,0)+1,16)&lt;'Báo cáo'!$C$5,"Đi làm","Chốt trễ"),IF(INDEX(Source!$A$1:$Q$1000,MATCH('Chi tiết'!B692,Source!$B$1:$B$1000,0)+COUNTIFS(Source!$B$1:$B$1000,B692,Source!$Q$1:$Q$1000,"Sáng"),16)&lt;'Báo cáo'!$C$5,"Đi làm","Chốt trễ")))))))</f>
        <v/>
      </c>
      <c r="Q692" s="23" t="str">
        <f t="shared" si="64"/>
        <v/>
      </c>
      <c r="R692" s="14" t="str">
        <f t="shared" si="65"/>
        <v/>
      </c>
      <c r="S692" t="str">
        <f>IF(OR(_xlfn.NUMBERVALUE(E692)&gt;='Báo cáo'!$C$6,_xlfn.NUMBERVALUE(I692)&gt;='Báo cáo'!$C$6),CONCATENATE(_xlfn.NUMBERVALUE(E692),"/",_xlfn.NUMBERVALUE(I692)),"")</f>
        <v/>
      </c>
      <c r="T692" t="str">
        <f>IF(Q692="Vắng","",IF(M692&lt;='Báo cáo'!$C$7,M692,""))</f>
        <v/>
      </c>
      <c r="U692" t="str">
        <f ca="1">IF(COUNTIFS(Source!$B$1:$B$1000,'Chi tiết'!B692,Source!$S$1:$S$1000,"Có")=0,"",INDEX(Source!$A$1:$S$1000,MATCH('Chi tiết'!B692,Source!$B$1:$B$1000,0)-1+MATCH("Có",INDIRECT("Source!S"&amp;MATCH('Chi tiết'!B692,Source!$B$1:$B$1000,0)&amp;":S"&amp;MATCH('Chi tiết'!B692,Source!$B$1:$B$1000,0)+COUNTIF(Source!$B$1:$B$1000,'Chi tiết'!B692)),0),1))</f>
        <v/>
      </c>
      <c r="V692" s="2" t="str">
        <f>IF(B690="","",IF(N692&lt;='Báo cáo'!$C$9,N692,""))</f>
        <v/>
      </c>
    </row>
    <row r="693" spans="1:22" x14ac:dyDescent="0.25">
      <c r="A693" t="str">
        <v/>
      </c>
      <c r="B693" t="str">
        <v/>
      </c>
      <c r="C693" s="21" t="str">
        <v/>
      </c>
      <c r="D693" s="21" t="str">
        <v/>
      </c>
      <c r="E693" s="21" t="str">
        <v/>
      </c>
      <c r="F693" s="21" t="str">
        <v/>
      </c>
      <c r="G693" s="21" t="str">
        <v/>
      </c>
      <c r="H693" s="21" t="str">
        <v/>
      </c>
      <c r="I693" s="21" t="str">
        <v/>
      </c>
      <c r="J693" s="21" t="str">
        <v/>
      </c>
      <c r="K693" s="21" t="str">
        <v/>
      </c>
      <c r="L693" s="23" t="str">
        <f t="shared" si="60"/>
        <v/>
      </c>
      <c r="M693" s="24" t="str">
        <f t="shared" si="61"/>
        <v/>
      </c>
      <c r="N693" s="15" t="str">
        <f t="shared" si="62"/>
        <v/>
      </c>
      <c r="O693" s="23" t="str">
        <f t="shared" si="63"/>
        <v/>
      </c>
      <c r="P693" s="23" t="str">
        <f>IF(B693="","",
IF(NOT(ISNUMBER(H693)),"Vắng",
IF(C693=1,IF(INDEX(Source!$A$1:$Q$1000,MATCH('Chi tiết'!B693,Source!$B$1:$B$1000,0),16)&lt;'Báo cáo'!$C$5,"Đi làm","Chốt trễ"),
IF(AND(C693=2,O693="Chốt trễ"),IF(INDEX(Source!$A$1:$Q$1000,MATCH('Chi tiết'!B693,Source!$B$1:$B$1000,0)+1,16)&lt;'Báo cáo'!$C$5,"Đi làm","Chốt trễ"),
IF(AND(C693=12,O693="Đi làm"),IF(INDEX(Source!$A$1:$Q$1000,MATCH('Chi tiết'!B693,Source!$B$1:$B$1000,0)+COUNTIFS(Source!$B$1:$B$1000,B693,Source!$Q$1:$Q$1000,"Sáng"),16)&lt;'Báo cáo'!$C$5,"Đi làm","Chốt trễ"),IF(O693="Chốt trễ",IF(INDEX(Source!$A$1:$Q$1000,MATCH('Chi tiết'!B693,Source!$B$1:$B$1000,0)+1,16)&lt;'Báo cáo'!$C$5,"Đi làm","Chốt trễ"),IF(INDEX(Source!$A$1:$Q$1000,MATCH('Chi tiết'!B693,Source!$B$1:$B$1000,0)+COUNTIFS(Source!$B$1:$B$1000,B693,Source!$Q$1:$Q$1000,"Sáng"),16)&lt;'Báo cáo'!$C$5,"Đi làm","Chốt trễ")))))))</f>
        <v/>
      </c>
      <c r="Q693" s="23" t="str">
        <f t="shared" si="64"/>
        <v/>
      </c>
      <c r="R693" s="14" t="str">
        <f t="shared" si="65"/>
        <v/>
      </c>
      <c r="S693" t="str">
        <f>IF(OR(_xlfn.NUMBERVALUE(E693)&gt;='Báo cáo'!$C$6,_xlfn.NUMBERVALUE(I693)&gt;='Báo cáo'!$C$6),CONCATENATE(_xlfn.NUMBERVALUE(E693),"/",_xlfn.NUMBERVALUE(I693)),"")</f>
        <v/>
      </c>
      <c r="T693" t="str">
        <f>IF(Q693="Vắng","",IF(M693&lt;='Báo cáo'!$C$7,M693,""))</f>
        <v/>
      </c>
      <c r="U693" t="str">
        <f ca="1">IF(COUNTIFS(Source!$B$1:$B$1000,'Chi tiết'!B693,Source!$S$1:$S$1000,"Có")=0,"",INDEX(Source!$A$1:$S$1000,MATCH('Chi tiết'!B693,Source!$B$1:$B$1000,0)-1+MATCH("Có",INDIRECT("Source!S"&amp;MATCH('Chi tiết'!B693,Source!$B$1:$B$1000,0)&amp;":S"&amp;MATCH('Chi tiết'!B693,Source!$B$1:$B$1000,0)+COUNTIF(Source!$B$1:$B$1000,'Chi tiết'!B693)),0),1))</f>
        <v/>
      </c>
      <c r="V693" s="2" t="str">
        <f>IF(B691="","",IF(N693&lt;='Báo cáo'!$C$9,N693,""))</f>
        <v/>
      </c>
    </row>
    <row r="694" spans="1:22" x14ac:dyDescent="0.25">
      <c r="A694" t="str">
        <v/>
      </c>
      <c r="B694" t="str">
        <v/>
      </c>
      <c r="C694" s="21" t="str">
        <v/>
      </c>
      <c r="D694" s="21" t="str">
        <v/>
      </c>
      <c r="E694" s="21" t="str">
        <v/>
      </c>
      <c r="F694" s="21" t="str">
        <v/>
      </c>
      <c r="G694" s="21" t="str">
        <v/>
      </c>
      <c r="H694" s="21" t="str">
        <v/>
      </c>
      <c r="I694" s="21" t="str">
        <v/>
      </c>
      <c r="J694" s="21" t="str">
        <v/>
      </c>
      <c r="K694" s="21" t="str">
        <v/>
      </c>
      <c r="L694" s="23" t="str">
        <f t="shared" si="60"/>
        <v/>
      </c>
      <c r="M694" s="24" t="str">
        <f t="shared" si="61"/>
        <v/>
      </c>
      <c r="N694" s="15" t="str">
        <f t="shared" si="62"/>
        <v/>
      </c>
      <c r="O694" s="23" t="str">
        <f t="shared" si="63"/>
        <v/>
      </c>
      <c r="P694" s="23" t="str">
        <f>IF(B694="","",
IF(NOT(ISNUMBER(H694)),"Vắng",
IF(C694=1,IF(INDEX(Source!$A$1:$Q$1000,MATCH('Chi tiết'!B694,Source!$B$1:$B$1000,0),16)&lt;'Báo cáo'!$C$5,"Đi làm","Chốt trễ"),
IF(AND(C694=2,O694="Chốt trễ"),IF(INDEX(Source!$A$1:$Q$1000,MATCH('Chi tiết'!B694,Source!$B$1:$B$1000,0)+1,16)&lt;'Báo cáo'!$C$5,"Đi làm","Chốt trễ"),
IF(AND(C694=12,O694="Đi làm"),IF(INDEX(Source!$A$1:$Q$1000,MATCH('Chi tiết'!B694,Source!$B$1:$B$1000,0)+COUNTIFS(Source!$B$1:$B$1000,B694,Source!$Q$1:$Q$1000,"Sáng"),16)&lt;'Báo cáo'!$C$5,"Đi làm","Chốt trễ"),IF(O694="Chốt trễ",IF(INDEX(Source!$A$1:$Q$1000,MATCH('Chi tiết'!B694,Source!$B$1:$B$1000,0)+1,16)&lt;'Báo cáo'!$C$5,"Đi làm","Chốt trễ"),IF(INDEX(Source!$A$1:$Q$1000,MATCH('Chi tiết'!B694,Source!$B$1:$B$1000,0)+COUNTIFS(Source!$B$1:$B$1000,B694,Source!$Q$1:$Q$1000,"Sáng"),16)&lt;'Báo cáo'!$C$5,"Đi làm","Chốt trễ")))))))</f>
        <v/>
      </c>
      <c r="Q694" s="23" t="str">
        <f t="shared" si="64"/>
        <v/>
      </c>
      <c r="R694" s="14" t="str">
        <f t="shared" si="65"/>
        <v/>
      </c>
      <c r="S694" t="str">
        <f>IF(OR(_xlfn.NUMBERVALUE(E694)&gt;='Báo cáo'!$C$6,_xlfn.NUMBERVALUE(I694)&gt;='Báo cáo'!$C$6),CONCATENATE(_xlfn.NUMBERVALUE(E694),"/",_xlfn.NUMBERVALUE(I694)),"")</f>
        <v/>
      </c>
      <c r="T694" t="str">
        <f>IF(Q694="Vắng","",IF(M694&lt;='Báo cáo'!$C$7,M694,""))</f>
        <v/>
      </c>
      <c r="U694" t="str">
        <f ca="1">IF(COUNTIFS(Source!$B$1:$B$1000,'Chi tiết'!B694,Source!$S$1:$S$1000,"Có")=0,"",INDEX(Source!$A$1:$S$1000,MATCH('Chi tiết'!B694,Source!$B$1:$B$1000,0)-1+MATCH("Có",INDIRECT("Source!S"&amp;MATCH('Chi tiết'!B694,Source!$B$1:$B$1000,0)&amp;":S"&amp;MATCH('Chi tiết'!B694,Source!$B$1:$B$1000,0)+COUNTIF(Source!$B$1:$B$1000,'Chi tiết'!B694)),0),1))</f>
        <v/>
      </c>
      <c r="V694" s="2" t="str">
        <f>IF(B692="","",IF(N694&lt;='Báo cáo'!$C$9,N694,""))</f>
        <v/>
      </c>
    </row>
    <row r="695" spans="1:22" x14ac:dyDescent="0.25">
      <c r="A695" t="str">
        <v/>
      </c>
      <c r="B695" t="str">
        <v/>
      </c>
      <c r="C695" s="21" t="str">
        <v/>
      </c>
      <c r="D695" s="21" t="str">
        <v/>
      </c>
      <c r="E695" s="21" t="str">
        <v/>
      </c>
      <c r="F695" s="21" t="str">
        <v/>
      </c>
      <c r="G695" s="21" t="str">
        <v/>
      </c>
      <c r="H695" s="21" t="str">
        <v/>
      </c>
      <c r="I695" s="21" t="str">
        <v/>
      </c>
      <c r="J695" s="21" t="str">
        <v/>
      </c>
      <c r="K695" s="21" t="str">
        <v/>
      </c>
      <c r="L695" s="23" t="str">
        <f t="shared" si="60"/>
        <v/>
      </c>
      <c r="M695" s="24" t="str">
        <f t="shared" si="61"/>
        <v/>
      </c>
      <c r="N695" s="15" t="str">
        <f t="shared" si="62"/>
        <v/>
      </c>
      <c r="O695" s="23" t="str">
        <f t="shared" si="63"/>
        <v/>
      </c>
      <c r="P695" s="23" t="str">
        <f>IF(B695="","",
IF(NOT(ISNUMBER(H695)),"Vắng",
IF(C695=1,IF(INDEX(Source!$A$1:$Q$1000,MATCH('Chi tiết'!B695,Source!$B$1:$B$1000,0),16)&lt;'Báo cáo'!$C$5,"Đi làm","Chốt trễ"),
IF(AND(C695=2,O695="Chốt trễ"),IF(INDEX(Source!$A$1:$Q$1000,MATCH('Chi tiết'!B695,Source!$B$1:$B$1000,0)+1,16)&lt;'Báo cáo'!$C$5,"Đi làm","Chốt trễ"),
IF(AND(C695=12,O695="Đi làm"),IF(INDEX(Source!$A$1:$Q$1000,MATCH('Chi tiết'!B695,Source!$B$1:$B$1000,0)+COUNTIFS(Source!$B$1:$B$1000,B695,Source!$Q$1:$Q$1000,"Sáng"),16)&lt;'Báo cáo'!$C$5,"Đi làm","Chốt trễ"),IF(O695="Chốt trễ",IF(INDEX(Source!$A$1:$Q$1000,MATCH('Chi tiết'!B695,Source!$B$1:$B$1000,0)+1,16)&lt;'Báo cáo'!$C$5,"Đi làm","Chốt trễ"),IF(INDEX(Source!$A$1:$Q$1000,MATCH('Chi tiết'!B695,Source!$B$1:$B$1000,0)+COUNTIFS(Source!$B$1:$B$1000,B695,Source!$Q$1:$Q$1000,"Sáng"),16)&lt;'Báo cáo'!$C$5,"Đi làm","Chốt trễ")))))))</f>
        <v/>
      </c>
      <c r="Q695" s="23" t="str">
        <f t="shared" si="64"/>
        <v/>
      </c>
      <c r="R695" s="14" t="str">
        <f t="shared" si="65"/>
        <v/>
      </c>
      <c r="S695" t="str">
        <f>IF(OR(_xlfn.NUMBERVALUE(E695)&gt;='Báo cáo'!$C$6,_xlfn.NUMBERVALUE(I695)&gt;='Báo cáo'!$C$6),CONCATENATE(_xlfn.NUMBERVALUE(E695),"/",_xlfn.NUMBERVALUE(I695)),"")</f>
        <v/>
      </c>
      <c r="T695" t="str">
        <f>IF(Q695="Vắng","",IF(M695&lt;='Báo cáo'!$C$7,M695,""))</f>
        <v/>
      </c>
      <c r="U695" t="str">
        <f ca="1">IF(COUNTIFS(Source!$B$1:$B$1000,'Chi tiết'!B695,Source!$S$1:$S$1000,"Có")=0,"",INDEX(Source!$A$1:$S$1000,MATCH('Chi tiết'!B695,Source!$B$1:$B$1000,0)-1+MATCH("Có",INDIRECT("Source!S"&amp;MATCH('Chi tiết'!B695,Source!$B$1:$B$1000,0)&amp;":S"&amp;MATCH('Chi tiết'!B695,Source!$B$1:$B$1000,0)+COUNTIF(Source!$B$1:$B$1000,'Chi tiết'!B695)),0),1))</f>
        <v/>
      </c>
      <c r="V695" s="2" t="str">
        <f>IF(B693="","",IF(N695&lt;='Báo cáo'!$C$9,N695,""))</f>
        <v/>
      </c>
    </row>
    <row r="696" spans="1:22" x14ac:dyDescent="0.25">
      <c r="A696" t="str">
        <v/>
      </c>
      <c r="B696" t="str">
        <v/>
      </c>
      <c r="C696" s="21" t="str">
        <v/>
      </c>
      <c r="D696" s="21" t="str">
        <v/>
      </c>
      <c r="E696" s="21" t="str">
        <v/>
      </c>
      <c r="F696" s="21" t="str">
        <v/>
      </c>
      <c r="G696" s="21" t="str">
        <v/>
      </c>
      <c r="H696" s="21" t="str">
        <v/>
      </c>
      <c r="I696" s="21" t="str">
        <v/>
      </c>
      <c r="J696" s="21" t="str">
        <v/>
      </c>
      <c r="K696" s="21" t="str">
        <v/>
      </c>
      <c r="L696" s="23" t="str">
        <f t="shared" si="60"/>
        <v/>
      </c>
      <c r="M696" s="24" t="str">
        <f t="shared" si="61"/>
        <v/>
      </c>
      <c r="N696" s="15" t="str">
        <f t="shared" si="62"/>
        <v/>
      </c>
      <c r="O696" s="23" t="str">
        <f t="shared" si="63"/>
        <v/>
      </c>
      <c r="P696" s="23" t="str">
        <f>IF(B696="","",
IF(NOT(ISNUMBER(H696)),"Vắng",
IF(C696=1,IF(INDEX(Source!$A$1:$Q$1000,MATCH('Chi tiết'!B696,Source!$B$1:$B$1000,0),16)&lt;'Báo cáo'!$C$5,"Đi làm","Chốt trễ"),
IF(AND(C696=2,O696="Chốt trễ"),IF(INDEX(Source!$A$1:$Q$1000,MATCH('Chi tiết'!B696,Source!$B$1:$B$1000,0)+1,16)&lt;'Báo cáo'!$C$5,"Đi làm","Chốt trễ"),
IF(AND(C696=12,O696="Đi làm"),IF(INDEX(Source!$A$1:$Q$1000,MATCH('Chi tiết'!B696,Source!$B$1:$B$1000,0)+COUNTIFS(Source!$B$1:$B$1000,B696,Source!$Q$1:$Q$1000,"Sáng"),16)&lt;'Báo cáo'!$C$5,"Đi làm","Chốt trễ"),IF(O696="Chốt trễ",IF(INDEX(Source!$A$1:$Q$1000,MATCH('Chi tiết'!B696,Source!$B$1:$B$1000,0)+1,16)&lt;'Báo cáo'!$C$5,"Đi làm","Chốt trễ"),IF(INDEX(Source!$A$1:$Q$1000,MATCH('Chi tiết'!B696,Source!$B$1:$B$1000,0)+COUNTIFS(Source!$B$1:$B$1000,B696,Source!$Q$1:$Q$1000,"Sáng"),16)&lt;'Báo cáo'!$C$5,"Đi làm","Chốt trễ")))))))</f>
        <v/>
      </c>
      <c r="Q696" s="23" t="str">
        <f t="shared" si="64"/>
        <v/>
      </c>
      <c r="R696" s="14" t="str">
        <f t="shared" si="65"/>
        <v/>
      </c>
      <c r="S696" t="str">
        <f>IF(OR(_xlfn.NUMBERVALUE(E696)&gt;='Báo cáo'!$C$6,_xlfn.NUMBERVALUE(I696)&gt;='Báo cáo'!$C$6),CONCATENATE(_xlfn.NUMBERVALUE(E696),"/",_xlfn.NUMBERVALUE(I696)),"")</f>
        <v/>
      </c>
      <c r="T696" t="str">
        <f>IF(Q696="Vắng","",IF(M696&lt;='Báo cáo'!$C$7,M696,""))</f>
        <v/>
      </c>
      <c r="U696" t="str">
        <f ca="1">IF(COUNTIFS(Source!$B$1:$B$1000,'Chi tiết'!B696,Source!$S$1:$S$1000,"Có")=0,"",INDEX(Source!$A$1:$S$1000,MATCH('Chi tiết'!B696,Source!$B$1:$B$1000,0)-1+MATCH("Có",INDIRECT("Source!S"&amp;MATCH('Chi tiết'!B696,Source!$B$1:$B$1000,0)&amp;":S"&amp;MATCH('Chi tiết'!B696,Source!$B$1:$B$1000,0)+COUNTIF(Source!$B$1:$B$1000,'Chi tiết'!B696)),0),1))</f>
        <v/>
      </c>
      <c r="V696" s="2" t="str">
        <f>IF(B694="","",IF(N696&lt;='Báo cáo'!$C$9,N696,""))</f>
        <v/>
      </c>
    </row>
    <row r="697" spans="1:22" x14ac:dyDescent="0.25">
      <c r="A697" t="str">
        <v/>
      </c>
      <c r="B697" t="str">
        <v/>
      </c>
      <c r="C697" s="21" t="str">
        <v/>
      </c>
      <c r="D697" s="21" t="str">
        <v/>
      </c>
      <c r="E697" s="21" t="str">
        <v/>
      </c>
      <c r="F697" s="21" t="str">
        <v/>
      </c>
      <c r="G697" s="21" t="str">
        <v/>
      </c>
      <c r="H697" s="21" t="str">
        <v/>
      </c>
      <c r="I697" s="21" t="str">
        <v/>
      </c>
      <c r="J697" s="21" t="str">
        <v/>
      </c>
      <c r="K697" s="21" t="str">
        <v/>
      </c>
      <c r="L697" s="23" t="str">
        <f t="shared" si="60"/>
        <v/>
      </c>
      <c r="M697" s="24" t="str">
        <f t="shared" si="61"/>
        <v/>
      </c>
      <c r="N697" s="15" t="str">
        <f t="shared" si="62"/>
        <v/>
      </c>
      <c r="O697" s="23" t="str">
        <f t="shared" si="63"/>
        <v/>
      </c>
      <c r="P697" s="23" t="str">
        <f>IF(B697="","",
IF(NOT(ISNUMBER(H697)),"Vắng",
IF(C697=1,IF(INDEX(Source!$A$1:$Q$1000,MATCH('Chi tiết'!B697,Source!$B$1:$B$1000,0),16)&lt;'Báo cáo'!$C$5,"Đi làm","Chốt trễ"),
IF(AND(C697=2,O697="Chốt trễ"),IF(INDEX(Source!$A$1:$Q$1000,MATCH('Chi tiết'!B697,Source!$B$1:$B$1000,0)+1,16)&lt;'Báo cáo'!$C$5,"Đi làm","Chốt trễ"),
IF(AND(C697=12,O697="Đi làm"),IF(INDEX(Source!$A$1:$Q$1000,MATCH('Chi tiết'!B697,Source!$B$1:$B$1000,0)+COUNTIFS(Source!$B$1:$B$1000,B697,Source!$Q$1:$Q$1000,"Sáng"),16)&lt;'Báo cáo'!$C$5,"Đi làm","Chốt trễ"),IF(O697="Chốt trễ",IF(INDEX(Source!$A$1:$Q$1000,MATCH('Chi tiết'!B697,Source!$B$1:$B$1000,0)+1,16)&lt;'Báo cáo'!$C$5,"Đi làm","Chốt trễ"),IF(INDEX(Source!$A$1:$Q$1000,MATCH('Chi tiết'!B697,Source!$B$1:$B$1000,0)+COUNTIFS(Source!$B$1:$B$1000,B697,Source!$Q$1:$Q$1000,"Sáng"),16)&lt;'Báo cáo'!$C$5,"Đi làm","Chốt trễ")))))))</f>
        <v/>
      </c>
      <c r="Q697" s="23" t="str">
        <f t="shared" si="64"/>
        <v/>
      </c>
      <c r="R697" s="14" t="str">
        <f t="shared" si="65"/>
        <v/>
      </c>
      <c r="S697" t="str">
        <f>IF(OR(_xlfn.NUMBERVALUE(E697)&gt;='Báo cáo'!$C$6,_xlfn.NUMBERVALUE(I697)&gt;='Báo cáo'!$C$6),CONCATENATE(_xlfn.NUMBERVALUE(E697),"/",_xlfn.NUMBERVALUE(I697)),"")</f>
        <v/>
      </c>
      <c r="T697" t="str">
        <f>IF(Q697="Vắng","",IF(M697&lt;='Báo cáo'!$C$7,M697,""))</f>
        <v/>
      </c>
      <c r="U697" t="str">
        <f ca="1">IF(COUNTIFS(Source!$B$1:$B$1000,'Chi tiết'!B697,Source!$S$1:$S$1000,"Có")=0,"",INDEX(Source!$A$1:$S$1000,MATCH('Chi tiết'!B697,Source!$B$1:$B$1000,0)-1+MATCH("Có",INDIRECT("Source!S"&amp;MATCH('Chi tiết'!B697,Source!$B$1:$B$1000,0)&amp;":S"&amp;MATCH('Chi tiết'!B697,Source!$B$1:$B$1000,0)+COUNTIF(Source!$B$1:$B$1000,'Chi tiết'!B697)),0),1))</f>
        <v/>
      </c>
      <c r="V697" s="2" t="str">
        <f>IF(B695="","",IF(N697&lt;='Báo cáo'!$C$9,N697,""))</f>
        <v/>
      </c>
    </row>
    <row r="698" spans="1:22" x14ac:dyDescent="0.25">
      <c r="A698" t="str">
        <v/>
      </c>
      <c r="B698" t="str">
        <v/>
      </c>
      <c r="C698" s="21" t="str">
        <v/>
      </c>
      <c r="D698" s="21" t="str">
        <v/>
      </c>
      <c r="E698" s="21" t="str">
        <v/>
      </c>
      <c r="F698" s="21" t="str">
        <v/>
      </c>
      <c r="G698" s="21" t="str">
        <v/>
      </c>
      <c r="H698" s="21" t="str">
        <v/>
      </c>
      <c r="I698" s="21" t="str">
        <v/>
      </c>
      <c r="J698" s="21" t="str">
        <v/>
      </c>
      <c r="K698" s="21" t="str">
        <v/>
      </c>
      <c r="L698" s="23" t="str">
        <f t="shared" si="60"/>
        <v/>
      </c>
      <c r="M698" s="24" t="str">
        <f t="shared" si="61"/>
        <v/>
      </c>
      <c r="N698" s="15" t="str">
        <f t="shared" si="62"/>
        <v/>
      </c>
      <c r="O698" s="23" t="str">
        <f t="shared" si="63"/>
        <v/>
      </c>
      <c r="P698" s="23" t="str">
        <f>IF(B698="","",
IF(NOT(ISNUMBER(H698)),"Vắng",
IF(C698=1,IF(INDEX(Source!$A$1:$Q$1000,MATCH('Chi tiết'!B698,Source!$B$1:$B$1000,0),16)&lt;'Báo cáo'!$C$5,"Đi làm","Chốt trễ"),
IF(AND(C698=2,O698="Chốt trễ"),IF(INDEX(Source!$A$1:$Q$1000,MATCH('Chi tiết'!B698,Source!$B$1:$B$1000,0)+1,16)&lt;'Báo cáo'!$C$5,"Đi làm","Chốt trễ"),
IF(AND(C698=12,O698="Đi làm"),IF(INDEX(Source!$A$1:$Q$1000,MATCH('Chi tiết'!B698,Source!$B$1:$B$1000,0)+COUNTIFS(Source!$B$1:$B$1000,B698,Source!$Q$1:$Q$1000,"Sáng"),16)&lt;'Báo cáo'!$C$5,"Đi làm","Chốt trễ"),IF(O698="Chốt trễ",IF(INDEX(Source!$A$1:$Q$1000,MATCH('Chi tiết'!B698,Source!$B$1:$B$1000,0)+1,16)&lt;'Báo cáo'!$C$5,"Đi làm","Chốt trễ"),IF(INDEX(Source!$A$1:$Q$1000,MATCH('Chi tiết'!B698,Source!$B$1:$B$1000,0)+COUNTIFS(Source!$B$1:$B$1000,B698,Source!$Q$1:$Q$1000,"Sáng"),16)&lt;'Báo cáo'!$C$5,"Đi làm","Chốt trễ")))))))</f>
        <v/>
      </c>
      <c r="Q698" s="23" t="str">
        <f t="shared" si="64"/>
        <v/>
      </c>
      <c r="R698" s="14" t="str">
        <f t="shared" si="65"/>
        <v/>
      </c>
      <c r="S698" t="str">
        <f>IF(OR(_xlfn.NUMBERVALUE(E698)&gt;='Báo cáo'!$C$6,_xlfn.NUMBERVALUE(I698)&gt;='Báo cáo'!$C$6),CONCATENATE(_xlfn.NUMBERVALUE(E698),"/",_xlfn.NUMBERVALUE(I698)),"")</f>
        <v/>
      </c>
      <c r="T698" t="str">
        <f>IF(Q698="Vắng","",IF(M698&lt;='Báo cáo'!$C$7,M698,""))</f>
        <v/>
      </c>
      <c r="U698" t="str">
        <f ca="1">IF(COUNTIFS(Source!$B$1:$B$1000,'Chi tiết'!B698,Source!$S$1:$S$1000,"Có")=0,"",INDEX(Source!$A$1:$S$1000,MATCH('Chi tiết'!B698,Source!$B$1:$B$1000,0)-1+MATCH("Có",INDIRECT("Source!S"&amp;MATCH('Chi tiết'!B698,Source!$B$1:$B$1000,0)&amp;":S"&amp;MATCH('Chi tiết'!B698,Source!$B$1:$B$1000,0)+COUNTIF(Source!$B$1:$B$1000,'Chi tiết'!B698)),0),1))</f>
        <v/>
      </c>
      <c r="V698" s="2" t="str">
        <f>IF(B696="","",IF(N698&lt;='Báo cáo'!$C$9,N698,""))</f>
        <v/>
      </c>
    </row>
    <row r="699" spans="1:22" x14ac:dyDescent="0.25">
      <c r="A699" t="str">
        <v/>
      </c>
      <c r="B699" t="str">
        <v/>
      </c>
      <c r="C699" s="21" t="str">
        <v/>
      </c>
      <c r="D699" s="21" t="str">
        <v/>
      </c>
      <c r="E699" s="21" t="str">
        <v/>
      </c>
      <c r="F699" s="21" t="str">
        <v/>
      </c>
      <c r="G699" s="21" t="str">
        <v/>
      </c>
      <c r="H699" s="21" t="str">
        <v/>
      </c>
      <c r="I699" s="21" t="str">
        <v/>
      </c>
      <c r="J699" s="21" t="str">
        <v/>
      </c>
      <c r="K699" s="21" t="str">
        <v/>
      </c>
      <c r="L699" s="23" t="str">
        <f t="shared" si="60"/>
        <v/>
      </c>
      <c r="M699" s="24" t="str">
        <f t="shared" si="61"/>
        <v/>
      </c>
      <c r="N699" s="15" t="str">
        <f t="shared" si="62"/>
        <v/>
      </c>
      <c r="O699" s="23" t="str">
        <f t="shared" si="63"/>
        <v/>
      </c>
      <c r="P699" s="23" t="str">
        <f>IF(B699="","",
IF(NOT(ISNUMBER(H699)),"Vắng",
IF(C699=1,IF(INDEX(Source!$A$1:$Q$1000,MATCH('Chi tiết'!B699,Source!$B$1:$B$1000,0),16)&lt;'Báo cáo'!$C$5,"Đi làm","Chốt trễ"),
IF(AND(C699=2,O699="Chốt trễ"),IF(INDEX(Source!$A$1:$Q$1000,MATCH('Chi tiết'!B699,Source!$B$1:$B$1000,0)+1,16)&lt;'Báo cáo'!$C$5,"Đi làm","Chốt trễ"),
IF(AND(C699=12,O699="Đi làm"),IF(INDEX(Source!$A$1:$Q$1000,MATCH('Chi tiết'!B699,Source!$B$1:$B$1000,0)+COUNTIFS(Source!$B$1:$B$1000,B699,Source!$Q$1:$Q$1000,"Sáng"),16)&lt;'Báo cáo'!$C$5,"Đi làm","Chốt trễ"),IF(O699="Chốt trễ",IF(INDEX(Source!$A$1:$Q$1000,MATCH('Chi tiết'!B699,Source!$B$1:$B$1000,0)+1,16)&lt;'Báo cáo'!$C$5,"Đi làm","Chốt trễ"),IF(INDEX(Source!$A$1:$Q$1000,MATCH('Chi tiết'!B699,Source!$B$1:$B$1000,0)+COUNTIFS(Source!$B$1:$B$1000,B699,Source!$Q$1:$Q$1000,"Sáng"),16)&lt;'Báo cáo'!$C$5,"Đi làm","Chốt trễ")))))))</f>
        <v/>
      </c>
      <c r="Q699" s="23" t="str">
        <f t="shared" si="64"/>
        <v/>
      </c>
      <c r="R699" s="14" t="str">
        <f t="shared" si="65"/>
        <v/>
      </c>
      <c r="S699" t="str">
        <f>IF(OR(_xlfn.NUMBERVALUE(E699)&gt;='Báo cáo'!$C$6,_xlfn.NUMBERVALUE(I699)&gt;='Báo cáo'!$C$6),CONCATENATE(_xlfn.NUMBERVALUE(E699),"/",_xlfn.NUMBERVALUE(I699)),"")</f>
        <v/>
      </c>
      <c r="T699" t="str">
        <f>IF(Q699="Vắng","",IF(M699&lt;='Báo cáo'!$C$7,M699,""))</f>
        <v/>
      </c>
      <c r="U699" t="str">
        <f ca="1">IF(COUNTIFS(Source!$B$1:$B$1000,'Chi tiết'!B699,Source!$S$1:$S$1000,"Có")=0,"",INDEX(Source!$A$1:$S$1000,MATCH('Chi tiết'!B699,Source!$B$1:$B$1000,0)-1+MATCH("Có",INDIRECT("Source!S"&amp;MATCH('Chi tiết'!B699,Source!$B$1:$B$1000,0)&amp;":S"&amp;MATCH('Chi tiết'!B699,Source!$B$1:$B$1000,0)+COUNTIF(Source!$B$1:$B$1000,'Chi tiết'!B699)),0),1))</f>
        <v/>
      </c>
      <c r="V699" s="2" t="str">
        <f>IF(B697="","",IF(N699&lt;='Báo cáo'!$C$9,N699,""))</f>
        <v/>
      </c>
    </row>
    <row r="700" spans="1:22" x14ac:dyDescent="0.25">
      <c r="A700" t="str">
        <v/>
      </c>
      <c r="B700" t="str">
        <v/>
      </c>
      <c r="C700" s="21" t="str">
        <v/>
      </c>
      <c r="D700" s="21" t="str">
        <v/>
      </c>
      <c r="E700" s="21" t="str">
        <v/>
      </c>
      <c r="F700" s="21" t="str">
        <v/>
      </c>
      <c r="G700" s="21" t="str">
        <v/>
      </c>
      <c r="H700" s="21" t="str">
        <v/>
      </c>
      <c r="I700" s="21" t="str">
        <v/>
      </c>
      <c r="J700" s="21" t="str">
        <v/>
      </c>
      <c r="K700" s="21" t="str">
        <v/>
      </c>
      <c r="L700" s="23" t="str">
        <f t="shared" si="60"/>
        <v/>
      </c>
      <c r="M700" s="24" t="str">
        <f t="shared" si="61"/>
        <v/>
      </c>
      <c r="N700" s="15" t="str">
        <f t="shared" si="62"/>
        <v/>
      </c>
      <c r="O700" s="23" t="str">
        <f t="shared" si="63"/>
        <v/>
      </c>
      <c r="P700" s="23" t="str">
        <f>IF(B700="","",
IF(NOT(ISNUMBER(H700)),"Vắng",
IF(C700=1,IF(INDEX(Source!$A$1:$Q$1000,MATCH('Chi tiết'!B700,Source!$B$1:$B$1000,0),16)&lt;'Báo cáo'!$C$5,"Đi làm","Chốt trễ"),
IF(AND(C700=2,O700="Chốt trễ"),IF(INDEX(Source!$A$1:$Q$1000,MATCH('Chi tiết'!B700,Source!$B$1:$B$1000,0)+1,16)&lt;'Báo cáo'!$C$5,"Đi làm","Chốt trễ"),
IF(AND(C700=12,O700="Đi làm"),IF(INDEX(Source!$A$1:$Q$1000,MATCH('Chi tiết'!B700,Source!$B$1:$B$1000,0)+COUNTIFS(Source!$B$1:$B$1000,B700,Source!$Q$1:$Q$1000,"Sáng"),16)&lt;'Báo cáo'!$C$5,"Đi làm","Chốt trễ"),IF(O700="Chốt trễ",IF(INDEX(Source!$A$1:$Q$1000,MATCH('Chi tiết'!B700,Source!$B$1:$B$1000,0)+1,16)&lt;'Báo cáo'!$C$5,"Đi làm","Chốt trễ"),IF(INDEX(Source!$A$1:$Q$1000,MATCH('Chi tiết'!B700,Source!$B$1:$B$1000,0)+COUNTIFS(Source!$B$1:$B$1000,B700,Source!$Q$1:$Q$1000,"Sáng"),16)&lt;'Báo cáo'!$C$5,"Đi làm","Chốt trễ")))))))</f>
        <v/>
      </c>
      <c r="Q700" s="23" t="str">
        <f t="shared" si="64"/>
        <v/>
      </c>
      <c r="R700" s="14" t="str">
        <f t="shared" si="65"/>
        <v/>
      </c>
      <c r="S700" t="str">
        <f>IF(OR(_xlfn.NUMBERVALUE(E700)&gt;='Báo cáo'!$C$6,_xlfn.NUMBERVALUE(I700)&gt;='Báo cáo'!$C$6),CONCATENATE(_xlfn.NUMBERVALUE(E700),"/",_xlfn.NUMBERVALUE(I700)),"")</f>
        <v/>
      </c>
      <c r="T700" t="str">
        <f>IF(Q700="Vắng","",IF(M700&lt;='Báo cáo'!$C$7,M700,""))</f>
        <v/>
      </c>
      <c r="U700" t="str">
        <f ca="1">IF(COUNTIFS(Source!$B$1:$B$1000,'Chi tiết'!B700,Source!$S$1:$S$1000,"Có")=0,"",INDEX(Source!$A$1:$S$1000,MATCH('Chi tiết'!B700,Source!$B$1:$B$1000,0)-1+MATCH("Có",INDIRECT("Source!S"&amp;MATCH('Chi tiết'!B700,Source!$B$1:$B$1000,0)&amp;":S"&amp;MATCH('Chi tiết'!B700,Source!$B$1:$B$1000,0)+COUNTIF(Source!$B$1:$B$1000,'Chi tiết'!B700)),0),1))</f>
        <v/>
      </c>
      <c r="V700" s="2" t="str">
        <f>IF(B698="","",IF(N700&lt;='Báo cáo'!$C$9,N700,""))</f>
        <v/>
      </c>
    </row>
    <row r="701" spans="1:22" x14ac:dyDescent="0.25">
      <c r="A701" t="str">
        <v/>
      </c>
      <c r="B701" t="str">
        <v/>
      </c>
      <c r="C701" s="21" t="str">
        <v/>
      </c>
      <c r="D701" s="21" t="str">
        <v/>
      </c>
      <c r="E701" s="21" t="str">
        <v/>
      </c>
      <c r="F701" s="21" t="str">
        <v/>
      </c>
      <c r="G701" s="21" t="str">
        <v/>
      </c>
      <c r="H701" s="21" t="str">
        <v/>
      </c>
      <c r="I701" s="21" t="str">
        <v/>
      </c>
      <c r="J701" s="21" t="str">
        <v/>
      </c>
      <c r="K701" s="21" t="str">
        <v/>
      </c>
      <c r="L701" s="23" t="str">
        <f t="shared" si="60"/>
        <v/>
      </c>
      <c r="M701" s="24" t="str">
        <f t="shared" si="61"/>
        <v/>
      </c>
      <c r="N701" s="15" t="str">
        <f t="shared" si="62"/>
        <v/>
      </c>
      <c r="O701" s="23" t="str">
        <f t="shared" si="63"/>
        <v/>
      </c>
      <c r="P701" s="23" t="str">
        <f>IF(B701="","",
IF(NOT(ISNUMBER(H701)),"Vắng",
IF(C701=1,IF(INDEX(Source!$A$1:$Q$1000,MATCH('Chi tiết'!B701,Source!$B$1:$B$1000,0),16)&lt;'Báo cáo'!$C$5,"Đi làm","Chốt trễ"),
IF(AND(C701=2,O701="Chốt trễ"),IF(INDEX(Source!$A$1:$Q$1000,MATCH('Chi tiết'!B701,Source!$B$1:$B$1000,0)+1,16)&lt;'Báo cáo'!$C$5,"Đi làm","Chốt trễ"),
IF(AND(C701=12,O701="Đi làm"),IF(INDEX(Source!$A$1:$Q$1000,MATCH('Chi tiết'!B701,Source!$B$1:$B$1000,0)+COUNTIFS(Source!$B$1:$B$1000,B701,Source!$Q$1:$Q$1000,"Sáng"),16)&lt;'Báo cáo'!$C$5,"Đi làm","Chốt trễ"),IF(O701="Chốt trễ",IF(INDEX(Source!$A$1:$Q$1000,MATCH('Chi tiết'!B701,Source!$B$1:$B$1000,0)+1,16)&lt;'Báo cáo'!$C$5,"Đi làm","Chốt trễ"),IF(INDEX(Source!$A$1:$Q$1000,MATCH('Chi tiết'!B701,Source!$B$1:$B$1000,0)+COUNTIFS(Source!$B$1:$B$1000,B701,Source!$Q$1:$Q$1000,"Sáng"),16)&lt;'Báo cáo'!$C$5,"Đi làm","Chốt trễ")))))))</f>
        <v/>
      </c>
      <c r="Q701" s="23" t="str">
        <f t="shared" si="64"/>
        <v/>
      </c>
      <c r="R701" s="14" t="str">
        <f t="shared" si="65"/>
        <v/>
      </c>
      <c r="S701" t="str">
        <f>IF(OR(_xlfn.NUMBERVALUE(E701)&gt;='Báo cáo'!$C$6,_xlfn.NUMBERVALUE(I701)&gt;='Báo cáo'!$C$6),CONCATENATE(_xlfn.NUMBERVALUE(E701),"/",_xlfn.NUMBERVALUE(I701)),"")</f>
        <v/>
      </c>
      <c r="T701" t="str">
        <f>IF(Q701="Vắng","",IF(M701&lt;='Báo cáo'!$C$7,M701,""))</f>
        <v/>
      </c>
      <c r="U701" t="str">
        <f ca="1">IF(COUNTIFS(Source!$B$1:$B$1000,'Chi tiết'!B701,Source!$S$1:$S$1000,"Có")=0,"",INDEX(Source!$A$1:$S$1000,MATCH('Chi tiết'!B701,Source!$B$1:$B$1000,0)-1+MATCH("Có",INDIRECT("Source!S"&amp;MATCH('Chi tiết'!B701,Source!$B$1:$B$1000,0)&amp;":S"&amp;MATCH('Chi tiết'!B701,Source!$B$1:$B$1000,0)+COUNTIF(Source!$B$1:$B$1000,'Chi tiết'!B701)),0),1))</f>
        <v/>
      </c>
      <c r="V701" s="2" t="str">
        <f>IF(B699="","",IF(N701&lt;='Báo cáo'!$C$9,N701,""))</f>
        <v/>
      </c>
    </row>
    <row r="702" spans="1:22" x14ac:dyDescent="0.25">
      <c r="A702" t="str">
        <v/>
      </c>
      <c r="B702" t="str">
        <v/>
      </c>
      <c r="C702" s="21" t="str">
        <v/>
      </c>
      <c r="D702" s="21" t="str">
        <v/>
      </c>
      <c r="E702" s="21" t="str">
        <v/>
      </c>
      <c r="F702" s="21" t="str">
        <v/>
      </c>
      <c r="G702" s="21" t="str">
        <v/>
      </c>
      <c r="H702" s="21" t="str">
        <v/>
      </c>
      <c r="I702" s="21" t="str">
        <v/>
      </c>
      <c r="J702" s="21" t="str">
        <v/>
      </c>
      <c r="K702" s="21" t="str">
        <v/>
      </c>
      <c r="L702" s="23" t="str">
        <f t="shared" si="60"/>
        <v/>
      </c>
      <c r="M702" s="24" t="str">
        <f t="shared" si="61"/>
        <v/>
      </c>
      <c r="N702" s="15" t="str">
        <f t="shared" si="62"/>
        <v/>
      </c>
      <c r="O702" s="23" t="str">
        <f t="shared" si="63"/>
        <v/>
      </c>
      <c r="P702" s="23" t="str">
        <f>IF(B702="","",
IF(NOT(ISNUMBER(H702)),"Vắng",
IF(C702=1,IF(INDEX(Source!$A$1:$Q$1000,MATCH('Chi tiết'!B702,Source!$B$1:$B$1000,0),16)&lt;'Báo cáo'!$C$5,"Đi làm","Chốt trễ"),
IF(AND(C702=2,O702="Chốt trễ"),IF(INDEX(Source!$A$1:$Q$1000,MATCH('Chi tiết'!B702,Source!$B$1:$B$1000,0)+1,16)&lt;'Báo cáo'!$C$5,"Đi làm","Chốt trễ"),
IF(AND(C702=12,O702="Đi làm"),IF(INDEX(Source!$A$1:$Q$1000,MATCH('Chi tiết'!B702,Source!$B$1:$B$1000,0)+COUNTIFS(Source!$B$1:$B$1000,B702,Source!$Q$1:$Q$1000,"Sáng"),16)&lt;'Báo cáo'!$C$5,"Đi làm","Chốt trễ"),IF(O702="Chốt trễ",IF(INDEX(Source!$A$1:$Q$1000,MATCH('Chi tiết'!B702,Source!$B$1:$B$1000,0)+1,16)&lt;'Báo cáo'!$C$5,"Đi làm","Chốt trễ"),IF(INDEX(Source!$A$1:$Q$1000,MATCH('Chi tiết'!B702,Source!$B$1:$B$1000,0)+COUNTIFS(Source!$B$1:$B$1000,B702,Source!$Q$1:$Q$1000,"Sáng"),16)&lt;'Báo cáo'!$C$5,"Đi làm","Chốt trễ")))))))</f>
        <v/>
      </c>
      <c r="Q702" s="23" t="str">
        <f t="shared" si="64"/>
        <v/>
      </c>
      <c r="R702" s="14" t="str">
        <f t="shared" si="65"/>
        <v/>
      </c>
      <c r="S702" t="str">
        <f>IF(OR(_xlfn.NUMBERVALUE(E702)&gt;='Báo cáo'!$C$6,_xlfn.NUMBERVALUE(I702)&gt;='Báo cáo'!$C$6),CONCATENATE(_xlfn.NUMBERVALUE(E702),"/",_xlfn.NUMBERVALUE(I702)),"")</f>
        <v/>
      </c>
      <c r="T702" t="str">
        <f>IF(Q702="Vắng","",IF(M702&lt;='Báo cáo'!$C$7,M702,""))</f>
        <v/>
      </c>
      <c r="U702" t="str">
        <f ca="1">IF(COUNTIFS(Source!$B$1:$B$1000,'Chi tiết'!B702,Source!$S$1:$S$1000,"Có")=0,"",INDEX(Source!$A$1:$S$1000,MATCH('Chi tiết'!B702,Source!$B$1:$B$1000,0)-1+MATCH("Có",INDIRECT("Source!S"&amp;MATCH('Chi tiết'!B702,Source!$B$1:$B$1000,0)&amp;":S"&amp;MATCH('Chi tiết'!B702,Source!$B$1:$B$1000,0)+COUNTIF(Source!$B$1:$B$1000,'Chi tiết'!B702)),0),1))</f>
        <v/>
      </c>
      <c r="V702" s="2" t="str">
        <f>IF(B700="","",IF(N702&lt;='Báo cáo'!$C$9,N702,""))</f>
        <v/>
      </c>
    </row>
    <row r="703" spans="1:22" x14ac:dyDescent="0.25">
      <c r="A703" t="str">
        <v/>
      </c>
      <c r="B703" t="str">
        <v/>
      </c>
      <c r="C703" s="21" t="str">
        <v/>
      </c>
      <c r="D703" s="21" t="str">
        <v/>
      </c>
      <c r="E703" s="21" t="str">
        <v/>
      </c>
      <c r="F703" s="21" t="str">
        <v/>
      </c>
      <c r="G703" s="21" t="str">
        <v/>
      </c>
      <c r="H703" s="21" t="str">
        <v/>
      </c>
      <c r="I703" s="21" t="str">
        <v/>
      </c>
      <c r="J703" s="21" t="str">
        <v/>
      </c>
      <c r="K703" s="21" t="str">
        <v/>
      </c>
      <c r="L703" s="23" t="str">
        <f t="shared" si="60"/>
        <v/>
      </c>
      <c r="M703" s="24" t="str">
        <f t="shared" si="61"/>
        <v/>
      </c>
      <c r="N703" s="15" t="str">
        <f t="shared" si="62"/>
        <v/>
      </c>
      <c r="O703" s="23" t="str">
        <f t="shared" si="63"/>
        <v/>
      </c>
      <c r="P703" s="23" t="str">
        <f>IF(B703="","",
IF(NOT(ISNUMBER(H703)),"Vắng",
IF(C703=1,IF(INDEX(Source!$A$1:$Q$1000,MATCH('Chi tiết'!B703,Source!$B$1:$B$1000,0),16)&lt;'Báo cáo'!$C$5,"Đi làm","Chốt trễ"),
IF(AND(C703=2,O703="Chốt trễ"),IF(INDEX(Source!$A$1:$Q$1000,MATCH('Chi tiết'!B703,Source!$B$1:$B$1000,0)+1,16)&lt;'Báo cáo'!$C$5,"Đi làm","Chốt trễ"),
IF(AND(C703=12,O703="Đi làm"),IF(INDEX(Source!$A$1:$Q$1000,MATCH('Chi tiết'!B703,Source!$B$1:$B$1000,0)+COUNTIFS(Source!$B$1:$B$1000,B703,Source!$Q$1:$Q$1000,"Sáng"),16)&lt;'Báo cáo'!$C$5,"Đi làm","Chốt trễ"),IF(O703="Chốt trễ",IF(INDEX(Source!$A$1:$Q$1000,MATCH('Chi tiết'!B703,Source!$B$1:$B$1000,0)+1,16)&lt;'Báo cáo'!$C$5,"Đi làm","Chốt trễ"),IF(INDEX(Source!$A$1:$Q$1000,MATCH('Chi tiết'!B703,Source!$B$1:$B$1000,0)+COUNTIFS(Source!$B$1:$B$1000,B703,Source!$Q$1:$Q$1000,"Sáng"),16)&lt;'Báo cáo'!$C$5,"Đi làm","Chốt trễ")))))))</f>
        <v/>
      </c>
      <c r="Q703" s="23" t="str">
        <f t="shared" si="64"/>
        <v/>
      </c>
      <c r="R703" s="14" t="str">
        <f t="shared" si="65"/>
        <v/>
      </c>
      <c r="S703" t="str">
        <f>IF(OR(_xlfn.NUMBERVALUE(E703)&gt;='Báo cáo'!$C$6,_xlfn.NUMBERVALUE(I703)&gt;='Báo cáo'!$C$6),CONCATENATE(_xlfn.NUMBERVALUE(E703),"/",_xlfn.NUMBERVALUE(I703)),"")</f>
        <v/>
      </c>
      <c r="T703" t="str">
        <f>IF(Q703="Vắng","",IF(M703&lt;='Báo cáo'!$C$7,M703,""))</f>
        <v/>
      </c>
      <c r="U703" t="str">
        <f ca="1">IF(COUNTIFS(Source!$B$1:$B$1000,'Chi tiết'!B703,Source!$S$1:$S$1000,"Có")=0,"",INDEX(Source!$A$1:$S$1000,MATCH('Chi tiết'!B703,Source!$B$1:$B$1000,0)-1+MATCH("Có",INDIRECT("Source!S"&amp;MATCH('Chi tiết'!B703,Source!$B$1:$B$1000,0)&amp;":S"&amp;MATCH('Chi tiết'!B703,Source!$B$1:$B$1000,0)+COUNTIF(Source!$B$1:$B$1000,'Chi tiết'!B703)),0),1))</f>
        <v/>
      </c>
      <c r="V703" s="2" t="str">
        <f>IF(B701="","",IF(N703&lt;='Báo cáo'!$C$9,N703,""))</f>
        <v/>
      </c>
    </row>
    <row r="704" spans="1:22" x14ac:dyDescent="0.25">
      <c r="A704" t="str">
        <v/>
      </c>
      <c r="B704" t="str">
        <v/>
      </c>
      <c r="C704" s="21" t="str">
        <v/>
      </c>
      <c r="D704" s="21" t="str">
        <v/>
      </c>
      <c r="E704" s="21" t="str">
        <v/>
      </c>
      <c r="F704" s="21" t="str">
        <v/>
      </c>
      <c r="G704" s="21" t="str">
        <v/>
      </c>
      <c r="H704" s="21" t="str">
        <v/>
      </c>
      <c r="I704" s="21" t="str">
        <v/>
      </c>
      <c r="J704" s="21" t="str">
        <v/>
      </c>
      <c r="K704" s="21" t="str">
        <v/>
      </c>
      <c r="L704" s="23" t="str">
        <f t="shared" si="60"/>
        <v/>
      </c>
      <c r="M704" s="24" t="str">
        <f t="shared" si="61"/>
        <v/>
      </c>
      <c r="N704" s="15" t="str">
        <f t="shared" si="62"/>
        <v/>
      </c>
      <c r="O704" s="23" t="str">
        <f t="shared" si="63"/>
        <v/>
      </c>
      <c r="P704" s="23" t="str">
        <f>IF(B704="","",
IF(NOT(ISNUMBER(H704)),"Vắng",
IF(C704=1,IF(INDEX(Source!$A$1:$Q$1000,MATCH('Chi tiết'!B704,Source!$B$1:$B$1000,0),16)&lt;'Báo cáo'!$C$5,"Đi làm","Chốt trễ"),
IF(AND(C704=2,O704="Chốt trễ"),IF(INDEX(Source!$A$1:$Q$1000,MATCH('Chi tiết'!B704,Source!$B$1:$B$1000,0)+1,16)&lt;'Báo cáo'!$C$5,"Đi làm","Chốt trễ"),
IF(AND(C704=12,O704="Đi làm"),IF(INDEX(Source!$A$1:$Q$1000,MATCH('Chi tiết'!B704,Source!$B$1:$B$1000,0)+COUNTIFS(Source!$B$1:$B$1000,B704,Source!$Q$1:$Q$1000,"Sáng"),16)&lt;'Báo cáo'!$C$5,"Đi làm","Chốt trễ"),IF(O704="Chốt trễ",IF(INDEX(Source!$A$1:$Q$1000,MATCH('Chi tiết'!B704,Source!$B$1:$B$1000,0)+1,16)&lt;'Báo cáo'!$C$5,"Đi làm","Chốt trễ"),IF(INDEX(Source!$A$1:$Q$1000,MATCH('Chi tiết'!B704,Source!$B$1:$B$1000,0)+COUNTIFS(Source!$B$1:$B$1000,B704,Source!$Q$1:$Q$1000,"Sáng"),16)&lt;'Báo cáo'!$C$5,"Đi làm","Chốt trễ")))))))</f>
        <v/>
      </c>
      <c r="Q704" s="23" t="str">
        <f t="shared" si="64"/>
        <v/>
      </c>
      <c r="R704" s="14" t="str">
        <f t="shared" si="65"/>
        <v/>
      </c>
      <c r="S704" t="str">
        <f>IF(OR(_xlfn.NUMBERVALUE(E704)&gt;='Báo cáo'!$C$6,_xlfn.NUMBERVALUE(I704)&gt;='Báo cáo'!$C$6),CONCATENATE(_xlfn.NUMBERVALUE(E704),"/",_xlfn.NUMBERVALUE(I704)),"")</f>
        <v/>
      </c>
      <c r="T704" t="str">
        <f>IF(Q704="Vắng","",IF(M704&lt;='Báo cáo'!$C$7,M704,""))</f>
        <v/>
      </c>
      <c r="U704" t="str">
        <f ca="1">IF(COUNTIFS(Source!$B$1:$B$1000,'Chi tiết'!B704,Source!$S$1:$S$1000,"Có")=0,"",INDEX(Source!$A$1:$S$1000,MATCH('Chi tiết'!B704,Source!$B$1:$B$1000,0)-1+MATCH("Có",INDIRECT("Source!S"&amp;MATCH('Chi tiết'!B704,Source!$B$1:$B$1000,0)&amp;":S"&amp;MATCH('Chi tiết'!B704,Source!$B$1:$B$1000,0)+COUNTIF(Source!$B$1:$B$1000,'Chi tiết'!B704)),0),1))</f>
        <v/>
      </c>
      <c r="V704" s="2" t="str">
        <f>IF(B702="","",IF(N704&lt;='Báo cáo'!$C$9,N704,""))</f>
        <v/>
      </c>
    </row>
    <row r="705" spans="1:22" x14ac:dyDescent="0.25">
      <c r="A705" t="str">
        <v/>
      </c>
      <c r="B705" t="str">
        <v/>
      </c>
      <c r="C705" s="21" t="str">
        <v/>
      </c>
      <c r="D705" s="21" t="str">
        <v/>
      </c>
      <c r="E705" s="21" t="str">
        <v/>
      </c>
      <c r="F705" s="21" t="str">
        <v/>
      </c>
      <c r="G705" s="21" t="str">
        <v/>
      </c>
      <c r="H705" s="21" t="str">
        <v/>
      </c>
      <c r="I705" s="21" t="str">
        <v/>
      </c>
      <c r="J705" s="21" t="str">
        <v/>
      </c>
      <c r="K705" s="21" t="str">
        <v/>
      </c>
      <c r="L705" s="23" t="str">
        <f t="shared" si="60"/>
        <v/>
      </c>
      <c r="M705" s="24" t="str">
        <f t="shared" si="61"/>
        <v/>
      </c>
      <c r="N705" s="15" t="str">
        <f t="shared" si="62"/>
        <v/>
      </c>
      <c r="O705" s="23" t="str">
        <f t="shared" si="63"/>
        <v/>
      </c>
      <c r="P705" s="23" t="str">
        <f>IF(B705="","",
IF(NOT(ISNUMBER(H705)),"Vắng",
IF(C705=1,IF(INDEX(Source!$A$1:$Q$1000,MATCH('Chi tiết'!B705,Source!$B$1:$B$1000,0),16)&lt;'Báo cáo'!$C$5,"Đi làm","Chốt trễ"),
IF(AND(C705=2,O705="Chốt trễ"),IF(INDEX(Source!$A$1:$Q$1000,MATCH('Chi tiết'!B705,Source!$B$1:$B$1000,0)+1,16)&lt;'Báo cáo'!$C$5,"Đi làm","Chốt trễ"),
IF(AND(C705=12,O705="Đi làm"),IF(INDEX(Source!$A$1:$Q$1000,MATCH('Chi tiết'!B705,Source!$B$1:$B$1000,0)+COUNTIFS(Source!$B$1:$B$1000,B705,Source!$Q$1:$Q$1000,"Sáng"),16)&lt;'Báo cáo'!$C$5,"Đi làm","Chốt trễ"),IF(O705="Chốt trễ",IF(INDEX(Source!$A$1:$Q$1000,MATCH('Chi tiết'!B705,Source!$B$1:$B$1000,0)+1,16)&lt;'Báo cáo'!$C$5,"Đi làm","Chốt trễ"),IF(INDEX(Source!$A$1:$Q$1000,MATCH('Chi tiết'!B705,Source!$B$1:$B$1000,0)+COUNTIFS(Source!$B$1:$B$1000,B705,Source!$Q$1:$Q$1000,"Sáng"),16)&lt;'Báo cáo'!$C$5,"Đi làm","Chốt trễ")))))))</f>
        <v/>
      </c>
      <c r="Q705" s="23" t="str">
        <f t="shared" si="64"/>
        <v/>
      </c>
      <c r="R705" s="14" t="str">
        <f t="shared" si="65"/>
        <v/>
      </c>
      <c r="S705" t="str">
        <f>IF(OR(_xlfn.NUMBERVALUE(E705)&gt;='Báo cáo'!$C$6,_xlfn.NUMBERVALUE(I705)&gt;='Báo cáo'!$C$6),CONCATENATE(_xlfn.NUMBERVALUE(E705),"/",_xlfn.NUMBERVALUE(I705)),"")</f>
        <v/>
      </c>
      <c r="T705" t="str">
        <f>IF(Q705="Vắng","",IF(M705&lt;='Báo cáo'!$C$7,M705,""))</f>
        <v/>
      </c>
      <c r="U705" t="str">
        <f ca="1">IF(COUNTIFS(Source!$B$1:$B$1000,'Chi tiết'!B705,Source!$S$1:$S$1000,"Có")=0,"",INDEX(Source!$A$1:$S$1000,MATCH('Chi tiết'!B705,Source!$B$1:$B$1000,0)-1+MATCH("Có",INDIRECT("Source!S"&amp;MATCH('Chi tiết'!B705,Source!$B$1:$B$1000,0)&amp;":S"&amp;MATCH('Chi tiết'!B705,Source!$B$1:$B$1000,0)+COUNTIF(Source!$B$1:$B$1000,'Chi tiết'!B705)),0),1))</f>
        <v/>
      </c>
      <c r="V705" s="2" t="str">
        <f>IF(B703="","",IF(N705&lt;='Báo cáo'!$C$9,N705,""))</f>
        <v/>
      </c>
    </row>
    <row r="706" spans="1:22" x14ac:dyDescent="0.25">
      <c r="A706" t="str">
        <v/>
      </c>
      <c r="B706" t="str">
        <v/>
      </c>
      <c r="C706" s="21" t="str">
        <v/>
      </c>
      <c r="D706" s="21" t="str">
        <v/>
      </c>
      <c r="E706" s="21" t="str">
        <v/>
      </c>
      <c r="F706" s="21" t="str">
        <v/>
      </c>
      <c r="G706" s="21" t="str">
        <v/>
      </c>
      <c r="H706" s="21" t="str">
        <v/>
      </c>
      <c r="I706" s="21" t="str">
        <v/>
      </c>
      <c r="J706" s="21" t="str">
        <v/>
      </c>
      <c r="K706" s="21" t="str">
        <v/>
      </c>
      <c r="L706" s="23" t="str">
        <f t="shared" si="60"/>
        <v/>
      </c>
      <c r="M706" s="24" t="str">
        <f t="shared" si="61"/>
        <v/>
      </c>
      <c r="N706" s="15" t="str">
        <f t="shared" si="62"/>
        <v/>
      </c>
      <c r="O706" s="23" t="str">
        <f t="shared" si="63"/>
        <v/>
      </c>
      <c r="P706" s="23" t="str">
        <f>IF(B706="","",
IF(NOT(ISNUMBER(H706)),"Vắng",
IF(C706=1,IF(INDEX(Source!$A$1:$Q$1000,MATCH('Chi tiết'!B706,Source!$B$1:$B$1000,0),16)&lt;'Báo cáo'!$C$5,"Đi làm","Chốt trễ"),
IF(AND(C706=2,O706="Chốt trễ"),IF(INDEX(Source!$A$1:$Q$1000,MATCH('Chi tiết'!B706,Source!$B$1:$B$1000,0)+1,16)&lt;'Báo cáo'!$C$5,"Đi làm","Chốt trễ"),
IF(AND(C706=12,O706="Đi làm"),IF(INDEX(Source!$A$1:$Q$1000,MATCH('Chi tiết'!B706,Source!$B$1:$B$1000,0)+COUNTIFS(Source!$B$1:$B$1000,B706,Source!$Q$1:$Q$1000,"Sáng"),16)&lt;'Báo cáo'!$C$5,"Đi làm","Chốt trễ"),IF(O706="Chốt trễ",IF(INDEX(Source!$A$1:$Q$1000,MATCH('Chi tiết'!B706,Source!$B$1:$B$1000,0)+1,16)&lt;'Báo cáo'!$C$5,"Đi làm","Chốt trễ"),IF(INDEX(Source!$A$1:$Q$1000,MATCH('Chi tiết'!B706,Source!$B$1:$B$1000,0)+COUNTIFS(Source!$B$1:$B$1000,B706,Source!$Q$1:$Q$1000,"Sáng"),16)&lt;'Báo cáo'!$C$5,"Đi làm","Chốt trễ")))))))</f>
        <v/>
      </c>
      <c r="Q706" s="23" t="str">
        <f t="shared" si="64"/>
        <v/>
      </c>
      <c r="R706" s="14" t="str">
        <f t="shared" si="65"/>
        <v/>
      </c>
      <c r="S706" t="str">
        <f>IF(OR(_xlfn.NUMBERVALUE(E706)&gt;='Báo cáo'!$C$6,_xlfn.NUMBERVALUE(I706)&gt;='Báo cáo'!$C$6),CONCATENATE(_xlfn.NUMBERVALUE(E706),"/",_xlfn.NUMBERVALUE(I706)),"")</f>
        <v/>
      </c>
      <c r="T706" t="str">
        <f>IF(Q706="Vắng","",IF(M706&lt;='Báo cáo'!$C$7,M706,""))</f>
        <v/>
      </c>
      <c r="U706" t="str">
        <f ca="1">IF(COUNTIFS(Source!$B$1:$B$1000,'Chi tiết'!B706,Source!$S$1:$S$1000,"Có")=0,"",INDEX(Source!$A$1:$S$1000,MATCH('Chi tiết'!B706,Source!$B$1:$B$1000,0)-1+MATCH("Có",INDIRECT("Source!S"&amp;MATCH('Chi tiết'!B706,Source!$B$1:$B$1000,0)&amp;":S"&amp;MATCH('Chi tiết'!B706,Source!$B$1:$B$1000,0)+COUNTIF(Source!$B$1:$B$1000,'Chi tiết'!B706)),0),1))</f>
        <v/>
      </c>
      <c r="V706" s="2" t="str">
        <f>IF(B704="","",IF(N706&lt;='Báo cáo'!$C$9,N706,""))</f>
        <v/>
      </c>
    </row>
    <row r="707" spans="1:22" x14ac:dyDescent="0.25">
      <c r="A707" t="str">
        <v/>
      </c>
      <c r="B707" t="str">
        <v/>
      </c>
      <c r="C707" s="21" t="str">
        <v/>
      </c>
      <c r="D707" s="21" t="str">
        <v/>
      </c>
      <c r="E707" s="21" t="str">
        <v/>
      </c>
      <c r="F707" s="21" t="str">
        <v/>
      </c>
      <c r="G707" s="21" t="str">
        <v/>
      </c>
      <c r="H707" s="21" t="str">
        <v/>
      </c>
      <c r="I707" s="21" t="str">
        <v/>
      </c>
      <c r="J707" s="21" t="str">
        <v/>
      </c>
      <c r="K707" s="21" t="str">
        <v/>
      </c>
      <c r="L707" s="23" t="str">
        <f t="shared" si="60"/>
        <v/>
      </c>
      <c r="M707" s="24" t="str">
        <f t="shared" si="61"/>
        <v/>
      </c>
      <c r="N707" s="15" t="str">
        <f t="shared" si="62"/>
        <v/>
      </c>
      <c r="O707" s="23" t="str">
        <f t="shared" si="63"/>
        <v/>
      </c>
      <c r="P707" s="23" t="str">
        <f>IF(B707="","",
IF(NOT(ISNUMBER(H707)),"Vắng",
IF(C707=1,IF(INDEX(Source!$A$1:$Q$1000,MATCH('Chi tiết'!B707,Source!$B$1:$B$1000,0),16)&lt;'Báo cáo'!$C$5,"Đi làm","Chốt trễ"),
IF(AND(C707=2,O707="Chốt trễ"),IF(INDEX(Source!$A$1:$Q$1000,MATCH('Chi tiết'!B707,Source!$B$1:$B$1000,0)+1,16)&lt;'Báo cáo'!$C$5,"Đi làm","Chốt trễ"),
IF(AND(C707=12,O707="Đi làm"),IF(INDEX(Source!$A$1:$Q$1000,MATCH('Chi tiết'!B707,Source!$B$1:$B$1000,0)+COUNTIFS(Source!$B$1:$B$1000,B707,Source!$Q$1:$Q$1000,"Sáng"),16)&lt;'Báo cáo'!$C$5,"Đi làm","Chốt trễ"),IF(O707="Chốt trễ",IF(INDEX(Source!$A$1:$Q$1000,MATCH('Chi tiết'!B707,Source!$B$1:$B$1000,0)+1,16)&lt;'Báo cáo'!$C$5,"Đi làm","Chốt trễ"),IF(INDEX(Source!$A$1:$Q$1000,MATCH('Chi tiết'!B707,Source!$B$1:$B$1000,0)+COUNTIFS(Source!$B$1:$B$1000,B707,Source!$Q$1:$Q$1000,"Sáng"),16)&lt;'Báo cáo'!$C$5,"Đi làm","Chốt trễ")))))))</f>
        <v/>
      </c>
      <c r="Q707" s="23" t="str">
        <f t="shared" si="64"/>
        <v/>
      </c>
      <c r="R707" s="14" t="str">
        <f t="shared" si="65"/>
        <v/>
      </c>
      <c r="S707" t="str">
        <f>IF(OR(_xlfn.NUMBERVALUE(E707)&gt;='Báo cáo'!$C$6,_xlfn.NUMBERVALUE(I707)&gt;='Báo cáo'!$C$6),CONCATENATE(_xlfn.NUMBERVALUE(E707),"/",_xlfn.NUMBERVALUE(I707)),"")</f>
        <v/>
      </c>
      <c r="T707" t="str">
        <f>IF(Q707="Vắng","",IF(M707&lt;='Báo cáo'!$C$7,M707,""))</f>
        <v/>
      </c>
      <c r="U707" t="str">
        <f ca="1">IF(COUNTIFS(Source!$B$1:$B$1000,'Chi tiết'!B707,Source!$S$1:$S$1000,"Có")=0,"",INDEX(Source!$A$1:$S$1000,MATCH('Chi tiết'!B707,Source!$B$1:$B$1000,0)-1+MATCH("Có",INDIRECT("Source!S"&amp;MATCH('Chi tiết'!B707,Source!$B$1:$B$1000,0)&amp;":S"&amp;MATCH('Chi tiết'!B707,Source!$B$1:$B$1000,0)+COUNTIF(Source!$B$1:$B$1000,'Chi tiết'!B707)),0),1))</f>
        <v/>
      </c>
      <c r="V707" s="2" t="str">
        <f>IF(B705="","",IF(N707&lt;='Báo cáo'!$C$9,N707,""))</f>
        <v/>
      </c>
    </row>
    <row r="708" spans="1:22" x14ac:dyDescent="0.25">
      <c r="A708" t="str">
        <v/>
      </c>
      <c r="B708" t="str">
        <v/>
      </c>
      <c r="C708" s="21" t="str">
        <v/>
      </c>
      <c r="D708" s="21" t="str">
        <v/>
      </c>
      <c r="E708" s="21" t="str">
        <v/>
      </c>
      <c r="F708" s="21" t="str">
        <v/>
      </c>
      <c r="G708" s="21" t="str">
        <v/>
      </c>
      <c r="H708" s="21" t="str">
        <v/>
      </c>
      <c r="I708" s="21" t="str">
        <v/>
      </c>
      <c r="J708" s="21" t="str">
        <v/>
      </c>
      <c r="K708" s="21" t="str">
        <v/>
      </c>
      <c r="L708" s="23" t="str">
        <f t="shared" ref="L708:L771" si="66">IF(AND(D708="",H708=""),"",IF(OR(D708="",H708=""),_xlfn.NUMBERVALUE(D708)+_xlfn.NUMBERVALUE(H708),IFERROR(D708+H708,"")))</f>
        <v/>
      </c>
      <c r="M708" s="24" t="str">
        <f t="shared" ref="M708:M771" si="67">IF(AND(E708="",I708=""),"",IF(OR(E708="",I708=""),_xlfn.NUMBERVALUE(E708)+_xlfn.NUMBERVALUE(I708),IFERROR(E708+I708,"")))</f>
        <v/>
      </c>
      <c r="N708" s="15" t="str">
        <f t="shared" ref="N708:N771" si="68">IFERROR(M708/L708,"")</f>
        <v/>
      </c>
      <c r="O708" s="23" t="str">
        <f t="shared" ref="O708:O771" si="69">IF(B708="","",IF(C708&gt;=2,
IF(ISNUMBER(D708),"Đi làm","Chốt trễ"),
IF(C708=1,
IF(ISNUMBER(D708),"Đi làm","Vắng"),
"Vắng")))</f>
        <v/>
      </c>
      <c r="P708" s="23" t="str">
        <f>IF(B708="","",
IF(NOT(ISNUMBER(H708)),"Vắng",
IF(C708=1,IF(INDEX(Source!$A$1:$Q$1000,MATCH('Chi tiết'!B708,Source!$B$1:$B$1000,0),16)&lt;'Báo cáo'!$C$5,"Đi làm","Chốt trễ"),
IF(AND(C708=2,O708="Chốt trễ"),IF(INDEX(Source!$A$1:$Q$1000,MATCH('Chi tiết'!B708,Source!$B$1:$B$1000,0)+1,16)&lt;'Báo cáo'!$C$5,"Đi làm","Chốt trễ"),
IF(AND(C708=12,O708="Đi làm"),IF(INDEX(Source!$A$1:$Q$1000,MATCH('Chi tiết'!B708,Source!$B$1:$B$1000,0)+COUNTIFS(Source!$B$1:$B$1000,B708,Source!$Q$1:$Q$1000,"Sáng"),16)&lt;'Báo cáo'!$C$5,"Đi làm","Chốt trễ"),IF(O708="Chốt trễ",IF(INDEX(Source!$A$1:$Q$1000,MATCH('Chi tiết'!B708,Source!$B$1:$B$1000,0)+1,16)&lt;'Báo cáo'!$C$5,"Đi làm","Chốt trễ"),IF(INDEX(Source!$A$1:$Q$1000,MATCH('Chi tiết'!B708,Source!$B$1:$B$1000,0)+COUNTIFS(Source!$B$1:$B$1000,B708,Source!$Q$1:$Q$1000,"Sáng"),16)&lt;'Báo cáo'!$C$5,"Đi làm","Chốt trễ")))))))</f>
        <v/>
      </c>
      <c r="Q708" s="23" t="str">
        <f t="shared" ref="Q708:Q771" si="70">IF(B708="","",IF(C708=0,"Vắng","Đi làm"))</f>
        <v/>
      </c>
      <c r="R708" s="14" t="str">
        <f t="shared" ref="R708:R771" si="71">IF(B708="","",IF(Q708="Vắng","Vắng",IF(OR(O708="Chốt trễ",P708="Chốt trễ"),"Trễ giờ","Đúng giờ")))</f>
        <v/>
      </c>
      <c r="S708" t="str">
        <f>IF(OR(_xlfn.NUMBERVALUE(E708)&gt;='Báo cáo'!$C$6,_xlfn.NUMBERVALUE(I708)&gt;='Báo cáo'!$C$6),CONCATENATE(_xlfn.NUMBERVALUE(E708),"/",_xlfn.NUMBERVALUE(I708)),"")</f>
        <v/>
      </c>
      <c r="T708" t="str">
        <f>IF(Q708="Vắng","",IF(M708&lt;='Báo cáo'!$C$7,M708,""))</f>
        <v/>
      </c>
      <c r="U708" t="str">
        <f ca="1">IF(COUNTIFS(Source!$B$1:$B$1000,'Chi tiết'!B708,Source!$S$1:$S$1000,"Có")=0,"",INDEX(Source!$A$1:$S$1000,MATCH('Chi tiết'!B708,Source!$B$1:$B$1000,0)-1+MATCH("Có",INDIRECT("Source!S"&amp;MATCH('Chi tiết'!B708,Source!$B$1:$B$1000,0)&amp;":S"&amp;MATCH('Chi tiết'!B708,Source!$B$1:$B$1000,0)+COUNTIF(Source!$B$1:$B$1000,'Chi tiết'!B708)),0),1))</f>
        <v/>
      </c>
      <c r="V708" s="2" t="str">
        <f>IF(B706="","",IF(N708&lt;='Báo cáo'!$C$9,N708,""))</f>
        <v/>
      </c>
    </row>
    <row r="709" spans="1:22" x14ac:dyDescent="0.25">
      <c r="A709" t="str">
        <v/>
      </c>
      <c r="B709" t="str">
        <v/>
      </c>
      <c r="C709" s="21" t="str">
        <v/>
      </c>
      <c r="D709" s="21" t="str">
        <v/>
      </c>
      <c r="E709" s="21" t="str">
        <v/>
      </c>
      <c r="F709" s="21" t="str">
        <v/>
      </c>
      <c r="G709" s="21" t="str">
        <v/>
      </c>
      <c r="H709" s="21" t="str">
        <v/>
      </c>
      <c r="I709" s="21" t="str">
        <v/>
      </c>
      <c r="J709" s="21" t="str">
        <v/>
      </c>
      <c r="K709" s="21" t="str">
        <v/>
      </c>
      <c r="L709" s="23" t="str">
        <f t="shared" si="66"/>
        <v/>
      </c>
      <c r="M709" s="24" t="str">
        <f t="shared" si="67"/>
        <v/>
      </c>
      <c r="N709" s="15" t="str">
        <f t="shared" si="68"/>
        <v/>
      </c>
      <c r="O709" s="23" t="str">
        <f t="shared" si="69"/>
        <v/>
      </c>
      <c r="P709" s="23" t="str">
        <f>IF(B709="","",
IF(NOT(ISNUMBER(H709)),"Vắng",
IF(C709=1,IF(INDEX(Source!$A$1:$Q$1000,MATCH('Chi tiết'!B709,Source!$B$1:$B$1000,0),16)&lt;'Báo cáo'!$C$5,"Đi làm","Chốt trễ"),
IF(AND(C709=2,O709="Chốt trễ"),IF(INDEX(Source!$A$1:$Q$1000,MATCH('Chi tiết'!B709,Source!$B$1:$B$1000,0)+1,16)&lt;'Báo cáo'!$C$5,"Đi làm","Chốt trễ"),
IF(AND(C709=12,O709="Đi làm"),IF(INDEX(Source!$A$1:$Q$1000,MATCH('Chi tiết'!B709,Source!$B$1:$B$1000,0)+COUNTIFS(Source!$B$1:$B$1000,B709,Source!$Q$1:$Q$1000,"Sáng"),16)&lt;'Báo cáo'!$C$5,"Đi làm","Chốt trễ"),IF(O709="Chốt trễ",IF(INDEX(Source!$A$1:$Q$1000,MATCH('Chi tiết'!B709,Source!$B$1:$B$1000,0)+1,16)&lt;'Báo cáo'!$C$5,"Đi làm","Chốt trễ"),IF(INDEX(Source!$A$1:$Q$1000,MATCH('Chi tiết'!B709,Source!$B$1:$B$1000,0)+COUNTIFS(Source!$B$1:$B$1000,B709,Source!$Q$1:$Q$1000,"Sáng"),16)&lt;'Báo cáo'!$C$5,"Đi làm","Chốt trễ")))))))</f>
        <v/>
      </c>
      <c r="Q709" s="23" t="str">
        <f t="shared" si="70"/>
        <v/>
      </c>
      <c r="R709" s="14" t="str">
        <f t="shared" si="71"/>
        <v/>
      </c>
      <c r="S709" t="str">
        <f>IF(OR(_xlfn.NUMBERVALUE(E709)&gt;='Báo cáo'!$C$6,_xlfn.NUMBERVALUE(I709)&gt;='Báo cáo'!$C$6),CONCATENATE(_xlfn.NUMBERVALUE(E709),"/",_xlfn.NUMBERVALUE(I709)),"")</f>
        <v/>
      </c>
      <c r="T709" t="str">
        <f>IF(Q709="Vắng","",IF(M709&lt;='Báo cáo'!$C$7,M709,""))</f>
        <v/>
      </c>
      <c r="U709" t="str">
        <f ca="1">IF(COUNTIFS(Source!$B$1:$B$1000,'Chi tiết'!B709,Source!$S$1:$S$1000,"Có")=0,"",INDEX(Source!$A$1:$S$1000,MATCH('Chi tiết'!B709,Source!$B$1:$B$1000,0)-1+MATCH("Có",INDIRECT("Source!S"&amp;MATCH('Chi tiết'!B709,Source!$B$1:$B$1000,0)&amp;":S"&amp;MATCH('Chi tiết'!B709,Source!$B$1:$B$1000,0)+COUNTIF(Source!$B$1:$B$1000,'Chi tiết'!B709)),0),1))</f>
        <v/>
      </c>
      <c r="V709" s="2" t="str">
        <f>IF(B707="","",IF(N709&lt;='Báo cáo'!$C$9,N709,""))</f>
        <v/>
      </c>
    </row>
    <row r="710" spans="1:22" x14ac:dyDescent="0.25">
      <c r="A710" t="str">
        <v/>
      </c>
      <c r="B710" t="str">
        <v/>
      </c>
      <c r="C710" s="21" t="str">
        <v/>
      </c>
      <c r="D710" s="21" t="str">
        <v/>
      </c>
      <c r="E710" s="21" t="str">
        <v/>
      </c>
      <c r="F710" s="21" t="str">
        <v/>
      </c>
      <c r="G710" s="21" t="str">
        <v/>
      </c>
      <c r="H710" s="21" t="str">
        <v/>
      </c>
      <c r="I710" s="21" t="str">
        <v/>
      </c>
      <c r="J710" s="21" t="str">
        <v/>
      </c>
      <c r="K710" s="21" t="str">
        <v/>
      </c>
      <c r="L710" s="23" t="str">
        <f t="shared" si="66"/>
        <v/>
      </c>
      <c r="M710" s="24" t="str">
        <f t="shared" si="67"/>
        <v/>
      </c>
      <c r="N710" s="15" t="str">
        <f t="shared" si="68"/>
        <v/>
      </c>
      <c r="O710" s="23" t="str">
        <f t="shared" si="69"/>
        <v/>
      </c>
      <c r="P710" s="23" t="str">
        <f>IF(B710="","",
IF(NOT(ISNUMBER(H710)),"Vắng",
IF(C710=1,IF(INDEX(Source!$A$1:$Q$1000,MATCH('Chi tiết'!B710,Source!$B$1:$B$1000,0),16)&lt;'Báo cáo'!$C$5,"Đi làm","Chốt trễ"),
IF(AND(C710=2,O710="Chốt trễ"),IF(INDEX(Source!$A$1:$Q$1000,MATCH('Chi tiết'!B710,Source!$B$1:$B$1000,0)+1,16)&lt;'Báo cáo'!$C$5,"Đi làm","Chốt trễ"),
IF(AND(C710=12,O710="Đi làm"),IF(INDEX(Source!$A$1:$Q$1000,MATCH('Chi tiết'!B710,Source!$B$1:$B$1000,0)+COUNTIFS(Source!$B$1:$B$1000,B710,Source!$Q$1:$Q$1000,"Sáng"),16)&lt;'Báo cáo'!$C$5,"Đi làm","Chốt trễ"),IF(O710="Chốt trễ",IF(INDEX(Source!$A$1:$Q$1000,MATCH('Chi tiết'!B710,Source!$B$1:$B$1000,0)+1,16)&lt;'Báo cáo'!$C$5,"Đi làm","Chốt trễ"),IF(INDEX(Source!$A$1:$Q$1000,MATCH('Chi tiết'!B710,Source!$B$1:$B$1000,0)+COUNTIFS(Source!$B$1:$B$1000,B710,Source!$Q$1:$Q$1000,"Sáng"),16)&lt;'Báo cáo'!$C$5,"Đi làm","Chốt trễ")))))))</f>
        <v/>
      </c>
      <c r="Q710" s="23" t="str">
        <f t="shared" si="70"/>
        <v/>
      </c>
      <c r="R710" s="14" t="str">
        <f t="shared" si="71"/>
        <v/>
      </c>
      <c r="S710" t="str">
        <f>IF(OR(_xlfn.NUMBERVALUE(E710)&gt;='Báo cáo'!$C$6,_xlfn.NUMBERVALUE(I710)&gt;='Báo cáo'!$C$6),CONCATENATE(_xlfn.NUMBERVALUE(E710),"/",_xlfn.NUMBERVALUE(I710)),"")</f>
        <v/>
      </c>
      <c r="T710" t="str">
        <f>IF(Q710="Vắng","",IF(M710&lt;='Báo cáo'!$C$7,M710,""))</f>
        <v/>
      </c>
      <c r="U710" t="str">
        <f ca="1">IF(COUNTIFS(Source!$B$1:$B$1000,'Chi tiết'!B710,Source!$S$1:$S$1000,"Có")=0,"",INDEX(Source!$A$1:$S$1000,MATCH('Chi tiết'!B710,Source!$B$1:$B$1000,0)-1+MATCH("Có",INDIRECT("Source!S"&amp;MATCH('Chi tiết'!B710,Source!$B$1:$B$1000,0)&amp;":S"&amp;MATCH('Chi tiết'!B710,Source!$B$1:$B$1000,0)+COUNTIF(Source!$B$1:$B$1000,'Chi tiết'!B710)),0),1))</f>
        <v/>
      </c>
      <c r="V710" s="2" t="str">
        <f>IF(B708="","",IF(N710&lt;='Báo cáo'!$C$9,N710,""))</f>
        <v/>
      </c>
    </row>
    <row r="711" spans="1:22" x14ac:dyDescent="0.25">
      <c r="A711" t="str">
        <v/>
      </c>
      <c r="B711" t="str">
        <v/>
      </c>
      <c r="C711" s="21" t="str">
        <v/>
      </c>
      <c r="D711" s="21" t="str">
        <v/>
      </c>
      <c r="E711" s="21" t="str">
        <v/>
      </c>
      <c r="F711" s="21" t="str">
        <v/>
      </c>
      <c r="G711" s="21" t="str">
        <v/>
      </c>
      <c r="H711" s="21" t="str">
        <v/>
      </c>
      <c r="I711" s="21" t="str">
        <v/>
      </c>
      <c r="J711" s="21" t="str">
        <v/>
      </c>
      <c r="K711" s="21" t="str">
        <v/>
      </c>
      <c r="L711" s="23" t="str">
        <f t="shared" si="66"/>
        <v/>
      </c>
      <c r="M711" s="24" t="str">
        <f t="shared" si="67"/>
        <v/>
      </c>
      <c r="N711" s="15" t="str">
        <f t="shared" si="68"/>
        <v/>
      </c>
      <c r="O711" s="23" t="str">
        <f t="shared" si="69"/>
        <v/>
      </c>
      <c r="P711" s="23" t="str">
        <f>IF(B711="","",
IF(NOT(ISNUMBER(H711)),"Vắng",
IF(C711=1,IF(INDEX(Source!$A$1:$Q$1000,MATCH('Chi tiết'!B711,Source!$B$1:$B$1000,0),16)&lt;'Báo cáo'!$C$5,"Đi làm","Chốt trễ"),
IF(AND(C711=2,O711="Chốt trễ"),IF(INDEX(Source!$A$1:$Q$1000,MATCH('Chi tiết'!B711,Source!$B$1:$B$1000,0)+1,16)&lt;'Báo cáo'!$C$5,"Đi làm","Chốt trễ"),
IF(AND(C711=12,O711="Đi làm"),IF(INDEX(Source!$A$1:$Q$1000,MATCH('Chi tiết'!B711,Source!$B$1:$B$1000,0)+COUNTIFS(Source!$B$1:$B$1000,B711,Source!$Q$1:$Q$1000,"Sáng"),16)&lt;'Báo cáo'!$C$5,"Đi làm","Chốt trễ"),IF(O711="Chốt trễ",IF(INDEX(Source!$A$1:$Q$1000,MATCH('Chi tiết'!B711,Source!$B$1:$B$1000,0)+1,16)&lt;'Báo cáo'!$C$5,"Đi làm","Chốt trễ"),IF(INDEX(Source!$A$1:$Q$1000,MATCH('Chi tiết'!B711,Source!$B$1:$B$1000,0)+COUNTIFS(Source!$B$1:$B$1000,B711,Source!$Q$1:$Q$1000,"Sáng"),16)&lt;'Báo cáo'!$C$5,"Đi làm","Chốt trễ")))))))</f>
        <v/>
      </c>
      <c r="Q711" s="23" t="str">
        <f t="shared" si="70"/>
        <v/>
      </c>
      <c r="R711" s="14" t="str">
        <f t="shared" si="71"/>
        <v/>
      </c>
      <c r="S711" t="str">
        <f>IF(OR(_xlfn.NUMBERVALUE(E711)&gt;='Báo cáo'!$C$6,_xlfn.NUMBERVALUE(I711)&gt;='Báo cáo'!$C$6),CONCATENATE(_xlfn.NUMBERVALUE(E711),"/",_xlfn.NUMBERVALUE(I711)),"")</f>
        <v/>
      </c>
      <c r="T711" t="str">
        <f>IF(Q711="Vắng","",IF(M711&lt;='Báo cáo'!$C$7,M711,""))</f>
        <v/>
      </c>
      <c r="U711" t="str">
        <f ca="1">IF(COUNTIFS(Source!$B$1:$B$1000,'Chi tiết'!B711,Source!$S$1:$S$1000,"Có")=0,"",INDEX(Source!$A$1:$S$1000,MATCH('Chi tiết'!B711,Source!$B$1:$B$1000,0)-1+MATCH("Có",INDIRECT("Source!S"&amp;MATCH('Chi tiết'!B711,Source!$B$1:$B$1000,0)&amp;":S"&amp;MATCH('Chi tiết'!B711,Source!$B$1:$B$1000,0)+COUNTIF(Source!$B$1:$B$1000,'Chi tiết'!B711)),0),1))</f>
        <v/>
      </c>
      <c r="V711" s="2" t="str">
        <f>IF(B709="","",IF(N711&lt;='Báo cáo'!$C$9,N711,""))</f>
        <v/>
      </c>
    </row>
    <row r="712" spans="1:22" x14ac:dyDescent="0.25">
      <c r="A712" t="str">
        <v/>
      </c>
      <c r="B712" t="str">
        <v/>
      </c>
      <c r="C712" s="21" t="str">
        <v/>
      </c>
      <c r="D712" s="21" t="str">
        <v/>
      </c>
      <c r="E712" s="21" t="str">
        <v/>
      </c>
      <c r="F712" s="21" t="str">
        <v/>
      </c>
      <c r="G712" s="21" t="str">
        <v/>
      </c>
      <c r="H712" s="21" t="str">
        <v/>
      </c>
      <c r="I712" s="21" t="str">
        <v/>
      </c>
      <c r="J712" s="21" t="str">
        <v/>
      </c>
      <c r="K712" s="21" t="str">
        <v/>
      </c>
      <c r="L712" s="23" t="str">
        <f t="shared" si="66"/>
        <v/>
      </c>
      <c r="M712" s="24" t="str">
        <f t="shared" si="67"/>
        <v/>
      </c>
      <c r="N712" s="15" t="str">
        <f t="shared" si="68"/>
        <v/>
      </c>
      <c r="O712" s="23" t="str">
        <f t="shared" si="69"/>
        <v/>
      </c>
      <c r="P712" s="23" t="str">
        <f>IF(B712="","",
IF(NOT(ISNUMBER(H712)),"Vắng",
IF(C712=1,IF(INDEX(Source!$A$1:$Q$1000,MATCH('Chi tiết'!B712,Source!$B$1:$B$1000,0),16)&lt;'Báo cáo'!$C$5,"Đi làm","Chốt trễ"),
IF(AND(C712=2,O712="Chốt trễ"),IF(INDEX(Source!$A$1:$Q$1000,MATCH('Chi tiết'!B712,Source!$B$1:$B$1000,0)+1,16)&lt;'Báo cáo'!$C$5,"Đi làm","Chốt trễ"),
IF(AND(C712=12,O712="Đi làm"),IF(INDEX(Source!$A$1:$Q$1000,MATCH('Chi tiết'!B712,Source!$B$1:$B$1000,0)+COUNTIFS(Source!$B$1:$B$1000,B712,Source!$Q$1:$Q$1000,"Sáng"),16)&lt;'Báo cáo'!$C$5,"Đi làm","Chốt trễ"),IF(O712="Chốt trễ",IF(INDEX(Source!$A$1:$Q$1000,MATCH('Chi tiết'!B712,Source!$B$1:$B$1000,0)+1,16)&lt;'Báo cáo'!$C$5,"Đi làm","Chốt trễ"),IF(INDEX(Source!$A$1:$Q$1000,MATCH('Chi tiết'!B712,Source!$B$1:$B$1000,0)+COUNTIFS(Source!$B$1:$B$1000,B712,Source!$Q$1:$Q$1000,"Sáng"),16)&lt;'Báo cáo'!$C$5,"Đi làm","Chốt trễ")))))))</f>
        <v/>
      </c>
      <c r="Q712" s="23" t="str">
        <f t="shared" si="70"/>
        <v/>
      </c>
      <c r="R712" s="14" t="str">
        <f t="shared" si="71"/>
        <v/>
      </c>
      <c r="S712" t="str">
        <f>IF(OR(_xlfn.NUMBERVALUE(E712)&gt;='Báo cáo'!$C$6,_xlfn.NUMBERVALUE(I712)&gt;='Báo cáo'!$C$6),CONCATENATE(_xlfn.NUMBERVALUE(E712),"/",_xlfn.NUMBERVALUE(I712)),"")</f>
        <v/>
      </c>
      <c r="T712" t="str">
        <f>IF(Q712="Vắng","",IF(M712&lt;='Báo cáo'!$C$7,M712,""))</f>
        <v/>
      </c>
      <c r="U712" t="str">
        <f ca="1">IF(COUNTIFS(Source!$B$1:$B$1000,'Chi tiết'!B712,Source!$S$1:$S$1000,"Có")=0,"",INDEX(Source!$A$1:$S$1000,MATCH('Chi tiết'!B712,Source!$B$1:$B$1000,0)-1+MATCH("Có",INDIRECT("Source!S"&amp;MATCH('Chi tiết'!B712,Source!$B$1:$B$1000,0)&amp;":S"&amp;MATCH('Chi tiết'!B712,Source!$B$1:$B$1000,0)+COUNTIF(Source!$B$1:$B$1000,'Chi tiết'!B712)),0),1))</f>
        <v/>
      </c>
      <c r="V712" s="2" t="str">
        <f>IF(B710="","",IF(N712&lt;='Báo cáo'!$C$9,N712,""))</f>
        <v/>
      </c>
    </row>
    <row r="713" spans="1:22" x14ac:dyDescent="0.25">
      <c r="A713" t="str">
        <v/>
      </c>
      <c r="B713" t="str">
        <v/>
      </c>
      <c r="C713" s="21" t="str">
        <v/>
      </c>
      <c r="D713" s="21" t="str">
        <v/>
      </c>
      <c r="E713" s="21" t="str">
        <v/>
      </c>
      <c r="F713" s="21" t="str">
        <v/>
      </c>
      <c r="G713" s="21" t="str">
        <v/>
      </c>
      <c r="H713" s="21" t="str">
        <v/>
      </c>
      <c r="I713" s="21" t="str">
        <v/>
      </c>
      <c r="J713" s="21" t="str">
        <v/>
      </c>
      <c r="K713" s="21" t="str">
        <v/>
      </c>
      <c r="L713" s="23" t="str">
        <f t="shared" si="66"/>
        <v/>
      </c>
      <c r="M713" s="24" t="str">
        <f t="shared" si="67"/>
        <v/>
      </c>
      <c r="N713" s="15" t="str">
        <f t="shared" si="68"/>
        <v/>
      </c>
      <c r="O713" s="23" t="str">
        <f t="shared" si="69"/>
        <v/>
      </c>
      <c r="P713" s="23" t="str">
        <f>IF(B713="","",
IF(NOT(ISNUMBER(H713)),"Vắng",
IF(C713=1,IF(INDEX(Source!$A$1:$Q$1000,MATCH('Chi tiết'!B713,Source!$B$1:$B$1000,0),16)&lt;'Báo cáo'!$C$5,"Đi làm","Chốt trễ"),
IF(AND(C713=2,O713="Chốt trễ"),IF(INDEX(Source!$A$1:$Q$1000,MATCH('Chi tiết'!B713,Source!$B$1:$B$1000,0)+1,16)&lt;'Báo cáo'!$C$5,"Đi làm","Chốt trễ"),
IF(AND(C713=12,O713="Đi làm"),IF(INDEX(Source!$A$1:$Q$1000,MATCH('Chi tiết'!B713,Source!$B$1:$B$1000,0)+COUNTIFS(Source!$B$1:$B$1000,B713,Source!$Q$1:$Q$1000,"Sáng"),16)&lt;'Báo cáo'!$C$5,"Đi làm","Chốt trễ"),IF(O713="Chốt trễ",IF(INDEX(Source!$A$1:$Q$1000,MATCH('Chi tiết'!B713,Source!$B$1:$B$1000,0)+1,16)&lt;'Báo cáo'!$C$5,"Đi làm","Chốt trễ"),IF(INDEX(Source!$A$1:$Q$1000,MATCH('Chi tiết'!B713,Source!$B$1:$B$1000,0)+COUNTIFS(Source!$B$1:$B$1000,B713,Source!$Q$1:$Q$1000,"Sáng"),16)&lt;'Báo cáo'!$C$5,"Đi làm","Chốt trễ")))))))</f>
        <v/>
      </c>
      <c r="Q713" s="23" t="str">
        <f t="shared" si="70"/>
        <v/>
      </c>
      <c r="R713" s="14" t="str">
        <f t="shared" si="71"/>
        <v/>
      </c>
      <c r="S713" t="str">
        <f>IF(OR(_xlfn.NUMBERVALUE(E713)&gt;='Báo cáo'!$C$6,_xlfn.NUMBERVALUE(I713)&gt;='Báo cáo'!$C$6),CONCATENATE(_xlfn.NUMBERVALUE(E713),"/",_xlfn.NUMBERVALUE(I713)),"")</f>
        <v/>
      </c>
      <c r="T713" t="str">
        <f>IF(Q713="Vắng","",IF(M713&lt;='Báo cáo'!$C$7,M713,""))</f>
        <v/>
      </c>
      <c r="U713" t="str">
        <f ca="1">IF(COUNTIFS(Source!$B$1:$B$1000,'Chi tiết'!B713,Source!$S$1:$S$1000,"Có")=0,"",INDEX(Source!$A$1:$S$1000,MATCH('Chi tiết'!B713,Source!$B$1:$B$1000,0)-1+MATCH("Có",INDIRECT("Source!S"&amp;MATCH('Chi tiết'!B713,Source!$B$1:$B$1000,0)&amp;":S"&amp;MATCH('Chi tiết'!B713,Source!$B$1:$B$1000,0)+COUNTIF(Source!$B$1:$B$1000,'Chi tiết'!B713)),0),1))</f>
        <v/>
      </c>
      <c r="V713" s="2" t="str">
        <f>IF(B711="","",IF(N713&lt;='Báo cáo'!$C$9,N713,""))</f>
        <v/>
      </c>
    </row>
    <row r="714" spans="1:22" x14ac:dyDescent="0.25">
      <c r="A714" t="str">
        <v/>
      </c>
      <c r="B714" t="str">
        <v/>
      </c>
      <c r="C714" s="21" t="str">
        <v/>
      </c>
      <c r="D714" s="21" t="str">
        <v/>
      </c>
      <c r="E714" s="21" t="str">
        <v/>
      </c>
      <c r="F714" s="21" t="str">
        <v/>
      </c>
      <c r="G714" s="21" t="str">
        <v/>
      </c>
      <c r="H714" s="21" t="str">
        <v/>
      </c>
      <c r="I714" s="21" t="str">
        <v/>
      </c>
      <c r="J714" s="21" t="str">
        <v/>
      </c>
      <c r="K714" s="21" t="str">
        <v/>
      </c>
      <c r="L714" s="23" t="str">
        <f t="shared" si="66"/>
        <v/>
      </c>
      <c r="M714" s="24" t="str">
        <f t="shared" si="67"/>
        <v/>
      </c>
      <c r="N714" s="15" t="str">
        <f t="shared" si="68"/>
        <v/>
      </c>
      <c r="O714" s="23" t="str">
        <f t="shared" si="69"/>
        <v/>
      </c>
      <c r="P714" s="23" t="str">
        <f>IF(B714="","",
IF(NOT(ISNUMBER(H714)),"Vắng",
IF(C714=1,IF(INDEX(Source!$A$1:$Q$1000,MATCH('Chi tiết'!B714,Source!$B$1:$B$1000,0),16)&lt;'Báo cáo'!$C$5,"Đi làm","Chốt trễ"),
IF(AND(C714=2,O714="Chốt trễ"),IF(INDEX(Source!$A$1:$Q$1000,MATCH('Chi tiết'!B714,Source!$B$1:$B$1000,0)+1,16)&lt;'Báo cáo'!$C$5,"Đi làm","Chốt trễ"),
IF(AND(C714=12,O714="Đi làm"),IF(INDEX(Source!$A$1:$Q$1000,MATCH('Chi tiết'!B714,Source!$B$1:$B$1000,0)+COUNTIFS(Source!$B$1:$B$1000,B714,Source!$Q$1:$Q$1000,"Sáng"),16)&lt;'Báo cáo'!$C$5,"Đi làm","Chốt trễ"),IF(O714="Chốt trễ",IF(INDEX(Source!$A$1:$Q$1000,MATCH('Chi tiết'!B714,Source!$B$1:$B$1000,0)+1,16)&lt;'Báo cáo'!$C$5,"Đi làm","Chốt trễ"),IF(INDEX(Source!$A$1:$Q$1000,MATCH('Chi tiết'!B714,Source!$B$1:$B$1000,0)+COUNTIFS(Source!$B$1:$B$1000,B714,Source!$Q$1:$Q$1000,"Sáng"),16)&lt;'Báo cáo'!$C$5,"Đi làm","Chốt trễ")))))))</f>
        <v/>
      </c>
      <c r="Q714" s="23" t="str">
        <f t="shared" si="70"/>
        <v/>
      </c>
      <c r="R714" s="14" t="str">
        <f t="shared" si="71"/>
        <v/>
      </c>
      <c r="S714" t="str">
        <f>IF(OR(_xlfn.NUMBERVALUE(E714)&gt;='Báo cáo'!$C$6,_xlfn.NUMBERVALUE(I714)&gt;='Báo cáo'!$C$6),CONCATENATE(_xlfn.NUMBERVALUE(E714),"/",_xlfn.NUMBERVALUE(I714)),"")</f>
        <v/>
      </c>
      <c r="T714" t="str">
        <f>IF(Q714="Vắng","",IF(M714&lt;='Báo cáo'!$C$7,M714,""))</f>
        <v/>
      </c>
      <c r="U714" t="str">
        <f ca="1">IF(COUNTIFS(Source!$B$1:$B$1000,'Chi tiết'!B714,Source!$S$1:$S$1000,"Có")=0,"",INDEX(Source!$A$1:$S$1000,MATCH('Chi tiết'!B714,Source!$B$1:$B$1000,0)-1+MATCH("Có",INDIRECT("Source!S"&amp;MATCH('Chi tiết'!B714,Source!$B$1:$B$1000,0)&amp;":S"&amp;MATCH('Chi tiết'!B714,Source!$B$1:$B$1000,0)+COUNTIF(Source!$B$1:$B$1000,'Chi tiết'!B714)),0),1))</f>
        <v/>
      </c>
      <c r="V714" s="2" t="str">
        <f>IF(B712="","",IF(N714&lt;='Báo cáo'!$C$9,N714,""))</f>
        <v/>
      </c>
    </row>
    <row r="715" spans="1:22" x14ac:dyDescent="0.25">
      <c r="A715" t="str">
        <v/>
      </c>
      <c r="B715" t="str">
        <v/>
      </c>
      <c r="C715" s="21" t="str">
        <v/>
      </c>
      <c r="D715" s="21" t="str">
        <v/>
      </c>
      <c r="E715" s="21" t="str">
        <v/>
      </c>
      <c r="F715" s="21" t="str">
        <v/>
      </c>
      <c r="G715" s="21" t="str">
        <v/>
      </c>
      <c r="H715" s="21" t="str">
        <v/>
      </c>
      <c r="I715" s="21" t="str">
        <v/>
      </c>
      <c r="J715" s="21" t="str">
        <v/>
      </c>
      <c r="K715" s="21" t="str">
        <v/>
      </c>
      <c r="L715" s="23" t="str">
        <f t="shared" si="66"/>
        <v/>
      </c>
      <c r="M715" s="24" t="str">
        <f t="shared" si="67"/>
        <v/>
      </c>
      <c r="N715" s="15" t="str">
        <f t="shared" si="68"/>
        <v/>
      </c>
      <c r="O715" s="23" t="str">
        <f t="shared" si="69"/>
        <v/>
      </c>
      <c r="P715" s="23" t="str">
        <f>IF(B715="","",
IF(NOT(ISNUMBER(H715)),"Vắng",
IF(C715=1,IF(INDEX(Source!$A$1:$Q$1000,MATCH('Chi tiết'!B715,Source!$B$1:$B$1000,0),16)&lt;'Báo cáo'!$C$5,"Đi làm","Chốt trễ"),
IF(AND(C715=2,O715="Chốt trễ"),IF(INDEX(Source!$A$1:$Q$1000,MATCH('Chi tiết'!B715,Source!$B$1:$B$1000,0)+1,16)&lt;'Báo cáo'!$C$5,"Đi làm","Chốt trễ"),
IF(AND(C715=12,O715="Đi làm"),IF(INDEX(Source!$A$1:$Q$1000,MATCH('Chi tiết'!B715,Source!$B$1:$B$1000,0)+COUNTIFS(Source!$B$1:$B$1000,B715,Source!$Q$1:$Q$1000,"Sáng"),16)&lt;'Báo cáo'!$C$5,"Đi làm","Chốt trễ"),IF(O715="Chốt trễ",IF(INDEX(Source!$A$1:$Q$1000,MATCH('Chi tiết'!B715,Source!$B$1:$B$1000,0)+1,16)&lt;'Báo cáo'!$C$5,"Đi làm","Chốt trễ"),IF(INDEX(Source!$A$1:$Q$1000,MATCH('Chi tiết'!B715,Source!$B$1:$B$1000,0)+COUNTIFS(Source!$B$1:$B$1000,B715,Source!$Q$1:$Q$1000,"Sáng"),16)&lt;'Báo cáo'!$C$5,"Đi làm","Chốt trễ")))))))</f>
        <v/>
      </c>
      <c r="Q715" s="23" t="str">
        <f t="shared" si="70"/>
        <v/>
      </c>
      <c r="R715" s="14" t="str">
        <f t="shared" si="71"/>
        <v/>
      </c>
      <c r="S715" t="str">
        <f>IF(OR(_xlfn.NUMBERVALUE(E715)&gt;='Báo cáo'!$C$6,_xlfn.NUMBERVALUE(I715)&gt;='Báo cáo'!$C$6),CONCATENATE(_xlfn.NUMBERVALUE(E715),"/",_xlfn.NUMBERVALUE(I715)),"")</f>
        <v/>
      </c>
      <c r="T715" t="str">
        <f>IF(Q715="Vắng","",IF(M715&lt;='Báo cáo'!$C$7,M715,""))</f>
        <v/>
      </c>
      <c r="U715" t="str">
        <f ca="1">IF(COUNTIFS(Source!$B$1:$B$1000,'Chi tiết'!B715,Source!$S$1:$S$1000,"Có")=0,"",INDEX(Source!$A$1:$S$1000,MATCH('Chi tiết'!B715,Source!$B$1:$B$1000,0)-1+MATCH("Có",INDIRECT("Source!S"&amp;MATCH('Chi tiết'!B715,Source!$B$1:$B$1000,0)&amp;":S"&amp;MATCH('Chi tiết'!B715,Source!$B$1:$B$1000,0)+COUNTIF(Source!$B$1:$B$1000,'Chi tiết'!B715)),0),1))</f>
        <v/>
      </c>
      <c r="V715" s="2" t="str">
        <f>IF(B713="","",IF(N715&lt;='Báo cáo'!$C$9,N715,""))</f>
        <v/>
      </c>
    </row>
    <row r="716" spans="1:22" x14ac:dyDescent="0.25">
      <c r="A716" t="str">
        <v/>
      </c>
      <c r="B716" t="str">
        <v/>
      </c>
      <c r="C716" s="21" t="str">
        <v/>
      </c>
      <c r="D716" s="21" t="str">
        <v/>
      </c>
      <c r="E716" s="21" t="str">
        <v/>
      </c>
      <c r="F716" s="21" t="str">
        <v/>
      </c>
      <c r="G716" s="21" t="str">
        <v/>
      </c>
      <c r="H716" s="21" t="str">
        <v/>
      </c>
      <c r="I716" s="21" t="str">
        <v/>
      </c>
      <c r="J716" s="21" t="str">
        <v/>
      </c>
      <c r="K716" s="21" t="str">
        <v/>
      </c>
      <c r="L716" s="23" t="str">
        <f t="shared" si="66"/>
        <v/>
      </c>
      <c r="M716" s="24" t="str">
        <f t="shared" si="67"/>
        <v/>
      </c>
      <c r="N716" s="15" t="str">
        <f t="shared" si="68"/>
        <v/>
      </c>
      <c r="O716" s="23" t="str">
        <f t="shared" si="69"/>
        <v/>
      </c>
      <c r="P716" s="23" t="str">
        <f>IF(B716="","",
IF(NOT(ISNUMBER(H716)),"Vắng",
IF(C716=1,IF(INDEX(Source!$A$1:$Q$1000,MATCH('Chi tiết'!B716,Source!$B$1:$B$1000,0),16)&lt;'Báo cáo'!$C$5,"Đi làm","Chốt trễ"),
IF(AND(C716=2,O716="Chốt trễ"),IF(INDEX(Source!$A$1:$Q$1000,MATCH('Chi tiết'!B716,Source!$B$1:$B$1000,0)+1,16)&lt;'Báo cáo'!$C$5,"Đi làm","Chốt trễ"),
IF(AND(C716=12,O716="Đi làm"),IF(INDEX(Source!$A$1:$Q$1000,MATCH('Chi tiết'!B716,Source!$B$1:$B$1000,0)+COUNTIFS(Source!$B$1:$B$1000,B716,Source!$Q$1:$Q$1000,"Sáng"),16)&lt;'Báo cáo'!$C$5,"Đi làm","Chốt trễ"),IF(O716="Chốt trễ",IF(INDEX(Source!$A$1:$Q$1000,MATCH('Chi tiết'!B716,Source!$B$1:$B$1000,0)+1,16)&lt;'Báo cáo'!$C$5,"Đi làm","Chốt trễ"),IF(INDEX(Source!$A$1:$Q$1000,MATCH('Chi tiết'!B716,Source!$B$1:$B$1000,0)+COUNTIFS(Source!$B$1:$B$1000,B716,Source!$Q$1:$Q$1000,"Sáng"),16)&lt;'Báo cáo'!$C$5,"Đi làm","Chốt trễ")))))))</f>
        <v/>
      </c>
      <c r="Q716" s="23" t="str">
        <f t="shared" si="70"/>
        <v/>
      </c>
      <c r="R716" s="14" t="str">
        <f t="shared" si="71"/>
        <v/>
      </c>
      <c r="S716" t="str">
        <f>IF(OR(_xlfn.NUMBERVALUE(E716)&gt;='Báo cáo'!$C$6,_xlfn.NUMBERVALUE(I716)&gt;='Báo cáo'!$C$6),CONCATENATE(_xlfn.NUMBERVALUE(E716),"/",_xlfn.NUMBERVALUE(I716)),"")</f>
        <v/>
      </c>
      <c r="T716" t="str">
        <f>IF(Q716="Vắng","",IF(M716&lt;='Báo cáo'!$C$7,M716,""))</f>
        <v/>
      </c>
      <c r="U716" t="str">
        <f ca="1">IF(COUNTIFS(Source!$B$1:$B$1000,'Chi tiết'!B716,Source!$S$1:$S$1000,"Có")=0,"",INDEX(Source!$A$1:$S$1000,MATCH('Chi tiết'!B716,Source!$B$1:$B$1000,0)-1+MATCH("Có",INDIRECT("Source!S"&amp;MATCH('Chi tiết'!B716,Source!$B$1:$B$1000,0)&amp;":S"&amp;MATCH('Chi tiết'!B716,Source!$B$1:$B$1000,0)+COUNTIF(Source!$B$1:$B$1000,'Chi tiết'!B716)),0),1))</f>
        <v/>
      </c>
      <c r="V716" s="2" t="str">
        <f>IF(B714="","",IF(N716&lt;='Báo cáo'!$C$9,N716,""))</f>
        <v/>
      </c>
    </row>
    <row r="717" spans="1:22" x14ac:dyDescent="0.25">
      <c r="A717" t="str">
        <v/>
      </c>
      <c r="B717" t="str">
        <v/>
      </c>
      <c r="C717" s="21" t="str">
        <v/>
      </c>
      <c r="D717" s="21" t="str">
        <v/>
      </c>
      <c r="E717" s="21" t="str">
        <v/>
      </c>
      <c r="F717" s="21" t="str">
        <v/>
      </c>
      <c r="G717" s="21" t="str">
        <v/>
      </c>
      <c r="H717" s="21" t="str">
        <v/>
      </c>
      <c r="I717" s="21" t="str">
        <v/>
      </c>
      <c r="J717" s="21" t="str">
        <v/>
      </c>
      <c r="K717" s="21" t="str">
        <v/>
      </c>
      <c r="L717" s="23" t="str">
        <f t="shared" si="66"/>
        <v/>
      </c>
      <c r="M717" s="24" t="str">
        <f t="shared" si="67"/>
        <v/>
      </c>
      <c r="N717" s="15" t="str">
        <f t="shared" si="68"/>
        <v/>
      </c>
      <c r="O717" s="23" t="str">
        <f t="shared" si="69"/>
        <v/>
      </c>
      <c r="P717" s="23" t="str">
        <f>IF(B717="","",
IF(NOT(ISNUMBER(H717)),"Vắng",
IF(C717=1,IF(INDEX(Source!$A$1:$Q$1000,MATCH('Chi tiết'!B717,Source!$B$1:$B$1000,0),16)&lt;'Báo cáo'!$C$5,"Đi làm","Chốt trễ"),
IF(AND(C717=2,O717="Chốt trễ"),IF(INDEX(Source!$A$1:$Q$1000,MATCH('Chi tiết'!B717,Source!$B$1:$B$1000,0)+1,16)&lt;'Báo cáo'!$C$5,"Đi làm","Chốt trễ"),
IF(AND(C717=12,O717="Đi làm"),IF(INDEX(Source!$A$1:$Q$1000,MATCH('Chi tiết'!B717,Source!$B$1:$B$1000,0)+COUNTIFS(Source!$B$1:$B$1000,B717,Source!$Q$1:$Q$1000,"Sáng"),16)&lt;'Báo cáo'!$C$5,"Đi làm","Chốt trễ"),IF(O717="Chốt trễ",IF(INDEX(Source!$A$1:$Q$1000,MATCH('Chi tiết'!B717,Source!$B$1:$B$1000,0)+1,16)&lt;'Báo cáo'!$C$5,"Đi làm","Chốt trễ"),IF(INDEX(Source!$A$1:$Q$1000,MATCH('Chi tiết'!B717,Source!$B$1:$B$1000,0)+COUNTIFS(Source!$B$1:$B$1000,B717,Source!$Q$1:$Q$1000,"Sáng"),16)&lt;'Báo cáo'!$C$5,"Đi làm","Chốt trễ")))))))</f>
        <v/>
      </c>
      <c r="Q717" s="23" t="str">
        <f t="shared" si="70"/>
        <v/>
      </c>
      <c r="R717" s="14" t="str">
        <f t="shared" si="71"/>
        <v/>
      </c>
      <c r="S717" t="str">
        <f>IF(OR(_xlfn.NUMBERVALUE(E717)&gt;='Báo cáo'!$C$6,_xlfn.NUMBERVALUE(I717)&gt;='Báo cáo'!$C$6),CONCATENATE(_xlfn.NUMBERVALUE(E717),"/",_xlfn.NUMBERVALUE(I717)),"")</f>
        <v/>
      </c>
      <c r="T717" t="str">
        <f>IF(Q717="Vắng","",IF(M717&lt;='Báo cáo'!$C$7,M717,""))</f>
        <v/>
      </c>
      <c r="U717" t="str">
        <f ca="1">IF(COUNTIFS(Source!$B$1:$B$1000,'Chi tiết'!B717,Source!$S$1:$S$1000,"Có")=0,"",INDEX(Source!$A$1:$S$1000,MATCH('Chi tiết'!B717,Source!$B$1:$B$1000,0)-1+MATCH("Có",INDIRECT("Source!S"&amp;MATCH('Chi tiết'!B717,Source!$B$1:$B$1000,0)&amp;":S"&amp;MATCH('Chi tiết'!B717,Source!$B$1:$B$1000,0)+COUNTIF(Source!$B$1:$B$1000,'Chi tiết'!B717)),0),1))</f>
        <v/>
      </c>
      <c r="V717" s="2" t="str">
        <f>IF(B715="","",IF(N717&lt;='Báo cáo'!$C$9,N717,""))</f>
        <v/>
      </c>
    </row>
    <row r="718" spans="1:22" x14ac:dyDescent="0.25">
      <c r="A718" t="str">
        <v/>
      </c>
      <c r="B718" t="str">
        <v/>
      </c>
      <c r="C718" s="21" t="str">
        <v/>
      </c>
      <c r="D718" s="21" t="str">
        <v/>
      </c>
      <c r="E718" s="21" t="str">
        <v/>
      </c>
      <c r="F718" s="21" t="str">
        <v/>
      </c>
      <c r="G718" s="21" t="str">
        <v/>
      </c>
      <c r="H718" s="21" t="str">
        <v/>
      </c>
      <c r="I718" s="21" t="str">
        <v/>
      </c>
      <c r="J718" s="21" t="str">
        <v/>
      </c>
      <c r="K718" s="21" t="str">
        <v/>
      </c>
      <c r="L718" s="23" t="str">
        <f t="shared" si="66"/>
        <v/>
      </c>
      <c r="M718" s="24" t="str">
        <f t="shared" si="67"/>
        <v/>
      </c>
      <c r="N718" s="15" t="str">
        <f t="shared" si="68"/>
        <v/>
      </c>
      <c r="O718" s="23" t="str">
        <f t="shared" si="69"/>
        <v/>
      </c>
      <c r="P718" s="23" t="str">
        <f>IF(B718="","",
IF(NOT(ISNUMBER(H718)),"Vắng",
IF(C718=1,IF(INDEX(Source!$A$1:$Q$1000,MATCH('Chi tiết'!B718,Source!$B$1:$B$1000,0),16)&lt;'Báo cáo'!$C$5,"Đi làm","Chốt trễ"),
IF(AND(C718=2,O718="Chốt trễ"),IF(INDEX(Source!$A$1:$Q$1000,MATCH('Chi tiết'!B718,Source!$B$1:$B$1000,0)+1,16)&lt;'Báo cáo'!$C$5,"Đi làm","Chốt trễ"),
IF(AND(C718=12,O718="Đi làm"),IF(INDEX(Source!$A$1:$Q$1000,MATCH('Chi tiết'!B718,Source!$B$1:$B$1000,0)+COUNTIFS(Source!$B$1:$B$1000,B718,Source!$Q$1:$Q$1000,"Sáng"),16)&lt;'Báo cáo'!$C$5,"Đi làm","Chốt trễ"),IF(O718="Chốt trễ",IF(INDEX(Source!$A$1:$Q$1000,MATCH('Chi tiết'!B718,Source!$B$1:$B$1000,0)+1,16)&lt;'Báo cáo'!$C$5,"Đi làm","Chốt trễ"),IF(INDEX(Source!$A$1:$Q$1000,MATCH('Chi tiết'!B718,Source!$B$1:$B$1000,0)+COUNTIFS(Source!$B$1:$B$1000,B718,Source!$Q$1:$Q$1000,"Sáng"),16)&lt;'Báo cáo'!$C$5,"Đi làm","Chốt trễ")))))))</f>
        <v/>
      </c>
      <c r="Q718" s="23" t="str">
        <f t="shared" si="70"/>
        <v/>
      </c>
      <c r="R718" s="14" t="str">
        <f t="shared" si="71"/>
        <v/>
      </c>
      <c r="S718" t="str">
        <f>IF(OR(_xlfn.NUMBERVALUE(E718)&gt;='Báo cáo'!$C$6,_xlfn.NUMBERVALUE(I718)&gt;='Báo cáo'!$C$6),CONCATENATE(_xlfn.NUMBERVALUE(E718),"/",_xlfn.NUMBERVALUE(I718)),"")</f>
        <v/>
      </c>
      <c r="T718" t="str">
        <f>IF(Q718="Vắng","",IF(M718&lt;='Báo cáo'!$C$7,M718,""))</f>
        <v/>
      </c>
      <c r="U718" t="str">
        <f ca="1">IF(COUNTIFS(Source!$B$1:$B$1000,'Chi tiết'!B718,Source!$S$1:$S$1000,"Có")=0,"",INDEX(Source!$A$1:$S$1000,MATCH('Chi tiết'!B718,Source!$B$1:$B$1000,0)-1+MATCH("Có",INDIRECT("Source!S"&amp;MATCH('Chi tiết'!B718,Source!$B$1:$B$1000,0)&amp;":S"&amp;MATCH('Chi tiết'!B718,Source!$B$1:$B$1000,0)+COUNTIF(Source!$B$1:$B$1000,'Chi tiết'!B718)),0),1))</f>
        <v/>
      </c>
      <c r="V718" s="2" t="str">
        <f>IF(B716="","",IF(N718&lt;='Báo cáo'!$C$9,N718,""))</f>
        <v/>
      </c>
    </row>
    <row r="719" spans="1:22" x14ac:dyDescent="0.25">
      <c r="A719" t="str">
        <v/>
      </c>
      <c r="B719" t="str">
        <v/>
      </c>
      <c r="C719" s="21" t="str">
        <v/>
      </c>
      <c r="D719" s="21" t="str">
        <v/>
      </c>
      <c r="E719" s="21" t="str">
        <v/>
      </c>
      <c r="F719" s="21" t="str">
        <v/>
      </c>
      <c r="G719" s="21" t="str">
        <v/>
      </c>
      <c r="H719" s="21" t="str">
        <v/>
      </c>
      <c r="I719" s="21" t="str">
        <v/>
      </c>
      <c r="J719" s="21" t="str">
        <v/>
      </c>
      <c r="K719" s="21" t="str">
        <v/>
      </c>
      <c r="L719" s="23" t="str">
        <f t="shared" si="66"/>
        <v/>
      </c>
      <c r="M719" s="24" t="str">
        <f t="shared" si="67"/>
        <v/>
      </c>
      <c r="N719" s="15" t="str">
        <f t="shared" si="68"/>
        <v/>
      </c>
      <c r="O719" s="23" t="str">
        <f t="shared" si="69"/>
        <v/>
      </c>
      <c r="P719" s="23" t="str">
        <f>IF(B719="","",
IF(NOT(ISNUMBER(H719)),"Vắng",
IF(C719=1,IF(INDEX(Source!$A$1:$Q$1000,MATCH('Chi tiết'!B719,Source!$B$1:$B$1000,0),16)&lt;'Báo cáo'!$C$5,"Đi làm","Chốt trễ"),
IF(AND(C719=2,O719="Chốt trễ"),IF(INDEX(Source!$A$1:$Q$1000,MATCH('Chi tiết'!B719,Source!$B$1:$B$1000,0)+1,16)&lt;'Báo cáo'!$C$5,"Đi làm","Chốt trễ"),
IF(AND(C719=12,O719="Đi làm"),IF(INDEX(Source!$A$1:$Q$1000,MATCH('Chi tiết'!B719,Source!$B$1:$B$1000,0)+COUNTIFS(Source!$B$1:$B$1000,B719,Source!$Q$1:$Q$1000,"Sáng"),16)&lt;'Báo cáo'!$C$5,"Đi làm","Chốt trễ"),IF(O719="Chốt trễ",IF(INDEX(Source!$A$1:$Q$1000,MATCH('Chi tiết'!B719,Source!$B$1:$B$1000,0)+1,16)&lt;'Báo cáo'!$C$5,"Đi làm","Chốt trễ"),IF(INDEX(Source!$A$1:$Q$1000,MATCH('Chi tiết'!B719,Source!$B$1:$B$1000,0)+COUNTIFS(Source!$B$1:$B$1000,B719,Source!$Q$1:$Q$1000,"Sáng"),16)&lt;'Báo cáo'!$C$5,"Đi làm","Chốt trễ")))))))</f>
        <v/>
      </c>
      <c r="Q719" s="23" t="str">
        <f t="shared" si="70"/>
        <v/>
      </c>
      <c r="R719" s="14" t="str">
        <f t="shared" si="71"/>
        <v/>
      </c>
      <c r="S719" t="str">
        <f>IF(OR(_xlfn.NUMBERVALUE(E719)&gt;='Báo cáo'!$C$6,_xlfn.NUMBERVALUE(I719)&gt;='Báo cáo'!$C$6),CONCATENATE(_xlfn.NUMBERVALUE(E719),"/",_xlfn.NUMBERVALUE(I719)),"")</f>
        <v/>
      </c>
      <c r="T719" t="str">
        <f>IF(Q719="Vắng","",IF(M719&lt;='Báo cáo'!$C$7,M719,""))</f>
        <v/>
      </c>
      <c r="U719" t="str">
        <f ca="1">IF(COUNTIFS(Source!$B$1:$B$1000,'Chi tiết'!B719,Source!$S$1:$S$1000,"Có")=0,"",INDEX(Source!$A$1:$S$1000,MATCH('Chi tiết'!B719,Source!$B$1:$B$1000,0)-1+MATCH("Có",INDIRECT("Source!S"&amp;MATCH('Chi tiết'!B719,Source!$B$1:$B$1000,0)&amp;":S"&amp;MATCH('Chi tiết'!B719,Source!$B$1:$B$1000,0)+COUNTIF(Source!$B$1:$B$1000,'Chi tiết'!B719)),0),1))</f>
        <v/>
      </c>
      <c r="V719" s="2" t="str">
        <f>IF(B717="","",IF(N719&lt;='Báo cáo'!$C$9,N719,""))</f>
        <v/>
      </c>
    </row>
    <row r="720" spans="1:22" x14ac:dyDescent="0.25">
      <c r="A720" t="str">
        <v/>
      </c>
      <c r="B720" t="str">
        <v/>
      </c>
      <c r="C720" s="21" t="str">
        <v/>
      </c>
      <c r="D720" s="21" t="str">
        <v/>
      </c>
      <c r="E720" s="21" t="str">
        <v/>
      </c>
      <c r="F720" s="21" t="str">
        <v/>
      </c>
      <c r="G720" s="21" t="str">
        <v/>
      </c>
      <c r="H720" s="21" t="str">
        <v/>
      </c>
      <c r="I720" s="21" t="str">
        <v/>
      </c>
      <c r="J720" s="21" t="str">
        <v/>
      </c>
      <c r="K720" s="21" t="str">
        <v/>
      </c>
      <c r="L720" s="23" t="str">
        <f t="shared" si="66"/>
        <v/>
      </c>
      <c r="M720" s="24" t="str">
        <f t="shared" si="67"/>
        <v/>
      </c>
      <c r="N720" s="15" t="str">
        <f t="shared" si="68"/>
        <v/>
      </c>
      <c r="O720" s="23" t="str">
        <f t="shared" si="69"/>
        <v/>
      </c>
      <c r="P720" s="23" t="str">
        <f>IF(B720="","",
IF(NOT(ISNUMBER(H720)),"Vắng",
IF(C720=1,IF(INDEX(Source!$A$1:$Q$1000,MATCH('Chi tiết'!B720,Source!$B$1:$B$1000,0),16)&lt;'Báo cáo'!$C$5,"Đi làm","Chốt trễ"),
IF(AND(C720=2,O720="Chốt trễ"),IF(INDEX(Source!$A$1:$Q$1000,MATCH('Chi tiết'!B720,Source!$B$1:$B$1000,0)+1,16)&lt;'Báo cáo'!$C$5,"Đi làm","Chốt trễ"),
IF(AND(C720=12,O720="Đi làm"),IF(INDEX(Source!$A$1:$Q$1000,MATCH('Chi tiết'!B720,Source!$B$1:$B$1000,0)+COUNTIFS(Source!$B$1:$B$1000,B720,Source!$Q$1:$Q$1000,"Sáng"),16)&lt;'Báo cáo'!$C$5,"Đi làm","Chốt trễ"),IF(O720="Chốt trễ",IF(INDEX(Source!$A$1:$Q$1000,MATCH('Chi tiết'!B720,Source!$B$1:$B$1000,0)+1,16)&lt;'Báo cáo'!$C$5,"Đi làm","Chốt trễ"),IF(INDEX(Source!$A$1:$Q$1000,MATCH('Chi tiết'!B720,Source!$B$1:$B$1000,0)+COUNTIFS(Source!$B$1:$B$1000,B720,Source!$Q$1:$Q$1000,"Sáng"),16)&lt;'Báo cáo'!$C$5,"Đi làm","Chốt trễ")))))))</f>
        <v/>
      </c>
      <c r="Q720" s="23" t="str">
        <f t="shared" si="70"/>
        <v/>
      </c>
      <c r="R720" s="14" t="str">
        <f t="shared" si="71"/>
        <v/>
      </c>
      <c r="S720" t="str">
        <f>IF(OR(_xlfn.NUMBERVALUE(E720)&gt;='Báo cáo'!$C$6,_xlfn.NUMBERVALUE(I720)&gt;='Báo cáo'!$C$6),CONCATENATE(_xlfn.NUMBERVALUE(E720),"/",_xlfn.NUMBERVALUE(I720)),"")</f>
        <v/>
      </c>
      <c r="T720" t="str">
        <f>IF(Q720="Vắng","",IF(M720&lt;='Báo cáo'!$C$7,M720,""))</f>
        <v/>
      </c>
      <c r="U720" t="str">
        <f ca="1">IF(COUNTIFS(Source!$B$1:$B$1000,'Chi tiết'!B720,Source!$S$1:$S$1000,"Có")=0,"",INDEX(Source!$A$1:$S$1000,MATCH('Chi tiết'!B720,Source!$B$1:$B$1000,0)-1+MATCH("Có",INDIRECT("Source!S"&amp;MATCH('Chi tiết'!B720,Source!$B$1:$B$1000,0)&amp;":S"&amp;MATCH('Chi tiết'!B720,Source!$B$1:$B$1000,0)+COUNTIF(Source!$B$1:$B$1000,'Chi tiết'!B720)),0),1))</f>
        <v/>
      </c>
      <c r="V720" s="2" t="str">
        <f>IF(B718="","",IF(N720&lt;='Báo cáo'!$C$9,N720,""))</f>
        <v/>
      </c>
    </row>
    <row r="721" spans="1:22" x14ac:dyDescent="0.25">
      <c r="A721" t="str">
        <v/>
      </c>
      <c r="B721" t="str">
        <v/>
      </c>
      <c r="C721" s="21" t="str">
        <v/>
      </c>
      <c r="D721" s="21" t="str">
        <v/>
      </c>
      <c r="E721" s="21" t="str">
        <v/>
      </c>
      <c r="F721" s="21" t="str">
        <v/>
      </c>
      <c r="G721" s="21" t="str">
        <v/>
      </c>
      <c r="H721" s="21" t="str">
        <v/>
      </c>
      <c r="I721" s="21" t="str">
        <v/>
      </c>
      <c r="J721" s="21" t="str">
        <v/>
      </c>
      <c r="K721" s="21" t="str">
        <v/>
      </c>
      <c r="L721" s="23" t="str">
        <f t="shared" si="66"/>
        <v/>
      </c>
      <c r="M721" s="24" t="str">
        <f t="shared" si="67"/>
        <v/>
      </c>
      <c r="N721" s="15" t="str">
        <f t="shared" si="68"/>
        <v/>
      </c>
      <c r="O721" s="23" t="str">
        <f t="shared" si="69"/>
        <v/>
      </c>
      <c r="P721" s="23" t="str">
        <f>IF(B721="","",
IF(NOT(ISNUMBER(H721)),"Vắng",
IF(C721=1,IF(INDEX(Source!$A$1:$Q$1000,MATCH('Chi tiết'!B721,Source!$B$1:$B$1000,0),16)&lt;'Báo cáo'!$C$5,"Đi làm","Chốt trễ"),
IF(AND(C721=2,O721="Chốt trễ"),IF(INDEX(Source!$A$1:$Q$1000,MATCH('Chi tiết'!B721,Source!$B$1:$B$1000,0)+1,16)&lt;'Báo cáo'!$C$5,"Đi làm","Chốt trễ"),
IF(AND(C721=12,O721="Đi làm"),IF(INDEX(Source!$A$1:$Q$1000,MATCH('Chi tiết'!B721,Source!$B$1:$B$1000,0)+COUNTIFS(Source!$B$1:$B$1000,B721,Source!$Q$1:$Q$1000,"Sáng"),16)&lt;'Báo cáo'!$C$5,"Đi làm","Chốt trễ"),IF(O721="Chốt trễ",IF(INDEX(Source!$A$1:$Q$1000,MATCH('Chi tiết'!B721,Source!$B$1:$B$1000,0)+1,16)&lt;'Báo cáo'!$C$5,"Đi làm","Chốt trễ"),IF(INDEX(Source!$A$1:$Q$1000,MATCH('Chi tiết'!B721,Source!$B$1:$B$1000,0)+COUNTIFS(Source!$B$1:$B$1000,B721,Source!$Q$1:$Q$1000,"Sáng"),16)&lt;'Báo cáo'!$C$5,"Đi làm","Chốt trễ")))))))</f>
        <v/>
      </c>
      <c r="Q721" s="23" t="str">
        <f t="shared" si="70"/>
        <v/>
      </c>
      <c r="R721" s="14" t="str">
        <f t="shared" si="71"/>
        <v/>
      </c>
      <c r="S721" t="str">
        <f>IF(OR(_xlfn.NUMBERVALUE(E721)&gt;='Báo cáo'!$C$6,_xlfn.NUMBERVALUE(I721)&gt;='Báo cáo'!$C$6),CONCATENATE(_xlfn.NUMBERVALUE(E721),"/",_xlfn.NUMBERVALUE(I721)),"")</f>
        <v/>
      </c>
      <c r="T721" t="str">
        <f>IF(Q721="Vắng","",IF(M721&lt;='Báo cáo'!$C$7,M721,""))</f>
        <v/>
      </c>
      <c r="U721" t="str">
        <f ca="1">IF(COUNTIFS(Source!$B$1:$B$1000,'Chi tiết'!B721,Source!$S$1:$S$1000,"Có")=0,"",INDEX(Source!$A$1:$S$1000,MATCH('Chi tiết'!B721,Source!$B$1:$B$1000,0)-1+MATCH("Có",INDIRECT("Source!S"&amp;MATCH('Chi tiết'!B721,Source!$B$1:$B$1000,0)&amp;":S"&amp;MATCH('Chi tiết'!B721,Source!$B$1:$B$1000,0)+COUNTIF(Source!$B$1:$B$1000,'Chi tiết'!B721)),0),1))</f>
        <v/>
      </c>
      <c r="V721" s="2" t="str">
        <f>IF(B719="","",IF(N721&lt;='Báo cáo'!$C$9,N721,""))</f>
        <v/>
      </c>
    </row>
    <row r="722" spans="1:22" x14ac:dyDescent="0.25">
      <c r="A722" t="str">
        <v/>
      </c>
      <c r="B722" t="str">
        <v/>
      </c>
      <c r="C722" s="21" t="str">
        <v/>
      </c>
      <c r="D722" s="21" t="str">
        <v/>
      </c>
      <c r="E722" s="21" t="str">
        <v/>
      </c>
      <c r="F722" s="21" t="str">
        <v/>
      </c>
      <c r="G722" s="21" t="str">
        <v/>
      </c>
      <c r="H722" s="21" t="str">
        <v/>
      </c>
      <c r="I722" s="21" t="str">
        <v/>
      </c>
      <c r="J722" s="21" t="str">
        <v/>
      </c>
      <c r="K722" s="21" t="str">
        <v/>
      </c>
      <c r="L722" s="23" t="str">
        <f t="shared" si="66"/>
        <v/>
      </c>
      <c r="M722" s="24" t="str">
        <f t="shared" si="67"/>
        <v/>
      </c>
      <c r="N722" s="15" t="str">
        <f t="shared" si="68"/>
        <v/>
      </c>
      <c r="O722" s="23" t="str">
        <f t="shared" si="69"/>
        <v/>
      </c>
      <c r="P722" s="23" t="str">
        <f>IF(B722="","",
IF(NOT(ISNUMBER(H722)),"Vắng",
IF(C722=1,IF(INDEX(Source!$A$1:$Q$1000,MATCH('Chi tiết'!B722,Source!$B$1:$B$1000,0),16)&lt;'Báo cáo'!$C$5,"Đi làm","Chốt trễ"),
IF(AND(C722=2,O722="Chốt trễ"),IF(INDEX(Source!$A$1:$Q$1000,MATCH('Chi tiết'!B722,Source!$B$1:$B$1000,0)+1,16)&lt;'Báo cáo'!$C$5,"Đi làm","Chốt trễ"),
IF(AND(C722=12,O722="Đi làm"),IF(INDEX(Source!$A$1:$Q$1000,MATCH('Chi tiết'!B722,Source!$B$1:$B$1000,0)+COUNTIFS(Source!$B$1:$B$1000,B722,Source!$Q$1:$Q$1000,"Sáng"),16)&lt;'Báo cáo'!$C$5,"Đi làm","Chốt trễ"),IF(O722="Chốt trễ",IF(INDEX(Source!$A$1:$Q$1000,MATCH('Chi tiết'!B722,Source!$B$1:$B$1000,0)+1,16)&lt;'Báo cáo'!$C$5,"Đi làm","Chốt trễ"),IF(INDEX(Source!$A$1:$Q$1000,MATCH('Chi tiết'!B722,Source!$B$1:$B$1000,0)+COUNTIFS(Source!$B$1:$B$1000,B722,Source!$Q$1:$Q$1000,"Sáng"),16)&lt;'Báo cáo'!$C$5,"Đi làm","Chốt trễ")))))))</f>
        <v/>
      </c>
      <c r="Q722" s="23" t="str">
        <f t="shared" si="70"/>
        <v/>
      </c>
      <c r="R722" s="14" t="str">
        <f t="shared" si="71"/>
        <v/>
      </c>
      <c r="S722" t="str">
        <f>IF(OR(_xlfn.NUMBERVALUE(E722)&gt;='Báo cáo'!$C$6,_xlfn.NUMBERVALUE(I722)&gt;='Báo cáo'!$C$6),CONCATENATE(_xlfn.NUMBERVALUE(E722),"/",_xlfn.NUMBERVALUE(I722)),"")</f>
        <v/>
      </c>
      <c r="T722" t="str">
        <f>IF(Q722="Vắng","",IF(M722&lt;='Báo cáo'!$C$7,M722,""))</f>
        <v/>
      </c>
      <c r="U722" t="str">
        <f ca="1">IF(COUNTIFS(Source!$B$1:$B$1000,'Chi tiết'!B722,Source!$S$1:$S$1000,"Có")=0,"",INDEX(Source!$A$1:$S$1000,MATCH('Chi tiết'!B722,Source!$B$1:$B$1000,0)-1+MATCH("Có",INDIRECT("Source!S"&amp;MATCH('Chi tiết'!B722,Source!$B$1:$B$1000,0)&amp;":S"&amp;MATCH('Chi tiết'!B722,Source!$B$1:$B$1000,0)+COUNTIF(Source!$B$1:$B$1000,'Chi tiết'!B722)),0),1))</f>
        <v/>
      </c>
      <c r="V722" s="2" t="str">
        <f>IF(B720="","",IF(N722&lt;='Báo cáo'!$C$9,N722,""))</f>
        <v/>
      </c>
    </row>
    <row r="723" spans="1:22" x14ac:dyDescent="0.25">
      <c r="A723" t="str">
        <v/>
      </c>
      <c r="B723" t="str">
        <v/>
      </c>
      <c r="C723" s="21" t="str">
        <v/>
      </c>
      <c r="D723" s="21" t="str">
        <v/>
      </c>
      <c r="E723" s="21" t="str">
        <v/>
      </c>
      <c r="F723" s="21" t="str">
        <v/>
      </c>
      <c r="G723" s="21" t="str">
        <v/>
      </c>
      <c r="H723" s="21" t="str">
        <v/>
      </c>
      <c r="I723" s="21" t="str">
        <v/>
      </c>
      <c r="J723" s="21" t="str">
        <v/>
      </c>
      <c r="K723" s="21" t="str">
        <v/>
      </c>
      <c r="L723" s="23" t="str">
        <f t="shared" si="66"/>
        <v/>
      </c>
      <c r="M723" s="24" t="str">
        <f t="shared" si="67"/>
        <v/>
      </c>
      <c r="N723" s="15" t="str">
        <f t="shared" si="68"/>
        <v/>
      </c>
      <c r="O723" s="23" t="str">
        <f t="shared" si="69"/>
        <v/>
      </c>
      <c r="P723" s="23" t="str">
        <f>IF(B723="","",
IF(NOT(ISNUMBER(H723)),"Vắng",
IF(C723=1,IF(INDEX(Source!$A$1:$Q$1000,MATCH('Chi tiết'!B723,Source!$B$1:$B$1000,0),16)&lt;'Báo cáo'!$C$5,"Đi làm","Chốt trễ"),
IF(AND(C723=2,O723="Chốt trễ"),IF(INDEX(Source!$A$1:$Q$1000,MATCH('Chi tiết'!B723,Source!$B$1:$B$1000,0)+1,16)&lt;'Báo cáo'!$C$5,"Đi làm","Chốt trễ"),
IF(AND(C723=12,O723="Đi làm"),IF(INDEX(Source!$A$1:$Q$1000,MATCH('Chi tiết'!B723,Source!$B$1:$B$1000,0)+COUNTIFS(Source!$B$1:$B$1000,B723,Source!$Q$1:$Q$1000,"Sáng"),16)&lt;'Báo cáo'!$C$5,"Đi làm","Chốt trễ"),IF(O723="Chốt trễ",IF(INDEX(Source!$A$1:$Q$1000,MATCH('Chi tiết'!B723,Source!$B$1:$B$1000,0)+1,16)&lt;'Báo cáo'!$C$5,"Đi làm","Chốt trễ"),IF(INDEX(Source!$A$1:$Q$1000,MATCH('Chi tiết'!B723,Source!$B$1:$B$1000,0)+COUNTIFS(Source!$B$1:$B$1000,B723,Source!$Q$1:$Q$1000,"Sáng"),16)&lt;'Báo cáo'!$C$5,"Đi làm","Chốt trễ")))))))</f>
        <v/>
      </c>
      <c r="Q723" s="23" t="str">
        <f t="shared" si="70"/>
        <v/>
      </c>
      <c r="R723" s="14" t="str">
        <f t="shared" si="71"/>
        <v/>
      </c>
      <c r="S723" t="str">
        <f>IF(OR(_xlfn.NUMBERVALUE(E723)&gt;='Báo cáo'!$C$6,_xlfn.NUMBERVALUE(I723)&gt;='Báo cáo'!$C$6),CONCATENATE(_xlfn.NUMBERVALUE(E723),"/",_xlfn.NUMBERVALUE(I723)),"")</f>
        <v/>
      </c>
      <c r="T723" t="str">
        <f>IF(Q723="Vắng","",IF(M723&lt;='Báo cáo'!$C$7,M723,""))</f>
        <v/>
      </c>
      <c r="U723" t="str">
        <f ca="1">IF(COUNTIFS(Source!$B$1:$B$1000,'Chi tiết'!B723,Source!$S$1:$S$1000,"Có")=0,"",INDEX(Source!$A$1:$S$1000,MATCH('Chi tiết'!B723,Source!$B$1:$B$1000,0)-1+MATCH("Có",INDIRECT("Source!S"&amp;MATCH('Chi tiết'!B723,Source!$B$1:$B$1000,0)&amp;":S"&amp;MATCH('Chi tiết'!B723,Source!$B$1:$B$1000,0)+COUNTIF(Source!$B$1:$B$1000,'Chi tiết'!B723)),0),1))</f>
        <v/>
      </c>
      <c r="V723" s="2" t="str">
        <f>IF(B721="","",IF(N723&lt;='Báo cáo'!$C$9,N723,""))</f>
        <v/>
      </c>
    </row>
    <row r="724" spans="1:22" x14ac:dyDescent="0.25">
      <c r="A724" t="str">
        <v/>
      </c>
      <c r="B724" t="str">
        <v/>
      </c>
      <c r="C724" s="21" t="str">
        <v/>
      </c>
      <c r="D724" s="21" t="str">
        <v/>
      </c>
      <c r="E724" s="21" t="str">
        <v/>
      </c>
      <c r="F724" s="21" t="str">
        <v/>
      </c>
      <c r="G724" s="21" t="str">
        <v/>
      </c>
      <c r="H724" s="21" t="str">
        <v/>
      </c>
      <c r="I724" s="21" t="str">
        <v/>
      </c>
      <c r="J724" s="21" t="str">
        <v/>
      </c>
      <c r="K724" s="21" t="str">
        <v/>
      </c>
      <c r="L724" s="23" t="str">
        <f t="shared" si="66"/>
        <v/>
      </c>
      <c r="M724" s="24" t="str">
        <f t="shared" si="67"/>
        <v/>
      </c>
      <c r="N724" s="15" t="str">
        <f t="shared" si="68"/>
        <v/>
      </c>
      <c r="O724" s="23" t="str">
        <f t="shared" si="69"/>
        <v/>
      </c>
      <c r="P724" s="23" t="str">
        <f>IF(B724="","",
IF(NOT(ISNUMBER(H724)),"Vắng",
IF(C724=1,IF(INDEX(Source!$A$1:$Q$1000,MATCH('Chi tiết'!B724,Source!$B$1:$B$1000,0),16)&lt;'Báo cáo'!$C$5,"Đi làm","Chốt trễ"),
IF(AND(C724=2,O724="Chốt trễ"),IF(INDEX(Source!$A$1:$Q$1000,MATCH('Chi tiết'!B724,Source!$B$1:$B$1000,0)+1,16)&lt;'Báo cáo'!$C$5,"Đi làm","Chốt trễ"),
IF(AND(C724=12,O724="Đi làm"),IF(INDEX(Source!$A$1:$Q$1000,MATCH('Chi tiết'!B724,Source!$B$1:$B$1000,0)+COUNTIFS(Source!$B$1:$B$1000,B724,Source!$Q$1:$Q$1000,"Sáng"),16)&lt;'Báo cáo'!$C$5,"Đi làm","Chốt trễ"),IF(O724="Chốt trễ",IF(INDEX(Source!$A$1:$Q$1000,MATCH('Chi tiết'!B724,Source!$B$1:$B$1000,0)+1,16)&lt;'Báo cáo'!$C$5,"Đi làm","Chốt trễ"),IF(INDEX(Source!$A$1:$Q$1000,MATCH('Chi tiết'!B724,Source!$B$1:$B$1000,0)+COUNTIFS(Source!$B$1:$B$1000,B724,Source!$Q$1:$Q$1000,"Sáng"),16)&lt;'Báo cáo'!$C$5,"Đi làm","Chốt trễ")))))))</f>
        <v/>
      </c>
      <c r="Q724" s="23" t="str">
        <f t="shared" si="70"/>
        <v/>
      </c>
      <c r="R724" s="14" t="str">
        <f t="shared" si="71"/>
        <v/>
      </c>
      <c r="S724" t="str">
        <f>IF(OR(_xlfn.NUMBERVALUE(E724)&gt;='Báo cáo'!$C$6,_xlfn.NUMBERVALUE(I724)&gt;='Báo cáo'!$C$6),CONCATENATE(_xlfn.NUMBERVALUE(E724),"/",_xlfn.NUMBERVALUE(I724)),"")</f>
        <v/>
      </c>
      <c r="T724" t="str">
        <f>IF(Q724="Vắng","",IF(M724&lt;='Báo cáo'!$C$7,M724,""))</f>
        <v/>
      </c>
      <c r="U724" t="str">
        <f ca="1">IF(COUNTIFS(Source!$B$1:$B$1000,'Chi tiết'!B724,Source!$S$1:$S$1000,"Có")=0,"",INDEX(Source!$A$1:$S$1000,MATCH('Chi tiết'!B724,Source!$B$1:$B$1000,0)-1+MATCH("Có",INDIRECT("Source!S"&amp;MATCH('Chi tiết'!B724,Source!$B$1:$B$1000,0)&amp;":S"&amp;MATCH('Chi tiết'!B724,Source!$B$1:$B$1000,0)+COUNTIF(Source!$B$1:$B$1000,'Chi tiết'!B724)),0),1))</f>
        <v/>
      </c>
      <c r="V724" s="2" t="str">
        <f>IF(B722="","",IF(N724&lt;='Báo cáo'!$C$9,N724,""))</f>
        <v/>
      </c>
    </row>
    <row r="725" spans="1:22" x14ac:dyDescent="0.25">
      <c r="A725" t="str">
        <v/>
      </c>
      <c r="B725" t="str">
        <v/>
      </c>
      <c r="C725" s="21" t="str">
        <v/>
      </c>
      <c r="D725" s="21" t="str">
        <v/>
      </c>
      <c r="E725" s="21" t="str">
        <v/>
      </c>
      <c r="F725" s="21" t="str">
        <v/>
      </c>
      <c r="G725" s="21" t="str">
        <v/>
      </c>
      <c r="H725" s="21" t="str">
        <v/>
      </c>
      <c r="I725" s="21" t="str">
        <v/>
      </c>
      <c r="J725" s="21" t="str">
        <v/>
      </c>
      <c r="K725" s="21" t="str">
        <v/>
      </c>
      <c r="L725" s="23" t="str">
        <f t="shared" si="66"/>
        <v/>
      </c>
      <c r="M725" s="24" t="str">
        <f t="shared" si="67"/>
        <v/>
      </c>
      <c r="N725" s="15" t="str">
        <f t="shared" si="68"/>
        <v/>
      </c>
      <c r="O725" s="23" t="str">
        <f t="shared" si="69"/>
        <v/>
      </c>
      <c r="P725" s="23" t="str">
        <f>IF(B725="","",
IF(NOT(ISNUMBER(H725)),"Vắng",
IF(C725=1,IF(INDEX(Source!$A$1:$Q$1000,MATCH('Chi tiết'!B725,Source!$B$1:$B$1000,0),16)&lt;'Báo cáo'!$C$5,"Đi làm","Chốt trễ"),
IF(AND(C725=2,O725="Chốt trễ"),IF(INDEX(Source!$A$1:$Q$1000,MATCH('Chi tiết'!B725,Source!$B$1:$B$1000,0)+1,16)&lt;'Báo cáo'!$C$5,"Đi làm","Chốt trễ"),
IF(AND(C725=12,O725="Đi làm"),IF(INDEX(Source!$A$1:$Q$1000,MATCH('Chi tiết'!B725,Source!$B$1:$B$1000,0)+COUNTIFS(Source!$B$1:$B$1000,B725,Source!$Q$1:$Q$1000,"Sáng"),16)&lt;'Báo cáo'!$C$5,"Đi làm","Chốt trễ"),IF(O725="Chốt trễ",IF(INDEX(Source!$A$1:$Q$1000,MATCH('Chi tiết'!B725,Source!$B$1:$B$1000,0)+1,16)&lt;'Báo cáo'!$C$5,"Đi làm","Chốt trễ"),IF(INDEX(Source!$A$1:$Q$1000,MATCH('Chi tiết'!B725,Source!$B$1:$B$1000,0)+COUNTIFS(Source!$B$1:$B$1000,B725,Source!$Q$1:$Q$1000,"Sáng"),16)&lt;'Báo cáo'!$C$5,"Đi làm","Chốt trễ")))))))</f>
        <v/>
      </c>
      <c r="Q725" s="23" t="str">
        <f t="shared" si="70"/>
        <v/>
      </c>
      <c r="R725" s="14" t="str">
        <f t="shared" si="71"/>
        <v/>
      </c>
      <c r="S725" t="str">
        <f>IF(OR(_xlfn.NUMBERVALUE(E725)&gt;='Báo cáo'!$C$6,_xlfn.NUMBERVALUE(I725)&gt;='Báo cáo'!$C$6),CONCATENATE(_xlfn.NUMBERVALUE(E725),"/",_xlfn.NUMBERVALUE(I725)),"")</f>
        <v/>
      </c>
      <c r="T725" t="str">
        <f>IF(Q725="Vắng","",IF(M725&lt;='Báo cáo'!$C$7,M725,""))</f>
        <v/>
      </c>
      <c r="U725" t="str">
        <f ca="1">IF(COUNTIFS(Source!$B$1:$B$1000,'Chi tiết'!B725,Source!$S$1:$S$1000,"Có")=0,"",INDEX(Source!$A$1:$S$1000,MATCH('Chi tiết'!B725,Source!$B$1:$B$1000,0)-1+MATCH("Có",INDIRECT("Source!S"&amp;MATCH('Chi tiết'!B725,Source!$B$1:$B$1000,0)&amp;":S"&amp;MATCH('Chi tiết'!B725,Source!$B$1:$B$1000,0)+COUNTIF(Source!$B$1:$B$1000,'Chi tiết'!B725)),0),1))</f>
        <v/>
      </c>
      <c r="V725" s="2" t="str">
        <f>IF(B723="","",IF(N725&lt;='Báo cáo'!$C$9,N725,""))</f>
        <v/>
      </c>
    </row>
    <row r="726" spans="1:22" x14ac:dyDescent="0.25">
      <c r="A726" t="str">
        <v/>
      </c>
      <c r="B726" t="str">
        <v/>
      </c>
      <c r="C726" s="21" t="str">
        <v/>
      </c>
      <c r="D726" s="21" t="str">
        <v/>
      </c>
      <c r="E726" s="21" t="str">
        <v/>
      </c>
      <c r="F726" s="21" t="str">
        <v/>
      </c>
      <c r="G726" s="21" t="str">
        <v/>
      </c>
      <c r="H726" s="21" t="str">
        <v/>
      </c>
      <c r="I726" s="21" t="str">
        <v/>
      </c>
      <c r="J726" s="21" t="str">
        <v/>
      </c>
      <c r="K726" s="21" t="str">
        <v/>
      </c>
      <c r="L726" s="23" t="str">
        <f t="shared" si="66"/>
        <v/>
      </c>
      <c r="M726" s="24" t="str">
        <f t="shared" si="67"/>
        <v/>
      </c>
      <c r="N726" s="15" t="str">
        <f t="shared" si="68"/>
        <v/>
      </c>
      <c r="O726" s="23" t="str">
        <f t="shared" si="69"/>
        <v/>
      </c>
      <c r="P726" s="23" t="str">
        <f>IF(B726="","",
IF(NOT(ISNUMBER(H726)),"Vắng",
IF(C726=1,IF(INDEX(Source!$A$1:$Q$1000,MATCH('Chi tiết'!B726,Source!$B$1:$B$1000,0),16)&lt;'Báo cáo'!$C$5,"Đi làm","Chốt trễ"),
IF(AND(C726=2,O726="Chốt trễ"),IF(INDEX(Source!$A$1:$Q$1000,MATCH('Chi tiết'!B726,Source!$B$1:$B$1000,0)+1,16)&lt;'Báo cáo'!$C$5,"Đi làm","Chốt trễ"),
IF(AND(C726=12,O726="Đi làm"),IF(INDEX(Source!$A$1:$Q$1000,MATCH('Chi tiết'!B726,Source!$B$1:$B$1000,0)+COUNTIFS(Source!$B$1:$B$1000,B726,Source!$Q$1:$Q$1000,"Sáng"),16)&lt;'Báo cáo'!$C$5,"Đi làm","Chốt trễ"),IF(O726="Chốt trễ",IF(INDEX(Source!$A$1:$Q$1000,MATCH('Chi tiết'!B726,Source!$B$1:$B$1000,0)+1,16)&lt;'Báo cáo'!$C$5,"Đi làm","Chốt trễ"),IF(INDEX(Source!$A$1:$Q$1000,MATCH('Chi tiết'!B726,Source!$B$1:$B$1000,0)+COUNTIFS(Source!$B$1:$B$1000,B726,Source!$Q$1:$Q$1000,"Sáng"),16)&lt;'Báo cáo'!$C$5,"Đi làm","Chốt trễ")))))))</f>
        <v/>
      </c>
      <c r="Q726" s="23" t="str">
        <f t="shared" si="70"/>
        <v/>
      </c>
      <c r="R726" s="14" t="str">
        <f t="shared" si="71"/>
        <v/>
      </c>
      <c r="S726" t="str">
        <f>IF(OR(_xlfn.NUMBERVALUE(E726)&gt;='Báo cáo'!$C$6,_xlfn.NUMBERVALUE(I726)&gt;='Báo cáo'!$C$6),CONCATENATE(_xlfn.NUMBERVALUE(E726),"/",_xlfn.NUMBERVALUE(I726)),"")</f>
        <v/>
      </c>
      <c r="T726" t="str">
        <f>IF(Q726="Vắng","",IF(M726&lt;='Báo cáo'!$C$7,M726,""))</f>
        <v/>
      </c>
      <c r="U726" t="str">
        <f ca="1">IF(COUNTIFS(Source!$B$1:$B$1000,'Chi tiết'!B726,Source!$S$1:$S$1000,"Có")=0,"",INDEX(Source!$A$1:$S$1000,MATCH('Chi tiết'!B726,Source!$B$1:$B$1000,0)-1+MATCH("Có",INDIRECT("Source!S"&amp;MATCH('Chi tiết'!B726,Source!$B$1:$B$1000,0)&amp;":S"&amp;MATCH('Chi tiết'!B726,Source!$B$1:$B$1000,0)+COUNTIF(Source!$B$1:$B$1000,'Chi tiết'!B726)),0),1))</f>
        <v/>
      </c>
      <c r="V726" s="2" t="str">
        <f>IF(B724="","",IF(N726&lt;='Báo cáo'!$C$9,N726,""))</f>
        <v/>
      </c>
    </row>
    <row r="727" spans="1:22" x14ac:dyDescent="0.25">
      <c r="A727" t="str">
        <v/>
      </c>
      <c r="B727" t="str">
        <v/>
      </c>
      <c r="C727" s="21" t="str">
        <v/>
      </c>
      <c r="D727" s="21" t="str">
        <v/>
      </c>
      <c r="E727" s="21" t="str">
        <v/>
      </c>
      <c r="F727" s="21" t="str">
        <v/>
      </c>
      <c r="G727" s="21" t="str">
        <v/>
      </c>
      <c r="H727" s="21" t="str">
        <v/>
      </c>
      <c r="I727" s="21" t="str">
        <v/>
      </c>
      <c r="J727" s="21" t="str">
        <v/>
      </c>
      <c r="K727" s="21" t="str">
        <v/>
      </c>
      <c r="L727" s="23" t="str">
        <f t="shared" si="66"/>
        <v/>
      </c>
      <c r="M727" s="24" t="str">
        <f t="shared" si="67"/>
        <v/>
      </c>
      <c r="N727" s="15" t="str">
        <f t="shared" si="68"/>
        <v/>
      </c>
      <c r="O727" s="23" t="str">
        <f t="shared" si="69"/>
        <v/>
      </c>
      <c r="P727" s="23" t="str">
        <f>IF(B727="","",
IF(NOT(ISNUMBER(H727)),"Vắng",
IF(C727=1,IF(INDEX(Source!$A$1:$Q$1000,MATCH('Chi tiết'!B727,Source!$B$1:$B$1000,0),16)&lt;'Báo cáo'!$C$5,"Đi làm","Chốt trễ"),
IF(AND(C727=2,O727="Chốt trễ"),IF(INDEX(Source!$A$1:$Q$1000,MATCH('Chi tiết'!B727,Source!$B$1:$B$1000,0)+1,16)&lt;'Báo cáo'!$C$5,"Đi làm","Chốt trễ"),
IF(AND(C727=12,O727="Đi làm"),IF(INDEX(Source!$A$1:$Q$1000,MATCH('Chi tiết'!B727,Source!$B$1:$B$1000,0)+COUNTIFS(Source!$B$1:$B$1000,B727,Source!$Q$1:$Q$1000,"Sáng"),16)&lt;'Báo cáo'!$C$5,"Đi làm","Chốt trễ"),IF(O727="Chốt trễ",IF(INDEX(Source!$A$1:$Q$1000,MATCH('Chi tiết'!B727,Source!$B$1:$B$1000,0)+1,16)&lt;'Báo cáo'!$C$5,"Đi làm","Chốt trễ"),IF(INDEX(Source!$A$1:$Q$1000,MATCH('Chi tiết'!B727,Source!$B$1:$B$1000,0)+COUNTIFS(Source!$B$1:$B$1000,B727,Source!$Q$1:$Q$1000,"Sáng"),16)&lt;'Báo cáo'!$C$5,"Đi làm","Chốt trễ")))))))</f>
        <v/>
      </c>
      <c r="Q727" s="23" t="str">
        <f t="shared" si="70"/>
        <v/>
      </c>
      <c r="R727" s="14" t="str">
        <f t="shared" si="71"/>
        <v/>
      </c>
      <c r="S727" t="str">
        <f>IF(OR(_xlfn.NUMBERVALUE(E727)&gt;='Báo cáo'!$C$6,_xlfn.NUMBERVALUE(I727)&gt;='Báo cáo'!$C$6),CONCATENATE(_xlfn.NUMBERVALUE(E727),"/",_xlfn.NUMBERVALUE(I727)),"")</f>
        <v/>
      </c>
      <c r="T727" t="str">
        <f>IF(Q727="Vắng","",IF(M727&lt;='Báo cáo'!$C$7,M727,""))</f>
        <v/>
      </c>
      <c r="U727" t="str">
        <f ca="1">IF(COUNTIFS(Source!$B$1:$B$1000,'Chi tiết'!B727,Source!$S$1:$S$1000,"Có")=0,"",INDEX(Source!$A$1:$S$1000,MATCH('Chi tiết'!B727,Source!$B$1:$B$1000,0)-1+MATCH("Có",INDIRECT("Source!S"&amp;MATCH('Chi tiết'!B727,Source!$B$1:$B$1000,0)&amp;":S"&amp;MATCH('Chi tiết'!B727,Source!$B$1:$B$1000,0)+COUNTIF(Source!$B$1:$B$1000,'Chi tiết'!B727)),0),1))</f>
        <v/>
      </c>
      <c r="V727" s="2" t="str">
        <f>IF(B725="","",IF(N727&lt;='Báo cáo'!$C$9,N727,""))</f>
        <v/>
      </c>
    </row>
    <row r="728" spans="1:22" x14ac:dyDescent="0.25">
      <c r="A728" t="str">
        <v/>
      </c>
      <c r="B728" t="str">
        <v/>
      </c>
      <c r="C728" s="21" t="str">
        <v/>
      </c>
      <c r="D728" s="21" t="str">
        <v/>
      </c>
      <c r="E728" s="21" t="str">
        <v/>
      </c>
      <c r="F728" s="21" t="str">
        <v/>
      </c>
      <c r="G728" s="21" t="str">
        <v/>
      </c>
      <c r="H728" s="21" t="str">
        <v/>
      </c>
      <c r="I728" s="21" t="str">
        <v/>
      </c>
      <c r="J728" s="21" t="str">
        <v/>
      </c>
      <c r="K728" s="21" t="str">
        <v/>
      </c>
      <c r="L728" s="23" t="str">
        <f t="shared" si="66"/>
        <v/>
      </c>
      <c r="M728" s="24" t="str">
        <f t="shared" si="67"/>
        <v/>
      </c>
      <c r="N728" s="15" t="str">
        <f t="shared" si="68"/>
        <v/>
      </c>
      <c r="O728" s="23" t="str">
        <f t="shared" si="69"/>
        <v/>
      </c>
      <c r="P728" s="23" t="str">
        <f>IF(B728="","",
IF(NOT(ISNUMBER(H728)),"Vắng",
IF(C728=1,IF(INDEX(Source!$A$1:$Q$1000,MATCH('Chi tiết'!B728,Source!$B$1:$B$1000,0),16)&lt;'Báo cáo'!$C$5,"Đi làm","Chốt trễ"),
IF(AND(C728=2,O728="Chốt trễ"),IF(INDEX(Source!$A$1:$Q$1000,MATCH('Chi tiết'!B728,Source!$B$1:$B$1000,0)+1,16)&lt;'Báo cáo'!$C$5,"Đi làm","Chốt trễ"),
IF(AND(C728=12,O728="Đi làm"),IF(INDEX(Source!$A$1:$Q$1000,MATCH('Chi tiết'!B728,Source!$B$1:$B$1000,0)+COUNTIFS(Source!$B$1:$B$1000,B728,Source!$Q$1:$Q$1000,"Sáng"),16)&lt;'Báo cáo'!$C$5,"Đi làm","Chốt trễ"),IF(O728="Chốt trễ",IF(INDEX(Source!$A$1:$Q$1000,MATCH('Chi tiết'!B728,Source!$B$1:$B$1000,0)+1,16)&lt;'Báo cáo'!$C$5,"Đi làm","Chốt trễ"),IF(INDEX(Source!$A$1:$Q$1000,MATCH('Chi tiết'!B728,Source!$B$1:$B$1000,0)+COUNTIFS(Source!$B$1:$B$1000,B728,Source!$Q$1:$Q$1000,"Sáng"),16)&lt;'Báo cáo'!$C$5,"Đi làm","Chốt trễ")))))))</f>
        <v/>
      </c>
      <c r="Q728" s="23" t="str">
        <f t="shared" si="70"/>
        <v/>
      </c>
      <c r="R728" s="14" t="str">
        <f t="shared" si="71"/>
        <v/>
      </c>
      <c r="S728" t="str">
        <f>IF(OR(_xlfn.NUMBERVALUE(E728)&gt;='Báo cáo'!$C$6,_xlfn.NUMBERVALUE(I728)&gt;='Báo cáo'!$C$6),CONCATENATE(_xlfn.NUMBERVALUE(E728),"/",_xlfn.NUMBERVALUE(I728)),"")</f>
        <v/>
      </c>
      <c r="T728" t="str">
        <f>IF(Q728="Vắng","",IF(M728&lt;='Báo cáo'!$C$7,M728,""))</f>
        <v/>
      </c>
      <c r="U728" t="str">
        <f ca="1">IF(COUNTIFS(Source!$B$1:$B$1000,'Chi tiết'!B728,Source!$S$1:$S$1000,"Có")=0,"",INDEX(Source!$A$1:$S$1000,MATCH('Chi tiết'!B728,Source!$B$1:$B$1000,0)-1+MATCH("Có",INDIRECT("Source!S"&amp;MATCH('Chi tiết'!B728,Source!$B$1:$B$1000,0)&amp;":S"&amp;MATCH('Chi tiết'!B728,Source!$B$1:$B$1000,0)+COUNTIF(Source!$B$1:$B$1000,'Chi tiết'!B728)),0),1))</f>
        <v/>
      </c>
      <c r="V728" s="2" t="str">
        <f>IF(B726="","",IF(N728&lt;='Báo cáo'!$C$9,N728,""))</f>
        <v/>
      </c>
    </row>
    <row r="729" spans="1:22" x14ac:dyDescent="0.25">
      <c r="A729" t="str">
        <v/>
      </c>
      <c r="B729" t="str">
        <v/>
      </c>
      <c r="C729" s="21" t="str">
        <v/>
      </c>
      <c r="D729" s="21" t="str">
        <v/>
      </c>
      <c r="E729" s="21" t="str">
        <v/>
      </c>
      <c r="F729" s="21" t="str">
        <v/>
      </c>
      <c r="G729" s="21" t="str">
        <v/>
      </c>
      <c r="H729" s="21" t="str">
        <v/>
      </c>
      <c r="I729" s="21" t="str">
        <v/>
      </c>
      <c r="J729" s="21" t="str">
        <v/>
      </c>
      <c r="K729" s="21" t="str">
        <v/>
      </c>
      <c r="L729" s="23" t="str">
        <f t="shared" si="66"/>
        <v/>
      </c>
      <c r="M729" s="24" t="str">
        <f t="shared" si="67"/>
        <v/>
      </c>
      <c r="N729" s="15" t="str">
        <f t="shared" si="68"/>
        <v/>
      </c>
      <c r="O729" s="23" t="str">
        <f t="shared" si="69"/>
        <v/>
      </c>
      <c r="P729" s="23" t="str">
        <f>IF(B729="","",
IF(NOT(ISNUMBER(H729)),"Vắng",
IF(C729=1,IF(INDEX(Source!$A$1:$Q$1000,MATCH('Chi tiết'!B729,Source!$B$1:$B$1000,0),16)&lt;'Báo cáo'!$C$5,"Đi làm","Chốt trễ"),
IF(AND(C729=2,O729="Chốt trễ"),IF(INDEX(Source!$A$1:$Q$1000,MATCH('Chi tiết'!B729,Source!$B$1:$B$1000,0)+1,16)&lt;'Báo cáo'!$C$5,"Đi làm","Chốt trễ"),
IF(AND(C729=12,O729="Đi làm"),IF(INDEX(Source!$A$1:$Q$1000,MATCH('Chi tiết'!B729,Source!$B$1:$B$1000,0)+COUNTIFS(Source!$B$1:$B$1000,B729,Source!$Q$1:$Q$1000,"Sáng"),16)&lt;'Báo cáo'!$C$5,"Đi làm","Chốt trễ"),IF(O729="Chốt trễ",IF(INDEX(Source!$A$1:$Q$1000,MATCH('Chi tiết'!B729,Source!$B$1:$B$1000,0)+1,16)&lt;'Báo cáo'!$C$5,"Đi làm","Chốt trễ"),IF(INDEX(Source!$A$1:$Q$1000,MATCH('Chi tiết'!B729,Source!$B$1:$B$1000,0)+COUNTIFS(Source!$B$1:$B$1000,B729,Source!$Q$1:$Q$1000,"Sáng"),16)&lt;'Báo cáo'!$C$5,"Đi làm","Chốt trễ")))))))</f>
        <v/>
      </c>
      <c r="Q729" s="23" t="str">
        <f t="shared" si="70"/>
        <v/>
      </c>
      <c r="R729" s="14" t="str">
        <f t="shared" si="71"/>
        <v/>
      </c>
      <c r="S729" t="str">
        <f>IF(OR(_xlfn.NUMBERVALUE(E729)&gt;='Báo cáo'!$C$6,_xlfn.NUMBERVALUE(I729)&gt;='Báo cáo'!$C$6),CONCATENATE(_xlfn.NUMBERVALUE(E729),"/",_xlfn.NUMBERVALUE(I729)),"")</f>
        <v/>
      </c>
      <c r="T729" t="str">
        <f>IF(Q729="Vắng","",IF(M729&lt;='Báo cáo'!$C$7,M729,""))</f>
        <v/>
      </c>
      <c r="U729" t="str">
        <f ca="1">IF(COUNTIFS(Source!$B$1:$B$1000,'Chi tiết'!B729,Source!$S$1:$S$1000,"Có")=0,"",INDEX(Source!$A$1:$S$1000,MATCH('Chi tiết'!B729,Source!$B$1:$B$1000,0)-1+MATCH("Có",INDIRECT("Source!S"&amp;MATCH('Chi tiết'!B729,Source!$B$1:$B$1000,0)&amp;":S"&amp;MATCH('Chi tiết'!B729,Source!$B$1:$B$1000,0)+COUNTIF(Source!$B$1:$B$1000,'Chi tiết'!B729)),0),1))</f>
        <v/>
      </c>
      <c r="V729" s="2" t="str">
        <f>IF(B727="","",IF(N729&lt;='Báo cáo'!$C$9,N729,""))</f>
        <v/>
      </c>
    </row>
    <row r="730" spans="1:22" x14ac:dyDescent="0.25">
      <c r="A730" t="str">
        <v/>
      </c>
      <c r="B730" t="str">
        <v/>
      </c>
      <c r="C730" s="21" t="str">
        <v/>
      </c>
      <c r="D730" s="21" t="str">
        <v/>
      </c>
      <c r="E730" s="21" t="str">
        <v/>
      </c>
      <c r="F730" s="21" t="str">
        <v/>
      </c>
      <c r="G730" s="21" t="str">
        <v/>
      </c>
      <c r="H730" s="21" t="str">
        <v/>
      </c>
      <c r="I730" s="21" t="str">
        <v/>
      </c>
      <c r="J730" s="21" t="str">
        <v/>
      </c>
      <c r="K730" s="21" t="str">
        <v/>
      </c>
      <c r="L730" s="23" t="str">
        <f t="shared" si="66"/>
        <v/>
      </c>
      <c r="M730" s="24" t="str">
        <f t="shared" si="67"/>
        <v/>
      </c>
      <c r="N730" s="15" t="str">
        <f t="shared" si="68"/>
        <v/>
      </c>
      <c r="O730" s="23" t="str">
        <f t="shared" si="69"/>
        <v/>
      </c>
      <c r="P730" s="23" t="str">
        <f>IF(B730="","",
IF(NOT(ISNUMBER(H730)),"Vắng",
IF(C730=1,IF(INDEX(Source!$A$1:$Q$1000,MATCH('Chi tiết'!B730,Source!$B$1:$B$1000,0),16)&lt;'Báo cáo'!$C$5,"Đi làm","Chốt trễ"),
IF(AND(C730=2,O730="Chốt trễ"),IF(INDEX(Source!$A$1:$Q$1000,MATCH('Chi tiết'!B730,Source!$B$1:$B$1000,0)+1,16)&lt;'Báo cáo'!$C$5,"Đi làm","Chốt trễ"),
IF(AND(C730=12,O730="Đi làm"),IF(INDEX(Source!$A$1:$Q$1000,MATCH('Chi tiết'!B730,Source!$B$1:$B$1000,0)+COUNTIFS(Source!$B$1:$B$1000,B730,Source!$Q$1:$Q$1000,"Sáng"),16)&lt;'Báo cáo'!$C$5,"Đi làm","Chốt trễ"),IF(O730="Chốt trễ",IF(INDEX(Source!$A$1:$Q$1000,MATCH('Chi tiết'!B730,Source!$B$1:$B$1000,0)+1,16)&lt;'Báo cáo'!$C$5,"Đi làm","Chốt trễ"),IF(INDEX(Source!$A$1:$Q$1000,MATCH('Chi tiết'!B730,Source!$B$1:$B$1000,0)+COUNTIFS(Source!$B$1:$B$1000,B730,Source!$Q$1:$Q$1000,"Sáng"),16)&lt;'Báo cáo'!$C$5,"Đi làm","Chốt trễ")))))))</f>
        <v/>
      </c>
      <c r="Q730" s="23" t="str">
        <f t="shared" si="70"/>
        <v/>
      </c>
      <c r="R730" s="14" t="str">
        <f t="shared" si="71"/>
        <v/>
      </c>
      <c r="S730" t="str">
        <f>IF(OR(_xlfn.NUMBERVALUE(E730)&gt;='Báo cáo'!$C$6,_xlfn.NUMBERVALUE(I730)&gt;='Báo cáo'!$C$6),CONCATENATE(_xlfn.NUMBERVALUE(E730),"/",_xlfn.NUMBERVALUE(I730)),"")</f>
        <v/>
      </c>
      <c r="T730" t="str">
        <f>IF(Q730="Vắng","",IF(M730&lt;='Báo cáo'!$C$7,M730,""))</f>
        <v/>
      </c>
      <c r="U730" t="str">
        <f ca="1">IF(COUNTIFS(Source!$B$1:$B$1000,'Chi tiết'!B730,Source!$S$1:$S$1000,"Có")=0,"",INDEX(Source!$A$1:$S$1000,MATCH('Chi tiết'!B730,Source!$B$1:$B$1000,0)-1+MATCH("Có",INDIRECT("Source!S"&amp;MATCH('Chi tiết'!B730,Source!$B$1:$B$1000,0)&amp;":S"&amp;MATCH('Chi tiết'!B730,Source!$B$1:$B$1000,0)+COUNTIF(Source!$B$1:$B$1000,'Chi tiết'!B730)),0),1))</f>
        <v/>
      </c>
      <c r="V730" s="2" t="str">
        <f>IF(B728="","",IF(N730&lt;='Báo cáo'!$C$9,N730,""))</f>
        <v/>
      </c>
    </row>
    <row r="731" spans="1:22" x14ac:dyDescent="0.25">
      <c r="A731" t="str">
        <v/>
      </c>
      <c r="B731" t="str">
        <v/>
      </c>
      <c r="C731" s="21" t="str">
        <v/>
      </c>
      <c r="D731" s="21" t="str">
        <v/>
      </c>
      <c r="E731" s="21" t="str">
        <v/>
      </c>
      <c r="F731" s="21" t="str">
        <v/>
      </c>
      <c r="G731" s="21" t="str">
        <v/>
      </c>
      <c r="H731" s="21" t="str">
        <v/>
      </c>
      <c r="I731" s="21" t="str">
        <v/>
      </c>
      <c r="J731" s="21" t="str">
        <v/>
      </c>
      <c r="K731" s="21" t="str">
        <v/>
      </c>
      <c r="L731" s="23" t="str">
        <f t="shared" si="66"/>
        <v/>
      </c>
      <c r="M731" s="24" t="str">
        <f t="shared" si="67"/>
        <v/>
      </c>
      <c r="N731" s="15" t="str">
        <f t="shared" si="68"/>
        <v/>
      </c>
      <c r="O731" s="23" t="str">
        <f t="shared" si="69"/>
        <v/>
      </c>
      <c r="P731" s="23" t="str">
        <f>IF(B731="","",
IF(NOT(ISNUMBER(H731)),"Vắng",
IF(C731=1,IF(INDEX(Source!$A$1:$Q$1000,MATCH('Chi tiết'!B731,Source!$B$1:$B$1000,0),16)&lt;'Báo cáo'!$C$5,"Đi làm","Chốt trễ"),
IF(AND(C731=2,O731="Chốt trễ"),IF(INDEX(Source!$A$1:$Q$1000,MATCH('Chi tiết'!B731,Source!$B$1:$B$1000,0)+1,16)&lt;'Báo cáo'!$C$5,"Đi làm","Chốt trễ"),
IF(AND(C731=12,O731="Đi làm"),IF(INDEX(Source!$A$1:$Q$1000,MATCH('Chi tiết'!B731,Source!$B$1:$B$1000,0)+COUNTIFS(Source!$B$1:$B$1000,B731,Source!$Q$1:$Q$1000,"Sáng"),16)&lt;'Báo cáo'!$C$5,"Đi làm","Chốt trễ"),IF(O731="Chốt trễ",IF(INDEX(Source!$A$1:$Q$1000,MATCH('Chi tiết'!B731,Source!$B$1:$B$1000,0)+1,16)&lt;'Báo cáo'!$C$5,"Đi làm","Chốt trễ"),IF(INDEX(Source!$A$1:$Q$1000,MATCH('Chi tiết'!B731,Source!$B$1:$B$1000,0)+COUNTIFS(Source!$B$1:$B$1000,B731,Source!$Q$1:$Q$1000,"Sáng"),16)&lt;'Báo cáo'!$C$5,"Đi làm","Chốt trễ")))))))</f>
        <v/>
      </c>
      <c r="Q731" s="23" t="str">
        <f t="shared" si="70"/>
        <v/>
      </c>
      <c r="R731" s="14" t="str">
        <f t="shared" si="71"/>
        <v/>
      </c>
      <c r="S731" t="str">
        <f>IF(OR(_xlfn.NUMBERVALUE(E731)&gt;='Báo cáo'!$C$6,_xlfn.NUMBERVALUE(I731)&gt;='Báo cáo'!$C$6),CONCATENATE(_xlfn.NUMBERVALUE(E731),"/",_xlfn.NUMBERVALUE(I731)),"")</f>
        <v/>
      </c>
      <c r="T731" t="str">
        <f>IF(Q731="Vắng","",IF(M731&lt;='Báo cáo'!$C$7,M731,""))</f>
        <v/>
      </c>
      <c r="U731" t="str">
        <f ca="1">IF(COUNTIFS(Source!$B$1:$B$1000,'Chi tiết'!B731,Source!$S$1:$S$1000,"Có")=0,"",INDEX(Source!$A$1:$S$1000,MATCH('Chi tiết'!B731,Source!$B$1:$B$1000,0)-1+MATCH("Có",INDIRECT("Source!S"&amp;MATCH('Chi tiết'!B731,Source!$B$1:$B$1000,0)&amp;":S"&amp;MATCH('Chi tiết'!B731,Source!$B$1:$B$1000,0)+COUNTIF(Source!$B$1:$B$1000,'Chi tiết'!B731)),0),1))</f>
        <v/>
      </c>
      <c r="V731" s="2" t="str">
        <f>IF(B729="","",IF(N731&lt;='Báo cáo'!$C$9,N731,""))</f>
        <v/>
      </c>
    </row>
    <row r="732" spans="1:22" x14ac:dyDescent="0.25">
      <c r="A732" t="str">
        <v/>
      </c>
      <c r="B732" t="str">
        <v/>
      </c>
      <c r="C732" s="21" t="str">
        <v/>
      </c>
      <c r="D732" s="21" t="str">
        <v/>
      </c>
      <c r="E732" s="21" t="str">
        <v/>
      </c>
      <c r="F732" s="21" t="str">
        <v/>
      </c>
      <c r="G732" s="21" t="str">
        <v/>
      </c>
      <c r="H732" s="21" t="str">
        <v/>
      </c>
      <c r="I732" s="21" t="str">
        <v/>
      </c>
      <c r="J732" s="21" t="str">
        <v/>
      </c>
      <c r="K732" s="21" t="str">
        <v/>
      </c>
      <c r="L732" s="23" t="str">
        <f t="shared" si="66"/>
        <v/>
      </c>
      <c r="M732" s="24" t="str">
        <f t="shared" si="67"/>
        <v/>
      </c>
      <c r="N732" s="15" t="str">
        <f t="shared" si="68"/>
        <v/>
      </c>
      <c r="O732" s="23" t="str">
        <f t="shared" si="69"/>
        <v/>
      </c>
      <c r="P732" s="23" t="str">
        <f>IF(B732="","",
IF(NOT(ISNUMBER(H732)),"Vắng",
IF(C732=1,IF(INDEX(Source!$A$1:$Q$1000,MATCH('Chi tiết'!B732,Source!$B$1:$B$1000,0),16)&lt;'Báo cáo'!$C$5,"Đi làm","Chốt trễ"),
IF(AND(C732=2,O732="Chốt trễ"),IF(INDEX(Source!$A$1:$Q$1000,MATCH('Chi tiết'!B732,Source!$B$1:$B$1000,0)+1,16)&lt;'Báo cáo'!$C$5,"Đi làm","Chốt trễ"),
IF(AND(C732=12,O732="Đi làm"),IF(INDEX(Source!$A$1:$Q$1000,MATCH('Chi tiết'!B732,Source!$B$1:$B$1000,0)+COUNTIFS(Source!$B$1:$B$1000,B732,Source!$Q$1:$Q$1000,"Sáng"),16)&lt;'Báo cáo'!$C$5,"Đi làm","Chốt trễ"),IF(O732="Chốt trễ",IF(INDEX(Source!$A$1:$Q$1000,MATCH('Chi tiết'!B732,Source!$B$1:$B$1000,0)+1,16)&lt;'Báo cáo'!$C$5,"Đi làm","Chốt trễ"),IF(INDEX(Source!$A$1:$Q$1000,MATCH('Chi tiết'!B732,Source!$B$1:$B$1000,0)+COUNTIFS(Source!$B$1:$B$1000,B732,Source!$Q$1:$Q$1000,"Sáng"),16)&lt;'Báo cáo'!$C$5,"Đi làm","Chốt trễ")))))))</f>
        <v/>
      </c>
      <c r="Q732" s="23" t="str">
        <f t="shared" si="70"/>
        <v/>
      </c>
      <c r="R732" s="14" t="str">
        <f t="shared" si="71"/>
        <v/>
      </c>
      <c r="S732" t="str">
        <f>IF(OR(_xlfn.NUMBERVALUE(E732)&gt;='Báo cáo'!$C$6,_xlfn.NUMBERVALUE(I732)&gt;='Báo cáo'!$C$6),CONCATENATE(_xlfn.NUMBERVALUE(E732),"/",_xlfn.NUMBERVALUE(I732)),"")</f>
        <v/>
      </c>
      <c r="T732" t="str">
        <f>IF(Q732="Vắng","",IF(M732&lt;='Báo cáo'!$C$7,M732,""))</f>
        <v/>
      </c>
      <c r="U732" t="str">
        <f ca="1">IF(COUNTIFS(Source!$B$1:$B$1000,'Chi tiết'!B732,Source!$S$1:$S$1000,"Có")=0,"",INDEX(Source!$A$1:$S$1000,MATCH('Chi tiết'!B732,Source!$B$1:$B$1000,0)-1+MATCH("Có",INDIRECT("Source!S"&amp;MATCH('Chi tiết'!B732,Source!$B$1:$B$1000,0)&amp;":S"&amp;MATCH('Chi tiết'!B732,Source!$B$1:$B$1000,0)+COUNTIF(Source!$B$1:$B$1000,'Chi tiết'!B732)),0),1))</f>
        <v/>
      </c>
      <c r="V732" s="2" t="str">
        <f>IF(B730="","",IF(N732&lt;='Báo cáo'!$C$9,N732,""))</f>
        <v/>
      </c>
    </row>
    <row r="733" spans="1:22" x14ac:dyDescent="0.25">
      <c r="A733" t="str">
        <v/>
      </c>
      <c r="B733" t="str">
        <v/>
      </c>
      <c r="C733" s="21" t="str">
        <v/>
      </c>
      <c r="D733" s="21" t="str">
        <v/>
      </c>
      <c r="E733" s="21" t="str">
        <v/>
      </c>
      <c r="F733" s="21" t="str">
        <v/>
      </c>
      <c r="G733" s="21" t="str">
        <v/>
      </c>
      <c r="H733" s="21" t="str">
        <v/>
      </c>
      <c r="I733" s="21" t="str">
        <v/>
      </c>
      <c r="J733" s="21" t="str">
        <v/>
      </c>
      <c r="K733" s="21" t="str">
        <v/>
      </c>
      <c r="L733" s="23" t="str">
        <f t="shared" si="66"/>
        <v/>
      </c>
      <c r="M733" s="24" t="str">
        <f t="shared" si="67"/>
        <v/>
      </c>
      <c r="N733" s="15" t="str">
        <f t="shared" si="68"/>
        <v/>
      </c>
      <c r="O733" s="23" t="str">
        <f t="shared" si="69"/>
        <v/>
      </c>
      <c r="P733" s="23" t="str">
        <f>IF(B733="","",
IF(NOT(ISNUMBER(H733)),"Vắng",
IF(C733=1,IF(INDEX(Source!$A$1:$Q$1000,MATCH('Chi tiết'!B733,Source!$B$1:$B$1000,0),16)&lt;'Báo cáo'!$C$5,"Đi làm","Chốt trễ"),
IF(AND(C733=2,O733="Chốt trễ"),IF(INDEX(Source!$A$1:$Q$1000,MATCH('Chi tiết'!B733,Source!$B$1:$B$1000,0)+1,16)&lt;'Báo cáo'!$C$5,"Đi làm","Chốt trễ"),
IF(AND(C733=12,O733="Đi làm"),IF(INDEX(Source!$A$1:$Q$1000,MATCH('Chi tiết'!B733,Source!$B$1:$B$1000,0)+COUNTIFS(Source!$B$1:$B$1000,B733,Source!$Q$1:$Q$1000,"Sáng"),16)&lt;'Báo cáo'!$C$5,"Đi làm","Chốt trễ"),IF(O733="Chốt trễ",IF(INDEX(Source!$A$1:$Q$1000,MATCH('Chi tiết'!B733,Source!$B$1:$B$1000,0)+1,16)&lt;'Báo cáo'!$C$5,"Đi làm","Chốt trễ"),IF(INDEX(Source!$A$1:$Q$1000,MATCH('Chi tiết'!B733,Source!$B$1:$B$1000,0)+COUNTIFS(Source!$B$1:$B$1000,B733,Source!$Q$1:$Q$1000,"Sáng"),16)&lt;'Báo cáo'!$C$5,"Đi làm","Chốt trễ")))))))</f>
        <v/>
      </c>
      <c r="Q733" s="23" t="str">
        <f t="shared" si="70"/>
        <v/>
      </c>
      <c r="R733" s="14" t="str">
        <f t="shared" si="71"/>
        <v/>
      </c>
      <c r="S733" t="str">
        <f>IF(OR(_xlfn.NUMBERVALUE(E733)&gt;='Báo cáo'!$C$6,_xlfn.NUMBERVALUE(I733)&gt;='Báo cáo'!$C$6),CONCATENATE(_xlfn.NUMBERVALUE(E733),"/",_xlfn.NUMBERVALUE(I733)),"")</f>
        <v/>
      </c>
      <c r="T733" t="str">
        <f>IF(Q733="Vắng","",IF(M733&lt;='Báo cáo'!$C$7,M733,""))</f>
        <v/>
      </c>
      <c r="U733" t="str">
        <f ca="1">IF(COUNTIFS(Source!$B$1:$B$1000,'Chi tiết'!B733,Source!$S$1:$S$1000,"Có")=0,"",INDEX(Source!$A$1:$S$1000,MATCH('Chi tiết'!B733,Source!$B$1:$B$1000,0)-1+MATCH("Có",INDIRECT("Source!S"&amp;MATCH('Chi tiết'!B733,Source!$B$1:$B$1000,0)&amp;":S"&amp;MATCH('Chi tiết'!B733,Source!$B$1:$B$1000,0)+COUNTIF(Source!$B$1:$B$1000,'Chi tiết'!B733)),0),1))</f>
        <v/>
      </c>
      <c r="V733" s="2" t="str">
        <f>IF(B731="","",IF(N733&lt;='Báo cáo'!$C$9,N733,""))</f>
        <v/>
      </c>
    </row>
    <row r="734" spans="1:22" x14ac:dyDescent="0.25">
      <c r="A734" t="str">
        <v/>
      </c>
      <c r="B734" t="str">
        <v/>
      </c>
      <c r="C734" s="21" t="str">
        <v/>
      </c>
      <c r="D734" s="21" t="str">
        <v/>
      </c>
      <c r="E734" s="21" t="str">
        <v/>
      </c>
      <c r="F734" s="21" t="str">
        <v/>
      </c>
      <c r="G734" s="21" t="str">
        <v/>
      </c>
      <c r="H734" s="21" t="str">
        <v/>
      </c>
      <c r="I734" s="21" t="str">
        <v/>
      </c>
      <c r="J734" s="21" t="str">
        <v/>
      </c>
      <c r="K734" s="21" t="str">
        <v/>
      </c>
      <c r="L734" s="23" t="str">
        <f t="shared" si="66"/>
        <v/>
      </c>
      <c r="M734" s="24" t="str">
        <f t="shared" si="67"/>
        <v/>
      </c>
      <c r="N734" s="15" t="str">
        <f t="shared" si="68"/>
        <v/>
      </c>
      <c r="O734" s="23" t="str">
        <f t="shared" si="69"/>
        <v/>
      </c>
      <c r="P734" s="23" t="str">
        <f>IF(B734="","",
IF(NOT(ISNUMBER(H734)),"Vắng",
IF(C734=1,IF(INDEX(Source!$A$1:$Q$1000,MATCH('Chi tiết'!B734,Source!$B$1:$B$1000,0),16)&lt;'Báo cáo'!$C$5,"Đi làm","Chốt trễ"),
IF(AND(C734=2,O734="Chốt trễ"),IF(INDEX(Source!$A$1:$Q$1000,MATCH('Chi tiết'!B734,Source!$B$1:$B$1000,0)+1,16)&lt;'Báo cáo'!$C$5,"Đi làm","Chốt trễ"),
IF(AND(C734=12,O734="Đi làm"),IF(INDEX(Source!$A$1:$Q$1000,MATCH('Chi tiết'!B734,Source!$B$1:$B$1000,0)+COUNTIFS(Source!$B$1:$B$1000,B734,Source!$Q$1:$Q$1000,"Sáng"),16)&lt;'Báo cáo'!$C$5,"Đi làm","Chốt trễ"),IF(O734="Chốt trễ",IF(INDEX(Source!$A$1:$Q$1000,MATCH('Chi tiết'!B734,Source!$B$1:$B$1000,0)+1,16)&lt;'Báo cáo'!$C$5,"Đi làm","Chốt trễ"),IF(INDEX(Source!$A$1:$Q$1000,MATCH('Chi tiết'!B734,Source!$B$1:$B$1000,0)+COUNTIFS(Source!$B$1:$B$1000,B734,Source!$Q$1:$Q$1000,"Sáng"),16)&lt;'Báo cáo'!$C$5,"Đi làm","Chốt trễ")))))))</f>
        <v/>
      </c>
      <c r="Q734" s="23" t="str">
        <f t="shared" si="70"/>
        <v/>
      </c>
      <c r="R734" s="14" t="str">
        <f t="shared" si="71"/>
        <v/>
      </c>
      <c r="S734" t="str">
        <f>IF(OR(_xlfn.NUMBERVALUE(E734)&gt;='Báo cáo'!$C$6,_xlfn.NUMBERVALUE(I734)&gt;='Báo cáo'!$C$6),CONCATENATE(_xlfn.NUMBERVALUE(E734),"/",_xlfn.NUMBERVALUE(I734)),"")</f>
        <v/>
      </c>
      <c r="T734" t="str">
        <f>IF(Q734="Vắng","",IF(M734&lt;='Báo cáo'!$C$7,M734,""))</f>
        <v/>
      </c>
      <c r="U734" t="str">
        <f ca="1">IF(COUNTIFS(Source!$B$1:$B$1000,'Chi tiết'!B734,Source!$S$1:$S$1000,"Có")=0,"",INDEX(Source!$A$1:$S$1000,MATCH('Chi tiết'!B734,Source!$B$1:$B$1000,0)-1+MATCH("Có",INDIRECT("Source!S"&amp;MATCH('Chi tiết'!B734,Source!$B$1:$B$1000,0)&amp;":S"&amp;MATCH('Chi tiết'!B734,Source!$B$1:$B$1000,0)+COUNTIF(Source!$B$1:$B$1000,'Chi tiết'!B734)),0),1))</f>
        <v/>
      </c>
      <c r="V734" s="2" t="str">
        <f>IF(B732="","",IF(N734&lt;='Báo cáo'!$C$9,N734,""))</f>
        <v/>
      </c>
    </row>
    <row r="735" spans="1:22" x14ac:dyDescent="0.25">
      <c r="A735" t="str">
        <v/>
      </c>
      <c r="B735" t="str">
        <v/>
      </c>
      <c r="C735" s="21" t="str">
        <v/>
      </c>
      <c r="D735" s="21" t="str">
        <v/>
      </c>
      <c r="E735" s="21" t="str">
        <v/>
      </c>
      <c r="F735" s="21" t="str">
        <v/>
      </c>
      <c r="G735" s="21" t="str">
        <v/>
      </c>
      <c r="H735" s="21" t="str">
        <v/>
      </c>
      <c r="I735" s="21" t="str">
        <v/>
      </c>
      <c r="J735" s="21" t="str">
        <v/>
      </c>
      <c r="K735" s="21" t="str">
        <v/>
      </c>
      <c r="L735" s="23" t="str">
        <f t="shared" si="66"/>
        <v/>
      </c>
      <c r="M735" s="24" t="str">
        <f t="shared" si="67"/>
        <v/>
      </c>
      <c r="N735" s="15" t="str">
        <f t="shared" si="68"/>
        <v/>
      </c>
      <c r="O735" s="23" t="str">
        <f t="shared" si="69"/>
        <v/>
      </c>
      <c r="P735" s="23" t="str">
        <f>IF(B735="","",
IF(NOT(ISNUMBER(H735)),"Vắng",
IF(C735=1,IF(INDEX(Source!$A$1:$Q$1000,MATCH('Chi tiết'!B735,Source!$B$1:$B$1000,0),16)&lt;'Báo cáo'!$C$5,"Đi làm","Chốt trễ"),
IF(AND(C735=2,O735="Chốt trễ"),IF(INDEX(Source!$A$1:$Q$1000,MATCH('Chi tiết'!B735,Source!$B$1:$B$1000,0)+1,16)&lt;'Báo cáo'!$C$5,"Đi làm","Chốt trễ"),
IF(AND(C735=12,O735="Đi làm"),IF(INDEX(Source!$A$1:$Q$1000,MATCH('Chi tiết'!B735,Source!$B$1:$B$1000,0)+COUNTIFS(Source!$B$1:$B$1000,B735,Source!$Q$1:$Q$1000,"Sáng"),16)&lt;'Báo cáo'!$C$5,"Đi làm","Chốt trễ"),IF(O735="Chốt trễ",IF(INDEX(Source!$A$1:$Q$1000,MATCH('Chi tiết'!B735,Source!$B$1:$B$1000,0)+1,16)&lt;'Báo cáo'!$C$5,"Đi làm","Chốt trễ"),IF(INDEX(Source!$A$1:$Q$1000,MATCH('Chi tiết'!B735,Source!$B$1:$B$1000,0)+COUNTIFS(Source!$B$1:$B$1000,B735,Source!$Q$1:$Q$1000,"Sáng"),16)&lt;'Báo cáo'!$C$5,"Đi làm","Chốt trễ")))))))</f>
        <v/>
      </c>
      <c r="Q735" s="23" t="str">
        <f t="shared" si="70"/>
        <v/>
      </c>
      <c r="R735" s="14" t="str">
        <f t="shared" si="71"/>
        <v/>
      </c>
      <c r="S735" t="str">
        <f>IF(OR(_xlfn.NUMBERVALUE(E735)&gt;='Báo cáo'!$C$6,_xlfn.NUMBERVALUE(I735)&gt;='Báo cáo'!$C$6),CONCATENATE(_xlfn.NUMBERVALUE(E735),"/",_xlfn.NUMBERVALUE(I735)),"")</f>
        <v/>
      </c>
      <c r="T735" t="str">
        <f>IF(Q735="Vắng","",IF(M735&lt;='Báo cáo'!$C$7,M735,""))</f>
        <v/>
      </c>
      <c r="U735" t="str">
        <f ca="1">IF(COUNTIFS(Source!$B$1:$B$1000,'Chi tiết'!B735,Source!$S$1:$S$1000,"Có")=0,"",INDEX(Source!$A$1:$S$1000,MATCH('Chi tiết'!B735,Source!$B$1:$B$1000,0)-1+MATCH("Có",INDIRECT("Source!S"&amp;MATCH('Chi tiết'!B735,Source!$B$1:$B$1000,0)&amp;":S"&amp;MATCH('Chi tiết'!B735,Source!$B$1:$B$1000,0)+COUNTIF(Source!$B$1:$B$1000,'Chi tiết'!B735)),0),1))</f>
        <v/>
      </c>
      <c r="V735" s="2" t="str">
        <f>IF(B733="","",IF(N735&lt;='Báo cáo'!$C$9,N735,""))</f>
        <v/>
      </c>
    </row>
    <row r="736" spans="1:22" x14ac:dyDescent="0.25">
      <c r="A736" t="str">
        <v/>
      </c>
      <c r="B736" t="str">
        <v/>
      </c>
      <c r="C736" s="21" t="str">
        <v/>
      </c>
      <c r="D736" s="21" t="str">
        <v/>
      </c>
      <c r="E736" s="21" t="str">
        <v/>
      </c>
      <c r="F736" s="21" t="str">
        <v/>
      </c>
      <c r="G736" s="21" t="str">
        <v/>
      </c>
      <c r="H736" s="21" t="str">
        <v/>
      </c>
      <c r="I736" s="21" t="str">
        <v/>
      </c>
      <c r="J736" s="21" t="str">
        <v/>
      </c>
      <c r="K736" s="21" t="str">
        <v/>
      </c>
      <c r="L736" s="23" t="str">
        <f t="shared" si="66"/>
        <v/>
      </c>
      <c r="M736" s="24" t="str">
        <f t="shared" si="67"/>
        <v/>
      </c>
      <c r="N736" s="15" t="str">
        <f t="shared" si="68"/>
        <v/>
      </c>
      <c r="O736" s="23" t="str">
        <f t="shared" si="69"/>
        <v/>
      </c>
      <c r="P736" s="23" t="str">
        <f>IF(B736="","",
IF(NOT(ISNUMBER(H736)),"Vắng",
IF(C736=1,IF(INDEX(Source!$A$1:$Q$1000,MATCH('Chi tiết'!B736,Source!$B$1:$B$1000,0),16)&lt;'Báo cáo'!$C$5,"Đi làm","Chốt trễ"),
IF(AND(C736=2,O736="Chốt trễ"),IF(INDEX(Source!$A$1:$Q$1000,MATCH('Chi tiết'!B736,Source!$B$1:$B$1000,0)+1,16)&lt;'Báo cáo'!$C$5,"Đi làm","Chốt trễ"),
IF(AND(C736=12,O736="Đi làm"),IF(INDEX(Source!$A$1:$Q$1000,MATCH('Chi tiết'!B736,Source!$B$1:$B$1000,0)+COUNTIFS(Source!$B$1:$B$1000,B736,Source!$Q$1:$Q$1000,"Sáng"),16)&lt;'Báo cáo'!$C$5,"Đi làm","Chốt trễ"),IF(O736="Chốt trễ",IF(INDEX(Source!$A$1:$Q$1000,MATCH('Chi tiết'!B736,Source!$B$1:$B$1000,0)+1,16)&lt;'Báo cáo'!$C$5,"Đi làm","Chốt trễ"),IF(INDEX(Source!$A$1:$Q$1000,MATCH('Chi tiết'!B736,Source!$B$1:$B$1000,0)+COUNTIFS(Source!$B$1:$B$1000,B736,Source!$Q$1:$Q$1000,"Sáng"),16)&lt;'Báo cáo'!$C$5,"Đi làm","Chốt trễ")))))))</f>
        <v/>
      </c>
      <c r="Q736" s="23" t="str">
        <f t="shared" si="70"/>
        <v/>
      </c>
      <c r="R736" s="14" t="str">
        <f t="shared" si="71"/>
        <v/>
      </c>
      <c r="S736" t="str">
        <f>IF(OR(_xlfn.NUMBERVALUE(E736)&gt;='Báo cáo'!$C$6,_xlfn.NUMBERVALUE(I736)&gt;='Báo cáo'!$C$6),CONCATENATE(_xlfn.NUMBERVALUE(E736),"/",_xlfn.NUMBERVALUE(I736)),"")</f>
        <v/>
      </c>
      <c r="T736" t="str">
        <f>IF(Q736="Vắng","",IF(M736&lt;='Báo cáo'!$C$7,M736,""))</f>
        <v/>
      </c>
      <c r="U736" t="str">
        <f ca="1">IF(COUNTIFS(Source!$B$1:$B$1000,'Chi tiết'!B736,Source!$S$1:$S$1000,"Có")=0,"",INDEX(Source!$A$1:$S$1000,MATCH('Chi tiết'!B736,Source!$B$1:$B$1000,0)-1+MATCH("Có",INDIRECT("Source!S"&amp;MATCH('Chi tiết'!B736,Source!$B$1:$B$1000,0)&amp;":S"&amp;MATCH('Chi tiết'!B736,Source!$B$1:$B$1000,0)+COUNTIF(Source!$B$1:$B$1000,'Chi tiết'!B736)),0),1))</f>
        <v/>
      </c>
      <c r="V736" s="2" t="str">
        <f>IF(B734="","",IF(N736&lt;='Báo cáo'!$C$9,N736,""))</f>
        <v/>
      </c>
    </row>
    <row r="737" spans="1:22" x14ac:dyDescent="0.25">
      <c r="A737" t="str">
        <v/>
      </c>
      <c r="B737" t="str">
        <v/>
      </c>
      <c r="C737" s="21" t="str">
        <v/>
      </c>
      <c r="D737" s="21" t="str">
        <v/>
      </c>
      <c r="E737" s="21" t="str">
        <v/>
      </c>
      <c r="F737" s="21" t="str">
        <v/>
      </c>
      <c r="G737" s="21" t="str">
        <v/>
      </c>
      <c r="H737" s="21" t="str">
        <v/>
      </c>
      <c r="I737" s="21" t="str">
        <v/>
      </c>
      <c r="J737" s="21" t="str">
        <v/>
      </c>
      <c r="K737" s="21" t="str">
        <v/>
      </c>
      <c r="L737" s="23" t="str">
        <f t="shared" si="66"/>
        <v/>
      </c>
      <c r="M737" s="24" t="str">
        <f t="shared" si="67"/>
        <v/>
      </c>
      <c r="N737" s="15" t="str">
        <f t="shared" si="68"/>
        <v/>
      </c>
      <c r="O737" s="23" t="str">
        <f t="shared" si="69"/>
        <v/>
      </c>
      <c r="P737" s="23" t="str">
        <f>IF(B737="","",
IF(NOT(ISNUMBER(H737)),"Vắng",
IF(C737=1,IF(INDEX(Source!$A$1:$Q$1000,MATCH('Chi tiết'!B737,Source!$B$1:$B$1000,0),16)&lt;'Báo cáo'!$C$5,"Đi làm","Chốt trễ"),
IF(AND(C737=2,O737="Chốt trễ"),IF(INDEX(Source!$A$1:$Q$1000,MATCH('Chi tiết'!B737,Source!$B$1:$B$1000,0)+1,16)&lt;'Báo cáo'!$C$5,"Đi làm","Chốt trễ"),
IF(AND(C737=12,O737="Đi làm"),IF(INDEX(Source!$A$1:$Q$1000,MATCH('Chi tiết'!B737,Source!$B$1:$B$1000,0)+COUNTIFS(Source!$B$1:$B$1000,B737,Source!$Q$1:$Q$1000,"Sáng"),16)&lt;'Báo cáo'!$C$5,"Đi làm","Chốt trễ"),IF(O737="Chốt trễ",IF(INDEX(Source!$A$1:$Q$1000,MATCH('Chi tiết'!B737,Source!$B$1:$B$1000,0)+1,16)&lt;'Báo cáo'!$C$5,"Đi làm","Chốt trễ"),IF(INDEX(Source!$A$1:$Q$1000,MATCH('Chi tiết'!B737,Source!$B$1:$B$1000,0)+COUNTIFS(Source!$B$1:$B$1000,B737,Source!$Q$1:$Q$1000,"Sáng"),16)&lt;'Báo cáo'!$C$5,"Đi làm","Chốt trễ")))))))</f>
        <v/>
      </c>
      <c r="Q737" s="23" t="str">
        <f t="shared" si="70"/>
        <v/>
      </c>
      <c r="R737" s="14" t="str">
        <f t="shared" si="71"/>
        <v/>
      </c>
      <c r="S737" t="str">
        <f>IF(OR(_xlfn.NUMBERVALUE(E737)&gt;='Báo cáo'!$C$6,_xlfn.NUMBERVALUE(I737)&gt;='Báo cáo'!$C$6),CONCATENATE(_xlfn.NUMBERVALUE(E737),"/",_xlfn.NUMBERVALUE(I737)),"")</f>
        <v/>
      </c>
      <c r="T737" t="str">
        <f>IF(Q737="Vắng","",IF(M737&lt;='Báo cáo'!$C$7,M737,""))</f>
        <v/>
      </c>
      <c r="U737" t="str">
        <f ca="1">IF(COUNTIFS(Source!$B$1:$B$1000,'Chi tiết'!B737,Source!$S$1:$S$1000,"Có")=0,"",INDEX(Source!$A$1:$S$1000,MATCH('Chi tiết'!B737,Source!$B$1:$B$1000,0)-1+MATCH("Có",INDIRECT("Source!S"&amp;MATCH('Chi tiết'!B737,Source!$B$1:$B$1000,0)&amp;":S"&amp;MATCH('Chi tiết'!B737,Source!$B$1:$B$1000,0)+COUNTIF(Source!$B$1:$B$1000,'Chi tiết'!B737)),0),1))</f>
        <v/>
      </c>
      <c r="V737" s="2" t="str">
        <f>IF(B735="","",IF(N737&lt;='Báo cáo'!$C$9,N737,""))</f>
        <v/>
      </c>
    </row>
    <row r="738" spans="1:22" x14ac:dyDescent="0.25">
      <c r="A738" t="str">
        <v/>
      </c>
      <c r="B738" t="str">
        <v/>
      </c>
      <c r="C738" s="21" t="str">
        <v/>
      </c>
      <c r="D738" s="21" t="str">
        <v/>
      </c>
      <c r="E738" s="21" t="str">
        <v/>
      </c>
      <c r="F738" s="21" t="str">
        <v/>
      </c>
      <c r="G738" s="21" t="str">
        <v/>
      </c>
      <c r="H738" s="21" t="str">
        <v/>
      </c>
      <c r="I738" s="21" t="str">
        <v/>
      </c>
      <c r="J738" s="21" t="str">
        <v/>
      </c>
      <c r="K738" s="21" t="str">
        <v/>
      </c>
      <c r="L738" s="23" t="str">
        <f t="shared" si="66"/>
        <v/>
      </c>
      <c r="M738" s="24" t="str">
        <f t="shared" si="67"/>
        <v/>
      </c>
      <c r="N738" s="15" t="str">
        <f t="shared" si="68"/>
        <v/>
      </c>
      <c r="O738" s="23" t="str">
        <f t="shared" si="69"/>
        <v/>
      </c>
      <c r="P738" s="23" t="str">
        <f>IF(B738="","",
IF(NOT(ISNUMBER(H738)),"Vắng",
IF(C738=1,IF(INDEX(Source!$A$1:$Q$1000,MATCH('Chi tiết'!B738,Source!$B$1:$B$1000,0),16)&lt;'Báo cáo'!$C$5,"Đi làm","Chốt trễ"),
IF(AND(C738=2,O738="Chốt trễ"),IF(INDEX(Source!$A$1:$Q$1000,MATCH('Chi tiết'!B738,Source!$B$1:$B$1000,0)+1,16)&lt;'Báo cáo'!$C$5,"Đi làm","Chốt trễ"),
IF(AND(C738=12,O738="Đi làm"),IF(INDEX(Source!$A$1:$Q$1000,MATCH('Chi tiết'!B738,Source!$B$1:$B$1000,0)+COUNTIFS(Source!$B$1:$B$1000,B738,Source!$Q$1:$Q$1000,"Sáng"),16)&lt;'Báo cáo'!$C$5,"Đi làm","Chốt trễ"),IF(O738="Chốt trễ",IF(INDEX(Source!$A$1:$Q$1000,MATCH('Chi tiết'!B738,Source!$B$1:$B$1000,0)+1,16)&lt;'Báo cáo'!$C$5,"Đi làm","Chốt trễ"),IF(INDEX(Source!$A$1:$Q$1000,MATCH('Chi tiết'!B738,Source!$B$1:$B$1000,0)+COUNTIFS(Source!$B$1:$B$1000,B738,Source!$Q$1:$Q$1000,"Sáng"),16)&lt;'Báo cáo'!$C$5,"Đi làm","Chốt trễ")))))))</f>
        <v/>
      </c>
      <c r="Q738" s="23" t="str">
        <f t="shared" si="70"/>
        <v/>
      </c>
      <c r="R738" s="14" t="str">
        <f t="shared" si="71"/>
        <v/>
      </c>
      <c r="S738" t="str">
        <f>IF(OR(_xlfn.NUMBERVALUE(E738)&gt;='Báo cáo'!$C$6,_xlfn.NUMBERVALUE(I738)&gt;='Báo cáo'!$C$6),CONCATENATE(_xlfn.NUMBERVALUE(E738),"/",_xlfn.NUMBERVALUE(I738)),"")</f>
        <v/>
      </c>
      <c r="T738" t="str">
        <f>IF(Q738="Vắng","",IF(M738&lt;='Báo cáo'!$C$7,M738,""))</f>
        <v/>
      </c>
      <c r="U738" t="str">
        <f ca="1">IF(COUNTIFS(Source!$B$1:$B$1000,'Chi tiết'!B738,Source!$S$1:$S$1000,"Có")=0,"",INDEX(Source!$A$1:$S$1000,MATCH('Chi tiết'!B738,Source!$B$1:$B$1000,0)-1+MATCH("Có",INDIRECT("Source!S"&amp;MATCH('Chi tiết'!B738,Source!$B$1:$B$1000,0)&amp;":S"&amp;MATCH('Chi tiết'!B738,Source!$B$1:$B$1000,0)+COUNTIF(Source!$B$1:$B$1000,'Chi tiết'!B738)),0),1))</f>
        <v/>
      </c>
      <c r="V738" s="2" t="str">
        <f>IF(B736="","",IF(N738&lt;='Báo cáo'!$C$9,N738,""))</f>
        <v/>
      </c>
    </row>
    <row r="739" spans="1:22" x14ac:dyDescent="0.25">
      <c r="A739" t="str">
        <v/>
      </c>
      <c r="B739" t="str">
        <v/>
      </c>
      <c r="C739" s="21" t="str">
        <v/>
      </c>
      <c r="D739" s="21" t="str">
        <v/>
      </c>
      <c r="E739" s="21" t="str">
        <v/>
      </c>
      <c r="F739" s="21" t="str">
        <v/>
      </c>
      <c r="G739" s="21" t="str">
        <v/>
      </c>
      <c r="H739" s="21" t="str">
        <v/>
      </c>
      <c r="I739" s="21" t="str">
        <v/>
      </c>
      <c r="J739" s="21" t="str">
        <v/>
      </c>
      <c r="K739" s="21" t="str">
        <v/>
      </c>
      <c r="L739" s="23" t="str">
        <f t="shared" si="66"/>
        <v/>
      </c>
      <c r="M739" s="24" t="str">
        <f t="shared" si="67"/>
        <v/>
      </c>
      <c r="N739" s="15" t="str">
        <f t="shared" si="68"/>
        <v/>
      </c>
      <c r="O739" s="23" t="str">
        <f t="shared" si="69"/>
        <v/>
      </c>
      <c r="P739" s="23" t="str">
        <f>IF(B739="","",
IF(NOT(ISNUMBER(H739)),"Vắng",
IF(C739=1,IF(INDEX(Source!$A$1:$Q$1000,MATCH('Chi tiết'!B739,Source!$B$1:$B$1000,0),16)&lt;'Báo cáo'!$C$5,"Đi làm","Chốt trễ"),
IF(AND(C739=2,O739="Chốt trễ"),IF(INDEX(Source!$A$1:$Q$1000,MATCH('Chi tiết'!B739,Source!$B$1:$B$1000,0)+1,16)&lt;'Báo cáo'!$C$5,"Đi làm","Chốt trễ"),
IF(AND(C739=12,O739="Đi làm"),IF(INDEX(Source!$A$1:$Q$1000,MATCH('Chi tiết'!B739,Source!$B$1:$B$1000,0)+COUNTIFS(Source!$B$1:$B$1000,B739,Source!$Q$1:$Q$1000,"Sáng"),16)&lt;'Báo cáo'!$C$5,"Đi làm","Chốt trễ"),IF(O739="Chốt trễ",IF(INDEX(Source!$A$1:$Q$1000,MATCH('Chi tiết'!B739,Source!$B$1:$B$1000,0)+1,16)&lt;'Báo cáo'!$C$5,"Đi làm","Chốt trễ"),IF(INDEX(Source!$A$1:$Q$1000,MATCH('Chi tiết'!B739,Source!$B$1:$B$1000,0)+COUNTIFS(Source!$B$1:$B$1000,B739,Source!$Q$1:$Q$1000,"Sáng"),16)&lt;'Báo cáo'!$C$5,"Đi làm","Chốt trễ")))))))</f>
        <v/>
      </c>
      <c r="Q739" s="23" t="str">
        <f t="shared" si="70"/>
        <v/>
      </c>
      <c r="R739" s="14" t="str">
        <f t="shared" si="71"/>
        <v/>
      </c>
      <c r="S739" t="str">
        <f>IF(OR(_xlfn.NUMBERVALUE(E739)&gt;='Báo cáo'!$C$6,_xlfn.NUMBERVALUE(I739)&gt;='Báo cáo'!$C$6),CONCATENATE(_xlfn.NUMBERVALUE(E739),"/",_xlfn.NUMBERVALUE(I739)),"")</f>
        <v/>
      </c>
      <c r="T739" t="str">
        <f>IF(Q739="Vắng","",IF(M739&lt;='Báo cáo'!$C$7,M739,""))</f>
        <v/>
      </c>
      <c r="U739" t="str">
        <f ca="1">IF(COUNTIFS(Source!$B$1:$B$1000,'Chi tiết'!B739,Source!$S$1:$S$1000,"Có")=0,"",INDEX(Source!$A$1:$S$1000,MATCH('Chi tiết'!B739,Source!$B$1:$B$1000,0)-1+MATCH("Có",INDIRECT("Source!S"&amp;MATCH('Chi tiết'!B739,Source!$B$1:$B$1000,0)&amp;":S"&amp;MATCH('Chi tiết'!B739,Source!$B$1:$B$1000,0)+COUNTIF(Source!$B$1:$B$1000,'Chi tiết'!B739)),0),1))</f>
        <v/>
      </c>
      <c r="V739" s="2" t="str">
        <f>IF(B737="","",IF(N739&lt;='Báo cáo'!$C$9,N739,""))</f>
        <v/>
      </c>
    </row>
    <row r="740" spans="1:22" x14ac:dyDescent="0.25">
      <c r="A740" t="str">
        <v/>
      </c>
      <c r="B740" t="str">
        <v/>
      </c>
      <c r="C740" s="21" t="str">
        <v/>
      </c>
      <c r="D740" s="21" t="str">
        <v/>
      </c>
      <c r="E740" s="21" t="str">
        <v/>
      </c>
      <c r="F740" s="21" t="str">
        <v/>
      </c>
      <c r="G740" s="21" t="str">
        <v/>
      </c>
      <c r="H740" s="21" t="str">
        <v/>
      </c>
      <c r="I740" s="21" t="str">
        <v/>
      </c>
      <c r="J740" s="21" t="str">
        <v/>
      </c>
      <c r="K740" s="21" t="str">
        <v/>
      </c>
      <c r="L740" s="23" t="str">
        <f t="shared" si="66"/>
        <v/>
      </c>
      <c r="M740" s="24" t="str">
        <f t="shared" si="67"/>
        <v/>
      </c>
      <c r="N740" s="15" t="str">
        <f t="shared" si="68"/>
        <v/>
      </c>
      <c r="O740" s="23" t="str">
        <f t="shared" si="69"/>
        <v/>
      </c>
      <c r="P740" s="23" t="str">
        <f>IF(B740="","",
IF(NOT(ISNUMBER(H740)),"Vắng",
IF(C740=1,IF(INDEX(Source!$A$1:$Q$1000,MATCH('Chi tiết'!B740,Source!$B$1:$B$1000,0),16)&lt;'Báo cáo'!$C$5,"Đi làm","Chốt trễ"),
IF(AND(C740=2,O740="Chốt trễ"),IF(INDEX(Source!$A$1:$Q$1000,MATCH('Chi tiết'!B740,Source!$B$1:$B$1000,0)+1,16)&lt;'Báo cáo'!$C$5,"Đi làm","Chốt trễ"),
IF(AND(C740=12,O740="Đi làm"),IF(INDEX(Source!$A$1:$Q$1000,MATCH('Chi tiết'!B740,Source!$B$1:$B$1000,0)+COUNTIFS(Source!$B$1:$B$1000,B740,Source!$Q$1:$Q$1000,"Sáng"),16)&lt;'Báo cáo'!$C$5,"Đi làm","Chốt trễ"),IF(O740="Chốt trễ",IF(INDEX(Source!$A$1:$Q$1000,MATCH('Chi tiết'!B740,Source!$B$1:$B$1000,0)+1,16)&lt;'Báo cáo'!$C$5,"Đi làm","Chốt trễ"),IF(INDEX(Source!$A$1:$Q$1000,MATCH('Chi tiết'!B740,Source!$B$1:$B$1000,0)+COUNTIFS(Source!$B$1:$B$1000,B740,Source!$Q$1:$Q$1000,"Sáng"),16)&lt;'Báo cáo'!$C$5,"Đi làm","Chốt trễ")))))))</f>
        <v/>
      </c>
      <c r="Q740" s="23" t="str">
        <f t="shared" si="70"/>
        <v/>
      </c>
      <c r="R740" s="14" t="str">
        <f t="shared" si="71"/>
        <v/>
      </c>
      <c r="S740" t="str">
        <f>IF(OR(_xlfn.NUMBERVALUE(E740)&gt;='Báo cáo'!$C$6,_xlfn.NUMBERVALUE(I740)&gt;='Báo cáo'!$C$6),CONCATENATE(_xlfn.NUMBERVALUE(E740),"/",_xlfn.NUMBERVALUE(I740)),"")</f>
        <v/>
      </c>
      <c r="T740" t="str">
        <f>IF(Q740="Vắng","",IF(M740&lt;='Báo cáo'!$C$7,M740,""))</f>
        <v/>
      </c>
      <c r="U740" t="str">
        <f ca="1">IF(COUNTIFS(Source!$B$1:$B$1000,'Chi tiết'!B740,Source!$S$1:$S$1000,"Có")=0,"",INDEX(Source!$A$1:$S$1000,MATCH('Chi tiết'!B740,Source!$B$1:$B$1000,0)-1+MATCH("Có",INDIRECT("Source!S"&amp;MATCH('Chi tiết'!B740,Source!$B$1:$B$1000,0)&amp;":S"&amp;MATCH('Chi tiết'!B740,Source!$B$1:$B$1000,0)+COUNTIF(Source!$B$1:$B$1000,'Chi tiết'!B740)),0),1))</f>
        <v/>
      </c>
      <c r="V740" s="2" t="str">
        <f>IF(B738="","",IF(N740&lt;='Báo cáo'!$C$9,N740,""))</f>
        <v/>
      </c>
    </row>
    <row r="741" spans="1:22" x14ac:dyDescent="0.25">
      <c r="A741" t="str">
        <v/>
      </c>
      <c r="B741" t="str">
        <v/>
      </c>
      <c r="C741" s="21" t="str">
        <v/>
      </c>
      <c r="D741" s="21" t="str">
        <v/>
      </c>
      <c r="E741" s="21" t="str">
        <v/>
      </c>
      <c r="F741" s="21" t="str">
        <v/>
      </c>
      <c r="G741" s="21" t="str">
        <v/>
      </c>
      <c r="H741" s="21" t="str">
        <v/>
      </c>
      <c r="I741" s="21" t="str">
        <v/>
      </c>
      <c r="J741" s="21" t="str">
        <v/>
      </c>
      <c r="K741" s="21" t="str">
        <v/>
      </c>
      <c r="L741" s="23" t="str">
        <f t="shared" si="66"/>
        <v/>
      </c>
      <c r="M741" s="24" t="str">
        <f t="shared" si="67"/>
        <v/>
      </c>
      <c r="N741" s="15" t="str">
        <f t="shared" si="68"/>
        <v/>
      </c>
      <c r="O741" s="23" t="str">
        <f t="shared" si="69"/>
        <v/>
      </c>
      <c r="P741" s="23" t="str">
        <f>IF(B741="","",
IF(NOT(ISNUMBER(H741)),"Vắng",
IF(C741=1,IF(INDEX(Source!$A$1:$Q$1000,MATCH('Chi tiết'!B741,Source!$B$1:$B$1000,0),16)&lt;'Báo cáo'!$C$5,"Đi làm","Chốt trễ"),
IF(AND(C741=2,O741="Chốt trễ"),IF(INDEX(Source!$A$1:$Q$1000,MATCH('Chi tiết'!B741,Source!$B$1:$B$1000,0)+1,16)&lt;'Báo cáo'!$C$5,"Đi làm","Chốt trễ"),
IF(AND(C741=12,O741="Đi làm"),IF(INDEX(Source!$A$1:$Q$1000,MATCH('Chi tiết'!B741,Source!$B$1:$B$1000,0)+COUNTIFS(Source!$B$1:$B$1000,B741,Source!$Q$1:$Q$1000,"Sáng"),16)&lt;'Báo cáo'!$C$5,"Đi làm","Chốt trễ"),IF(O741="Chốt trễ",IF(INDEX(Source!$A$1:$Q$1000,MATCH('Chi tiết'!B741,Source!$B$1:$B$1000,0)+1,16)&lt;'Báo cáo'!$C$5,"Đi làm","Chốt trễ"),IF(INDEX(Source!$A$1:$Q$1000,MATCH('Chi tiết'!B741,Source!$B$1:$B$1000,0)+COUNTIFS(Source!$B$1:$B$1000,B741,Source!$Q$1:$Q$1000,"Sáng"),16)&lt;'Báo cáo'!$C$5,"Đi làm","Chốt trễ")))))))</f>
        <v/>
      </c>
      <c r="Q741" s="23" t="str">
        <f t="shared" si="70"/>
        <v/>
      </c>
      <c r="R741" s="14" t="str">
        <f t="shared" si="71"/>
        <v/>
      </c>
      <c r="S741" t="str">
        <f>IF(OR(_xlfn.NUMBERVALUE(E741)&gt;='Báo cáo'!$C$6,_xlfn.NUMBERVALUE(I741)&gt;='Báo cáo'!$C$6),CONCATENATE(_xlfn.NUMBERVALUE(E741),"/",_xlfn.NUMBERVALUE(I741)),"")</f>
        <v/>
      </c>
      <c r="T741" t="str">
        <f>IF(Q741="Vắng","",IF(M741&lt;='Báo cáo'!$C$7,M741,""))</f>
        <v/>
      </c>
      <c r="U741" t="str">
        <f ca="1">IF(COUNTIFS(Source!$B$1:$B$1000,'Chi tiết'!B741,Source!$S$1:$S$1000,"Có")=0,"",INDEX(Source!$A$1:$S$1000,MATCH('Chi tiết'!B741,Source!$B$1:$B$1000,0)-1+MATCH("Có",INDIRECT("Source!S"&amp;MATCH('Chi tiết'!B741,Source!$B$1:$B$1000,0)&amp;":S"&amp;MATCH('Chi tiết'!B741,Source!$B$1:$B$1000,0)+COUNTIF(Source!$B$1:$B$1000,'Chi tiết'!B741)),0),1))</f>
        <v/>
      </c>
      <c r="V741" s="2" t="str">
        <f>IF(B739="","",IF(N741&lt;='Báo cáo'!$C$9,N741,""))</f>
        <v/>
      </c>
    </row>
    <row r="742" spans="1:22" x14ac:dyDescent="0.25">
      <c r="A742" t="str">
        <v/>
      </c>
      <c r="B742" t="str">
        <v/>
      </c>
      <c r="C742" s="21" t="str">
        <v/>
      </c>
      <c r="D742" s="21" t="str">
        <v/>
      </c>
      <c r="E742" s="21" t="str">
        <v/>
      </c>
      <c r="F742" s="21" t="str">
        <v/>
      </c>
      <c r="G742" s="21" t="str">
        <v/>
      </c>
      <c r="H742" s="21" t="str">
        <v/>
      </c>
      <c r="I742" s="21" t="str">
        <v/>
      </c>
      <c r="J742" s="21" t="str">
        <v/>
      </c>
      <c r="K742" s="21" t="str">
        <v/>
      </c>
      <c r="L742" s="23" t="str">
        <f t="shared" si="66"/>
        <v/>
      </c>
      <c r="M742" s="24" t="str">
        <f t="shared" si="67"/>
        <v/>
      </c>
      <c r="N742" s="15" t="str">
        <f t="shared" si="68"/>
        <v/>
      </c>
      <c r="O742" s="23" t="str">
        <f t="shared" si="69"/>
        <v/>
      </c>
      <c r="P742" s="23" t="str">
        <f>IF(B742="","",
IF(NOT(ISNUMBER(H742)),"Vắng",
IF(C742=1,IF(INDEX(Source!$A$1:$Q$1000,MATCH('Chi tiết'!B742,Source!$B$1:$B$1000,0),16)&lt;'Báo cáo'!$C$5,"Đi làm","Chốt trễ"),
IF(AND(C742=2,O742="Chốt trễ"),IF(INDEX(Source!$A$1:$Q$1000,MATCH('Chi tiết'!B742,Source!$B$1:$B$1000,0)+1,16)&lt;'Báo cáo'!$C$5,"Đi làm","Chốt trễ"),
IF(AND(C742=12,O742="Đi làm"),IF(INDEX(Source!$A$1:$Q$1000,MATCH('Chi tiết'!B742,Source!$B$1:$B$1000,0)+COUNTIFS(Source!$B$1:$B$1000,B742,Source!$Q$1:$Q$1000,"Sáng"),16)&lt;'Báo cáo'!$C$5,"Đi làm","Chốt trễ"),IF(O742="Chốt trễ",IF(INDEX(Source!$A$1:$Q$1000,MATCH('Chi tiết'!B742,Source!$B$1:$B$1000,0)+1,16)&lt;'Báo cáo'!$C$5,"Đi làm","Chốt trễ"),IF(INDEX(Source!$A$1:$Q$1000,MATCH('Chi tiết'!B742,Source!$B$1:$B$1000,0)+COUNTIFS(Source!$B$1:$B$1000,B742,Source!$Q$1:$Q$1000,"Sáng"),16)&lt;'Báo cáo'!$C$5,"Đi làm","Chốt trễ")))))))</f>
        <v/>
      </c>
      <c r="Q742" s="23" t="str">
        <f t="shared" si="70"/>
        <v/>
      </c>
      <c r="R742" s="14" t="str">
        <f t="shared" si="71"/>
        <v/>
      </c>
      <c r="S742" t="str">
        <f>IF(OR(_xlfn.NUMBERVALUE(E742)&gt;='Báo cáo'!$C$6,_xlfn.NUMBERVALUE(I742)&gt;='Báo cáo'!$C$6),CONCATENATE(_xlfn.NUMBERVALUE(E742),"/",_xlfn.NUMBERVALUE(I742)),"")</f>
        <v/>
      </c>
      <c r="T742" t="str">
        <f>IF(Q742="Vắng","",IF(M742&lt;='Báo cáo'!$C$7,M742,""))</f>
        <v/>
      </c>
      <c r="U742" t="str">
        <f ca="1">IF(COUNTIFS(Source!$B$1:$B$1000,'Chi tiết'!B742,Source!$S$1:$S$1000,"Có")=0,"",INDEX(Source!$A$1:$S$1000,MATCH('Chi tiết'!B742,Source!$B$1:$B$1000,0)-1+MATCH("Có",INDIRECT("Source!S"&amp;MATCH('Chi tiết'!B742,Source!$B$1:$B$1000,0)&amp;":S"&amp;MATCH('Chi tiết'!B742,Source!$B$1:$B$1000,0)+COUNTIF(Source!$B$1:$B$1000,'Chi tiết'!B742)),0),1))</f>
        <v/>
      </c>
      <c r="V742" s="2" t="str">
        <f>IF(B740="","",IF(N742&lt;='Báo cáo'!$C$9,N742,""))</f>
        <v/>
      </c>
    </row>
    <row r="743" spans="1:22" x14ac:dyDescent="0.25">
      <c r="A743" t="str">
        <v/>
      </c>
      <c r="B743" t="str">
        <v/>
      </c>
      <c r="C743" s="21" t="str">
        <v/>
      </c>
      <c r="D743" s="21" t="str">
        <v/>
      </c>
      <c r="E743" s="21" t="str">
        <v/>
      </c>
      <c r="F743" s="21" t="str">
        <v/>
      </c>
      <c r="G743" s="21" t="str">
        <v/>
      </c>
      <c r="H743" s="21" t="str">
        <v/>
      </c>
      <c r="I743" s="21" t="str">
        <v/>
      </c>
      <c r="J743" s="21" t="str">
        <v/>
      </c>
      <c r="K743" s="21" t="str">
        <v/>
      </c>
      <c r="L743" s="23" t="str">
        <f t="shared" si="66"/>
        <v/>
      </c>
      <c r="M743" s="24" t="str">
        <f t="shared" si="67"/>
        <v/>
      </c>
      <c r="N743" s="15" t="str">
        <f t="shared" si="68"/>
        <v/>
      </c>
      <c r="O743" s="23" t="str">
        <f t="shared" si="69"/>
        <v/>
      </c>
      <c r="P743" s="23" t="str">
        <f>IF(B743="","",
IF(NOT(ISNUMBER(H743)),"Vắng",
IF(C743=1,IF(INDEX(Source!$A$1:$Q$1000,MATCH('Chi tiết'!B743,Source!$B$1:$B$1000,0),16)&lt;'Báo cáo'!$C$5,"Đi làm","Chốt trễ"),
IF(AND(C743=2,O743="Chốt trễ"),IF(INDEX(Source!$A$1:$Q$1000,MATCH('Chi tiết'!B743,Source!$B$1:$B$1000,0)+1,16)&lt;'Báo cáo'!$C$5,"Đi làm","Chốt trễ"),
IF(AND(C743=12,O743="Đi làm"),IF(INDEX(Source!$A$1:$Q$1000,MATCH('Chi tiết'!B743,Source!$B$1:$B$1000,0)+COUNTIFS(Source!$B$1:$B$1000,B743,Source!$Q$1:$Q$1000,"Sáng"),16)&lt;'Báo cáo'!$C$5,"Đi làm","Chốt trễ"),IF(O743="Chốt trễ",IF(INDEX(Source!$A$1:$Q$1000,MATCH('Chi tiết'!B743,Source!$B$1:$B$1000,0)+1,16)&lt;'Báo cáo'!$C$5,"Đi làm","Chốt trễ"),IF(INDEX(Source!$A$1:$Q$1000,MATCH('Chi tiết'!B743,Source!$B$1:$B$1000,0)+COUNTIFS(Source!$B$1:$B$1000,B743,Source!$Q$1:$Q$1000,"Sáng"),16)&lt;'Báo cáo'!$C$5,"Đi làm","Chốt trễ")))))))</f>
        <v/>
      </c>
      <c r="Q743" s="23" t="str">
        <f t="shared" si="70"/>
        <v/>
      </c>
      <c r="R743" s="14" t="str">
        <f t="shared" si="71"/>
        <v/>
      </c>
      <c r="S743" t="str">
        <f>IF(OR(_xlfn.NUMBERVALUE(E743)&gt;='Báo cáo'!$C$6,_xlfn.NUMBERVALUE(I743)&gt;='Báo cáo'!$C$6),CONCATENATE(_xlfn.NUMBERVALUE(E743),"/",_xlfn.NUMBERVALUE(I743)),"")</f>
        <v/>
      </c>
      <c r="T743" t="str">
        <f>IF(Q743="Vắng","",IF(M743&lt;='Báo cáo'!$C$7,M743,""))</f>
        <v/>
      </c>
      <c r="U743" t="str">
        <f ca="1">IF(COUNTIFS(Source!$B$1:$B$1000,'Chi tiết'!B743,Source!$S$1:$S$1000,"Có")=0,"",INDEX(Source!$A$1:$S$1000,MATCH('Chi tiết'!B743,Source!$B$1:$B$1000,0)-1+MATCH("Có",INDIRECT("Source!S"&amp;MATCH('Chi tiết'!B743,Source!$B$1:$B$1000,0)&amp;":S"&amp;MATCH('Chi tiết'!B743,Source!$B$1:$B$1000,0)+COUNTIF(Source!$B$1:$B$1000,'Chi tiết'!B743)),0),1))</f>
        <v/>
      </c>
      <c r="V743" s="2" t="str">
        <f>IF(B741="","",IF(N743&lt;='Báo cáo'!$C$9,N743,""))</f>
        <v/>
      </c>
    </row>
    <row r="744" spans="1:22" x14ac:dyDescent="0.25">
      <c r="A744" t="str">
        <v/>
      </c>
      <c r="B744" t="str">
        <v/>
      </c>
      <c r="C744" s="21" t="str">
        <v/>
      </c>
      <c r="D744" s="21" t="str">
        <v/>
      </c>
      <c r="E744" s="21" t="str">
        <v/>
      </c>
      <c r="F744" s="21" t="str">
        <v/>
      </c>
      <c r="G744" s="21" t="str">
        <v/>
      </c>
      <c r="H744" s="21" t="str">
        <v/>
      </c>
      <c r="I744" s="21" t="str">
        <v/>
      </c>
      <c r="J744" s="21" t="str">
        <v/>
      </c>
      <c r="K744" s="21" t="str">
        <v/>
      </c>
      <c r="L744" s="23" t="str">
        <f t="shared" si="66"/>
        <v/>
      </c>
      <c r="M744" s="24" t="str">
        <f t="shared" si="67"/>
        <v/>
      </c>
      <c r="N744" s="15" t="str">
        <f t="shared" si="68"/>
        <v/>
      </c>
      <c r="O744" s="23" t="str">
        <f t="shared" si="69"/>
        <v/>
      </c>
      <c r="P744" s="23" t="str">
        <f>IF(B744="","",
IF(NOT(ISNUMBER(H744)),"Vắng",
IF(C744=1,IF(INDEX(Source!$A$1:$Q$1000,MATCH('Chi tiết'!B744,Source!$B$1:$B$1000,0),16)&lt;'Báo cáo'!$C$5,"Đi làm","Chốt trễ"),
IF(AND(C744=2,O744="Chốt trễ"),IF(INDEX(Source!$A$1:$Q$1000,MATCH('Chi tiết'!B744,Source!$B$1:$B$1000,0)+1,16)&lt;'Báo cáo'!$C$5,"Đi làm","Chốt trễ"),
IF(AND(C744=12,O744="Đi làm"),IF(INDEX(Source!$A$1:$Q$1000,MATCH('Chi tiết'!B744,Source!$B$1:$B$1000,0)+COUNTIFS(Source!$B$1:$B$1000,B744,Source!$Q$1:$Q$1000,"Sáng"),16)&lt;'Báo cáo'!$C$5,"Đi làm","Chốt trễ"),IF(O744="Chốt trễ",IF(INDEX(Source!$A$1:$Q$1000,MATCH('Chi tiết'!B744,Source!$B$1:$B$1000,0)+1,16)&lt;'Báo cáo'!$C$5,"Đi làm","Chốt trễ"),IF(INDEX(Source!$A$1:$Q$1000,MATCH('Chi tiết'!B744,Source!$B$1:$B$1000,0)+COUNTIFS(Source!$B$1:$B$1000,B744,Source!$Q$1:$Q$1000,"Sáng"),16)&lt;'Báo cáo'!$C$5,"Đi làm","Chốt trễ")))))))</f>
        <v/>
      </c>
      <c r="Q744" s="23" t="str">
        <f t="shared" si="70"/>
        <v/>
      </c>
      <c r="R744" s="14" t="str">
        <f t="shared" si="71"/>
        <v/>
      </c>
      <c r="S744" t="str">
        <f>IF(OR(_xlfn.NUMBERVALUE(E744)&gt;='Báo cáo'!$C$6,_xlfn.NUMBERVALUE(I744)&gt;='Báo cáo'!$C$6),CONCATENATE(_xlfn.NUMBERVALUE(E744),"/",_xlfn.NUMBERVALUE(I744)),"")</f>
        <v/>
      </c>
      <c r="T744" t="str">
        <f>IF(Q744="Vắng","",IF(M744&lt;='Báo cáo'!$C$7,M744,""))</f>
        <v/>
      </c>
      <c r="U744" t="str">
        <f ca="1">IF(COUNTIFS(Source!$B$1:$B$1000,'Chi tiết'!B744,Source!$S$1:$S$1000,"Có")=0,"",INDEX(Source!$A$1:$S$1000,MATCH('Chi tiết'!B744,Source!$B$1:$B$1000,0)-1+MATCH("Có",INDIRECT("Source!S"&amp;MATCH('Chi tiết'!B744,Source!$B$1:$B$1000,0)&amp;":S"&amp;MATCH('Chi tiết'!B744,Source!$B$1:$B$1000,0)+COUNTIF(Source!$B$1:$B$1000,'Chi tiết'!B744)),0),1))</f>
        <v/>
      </c>
      <c r="V744" s="2" t="str">
        <f>IF(B742="","",IF(N744&lt;='Báo cáo'!$C$9,N744,""))</f>
        <v/>
      </c>
    </row>
    <row r="745" spans="1:22" x14ac:dyDescent="0.25">
      <c r="A745" t="str">
        <v/>
      </c>
      <c r="B745" t="str">
        <v/>
      </c>
      <c r="C745" s="21" t="str">
        <v/>
      </c>
      <c r="D745" s="21" t="str">
        <v/>
      </c>
      <c r="E745" s="21" t="str">
        <v/>
      </c>
      <c r="F745" s="21" t="str">
        <v/>
      </c>
      <c r="G745" s="21" t="str">
        <v/>
      </c>
      <c r="H745" s="21" t="str">
        <v/>
      </c>
      <c r="I745" s="21" t="str">
        <v/>
      </c>
      <c r="J745" s="21" t="str">
        <v/>
      </c>
      <c r="K745" s="21" t="str">
        <v/>
      </c>
      <c r="L745" s="23" t="str">
        <f t="shared" si="66"/>
        <v/>
      </c>
      <c r="M745" s="24" t="str">
        <f t="shared" si="67"/>
        <v/>
      </c>
      <c r="N745" s="15" t="str">
        <f t="shared" si="68"/>
        <v/>
      </c>
      <c r="O745" s="23" t="str">
        <f t="shared" si="69"/>
        <v/>
      </c>
      <c r="P745" s="23" t="str">
        <f>IF(B745="","",
IF(NOT(ISNUMBER(H745)),"Vắng",
IF(C745=1,IF(INDEX(Source!$A$1:$Q$1000,MATCH('Chi tiết'!B745,Source!$B$1:$B$1000,0),16)&lt;'Báo cáo'!$C$5,"Đi làm","Chốt trễ"),
IF(AND(C745=2,O745="Chốt trễ"),IF(INDEX(Source!$A$1:$Q$1000,MATCH('Chi tiết'!B745,Source!$B$1:$B$1000,0)+1,16)&lt;'Báo cáo'!$C$5,"Đi làm","Chốt trễ"),
IF(AND(C745=12,O745="Đi làm"),IF(INDEX(Source!$A$1:$Q$1000,MATCH('Chi tiết'!B745,Source!$B$1:$B$1000,0)+COUNTIFS(Source!$B$1:$B$1000,B745,Source!$Q$1:$Q$1000,"Sáng"),16)&lt;'Báo cáo'!$C$5,"Đi làm","Chốt trễ"),IF(O745="Chốt trễ",IF(INDEX(Source!$A$1:$Q$1000,MATCH('Chi tiết'!B745,Source!$B$1:$B$1000,0)+1,16)&lt;'Báo cáo'!$C$5,"Đi làm","Chốt trễ"),IF(INDEX(Source!$A$1:$Q$1000,MATCH('Chi tiết'!B745,Source!$B$1:$B$1000,0)+COUNTIFS(Source!$B$1:$B$1000,B745,Source!$Q$1:$Q$1000,"Sáng"),16)&lt;'Báo cáo'!$C$5,"Đi làm","Chốt trễ")))))))</f>
        <v/>
      </c>
      <c r="Q745" s="23" t="str">
        <f t="shared" si="70"/>
        <v/>
      </c>
      <c r="R745" s="14" t="str">
        <f t="shared" si="71"/>
        <v/>
      </c>
      <c r="S745" t="str">
        <f>IF(OR(_xlfn.NUMBERVALUE(E745)&gt;='Báo cáo'!$C$6,_xlfn.NUMBERVALUE(I745)&gt;='Báo cáo'!$C$6),CONCATENATE(_xlfn.NUMBERVALUE(E745),"/",_xlfn.NUMBERVALUE(I745)),"")</f>
        <v/>
      </c>
      <c r="T745" t="str">
        <f>IF(Q745="Vắng","",IF(M745&lt;='Báo cáo'!$C$7,M745,""))</f>
        <v/>
      </c>
      <c r="U745" t="str">
        <f ca="1">IF(COUNTIFS(Source!$B$1:$B$1000,'Chi tiết'!B745,Source!$S$1:$S$1000,"Có")=0,"",INDEX(Source!$A$1:$S$1000,MATCH('Chi tiết'!B745,Source!$B$1:$B$1000,0)-1+MATCH("Có",INDIRECT("Source!S"&amp;MATCH('Chi tiết'!B745,Source!$B$1:$B$1000,0)&amp;":S"&amp;MATCH('Chi tiết'!B745,Source!$B$1:$B$1000,0)+COUNTIF(Source!$B$1:$B$1000,'Chi tiết'!B745)),0),1))</f>
        <v/>
      </c>
      <c r="V745" s="2" t="str">
        <f>IF(B743="","",IF(N745&lt;='Báo cáo'!$C$9,N745,""))</f>
        <v/>
      </c>
    </row>
    <row r="746" spans="1:22" x14ac:dyDescent="0.25">
      <c r="A746" t="str">
        <v/>
      </c>
      <c r="B746" t="str">
        <v/>
      </c>
      <c r="C746" s="21" t="str">
        <v/>
      </c>
      <c r="D746" s="21" t="str">
        <v/>
      </c>
      <c r="E746" s="21" t="str">
        <v/>
      </c>
      <c r="F746" s="21" t="str">
        <v/>
      </c>
      <c r="G746" s="21" t="str">
        <v/>
      </c>
      <c r="H746" s="21" t="str">
        <v/>
      </c>
      <c r="I746" s="21" t="str">
        <v/>
      </c>
      <c r="J746" s="21" t="str">
        <v/>
      </c>
      <c r="K746" s="21" t="str">
        <v/>
      </c>
      <c r="L746" s="23" t="str">
        <f t="shared" si="66"/>
        <v/>
      </c>
      <c r="M746" s="24" t="str">
        <f t="shared" si="67"/>
        <v/>
      </c>
      <c r="N746" s="15" t="str">
        <f t="shared" si="68"/>
        <v/>
      </c>
      <c r="O746" s="23" t="str">
        <f t="shared" si="69"/>
        <v/>
      </c>
      <c r="P746" s="23" t="str">
        <f>IF(B746="","",
IF(NOT(ISNUMBER(H746)),"Vắng",
IF(C746=1,IF(INDEX(Source!$A$1:$Q$1000,MATCH('Chi tiết'!B746,Source!$B$1:$B$1000,0),16)&lt;'Báo cáo'!$C$5,"Đi làm","Chốt trễ"),
IF(AND(C746=2,O746="Chốt trễ"),IF(INDEX(Source!$A$1:$Q$1000,MATCH('Chi tiết'!B746,Source!$B$1:$B$1000,0)+1,16)&lt;'Báo cáo'!$C$5,"Đi làm","Chốt trễ"),
IF(AND(C746=12,O746="Đi làm"),IF(INDEX(Source!$A$1:$Q$1000,MATCH('Chi tiết'!B746,Source!$B$1:$B$1000,0)+COUNTIFS(Source!$B$1:$B$1000,B746,Source!$Q$1:$Q$1000,"Sáng"),16)&lt;'Báo cáo'!$C$5,"Đi làm","Chốt trễ"),IF(O746="Chốt trễ",IF(INDEX(Source!$A$1:$Q$1000,MATCH('Chi tiết'!B746,Source!$B$1:$B$1000,0)+1,16)&lt;'Báo cáo'!$C$5,"Đi làm","Chốt trễ"),IF(INDEX(Source!$A$1:$Q$1000,MATCH('Chi tiết'!B746,Source!$B$1:$B$1000,0)+COUNTIFS(Source!$B$1:$B$1000,B746,Source!$Q$1:$Q$1000,"Sáng"),16)&lt;'Báo cáo'!$C$5,"Đi làm","Chốt trễ")))))))</f>
        <v/>
      </c>
      <c r="Q746" s="23" t="str">
        <f t="shared" si="70"/>
        <v/>
      </c>
      <c r="R746" s="14" t="str">
        <f t="shared" si="71"/>
        <v/>
      </c>
      <c r="S746" t="str">
        <f>IF(OR(_xlfn.NUMBERVALUE(E746)&gt;='Báo cáo'!$C$6,_xlfn.NUMBERVALUE(I746)&gt;='Báo cáo'!$C$6),CONCATENATE(_xlfn.NUMBERVALUE(E746),"/",_xlfn.NUMBERVALUE(I746)),"")</f>
        <v/>
      </c>
      <c r="T746" t="str">
        <f>IF(Q746="Vắng","",IF(M746&lt;='Báo cáo'!$C$7,M746,""))</f>
        <v/>
      </c>
      <c r="U746" t="str">
        <f ca="1">IF(COUNTIFS(Source!$B$1:$B$1000,'Chi tiết'!B746,Source!$S$1:$S$1000,"Có")=0,"",INDEX(Source!$A$1:$S$1000,MATCH('Chi tiết'!B746,Source!$B$1:$B$1000,0)-1+MATCH("Có",INDIRECT("Source!S"&amp;MATCH('Chi tiết'!B746,Source!$B$1:$B$1000,0)&amp;":S"&amp;MATCH('Chi tiết'!B746,Source!$B$1:$B$1000,0)+COUNTIF(Source!$B$1:$B$1000,'Chi tiết'!B746)),0),1))</f>
        <v/>
      </c>
      <c r="V746" s="2" t="str">
        <f>IF(B744="","",IF(N746&lt;='Báo cáo'!$C$9,N746,""))</f>
        <v/>
      </c>
    </row>
    <row r="747" spans="1:22" x14ac:dyDescent="0.25">
      <c r="A747" t="str">
        <v/>
      </c>
      <c r="B747" t="str">
        <v/>
      </c>
      <c r="C747" s="21" t="str">
        <v/>
      </c>
      <c r="D747" s="21" t="str">
        <v/>
      </c>
      <c r="E747" s="21" t="str">
        <v/>
      </c>
      <c r="F747" s="21" t="str">
        <v/>
      </c>
      <c r="G747" s="21" t="str">
        <v/>
      </c>
      <c r="H747" s="21" t="str">
        <v/>
      </c>
      <c r="I747" s="21" t="str">
        <v/>
      </c>
      <c r="J747" s="21" t="str">
        <v/>
      </c>
      <c r="K747" s="21" t="str">
        <v/>
      </c>
      <c r="L747" s="23" t="str">
        <f t="shared" si="66"/>
        <v/>
      </c>
      <c r="M747" s="24" t="str">
        <f t="shared" si="67"/>
        <v/>
      </c>
      <c r="N747" s="15" t="str">
        <f t="shared" si="68"/>
        <v/>
      </c>
      <c r="O747" s="23" t="str">
        <f t="shared" si="69"/>
        <v/>
      </c>
      <c r="P747" s="23" t="str">
        <f>IF(B747="","",
IF(NOT(ISNUMBER(H747)),"Vắng",
IF(C747=1,IF(INDEX(Source!$A$1:$Q$1000,MATCH('Chi tiết'!B747,Source!$B$1:$B$1000,0),16)&lt;'Báo cáo'!$C$5,"Đi làm","Chốt trễ"),
IF(AND(C747=2,O747="Chốt trễ"),IF(INDEX(Source!$A$1:$Q$1000,MATCH('Chi tiết'!B747,Source!$B$1:$B$1000,0)+1,16)&lt;'Báo cáo'!$C$5,"Đi làm","Chốt trễ"),
IF(AND(C747=12,O747="Đi làm"),IF(INDEX(Source!$A$1:$Q$1000,MATCH('Chi tiết'!B747,Source!$B$1:$B$1000,0)+COUNTIFS(Source!$B$1:$B$1000,B747,Source!$Q$1:$Q$1000,"Sáng"),16)&lt;'Báo cáo'!$C$5,"Đi làm","Chốt trễ"),IF(O747="Chốt trễ",IF(INDEX(Source!$A$1:$Q$1000,MATCH('Chi tiết'!B747,Source!$B$1:$B$1000,0)+1,16)&lt;'Báo cáo'!$C$5,"Đi làm","Chốt trễ"),IF(INDEX(Source!$A$1:$Q$1000,MATCH('Chi tiết'!B747,Source!$B$1:$B$1000,0)+COUNTIFS(Source!$B$1:$B$1000,B747,Source!$Q$1:$Q$1000,"Sáng"),16)&lt;'Báo cáo'!$C$5,"Đi làm","Chốt trễ")))))))</f>
        <v/>
      </c>
      <c r="Q747" s="23" t="str">
        <f t="shared" si="70"/>
        <v/>
      </c>
      <c r="R747" s="14" t="str">
        <f t="shared" si="71"/>
        <v/>
      </c>
      <c r="S747" t="str">
        <f>IF(OR(_xlfn.NUMBERVALUE(E747)&gt;='Báo cáo'!$C$6,_xlfn.NUMBERVALUE(I747)&gt;='Báo cáo'!$C$6),CONCATENATE(_xlfn.NUMBERVALUE(E747),"/",_xlfn.NUMBERVALUE(I747)),"")</f>
        <v/>
      </c>
      <c r="T747" t="str">
        <f>IF(Q747="Vắng","",IF(M747&lt;='Báo cáo'!$C$7,M747,""))</f>
        <v/>
      </c>
      <c r="U747" t="str">
        <f ca="1">IF(COUNTIFS(Source!$B$1:$B$1000,'Chi tiết'!B747,Source!$S$1:$S$1000,"Có")=0,"",INDEX(Source!$A$1:$S$1000,MATCH('Chi tiết'!B747,Source!$B$1:$B$1000,0)-1+MATCH("Có",INDIRECT("Source!S"&amp;MATCH('Chi tiết'!B747,Source!$B$1:$B$1000,0)&amp;":S"&amp;MATCH('Chi tiết'!B747,Source!$B$1:$B$1000,0)+COUNTIF(Source!$B$1:$B$1000,'Chi tiết'!B747)),0),1))</f>
        <v/>
      </c>
      <c r="V747" s="2" t="str">
        <f>IF(B745="","",IF(N747&lt;='Báo cáo'!$C$9,N747,""))</f>
        <v/>
      </c>
    </row>
    <row r="748" spans="1:22" x14ac:dyDescent="0.25">
      <c r="A748" t="str">
        <v/>
      </c>
      <c r="B748" t="str">
        <v/>
      </c>
      <c r="C748" s="21" t="str">
        <v/>
      </c>
      <c r="D748" s="21" t="str">
        <v/>
      </c>
      <c r="E748" s="21" t="str">
        <v/>
      </c>
      <c r="F748" s="21" t="str">
        <v/>
      </c>
      <c r="G748" s="21" t="str">
        <v/>
      </c>
      <c r="H748" s="21" t="str">
        <v/>
      </c>
      <c r="I748" s="21" t="str">
        <v/>
      </c>
      <c r="J748" s="21" t="str">
        <v/>
      </c>
      <c r="K748" s="21" t="str">
        <v/>
      </c>
      <c r="L748" s="23" t="str">
        <f t="shared" si="66"/>
        <v/>
      </c>
      <c r="M748" s="24" t="str">
        <f t="shared" si="67"/>
        <v/>
      </c>
      <c r="N748" s="15" t="str">
        <f t="shared" si="68"/>
        <v/>
      </c>
      <c r="O748" s="23" t="str">
        <f t="shared" si="69"/>
        <v/>
      </c>
      <c r="P748" s="23" t="str">
        <f>IF(B748="","",
IF(NOT(ISNUMBER(H748)),"Vắng",
IF(C748=1,IF(INDEX(Source!$A$1:$Q$1000,MATCH('Chi tiết'!B748,Source!$B$1:$B$1000,0),16)&lt;'Báo cáo'!$C$5,"Đi làm","Chốt trễ"),
IF(AND(C748=2,O748="Chốt trễ"),IF(INDEX(Source!$A$1:$Q$1000,MATCH('Chi tiết'!B748,Source!$B$1:$B$1000,0)+1,16)&lt;'Báo cáo'!$C$5,"Đi làm","Chốt trễ"),
IF(AND(C748=12,O748="Đi làm"),IF(INDEX(Source!$A$1:$Q$1000,MATCH('Chi tiết'!B748,Source!$B$1:$B$1000,0)+COUNTIFS(Source!$B$1:$B$1000,B748,Source!$Q$1:$Q$1000,"Sáng"),16)&lt;'Báo cáo'!$C$5,"Đi làm","Chốt trễ"),IF(O748="Chốt trễ",IF(INDEX(Source!$A$1:$Q$1000,MATCH('Chi tiết'!B748,Source!$B$1:$B$1000,0)+1,16)&lt;'Báo cáo'!$C$5,"Đi làm","Chốt trễ"),IF(INDEX(Source!$A$1:$Q$1000,MATCH('Chi tiết'!B748,Source!$B$1:$B$1000,0)+COUNTIFS(Source!$B$1:$B$1000,B748,Source!$Q$1:$Q$1000,"Sáng"),16)&lt;'Báo cáo'!$C$5,"Đi làm","Chốt trễ")))))))</f>
        <v/>
      </c>
      <c r="Q748" s="23" t="str">
        <f t="shared" si="70"/>
        <v/>
      </c>
      <c r="R748" s="14" t="str">
        <f t="shared" si="71"/>
        <v/>
      </c>
      <c r="S748" t="str">
        <f>IF(OR(_xlfn.NUMBERVALUE(E748)&gt;='Báo cáo'!$C$6,_xlfn.NUMBERVALUE(I748)&gt;='Báo cáo'!$C$6),CONCATENATE(_xlfn.NUMBERVALUE(E748),"/",_xlfn.NUMBERVALUE(I748)),"")</f>
        <v/>
      </c>
      <c r="T748" t="str">
        <f>IF(Q748="Vắng","",IF(M748&lt;='Báo cáo'!$C$7,M748,""))</f>
        <v/>
      </c>
      <c r="U748" t="str">
        <f ca="1">IF(COUNTIFS(Source!$B$1:$B$1000,'Chi tiết'!B748,Source!$S$1:$S$1000,"Có")=0,"",INDEX(Source!$A$1:$S$1000,MATCH('Chi tiết'!B748,Source!$B$1:$B$1000,0)-1+MATCH("Có",INDIRECT("Source!S"&amp;MATCH('Chi tiết'!B748,Source!$B$1:$B$1000,0)&amp;":S"&amp;MATCH('Chi tiết'!B748,Source!$B$1:$B$1000,0)+COUNTIF(Source!$B$1:$B$1000,'Chi tiết'!B748)),0),1))</f>
        <v/>
      </c>
      <c r="V748" s="2" t="str">
        <f>IF(B746="","",IF(N748&lt;='Báo cáo'!$C$9,N748,""))</f>
        <v/>
      </c>
    </row>
    <row r="749" spans="1:22" x14ac:dyDescent="0.25">
      <c r="A749" t="str">
        <v/>
      </c>
      <c r="B749" t="str">
        <v/>
      </c>
      <c r="C749" s="21" t="str">
        <v/>
      </c>
      <c r="D749" s="21" t="str">
        <v/>
      </c>
      <c r="E749" s="21" t="str">
        <v/>
      </c>
      <c r="F749" s="21" t="str">
        <v/>
      </c>
      <c r="G749" s="21" t="str">
        <v/>
      </c>
      <c r="H749" s="21" t="str">
        <v/>
      </c>
      <c r="I749" s="21" t="str">
        <v/>
      </c>
      <c r="J749" s="21" t="str">
        <v/>
      </c>
      <c r="K749" s="21" t="str">
        <v/>
      </c>
      <c r="L749" s="23" t="str">
        <f t="shared" si="66"/>
        <v/>
      </c>
      <c r="M749" s="24" t="str">
        <f t="shared" si="67"/>
        <v/>
      </c>
      <c r="N749" s="15" t="str">
        <f t="shared" si="68"/>
        <v/>
      </c>
      <c r="O749" s="23" t="str">
        <f t="shared" si="69"/>
        <v/>
      </c>
      <c r="P749" s="23" t="str">
        <f>IF(B749="","",
IF(NOT(ISNUMBER(H749)),"Vắng",
IF(C749=1,IF(INDEX(Source!$A$1:$Q$1000,MATCH('Chi tiết'!B749,Source!$B$1:$B$1000,0),16)&lt;'Báo cáo'!$C$5,"Đi làm","Chốt trễ"),
IF(AND(C749=2,O749="Chốt trễ"),IF(INDEX(Source!$A$1:$Q$1000,MATCH('Chi tiết'!B749,Source!$B$1:$B$1000,0)+1,16)&lt;'Báo cáo'!$C$5,"Đi làm","Chốt trễ"),
IF(AND(C749=12,O749="Đi làm"),IF(INDEX(Source!$A$1:$Q$1000,MATCH('Chi tiết'!B749,Source!$B$1:$B$1000,0)+COUNTIFS(Source!$B$1:$B$1000,B749,Source!$Q$1:$Q$1000,"Sáng"),16)&lt;'Báo cáo'!$C$5,"Đi làm","Chốt trễ"),IF(O749="Chốt trễ",IF(INDEX(Source!$A$1:$Q$1000,MATCH('Chi tiết'!B749,Source!$B$1:$B$1000,0)+1,16)&lt;'Báo cáo'!$C$5,"Đi làm","Chốt trễ"),IF(INDEX(Source!$A$1:$Q$1000,MATCH('Chi tiết'!B749,Source!$B$1:$B$1000,0)+COUNTIFS(Source!$B$1:$B$1000,B749,Source!$Q$1:$Q$1000,"Sáng"),16)&lt;'Báo cáo'!$C$5,"Đi làm","Chốt trễ")))))))</f>
        <v/>
      </c>
      <c r="Q749" s="23" t="str">
        <f t="shared" si="70"/>
        <v/>
      </c>
      <c r="R749" s="14" t="str">
        <f t="shared" si="71"/>
        <v/>
      </c>
      <c r="S749" t="str">
        <f>IF(OR(_xlfn.NUMBERVALUE(E749)&gt;='Báo cáo'!$C$6,_xlfn.NUMBERVALUE(I749)&gt;='Báo cáo'!$C$6),CONCATENATE(_xlfn.NUMBERVALUE(E749),"/",_xlfn.NUMBERVALUE(I749)),"")</f>
        <v/>
      </c>
      <c r="T749" t="str">
        <f>IF(Q749="Vắng","",IF(M749&lt;='Báo cáo'!$C$7,M749,""))</f>
        <v/>
      </c>
      <c r="U749" t="str">
        <f ca="1">IF(COUNTIFS(Source!$B$1:$B$1000,'Chi tiết'!B749,Source!$S$1:$S$1000,"Có")=0,"",INDEX(Source!$A$1:$S$1000,MATCH('Chi tiết'!B749,Source!$B$1:$B$1000,0)-1+MATCH("Có",INDIRECT("Source!S"&amp;MATCH('Chi tiết'!B749,Source!$B$1:$B$1000,0)&amp;":S"&amp;MATCH('Chi tiết'!B749,Source!$B$1:$B$1000,0)+COUNTIF(Source!$B$1:$B$1000,'Chi tiết'!B749)),0),1))</f>
        <v/>
      </c>
      <c r="V749" s="2" t="str">
        <f>IF(B747="","",IF(N749&lt;='Báo cáo'!$C$9,N749,""))</f>
        <v/>
      </c>
    </row>
    <row r="750" spans="1:22" x14ac:dyDescent="0.25">
      <c r="A750" t="str">
        <v/>
      </c>
      <c r="B750" t="str">
        <v/>
      </c>
      <c r="C750" s="21" t="str">
        <v/>
      </c>
      <c r="D750" s="21" t="str">
        <v/>
      </c>
      <c r="E750" s="21" t="str">
        <v/>
      </c>
      <c r="F750" s="21" t="str">
        <v/>
      </c>
      <c r="G750" s="21" t="str">
        <v/>
      </c>
      <c r="H750" s="21" t="str">
        <v/>
      </c>
      <c r="I750" s="21" t="str">
        <v/>
      </c>
      <c r="J750" s="21" t="str">
        <v/>
      </c>
      <c r="K750" s="21" t="str">
        <v/>
      </c>
      <c r="L750" s="23" t="str">
        <f t="shared" si="66"/>
        <v/>
      </c>
      <c r="M750" s="24" t="str">
        <f t="shared" si="67"/>
        <v/>
      </c>
      <c r="N750" s="15" t="str">
        <f t="shared" si="68"/>
        <v/>
      </c>
      <c r="O750" s="23" t="str">
        <f t="shared" si="69"/>
        <v/>
      </c>
      <c r="P750" s="23" t="str">
        <f>IF(B750="","",
IF(NOT(ISNUMBER(H750)),"Vắng",
IF(C750=1,IF(INDEX(Source!$A$1:$Q$1000,MATCH('Chi tiết'!B750,Source!$B$1:$B$1000,0),16)&lt;'Báo cáo'!$C$5,"Đi làm","Chốt trễ"),
IF(AND(C750=2,O750="Chốt trễ"),IF(INDEX(Source!$A$1:$Q$1000,MATCH('Chi tiết'!B750,Source!$B$1:$B$1000,0)+1,16)&lt;'Báo cáo'!$C$5,"Đi làm","Chốt trễ"),
IF(AND(C750=12,O750="Đi làm"),IF(INDEX(Source!$A$1:$Q$1000,MATCH('Chi tiết'!B750,Source!$B$1:$B$1000,0)+COUNTIFS(Source!$B$1:$B$1000,B750,Source!$Q$1:$Q$1000,"Sáng"),16)&lt;'Báo cáo'!$C$5,"Đi làm","Chốt trễ"),IF(O750="Chốt trễ",IF(INDEX(Source!$A$1:$Q$1000,MATCH('Chi tiết'!B750,Source!$B$1:$B$1000,0)+1,16)&lt;'Báo cáo'!$C$5,"Đi làm","Chốt trễ"),IF(INDEX(Source!$A$1:$Q$1000,MATCH('Chi tiết'!B750,Source!$B$1:$B$1000,0)+COUNTIFS(Source!$B$1:$B$1000,B750,Source!$Q$1:$Q$1000,"Sáng"),16)&lt;'Báo cáo'!$C$5,"Đi làm","Chốt trễ")))))))</f>
        <v/>
      </c>
      <c r="Q750" s="23" t="str">
        <f t="shared" si="70"/>
        <v/>
      </c>
      <c r="R750" s="14" t="str">
        <f t="shared" si="71"/>
        <v/>
      </c>
      <c r="S750" t="str">
        <f>IF(OR(_xlfn.NUMBERVALUE(E750)&gt;='Báo cáo'!$C$6,_xlfn.NUMBERVALUE(I750)&gt;='Báo cáo'!$C$6),CONCATENATE(_xlfn.NUMBERVALUE(E750),"/",_xlfn.NUMBERVALUE(I750)),"")</f>
        <v/>
      </c>
      <c r="T750" t="str">
        <f>IF(Q750="Vắng","",IF(M750&lt;='Báo cáo'!$C$7,M750,""))</f>
        <v/>
      </c>
      <c r="U750" t="str">
        <f ca="1">IF(COUNTIFS(Source!$B$1:$B$1000,'Chi tiết'!B750,Source!$S$1:$S$1000,"Có")=0,"",INDEX(Source!$A$1:$S$1000,MATCH('Chi tiết'!B750,Source!$B$1:$B$1000,0)-1+MATCH("Có",INDIRECT("Source!S"&amp;MATCH('Chi tiết'!B750,Source!$B$1:$B$1000,0)&amp;":S"&amp;MATCH('Chi tiết'!B750,Source!$B$1:$B$1000,0)+COUNTIF(Source!$B$1:$B$1000,'Chi tiết'!B750)),0),1))</f>
        <v/>
      </c>
      <c r="V750" s="2" t="str">
        <f>IF(B748="","",IF(N750&lt;='Báo cáo'!$C$9,N750,""))</f>
        <v/>
      </c>
    </row>
    <row r="751" spans="1:22" x14ac:dyDescent="0.25">
      <c r="A751" t="str">
        <v/>
      </c>
      <c r="B751" t="str">
        <v/>
      </c>
      <c r="C751" s="21" t="str">
        <v/>
      </c>
      <c r="D751" s="21" t="str">
        <v/>
      </c>
      <c r="E751" s="21" t="str">
        <v/>
      </c>
      <c r="F751" s="21" t="str">
        <v/>
      </c>
      <c r="G751" s="21" t="str">
        <v/>
      </c>
      <c r="H751" s="21" t="str">
        <v/>
      </c>
      <c r="I751" s="21" t="str">
        <v/>
      </c>
      <c r="J751" s="21" t="str">
        <v/>
      </c>
      <c r="K751" s="21" t="str">
        <v/>
      </c>
      <c r="L751" s="23" t="str">
        <f t="shared" si="66"/>
        <v/>
      </c>
      <c r="M751" s="24" t="str">
        <f t="shared" si="67"/>
        <v/>
      </c>
      <c r="N751" s="15" t="str">
        <f t="shared" si="68"/>
        <v/>
      </c>
      <c r="O751" s="23" t="str">
        <f t="shared" si="69"/>
        <v/>
      </c>
      <c r="P751" s="23" t="str">
        <f>IF(B751="","",
IF(NOT(ISNUMBER(H751)),"Vắng",
IF(C751=1,IF(INDEX(Source!$A$1:$Q$1000,MATCH('Chi tiết'!B751,Source!$B$1:$B$1000,0),16)&lt;'Báo cáo'!$C$5,"Đi làm","Chốt trễ"),
IF(AND(C751=2,O751="Chốt trễ"),IF(INDEX(Source!$A$1:$Q$1000,MATCH('Chi tiết'!B751,Source!$B$1:$B$1000,0)+1,16)&lt;'Báo cáo'!$C$5,"Đi làm","Chốt trễ"),
IF(AND(C751=12,O751="Đi làm"),IF(INDEX(Source!$A$1:$Q$1000,MATCH('Chi tiết'!B751,Source!$B$1:$B$1000,0)+COUNTIFS(Source!$B$1:$B$1000,B751,Source!$Q$1:$Q$1000,"Sáng"),16)&lt;'Báo cáo'!$C$5,"Đi làm","Chốt trễ"),IF(O751="Chốt trễ",IF(INDEX(Source!$A$1:$Q$1000,MATCH('Chi tiết'!B751,Source!$B$1:$B$1000,0)+1,16)&lt;'Báo cáo'!$C$5,"Đi làm","Chốt trễ"),IF(INDEX(Source!$A$1:$Q$1000,MATCH('Chi tiết'!B751,Source!$B$1:$B$1000,0)+COUNTIFS(Source!$B$1:$B$1000,B751,Source!$Q$1:$Q$1000,"Sáng"),16)&lt;'Báo cáo'!$C$5,"Đi làm","Chốt trễ")))))))</f>
        <v/>
      </c>
      <c r="Q751" s="23" t="str">
        <f t="shared" si="70"/>
        <v/>
      </c>
      <c r="R751" s="14" t="str">
        <f t="shared" si="71"/>
        <v/>
      </c>
      <c r="S751" t="str">
        <f>IF(OR(_xlfn.NUMBERVALUE(E751)&gt;='Báo cáo'!$C$6,_xlfn.NUMBERVALUE(I751)&gt;='Báo cáo'!$C$6),CONCATENATE(_xlfn.NUMBERVALUE(E751),"/",_xlfn.NUMBERVALUE(I751)),"")</f>
        <v/>
      </c>
      <c r="T751" t="str">
        <f>IF(Q751="Vắng","",IF(M751&lt;='Báo cáo'!$C$7,M751,""))</f>
        <v/>
      </c>
      <c r="U751" t="str">
        <f ca="1">IF(COUNTIFS(Source!$B$1:$B$1000,'Chi tiết'!B751,Source!$S$1:$S$1000,"Có")=0,"",INDEX(Source!$A$1:$S$1000,MATCH('Chi tiết'!B751,Source!$B$1:$B$1000,0)-1+MATCH("Có",INDIRECT("Source!S"&amp;MATCH('Chi tiết'!B751,Source!$B$1:$B$1000,0)&amp;":S"&amp;MATCH('Chi tiết'!B751,Source!$B$1:$B$1000,0)+COUNTIF(Source!$B$1:$B$1000,'Chi tiết'!B751)),0),1))</f>
        <v/>
      </c>
      <c r="V751" s="2" t="str">
        <f>IF(B749="","",IF(N751&lt;='Báo cáo'!$C$9,N751,""))</f>
        <v/>
      </c>
    </row>
    <row r="752" spans="1:22" x14ac:dyDescent="0.25">
      <c r="A752" t="str">
        <v/>
      </c>
      <c r="B752" t="str">
        <v/>
      </c>
      <c r="C752" s="21" t="str">
        <v/>
      </c>
      <c r="D752" s="21" t="str">
        <v/>
      </c>
      <c r="E752" s="21" t="str">
        <v/>
      </c>
      <c r="F752" s="21" t="str">
        <v/>
      </c>
      <c r="G752" s="21" t="str">
        <v/>
      </c>
      <c r="H752" s="21" t="str">
        <v/>
      </c>
      <c r="I752" s="21" t="str">
        <v/>
      </c>
      <c r="J752" s="21" t="str">
        <v/>
      </c>
      <c r="K752" s="21" t="str">
        <v/>
      </c>
      <c r="L752" s="23" t="str">
        <f t="shared" si="66"/>
        <v/>
      </c>
      <c r="M752" s="24" t="str">
        <f t="shared" si="67"/>
        <v/>
      </c>
      <c r="N752" s="15" t="str">
        <f t="shared" si="68"/>
        <v/>
      </c>
      <c r="O752" s="23" t="str">
        <f t="shared" si="69"/>
        <v/>
      </c>
      <c r="P752" s="23" t="str">
        <f>IF(B752="","",
IF(NOT(ISNUMBER(H752)),"Vắng",
IF(C752=1,IF(INDEX(Source!$A$1:$Q$1000,MATCH('Chi tiết'!B752,Source!$B$1:$B$1000,0),16)&lt;'Báo cáo'!$C$5,"Đi làm","Chốt trễ"),
IF(AND(C752=2,O752="Chốt trễ"),IF(INDEX(Source!$A$1:$Q$1000,MATCH('Chi tiết'!B752,Source!$B$1:$B$1000,0)+1,16)&lt;'Báo cáo'!$C$5,"Đi làm","Chốt trễ"),
IF(AND(C752=12,O752="Đi làm"),IF(INDEX(Source!$A$1:$Q$1000,MATCH('Chi tiết'!B752,Source!$B$1:$B$1000,0)+COUNTIFS(Source!$B$1:$B$1000,B752,Source!$Q$1:$Q$1000,"Sáng"),16)&lt;'Báo cáo'!$C$5,"Đi làm","Chốt trễ"),IF(O752="Chốt trễ",IF(INDEX(Source!$A$1:$Q$1000,MATCH('Chi tiết'!B752,Source!$B$1:$B$1000,0)+1,16)&lt;'Báo cáo'!$C$5,"Đi làm","Chốt trễ"),IF(INDEX(Source!$A$1:$Q$1000,MATCH('Chi tiết'!B752,Source!$B$1:$B$1000,0)+COUNTIFS(Source!$B$1:$B$1000,B752,Source!$Q$1:$Q$1000,"Sáng"),16)&lt;'Báo cáo'!$C$5,"Đi làm","Chốt trễ")))))))</f>
        <v/>
      </c>
      <c r="Q752" s="23" t="str">
        <f t="shared" si="70"/>
        <v/>
      </c>
      <c r="R752" s="14" t="str">
        <f t="shared" si="71"/>
        <v/>
      </c>
      <c r="S752" t="str">
        <f>IF(OR(_xlfn.NUMBERVALUE(E752)&gt;='Báo cáo'!$C$6,_xlfn.NUMBERVALUE(I752)&gt;='Báo cáo'!$C$6),CONCATENATE(_xlfn.NUMBERVALUE(E752),"/",_xlfn.NUMBERVALUE(I752)),"")</f>
        <v/>
      </c>
      <c r="T752" t="str">
        <f>IF(Q752="Vắng","",IF(M752&lt;='Báo cáo'!$C$7,M752,""))</f>
        <v/>
      </c>
      <c r="U752" t="str">
        <f ca="1">IF(COUNTIFS(Source!$B$1:$B$1000,'Chi tiết'!B752,Source!$S$1:$S$1000,"Có")=0,"",INDEX(Source!$A$1:$S$1000,MATCH('Chi tiết'!B752,Source!$B$1:$B$1000,0)-1+MATCH("Có",INDIRECT("Source!S"&amp;MATCH('Chi tiết'!B752,Source!$B$1:$B$1000,0)&amp;":S"&amp;MATCH('Chi tiết'!B752,Source!$B$1:$B$1000,0)+COUNTIF(Source!$B$1:$B$1000,'Chi tiết'!B752)),0),1))</f>
        <v/>
      </c>
      <c r="V752" s="2" t="str">
        <f>IF(B750="","",IF(N752&lt;='Báo cáo'!$C$9,N752,""))</f>
        <v/>
      </c>
    </row>
    <row r="753" spans="1:22" x14ac:dyDescent="0.25">
      <c r="A753" t="str">
        <v/>
      </c>
      <c r="B753" t="str">
        <v/>
      </c>
      <c r="C753" s="21" t="str">
        <v/>
      </c>
      <c r="D753" s="21" t="str">
        <v/>
      </c>
      <c r="E753" s="21" t="str">
        <v/>
      </c>
      <c r="F753" s="21" t="str">
        <v/>
      </c>
      <c r="G753" s="21" t="str">
        <v/>
      </c>
      <c r="H753" s="21" t="str">
        <v/>
      </c>
      <c r="I753" s="21" t="str">
        <v/>
      </c>
      <c r="J753" s="21" t="str">
        <v/>
      </c>
      <c r="K753" s="21" t="str">
        <v/>
      </c>
      <c r="L753" s="23" t="str">
        <f t="shared" si="66"/>
        <v/>
      </c>
      <c r="M753" s="24" t="str">
        <f t="shared" si="67"/>
        <v/>
      </c>
      <c r="N753" s="15" t="str">
        <f t="shared" si="68"/>
        <v/>
      </c>
      <c r="O753" s="23" t="str">
        <f t="shared" si="69"/>
        <v/>
      </c>
      <c r="P753" s="23" t="str">
        <f>IF(B753="","",
IF(NOT(ISNUMBER(H753)),"Vắng",
IF(C753=1,IF(INDEX(Source!$A$1:$Q$1000,MATCH('Chi tiết'!B753,Source!$B$1:$B$1000,0),16)&lt;'Báo cáo'!$C$5,"Đi làm","Chốt trễ"),
IF(AND(C753=2,O753="Chốt trễ"),IF(INDEX(Source!$A$1:$Q$1000,MATCH('Chi tiết'!B753,Source!$B$1:$B$1000,0)+1,16)&lt;'Báo cáo'!$C$5,"Đi làm","Chốt trễ"),
IF(AND(C753=12,O753="Đi làm"),IF(INDEX(Source!$A$1:$Q$1000,MATCH('Chi tiết'!B753,Source!$B$1:$B$1000,0)+COUNTIFS(Source!$B$1:$B$1000,B753,Source!$Q$1:$Q$1000,"Sáng"),16)&lt;'Báo cáo'!$C$5,"Đi làm","Chốt trễ"),IF(O753="Chốt trễ",IF(INDEX(Source!$A$1:$Q$1000,MATCH('Chi tiết'!B753,Source!$B$1:$B$1000,0)+1,16)&lt;'Báo cáo'!$C$5,"Đi làm","Chốt trễ"),IF(INDEX(Source!$A$1:$Q$1000,MATCH('Chi tiết'!B753,Source!$B$1:$B$1000,0)+COUNTIFS(Source!$B$1:$B$1000,B753,Source!$Q$1:$Q$1000,"Sáng"),16)&lt;'Báo cáo'!$C$5,"Đi làm","Chốt trễ")))))))</f>
        <v/>
      </c>
      <c r="Q753" s="23" t="str">
        <f t="shared" si="70"/>
        <v/>
      </c>
      <c r="R753" s="14" t="str">
        <f t="shared" si="71"/>
        <v/>
      </c>
      <c r="S753" t="str">
        <f>IF(OR(_xlfn.NUMBERVALUE(E753)&gt;='Báo cáo'!$C$6,_xlfn.NUMBERVALUE(I753)&gt;='Báo cáo'!$C$6),CONCATENATE(_xlfn.NUMBERVALUE(E753),"/",_xlfn.NUMBERVALUE(I753)),"")</f>
        <v/>
      </c>
      <c r="T753" t="str">
        <f>IF(Q753="Vắng","",IF(M753&lt;='Báo cáo'!$C$7,M753,""))</f>
        <v/>
      </c>
      <c r="U753" t="str">
        <f ca="1">IF(COUNTIFS(Source!$B$1:$B$1000,'Chi tiết'!B753,Source!$S$1:$S$1000,"Có")=0,"",INDEX(Source!$A$1:$S$1000,MATCH('Chi tiết'!B753,Source!$B$1:$B$1000,0)-1+MATCH("Có",INDIRECT("Source!S"&amp;MATCH('Chi tiết'!B753,Source!$B$1:$B$1000,0)&amp;":S"&amp;MATCH('Chi tiết'!B753,Source!$B$1:$B$1000,0)+COUNTIF(Source!$B$1:$B$1000,'Chi tiết'!B753)),0),1))</f>
        <v/>
      </c>
      <c r="V753" s="2" t="str">
        <f>IF(B751="","",IF(N753&lt;='Báo cáo'!$C$9,N753,""))</f>
        <v/>
      </c>
    </row>
    <row r="754" spans="1:22" x14ac:dyDescent="0.25">
      <c r="A754" t="str">
        <v/>
      </c>
      <c r="B754" t="str">
        <v/>
      </c>
      <c r="C754" s="21" t="str">
        <v/>
      </c>
      <c r="D754" s="21" t="str">
        <v/>
      </c>
      <c r="E754" s="21" t="str">
        <v/>
      </c>
      <c r="F754" s="21" t="str">
        <v/>
      </c>
      <c r="G754" s="21" t="str">
        <v/>
      </c>
      <c r="H754" s="21" t="str">
        <v/>
      </c>
      <c r="I754" s="21" t="str">
        <v/>
      </c>
      <c r="J754" s="21" t="str">
        <v/>
      </c>
      <c r="K754" s="21" t="str">
        <v/>
      </c>
      <c r="L754" s="23" t="str">
        <f t="shared" si="66"/>
        <v/>
      </c>
      <c r="M754" s="24" t="str">
        <f t="shared" si="67"/>
        <v/>
      </c>
      <c r="N754" s="15" t="str">
        <f t="shared" si="68"/>
        <v/>
      </c>
      <c r="O754" s="23" t="str">
        <f t="shared" si="69"/>
        <v/>
      </c>
      <c r="P754" s="23" t="str">
        <f>IF(B754="","",
IF(NOT(ISNUMBER(H754)),"Vắng",
IF(C754=1,IF(INDEX(Source!$A$1:$Q$1000,MATCH('Chi tiết'!B754,Source!$B$1:$B$1000,0),16)&lt;'Báo cáo'!$C$5,"Đi làm","Chốt trễ"),
IF(AND(C754=2,O754="Chốt trễ"),IF(INDEX(Source!$A$1:$Q$1000,MATCH('Chi tiết'!B754,Source!$B$1:$B$1000,0)+1,16)&lt;'Báo cáo'!$C$5,"Đi làm","Chốt trễ"),
IF(AND(C754=12,O754="Đi làm"),IF(INDEX(Source!$A$1:$Q$1000,MATCH('Chi tiết'!B754,Source!$B$1:$B$1000,0)+COUNTIFS(Source!$B$1:$B$1000,B754,Source!$Q$1:$Q$1000,"Sáng"),16)&lt;'Báo cáo'!$C$5,"Đi làm","Chốt trễ"),IF(O754="Chốt trễ",IF(INDEX(Source!$A$1:$Q$1000,MATCH('Chi tiết'!B754,Source!$B$1:$B$1000,0)+1,16)&lt;'Báo cáo'!$C$5,"Đi làm","Chốt trễ"),IF(INDEX(Source!$A$1:$Q$1000,MATCH('Chi tiết'!B754,Source!$B$1:$B$1000,0)+COUNTIFS(Source!$B$1:$B$1000,B754,Source!$Q$1:$Q$1000,"Sáng"),16)&lt;'Báo cáo'!$C$5,"Đi làm","Chốt trễ")))))))</f>
        <v/>
      </c>
      <c r="Q754" s="23" t="str">
        <f t="shared" si="70"/>
        <v/>
      </c>
      <c r="R754" s="14" t="str">
        <f t="shared" si="71"/>
        <v/>
      </c>
      <c r="S754" t="str">
        <f>IF(OR(_xlfn.NUMBERVALUE(E754)&gt;='Báo cáo'!$C$6,_xlfn.NUMBERVALUE(I754)&gt;='Báo cáo'!$C$6),CONCATENATE(_xlfn.NUMBERVALUE(E754),"/",_xlfn.NUMBERVALUE(I754)),"")</f>
        <v/>
      </c>
      <c r="T754" t="str">
        <f>IF(Q754="Vắng","",IF(M754&lt;='Báo cáo'!$C$7,M754,""))</f>
        <v/>
      </c>
      <c r="U754" t="str">
        <f ca="1">IF(COUNTIFS(Source!$B$1:$B$1000,'Chi tiết'!B754,Source!$S$1:$S$1000,"Có")=0,"",INDEX(Source!$A$1:$S$1000,MATCH('Chi tiết'!B754,Source!$B$1:$B$1000,0)-1+MATCH("Có",INDIRECT("Source!S"&amp;MATCH('Chi tiết'!B754,Source!$B$1:$B$1000,0)&amp;":S"&amp;MATCH('Chi tiết'!B754,Source!$B$1:$B$1000,0)+COUNTIF(Source!$B$1:$B$1000,'Chi tiết'!B754)),0),1))</f>
        <v/>
      </c>
      <c r="V754" s="2" t="str">
        <f>IF(B752="","",IF(N754&lt;='Báo cáo'!$C$9,N754,""))</f>
        <v/>
      </c>
    </row>
    <row r="755" spans="1:22" x14ac:dyDescent="0.25">
      <c r="A755" t="str">
        <v/>
      </c>
      <c r="B755" t="str">
        <v/>
      </c>
      <c r="C755" s="21" t="str">
        <v/>
      </c>
      <c r="D755" s="21" t="str">
        <v/>
      </c>
      <c r="E755" s="21" t="str">
        <v/>
      </c>
      <c r="F755" s="21" t="str">
        <v/>
      </c>
      <c r="G755" s="21" t="str">
        <v/>
      </c>
      <c r="H755" s="21" t="str">
        <v/>
      </c>
      <c r="I755" s="21" t="str">
        <v/>
      </c>
      <c r="J755" s="21" t="str">
        <v/>
      </c>
      <c r="K755" s="21" t="str">
        <v/>
      </c>
      <c r="L755" s="23" t="str">
        <f t="shared" si="66"/>
        <v/>
      </c>
      <c r="M755" s="24" t="str">
        <f t="shared" si="67"/>
        <v/>
      </c>
      <c r="N755" s="15" t="str">
        <f t="shared" si="68"/>
        <v/>
      </c>
      <c r="O755" s="23" t="str">
        <f t="shared" si="69"/>
        <v/>
      </c>
      <c r="P755" s="23" t="str">
        <f>IF(B755="","",
IF(NOT(ISNUMBER(H755)),"Vắng",
IF(C755=1,IF(INDEX(Source!$A$1:$Q$1000,MATCH('Chi tiết'!B755,Source!$B$1:$B$1000,0),16)&lt;'Báo cáo'!$C$5,"Đi làm","Chốt trễ"),
IF(AND(C755=2,O755="Chốt trễ"),IF(INDEX(Source!$A$1:$Q$1000,MATCH('Chi tiết'!B755,Source!$B$1:$B$1000,0)+1,16)&lt;'Báo cáo'!$C$5,"Đi làm","Chốt trễ"),
IF(AND(C755=12,O755="Đi làm"),IF(INDEX(Source!$A$1:$Q$1000,MATCH('Chi tiết'!B755,Source!$B$1:$B$1000,0)+COUNTIFS(Source!$B$1:$B$1000,B755,Source!$Q$1:$Q$1000,"Sáng"),16)&lt;'Báo cáo'!$C$5,"Đi làm","Chốt trễ"),IF(O755="Chốt trễ",IF(INDEX(Source!$A$1:$Q$1000,MATCH('Chi tiết'!B755,Source!$B$1:$B$1000,0)+1,16)&lt;'Báo cáo'!$C$5,"Đi làm","Chốt trễ"),IF(INDEX(Source!$A$1:$Q$1000,MATCH('Chi tiết'!B755,Source!$B$1:$B$1000,0)+COUNTIFS(Source!$B$1:$B$1000,B755,Source!$Q$1:$Q$1000,"Sáng"),16)&lt;'Báo cáo'!$C$5,"Đi làm","Chốt trễ")))))))</f>
        <v/>
      </c>
      <c r="Q755" s="23" t="str">
        <f t="shared" si="70"/>
        <v/>
      </c>
      <c r="R755" s="14" t="str">
        <f t="shared" si="71"/>
        <v/>
      </c>
      <c r="S755" t="str">
        <f>IF(OR(_xlfn.NUMBERVALUE(E755)&gt;='Báo cáo'!$C$6,_xlfn.NUMBERVALUE(I755)&gt;='Báo cáo'!$C$6),CONCATENATE(_xlfn.NUMBERVALUE(E755),"/",_xlfn.NUMBERVALUE(I755)),"")</f>
        <v/>
      </c>
      <c r="T755" t="str">
        <f>IF(Q755="Vắng","",IF(M755&lt;='Báo cáo'!$C$7,M755,""))</f>
        <v/>
      </c>
      <c r="U755" t="str">
        <f ca="1">IF(COUNTIFS(Source!$B$1:$B$1000,'Chi tiết'!B755,Source!$S$1:$S$1000,"Có")=0,"",INDEX(Source!$A$1:$S$1000,MATCH('Chi tiết'!B755,Source!$B$1:$B$1000,0)-1+MATCH("Có",INDIRECT("Source!S"&amp;MATCH('Chi tiết'!B755,Source!$B$1:$B$1000,0)&amp;":S"&amp;MATCH('Chi tiết'!B755,Source!$B$1:$B$1000,0)+COUNTIF(Source!$B$1:$B$1000,'Chi tiết'!B755)),0),1))</f>
        <v/>
      </c>
      <c r="V755" s="2" t="str">
        <f>IF(B753="","",IF(N755&lt;='Báo cáo'!$C$9,N755,""))</f>
        <v/>
      </c>
    </row>
    <row r="756" spans="1:22" x14ac:dyDescent="0.25">
      <c r="A756" t="str">
        <v/>
      </c>
      <c r="B756" t="str">
        <v/>
      </c>
      <c r="C756" s="21" t="str">
        <v/>
      </c>
      <c r="D756" s="21" t="str">
        <v/>
      </c>
      <c r="E756" s="21" t="str">
        <v/>
      </c>
      <c r="F756" s="21" t="str">
        <v/>
      </c>
      <c r="G756" s="21" t="str">
        <v/>
      </c>
      <c r="H756" s="21" t="str">
        <v/>
      </c>
      <c r="I756" s="21" t="str">
        <v/>
      </c>
      <c r="J756" s="21" t="str">
        <v/>
      </c>
      <c r="K756" s="21" t="str">
        <v/>
      </c>
      <c r="L756" s="23" t="str">
        <f t="shared" si="66"/>
        <v/>
      </c>
      <c r="M756" s="24" t="str">
        <f t="shared" si="67"/>
        <v/>
      </c>
      <c r="N756" s="15" t="str">
        <f t="shared" si="68"/>
        <v/>
      </c>
      <c r="O756" s="23" t="str">
        <f t="shared" si="69"/>
        <v/>
      </c>
      <c r="P756" s="23" t="str">
        <f>IF(B756="","",
IF(NOT(ISNUMBER(H756)),"Vắng",
IF(C756=1,IF(INDEX(Source!$A$1:$Q$1000,MATCH('Chi tiết'!B756,Source!$B$1:$B$1000,0),16)&lt;'Báo cáo'!$C$5,"Đi làm","Chốt trễ"),
IF(AND(C756=2,O756="Chốt trễ"),IF(INDEX(Source!$A$1:$Q$1000,MATCH('Chi tiết'!B756,Source!$B$1:$B$1000,0)+1,16)&lt;'Báo cáo'!$C$5,"Đi làm","Chốt trễ"),
IF(AND(C756=12,O756="Đi làm"),IF(INDEX(Source!$A$1:$Q$1000,MATCH('Chi tiết'!B756,Source!$B$1:$B$1000,0)+COUNTIFS(Source!$B$1:$B$1000,B756,Source!$Q$1:$Q$1000,"Sáng"),16)&lt;'Báo cáo'!$C$5,"Đi làm","Chốt trễ"),IF(O756="Chốt trễ",IF(INDEX(Source!$A$1:$Q$1000,MATCH('Chi tiết'!B756,Source!$B$1:$B$1000,0)+1,16)&lt;'Báo cáo'!$C$5,"Đi làm","Chốt trễ"),IF(INDEX(Source!$A$1:$Q$1000,MATCH('Chi tiết'!B756,Source!$B$1:$B$1000,0)+COUNTIFS(Source!$B$1:$B$1000,B756,Source!$Q$1:$Q$1000,"Sáng"),16)&lt;'Báo cáo'!$C$5,"Đi làm","Chốt trễ")))))))</f>
        <v/>
      </c>
      <c r="Q756" s="23" t="str">
        <f t="shared" si="70"/>
        <v/>
      </c>
      <c r="R756" s="14" t="str">
        <f t="shared" si="71"/>
        <v/>
      </c>
      <c r="S756" t="str">
        <f>IF(OR(_xlfn.NUMBERVALUE(E756)&gt;='Báo cáo'!$C$6,_xlfn.NUMBERVALUE(I756)&gt;='Báo cáo'!$C$6),CONCATENATE(_xlfn.NUMBERVALUE(E756),"/",_xlfn.NUMBERVALUE(I756)),"")</f>
        <v/>
      </c>
      <c r="T756" t="str">
        <f>IF(Q756="Vắng","",IF(M756&lt;='Báo cáo'!$C$7,M756,""))</f>
        <v/>
      </c>
      <c r="U756" t="str">
        <f ca="1">IF(COUNTIFS(Source!$B$1:$B$1000,'Chi tiết'!B756,Source!$S$1:$S$1000,"Có")=0,"",INDEX(Source!$A$1:$S$1000,MATCH('Chi tiết'!B756,Source!$B$1:$B$1000,0)-1+MATCH("Có",INDIRECT("Source!S"&amp;MATCH('Chi tiết'!B756,Source!$B$1:$B$1000,0)&amp;":S"&amp;MATCH('Chi tiết'!B756,Source!$B$1:$B$1000,0)+COUNTIF(Source!$B$1:$B$1000,'Chi tiết'!B756)),0),1))</f>
        <v/>
      </c>
      <c r="V756" s="2" t="str">
        <f>IF(B754="","",IF(N756&lt;='Báo cáo'!$C$9,N756,""))</f>
        <v/>
      </c>
    </row>
    <row r="757" spans="1:22" x14ac:dyDescent="0.25">
      <c r="A757" t="str">
        <v/>
      </c>
      <c r="B757" t="str">
        <v/>
      </c>
      <c r="C757" s="21" t="str">
        <v/>
      </c>
      <c r="D757" s="21" t="str">
        <v/>
      </c>
      <c r="E757" s="21" t="str">
        <v/>
      </c>
      <c r="F757" s="21" t="str">
        <v/>
      </c>
      <c r="G757" s="21" t="str">
        <v/>
      </c>
      <c r="H757" s="21" t="str">
        <v/>
      </c>
      <c r="I757" s="21" t="str">
        <v/>
      </c>
      <c r="J757" s="21" t="str">
        <v/>
      </c>
      <c r="K757" s="21" t="str">
        <v/>
      </c>
      <c r="L757" s="23" t="str">
        <f t="shared" si="66"/>
        <v/>
      </c>
      <c r="M757" s="24" t="str">
        <f t="shared" si="67"/>
        <v/>
      </c>
      <c r="N757" s="15" t="str">
        <f t="shared" si="68"/>
        <v/>
      </c>
      <c r="O757" s="23" t="str">
        <f t="shared" si="69"/>
        <v/>
      </c>
      <c r="P757" s="23" t="str">
        <f>IF(B757="","",
IF(NOT(ISNUMBER(H757)),"Vắng",
IF(C757=1,IF(INDEX(Source!$A$1:$Q$1000,MATCH('Chi tiết'!B757,Source!$B$1:$B$1000,0),16)&lt;'Báo cáo'!$C$5,"Đi làm","Chốt trễ"),
IF(AND(C757=2,O757="Chốt trễ"),IF(INDEX(Source!$A$1:$Q$1000,MATCH('Chi tiết'!B757,Source!$B$1:$B$1000,0)+1,16)&lt;'Báo cáo'!$C$5,"Đi làm","Chốt trễ"),
IF(AND(C757=12,O757="Đi làm"),IF(INDEX(Source!$A$1:$Q$1000,MATCH('Chi tiết'!B757,Source!$B$1:$B$1000,0)+COUNTIFS(Source!$B$1:$B$1000,B757,Source!$Q$1:$Q$1000,"Sáng"),16)&lt;'Báo cáo'!$C$5,"Đi làm","Chốt trễ"),IF(O757="Chốt trễ",IF(INDEX(Source!$A$1:$Q$1000,MATCH('Chi tiết'!B757,Source!$B$1:$B$1000,0)+1,16)&lt;'Báo cáo'!$C$5,"Đi làm","Chốt trễ"),IF(INDEX(Source!$A$1:$Q$1000,MATCH('Chi tiết'!B757,Source!$B$1:$B$1000,0)+COUNTIFS(Source!$B$1:$B$1000,B757,Source!$Q$1:$Q$1000,"Sáng"),16)&lt;'Báo cáo'!$C$5,"Đi làm","Chốt trễ")))))))</f>
        <v/>
      </c>
      <c r="Q757" s="23" t="str">
        <f t="shared" si="70"/>
        <v/>
      </c>
      <c r="R757" s="14" t="str">
        <f t="shared" si="71"/>
        <v/>
      </c>
      <c r="S757" t="str">
        <f>IF(OR(_xlfn.NUMBERVALUE(E757)&gt;='Báo cáo'!$C$6,_xlfn.NUMBERVALUE(I757)&gt;='Báo cáo'!$C$6),CONCATENATE(_xlfn.NUMBERVALUE(E757),"/",_xlfn.NUMBERVALUE(I757)),"")</f>
        <v/>
      </c>
      <c r="T757" t="str">
        <f>IF(Q757="Vắng","",IF(M757&lt;='Báo cáo'!$C$7,M757,""))</f>
        <v/>
      </c>
      <c r="U757" t="str">
        <f ca="1">IF(COUNTIFS(Source!$B$1:$B$1000,'Chi tiết'!B757,Source!$S$1:$S$1000,"Có")=0,"",INDEX(Source!$A$1:$S$1000,MATCH('Chi tiết'!B757,Source!$B$1:$B$1000,0)-1+MATCH("Có",INDIRECT("Source!S"&amp;MATCH('Chi tiết'!B757,Source!$B$1:$B$1000,0)&amp;":S"&amp;MATCH('Chi tiết'!B757,Source!$B$1:$B$1000,0)+COUNTIF(Source!$B$1:$B$1000,'Chi tiết'!B757)),0),1))</f>
        <v/>
      </c>
      <c r="V757" s="2" t="str">
        <f>IF(B755="","",IF(N757&lt;='Báo cáo'!$C$9,N757,""))</f>
        <v/>
      </c>
    </row>
    <row r="758" spans="1:22" x14ac:dyDescent="0.25">
      <c r="A758" t="str">
        <v/>
      </c>
      <c r="B758" t="str">
        <v/>
      </c>
      <c r="C758" s="21" t="str">
        <v/>
      </c>
      <c r="D758" s="21" t="str">
        <v/>
      </c>
      <c r="E758" s="21" t="str">
        <v/>
      </c>
      <c r="F758" s="21" t="str">
        <v/>
      </c>
      <c r="G758" s="21" t="str">
        <v/>
      </c>
      <c r="H758" s="21" t="str">
        <v/>
      </c>
      <c r="I758" s="21" t="str">
        <v/>
      </c>
      <c r="J758" s="21" t="str">
        <v/>
      </c>
      <c r="K758" s="21" t="str">
        <v/>
      </c>
      <c r="L758" s="23" t="str">
        <f t="shared" si="66"/>
        <v/>
      </c>
      <c r="M758" s="24" t="str">
        <f t="shared" si="67"/>
        <v/>
      </c>
      <c r="N758" s="15" t="str">
        <f t="shared" si="68"/>
        <v/>
      </c>
      <c r="O758" s="23" t="str">
        <f t="shared" si="69"/>
        <v/>
      </c>
      <c r="P758" s="23" t="str">
        <f>IF(B758="","",
IF(NOT(ISNUMBER(H758)),"Vắng",
IF(C758=1,IF(INDEX(Source!$A$1:$Q$1000,MATCH('Chi tiết'!B758,Source!$B$1:$B$1000,0),16)&lt;'Báo cáo'!$C$5,"Đi làm","Chốt trễ"),
IF(AND(C758=2,O758="Chốt trễ"),IF(INDEX(Source!$A$1:$Q$1000,MATCH('Chi tiết'!B758,Source!$B$1:$B$1000,0)+1,16)&lt;'Báo cáo'!$C$5,"Đi làm","Chốt trễ"),
IF(AND(C758=12,O758="Đi làm"),IF(INDEX(Source!$A$1:$Q$1000,MATCH('Chi tiết'!B758,Source!$B$1:$B$1000,0)+COUNTIFS(Source!$B$1:$B$1000,B758,Source!$Q$1:$Q$1000,"Sáng"),16)&lt;'Báo cáo'!$C$5,"Đi làm","Chốt trễ"),IF(O758="Chốt trễ",IF(INDEX(Source!$A$1:$Q$1000,MATCH('Chi tiết'!B758,Source!$B$1:$B$1000,0)+1,16)&lt;'Báo cáo'!$C$5,"Đi làm","Chốt trễ"),IF(INDEX(Source!$A$1:$Q$1000,MATCH('Chi tiết'!B758,Source!$B$1:$B$1000,0)+COUNTIFS(Source!$B$1:$B$1000,B758,Source!$Q$1:$Q$1000,"Sáng"),16)&lt;'Báo cáo'!$C$5,"Đi làm","Chốt trễ")))))))</f>
        <v/>
      </c>
      <c r="Q758" s="23" t="str">
        <f t="shared" si="70"/>
        <v/>
      </c>
      <c r="R758" s="14" t="str">
        <f t="shared" si="71"/>
        <v/>
      </c>
      <c r="S758" t="str">
        <f>IF(OR(_xlfn.NUMBERVALUE(E758)&gt;='Báo cáo'!$C$6,_xlfn.NUMBERVALUE(I758)&gt;='Báo cáo'!$C$6),CONCATENATE(_xlfn.NUMBERVALUE(E758),"/",_xlfn.NUMBERVALUE(I758)),"")</f>
        <v/>
      </c>
      <c r="T758" t="str">
        <f>IF(Q758="Vắng","",IF(M758&lt;='Báo cáo'!$C$7,M758,""))</f>
        <v/>
      </c>
      <c r="U758" t="str">
        <f ca="1">IF(COUNTIFS(Source!$B$1:$B$1000,'Chi tiết'!B758,Source!$S$1:$S$1000,"Có")=0,"",INDEX(Source!$A$1:$S$1000,MATCH('Chi tiết'!B758,Source!$B$1:$B$1000,0)-1+MATCH("Có",INDIRECT("Source!S"&amp;MATCH('Chi tiết'!B758,Source!$B$1:$B$1000,0)&amp;":S"&amp;MATCH('Chi tiết'!B758,Source!$B$1:$B$1000,0)+COUNTIF(Source!$B$1:$B$1000,'Chi tiết'!B758)),0),1))</f>
        <v/>
      </c>
      <c r="V758" s="2" t="str">
        <f>IF(B756="","",IF(N758&lt;='Báo cáo'!$C$9,N758,""))</f>
        <v/>
      </c>
    </row>
    <row r="759" spans="1:22" x14ac:dyDescent="0.25">
      <c r="A759" t="str">
        <v/>
      </c>
      <c r="B759" t="str">
        <v/>
      </c>
      <c r="C759" s="21" t="str">
        <v/>
      </c>
      <c r="D759" s="21" t="str">
        <v/>
      </c>
      <c r="E759" s="21" t="str">
        <v/>
      </c>
      <c r="F759" s="21" t="str">
        <v/>
      </c>
      <c r="G759" s="21" t="str">
        <v/>
      </c>
      <c r="H759" s="21" t="str">
        <v/>
      </c>
      <c r="I759" s="21" t="str">
        <v/>
      </c>
      <c r="J759" s="21" t="str">
        <v/>
      </c>
      <c r="K759" s="21" t="str">
        <v/>
      </c>
      <c r="L759" s="23" t="str">
        <f t="shared" si="66"/>
        <v/>
      </c>
      <c r="M759" s="24" t="str">
        <f t="shared" si="67"/>
        <v/>
      </c>
      <c r="N759" s="15" t="str">
        <f t="shared" si="68"/>
        <v/>
      </c>
      <c r="O759" s="23" t="str">
        <f t="shared" si="69"/>
        <v/>
      </c>
      <c r="P759" s="23" t="str">
        <f>IF(B759="","",
IF(NOT(ISNUMBER(H759)),"Vắng",
IF(C759=1,IF(INDEX(Source!$A$1:$Q$1000,MATCH('Chi tiết'!B759,Source!$B$1:$B$1000,0),16)&lt;'Báo cáo'!$C$5,"Đi làm","Chốt trễ"),
IF(AND(C759=2,O759="Chốt trễ"),IF(INDEX(Source!$A$1:$Q$1000,MATCH('Chi tiết'!B759,Source!$B$1:$B$1000,0)+1,16)&lt;'Báo cáo'!$C$5,"Đi làm","Chốt trễ"),
IF(AND(C759=12,O759="Đi làm"),IF(INDEX(Source!$A$1:$Q$1000,MATCH('Chi tiết'!B759,Source!$B$1:$B$1000,0)+COUNTIFS(Source!$B$1:$B$1000,B759,Source!$Q$1:$Q$1000,"Sáng"),16)&lt;'Báo cáo'!$C$5,"Đi làm","Chốt trễ"),IF(O759="Chốt trễ",IF(INDEX(Source!$A$1:$Q$1000,MATCH('Chi tiết'!B759,Source!$B$1:$B$1000,0)+1,16)&lt;'Báo cáo'!$C$5,"Đi làm","Chốt trễ"),IF(INDEX(Source!$A$1:$Q$1000,MATCH('Chi tiết'!B759,Source!$B$1:$B$1000,0)+COUNTIFS(Source!$B$1:$B$1000,B759,Source!$Q$1:$Q$1000,"Sáng"),16)&lt;'Báo cáo'!$C$5,"Đi làm","Chốt trễ")))))))</f>
        <v/>
      </c>
      <c r="Q759" s="23" t="str">
        <f t="shared" si="70"/>
        <v/>
      </c>
      <c r="R759" s="14" t="str">
        <f t="shared" si="71"/>
        <v/>
      </c>
      <c r="S759" t="str">
        <f>IF(OR(_xlfn.NUMBERVALUE(E759)&gt;='Báo cáo'!$C$6,_xlfn.NUMBERVALUE(I759)&gt;='Báo cáo'!$C$6),CONCATENATE(_xlfn.NUMBERVALUE(E759),"/",_xlfn.NUMBERVALUE(I759)),"")</f>
        <v/>
      </c>
      <c r="T759" t="str">
        <f>IF(Q759="Vắng","",IF(M759&lt;='Báo cáo'!$C$7,M759,""))</f>
        <v/>
      </c>
      <c r="U759" t="str">
        <f ca="1">IF(COUNTIFS(Source!$B$1:$B$1000,'Chi tiết'!B759,Source!$S$1:$S$1000,"Có")=0,"",INDEX(Source!$A$1:$S$1000,MATCH('Chi tiết'!B759,Source!$B$1:$B$1000,0)-1+MATCH("Có",INDIRECT("Source!S"&amp;MATCH('Chi tiết'!B759,Source!$B$1:$B$1000,0)&amp;":S"&amp;MATCH('Chi tiết'!B759,Source!$B$1:$B$1000,0)+COUNTIF(Source!$B$1:$B$1000,'Chi tiết'!B759)),0),1))</f>
        <v/>
      </c>
      <c r="V759" s="2" t="str">
        <f>IF(B757="","",IF(N759&lt;='Báo cáo'!$C$9,N759,""))</f>
        <v/>
      </c>
    </row>
    <row r="760" spans="1:22" x14ac:dyDescent="0.25">
      <c r="A760" t="str">
        <v/>
      </c>
      <c r="B760" t="str">
        <v/>
      </c>
      <c r="C760" s="21" t="str">
        <v/>
      </c>
      <c r="D760" s="21" t="str">
        <v/>
      </c>
      <c r="E760" s="21" t="str">
        <v/>
      </c>
      <c r="F760" s="21" t="str">
        <v/>
      </c>
      <c r="G760" s="21" t="str">
        <v/>
      </c>
      <c r="H760" s="21" t="str">
        <v/>
      </c>
      <c r="I760" s="21" t="str">
        <v/>
      </c>
      <c r="J760" s="21" t="str">
        <v/>
      </c>
      <c r="K760" s="21" t="str">
        <v/>
      </c>
      <c r="L760" s="23" t="str">
        <f t="shared" si="66"/>
        <v/>
      </c>
      <c r="M760" s="24" t="str">
        <f t="shared" si="67"/>
        <v/>
      </c>
      <c r="N760" s="15" t="str">
        <f t="shared" si="68"/>
        <v/>
      </c>
      <c r="O760" s="23" t="str">
        <f t="shared" si="69"/>
        <v/>
      </c>
      <c r="P760" s="23" t="str">
        <f>IF(B760="","",
IF(NOT(ISNUMBER(H760)),"Vắng",
IF(C760=1,IF(INDEX(Source!$A$1:$Q$1000,MATCH('Chi tiết'!B760,Source!$B$1:$B$1000,0),16)&lt;'Báo cáo'!$C$5,"Đi làm","Chốt trễ"),
IF(AND(C760=2,O760="Chốt trễ"),IF(INDEX(Source!$A$1:$Q$1000,MATCH('Chi tiết'!B760,Source!$B$1:$B$1000,0)+1,16)&lt;'Báo cáo'!$C$5,"Đi làm","Chốt trễ"),
IF(AND(C760=12,O760="Đi làm"),IF(INDEX(Source!$A$1:$Q$1000,MATCH('Chi tiết'!B760,Source!$B$1:$B$1000,0)+COUNTIFS(Source!$B$1:$B$1000,B760,Source!$Q$1:$Q$1000,"Sáng"),16)&lt;'Báo cáo'!$C$5,"Đi làm","Chốt trễ"),IF(O760="Chốt trễ",IF(INDEX(Source!$A$1:$Q$1000,MATCH('Chi tiết'!B760,Source!$B$1:$B$1000,0)+1,16)&lt;'Báo cáo'!$C$5,"Đi làm","Chốt trễ"),IF(INDEX(Source!$A$1:$Q$1000,MATCH('Chi tiết'!B760,Source!$B$1:$B$1000,0)+COUNTIFS(Source!$B$1:$B$1000,B760,Source!$Q$1:$Q$1000,"Sáng"),16)&lt;'Báo cáo'!$C$5,"Đi làm","Chốt trễ")))))))</f>
        <v/>
      </c>
      <c r="Q760" s="23" t="str">
        <f t="shared" si="70"/>
        <v/>
      </c>
      <c r="R760" s="14" t="str">
        <f t="shared" si="71"/>
        <v/>
      </c>
      <c r="S760" t="str">
        <f>IF(OR(_xlfn.NUMBERVALUE(E760)&gt;='Báo cáo'!$C$6,_xlfn.NUMBERVALUE(I760)&gt;='Báo cáo'!$C$6),CONCATENATE(_xlfn.NUMBERVALUE(E760),"/",_xlfn.NUMBERVALUE(I760)),"")</f>
        <v/>
      </c>
      <c r="T760" t="str">
        <f>IF(Q760="Vắng","",IF(M760&lt;='Báo cáo'!$C$7,M760,""))</f>
        <v/>
      </c>
      <c r="U760" t="str">
        <f ca="1">IF(COUNTIFS(Source!$B$1:$B$1000,'Chi tiết'!B760,Source!$S$1:$S$1000,"Có")=0,"",INDEX(Source!$A$1:$S$1000,MATCH('Chi tiết'!B760,Source!$B$1:$B$1000,0)-1+MATCH("Có",INDIRECT("Source!S"&amp;MATCH('Chi tiết'!B760,Source!$B$1:$B$1000,0)&amp;":S"&amp;MATCH('Chi tiết'!B760,Source!$B$1:$B$1000,0)+COUNTIF(Source!$B$1:$B$1000,'Chi tiết'!B760)),0),1))</f>
        <v/>
      </c>
      <c r="V760" s="2" t="str">
        <f>IF(B758="","",IF(N760&lt;='Báo cáo'!$C$9,N760,""))</f>
        <v/>
      </c>
    </row>
    <row r="761" spans="1:22" x14ac:dyDescent="0.25">
      <c r="A761" t="str">
        <v/>
      </c>
      <c r="B761" t="str">
        <v/>
      </c>
      <c r="C761" s="21" t="str">
        <v/>
      </c>
      <c r="D761" s="21" t="str">
        <v/>
      </c>
      <c r="E761" s="21" t="str">
        <v/>
      </c>
      <c r="F761" s="21" t="str">
        <v/>
      </c>
      <c r="G761" s="21" t="str">
        <v/>
      </c>
      <c r="H761" s="21" t="str">
        <v/>
      </c>
      <c r="I761" s="21" t="str">
        <v/>
      </c>
      <c r="J761" s="21" t="str">
        <v/>
      </c>
      <c r="K761" s="21" t="str">
        <v/>
      </c>
      <c r="L761" s="23" t="str">
        <f t="shared" si="66"/>
        <v/>
      </c>
      <c r="M761" s="24" t="str">
        <f t="shared" si="67"/>
        <v/>
      </c>
      <c r="N761" s="15" t="str">
        <f t="shared" si="68"/>
        <v/>
      </c>
      <c r="O761" s="23" t="str">
        <f t="shared" si="69"/>
        <v/>
      </c>
      <c r="P761" s="23" t="str">
        <f>IF(B761="","",
IF(NOT(ISNUMBER(H761)),"Vắng",
IF(C761=1,IF(INDEX(Source!$A$1:$Q$1000,MATCH('Chi tiết'!B761,Source!$B$1:$B$1000,0),16)&lt;'Báo cáo'!$C$5,"Đi làm","Chốt trễ"),
IF(AND(C761=2,O761="Chốt trễ"),IF(INDEX(Source!$A$1:$Q$1000,MATCH('Chi tiết'!B761,Source!$B$1:$B$1000,0)+1,16)&lt;'Báo cáo'!$C$5,"Đi làm","Chốt trễ"),
IF(AND(C761=12,O761="Đi làm"),IF(INDEX(Source!$A$1:$Q$1000,MATCH('Chi tiết'!B761,Source!$B$1:$B$1000,0)+COUNTIFS(Source!$B$1:$B$1000,B761,Source!$Q$1:$Q$1000,"Sáng"),16)&lt;'Báo cáo'!$C$5,"Đi làm","Chốt trễ"),IF(O761="Chốt trễ",IF(INDEX(Source!$A$1:$Q$1000,MATCH('Chi tiết'!B761,Source!$B$1:$B$1000,0)+1,16)&lt;'Báo cáo'!$C$5,"Đi làm","Chốt trễ"),IF(INDEX(Source!$A$1:$Q$1000,MATCH('Chi tiết'!B761,Source!$B$1:$B$1000,0)+COUNTIFS(Source!$B$1:$B$1000,B761,Source!$Q$1:$Q$1000,"Sáng"),16)&lt;'Báo cáo'!$C$5,"Đi làm","Chốt trễ")))))))</f>
        <v/>
      </c>
      <c r="Q761" s="23" t="str">
        <f t="shared" si="70"/>
        <v/>
      </c>
      <c r="R761" s="14" t="str">
        <f t="shared" si="71"/>
        <v/>
      </c>
      <c r="S761" t="str">
        <f>IF(OR(_xlfn.NUMBERVALUE(E761)&gt;='Báo cáo'!$C$6,_xlfn.NUMBERVALUE(I761)&gt;='Báo cáo'!$C$6),CONCATENATE(_xlfn.NUMBERVALUE(E761),"/",_xlfn.NUMBERVALUE(I761)),"")</f>
        <v/>
      </c>
      <c r="T761" t="str">
        <f>IF(Q761="Vắng","",IF(M761&lt;='Báo cáo'!$C$7,M761,""))</f>
        <v/>
      </c>
      <c r="U761" t="str">
        <f ca="1">IF(COUNTIFS(Source!$B$1:$B$1000,'Chi tiết'!B761,Source!$S$1:$S$1000,"Có")=0,"",INDEX(Source!$A$1:$S$1000,MATCH('Chi tiết'!B761,Source!$B$1:$B$1000,0)-1+MATCH("Có",INDIRECT("Source!S"&amp;MATCH('Chi tiết'!B761,Source!$B$1:$B$1000,0)&amp;":S"&amp;MATCH('Chi tiết'!B761,Source!$B$1:$B$1000,0)+COUNTIF(Source!$B$1:$B$1000,'Chi tiết'!B761)),0),1))</f>
        <v/>
      </c>
      <c r="V761" s="2" t="str">
        <f>IF(B759="","",IF(N761&lt;='Báo cáo'!$C$9,N761,""))</f>
        <v/>
      </c>
    </row>
    <row r="762" spans="1:22" x14ac:dyDescent="0.25">
      <c r="A762" t="str">
        <v/>
      </c>
      <c r="B762" t="str">
        <v/>
      </c>
      <c r="C762" s="21" t="str">
        <v/>
      </c>
      <c r="D762" s="21" t="str">
        <v/>
      </c>
      <c r="E762" s="21" t="str">
        <v/>
      </c>
      <c r="F762" s="21" t="str">
        <v/>
      </c>
      <c r="G762" s="21" t="str">
        <v/>
      </c>
      <c r="H762" s="21" t="str">
        <v/>
      </c>
      <c r="I762" s="21" t="str">
        <v/>
      </c>
      <c r="J762" s="21" t="str">
        <v/>
      </c>
      <c r="K762" s="21" t="str">
        <v/>
      </c>
      <c r="L762" s="23" t="str">
        <f t="shared" si="66"/>
        <v/>
      </c>
      <c r="M762" s="24" t="str">
        <f t="shared" si="67"/>
        <v/>
      </c>
      <c r="N762" s="15" t="str">
        <f t="shared" si="68"/>
        <v/>
      </c>
      <c r="O762" s="23" t="str">
        <f t="shared" si="69"/>
        <v/>
      </c>
      <c r="P762" s="23" t="str">
        <f>IF(B762="","",
IF(NOT(ISNUMBER(H762)),"Vắng",
IF(C762=1,IF(INDEX(Source!$A$1:$Q$1000,MATCH('Chi tiết'!B762,Source!$B$1:$B$1000,0),16)&lt;'Báo cáo'!$C$5,"Đi làm","Chốt trễ"),
IF(AND(C762=2,O762="Chốt trễ"),IF(INDEX(Source!$A$1:$Q$1000,MATCH('Chi tiết'!B762,Source!$B$1:$B$1000,0)+1,16)&lt;'Báo cáo'!$C$5,"Đi làm","Chốt trễ"),
IF(AND(C762=12,O762="Đi làm"),IF(INDEX(Source!$A$1:$Q$1000,MATCH('Chi tiết'!B762,Source!$B$1:$B$1000,0)+COUNTIFS(Source!$B$1:$B$1000,B762,Source!$Q$1:$Q$1000,"Sáng"),16)&lt;'Báo cáo'!$C$5,"Đi làm","Chốt trễ"),IF(O762="Chốt trễ",IF(INDEX(Source!$A$1:$Q$1000,MATCH('Chi tiết'!B762,Source!$B$1:$B$1000,0)+1,16)&lt;'Báo cáo'!$C$5,"Đi làm","Chốt trễ"),IF(INDEX(Source!$A$1:$Q$1000,MATCH('Chi tiết'!B762,Source!$B$1:$B$1000,0)+COUNTIFS(Source!$B$1:$B$1000,B762,Source!$Q$1:$Q$1000,"Sáng"),16)&lt;'Báo cáo'!$C$5,"Đi làm","Chốt trễ")))))))</f>
        <v/>
      </c>
      <c r="Q762" s="23" t="str">
        <f t="shared" si="70"/>
        <v/>
      </c>
      <c r="R762" s="14" t="str">
        <f t="shared" si="71"/>
        <v/>
      </c>
      <c r="S762" t="str">
        <f>IF(OR(_xlfn.NUMBERVALUE(E762)&gt;='Báo cáo'!$C$6,_xlfn.NUMBERVALUE(I762)&gt;='Báo cáo'!$C$6),CONCATENATE(_xlfn.NUMBERVALUE(E762),"/",_xlfn.NUMBERVALUE(I762)),"")</f>
        <v/>
      </c>
      <c r="T762" t="str">
        <f>IF(Q762="Vắng","",IF(M762&lt;='Báo cáo'!$C$7,M762,""))</f>
        <v/>
      </c>
      <c r="U762" t="str">
        <f ca="1">IF(COUNTIFS(Source!$B$1:$B$1000,'Chi tiết'!B762,Source!$S$1:$S$1000,"Có")=0,"",INDEX(Source!$A$1:$S$1000,MATCH('Chi tiết'!B762,Source!$B$1:$B$1000,0)-1+MATCH("Có",INDIRECT("Source!S"&amp;MATCH('Chi tiết'!B762,Source!$B$1:$B$1000,0)&amp;":S"&amp;MATCH('Chi tiết'!B762,Source!$B$1:$B$1000,0)+COUNTIF(Source!$B$1:$B$1000,'Chi tiết'!B762)),0),1))</f>
        <v/>
      </c>
      <c r="V762" s="2" t="str">
        <f>IF(B760="","",IF(N762&lt;='Báo cáo'!$C$9,N762,""))</f>
        <v/>
      </c>
    </row>
    <row r="763" spans="1:22" x14ac:dyDescent="0.25">
      <c r="A763" t="str">
        <v/>
      </c>
      <c r="B763" t="str">
        <v/>
      </c>
      <c r="C763" s="21" t="str">
        <v/>
      </c>
      <c r="D763" s="21" t="str">
        <v/>
      </c>
      <c r="E763" s="21" t="str">
        <v/>
      </c>
      <c r="F763" s="21" t="str">
        <v/>
      </c>
      <c r="G763" s="21" t="str">
        <v/>
      </c>
      <c r="H763" s="21" t="str">
        <v/>
      </c>
      <c r="I763" s="21" t="str">
        <v/>
      </c>
      <c r="J763" s="21" t="str">
        <v/>
      </c>
      <c r="K763" s="21" t="str">
        <v/>
      </c>
      <c r="L763" s="23" t="str">
        <f t="shared" si="66"/>
        <v/>
      </c>
      <c r="M763" s="24" t="str">
        <f t="shared" si="67"/>
        <v/>
      </c>
      <c r="N763" s="15" t="str">
        <f t="shared" si="68"/>
        <v/>
      </c>
      <c r="O763" s="23" t="str">
        <f t="shared" si="69"/>
        <v/>
      </c>
      <c r="P763" s="23" t="str">
        <f>IF(B763="","",
IF(NOT(ISNUMBER(H763)),"Vắng",
IF(C763=1,IF(INDEX(Source!$A$1:$Q$1000,MATCH('Chi tiết'!B763,Source!$B$1:$B$1000,0),16)&lt;'Báo cáo'!$C$5,"Đi làm","Chốt trễ"),
IF(AND(C763=2,O763="Chốt trễ"),IF(INDEX(Source!$A$1:$Q$1000,MATCH('Chi tiết'!B763,Source!$B$1:$B$1000,0)+1,16)&lt;'Báo cáo'!$C$5,"Đi làm","Chốt trễ"),
IF(AND(C763=12,O763="Đi làm"),IF(INDEX(Source!$A$1:$Q$1000,MATCH('Chi tiết'!B763,Source!$B$1:$B$1000,0)+COUNTIFS(Source!$B$1:$B$1000,B763,Source!$Q$1:$Q$1000,"Sáng"),16)&lt;'Báo cáo'!$C$5,"Đi làm","Chốt trễ"),IF(O763="Chốt trễ",IF(INDEX(Source!$A$1:$Q$1000,MATCH('Chi tiết'!B763,Source!$B$1:$B$1000,0)+1,16)&lt;'Báo cáo'!$C$5,"Đi làm","Chốt trễ"),IF(INDEX(Source!$A$1:$Q$1000,MATCH('Chi tiết'!B763,Source!$B$1:$B$1000,0)+COUNTIFS(Source!$B$1:$B$1000,B763,Source!$Q$1:$Q$1000,"Sáng"),16)&lt;'Báo cáo'!$C$5,"Đi làm","Chốt trễ")))))))</f>
        <v/>
      </c>
      <c r="Q763" s="23" t="str">
        <f t="shared" si="70"/>
        <v/>
      </c>
      <c r="R763" s="14" t="str">
        <f t="shared" si="71"/>
        <v/>
      </c>
      <c r="S763" t="str">
        <f>IF(OR(_xlfn.NUMBERVALUE(E763)&gt;='Báo cáo'!$C$6,_xlfn.NUMBERVALUE(I763)&gt;='Báo cáo'!$C$6),CONCATENATE(_xlfn.NUMBERVALUE(E763),"/",_xlfn.NUMBERVALUE(I763)),"")</f>
        <v/>
      </c>
      <c r="T763" t="str">
        <f>IF(Q763="Vắng","",IF(M763&lt;='Báo cáo'!$C$7,M763,""))</f>
        <v/>
      </c>
      <c r="U763" t="str">
        <f ca="1">IF(COUNTIFS(Source!$B$1:$B$1000,'Chi tiết'!B763,Source!$S$1:$S$1000,"Có")=0,"",INDEX(Source!$A$1:$S$1000,MATCH('Chi tiết'!B763,Source!$B$1:$B$1000,0)-1+MATCH("Có",INDIRECT("Source!S"&amp;MATCH('Chi tiết'!B763,Source!$B$1:$B$1000,0)&amp;":S"&amp;MATCH('Chi tiết'!B763,Source!$B$1:$B$1000,0)+COUNTIF(Source!$B$1:$B$1000,'Chi tiết'!B763)),0),1))</f>
        <v/>
      </c>
      <c r="V763" s="2" t="str">
        <f>IF(B761="","",IF(N763&lt;='Báo cáo'!$C$9,N763,""))</f>
        <v/>
      </c>
    </row>
    <row r="764" spans="1:22" x14ac:dyDescent="0.25">
      <c r="A764" t="str">
        <v/>
      </c>
      <c r="B764" t="str">
        <v/>
      </c>
      <c r="C764" s="21" t="str">
        <v/>
      </c>
      <c r="D764" s="21" t="str">
        <v/>
      </c>
      <c r="E764" s="21" t="str">
        <v/>
      </c>
      <c r="F764" s="21" t="str">
        <v/>
      </c>
      <c r="G764" s="21" t="str">
        <v/>
      </c>
      <c r="H764" s="21" t="str">
        <v/>
      </c>
      <c r="I764" s="21" t="str">
        <v/>
      </c>
      <c r="J764" s="21" t="str">
        <v/>
      </c>
      <c r="K764" s="21" t="str">
        <v/>
      </c>
      <c r="L764" s="23" t="str">
        <f t="shared" si="66"/>
        <v/>
      </c>
      <c r="M764" s="24" t="str">
        <f t="shared" si="67"/>
        <v/>
      </c>
      <c r="N764" s="15" t="str">
        <f t="shared" si="68"/>
        <v/>
      </c>
      <c r="O764" s="23" t="str">
        <f t="shared" si="69"/>
        <v/>
      </c>
      <c r="P764" s="23" t="str">
        <f>IF(B764="","",
IF(NOT(ISNUMBER(H764)),"Vắng",
IF(C764=1,IF(INDEX(Source!$A$1:$Q$1000,MATCH('Chi tiết'!B764,Source!$B$1:$B$1000,0),16)&lt;'Báo cáo'!$C$5,"Đi làm","Chốt trễ"),
IF(AND(C764=2,O764="Chốt trễ"),IF(INDEX(Source!$A$1:$Q$1000,MATCH('Chi tiết'!B764,Source!$B$1:$B$1000,0)+1,16)&lt;'Báo cáo'!$C$5,"Đi làm","Chốt trễ"),
IF(AND(C764=12,O764="Đi làm"),IF(INDEX(Source!$A$1:$Q$1000,MATCH('Chi tiết'!B764,Source!$B$1:$B$1000,0)+COUNTIFS(Source!$B$1:$B$1000,B764,Source!$Q$1:$Q$1000,"Sáng"),16)&lt;'Báo cáo'!$C$5,"Đi làm","Chốt trễ"),IF(O764="Chốt trễ",IF(INDEX(Source!$A$1:$Q$1000,MATCH('Chi tiết'!B764,Source!$B$1:$B$1000,0)+1,16)&lt;'Báo cáo'!$C$5,"Đi làm","Chốt trễ"),IF(INDEX(Source!$A$1:$Q$1000,MATCH('Chi tiết'!B764,Source!$B$1:$B$1000,0)+COUNTIFS(Source!$B$1:$B$1000,B764,Source!$Q$1:$Q$1000,"Sáng"),16)&lt;'Báo cáo'!$C$5,"Đi làm","Chốt trễ")))))))</f>
        <v/>
      </c>
      <c r="Q764" s="23" t="str">
        <f t="shared" si="70"/>
        <v/>
      </c>
      <c r="R764" s="14" t="str">
        <f t="shared" si="71"/>
        <v/>
      </c>
      <c r="S764" t="str">
        <f>IF(OR(_xlfn.NUMBERVALUE(E764)&gt;='Báo cáo'!$C$6,_xlfn.NUMBERVALUE(I764)&gt;='Báo cáo'!$C$6),CONCATENATE(_xlfn.NUMBERVALUE(E764),"/",_xlfn.NUMBERVALUE(I764)),"")</f>
        <v/>
      </c>
      <c r="T764" t="str">
        <f>IF(Q764="Vắng","",IF(M764&lt;='Báo cáo'!$C$7,M764,""))</f>
        <v/>
      </c>
      <c r="U764" t="str">
        <f ca="1">IF(COUNTIFS(Source!$B$1:$B$1000,'Chi tiết'!B764,Source!$S$1:$S$1000,"Có")=0,"",INDEX(Source!$A$1:$S$1000,MATCH('Chi tiết'!B764,Source!$B$1:$B$1000,0)-1+MATCH("Có",INDIRECT("Source!S"&amp;MATCH('Chi tiết'!B764,Source!$B$1:$B$1000,0)&amp;":S"&amp;MATCH('Chi tiết'!B764,Source!$B$1:$B$1000,0)+COUNTIF(Source!$B$1:$B$1000,'Chi tiết'!B764)),0),1))</f>
        <v/>
      </c>
      <c r="V764" s="2" t="str">
        <f>IF(B762="","",IF(N764&lt;='Báo cáo'!$C$9,N764,""))</f>
        <v/>
      </c>
    </row>
    <row r="765" spans="1:22" x14ac:dyDescent="0.25">
      <c r="A765" t="str">
        <v/>
      </c>
      <c r="B765" t="str">
        <v/>
      </c>
      <c r="C765" s="21" t="str">
        <v/>
      </c>
      <c r="D765" s="21" t="str">
        <v/>
      </c>
      <c r="E765" s="21" t="str">
        <v/>
      </c>
      <c r="F765" s="21" t="str">
        <v/>
      </c>
      <c r="G765" s="21" t="str">
        <v/>
      </c>
      <c r="H765" s="21" t="str">
        <v/>
      </c>
      <c r="I765" s="21" t="str">
        <v/>
      </c>
      <c r="J765" s="21" t="str">
        <v/>
      </c>
      <c r="K765" s="21" t="str">
        <v/>
      </c>
      <c r="L765" s="23" t="str">
        <f t="shared" si="66"/>
        <v/>
      </c>
      <c r="M765" s="24" t="str">
        <f t="shared" si="67"/>
        <v/>
      </c>
      <c r="N765" s="15" t="str">
        <f t="shared" si="68"/>
        <v/>
      </c>
      <c r="O765" s="23" t="str">
        <f t="shared" si="69"/>
        <v/>
      </c>
      <c r="P765" s="23" t="str">
        <f>IF(B765="","",
IF(NOT(ISNUMBER(H765)),"Vắng",
IF(C765=1,IF(INDEX(Source!$A$1:$Q$1000,MATCH('Chi tiết'!B765,Source!$B$1:$B$1000,0),16)&lt;'Báo cáo'!$C$5,"Đi làm","Chốt trễ"),
IF(AND(C765=2,O765="Chốt trễ"),IF(INDEX(Source!$A$1:$Q$1000,MATCH('Chi tiết'!B765,Source!$B$1:$B$1000,0)+1,16)&lt;'Báo cáo'!$C$5,"Đi làm","Chốt trễ"),
IF(AND(C765=12,O765="Đi làm"),IF(INDEX(Source!$A$1:$Q$1000,MATCH('Chi tiết'!B765,Source!$B$1:$B$1000,0)+COUNTIFS(Source!$B$1:$B$1000,B765,Source!$Q$1:$Q$1000,"Sáng"),16)&lt;'Báo cáo'!$C$5,"Đi làm","Chốt trễ"),IF(O765="Chốt trễ",IF(INDEX(Source!$A$1:$Q$1000,MATCH('Chi tiết'!B765,Source!$B$1:$B$1000,0)+1,16)&lt;'Báo cáo'!$C$5,"Đi làm","Chốt trễ"),IF(INDEX(Source!$A$1:$Q$1000,MATCH('Chi tiết'!B765,Source!$B$1:$B$1000,0)+COUNTIFS(Source!$B$1:$B$1000,B765,Source!$Q$1:$Q$1000,"Sáng"),16)&lt;'Báo cáo'!$C$5,"Đi làm","Chốt trễ")))))))</f>
        <v/>
      </c>
      <c r="Q765" s="23" t="str">
        <f t="shared" si="70"/>
        <v/>
      </c>
      <c r="R765" s="14" t="str">
        <f t="shared" si="71"/>
        <v/>
      </c>
      <c r="S765" t="str">
        <f>IF(OR(_xlfn.NUMBERVALUE(E765)&gt;='Báo cáo'!$C$6,_xlfn.NUMBERVALUE(I765)&gt;='Báo cáo'!$C$6),CONCATENATE(_xlfn.NUMBERVALUE(E765),"/",_xlfn.NUMBERVALUE(I765)),"")</f>
        <v/>
      </c>
      <c r="T765" t="str">
        <f>IF(Q765="Vắng","",IF(M765&lt;='Báo cáo'!$C$7,M765,""))</f>
        <v/>
      </c>
      <c r="U765" t="str">
        <f ca="1">IF(COUNTIFS(Source!$B$1:$B$1000,'Chi tiết'!B765,Source!$S$1:$S$1000,"Có")=0,"",INDEX(Source!$A$1:$S$1000,MATCH('Chi tiết'!B765,Source!$B$1:$B$1000,0)-1+MATCH("Có",INDIRECT("Source!S"&amp;MATCH('Chi tiết'!B765,Source!$B$1:$B$1000,0)&amp;":S"&amp;MATCH('Chi tiết'!B765,Source!$B$1:$B$1000,0)+COUNTIF(Source!$B$1:$B$1000,'Chi tiết'!B765)),0),1))</f>
        <v/>
      </c>
      <c r="V765" s="2" t="str">
        <f>IF(B763="","",IF(N765&lt;='Báo cáo'!$C$9,N765,""))</f>
        <v/>
      </c>
    </row>
    <row r="766" spans="1:22" x14ac:dyDescent="0.25">
      <c r="A766" t="str">
        <v/>
      </c>
      <c r="B766" t="str">
        <v/>
      </c>
      <c r="C766" s="21" t="str">
        <v/>
      </c>
      <c r="D766" s="21" t="str">
        <v/>
      </c>
      <c r="E766" s="21" t="str">
        <v/>
      </c>
      <c r="F766" s="21" t="str">
        <v/>
      </c>
      <c r="G766" s="21" t="str">
        <v/>
      </c>
      <c r="H766" s="21" t="str">
        <v/>
      </c>
      <c r="I766" s="21" t="str">
        <v/>
      </c>
      <c r="J766" s="21" t="str">
        <v/>
      </c>
      <c r="K766" s="21" t="str">
        <v/>
      </c>
      <c r="L766" s="23" t="str">
        <f t="shared" si="66"/>
        <v/>
      </c>
      <c r="M766" s="24" t="str">
        <f t="shared" si="67"/>
        <v/>
      </c>
      <c r="N766" s="15" t="str">
        <f t="shared" si="68"/>
        <v/>
      </c>
      <c r="O766" s="23" t="str">
        <f t="shared" si="69"/>
        <v/>
      </c>
      <c r="P766" s="23" t="str">
        <f>IF(B766="","",
IF(NOT(ISNUMBER(H766)),"Vắng",
IF(C766=1,IF(INDEX(Source!$A$1:$Q$1000,MATCH('Chi tiết'!B766,Source!$B$1:$B$1000,0),16)&lt;'Báo cáo'!$C$5,"Đi làm","Chốt trễ"),
IF(AND(C766=2,O766="Chốt trễ"),IF(INDEX(Source!$A$1:$Q$1000,MATCH('Chi tiết'!B766,Source!$B$1:$B$1000,0)+1,16)&lt;'Báo cáo'!$C$5,"Đi làm","Chốt trễ"),
IF(AND(C766=12,O766="Đi làm"),IF(INDEX(Source!$A$1:$Q$1000,MATCH('Chi tiết'!B766,Source!$B$1:$B$1000,0)+COUNTIFS(Source!$B$1:$B$1000,B766,Source!$Q$1:$Q$1000,"Sáng"),16)&lt;'Báo cáo'!$C$5,"Đi làm","Chốt trễ"),IF(O766="Chốt trễ",IF(INDEX(Source!$A$1:$Q$1000,MATCH('Chi tiết'!B766,Source!$B$1:$B$1000,0)+1,16)&lt;'Báo cáo'!$C$5,"Đi làm","Chốt trễ"),IF(INDEX(Source!$A$1:$Q$1000,MATCH('Chi tiết'!B766,Source!$B$1:$B$1000,0)+COUNTIFS(Source!$B$1:$B$1000,B766,Source!$Q$1:$Q$1000,"Sáng"),16)&lt;'Báo cáo'!$C$5,"Đi làm","Chốt trễ")))))))</f>
        <v/>
      </c>
      <c r="Q766" s="23" t="str">
        <f t="shared" si="70"/>
        <v/>
      </c>
      <c r="R766" s="14" t="str">
        <f t="shared" si="71"/>
        <v/>
      </c>
      <c r="S766" t="str">
        <f>IF(OR(_xlfn.NUMBERVALUE(E766)&gt;='Báo cáo'!$C$6,_xlfn.NUMBERVALUE(I766)&gt;='Báo cáo'!$C$6),CONCATENATE(_xlfn.NUMBERVALUE(E766),"/",_xlfn.NUMBERVALUE(I766)),"")</f>
        <v/>
      </c>
      <c r="T766" t="str">
        <f>IF(Q766="Vắng","",IF(M766&lt;='Báo cáo'!$C$7,M766,""))</f>
        <v/>
      </c>
      <c r="U766" t="str">
        <f ca="1">IF(COUNTIFS(Source!$B$1:$B$1000,'Chi tiết'!B766,Source!$S$1:$S$1000,"Có")=0,"",INDEX(Source!$A$1:$S$1000,MATCH('Chi tiết'!B766,Source!$B$1:$B$1000,0)-1+MATCH("Có",INDIRECT("Source!S"&amp;MATCH('Chi tiết'!B766,Source!$B$1:$B$1000,0)&amp;":S"&amp;MATCH('Chi tiết'!B766,Source!$B$1:$B$1000,0)+COUNTIF(Source!$B$1:$B$1000,'Chi tiết'!B766)),0),1))</f>
        <v/>
      </c>
      <c r="V766" s="2" t="str">
        <f>IF(B764="","",IF(N766&lt;='Báo cáo'!$C$9,N766,""))</f>
        <v/>
      </c>
    </row>
    <row r="767" spans="1:22" x14ac:dyDescent="0.25">
      <c r="A767" t="str">
        <v/>
      </c>
      <c r="B767" t="str">
        <v/>
      </c>
      <c r="C767" s="21" t="str">
        <v/>
      </c>
      <c r="D767" s="21" t="str">
        <v/>
      </c>
      <c r="E767" s="21" t="str">
        <v/>
      </c>
      <c r="F767" s="21" t="str">
        <v/>
      </c>
      <c r="G767" s="21" t="str">
        <v/>
      </c>
      <c r="H767" s="21" t="str">
        <v/>
      </c>
      <c r="I767" s="21" t="str">
        <v/>
      </c>
      <c r="J767" s="21" t="str">
        <v/>
      </c>
      <c r="K767" s="21" t="str">
        <v/>
      </c>
      <c r="L767" s="23" t="str">
        <f t="shared" si="66"/>
        <v/>
      </c>
      <c r="M767" s="24" t="str">
        <f t="shared" si="67"/>
        <v/>
      </c>
      <c r="N767" s="15" t="str">
        <f t="shared" si="68"/>
        <v/>
      </c>
      <c r="O767" s="23" t="str">
        <f t="shared" si="69"/>
        <v/>
      </c>
      <c r="P767" s="23" t="str">
        <f>IF(B767="","",
IF(NOT(ISNUMBER(H767)),"Vắng",
IF(C767=1,IF(INDEX(Source!$A$1:$Q$1000,MATCH('Chi tiết'!B767,Source!$B$1:$B$1000,0),16)&lt;'Báo cáo'!$C$5,"Đi làm","Chốt trễ"),
IF(AND(C767=2,O767="Chốt trễ"),IF(INDEX(Source!$A$1:$Q$1000,MATCH('Chi tiết'!B767,Source!$B$1:$B$1000,0)+1,16)&lt;'Báo cáo'!$C$5,"Đi làm","Chốt trễ"),
IF(AND(C767=12,O767="Đi làm"),IF(INDEX(Source!$A$1:$Q$1000,MATCH('Chi tiết'!B767,Source!$B$1:$B$1000,0)+COUNTIFS(Source!$B$1:$B$1000,B767,Source!$Q$1:$Q$1000,"Sáng"),16)&lt;'Báo cáo'!$C$5,"Đi làm","Chốt trễ"),IF(O767="Chốt trễ",IF(INDEX(Source!$A$1:$Q$1000,MATCH('Chi tiết'!B767,Source!$B$1:$B$1000,0)+1,16)&lt;'Báo cáo'!$C$5,"Đi làm","Chốt trễ"),IF(INDEX(Source!$A$1:$Q$1000,MATCH('Chi tiết'!B767,Source!$B$1:$B$1000,0)+COUNTIFS(Source!$B$1:$B$1000,B767,Source!$Q$1:$Q$1000,"Sáng"),16)&lt;'Báo cáo'!$C$5,"Đi làm","Chốt trễ")))))))</f>
        <v/>
      </c>
      <c r="Q767" s="23" t="str">
        <f t="shared" si="70"/>
        <v/>
      </c>
      <c r="R767" s="14" t="str">
        <f t="shared" si="71"/>
        <v/>
      </c>
      <c r="S767" t="str">
        <f>IF(OR(_xlfn.NUMBERVALUE(E767)&gt;='Báo cáo'!$C$6,_xlfn.NUMBERVALUE(I767)&gt;='Báo cáo'!$C$6),CONCATENATE(_xlfn.NUMBERVALUE(E767),"/",_xlfn.NUMBERVALUE(I767)),"")</f>
        <v/>
      </c>
      <c r="T767" t="str">
        <f>IF(Q767="Vắng","",IF(M767&lt;='Báo cáo'!$C$7,M767,""))</f>
        <v/>
      </c>
      <c r="U767" t="str">
        <f ca="1">IF(COUNTIFS(Source!$B$1:$B$1000,'Chi tiết'!B767,Source!$S$1:$S$1000,"Có")=0,"",INDEX(Source!$A$1:$S$1000,MATCH('Chi tiết'!B767,Source!$B$1:$B$1000,0)-1+MATCH("Có",INDIRECT("Source!S"&amp;MATCH('Chi tiết'!B767,Source!$B$1:$B$1000,0)&amp;":S"&amp;MATCH('Chi tiết'!B767,Source!$B$1:$B$1000,0)+COUNTIF(Source!$B$1:$B$1000,'Chi tiết'!B767)),0),1))</f>
        <v/>
      </c>
      <c r="V767" s="2" t="str">
        <f>IF(B765="","",IF(N767&lt;='Báo cáo'!$C$9,N767,""))</f>
        <v/>
      </c>
    </row>
    <row r="768" spans="1:22" x14ac:dyDescent="0.25">
      <c r="A768" t="str">
        <v/>
      </c>
      <c r="B768" t="str">
        <v/>
      </c>
      <c r="C768" s="21" t="str">
        <v/>
      </c>
      <c r="D768" s="21" t="str">
        <v/>
      </c>
      <c r="E768" s="21" t="str">
        <v/>
      </c>
      <c r="F768" s="21" t="str">
        <v/>
      </c>
      <c r="G768" s="21" t="str">
        <v/>
      </c>
      <c r="H768" s="21" t="str">
        <v/>
      </c>
      <c r="I768" s="21" t="str">
        <v/>
      </c>
      <c r="J768" s="21" t="str">
        <v/>
      </c>
      <c r="K768" s="21" t="str">
        <v/>
      </c>
      <c r="L768" s="23" t="str">
        <f t="shared" si="66"/>
        <v/>
      </c>
      <c r="M768" s="24" t="str">
        <f t="shared" si="67"/>
        <v/>
      </c>
      <c r="N768" s="15" t="str">
        <f t="shared" si="68"/>
        <v/>
      </c>
      <c r="O768" s="23" t="str">
        <f t="shared" si="69"/>
        <v/>
      </c>
      <c r="P768" s="23" t="str">
        <f>IF(B768="","",
IF(NOT(ISNUMBER(H768)),"Vắng",
IF(C768=1,IF(INDEX(Source!$A$1:$Q$1000,MATCH('Chi tiết'!B768,Source!$B$1:$B$1000,0),16)&lt;'Báo cáo'!$C$5,"Đi làm","Chốt trễ"),
IF(AND(C768=2,O768="Chốt trễ"),IF(INDEX(Source!$A$1:$Q$1000,MATCH('Chi tiết'!B768,Source!$B$1:$B$1000,0)+1,16)&lt;'Báo cáo'!$C$5,"Đi làm","Chốt trễ"),
IF(AND(C768=12,O768="Đi làm"),IF(INDEX(Source!$A$1:$Q$1000,MATCH('Chi tiết'!B768,Source!$B$1:$B$1000,0)+COUNTIFS(Source!$B$1:$B$1000,B768,Source!$Q$1:$Q$1000,"Sáng"),16)&lt;'Báo cáo'!$C$5,"Đi làm","Chốt trễ"),IF(O768="Chốt trễ",IF(INDEX(Source!$A$1:$Q$1000,MATCH('Chi tiết'!B768,Source!$B$1:$B$1000,0)+1,16)&lt;'Báo cáo'!$C$5,"Đi làm","Chốt trễ"),IF(INDEX(Source!$A$1:$Q$1000,MATCH('Chi tiết'!B768,Source!$B$1:$B$1000,0)+COUNTIFS(Source!$B$1:$B$1000,B768,Source!$Q$1:$Q$1000,"Sáng"),16)&lt;'Báo cáo'!$C$5,"Đi làm","Chốt trễ")))))))</f>
        <v/>
      </c>
      <c r="Q768" s="23" t="str">
        <f t="shared" si="70"/>
        <v/>
      </c>
      <c r="R768" s="14" t="str">
        <f t="shared" si="71"/>
        <v/>
      </c>
      <c r="S768" t="str">
        <f>IF(OR(_xlfn.NUMBERVALUE(E768)&gt;='Báo cáo'!$C$6,_xlfn.NUMBERVALUE(I768)&gt;='Báo cáo'!$C$6),CONCATENATE(_xlfn.NUMBERVALUE(E768),"/",_xlfn.NUMBERVALUE(I768)),"")</f>
        <v/>
      </c>
      <c r="T768" t="str">
        <f>IF(Q768="Vắng","",IF(M768&lt;='Báo cáo'!$C$7,M768,""))</f>
        <v/>
      </c>
      <c r="U768" t="str">
        <f ca="1">IF(COUNTIFS(Source!$B$1:$B$1000,'Chi tiết'!B768,Source!$S$1:$S$1000,"Có")=0,"",INDEX(Source!$A$1:$S$1000,MATCH('Chi tiết'!B768,Source!$B$1:$B$1000,0)-1+MATCH("Có",INDIRECT("Source!S"&amp;MATCH('Chi tiết'!B768,Source!$B$1:$B$1000,0)&amp;":S"&amp;MATCH('Chi tiết'!B768,Source!$B$1:$B$1000,0)+COUNTIF(Source!$B$1:$B$1000,'Chi tiết'!B768)),0),1))</f>
        <v/>
      </c>
      <c r="V768" s="2" t="str">
        <f>IF(B766="","",IF(N768&lt;='Báo cáo'!$C$9,N768,""))</f>
        <v/>
      </c>
    </row>
    <row r="769" spans="1:22" x14ac:dyDescent="0.25">
      <c r="A769" t="str">
        <v/>
      </c>
      <c r="B769" t="str">
        <v/>
      </c>
      <c r="C769" s="21" t="str">
        <v/>
      </c>
      <c r="D769" s="21" t="str">
        <v/>
      </c>
      <c r="E769" s="21" t="str">
        <v/>
      </c>
      <c r="F769" s="21" t="str">
        <v/>
      </c>
      <c r="G769" s="21" t="str">
        <v/>
      </c>
      <c r="H769" s="21" t="str">
        <v/>
      </c>
      <c r="I769" s="21" t="str">
        <v/>
      </c>
      <c r="J769" s="21" t="str">
        <v/>
      </c>
      <c r="K769" s="21" t="str">
        <v/>
      </c>
      <c r="L769" s="23" t="str">
        <f t="shared" si="66"/>
        <v/>
      </c>
      <c r="M769" s="24" t="str">
        <f t="shared" si="67"/>
        <v/>
      </c>
      <c r="N769" s="15" t="str">
        <f t="shared" si="68"/>
        <v/>
      </c>
      <c r="O769" s="23" t="str">
        <f t="shared" si="69"/>
        <v/>
      </c>
      <c r="P769" s="23" t="str">
        <f>IF(B769="","",
IF(NOT(ISNUMBER(H769)),"Vắng",
IF(C769=1,IF(INDEX(Source!$A$1:$Q$1000,MATCH('Chi tiết'!B769,Source!$B$1:$B$1000,0),16)&lt;'Báo cáo'!$C$5,"Đi làm","Chốt trễ"),
IF(AND(C769=2,O769="Chốt trễ"),IF(INDEX(Source!$A$1:$Q$1000,MATCH('Chi tiết'!B769,Source!$B$1:$B$1000,0)+1,16)&lt;'Báo cáo'!$C$5,"Đi làm","Chốt trễ"),
IF(AND(C769=12,O769="Đi làm"),IF(INDEX(Source!$A$1:$Q$1000,MATCH('Chi tiết'!B769,Source!$B$1:$B$1000,0)+COUNTIFS(Source!$B$1:$B$1000,B769,Source!$Q$1:$Q$1000,"Sáng"),16)&lt;'Báo cáo'!$C$5,"Đi làm","Chốt trễ"),IF(O769="Chốt trễ",IF(INDEX(Source!$A$1:$Q$1000,MATCH('Chi tiết'!B769,Source!$B$1:$B$1000,0)+1,16)&lt;'Báo cáo'!$C$5,"Đi làm","Chốt trễ"),IF(INDEX(Source!$A$1:$Q$1000,MATCH('Chi tiết'!B769,Source!$B$1:$B$1000,0)+COUNTIFS(Source!$B$1:$B$1000,B769,Source!$Q$1:$Q$1000,"Sáng"),16)&lt;'Báo cáo'!$C$5,"Đi làm","Chốt trễ")))))))</f>
        <v/>
      </c>
      <c r="Q769" s="23" t="str">
        <f t="shared" si="70"/>
        <v/>
      </c>
      <c r="R769" s="14" t="str">
        <f t="shared" si="71"/>
        <v/>
      </c>
      <c r="S769" t="str">
        <f>IF(OR(_xlfn.NUMBERVALUE(E769)&gt;='Báo cáo'!$C$6,_xlfn.NUMBERVALUE(I769)&gt;='Báo cáo'!$C$6),CONCATENATE(_xlfn.NUMBERVALUE(E769),"/",_xlfn.NUMBERVALUE(I769)),"")</f>
        <v/>
      </c>
      <c r="T769" t="str">
        <f>IF(Q769="Vắng","",IF(M769&lt;='Báo cáo'!$C$7,M769,""))</f>
        <v/>
      </c>
      <c r="U769" t="str">
        <f ca="1">IF(COUNTIFS(Source!$B$1:$B$1000,'Chi tiết'!B769,Source!$S$1:$S$1000,"Có")=0,"",INDEX(Source!$A$1:$S$1000,MATCH('Chi tiết'!B769,Source!$B$1:$B$1000,0)-1+MATCH("Có",INDIRECT("Source!S"&amp;MATCH('Chi tiết'!B769,Source!$B$1:$B$1000,0)&amp;":S"&amp;MATCH('Chi tiết'!B769,Source!$B$1:$B$1000,0)+COUNTIF(Source!$B$1:$B$1000,'Chi tiết'!B769)),0),1))</f>
        <v/>
      </c>
      <c r="V769" s="2" t="str">
        <f>IF(B767="","",IF(N769&lt;='Báo cáo'!$C$9,N769,""))</f>
        <v/>
      </c>
    </row>
    <row r="770" spans="1:22" x14ac:dyDescent="0.25">
      <c r="A770" t="str">
        <v/>
      </c>
      <c r="B770" t="str">
        <v/>
      </c>
      <c r="C770" s="21" t="str">
        <v/>
      </c>
      <c r="D770" s="21" t="str">
        <v/>
      </c>
      <c r="E770" s="21" t="str">
        <v/>
      </c>
      <c r="F770" s="21" t="str">
        <v/>
      </c>
      <c r="G770" s="21" t="str">
        <v/>
      </c>
      <c r="H770" s="21" t="str">
        <v/>
      </c>
      <c r="I770" s="21" t="str">
        <v/>
      </c>
      <c r="J770" s="21" t="str">
        <v/>
      </c>
      <c r="K770" s="21" t="str">
        <v/>
      </c>
      <c r="L770" s="23" t="str">
        <f t="shared" si="66"/>
        <v/>
      </c>
      <c r="M770" s="24" t="str">
        <f t="shared" si="67"/>
        <v/>
      </c>
      <c r="N770" s="15" t="str">
        <f t="shared" si="68"/>
        <v/>
      </c>
      <c r="O770" s="23" t="str">
        <f t="shared" si="69"/>
        <v/>
      </c>
      <c r="P770" s="23" t="str">
        <f>IF(B770="","",
IF(NOT(ISNUMBER(H770)),"Vắng",
IF(C770=1,IF(INDEX(Source!$A$1:$Q$1000,MATCH('Chi tiết'!B770,Source!$B$1:$B$1000,0),16)&lt;'Báo cáo'!$C$5,"Đi làm","Chốt trễ"),
IF(AND(C770=2,O770="Chốt trễ"),IF(INDEX(Source!$A$1:$Q$1000,MATCH('Chi tiết'!B770,Source!$B$1:$B$1000,0)+1,16)&lt;'Báo cáo'!$C$5,"Đi làm","Chốt trễ"),
IF(AND(C770=12,O770="Đi làm"),IF(INDEX(Source!$A$1:$Q$1000,MATCH('Chi tiết'!B770,Source!$B$1:$B$1000,0)+COUNTIFS(Source!$B$1:$B$1000,B770,Source!$Q$1:$Q$1000,"Sáng"),16)&lt;'Báo cáo'!$C$5,"Đi làm","Chốt trễ"),IF(O770="Chốt trễ",IF(INDEX(Source!$A$1:$Q$1000,MATCH('Chi tiết'!B770,Source!$B$1:$B$1000,0)+1,16)&lt;'Báo cáo'!$C$5,"Đi làm","Chốt trễ"),IF(INDEX(Source!$A$1:$Q$1000,MATCH('Chi tiết'!B770,Source!$B$1:$B$1000,0)+COUNTIFS(Source!$B$1:$B$1000,B770,Source!$Q$1:$Q$1000,"Sáng"),16)&lt;'Báo cáo'!$C$5,"Đi làm","Chốt trễ")))))))</f>
        <v/>
      </c>
      <c r="Q770" s="23" t="str">
        <f t="shared" si="70"/>
        <v/>
      </c>
      <c r="R770" s="14" t="str">
        <f t="shared" si="71"/>
        <v/>
      </c>
      <c r="S770" t="str">
        <f>IF(OR(_xlfn.NUMBERVALUE(E770)&gt;='Báo cáo'!$C$6,_xlfn.NUMBERVALUE(I770)&gt;='Báo cáo'!$C$6),CONCATENATE(_xlfn.NUMBERVALUE(E770),"/",_xlfn.NUMBERVALUE(I770)),"")</f>
        <v/>
      </c>
      <c r="T770" t="str">
        <f>IF(Q770="Vắng","",IF(M770&lt;='Báo cáo'!$C$7,M770,""))</f>
        <v/>
      </c>
      <c r="U770" t="str">
        <f ca="1">IF(COUNTIFS(Source!$B$1:$B$1000,'Chi tiết'!B770,Source!$S$1:$S$1000,"Có")=0,"",INDEX(Source!$A$1:$S$1000,MATCH('Chi tiết'!B770,Source!$B$1:$B$1000,0)-1+MATCH("Có",INDIRECT("Source!S"&amp;MATCH('Chi tiết'!B770,Source!$B$1:$B$1000,0)&amp;":S"&amp;MATCH('Chi tiết'!B770,Source!$B$1:$B$1000,0)+COUNTIF(Source!$B$1:$B$1000,'Chi tiết'!B770)),0),1))</f>
        <v/>
      </c>
      <c r="V770" s="2" t="str">
        <f>IF(B768="","",IF(N770&lt;='Báo cáo'!$C$9,N770,""))</f>
        <v/>
      </c>
    </row>
    <row r="771" spans="1:22" x14ac:dyDescent="0.25">
      <c r="A771" t="str">
        <v/>
      </c>
      <c r="B771" t="str">
        <v/>
      </c>
      <c r="C771" s="21" t="str">
        <v/>
      </c>
      <c r="D771" s="21" t="str">
        <v/>
      </c>
      <c r="E771" s="21" t="str">
        <v/>
      </c>
      <c r="F771" s="21" t="str">
        <v/>
      </c>
      <c r="G771" s="21" t="str">
        <v/>
      </c>
      <c r="H771" s="21" t="str">
        <v/>
      </c>
      <c r="I771" s="21" t="str">
        <v/>
      </c>
      <c r="J771" s="21" t="str">
        <v/>
      </c>
      <c r="K771" s="21" t="str">
        <v/>
      </c>
      <c r="L771" s="23" t="str">
        <f t="shared" si="66"/>
        <v/>
      </c>
      <c r="M771" s="24" t="str">
        <f t="shared" si="67"/>
        <v/>
      </c>
      <c r="N771" s="15" t="str">
        <f t="shared" si="68"/>
        <v/>
      </c>
      <c r="O771" s="23" t="str">
        <f t="shared" si="69"/>
        <v/>
      </c>
      <c r="P771" s="23" t="str">
        <f>IF(B771="","",
IF(NOT(ISNUMBER(H771)),"Vắng",
IF(C771=1,IF(INDEX(Source!$A$1:$Q$1000,MATCH('Chi tiết'!B771,Source!$B$1:$B$1000,0),16)&lt;'Báo cáo'!$C$5,"Đi làm","Chốt trễ"),
IF(AND(C771=2,O771="Chốt trễ"),IF(INDEX(Source!$A$1:$Q$1000,MATCH('Chi tiết'!B771,Source!$B$1:$B$1000,0)+1,16)&lt;'Báo cáo'!$C$5,"Đi làm","Chốt trễ"),
IF(AND(C771=12,O771="Đi làm"),IF(INDEX(Source!$A$1:$Q$1000,MATCH('Chi tiết'!B771,Source!$B$1:$B$1000,0)+COUNTIFS(Source!$B$1:$B$1000,B771,Source!$Q$1:$Q$1000,"Sáng"),16)&lt;'Báo cáo'!$C$5,"Đi làm","Chốt trễ"),IF(O771="Chốt trễ",IF(INDEX(Source!$A$1:$Q$1000,MATCH('Chi tiết'!B771,Source!$B$1:$B$1000,0)+1,16)&lt;'Báo cáo'!$C$5,"Đi làm","Chốt trễ"),IF(INDEX(Source!$A$1:$Q$1000,MATCH('Chi tiết'!B771,Source!$B$1:$B$1000,0)+COUNTIFS(Source!$B$1:$B$1000,B771,Source!$Q$1:$Q$1000,"Sáng"),16)&lt;'Báo cáo'!$C$5,"Đi làm","Chốt trễ")))))))</f>
        <v/>
      </c>
      <c r="Q771" s="23" t="str">
        <f t="shared" si="70"/>
        <v/>
      </c>
      <c r="R771" s="14" t="str">
        <f t="shared" si="71"/>
        <v/>
      </c>
      <c r="S771" t="str">
        <f>IF(OR(_xlfn.NUMBERVALUE(E771)&gt;='Báo cáo'!$C$6,_xlfn.NUMBERVALUE(I771)&gt;='Báo cáo'!$C$6),CONCATENATE(_xlfn.NUMBERVALUE(E771),"/",_xlfn.NUMBERVALUE(I771)),"")</f>
        <v/>
      </c>
      <c r="T771" t="str">
        <f>IF(Q771="Vắng","",IF(M771&lt;='Báo cáo'!$C$7,M771,""))</f>
        <v/>
      </c>
      <c r="U771" t="str">
        <f ca="1">IF(COUNTIFS(Source!$B$1:$B$1000,'Chi tiết'!B771,Source!$S$1:$S$1000,"Có")=0,"",INDEX(Source!$A$1:$S$1000,MATCH('Chi tiết'!B771,Source!$B$1:$B$1000,0)-1+MATCH("Có",INDIRECT("Source!S"&amp;MATCH('Chi tiết'!B771,Source!$B$1:$B$1000,0)&amp;":S"&amp;MATCH('Chi tiết'!B771,Source!$B$1:$B$1000,0)+COUNTIF(Source!$B$1:$B$1000,'Chi tiết'!B771)),0),1))</f>
        <v/>
      </c>
      <c r="V771" s="2" t="str">
        <f>IF(B769="","",IF(N771&lt;='Báo cáo'!$C$9,N771,""))</f>
        <v/>
      </c>
    </row>
    <row r="772" spans="1:22" x14ac:dyDescent="0.25">
      <c r="A772" t="str">
        <v/>
      </c>
      <c r="B772" t="str">
        <v/>
      </c>
      <c r="C772" s="21" t="str">
        <v/>
      </c>
      <c r="D772" s="21" t="str">
        <v/>
      </c>
      <c r="E772" s="21" t="str">
        <v/>
      </c>
      <c r="F772" s="21" t="str">
        <v/>
      </c>
      <c r="G772" s="21" t="str">
        <v/>
      </c>
      <c r="H772" s="21" t="str">
        <v/>
      </c>
      <c r="I772" s="21" t="str">
        <v/>
      </c>
      <c r="J772" s="21" t="str">
        <v/>
      </c>
      <c r="K772" s="21" t="str">
        <v/>
      </c>
      <c r="L772" s="23" t="str">
        <f t="shared" ref="L772:L835" si="72">IF(AND(D772="",H772=""),"",IF(OR(D772="",H772=""),_xlfn.NUMBERVALUE(D772)+_xlfn.NUMBERVALUE(H772),IFERROR(D772+H772,"")))</f>
        <v/>
      </c>
      <c r="M772" s="24" t="str">
        <f t="shared" ref="M772:M835" si="73">IF(AND(E772="",I772=""),"",IF(OR(E772="",I772=""),_xlfn.NUMBERVALUE(E772)+_xlfn.NUMBERVALUE(I772),IFERROR(E772+I772,"")))</f>
        <v/>
      </c>
      <c r="N772" s="15" t="str">
        <f t="shared" ref="N772:N835" si="74">IFERROR(M772/L772,"")</f>
        <v/>
      </c>
      <c r="O772" s="23" t="str">
        <f t="shared" ref="O772:O835" si="75">IF(B772="","",IF(C772&gt;=2,
IF(ISNUMBER(D772),"Đi làm","Chốt trễ"),
IF(C772=1,
IF(ISNUMBER(D772),"Đi làm","Vắng"),
"Vắng")))</f>
        <v/>
      </c>
      <c r="P772" s="23" t="str">
        <f>IF(B772="","",
IF(NOT(ISNUMBER(H772)),"Vắng",
IF(C772=1,IF(INDEX(Source!$A$1:$Q$1000,MATCH('Chi tiết'!B772,Source!$B$1:$B$1000,0),16)&lt;'Báo cáo'!$C$5,"Đi làm","Chốt trễ"),
IF(AND(C772=2,O772="Chốt trễ"),IF(INDEX(Source!$A$1:$Q$1000,MATCH('Chi tiết'!B772,Source!$B$1:$B$1000,0)+1,16)&lt;'Báo cáo'!$C$5,"Đi làm","Chốt trễ"),
IF(AND(C772=12,O772="Đi làm"),IF(INDEX(Source!$A$1:$Q$1000,MATCH('Chi tiết'!B772,Source!$B$1:$B$1000,0)+COUNTIFS(Source!$B$1:$B$1000,B772,Source!$Q$1:$Q$1000,"Sáng"),16)&lt;'Báo cáo'!$C$5,"Đi làm","Chốt trễ"),IF(O772="Chốt trễ",IF(INDEX(Source!$A$1:$Q$1000,MATCH('Chi tiết'!B772,Source!$B$1:$B$1000,0)+1,16)&lt;'Báo cáo'!$C$5,"Đi làm","Chốt trễ"),IF(INDEX(Source!$A$1:$Q$1000,MATCH('Chi tiết'!B772,Source!$B$1:$B$1000,0)+COUNTIFS(Source!$B$1:$B$1000,B772,Source!$Q$1:$Q$1000,"Sáng"),16)&lt;'Báo cáo'!$C$5,"Đi làm","Chốt trễ")))))))</f>
        <v/>
      </c>
      <c r="Q772" s="23" t="str">
        <f t="shared" ref="Q772:Q835" si="76">IF(B772="","",IF(C772=0,"Vắng","Đi làm"))</f>
        <v/>
      </c>
      <c r="R772" s="14" t="str">
        <f t="shared" ref="R772:R835" si="77">IF(B772="","",IF(Q772="Vắng","Vắng",IF(OR(O772="Chốt trễ",P772="Chốt trễ"),"Trễ giờ","Đúng giờ")))</f>
        <v/>
      </c>
      <c r="S772" t="str">
        <f>IF(OR(_xlfn.NUMBERVALUE(E772)&gt;='Báo cáo'!$C$6,_xlfn.NUMBERVALUE(I772)&gt;='Báo cáo'!$C$6),CONCATENATE(_xlfn.NUMBERVALUE(E772),"/",_xlfn.NUMBERVALUE(I772)),"")</f>
        <v/>
      </c>
      <c r="T772" t="str">
        <f>IF(Q772="Vắng","",IF(M772&lt;='Báo cáo'!$C$7,M772,""))</f>
        <v/>
      </c>
      <c r="U772" t="str">
        <f ca="1">IF(COUNTIFS(Source!$B$1:$B$1000,'Chi tiết'!B772,Source!$S$1:$S$1000,"Có")=0,"",INDEX(Source!$A$1:$S$1000,MATCH('Chi tiết'!B772,Source!$B$1:$B$1000,0)-1+MATCH("Có",INDIRECT("Source!S"&amp;MATCH('Chi tiết'!B772,Source!$B$1:$B$1000,0)&amp;":S"&amp;MATCH('Chi tiết'!B772,Source!$B$1:$B$1000,0)+COUNTIF(Source!$B$1:$B$1000,'Chi tiết'!B772)),0),1))</f>
        <v/>
      </c>
      <c r="V772" s="2" t="str">
        <f>IF(B770="","",IF(N772&lt;='Báo cáo'!$C$9,N772,""))</f>
        <v/>
      </c>
    </row>
    <row r="773" spans="1:22" x14ac:dyDescent="0.25">
      <c r="A773" t="str">
        <v/>
      </c>
      <c r="B773" t="str">
        <v/>
      </c>
      <c r="C773" s="21" t="str">
        <v/>
      </c>
      <c r="D773" s="21" t="str">
        <v/>
      </c>
      <c r="E773" s="21" t="str">
        <v/>
      </c>
      <c r="F773" s="21" t="str">
        <v/>
      </c>
      <c r="G773" s="21" t="str">
        <v/>
      </c>
      <c r="H773" s="21" t="str">
        <v/>
      </c>
      <c r="I773" s="21" t="str">
        <v/>
      </c>
      <c r="J773" s="21" t="str">
        <v/>
      </c>
      <c r="K773" s="21" t="str">
        <v/>
      </c>
      <c r="L773" s="23" t="str">
        <f t="shared" si="72"/>
        <v/>
      </c>
      <c r="M773" s="24" t="str">
        <f t="shared" si="73"/>
        <v/>
      </c>
      <c r="N773" s="15" t="str">
        <f t="shared" si="74"/>
        <v/>
      </c>
      <c r="O773" s="23" t="str">
        <f t="shared" si="75"/>
        <v/>
      </c>
      <c r="P773" s="23" t="str">
        <f>IF(B773="","",
IF(NOT(ISNUMBER(H773)),"Vắng",
IF(C773=1,IF(INDEX(Source!$A$1:$Q$1000,MATCH('Chi tiết'!B773,Source!$B$1:$B$1000,0),16)&lt;'Báo cáo'!$C$5,"Đi làm","Chốt trễ"),
IF(AND(C773=2,O773="Chốt trễ"),IF(INDEX(Source!$A$1:$Q$1000,MATCH('Chi tiết'!B773,Source!$B$1:$B$1000,0)+1,16)&lt;'Báo cáo'!$C$5,"Đi làm","Chốt trễ"),
IF(AND(C773=12,O773="Đi làm"),IF(INDEX(Source!$A$1:$Q$1000,MATCH('Chi tiết'!B773,Source!$B$1:$B$1000,0)+COUNTIFS(Source!$B$1:$B$1000,B773,Source!$Q$1:$Q$1000,"Sáng"),16)&lt;'Báo cáo'!$C$5,"Đi làm","Chốt trễ"),IF(O773="Chốt trễ",IF(INDEX(Source!$A$1:$Q$1000,MATCH('Chi tiết'!B773,Source!$B$1:$B$1000,0)+1,16)&lt;'Báo cáo'!$C$5,"Đi làm","Chốt trễ"),IF(INDEX(Source!$A$1:$Q$1000,MATCH('Chi tiết'!B773,Source!$B$1:$B$1000,0)+COUNTIFS(Source!$B$1:$B$1000,B773,Source!$Q$1:$Q$1000,"Sáng"),16)&lt;'Báo cáo'!$C$5,"Đi làm","Chốt trễ")))))))</f>
        <v/>
      </c>
      <c r="Q773" s="23" t="str">
        <f t="shared" si="76"/>
        <v/>
      </c>
      <c r="R773" s="14" t="str">
        <f t="shared" si="77"/>
        <v/>
      </c>
      <c r="S773" t="str">
        <f>IF(OR(_xlfn.NUMBERVALUE(E773)&gt;='Báo cáo'!$C$6,_xlfn.NUMBERVALUE(I773)&gt;='Báo cáo'!$C$6),CONCATENATE(_xlfn.NUMBERVALUE(E773),"/",_xlfn.NUMBERVALUE(I773)),"")</f>
        <v/>
      </c>
      <c r="T773" t="str">
        <f>IF(Q773="Vắng","",IF(M773&lt;='Báo cáo'!$C$7,M773,""))</f>
        <v/>
      </c>
      <c r="U773" t="str">
        <f ca="1">IF(COUNTIFS(Source!$B$1:$B$1000,'Chi tiết'!B773,Source!$S$1:$S$1000,"Có")=0,"",INDEX(Source!$A$1:$S$1000,MATCH('Chi tiết'!B773,Source!$B$1:$B$1000,0)-1+MATCH("Có",INDIRECT("Source!S"&amp;MATCH('Chi tiết'!B773,Source!$B$1:$B$1000,0)&amp;":S"&amp;MATCH('Chi tiết'!B773,Source!$B$1:$B$1000,0)+COUNTIF(Source!$B$1:$B$1000,'Chi tiết'!B773)),0),1))</f>
        <v/>
      </c>
      <c r="V773" s="2" t="str">
        <f>IF(B771="","",IF(N773&lt;='Báo cáo'!$C$9,N773,""))</f>
        <v/>
      </c>
    </row>
    <row r="774" spans="1:22" x14ac:dyDescent="0.25">
      <c r="A774" t="str">
        <v/>
      </c>
      <c r="B774" t="str">
        <v/>
      </c>
      <c r="C774" s="21" t="str">
        <v/>
      </c>
      <c r="D774" s="21" t="str">
        <v/>
      </c>
      <c r="E774" s="21" t="str">
        <v/>
      </c>
      <c r="F774" s="21" t="str">
        <v/>
      </c>
      <c r="G774" s="21" t="str">
        <v/>
      </c>
      <c r="H774" s="21" t="str">
        <v/>
      </c>
      <c r="I774" s="21" t="str">
        <v/>
      </c>
      <c r="J774" s="21" t="str">
        <v/>
      </c>
      <c r="K774" s="21" t="str">
        <v/>
      </c>
      <c r="L774" s="23" t="str">
        <f t="shared" si="72"/>
        <v/>
      </c>
      <c r="M774" s="24" t="str">
        <f t="shared" si="73"/>
        <v/>
      </c>
      <c r="N774" s="15" t="str">
        <f t="shared" si="74"/>
        <v/>
      </c>
      <c r="O774" s="23" t="str">
        <f t="shared" si="75"/>
        <v/>
      </c>
      <c r="P774" s="23" t="str">
        <f>IF(B774="","",
IF(NOT(ISNUMBER(H774)),"Vắng",
IF(C774=1,IF(INDEX(Source!$A$1:$Q$1000,MATCH('Chi tiết'!B774,Source!$B$1:$B$1000,0),16)&lt;'Báo cáo'!$C$5,"Đi làm","Chốt trễ"),
IF(AND(C774=2,O774="Chốt trễ"),IF(INDEX(Source!$A$1:$Q$1000,MATCH('Chi tiết'!B774,Source!$B$1:$B$1000,0)+1,16)&lt;'Báo cáo'!$C$5,"Đi làm","Chốt trễ"),
IF(AND(C774=12,O774="Đi làm"),IF(INDEX(Source!$A$1:$Q$1000,MATCH('Chi tiết'!B774,Source!$B$1:$B$1000,0)+COUNTIFS(Source!$B$1:$B$1000,B774,Source!$Q$1:$Q$1000,"Sáng"),16)&lt;'Báo cáo'!$C$5,"Đi làm","Chốt trễ"),IF(O774="Chốt trễ",IF(INDEX(Source!$A$1:$Q$1000,MATCH('Chi tiết'!B774,Source!$B$1:$B$1000,0)+1,16)&lt;'Báo cáo'!$C$5,"Đi làm","Chốt trễ"),IF(INDEX(Source!$A$1:$Q$1000,MATCH('Chi tiết'!B774,Source!$B$1:$B$1000,0)+COUNTIFS(Source!$B$1:$B$1000,B774,Source!$Q$1:$Q$1000,"Sáng"),16)&lt;'Báo cáo'!$C$5,"Đi làm","Chốt trễ")))))))</f>
        <v/>
      </c>
      <c r="Q774" s="23" t="str">
        <f t="shared" si="76"/>
        <v/>
      </c>
      <c r="R774" s="14" t="str">
        <f t="shared" si="77"/>
        <v/>
      </c>
      <c r="S774" t="str">
        <f>IF(OR(_xlfn.NUMBERVALUE(E774)&gt;='Báo cáo'!$C$6,_xlfn.NUMBERVALUE(I774)&gt;='Báo cáo'!$C$6),CONCATENATE(_xlfn.NUMBERVALUE(E774),"/",_xlfn.NUMBERVALUE(I774)),"")</f>
        <v/>
      </c>
      <c r="T774" t="str">
        <f>IF(Q774="Vắng","",IF(M774&lt;='Báo cáo'!$C$7,M774,""))</f>
        <v/>
      </c>
      <c r="U774" t="str">
        <f ca="1">IF(COUNTIFS(Source!$B$1:$B$1000,'Chi tiết'!B774,Source!$S$1:$S$1000,"Có")=0,"",INDEX(Source!$A$1:$S$1000,MATCH('Chi tiết'!B774,Source!$B$1:$B$1000,0)-1+MATCH("Có",INDIRECT("Source!S"&amp;MATCH('Chi tiết'!B774,Source!$B$1:$B$1000,0)&amp;":S"&amp;MATCH('Chi tiết'!B774,Source!$B$1:$B$1000,0)+COUNTIF(Source!$B$1:$B$1000,'Chi tiết'!B774)),0),1))</f>
        <v/>
      </c>
      <c r="V774" s="2" t="str">
        <f>IF(B772="","",IF(N774&lt;='Báo cáo'!$C$9,N774,""))</f>
        <v/>
      </c>
    </row>
    <row r="775" spans="1:22" x14ac:dyDescent="0.25">
      <c r="A775" t="str">
        <v/>
      </c>
      <c r="B775" t="str">
        <v/>
      </c>
      <c r="C775" s="21" t="str">
        <v/>
      </c>
      <c r="D775" s="21" t="str">
        <v/>
      </c>
      <c r="E775" s="21" t="str">
        <v/>
      </c>
      <c r="F775" s="21" t="str">
        <v/>
      </c>
      <c r="G775" s="21" t="str">
        <v/>
      </c>
      <c r="H775" s="21" t="str">
        <v/>
      </c>
      <c r="I775" s="21" t="str">
        <v/>
      </c>
      <c r="J775" s="21" t="str">
        <v/>
      </c>
      <c r="K775" s="21" t="str">
        <v/>
      </c>
      <c r="L775" s="23" t="str">
        <f t="shared" si="72"/>
        <v/>
      </c>
      <c r="M775" s="24" t="str">
        <f t="shared" si="73"/>
        <v/>
      </c>
      <c r="N775" s="15" t="str">
        <f t="shared" si="74"/>
        <v/>
      </c>
      <c r="O775" s="23" t="str">
        <f t="shared" si="75"/>
        <v/>
      </c>
      <c r="P775" s="23" t="str">
        <f>IF(B775="","",
IF(NOT(ISNUMBER(H775)),"Vắng",
IF(C775=1,IF(INDEX(Source!$A$1:$Q$1000,MATCH('Chi tiết'!B775,Source!$B$1:$B$1000,0),16)&lt;'Báo cáo'!$C$5,"Đi làm","Chốt trễ"),
IF(AND(C775=2,O775="Chốt trễ"),IF(INDEX(Source!$A$1:$Q$1000,MATCH('Chi tiết'!B775,Source!$B$1:$B$1000,0)+1,16)&lt;'Báo cáo'!$C$5,"Đi làm","Chốt trễ"),
IF(AND(C775=12,O775="Đi làm"),IF(INDEX(Source!$A$1:$Q$1000,MATCH('Chi tiết'!B775,Source!$B$1:$B$1000,0)+COUNTIFS(Source!$B$1:$B$1000,B775,Source!$Q$1:$Q$1000,"Sáng"),16)&lt;'Báo cáo'!$C$5,"Đi làm","Chốt trễ"),IF(O775="Chốt trễ",IF(INDEX(Source!$A$1:$Q$1000,MATCH('Chi tiết'!B775,Source!$B$1:$B$1000,0)+1,16)&lt;'Báo cáo'!$C$5,"Đi làm","Chốt trễ"),IF(INDEX(Source!$A$1:$Q$1000,MATCH('Chi tiết'!B775,Source!$B$1:$B$1000,0)+COUNTIFS(Source!$B$1:$B$1000,B775,Source!$Q$1:$Q$1000,"Sáng"),16)&lt;'Báo cáo'!$C$5,"Đi làm","Chốt trễ")))))))</f>
        <v/>
      </c>
      <c r="Q775" s="23" t="str">
        <f t="shared" si="76"/>
        <v/>
      </c>
      <c r="R775" s="14" t="str">
        <f t="shared" si="77"/>
        <v/>
      </c>
      <c r="S775" t="str">
        <f>IF(OR(_xlfn.NUMBERVALUE(E775)&gt;='Báo cáo'!$C$6,_xlfn.NUMBERVALUE(I775)&gt;='Báo cáo'!$C$6),CONCATENATE(_xlfn.NUMBERVALUE(E775),"/",_xlfn.NUMBERVALUE(I775)),"")</f>
        <v/>
      </c>
      <c r="T775" t="str">
        <f>IF(Q775="Vắng","",IF(M775&lt;='Báo cáo'!$C$7,M775,""))</f>
        <v/>
      </c>
      <c r="U775" t="str">
        <f ca="1">IF(COUNTIFS(Source!$B$1:$B$1000,'Chi tiết'!B775,Source!$S$1:$S$1000,"Có")=0,"",INDEX(Source!$A$1:$S$1000,MATCH('Chi tiết'!B775,Source!$B$1:$B$1000,0)-1+MATCH("Có",INDIRECT("Source!S"&amp;MATCH('Chi tiết'!B775,Source!$B$1:$B$1000,0)&amp;":S"&amp;MATCH('Chi tiết'!B775,Source!$B$1:$B$1000,0)+COUNTIF(Source!$B$1:$B$1000,'Chi tiết'!B775)),0),1))</f>
        <v/>
      </c>
      <c r="V775" s="2" t="str">
        <f>IF(B773="","",IF(N775&lt;='Báo cáo'!$C$9,N775,""))</f>
        <v/>
      </c>
    </row>
    <row r="776" spans="1:22" x14ac:dyDescent="0.25">
      <c r="A776" t="str">
        <v/>
      </c>
      <c r="B776" t="str">
        <v/>
      </c>
      <c r="C776" s="21" t="str">
        <v/>
      </c>
      <c r="D776" s="21" t="str">
        <v/>
      </c>
      <c r="E776" s="21" t="str">
        <v/>
      </c>
      <c r="F776" s="21" t="str">
        <v/>
      </c>
      <c r="G776" s="21" t="str">
        <v/>
      </c>
      <c r="H776" s="21" t="str">
        <v/>
      </c>
      <c r="I776" s="21" t="str">
        <v/>
      </c>
      <c r="J776" s="21" t="str">
        <v/>
      </c>
      <c r="K776" s="21" t="str">
        <v/>
      </c>
      <c r="L776" s="23" t="str">
        <f t="shared" si="72"/>
        <v/>
      </c>
      <c r="M776" s="24" t="str">
        <f t="shared" si="73"/>
        <v/>
      </c>
      <c r="N776" s="15" t="str">
        <f t="shared" si="74"/>
        <v/>
      </c>
      <c r="O776" s="23" t="str">
        <f t="shared" si="75"/>
        <v/>
      </c>
      <c r="P776" s="23" t="str">
        <f>IF(B776="","",
IF(NOT(ISNUMBER(H776)),"Vắng",
IF(C776=1,IF(INDEX(Source!$A$1:$Q$1000,MATCH('Chi tiết'!B776,Source!$B$1:$B$1000,0),16)&lt;'Báo cáo'!$C$5,"Đi làm","Chốt trễ"),
IF(AND(C776=2,O776="Chốt trễ"),IF(INDEX(Source!$A$1:$Q$1000,MATCH('Chi tiết'!B776,Source!$B$1:$B$1000,0)+1,16)&lt;'Báo cáo'!$C$5,"Đi làm","Chốt trễ"),
IF(AND(C776=12,O776="Đi làm"),IF(INDEX(Source!$A$1:$Q$1000,MATCH('Chi tiết'!B776,Source!$B$1:$B$1000,0)+COUNTIFS(Source!$B$1:$B$1000,B776,Source!$Q$1:$Q$1000,"Sáng"),16)&lt;'Báo cáo'!$C$5,"Đi làm","Chốt trễ"),IF(O776="Chốt trễ",IF(INDEX(Source!$A$1:$Q$1000,MATCH('Chi tiết'!B776,Source!$B$1:$B$1000,0)+1,16)&lt;'Báo cáo'!$C$5,"Đi làm","Chốt trễ"),IF(INDEX(Source!$A$1:$Q$1000,MATCH('Chi tiết'!B776,Source!$B$1:$B$1000,0)+COUNTIFS(Source!$B$1:$B$1000,B776,Source!$Q$1:$Q$1000,"Sáng"),16)&lt;'Báo cáo'!$C$5,"Đi làm","Chốt trễ")))))))</f>
        <v/>
      </c>
      <c r="Q776" s="23" t="str">
        <f t="shared" si="76"/>
        <v/>
      </c>
      <c r="R776" s="14" t="str">
        <f t="shared" si="77"/>
        <v/>
      </c>
      <c r="S776" t="str">
        <f>IF(OR(_xlfn.NUMBERVALUE(E776)&gt;='Báo cáo'!$C$6,_xlfn.NUMBERVALUE(I776)&gt;='Báo cáo'!$C$6),CONCATENATE(_xlfn.NUMBERVALUE(E776),"/",_xlfn.NUMBERVALUE(I776)),"")</f>
        <v/>
      </c>
      <c r="T776" t="str">
        <f>IF(Q776="Vắng","",IF(M776&lt;='Báo cáo'!$C$7,M776,""))</f>
        <v/>
      </c>
      <c r="U776" t="str">
        <f ca="1">IF(COUNTIFS(Source!$B$1:$B$1000,'Chi tiết'!B776,Source!$S$1:$S$1000,"Có")=0,"",INDEX(Source!$A$1:$S$1000,MATCH('Chi tiết'!B776,Source!$B$1:$B$1000,0)-1+MATCH("Có",INDIRECT("Source!S"&amp;MATCH('Chi tiết'!B776,Source!$B$1:$B$1000,0)&amp;":S"&amp;MATCH('Chi tiết'!B776,Source!$B$1:$B$1000,0)+COUNTIF(Source!$B$1:$B$1000,'Chi tiết'!B776)),0),1))</f>
        <v/>
      </c>
      <c r="V776" s="2" t="str">
        <f>IF(B774="","",IF(N776&lt;='Báo cáo'!$C$9,N776,""))</f>
        <v/>
      </c>
    </row>
    <row r="777" spans="1:22" x14ac:dyDescent="0.25">
      <c r="A777" t="str">
        <v/>
      </c>
      <c r="B777" t="str">
        <v/>
      </c>
      <c r="C777" s="21" t="str">
        <v/>
      </c>
      <c r="D777" s="21" t="str">
        <v/>
      </c>
      <c r="E777" s="21" t="str">
        <v/>
      </c>
      <c r="F777" s="21" t="str">
        <v/>
      </c>
      <c r="G777" s="21" t="str">
        <v/>
      </c>
      <c r="H777" s="21" t="str">
        <v/>
      </c>
      <c r="I777" s="21" t="str">
        <v/>
      </c>
      <c r="J777" s="21" t="str">
        <v/>
      </c>
      <c r="K777" s="21" t="str">
        <v/>
      </c>
      <c r="L777" s="23" t="str">
        <f t="shared" si="72"/>
        <v/>
      </c>
      <c r="M777" s="24" t="str">
        <f t="shared" si="73"/>
        <v/>
      </c>
      <c r="N777" s="15" t="str">
        <f t="shared" si="74"/>
        <v/>
      </c>
      <c r="O777" s="23" t="str">
        <f t="shared" si="75"/>
        <v/>
      </c>
      <c r="P777" s="23" t="str">
        <f>IF(B777="","",
IF(NOT(ISNUMBER(H777)),"Vắng",
IF(C777=1,IF(INDEX(Source!$A$1:$Q$1000,MATCH('Chi tiết'!B777,Source!$B$1:$B$1000,0),16)&lt;'Báo cáo'!$C$5,"Đi làm","Chốt trễ"),
IF(AND(C777=2,O777="Chốt trễ"),IF(INDEX(Source!$A$1:$Q$1000,MATCH('Chi tiết'!B777,Source!$B$1:$B$1000,0)+1,16)&lt;'Báo cáo'!$C$5,"Đi làm","Chốt trễ"),
IF(AND(C777=12,O777="Đi làm"),IF(INDEX(Source!$A$1:$Q$1000,MATCH('Chi tiết'!B777,Source!$B$1:$B$1000,0)+COUNTIFS(Source!$B$1:$B$1000,B777,Source!$Q$1:$Q$1000,"Sáng"),16)&lt;'Báo cáo'!$C$5,"Đi làm","Chốt trễ"),IF(O777="Chốt trễ",IF(INDEX(Source!$A$1:$Q$1000,MATCH('Chi tiết'!B777,Source!$B$1:$B$1000,0)+1,16)&lt;'Báo cáo'!$C$5,"Đi làm","Chốt trễ"),IF(INDEX(Source!$A$1:$Q$1000,MATCH('Chi tiết'!B777,Source!$B$1:$B$1000,0)+COUNTIFS(Source!$B$1:$B$1000,B777,Source!$Q$1:$Q$1000,"Sáng"),16)&lt;'Báo cáo'!$C$5,"Đi làm","Chốt trễ")))))))</f>
        <v/>
      </c>
      <c r="Q777" s="23" t="str">
        <f t="shared" si="76"/>
        <v/>
      </c>
      <c r="R777" s="14" t="str">
        <f t="shared" si="77"/>
        <v/>
      </c>
      <c r="S777" t="str">
        <f>IF(OR(_xlfn.NUMBERVALUE(E777)&gt;='Báo cáo'!$C$6,_xlfn.NUMBERVALUE(I777)&gt;='Báo cáo'!$C$6),CONCATENATE(_xlfn.NUMBERVALUE(E777),"/",_xlfn.NUMBERVALUE(I777)),"")</f>
        <v/>
      </c>
      <c r="T777" t="str">
        <f>IF(Q777="Vắng","",IF(M777&lt;='Báo cáo'!$C$7,M777,""))</f>
        <v/>
      </c>
      <c r="U777" t="str">
        <f ca="1">IF(COUNTIFS(Source!$B$1:$B$1000,'Chi tiết'!B777,Source!$S$1:$S$1000,"Có")=0,"",INDEX(Source!$A$1:$S$1000,MATCH('Chi tiết'!B777,Source!$B$1:$B$1000,0)-1+MATCH("Có",INDIRECT("Source!S"&amp;MATCH('Chi tiết'!B777,Source!$B$1:$B$1000,0)&amp;":S"&amp;MATCH('Chi tiết'!B777,Source!$B$1:$B$1000,0)+COUNTIF(Source!$B$1:$B$1000,'Chi tiết'!B777)),0),1))</f>
        <v/>
      </c>
      <c r="V777" s="2" t="str">
        <f>IF(B775="","",IF(N777&lt;='Báo cáo'!$C$9,N777,""))</f>
        <v/>
      </c>
    </row>
    <row r="778" spans="1:22" x14ac:dyDescent="0.25">
      <c r="A778" t="str">
        <v/>
      </c>
      <c r="B778" t="str">
        <v/>
      </c>
      <c r="C778" s="21" t="str">
        <v/>
      </c>
      <c r="D778" s="21" t="str">
        <v/>
      </c>
      <c r="E778" s="21" t="str">
        <v/>
      </c>
      <c r="F778" s="21" t="str">
        <v/>
      </c>
      <c r="G778" s="21" t="str">
        <v/>
      </c>
      <c r="H778" s="21" t="str">
        <v/>
      </c>
      <c r="I778" s="21" t="str">
        <v/>
      </c>
      <c r="J778" s="21" t="str">
        <v/>
      </c>
      <c r="K778" s="21" t="str">
        <v/>
      </c>
      <c r="L778" s="23" t="str">
        <f t="shared" si="72"/>
        <v/>
      </c>
      <c r="M778" s="24" t="str">
        <f t="shared" si="73"/>
        <v/>
      </c>
      <c r="N778" s="15" t="str">
        <f t="shared" si="74"/>
        <v/>
      </c>
      <c r="O778" s="23" t="str">
        <f t="shared" si="75"/>
        <v/>
      </c>
      <c r="P778" s="23" t="str">
        <f>IF(B778="","",
IF(NOT(ISNUMBER(H778)),"Vắng",
IF(C778=1,IF(INDEX(Source!$A$1:$Q$1000,MATCH('Chi tiết'!B778,Source!$B$1:$B$1000,0),16)&lt;'Báo cáo'!$C$5,"Đi làm","Chốt trễ"),
IF(AND(C778=2,O778="Chốt trễ"),IF(INDEX(Source!$A$1:$Q$1000,MATCH('Chi tiết'!B778,Source!$B$1:$B$1000,0)+1,16)&lt;'Báo cáo'!$C$5,"Đi làm","Chốt trễ"),
IF(AND(C778=12,O778="Đi làm"),IF(INDEX(Source!$A$1:$Q$1000,MATCH('Chi tiết'!B778,Source!$B$1:$B$1000,0)+COUNTIFS(Source!$B$1:$B$1000,B778,Source!$Q$1:$Q$1000,"Sáng"),16)&lt;'Báo cáo'!$C$5,"Đi làm","Chốt trễ"),IF(O778="Chốt trễ",IF(INDEX(Source!$A$1:$Q$1000,MATCH('Chi tiết'!B778,Source!$B$1:$B$1000,0)+1,16)&lt;'Báo cáo'!$C$5,"Đi làm","Chốt trễ"),IF(INDEX(Source!$A$1:$Q$1000,MATCH('Chi tiết'!B778,Source!$B$1:$B$1000,0)+COUNTIFS(Source!$B$1:$B$1000,B778,Source!$Q$1:$Q$1000,"Sáng"),16)&lt;'Báo cáo'!$C$5,"Đi làm","Chốt trễ")))))))</f>
        <v/>
      </c>
      <c r="Q778" s="23" t="str">
        <f t="shared" si="76"/>
        <v/>
      </c>
      <c r="R778" s="14" t="str">
        <f t="shared" si="77"/>
        <v/>
      </c>
      <c r="S778" t="str">
        <f>IF(OR(_xlfn.NUMBERVALUE(E778)&gt;='Báo cáo'!$C$6,_xlfn.NUMBERVALUE(I778)&gt;='Báo cáo'!$C$6),CONCATENATE(_xlfn.NUMBERVALUE(E778),"/",_xlfn.NUMBERVALUE(I778)),"")</f>
        <v/>
      </c>
      <c r="T778" t="str">
        <f>IF(Q778="Vắng","",IF(M778&lt;='Báo cáo'!$C$7,M778,""))</f>
        <v/>
      </c>
      <c r="U778" t="str">
        <f ca="1">IF(COUNTIFS(Source!$B$1:$B$1000,'Chi tiết'!B778,Source!$S$1:$S$1000,"Có")=0,"",INDEX(Source!$A$1:$S$1000,MATCH('Chi tiết'!B778,Source!$B$1:$B$1000,0)-1+MATCH("Có",INDIRECT("Source!S"&amp;MATCH('Chi tiết'!B778,Source!$B$1:$B$1000,0)&amp;":S"&amp;MATCH('Chi tiết'!B778,Source!$B$1:$B$1000,0)+COUNTIF(Source!$B$1:$B$1000,'Chi tiết'!B778)),0),1))</f>
        <v/>
      </c>
      <c r="V778" s="2" t="str">
        <f>IF(B776="","",IF(N778&lt;='Báo cáo'!$C$9,N778,""))</f>
        <v/>
      </c>
    </row>
    <row r="779" spans="1:22" x14ac:dyDescent="0.25">
      <c r="A779" t="str">
        <v/>
      </c>
      <c r="B779" t="str">
        <v/>
      </c>
      <c r="C779" s="21" t="str">
        <v/>
      </c>
      <c r="D779" s="21" t="str">
        <v/>
      </c>
      <c r="E779" s="21" t="str">
        <v/>
      </c>
      <c r="F779" s="21" t="str">
        <v/>
      </c>
      <c r="G779" s="21" t="str">
        <v/>
      </c>
      <c r="H779" s="21" t="str">
        <v/>
      </c>
      <c r="I779" s="21" t="str">
        <v/>
      </c>
      <c r="J779" s="21" t="str">
        <v/>
      </c>
      <c r="K779" s="21" t="str">
        <v/>
      </c>
      <c r="L779" s="23" t="str">
        <f t="shared" si="72"/>
        <v/>
      </c>
      <c r="M779" s="24" t="str">
        <f t="shared" si="73"/>
        <v/>
      </c>
      <c r="N779" s="15" t="str">
        <f t="shared" si="74"/>
        <v/>
      </c>
      <c r="O779" s="23" t="str">
        <f t="shared" si="75"/>
        <v/>
      </c>
      <c r="P779" s="23" t="str">
        <f>IF(B779="","",
IF(NOT(ISNUMBER(H779)),"Vắng",
IF(C779=1,IF(INDEX(Source!$A$1:$Q$1000,MATCH('Chi tiết'!B779,Source!$B$1:$B$1000,0),16)&lt;'Báo cáo'!$C$5,"Đi làm","Chốt trễ"),
IF(AND(C779=2,O779="Chốt trễ"),IF(INDEX(Source!$A$1:$Q$1000,MATCH('Chi tiết'!B779,Source!$B$1:$B$1000,0)+1,16)&lt;'Báo cáo'!$C$5,"Đi làm","Chốt trễ"),
IF(AND(C779=12,O779="Đi làm"),IF(INDEX(Source!$A$1:$Q$1000,MATCH('Chi tiết'!B779,Source!$B$1:$B$1000,0)+COUNTIFS(Source!$B$1:$B$1000,B779,Source!$Q$1:$Q$1000,"Sáng"),16)&lt;'Báo cáo'!$C$5,"Đi làm","Chốt trễ"),IF(O779="Chốt trễ",IF(INDEX(Source!$A$1:$Q$1000,MATCH('Chi tiết'!B779,Source!$B$1:$B$1000,0)+1,16)&lt;'Báo cáo'!$C$5,"Đi làm","Chốt trễ"),IF(INDEX(Source!$A$1:$Q$1000,MATCH('Chi tiết'!B779,Source!$B$1:$B$1000,0)+COUNTIFS(Source!$B$1:$B$1000,B779,Source!$Q$1:$Q$1000,"Sáng"),16)&lt;'Báo cáo'!$C$5,"Đi làm","Chốt trễ")))))))</f>
        <v/>
      </c>
      <c r="Q779" s="23" t="str">
        <f t="shared" si="76"/>
        <v/>
      </c>
      <c r="R779" s="14" t="str">
        <f t="shared" si="77"/>
        <v/>
      </c>
      <c r="S779" t="str">
        <f>IF(OR(_xlfn.NUMBERVALUE(E779)&gt;='Báo cáo'!$C$6,_xlfn.NUMBERVALUE(I779)&gt;='Báo cáo'!$C$6),CONCATENATE(_xlfn.NUMBERVALUE(E779),"/",_xlfn.NUMBERVALUE(I779)),"")</f>
        <v/>
      </c>
      <c r="T779" t="str">
        <f>IF(Q779="Vắng","",IF(M779&lt;='Báo cáo'!$C$7,M779,""))</f>
        <v/>
      </c>
      <c r="U779" t="str">
        <f ca="1">IF(COUNTIFS(Source!$B$1:$B$1000,'Chi tiết'!B779,Source!$S$1:$S$1000,"Có")=0,"",INDEX(Source!$A$1:$S$1000,MATCH('Chi tiết'!B779,Source!$B$1:$B$1000,0)-1+MATCH("Có",INDIRECT("Source!S"&amp;MATCH('Chi tiết'!B779,Source!$B$1:$B$1000,0)&amp;":S"&amp;MATCH('Chi tiết'!B779,Source!$B$1:$B$1000,0)+COUNTIF(Source!$B$1:$B$1000,'Chi tiết'!B779)),0),1))</f>
        <v/>
      </c>
      <c r="V779" s="2" t="str">
        <f>IF(B777="","",IF(N779&lt;='Báo cáo'!$C$9,N779,""))</f>
        <v/>
      </c>
    </row>
    <row r="780" spans="1:22" x14ac:dyDescent="0.25">
      <c r="A780" t="str">
        <v/>
      </c>
      <c r="B780" t="str">
        <v/>
      </c>
      <c r="C780" s="21" t="str">
        <v/>
      </c>
      <c r="D780" s="21" t="str">
        <v/>
      </c>
      <c r="E780" s="21" t="str">
        <v/>
      </c>
      <c r="F780" s="21" t="str">
        <v/>
      </c>
      <c r="G780" s="21" t="str">
        <v/>
      </c>
      <c r="H780" s="21" t="str">
        <v/>
      </c>
      <c r="I780" s="21" t="str">
        <v/>
      </c>
      <c r="J780" s="21" t="str">
        <v/>
      </c>
      <c r="K780" s="21" t="str">
        <v/>
      </c>
      <c r="L780" s="23" t="str">
        <f t="shared" si="72"/>
        <v/>
      </c>
      <c r="M780" s="24" t="str">
        <f t="shared" si="73"/>
        <v/>
      </c>
      <c r="N780" s="15" t="str">
        <f t="shared" si="74"/>
        <v/>
      </c>
      <c r="O780" s="23" t="str">
        <f t="shared" si="75"/>
        <v/>
      </c>
      <c r="P780" s="23" t="str">
        <f>IF(B780="","",
IF(NOT(ISNUMBER(H780)),"Vắng",
IF(C780=1,IF(INDEX(Source!$A$1:$Q$1000,MATCH('Chi tiết'!B780,Source!$B$1:$B$1000,0),16)&lt;'Báo cáo'!$C$5,"Đi làm","Chốt trễ"),
IF(AND(C780=2,O780="Chốt trễ"),IF(INDEX(Source!$A$1:$Q$1000,MATCH('Chi tiết'!B780,Source!$B$1:$B$1000,0)+1,16)&lt;'Báo cáo'!$C$5,"Đi làm","Chốt trễ"),
IF(AND(C780=12,O780="Đi làm"),IF(INDEX(Source!$A$1:$Q$1000,MATCH('Chi tiết'!B780,Source!$B$1:$B$1000,0)+COUNTIFS(Source!$B$1:$B$1000,B780,Source!$Q$1:$Q$1000,"Sáng"),16)&lt;'Báo cáo'!$C$5,"Đi làm","Chốt trễ"),IF(O780="Chốt trễ",IF(INDEX(Source!$A$1:$Q$1000,MATCH('Chi tiết'!B780,Source!$B$1:$B$1000,0)+1,16)&lt;'Báo cáo'!$C$5,"Đi làm","Chốt trễ"),IF(INDEX(Source!$A$1:$Q$1000,MATCH('Chi tiết'!B780,Source!$B$1:$B$1000,0)+COUNTIFS(Source!$B$1:$B$1000,B780,Source!$Q$1:$Q$1000,"Sáng"),16)&lt;'Báo cáo'!$C$5,"Đi làm","Chốt trễ")))))))</f>
        <v/>
      </c>
      <c r="Q780" s="23" t="str">
        <f t="shared" si="76"/>
        <v/>
      </c>
      <c r="R780" s="14" t="str">
        <f t="shared" si="77"/>
        <v/>
      </c>
      <c r="S780" t="str">
        <f>IF(OR(_xlfn.NUMBERVALUE(E780)&gt;='Báo cáo'!$C$6,_xlfn.NUMBERVALUE(I780)&gt;='Báo cáo'!$C$6),CONCATENATE(_xlfn.NUMBERVALUE(E780),"/",_xlfn.NUMBERVALUE(I780)),"")</f>
        <v/>
      </c>
      <c r="T780" t="str">
        <f>IF(Q780="Vắng","",IF(M780&lt;='Báo cáo'!$C$7,M780,""))</f>
        <v/>
      </c>
      <c r="U780" t="str">
        <f ca="1">IF(COUNTIFS(Source!$B$1:$B$1000,'Chi tiết'!B780,Source!$S$1:$S$1000,"Có")=0,"",INDEX(Source!$A$1:$S$1000,MATCH('Chi tiết'!B780,Source!$B$1:$B$1000,0)-1+MATCH("Có",INDIRECT("Source!S"&amp;MATCH('Chi tiết'!B780,Source!$B$1:$B$1000,0)&amp;":S"&amp;MATCH('Chi tiết'!B780,Source!$B$1:$B$1000,0)+COUNTIF(Source!$B$1:$B$1000,'Chi tiết'!B780)),0),1))</f>
        <v/>
      </c>
      <c r="V780" s="2" t="str">
        <f>IF(B778="","",IF(N780&lt;='Báo cáo'!$C$9,N780,""))</f>
        <v/>
      </c>
    </row>
    <row r="781" spans="1:22" x14ac:dyDescent="0.25">
      <c r="A781" t="str">
        <v/>
      </c>
      <c r="B781" t="str">
        <v/>
      </c>
      <c r="C781" s="21" t="str">
        <v/>
      </c>
      <c r="D781" s="21" t="str">
        <v/>
      </c>
      <c r="E781" s="21" t="str">
        <v/>
      </c>
      <c r="F781" s="21" t="str">
        <v/>
      </c>
      <c r="G781" s="21" t="str">
        <v/>
      </c>
      <c r="H781" s="21" t="str">
        <v/>
      </c>
      <c r="I781" s="21" t="str">
        <v/>
      </c>
      <c r="J781" s="21" t="str">
        <v/>
      </c>
      <c r="K781" s="21" t="str">
        <v/>
      </c>
      <c r="L781" s="23" t="str">
        <f t="shared" si="72"/>
        <v/>
      </c>
      <c r="M781" s="24" t="str">
        <f t="shared" si="73"/>
        <v/>
      </c>
      <c r="N781" s="15" t="str">
        <f t="shared" si="74"/>
        <v/>
      </c>
      <c r="O781" s="23" t="str">
        <f t="shared" si="75"/>
        <v/>
      </c>
      <c r="P781" s="23" t="str">
        <f>IF(B781="","",
IF(NOT(ISNUMBER(H781)),"Vắng",
IF(C781=1,IF(INDEX(Source!$A$1:$Q$1000,MATCH('Chi tiết'!B781,Source!$B$1:$B$1000,0),16)&lt;'Báo cáo'!$C$5,"Đi làm","Chốt trễ"),
IF(AND(C781=2,O781="Chốt trễ"),IF(INDEX(Source!$A$1:$Q$1000,MATCH('Chi tiết'!B781,Source!$B$1:$B$1000,0)+1,16)&lt;'Báo cáo'!$C$5,"Đi làm","Chốt trễ"),
IF(AND(C781=12,O781="Đi làm"),IF(INDEX(Source!$A$1:$Q$1000,MATCH('Chi tiết'!B781,Source!$B$1:$B$1000,0)+COUNTIFS(Source!$B$1:$B$1000,B781,Source!$Q$1:$Q$1000,"Sáng"),16)&lt;'Báo cáo'!$C$5,"Đi làm","Chốt trễ"),IF(O781="Chốt trễ",IF(INDEX(Source!$A$1:$Q$1000,MATCH('Chi tiết'!B781,Source!$B$1:$B$1000,0)+1,16)&lt;'Báo cáo'!$C$5,"Đi làm","Chốt trễ"),IF(INDEX(Source!$A$1:$Q$1000,MATCH('Chi tiết'!B781,Source!$B$1:$B$1000,0)+COUNTIFS(Source!$B$1:$B$1000,B781,Source!$Q$1:$Q$1000,"Sáng"),16)&lt;'Báo cáo'!$C$5,"Đi làm","Chốt trễ")))))))</f>
        <v/>
      </c>
      <c r="Q781" s="23" t="str">
        <f t="shared" si="76"/>
        <v/>
      </c>
      <c r="R781" s="14" t="str">
        <f t="shared" si="77"/>
        <v/>
      </c>
      <c r="S781" t="str">
        <f>IF(OR(_xlfn.NUMBERVALUE(E781)&gt;='Báo cáo'!$C$6,_xlfn.NUMBERVALUE(I781)&gt;='Báo cáo'!$C$6),CONCATENATE(_xlfn.NUMBERVALUE(E781),"/",_xlfn.NUMBERVALUE(I781)),"")</f>
        <v/>
      </c>
      <c r="T781" t="str">
        <f>IF(Q781="Vắng","",IF(M781&lt;='Báo cáo'!$C$7,M781,""))</f>
        <v/>
      </c>
      <c r="U781" t="str">
        <f ca="1">IF(COUNTIFS(Source!$B$1:$B$1000,'Chi tiết'!B781,Source!$S$1:$S$1000,"Có")=0,"",INDEX(Source!$A$1:$S$1000,MATCH('Chi tiết'!B781,Source!$B$1:$B$1000,0)-1+MATCH("Có",INDIRECT("Source!S"&amp;MATCH('Chi tiết'!B781,Source!$B$1:$B$1000,0)&amp;":S"&amp;MATCH('Chi tiết'!B781,Source!$B$1:$B$1000,0)+COUNTIF(Source!$B$1:$B$1000,'Chi tiết'!B781)),0),1))</f>
        <v/>
      </c>
      <c r="V781" s="2" t="str">
        <f>IF(B779="","",IF(N781&lt;='Báo cáo'!$C$9,N781,""))</f>
        <v/>
      </c>
    </row>
    <row r="782" spans="1:22" x14ac:dyDescent="0.25">
      <c r="A782" t="str">
        <v/>
      </c>
      <c r="B782" t="str">
        <v/>
      </c>
      <c r="C782" s="21" t="str">
        <v/>
      </c>
      <c r="D782" s="21" t="str">
        <v/>
      </c>
      <c r="E782" s="21" t="str">
        <v/>
      </c>
      <c r="F782" s="21" t="str">
        <v/>
      </c>
      <c r="G782" s="21" t="str">
        <v/>
      </c>
      <c r="H782" s="21" t="str">
        <v/>
      </c>
      <c r="I782" s="21" t="str">
        <v/>
      </c>
      <c r="J782" s="21" t="str">
        <v/>
      </c>
      <c r="K782" s="21" t="str">
        <v/>
      </c>
      <c r="L782" s="23" t="str">
        <f t="shared" si="72"/>
        <v/>
      </c>
      <c r="M782" s="24" t="str">
        <f t="shared" si="73"/>
        <v/>
      </c>
      <c r="N782" s="15" t="str">
        <f t="shared" si="74"/>
        <v/>
      </c>
      <c r="O782" s="23" t="str">
        <f t="shared" si="75"/>
        <v/>
      </c>
      <c r="P782" s="23" t="str">
        <f>IF(B782="","",
IF(NOT(ISNUMBER(H782)),"Vắng",
IF(C782=1,IF(INDEX(Source!$A$1:$Q$1000,MATCH('Chi tiết'!B782,Source!$B$1:$B$1000,0),16)&lt;'Báo cáo'!$C$5,"Đi làm","Chốt trễ"),
IF(AND(C782=2,O782="Chốt trễ"),IF(INDEX(Source!$A$1:$Q$1000,MATCH('Chi tiết'!B782,Source!$B$1:$B$1000,0)+1,16)&lt;'Báo cáo'!$C$5,"Đi làm","Chốt trễ"),
IF(AND(C782=12,O782="Đi làm"),IF(INDEX(Source!$A$1:$Q$1000,MATCH('Chi tiết'!B782,Source!$B$1:$B$1000,0)+COUNTIFS(Source!$B$1:$B$1000,B782,Source!$Q$1:$Q$1000,"Sáng"),16)&lt;'Báo cáo'!$C$5,"Đi làm","Chốt trễ"),IF(O782="Chốt trễ",IF(INDEX(Source!$A$1:$Q$1000,MATCH('Chi tiết'!B782,Source!$B$1:$B$1000,0)+1,16)&lt;'Báo cáo'!$C$5,"Đi làm","Chốt trễ"),IF(INDEX(Source!$A$1:$Q$1000,MATCH('Chi tiết'!B782,Source!$B$1:$B$1000,0)+COUNTIFS(Source!$B$1:$B$1000,B782,Source!$Q$1:$Q$1000,"Sáng"),16)&lt;'Báo cáo'!$C$5,"Đi làm","Chốt trễ")))))))</f>
        <v/>
      </c>
      <c r="Q782" s="23" t="str">
        <f t="shared" si="76"/>
        <v/>
      </c>
      <c r="R782" s="14" t="str">
        <f t="shared" si="77"/>
        <v/>
      </c>
      <c r="S782" t="str">
        <f>IF(OR(_xlfn.NUMBERVALUE(E782)&gt;='Báo cáo'!$C$6,_xlfn.NUMBERVALUE(I782)&gt;='Báo cáo'!$C$6),CONCATENATE(_xlfn.NUMBERVALUE(E782),"/",_xlfn.NUMBERVALUE(I782)),"")</f>
        <v/>
      </c>
      <c r="T782" t="str">
        <f>IF(Q782="Vắng","",IF(M782&lt;='Báo cáo'!$C$7,M782,""))</f>
        <v/>
      </c>
      <c r="U782" t="str">
        <f ca="1">IF(COUNTIFS(Source!$B$1:$B$1000,'Chi tiết'!B782,Source!$S$1:$S$1000,"Có")=0,"",INDEX(Source!$A$1:$S$1000,MATCH('Chi tiết'!B782,Source!$B$1:$B$1000,0)-1+MATCH("Có",INDIRECT("Source!S"&amp;MATCH('Chi tiết'!B782,Source!$B$1:$B$1000,0)&amp;":S"&amp;MATCH('Chi tiết'!B782,Source!$B$1:$B$1000,0)+COUNTIF(Source!$B$1:$B$1000,'Chi tiết'!B782)),0),1))</f>
        <v/>
      </c>
      <c r="V782" s="2" t="str">
        <f>IF(B780="","",IF(N782&lt;='Báo cáo'!$C$9,N782,""))</f>
        <v/>
      </c>
    </row>
    <row r="783" spans="1:22" x14ac:dyDescent="0.25">
      <c r="A783" t="str">
        <v/>
      </c>
      <c r="B783" t="str">
        <v/>
      </c>
      <c r="C783" s="21" t="str">
        <v/>
      </c>
      <c r="D783" s="21" t="str">
        <v/>
      </c>
      <c r="E783" s="21" t="str">
        <v/>
      </c>
      <c r="F783" s="21" t="str">
        <v/>
      </c>
      <c r="G783" s="21" t="str">
        <v/>
      </c>
      <c r="H783" s="21" t="str">
        <v/>
      </c>
      <c r="I783" s="21" t="str">
        <v/>
      </c>
      <c r="J783" s="21" t="str">
        <v/>
      </c>
      <c r="K783" s="21" t="str">
        <v/>
      </c>
      <c r="L783" s="23" t="str">
        <f t="shared" si="72"/>
        <v/>
      </c>
      <c r="M783" s="24" t="str">
        <f t="shared" si="73"/>
        <v/>
      </c>
      <c r="N783" s="15" t="str">
        <f t="shared" si="74"/>
        <v/>
      </c>
      <c r="O783" s="23" t="str">
        <f t="shared" si="75"/>
        <v/>
      </c>
      <c r="P783" s="23" t="str">
        <f>IF(B783="","",
IF(NOT(ISNUMBER(H783)),"Vắng",
IF(C783=1,IF(INDEX(Source!$A$1:$Q$1000,MATCH('Chi tiết'!B783,Source!$B$1:$B$1000,0),16)&lt;'Báo cáo'!$C$5,"Đi làm","Chốt trễ"),
IF(AND(C783=2,O783="Chốt trễ"),IF(INDEX(Source!$A$1:$Q$1000,MATCH('Chi tiết'!B783,Source!$B$1:$B$1000,0)+1,16)&lt;'Báo cáo'!$C$5,"Đi làm","Chốt trễ"),
IF(AND(C783=12,O783="Đi làm"),IF(INDEX(Source!$A$1:$Q$1000,MATCH('Chi tiết'!B783,Source!$B$1:$B$1000,0)+COUNTIFS(Source!$B$1:$B$1000,B783,Source!$Q$1:$Q$1000,"Sáng"),16)&lt;'Báo cáo'!$C$5,"Đi làm","Chốt trễ"),IF(O783="Chốt trễ",IF(INDEX(Source!$A$1:$Q$1000,MATCH('Chi tiết'!B783,Source!$B$1:$B$1000,0)+1,16)&lt;'Báo cáo'!$C$5,"Đi làm","Chốt trễ"),IF(INDEX(Source!$A$1:$Q$1000,MATCH('Chi tiết'!B783,Source!$B$1:$B$1000,0)+COUNTIFS(Source!$B$1:$B$1000,B783,Source!$Q$1:$Q$1000,"Sáng"),16)&lt;'Báo cáo'!$C$5,"Đi làm","Chốt trễ")))))))</f>
        <v/>
      </c>
      <c r="Q783" s="23" t="str">
        <f t="shared" si="76"/>
        <v/>
      </c>
      <c r="R783" s="14" t="str">
        <f t="shared" si="77"/>
        <v/>
      </c>
      <c r="S783" t="str">
        <f>IF(OR(_xlfn.NUMBERVALUE(E783)&gt;='Báo cáo'!$C$6,_xlfn.NUMBERVALUE(I783)&gt;='Báo cáo'!$C$6),CONCATENATE(_xlfn.NUMBERVALUE(E783),"/",_xlfn.NUMBERVALUE(I783)),"")</f>
        <v/>
      </c>
      <c r="T783" t="str">
        <f>IF(Q783="Vắng","",IF(M783&lt;='Báo cáo'!$C$7,M783,""))</f>
        <v/>
      </c>
      <c r="U783" t="str">
        <f ca="1">IF(COUNTIFS(Source!$B$1:$B$1000,'Chi tiết'!B783,Source!$S$1:$S$1000,"Có")=0,"",INDEX(Source!$A$1:$S$1000,MATCH('Chi tiết'!B783,Source!$B$1:$B$1000,0)-1+MATCH("Có",INDIRECT("Source!S"&amp;MATCH('Chi tiết'!B783,Source!$B$1:$B$1000,0)&amp;":S"&amp;MATCH('Chi tiết'!B783,Source!$B$1:$B$1000,0)+COUNTIF(Source!$B$1:$B$1000,'Chi tiết'!B783)),0),1))</f>
        <v/>
      </c>
      <c r="V783" s="2" t="str">
        <f>IF(B781="","",IF(N783&lt;='Báo cáo'!$C$9,N783,""))</f>
        <v/>
      </c>
    </row>
    <row r="784" spans="1:22" x14ac:dyDescent="0.25">
      <c r="A784" t="str">
        <v/>
      </c>
      <c r="B784" t="str">
        <v/>
      </c>
      <c r="C784" s="21" t="str">
        <v/>
      </c>
      <c r="D784" s="21" t="str">
        <v/>
      </c>
      <c r="E784" s="21" t="str">
        <v/>
      </c>
      <c r="F784" s="21" t="str">
        <v/>
      </c>
      <c r="G784" s="21" t="str">
        <v/>
      </c>
      <c r="H784" s="21" t="str">
        <v/>
      </c>
      <c r="I784" s="21" t="str">
        <v/>
      </c>
      <c r="J784" s="21" t="str">
        <v/>
      </c>
      <c r="K784" s="21" t="str">
        <v/>
      </c>
      <c r="L784" s="23" t="str">
        <f t="shared" si="72"/>
        <v/>
      </c>
      <c r="M784" s="24" t="str">
        <f t="shared" si="73"/>
        <v/>
      </c>
      <c r="N784" s="15" t="str">
        <f t="shared" si="74"/>
        <v/>
      </c>
      <c r="O784" s="23" t="str">
        <f t="shared" si="75"/>
        <v/>
      </c>
      <c r="P784" s="23" t="str">
        <f>IF(B784="","",
IF(NOT(ISNUMBER(H784)),"Vắng",
IF(C784=1,IF(INDEX(Source!$A$1:$Q$1000,MATCH('Chi tiết'!B784,Source!$B$1:$B$1000,0),16)&lt;'Báo cáo'!$C$5,"Đi làm","Chốt trễ"),
IF(AND(C784=2,O784="Chốt trễ"),IF(INDEX(Source!$A$1:$Q$1000,MATCH('Chi tiết'!B784,Source!$B$1:$B$1000,0)+1,16)&lt;'Báo cáo'!$C$5,"Đi làm","Chốt trễ"),
IF(AND(C784=12,O784="Đi làm"),IF(INDEX(Source!$A$1:$Q$1000,MATCH('Chi tiết'!B784,Source!$B$1:$B$1000,0)+COUNTIFS(Source!$B$1:$B$1000,B784,Source!$Q$1:$Q$1000,"Sáng"),16)&lt;'Báo cáo'!$C$5,"Đi làm","Chốt trễ"),IF(O784="Chốt trễ",IF(INDEX(Source!$A$1:$Q$1000,MATCH('Chi tiết'!B784,Source!$B$1:$B$1000,0)+1,16)&lt;'Báo cáo'!$C$5,"Đi làm","Chốt trễ"),IF(INDEX(Source!$A$1:$Q$1000,MATCH('Chi tiết'!B784,Source!$B$1:$B$1000,0)+COUNTIFS(Source!$B$1:$B$1000,B784,Source!$Q$1:$Q$1000,"Sáng"),16)&lt;'Báo cáo'!$C$5,"Đi làm","Chốt trễ")))))))</f>
        <v/>
      </c>
      <c r="Q784" s="23" t="str">
        <f t="shared" si="76"/>
        <v/>
      </c>
      <c r="R784" s="14" t="str">
        <f t="shared" si="77"/>
        <v/>
      </c>
      <c r="S784" t="str">
        <f>IF(OR(_xlfn.NUMBERVALUE(E784)&gt;='Báo cáo'!$C$6,_xlfn.NUMBERVALUE(I784)&gt;='Báo cáo'!$C$6),CONCATENATE(_xlfn.NUMBERVALUE(E784),"/",_xlfn.NUMBERVALUE(I784)),"")</f>
        <v/>
      </c>
      <c r="T784" t="str">
        <f>IF(Q784="Vắng","",IF(M784&lt;='Báo cáo'!$C$7,M784,""))</f>
        <v/>
      </c>
      <c r="U784" t="str">
        <f ca="1">IF(COUNTIFS(Source!$B$1:$B$1000,'Chi tiết'!B784,Source!$S$1:$S$1000,"Có")=0,"",INDEX(Source!$A$1:$S$1000,MATCH('Chi tiết'!B784,Source!$B$1:$B$1000,0)-1+MATCH("Có",INDIRECT("Source!S"&amp;MATCH('Chi tiết'!B784,Source!$B$1:$B$1000,0)&amp;":S"&amp;MATCH('Chi tiết'!B784,Source!$B$1:$B$1000,0)+COUNTIF(Source!$B$1:$B$1000,'Chi tiết'!B784)),0),1))</f>
        <v/>
      </c>
      <c r="V784" s="2" t="str">
        <f>IF(B782="","",IF(N784&lt;='Báo cáo'!$C$9,N784,""))</f>
        <v/>
      </c>
    </row>
    <row r="785" spans="1:22" x14ac:dyDescent="0.25">
      <c r="A785" t="str">
        <v/>
      </c>
      <c r="B785" t="str">
        <v/>
      </c>
      <c r="C785" s="21" t="str">
        <v/>
      </c>
      <c r="D785" s="21" t="str">
        <v/>
      </c>
      <c r="E785" s="21" t="str">
        <v/>
      </c>
      <c r="F785" s="21" t="str">
        <v/>
      </c>
      <c r="G785" s="21" t="str">
        <v/>
      </c>
      <c r="H785" s="21" t="str">
        <v/>
      </c>
      <c r="I785" s="21" t="str">
        <v/>
      </c>
      <c r="J785" s="21" t="str">
        <v/>
      </c>
      <c r="K785" s="21" t="str">
        <v/>
      </c>
      <c r="L785" s="23" t="str">
        <f t="shared" si="72"/>
        <v/>
      </c>
      <c r="M785" s="24" t="str">
        <f t="shared" si="73"/>
        <v/>
      </c>
      <c r="N785" s="15" t="str">
        <f t="shared" si="74"/>
        <v/>
      </c>
      <c r="O785" s="23" t="str">
        <f t="shared" si="75"/>
        <v/>
      </c>
      <c r="P785" s="23" t="str">
        <f>IF(B785="","",
IF(NOT(ISNUMBER(H785)),"Vắng",
IF(C785=1,IF(INDEX(Source!$A$1:$Q$1000,MATCH('Chi tiết'!B785,Source!$B$1:$B$1000,0),16)&lt;'Báo cáo'!$C$5,"Đi làm","Chốt trễ"),
IF(AND(C785=2,O785="Chốt trễ"),IF(INDEX(Source!$A$1:$Q$1000,MATCH('Chi tiết'!B785,Source!$B$1:$B$1000,0)+1,16)&lt;'Báo cáo'!$C$5,"Đi làm","Chốt trễ"),
IF(AND(C785=12,O785="Đi làm"),IF(INDEX(Source!$A$1:$Q$1000,MATCH('Chi tiết'!B785,Source!$B$1:$B$1000,0)+COUNTIFS(Source!$B$1:$B$1000,B785,Source!$Q$1:$Q$1000,"Sáng"),16)&lt;'Báo cáo'!$C$5,"Đi làm","Chốt trễ"),IF(O785="Chốt trễ",IF(INDEX(Source!$A$1:$Q$1000,MATCH('Chi tiết'!B785,Source!$B$1:$B$1000,0)+1,16)&lt;'Báo cáo'!$C$5,"Đi làm","Chốt trễ"),IF(INDEX(Source!$A$1:$Q$1000,MATCH('Chi tiết'!B785,Source!$B$1:$B$1000,0)+COUNTIFS(Source!$B$1:$B$1000,B785,Source!$Q$1:$Q$1000,"Sáng"),16)&lt;'Báo cáo'!$C$5,"Đi làm","Chốt trễ")))))))</f>
        <v/>
      </c>
      <c r="Q785" s="23" t="str">
        <f t="shared" si="76"/>
        <v/>
      </c>
      <c r="R785" s="14" t="str">
        <f t="shared" si="77"/>
        <v/>
      </c>
      <c r="S785" t="str">
        <f>IF(OR(_xlfn.NUMBERVALUE(E785)&gt;='Báo cáo'!$C$6,_xlfn.NUMBERVALUE(I785)&gt;='Báo cáo'!$C$6),CONCATENATE(_xlfn.NUMBERVALUE(E785),"/",_xlfn.NUMBERVALUE(I785)),"")</f>
        <v/>
      </c>
      <c r="T785" t="str">
        <f>IF(Q785="Vắng","",IF(M785&lt;='Báo cáo'!$C$7,M785,""))</f>
        <v/>
      </c>
      <c r="U785" t="str">
        <f ca="1">IF(COUNTIFS(Source!$B$1:$B$1000,'Chi tiết'!B785,Source!$S$1:$S$1000,"Có")=0,"",INDEX(Source!$A$1:$S$1000,MATCH('Chi tiết'!B785,Source!$B$1:$B$1000,0)-1+MATCH("Có",INDIRECT("Source!S"&amp;MATCH('Chi tiết'!B785,Source!$B$1:$B$1000,0)&amp;":S"&amp;MATCH('Chi tiết'!B785,Source!$B$1:$B$1000,0)+COUNTIF(Source!$B$1:$B$1000,'Chi tiết'!B785)),0),1))</f>
        <v/>
      </c>
      <c r="V785" s="2" t="str">
        <f>IF(B783="","",IF(N785&lt;='Báo cáo'!$C$9,N785,""))</f>
        <v/>
      </c>
    </row>
    <row r="786" spans="1:22" x14ac:dyDescent="0.25">
      <c r="A786" t="str">
        <v/>
      </c>
      <c r="B786" t="str">
        <v/>
      </c>
      <c r="C786" s="21" t="str">
        <v/>
      </c>
      <c r="D786" s="21" t="str">
        <v/>
      </c>
      <c r="E786" s="21" t="str">
        <v/>
      </c>
      <c r="F786" s="21" t="str">
        <v/>
      </c>
      <c r="G786" s="21" t="str">
        <v/>
      </c>
      <c r="H786" s="21" t="str">
        <v/>
      </c>
      <c r="I786" s="21" t="str">
        <v/>
      </c>
      <c r="J786" s="21" t="str">
        <v/>
      </c>
      <c r="K786" s="21" t="str">
        <v/>
      </c>
      <c r="L786" s="23" t="str">
        <f t="shared" si="72"/>
        <v/>
      </c>
      <c r="M786" s="24" t="str">
        <f t="shared" si="73"/>
        <v/>
      </c>
      <c r="N786" s="15" t="str">
        <f t="shared" si="74"/>
        <v/>
      </c>
      <c r="O786" s="23" t="str">
        <f t="shared" si="75"/>
        <v/>
      </c>
      <c r="P786" s="23" t="str">
        <f>IF(B786="","",
IF(NOT(ISNUMBER(H786)),"Vắng",
IF(C786=1,IF(INDEX(Source!$A$1:$Q$1000,MATCH('Chi tiết'!B786,Source!$B$1:$B$1000,0),16)&lt;'Báo cáo'!$C$5,"Đi làm","Chốt trễ"),
IF(AND(C786=2,O786="Chốt trễ"),IF(INDEX(Source!$A$1:$Q$1000,MATCH('Chi tiết'!B786,Source!$B$1:$B$1000,0)+1,16)&lt;'Báo cáo'!$C$5,"Đi làm","Chốt trễ"),
IF(AND(C786=12,O786="Đi làm"),IF(INDEX(Source!$A$1:$Q$1000,MATCH('Chi tiết'!B786,Source!$B$1:$B$1000,0)+COUNTIFS(Source!$B$1:$B$1000,B786,Source!$Q$1:$Q$1000,"Sáng"),16)&lt;'Báo cáo'!$C$5,"Đi làm","Chốt trễ"),IF(O786="Chốt trễ",IF(INDEX(Source!$A$1:$Q$1000,MATCH('Chi tiết'!B786,Source!$B$1:$B$1000,0)+1,16)&lt;'Báo cáo'!$C$5,"Đi làm","Chốt trễ"),IF(INDEX(Source!$A$1:$Q$1000,MATCH('Chi tiết'!B786,Source!$B$1:$B$1000,0)+COUNTIFS(Source!$B$1:$B$1000,B786,Source!$Q$1:$Q$1000,"Sáng"),16)&lt;'Báo cáo'!$C$5,"Đi làm","Chốt trễ")))))))</f>
        <v/>
      </c>
      <c r="Q786" s="23" t="str">
        <f t="shared" si="76"/>
        <v/>
      </c>
      <c r="R786" s="14" t="str">
        <f t="shared" si="77"/>
        <v/>
      </c>
      <c r="S786" t="str">
        <f>IF(OR(_xlfn.NUMBERVALUE(E786)&gt;='Báo cáo'!$C$6,_xlfn.NUMBERVALUE(I786)&gt;='Báo cáo'!$C$6),CONCATENATE(_xlfn.NUMBERVALUE(E786),"/",_xlfn.NUMBERVALUE(I786)),"")</f>
        <v/>
      </c>
      <c r="T786" t="str">
        <f>IF(Q786="Vắng","",IF(M786&lt;='Báo cáo'!$C$7,M786,""))</f>
        <v/>
      </c>
      <c r="U786" t="str">
        <f ca="1">IF(COUNTIFS(Source!$B$1:$B$1000,'Chi tiết'!B786,Source!$S$1:$S$1000,"Có")=0,"",INDEX(Source!$A$1:$S$1000,MATCH('Chi tiết'!B786,Source!$B$1:$B$1000,0)-1+MATCH("Có",INDIRECT("Source!S"&amp;MATCH('Chi tiết'!B786,Source!$B$1:$B$1000,0)&amp;":S"&amp;MATCH('Chi tiết'!B786,Source!$B$1:$B$1000,0)+COUNTIF(Source!$B$1:$B$1000,'Chi tiết'!B786)),0),1))</f>
        <v/>
      </c>
      <c r="V786" s="2" t="str">
        <f>IF(B784="","",IF(N786&lt;='Báo cáo'!$C$9,N786,""))</f>
        <v/>
      </c>
    </row>
    <row r="787" spans="1:22" x14ac:dyDescent="0.25">
      <c r="A787" t="str">
        <v/>
      </c>
      <c r="B787" t="str">
        <v/>
      </c>
      <c r="C787" s="21" t="str">
        <v/>
      </c>
      <c r="D787" s="21" t="str">
        <v/>
      </c>
      <c r="E787" s="21" t="str">
        <v/>
      </c>
      <c r="F787" s="21" t="str">
        <v/>
      </c>
      <c r="G787" s="21" t="str">
        <v/>
      </c>
      <c r="H787" s="21" t="str">
        <v/>
      </c>
      <c r="I787" s="21" t="str">
        <v/>
      </c>
      <c r="J787" s="21" t="str">
        <v/>
      </c>
      <c r="K787" s="21" t="str">
        <v/>
      </c>
      <c r="L787" s="23" t="str">
        <f t="shared" si="72"/>
        <v/>
      </c>
      <c r="M787" s="24" t="str">
        <f t="shared" si="73"/>
        <v/>
      </c>
      <c r="N787" s="15" t="str">
        <f t="shared" si="74"/>
        <v/>
      </c>
      <c r="O787" s="23" t="str">
        <f t="shared" si="75"/>
        <v/>
      </c>
      <c r="P787" s="23" t="str">
        <f>IF(B787="","",
IF(NOT(ISNUMBER(H787)),"Vắng",
IF(C787=1,IF(INDEX(Source!$A$1:$Q$1000,MATCH('Chi tiết'!B787,Source!$B$1:$B$1000,0),16)&lt;'Báo cáo'!$C$5,"Đi làm","Chốt trễ"),
IF(AND(C787=2,O787="Chốt trễ"),IF(INDEX(Source!$A$1:$Q$1000,MATCH('Chi tiết'!B787,Source!$B$1:$B$1000,0)+1,16)&lt;'Báo cáo'!$C$5,"Đi làm","Chốt trễ"),
IF(AND(C787=12,O787="Đi làm"),IF(INDEX(Source!$A$1:$Q$1000,MATCH('Chi tiết'!B787,Source!$B$1:$B$1000,0)+COUNTIFS(Source!$B$1:$B$1000,B787,Source!$Q$1:$Q$1000,"Sáng"),16)&lt;'Báo cáo'!$C$5,"Đi làm","Chốt trễ"),IF(O787="Chốt trễ",IF(INDEX(Source!$A$1:$Q$1000,MATCH('Chi tiết'!B787,Source!$B$1:$B$1000,0)+1,16)&lt;'Báo cáo'!$C$5,"Đi làm","Chốt trễ"),IF(INDEX(Source!$A$1:$Q$1000,MATCH('Chi tiết'!B787,Source!$B$1:$B$1000,0)+COUNTIFS(Source!$B$1:$B$1000,B787,Source!$Q$1:$Q$1000,"Sáng"),16)&lt;'Báo cáo'!$C$5,"Đi làm","Chốt trễ")))))))</f>
        <v/>
      </c>
      <c r="Q787" s="23" t="str">
        <f t="shared" si="76"/>
        <v/>
      </c>
      <c r="R787" s="14" t="str">
        <f t="shared" si="77"/>
        <v/>
      </c>
      <c r="S787" t="str">
        <f>IF(OR(_xlfn.NUMBERVALUE(E787)&gt;='Báo cáo'!$C$6,_xlfn.NUMBERVALUE(I787)&gt;='Báo cáo'!$C$6),CONCATENATE(_xlfn.NUMBERVALUE(E787),"/",_xlfn.NUMBERVALUE(I787)),"")</f>
        <v/>
      </c>
      <c r="T787" t="str">
        <f>IF(Q787="Vắng","",IF(M787&lt;='Báo cáo'!$C$7,M787,""))</f>
        <v/>
      </c>
      <c r="U787" t="str">
        <f ca="1">IF(COUNTIFS(Source!$B$1:$B$1000,'Chi tiết'!B787,Source!$S$1:$S$1000,"Có")=0,"",INDEX(Source!$A$1:$S$1000,MATCH('Chi tiết'!B787,Source!$B$1:$B$1000,0)-1+MATCH("Có",INDIRECT("Source!S"&amp;MATCH('Chi tiết'!B787,Source!$B$1:$B$1000,0)&amp;":S"&amp;MATCH('Chi tiết'!B787,Source!$B$1:$B$1000,0)+COUNTIF(Source!$B$1:$B$1000,'Chi tiết'!B787)),0),1))</f>
        <v/>
      </c>
      <c r="V787" s="2" t="str">
        <f>IF(B785="","",IF(N787&lt;='Báo cáo'!$C$9,N787,""))</f>
        <v/>
      </c>
    </row>
    <row r="788" spans="1:22" x14ac:dyDescent="0.25">
      <c r="A788" t="str">
        <v/>
      </c>
      <c r="B788" t="str">
        <v/>
      </c>
      <c r="C788" s="21" t="str">
        <v/>
      </c>
      <c r="D788" s="21" t="str">
        <v/>
      </c>
      <c r="E788" s="21" t="str">
        <v/>
      </c>
      <c r="F788" s="21" t="str">
        <v/>
      </c>
      <c r="G788" s="21" t="str">
        <v/>
      </c>
      <c r="H788" s="21" t="str">
        <v/>
      </c>
      <c r="I788" s="21" t="str">
        <v/>
      </c>
      <c r="J788" s="21" t="str">
        <v/>
      </c>
      <c r="K788" s="21" t="str">
        <v/>
      </c>
      <c r="L788" s="23" t="str">
        <f t="shared" si="72"/>
        <v/>
      </c>
      <c r="M788" s="24" t="str">
        <f t="shared" si="73"/>
        <v/>
      </c>
      <c r="N788" s="15" t="str">
        <f t="shared" si="74"/>
        <v/>
      </c>
      <c r="O788" s="23" t="str">
        <f t="shared" si="75"/>
        <v/>
      </c>
      <c r="P788" s="23" t="str">
        <f>IF(B788="","",
IF(NOT(ISNUMBER(H788)),"Vắng",
IF(C788=1,IF(INDEX(Source!$A$1:$Q$1000,MATCH('Chi tiết'!B788,Source!$B$1:$B$1000,0),16)&lt;'Báo cáo'!$C$5,"Đi làm","Chốt trễ"),
IF(AND(C788=2,O788="Chốt trễ"),IF(INDEX(Source!$A$1:$Q$1000,MATCH('Chi tiết'!B788,Source!$B$1:$B$1000,0)+1,16)&lt;'Báo cáo'!$C$5,"Đi làm","Chốt trễ"),
IF(AND(C788=12,O788="Đi làm"),IF(INDEX(Source!$A$1:$Q$1000,MATCH('Chi tiết'!B788,Source!$B$1:$B$1000,0)+COUNTIFS(Source!$B$1:$B$1000,B788,Source!$Q$1:$Q$1000,"Sáng"),16)&lt;'Báo cáo'!$C$5,"Đi làm","Chốt trễ"),IF(O788="Chốt trễ",IF(INDEX(Source!$A$1:$Q$1000,MATCH('Chi tiết'!B788,Source!$B$1:$B$1000,0)+1,16)&lt;'Báo cáo'!$C$5,"Đi làm","Chốt trễ"),IF(INDEX(Source!$A$1:$Q$1000,MATCH('Chi tiết'!B788,Source!$B$1:$B$1000,0)+COUNTIFS(Source!$B$1:$B$1000,B788,Source!$Q$1:$Q$1000,"Sáng"),16)&lt;'Báo cáo'!$C$5,"Đi làm","Chốt trễ")))))))</f>
        <v/>
      </c>
      <c r="Q788" s="23" t="str">
        <f t="shared" si="76"/>
        <v/>
      </c>
      <c r="R788" s="14" t="str">
        <f t="shared" si="77"/>
        <v/>
      </c>
      <c r="S788" t="str">
        <f>IF(OR(_xlfn.NUMBERVALUE(E788)&gt;='Báo cáo'!$C$6,_xlfn.NUMBERVALUE(I788)&gt;='Báo cáo'!$C$6),CONCATENATE(_xlfn.NUMBERVALUE(E788),"/",_xlfn.NUMBERVALUE(I788)),"")</f>
        <v/>
      </c>
      <c r="T788" t="str">
        <f>IF(Q788="Vắng","",IF(M788&lt;='Báo cáo'!$C$7,M788,""))</f>
        <v/>
      </c>
      <c r="U788" t="str">
        <f ca="1">IF(COUNTIFS(Source!$B$1:$B$1000,'Chi tiết'!B788,Source!$S$1:$S$1000,"Có")=0,"",INDEX(Source!$A$1:$S$1000,MATCH('Chi tiết'!B788,Source!$B$1:$B$1000,0)-1+MATCH("Có",INDIRECT("Source!S"&amp;MATCH('Chi tiết'!B788,Source!$B$1:$B$1000,0)&amp;":S"&amp;MATCH('Chi tiết'!B788,Source!$B$1:$B$1000,0)+COUNTIF(Source!$B$1:$B$1000,'Chi tiết'!B788)),0),1))</f>
        <v/>
      </c>
      <c r="V788" s="2" t="str">
        <f>IF(B786="","",IF(N788&lt;='Báo cáo'!$C$9,N788,""))</f>
        <v/>
      </c>
    </row>
    <row r="789" spans="1:22" x14ac:dyDescent="0.25">
      <c r="A789" t="str">
        <v/>
      </c>
      <c r="B789" t="str">
        <v/>
      </c>
      <c r="C789" s="21" t="str">
        <v/>
      </c>
      <c r="D789" s="21" t="str">
        <v/>
      </c>
      <c r="E789" s="21" t="str">
        <v/>
      </c>
      <c r="F789" s="21" t="str">
        <v/>
      </c>
      <c r="G789" s="21" t="str">
        <v/>
      </c>
      <c r="H789" s="21" t="str">
        <v/>
      </c>
      <c r="I789" s="21" t="str">
        <v/>
      </c>
      <c r="J789" s="21" t="str">
        <v/>
      </c>
      <c r="K789" s="21" t="str">
        <v/>
      </c>
      <c r="L789" s="23" t="str">
        <f t="shared" si="72"/>
        <v/>
      </c>
      <c r="M789" s="24" t="str">
        <f t="shared" si="73"/>
        <v/>
      </c>
      <c r="N789" s="15" t="str">
        <f t="shared" si="74"/>
        <v/>
      </c>
      <c r="O789" s="23" t="str">
        <f t="shared" si="75"/>
        <v/>
      </c>
      <c r="P789" s="23" t="str">
        <f>IF(B789="","",
IF(NOT(ISNUMBER(H789)),"Vắng",
IF(C789=1,IF(INDEX(Source!$A$1:$Q$1000,MATCH('Chi tiết'!B789,Source!$B$1:$B$1000,0),16)&lt;'Báo cáo'!$C$5,"Đi làm","Chốt trễ"),
IF(AND(C789=2,O789="Chốt trễ"),IF(INDEX(Source!$A$1:$Q$1000,MATCH('Chi tiết'!B789,Source!$B$1:$B$1000,0)+1,16)&lt;'Báo cáo'!$C$5,"Đi làm","Chốt trễ"),
IF(AND(C789=12,O789="Đi làm"),IF(INDEX(Source!$A$1:$Q$1000,MATCH('Chi tiết'!B789,Source!$B$1:$B$1000,0)+COUNTIFS(Source!$B$1:$B$1000,B789,Source!$Q$1:$Q$1000,"Sáng"),16)&lt;'Báo cáo'!$C$5,"Đi làm","Chốt trễ"),IF(O789="Chốt trễ",IF(INDEX(Source!$A$1:$Q$1000,MATCH('Chi tiết'!B789,Source!$B$1:$B$1000,0)+1,16)&lt;'Báo cáo'!$C$5,"Đi làm","Chốt trễ"),IF(INDEX(Source!$A$1:$Q$1000,MATCH('Chi tiết'!B789,Source!$B$1:$B$1000,0)+COUNTIFS(Source!$B$1:$B$1000,B789,Source!$Q$1:$Q$1000,"Sáng"),16)&lt;'Báo cáo'!$C$5,"Đi làm","Chốt trễ")))))))</f>
        <v/>
      </c>
      <c r="Q789" s="23" t="str">
        <f t="shared" si="76"/>
        <v/>
      </c>
      <c r="R789" s="14" t="str">
        <f t="shared" si="77"/>
        <v/>
      </c>
      <c r="S789" t="str">
        <f>IF(OR(_xlfn.NUMBERVALUE(E789)&gt;='Báo cáo'!$C$6,_xlfn.NUMBERVALUE(I789)&gt;='Báo cáo'!$C$6),CONCATENATE(_xlfn.NUMBERVALUE(E789),"/",_xlfn.NUMBERVALUE(I789)),"")</f>
        <v/>
      </c>
      <c r="T789" t="str">
        <f>IF(Q789="Vắng","",IF(M789&lt;='Báo cáo'!$C$7,M789,""))</f>
        <v/>
      </c>
      <c r="U789" t="str">
        <f ca="1">IF(COUNTIFS(Source!$B$1:$B$1000,'Chi tiết'!B789,Source!$S$1:$S$1000,"Có")=0,"",INDEX(Source!$A$1:$S$1000,MATCH('Chi tiết'!B789,Source!$B$1:$B$1000,0)-1+MATCH("Có",INDIRECT("Source!S"&amp;MATCH('Chi tiết'!B789,Source!$B$1:$B$1000,0)&amp;":S"&amp;MATCH('Chi tiết'!B789,Source!$B$1:$B$1000,0)+COUNTIF(Source!$B$1:$B$1000,'Chi tiết'!B789)),0),1))</f>
        <v/>
      </c>
      <c r="V789" s="2" t="str">
        <f>IF(B787="","",IF(N789&lt;='Báo cáo'!$C$9,N789,""))</f>
        <v/>
      </c>
    </row>
    <row r="790" spans="1:22" x14ac:dyDescent="0.25">
      <c r="A790" t="str">
        <v/>
      </c>
      <c r="B790" t="str">
        <v/>
      </c>
      <c r="C790" s="21" t="str">
        <v/>
      </c>
      <c r="D790" s="21" t="str">
        <v/>
      </c>
      <c r="E790" s="21" t="str">
        <v/>
      </c>
      <c r="F790" s="21" t="str">
        <v/>
      </c>
      <c r="G790" s="21" t="str">
        <v/>
      </c>
      <c r="H790" s="21" t="str">
        <v/>
      </c>
      <c r="I790" s="21" t="str">
        <v/>
      </c>
      <c r="J790" s="21" t="str">
        <v/>
      </c>
      <c r="K790" s="21" t="str">
        <v/>
      </c>
      <c r="L790" s="23" t="str">
        <f t="shared" si="72"/>
        <v/>
      </c>
      <c r="M790" s="24" t="str">
        <f t="shared" si="73"/>
        <v/>
      </c>
      <c r="N790" s="15" t="str">
        <f t="shared" si="74"/>
        <v/>
      </c>
      <c r="O790" s="23" t="str">
        <f t="shared" si="75"/>
        <v/>
      </c>
      <c r="P790" s="23" t="str">
        <f>IF(B790="","",
IF(NOT(ISNUMBER(H790)),"Vắng",
IF(C790=1,IF(INDEX(Source!$A$1:$Q$1000,MATCH('Chi tiết'!B790,Source!$B$1:$B$1000,0),16)&lt;'Báo cáo'!$C$5,"Đi làm","Chốt trễ"),
IF(AND(C790=2,O790="Chốt trễ"),IF(INDEX(Source!$A$1:$Q$1000,MATCH('Chi tiết'!B790,Source!$B$1:$B$1000,0)+1,16)&lt;'Báo cáo'!$C$5,"Đi làm","Chốt trễ"),
IF(AND(C790=12,O790="Đi làm"),IF(INDEX(Source!$A$1:$Q$1000,MATCH('Chi tiết'!B790,Source!$B$1:$B$1000,0)+COUNTIFS(Source!$B$1:$B$1000,B790,Source!$Q$1:$Q$1000,"Sáng"),16)&lt;'Báo cáo'!$C$5,"Đi làm","Chốt trễ"),IF(O790="Chốt trễ",IF(INDEX(Source!$A$1:$Q$1000,MATCH('Chi tiết'!B790,Source!$B$1:$B$1000,0)+1,16)&lt;'Báo cáo'!$C$5,"Đi làm","Chốt trễ"),IF(INDEX(Source!$A$1:$Q$1000,MATCH('Chi tiết'!B790,Source!$B$1:$B$1000,0)+COUNTIFS(Source!$B$1:$B$1000,B790,Source!$Q$1:$Q$1000,"Sáng"),16)&lt;'Báo cáo'!$C$5,"Đi làm","Chốt trễ")))))))</f>
        <v/>
      </c>
      <c r="Q790" s="23" t="str">
        <f t="shared" si="76"/>
        <v/>
      </c>
      <c r="R790" s="14" t="str">
        <f t="shared" si="77"/>
        <v/>
      </c>
      <c r="S790" t="str">
        <f>IF(OR(_xlfn.NUMBERVALUE(E790)&gt;='Báo cáo'!$C$6,_xlfn.NUMBERVALUE(I790)&gt;='Báo cáo'!$C$6),CONCATENATE(_xlfn.NUMBERVALUE(E790),"/",_xlfn.NUMBERVALUE(I790)),"")</f>
        <v/>
      </c>
      <c r="T790" t="str">
        <f>IF(Q790="Vắng","",IF(M790&lt;='Báo cáo'!$C$7,M790,""))</f>
        <v/>
      </c>
      <c r="U790" t="str">
        <f ca="1">IF(COUNTIFS(Source!$B$1:$B$1000,'Chi tiết'!B790,Source!$S$1:$S$1000,"Có")=0,"",INDEX(Source!$A$1:$S$1000,MATCH('Chi tiết'!B790,Source!$B$1:$B$1000,0)-1+MATCH("Có",INDIRECT("Source!S"&amp;MATCH('Chi tiết'!B790,Source!$B$1:$B$1000,0)&amp;":S"&amp;MATCH('Chi tiết'!B790,Source!$B$1:$B$1000,0)+COUNTIF(Source!$B$1:$B$1000,'Chi tiết'!B790)),0),1))</f>
        <v/>
      </c>
      <c r="V790" s="2" t="str">
        <f>IF(B788="","",IF(N790&lt;='Báo cáo'!$C$9,N790,""))</f>
        <v/>
      </c>
    </row>
    <row r="791" spans="1:22" x14ac:dyDescent="0.25">
      <c r="A791" t="str">
        <v/>
      </c>
      <c r="B791" t="str">
        <v/>
      </c>
      <c r="C791" s="21" t="str">
        <v/>
      </c>
      <c r="D791" s="21" t="str">
        <v/>
      </c>
      <c r="E791" s="21" t="str">
        <v/>
      </c>
      <c r="F791" s="21" t="str">
        <v/>
      </c>
      <c r="G791" s="21" t="str">
        <v/>
      </c>
      <c r="H791" s="21" t="str">
        <v/>
      </c>
      <c r="I791" s="21" t="str">
        <v/>
      </c>
      <c r="J791" s="21" t="str">
        <v/>
      </c>
      <c r="K791" s="21" t="str">
        <v/>
      </c>
      <c r="L791" s="23" t="str">
        <f t="shared" si="72"/>
        <v/>
      </c>
      <c r="M791" s="24" t="str">
        <f t="shared" si="73"/>
        <v/>
      </c>
      <c r="N791" s="15" t="str">
        <f t="shared" si="74"/>
        <v/>
      </c>
      <c r="O791" s="23" t="str">
        <f t="shared" si="75"/>
        <v/>
      </c>
      <c r="P791" s="23" t="str">
        <f>IF(B791="","",
IF(NOT(ISNUMBER(H791)),"Vắng",
IF(C791=1,IF(INDEX(Source!$A$1:$Q$1000,MATCH('Chi tiết'!B791,Source!$B$1:$B$1000,0),16)&lt;'Báo cáo'!$C$5,"Đi làm","Chốt trễ"),
IF(AND(C791=2,O791="Chốt trễ"),IF(INDEX(Source!$A$1:$Q$1000,MATCH('Chi tiết'!B791,Source!$B$1:$B$1000,0)+1,16)&lt;'Báo cáo'!$C$5,"Đi làm","Chốt trễ"),
IF(AND(C791=12,O791="Đi làm"),IF(INDEX(Source!$A$1:$Q$1000,MATCH('Chi tiết'!B791,Source!$B$1:$B$1000,0)+COUNTIFS(Source!$B$1:$B$1000,B791,Source!$Q$1:$Q$1000,"Sáng"),16)&lt;'Báo cáo'!$C$5,"Đi làm","Chốt trễ"),IF(O791="Chốt trễ",IF(INDEX(Source!$A$1:$Q$1000,MATCH('Chi tiết'!B791,Source!$B$1:$B$1000,0)+1,16)&lt;'Báo cáo'!$C$5,"Đi làm","Chốt trễ"),IF(INDEX(Source!$A$1:$Q$1000,MATCH('Chi tiết'!B791,Source!$B$1:$B$1000,0)+COUNTIFS(Source!$B$1:$B$1000,B791,Source!$Q$1:$Q$1000,"Sáng"),16)&lt;'Báo cáo'!$C$5,"Đi làm","Chốt trễ")))))))</f>
        <v/>
      </c>
      <c r="Q791" s="23" t="str">
        <f t="shared" si="76"/>
        <v/>
      </c>
      <c r="R791" s="14" t="str">
        <f t="shared" si="77"/>
        <v/>
      </c>
      <c r="S791" t="str">
        <f>IF(OR(_xlfn.NUMBERVALUE(E791)&gt;='Báo cáo'!$C$6,_xlfn.NUMBERVALUE(I791)&gt;='Báo cáo'!$C$6),CONCATENATE(_xlfn.NUMBERVALUE(E791),"/",_xlfn.NUMBERVALUE(I791)),"")</f>
        <v/>
      </c>
      <c r="T791" t="str">
        <f>IF(Q791="Vắng","",IF(M791&lt;='Báo cáo'!$C$7,M791,""))</f>
        <v/>
      </c>
      <c r="U791" t="str">
        <f ca="1">IF(COUNTIFS(Source!$B$1:$B$1000,'Chi tiết'!B791,Source!$S$1:$S$1000,"Có")=0,"",INDEX(Source!$A$1:$S$1000,MATCH('Chi tiết'!B791,Source!$B$1:$B$1000,0)-1+MATCH("Có",INDIRECT("Source!S"&amp;MATCH('Chi tiết'!B791,Source!$B$1:$B$1000,0)&amp;":S"&amp;MATCH('Chi tiết'!B791,Source!$B$1:$B$1000,0)+COUNTIF(Source!$B$1:$B$1000,'Chi tiết'!B791)),0),1))</f>
        <v/>
      </c>
      <c r="V791" s="2" t="str">
        <f>IF(B789="","",IF(N791&lt;='Báo cáo'!$C$9,N791,""))</f>
        <v/>
      </c>
    </row>
    <row r="792" spans="1:22" x14ac:dyDescent="0.25">
      <c r="A792" t="str">
        <v/>
      </c>
      <c r="B792" t="str">
        <v/>
      </c>
      <c r="C792" s="21" t="str">
        <v/>
      </c>
      <c r="D792" s="21" t="str">
        <v/>
      </c>
      <c r="E792" s="21" t="str">
        <v/>
      </c>
      <c r="F792" s="21" t="str">
        <v/>
      </c>
      <c r="G792" s="21" t="str">
        <v/>
      </c>
      <c r="H792" s="21" t="str">
        <v/>
      </c>
      <c r="I792" s="21" t="str">
        <v/>
      </c>
      <c r="J792" s="21" t="str">
        <v/>
      </c>
      <c r="K792" s="21" t="str">
        <v/>
      </c>
      <c r="L792" s="23" t="str">
        <f t="shared" si="72"/>
        <v/>
      </c>
      <c r="M792" s="24" t="str">
        <f t="shared" si="73"/>
        <v/>
      </c>
      <c r="N792" s="15" t="str">
        <f t="shared" si="74"/>
        <v/>
      </c>
      <c r="O792" s="23" t="str">
        <f t="shared" si="75"/>
        <v/>
      </c>
      <c r="P792" s="23" t="str">
        <f>IF(B792="","",
IF(NOT(ISNUMBER(H792)),"Vắng",
IF(C792=1,IF(INDEX(Source!$A$1:$Q$1000,MATCH('Chi tiết'!B792,Source!$B$1:$B$1000,0),16)&lt;'Báo cáo'!$C$5,"Đi làm","Chốt trễ"),
IF(AND(C792=2,O792="Chốt trễ"),IF(INDEX(Source!$A$1:$Q$1000,MATCH('Chi tiết'!B792,Source!$B$1:$B$1000,0)+1,16)&lt;'Báo cáo'!$C$5,"Đi làm","Chốt trễ"),
IF(AND(C792=12,O792="Đi làm"),IF(INDEX(Source!$A$1:$Q$1000,MATCH('Chi tiết'!B792,Source!$B$1:$B$1000,0)+COUNTIFS(Source!$B$1:$B$1000,B792,Source!$Q$1:$Q$1000,"Sáng"),16)&lt;'Báo cáo'!$C$5,"Đi làm","Chốt trễ"),IF(O792="Chốt trễ",IF(INDEX(Source!$A$1:$Q$1000,MATCH('Chi tiết'!B792,Source!$B$1:$B$1000,0)+1,16)&lt;'Báo cáo'!$C$5,"Đi làm","Chốt trễ"),IF(INDEX(Source!$A$1:$Q$1000,MATCH('Chi tiết'!B792,Source!$B$1:$B$1000,0)+COUNTIFS(Source!$B$1:$B$1000,B792,Source!$Q$1:$Q$1000,"Sáng"),16)&lt;'Báo cáo'!$C$5,"Đi làm","Chốt trễ")))))))</f>
        <v/>
      </c>
      <c r="Q792" s="23" t="str">
        <f t="shared" si="76"/>
        <v/>
      </c>
      <c r="R792" s="14" t="str">
        <f t="shared" si="77"/>
        <v/>
      </c>
      <c r="S792" t="str">
        <f>IF(OR(_xlfn.NUMBERVALUE(E792)&gt;='Báo cáo'!$C$6,_xlfn.NUMBERVALUE(I792)&gt;='Báo cáo'!$C$6),CONCATENATE(_xlfn.NUMBERVALUE(E792),"/",_xlfn.NUMBERVALUE(I792)),"")</f>
        <v/>
      </c>
      <c r="T792" t="str">
        <f>IF(Q792="Vắng","",IF(M792&lt;='Báo cáo'!$C$7,M792,""))</f>
        <v/>
      </c>
      <c r="U792" t="str">
        <f ca="1">IF(COUNTIFS(Source!$B$1:$B$1000,'Chi tiết'!B792,Source!$S$1:$S$1000,"Có")=0,"",INDEX(Source!$A$1:$S$1000,MATCH('Chi tiết'!B792,Source!$B$1:$B$1000,0)-1+MATCH("Có",INDIRECT("Source!S"&amp;MATCH('Chi tiết'!B792,Source!$B$1:$B$1000,0)&amp;":S"&amp;MATCH('Chi tiết'!B792,Source!$B$1:$B$1000,0)+COUNTIF(Source!$B$1:$B$1000,'Chi tiết'!B792)),0),1))</f>
        <v/>
      </c>
      <c r="V792" s="2" t="str">
        <f>IF(B790="","",IF(N792&lt;='Báo cáo'!$C$9,N792,""))</f>
        <v/>
      </c>
    </row>
    <row r="793" spans="1:22" x14ac:dyDescent="0.25">
      <c r="A793" t="str">
        <v/>
      </c>
      <c r="B793" t="str">
        <v/>
      </c>
      <c r="C793" s="21" t="str">
        <v/>
      </c>
      <c r="D793" s="21" t="str">
        <v/>
      </c>
      <c r="E793" s="21" t="str">
        <v/>
      </c>
      <c r="F793" s="21" t="str">
        <v/>
      </c>
      <c r="G793" s="21" t="str">
        <v/>
      </c>
      <c r="H793" s="21" t="str">
        <v/>
      </c>
      <c r="I793" s="21" t="str">
        <v/>
      </c>
      <c r="J793" s="21" t="str">
        <v/>
      </c>
      <c r="K793" s="21" t="str">
        <v/>
      </c>
      <c r="L793" s="23" t="str">
        <f t="shared" si="72"/>
        <v/>
      </c>
      <c r="M793" s="24" t="str">
        <f t="shared" si="73"/>
        <v/>
      </c>
      <c r="N793" s="15" t="str">
        <f t="shared" si="74"/>
        <v/>
      </c>
      <c r="O793" s="23" t="str">
        <f t="shared" si="75"/>
        <v/>
      </c>
      <c r="P793" s="23" t="str">
        <f>IF(B793="","",
IF(NOT(ISNUMBER(H793)),"Vắng",
IF(C793=1,IF(INDEX(Source!$A$1:$Q$1000,MATCH('Chi tiết'!B793,Source!$B$1:$B$1000,0),16)&lt;'Báo cáo'!$C$5,"Đi làm","Chốt trễ"),
IF(AND(C793=2,O793="Chốt trễ"),IF(INDEX(Source!$A$1:$Q$1000,MATCH('Chi tiết'!B793,Source!$B$1:$B$1000,0)+1,16)&lt;'Báo cáo'!$C$5,"Đi làm","Chốt trễ"),
IF(AND(C793=12,O793="Đi làm"),IF(INDEX(Source!$A$1:$Q$1000,MATCH('Chi tiết'!B793,Source!$B$1:$B$1000,0)+COUNTIFS(Source!$B$1:$B$1000,B793,Source!$Q$1:$Q$1000,"Sáng"),16)&lt;'Báo cáo'!$C$5,"Đi làm","Chốt trễ"),IF(O793="Chốt trễ",IF(INDEX(Source!$A$1:$Q$1000,MATCH('Chi tiết'!B793,Source!$B$1:$B$1000,0)+1,16)&lt;'Báo cáo'!$C$5,"Đi làm","Chốt trễ"),IF(INDEX(Source!$A$1:$Q$1000,MATCH('Chi tiết'!B793,Source!$B$1:$B$1000,0)+COUNTIFS(Source!$B$1:$B$1000,B793,Source!$Q$1:$Q$1000,"Sáng"),16)&lt;'Báo cáo'!$C$5,"Đi làm","Chốt trễ")))))))</f>
        <v/>
      </c>
      <c r="Q793" s="23" t="str">
        <f t="shared" si="76"/>
        <v/>
      </c>
      <c r="R793" s="14" t="str">
        <f t="shared" si="77"/>
        <v/>
      </c>
      <c r="S793" t="str">
        <f>IF(OR(_xlfn.NUMBERVALUE(E793)&gt;='Báo cáo'!$C$6,_xlfn.NUMBERVALUE(I793)&gt;='Báo cáo'!$C$6),CONCATENATE(_xlfn.NUMBERVALUE(E793),"/",_xlfn.NUMBERVALUE(I793)),"")</f>
        <v/>
      </c>
      <c r="T793" t="str">
        <f>IF(Q793="Vắng","",IF(M793&lt;='Báo cáo'!$C$7,M793,""))</f>
        <v/>
      </c>
      <c r="U793" t="str">
        <f ca="1">IF(COUNTIFS(Source!$B$1:$B$1000,'Chi tiết'!B793,Source!$S$1:$S$1000,"Có")=0,"",INDEX(Source!$A$1:$S$1000,MATCH('Chi tiết'!B793,Source!$B$1:$B$1000,0)-1+MATCH("Có",INDIRECT("Source!S"&amp;MATCH('Chi tiết'!B793,Source!$B$1:$B$1000,0)&amp;":S"&amp;MATCH('Chi tiết'!B793,Source!$B$1:$B$1000,0)+COUNTIF(Source!$B$1:$B$1000,'Chi tiết'!B793)),0),1))</f>
        <v/>
      </c>
      <c r="V793" s="2" t="str">
        <f>IF(B791="","",IF(N793&lt;='Báo cáo'!$C$9,N793,""))</f>
        <v/>
      </c>
    </row>
    <row r="794" spans="1:22" x14ac:dyDescent="0.25">
      <c r="A794" t="str">
        <v/>
      </c>
      <c r="B794" t="str">
        <v/>
      </c>
      <c r="C794" s="21" t="str">
        <v/>
      </c>
      <c r="D794" s="21" t="str">
        <v/>
      </c>
      <c r="E794" s="21" t="str">
        <v/>
      </c>
      <c r="F794" s="21" t="str">
        <v/>
      </c>
      <c r="G794" s="21" t="str">
        <v/>
      </c>
      <c r="H794" s="21" t="str">
        <v/>
      </c>
      <c r="I794" s="21" t="str">
        <v/>
      </c>
      <c r="J794" s="21" t="str">
        <v/>
      </c>
      <c r="K794" s="21" t="str">
        <v/>
      </c>
      <c r="L794" s="23" t="str">
        <f t="shared" si="72"/>
        <v/>
      </c>
      <c r="M794" s="24" t="str">
        <f t="shared" si="73"/>
        <v/>
      </c>
      <c r="N794" s="15" t="str">
        <f t="shared" si="74"/>
        <v/>
      </c>
      <c r="O794" s="23" t="str">
        <f t="shared" si="75"/>
        <v/>
      </c>
      <c r="P794" s="23" t="str">
        <f>IF(B794="","",
IF(NOT(ISNUMBER(H794)),"Vắng",
IF(C794=1,IF(INDEX(Source!$A$1:$Q$1000,MATCH('Chi tiết'!B794,Source!$B$1:$B$1000,0),16)&lt;'Báo cáo'!$C$5,"Đi làm","Chốt trễ"),
IF(AND(C794=2,O794="Chốt trễ"),IF(INDEX(Source!$A$1:$Q$1000,MATCH('Chi tiết'!B794,Source!$B$1:$B$1000,0)+1,16)&lt;'Báo cáo'!$C$5,"Đi làm","Chốt trễ"),
IF(AND(C794=12,O794="Đi làm"),IF(INDEX(Source!$A$1:$Q$1000,MATCH('Chi tiết'!B794,Source!$B$1:$B$1000,0)+COUNTIFS(Source!$B$1:$B$1000,B794,Source!$Q$1:$Q$1000,"Sáng"),16)&lt;'Báo cáo'!$C$5,"Đi làm","Chốt trễ"),IF(O794="Chốt trễ",IF(INDEX(Source!$A$1:$Q$1000,MATCH('Chi tiết'!B794,Source!$B$1:$B$1000,0)+1,16)&lt;'Báo cáo'!$C$5,"Đi làm","Chốt trễ"),IF(INDEX(Source!$A$1:$Q$1000,MATCH('Chi tiết'!B794,Source!$B$1:$B$1000,0)+COUNTIFS(Source!$B$1:$B$1000,B794,Source!$Q$1:$Q$1000,"Sáng"),16)&lt;'Báo cáo'!$C$5,"Đi làm","Chốt trễ")))))))</f>
        <v/>
      </c>
      <c r="Q794" s="23" t="str">
        <f t="shared" si="76"/>
        <v/>
      </c>
      <c r="R794" s="14" t="str">
        <f t="shared" si="77"/>
        <v/>
      </c>
      <c r="S794" t="str">
        <f>IF(OR(_xlfn.NUMBERVALUE(E794)&gt;='Báo cáo'!$C$6,_xlfn.NUMBERVALUE(I794)&gt;='Báo cáo'!$C$6),CONCATENATE(_xlfn.NUMBERVALUE(E794),"/",_xlfn.NUMBERVALUE(I794)),"")</f>
        <v/>
      </c>
      <c r="T794" t="str">
        <f>IF(Q794="Vắng","",IF(M794&lt;='Báo cáo'!$C$7,M794,""))</f>
        <v/>
      </c>
      <c r="U794" t="str">
        <f ca="1">IF(COUNTIFS(Source!$B$1:$B$1000,'Chi tiết'!B794,Source!$S$1:$S$1000,"Có")=0,"",INDEX(Source!$A$1:$S$1000,MATCH('Chi tiết'!B794,Source!$B$1:$B$1000,0)-1+MATCH("Có",INDIRECT("Source!S"&amp;MATCH('Chi tiết'!B794,Source!$B$1:$B$1000,0)&amp;":S"&amp;MATCH('Chi tiết'!B794,Source!$B$1:$B$1000,0)+COUNTIF(Source!$B$1:$B$1000,'Chi tiết'!B794)),0),1))</f>
        <v/>
      </c>
      <c r="V794" s="2" t="str">
        <f>IF(B792="","",IF(N794&lt;='Báo cáo'!$C$9,N794,""))</f>
        <v/>
      </c>
    </row>
    <row r="795" spans="1:22" x14ac:dyDescent="0.25">
      <c r="A795" t="str">
        <v/>
      </c>
      <c r="B795" t="str">
        <v/>
      </c>
      <c r="C795" s="21" t="str">
        <v/>
      </c>
      <c r="D795" s="21" t="str">
        <v/>
      </c>
      <c r="E795" s="21" t="str">
        <v/>
      </c>
      <c r="F795" s="21" t="str">
        <v/>
      </c>
      <c r="G795" s="21" t="str">
        <v/>
      </c>
      <c r="H795" s="21" t="str">
        <v/>
      </c>
      <c r="I795" s="21" t="str">
        <v/>
      </c>
      <c r="J795" s="21" t="str">
        <v/>
      </c>
      <c r="K795" s="21" t="str">
        <v/>
      </c>
      <c r="L795" s="23" t="str">
        <f t="shared" si="72"/>
        <v/>
      </c>
      <c r="M795" s="24" t="str">
        <f t="shared" si="73"/>
        <v/>
      </c>
      <c r="N795" s="15" t="str">
        <f t="shared" si="74"/>
        <v/>
      </c>
      <c r="O795" s="23" t="str">
        <f t="shared" si="75"/>
        <v/>
      </c>
      <c r="P795" s="23" t="str">
        <f>IF(B795="","",
IF(NOT(ISNUMBER(H795)),"Vắng",
IF(C795=1,IF(INDEX(Source!$A$1:$Q$1000,MATCH('Chi tiết'!B795,Source!$B$1:$B$1000,0),16)&lt;'Báo cáo'!$C$5,"Đi làm","Chốt trễ"),
IF(AND(C795=2,O795="Chốt trễ"),IF(INDEX(Source!$A$1:$Q$1000,MATCH('Chi tiết'!B795,Source!$B$1:$B$1000,0)+1,16)&lt;'Báo cáo'!$C$5,"Đi làm","Chốt trễ"),
IF(AND(C795=12,O795="Đi làm"),IF(INDEX(Source!$A$1:$Q$1000,MATCH('Chi tiết'!B795,Source!$B$1:$B$1000,0)+COUNTIFS(Source!$B$1:$B$1000,B795,Source!$Q$1:$Q$1000,"Sáng"),16)&lt;'Báo cáo'!$C$5,"Đi làm","Chốt trễ"),IF(O795="Chốt trễ",IF(INDEX(Source!$A$1:$Q$1000,MATCH('Chi tiết'!B795,Source!$B$1:$B$1000,0)+1,16)&lt;'Báo cáo'!$C$5,"Đi làm","Chốt trễ"),IF(INDEX(Source!$A$1:$Q$1000,MATCH('Chi tiết'!B795,Source!$B$1:$B$1000,0)+COUNTIFS(Source!$B$1:$B$1000,B795,Source!$Q$1:$Q$1000,"Sáng"),16)&lt;'Báo cáo'!$C$5,"Đi làm","Chốt trễ")))))))</f>
        <v/>
      </c>
      <c r="Q795" s="23" t="str">
        <f t="shared" si="76"/>
        <v/>
      </c>
      <c r="R795" s="14" t="str">
        <f t="shared" si="77"/>
        <v/>
      </c>
      <c r="S795" t="str">
        <f>IF(OR(_xlfn.NUMBERVALUE(E795)&gt;='Báo cáo'!$C$6,_xlfn.NUMBERVALUE(I795)&gt;='Báo cáo'!$C$6),CONCATENATE(_xlfn.NUMBERVALUE(E795),"/",_xlfn.NUMBERVALUE(I795)),"")</f>
        <v/>
      </c>
      <c r="T795" t="str">
        <f>IF(Q795="Vắng","",IF(M795&lt;='Báo cáo'!$C$7,M795,""))</f>
        <v/>
      </c>
      <c r="U795" t="str">
        <f ca="1">IF(COUNTIFS(Source!$B$1:$B$1000,'Chi tiết'!B795,Source!$S$1:$S$1000,"Có")=0,"",INDEX(Source!$A$1:$S$1000,MATCH('Chi tiết'!B795,Source!$B$1:$B$1000,0)-1+MATCH("Có",INDIRECT("Source!S"&amp;MATCH('Chi tiết'!B795,Source!$B$1:$B$1000,0)&amp;":S"&amp;MATCH('Chi tiết'!B795,Source!$B$1:$B$1000,0)+COUNTIF(Source!$B$1:$B$1000,'Chi tiết'!B795)),0),1))</f>
        <v/>
      </c>
      <c r="V795" s="2" t="str">
        <f>IF(B793="","",IF(N795&lt;='Báo cáo'!$C$9,N795,""))</f>
        <v/>
      </c>
    </row>
    <row r="796" spans="1:22" x14ac:dyDescent="0.25">
      <c r="A796" t="str">
        <v/>
      </c>
      <c r="B796" t="str">
        <v/>
      </c>
      <c r="C796" s="21" t="str">
        <v/>
      </c>
      <c r="D796" s="21" t="str">
        <v/>
      </c>
      <c r="E796" s="21" t="str">
        <v/>
      </c>
      <c r="F796" s="21" t="str">
        <v/>
      </c>
      <c r="G796" s="21" t="str">
        <v/>
      </c>
      <c r="H796" s="21" t="str">
        <v/>
      </c>
      <c r="I796" s="21" t="str">
        <v/>
      </c>
      <c r="J796" s="21" t="str">
        <v/>
      </c>
      <c r="K796" s="21" t="str">
        <v/>
      </c>
      <c r="L796" s="23" t="str">
        <f t="shared" si="72"/>
        <v/>
      </c>
      <c r="M796" s="24" t="str">
        <f t="shared" si="73"/>
        <v/>
      </c>
      <c r="N796" s="15" t="str">
        <f t="shared" si="74"/>
        <v/>
      </c>
      <c r="O796" s="23" t="str">
        <f t="shared" si="75"/>
        <v/>
      </c>
      <c r="P796" s="23" t="str">
        <f>IF(B796="","",
IF(NOT(ISNUMBER(H796)),"Vắng",
IF(C796=1,IF(INDEX(Source!$A$1:$Q$1000,MATCH('Chi tiết'!B796,Source!$B$1:$B$1000,0),16)&lt;'Báo cáo'!$C$5,"Đi làm","Chốt trễ"),
IF(AND(C796=2,O796="Chốt trễ"),IF(INDEX(Source!$A$1:$Q$1000,MATCH('Chi tiết'!B796,Source!$B$1:$B$1000,0)+1,16)&lt;'Báo cáo'!$C$5,"Đi làm","Chốt trễ"),
IF(AND(C796=12,O796="Đi làm"),IF(INDEX(Source!$A$1:$Q$1000,MATCH('Chi tiết'!B796,Source!$B$1:$B$1000,0)+COUNTIFS(Source!$B$1:$B$1000,B796,Source!$Q$1:$Q$1000,"Sáng"),16)&lt;'Báo cáo'!$C$5,"Đi làm","Chốt trễ"),IF(O796="Chốt trễ",IF(INDEX(Source!$A$1:$Q$1000,MATCH('Chi tiết'!B796,Source!$B$1:$B$1000,0)+1,16)&lt;'Báo cáo'!$C$5,"Đi làm","Chốt trễ"),IF(INDEX(Source!$A$1:$Q$1000,MATCH('Chi tiết'!B796,Source!$B$1:$B$1000,0)+COUNTIFS(Source!$B$1:$B$1000,B796,Source!$Q$1:$Q$1000,"Sáng"),16)&lt;'Báo cáo'!$C$5,"Đi làm","Chốt trễ")))))))</f>
        <v/>
      </c>
      <c r="Q796" s="23" t="str">
        <f t="shared" si="76"/>
        <v/>
      </c>
      <c r="R796" s="14" t="str">
        <f t="shared" si="77"/>
        <v/>
      </c>
      <c r="S796" t="str">
        <f>IF(OR(_xlfn.NUMBERVALUE(E796)&gt;='Báo cáo'!$C$6,_xlfn.NUMBERVALUE(I796)&gt;='Báo cáo'!$C$6),CONCATENATE(_xlfn.NUMBERVALUE(E796),"/",_xlfn.NUMBERVALUE(I796)),"")</f>
        <v/>
      </c>
      <c r="T796" t="str">
        <f>IF(Q796="Vắng","",IF(M796&lt;='Báo cáo'!$C$7,M796,""))</f>
        <v/>
      </c>
      <c r="U796" t="str">
        <f ca="1">IF(COUNTIFS(Source!$B$1:$B$1000,'Chi tiết'!B796,Source!$S$1:$S$1000,"Có")=0,"",INDEX(Source!$A$1:$S$1000,MATCH('Chi tiết'!B796,Source!$B$1:$B$1000,0)-1+MATCH("Có",INDIRECT("Source!S"&amp;MATCH('Chi tiết'!B796,Source!$B$1:$B$1000,0)&amp;":S"&amp;MATCH('Chi tiết'!B796,Source!$B$1:$B$1000,0)+COUNTIF(Source!$B$1:$B$1000,'Chi tiết'!B796)),0),1))</f>
        <v/>
      </c>
      <c r="V796" s="2" t="str">
        <f>IF(B794="","",IF(N796&lt;='Báo cáo'!$C$9,N796,""))</f>
        <v/>
      </c>
    </row>
    <row r="797" spans="1:22" x14ac:dyDescent="0.25">
      <c r="A797" t="str">
        <v/>
      </c>
      <c r="B797" t="str">
        <v/>
      </c>
      <c r="C797" s="21" t="str">
        <v/>
      </c>
      <c r="D797" s="21" t="str">
        <v/>
      </c>
      <c r="E797" s="21" t="str">
        <v/>
      </c>
      <c r="F797" s="21" t="str">
        <v/>
      </c>
      <c r="G797" s="21" t="str">
        <v/>
      </c>
      <c r="H797" s="21" t="str">
        <v/>
      </c>
      <c r="I797" s="21" t="str">
        <v/>
      </c>
      <c r="J797" s="21" t="str">
        <v/>
      </c>
      <c r="K797" s="21" t="str">
        <v/>
      </c>
      <c r="L797" s="23" t="str">
        <f t="shared" si="72"/>
        <v/>
      </c>
      <c r="M797" s="24" t="str">
        <f t="shared" si="73"/>
        <v/>
      </c>
      <c r="N797" s="15" t="str">
        <f t="shared" si="74"/>
        <v/>
      </c>
      <c r="O797" s="23" t="str">
        <f t="shared" si="75"/>
        <v/>
      </c>
      <c r="P797" s="23" t="str">
        <f>IF(B797="","",
IF(NOT(ISNUMBER(H797)),"Vắng",
IF(C797=1,IF(INDEX(Source!$A$1:$Q$1000,MATCH('Chi tiết'!B797,Source!$B$1:$B$1000,0),16)&lt;'Báo cáo'!$C$5,"Đi làm","Chốt trễ"),
IF(AND(C797=2,O797="Chốt trễ"),IF(INDEX(Source!$A$1:$Q$1000,MATCH('Chi tiết'!B797,Source!$B$1:$B$1000,0)+1,16)&lt;'Báo cáo'!$C$5,"Đi làm","Chốt trễ"),
IF(AND(C797=12,O797="Đi làm"),IF(INDEX(Source!$A$1:$Q$1000,MATCH('Chi tiết'!B797,Source!$B$1:$B$1000,0)+COUNTIFS(Source!$B$1:$B$1000,B797,Source!$Q$1:$Q$1000,"Sáng"),16)&lt;'Báo cáo'!$C$5,"Đi làm","Chốt trễ"),IF(O797="Chốt trễ",IF(INDEX(Source!$A$1:$Q$1000,MATCH('Chi tiết'!B797,Source!$B$1:$B$1000,0)+1,16)&lt;'Báo cáo'!$C$5,"Đi làm","Chốt trễ"),IF(INDEX(Source!$A$1:$Q$1000,MATCH('Chi tiết'!B797,Source!$B$1:$B$1000,0)+COUNTIFS(Source!$B$1:$B$1000,B797,Source!$Q$1:$Q$1000,"Sáng"),16)&lt;'Báo cáo'!$C$5,"Đi làm","Chốt trễ")))))))</f>
        <v/>
      </c>
      <c r="Q797" s="23" t="str">
        <f t="shared" si="76"/>
        <v/>
      </c>
      <c r="R797" s="14" t="str">
        <f t="shared" si="77"/>
        <v/>
      </c>
      <c r="S797" t="str">
        <f>IF(OR(_xlfn.NUMBERVALUE(E797)&gt;='Báo cáo'!$C$6,_xlfn.NUMBERVALUE(I797)&gt;='Báo cáo'!$C$6),CONCATENATE(_xlfn.NUMBERVALUE(E797),"/",_xlfn.NUMBERVALUE(I797)),"")</f>
        <v/>
      </c>
      <c r="T797" t="str">
        <f>IF(Q797="Vắng","",IF(M797&lt;='Báo cáo'!$C$7,M797,""))</f>
        <v/>
      </c>
      <c r="U797" t="str">
        <f ca="1">IF(COUNTIFS(Source!$B$1:$B$1000,'Chi tiết'!B797,Source!$S$1:$S$1000,"Có")=0,"",INDEX(Source!$A$1:$S$1000,MATCH('Chi tiết'!B797,Source!$B$1:$B$1000,0)-1+MATCH("Có",INDIRECT("Source!S"&amp;MATCH('Chi tiết'!B797,Source!$B$1:$B$1000,0)&amp;":S"&amp;MATCH('Chi tiết'!B797,Source!$B$1:$B$1000,0)+COUNTIF(Source!$B$1:$B$1000,'Chi tiết'!B797)),0),1))</f>
        <v/>
      </c>
      <c r="V797" s="2" t="str">
        <f>IF(B795="","",IF(N797&lt;='Báo cáo'!$C$9,N797,""))</f>
        <v/>
      </c>
    </row>
    <row r="798" spans="1:22" x14ac:dyDescent="0.25">
      <c r="A798" t="str">
        <v/>
      </c>
      <c r="B798" t="str">
        <v/>
      </c>
      <c r="C798" s="21" t="str">
        <v/>
      </c>
      <c r="D798" s="21" t="str">
        <v/>
      </c>
      <c r="E798" s="21" t="str">
        <v/>
      </c>
      <c r="F798" s="21" t="str">
        <v/>
      </c>
      <c r="G798" s="21" t="str">
        <v/>
      </c>
      <c r="H798" s="21" t="str">
        <v/>
      </c>
      <c r="I798" s="21" t="str">
        <v/>
      </c>
      <c r="J798" s="21" t="str">
        <v/>
      </c>
      <c r="K798" s="21" t="str">
        <v/>
      </c>
      <c r="L798" s="23" t="str">
        <f t="shared" si="72"/>
        <v/>
      </c>
      <c r="M798" s="24" t="str">
        <f t="shared" si="73"/>
        <v/>
      </c>
      <c r="N798" s="15" t="str">
        <f t="shared" si="74"/>
        <v/>
      </c>
      <c r="O798" s="23" t="str">
        <f t="shared" si="75"/>
        <v/>
      </c>
      <c r="P798" s="23" t="str">
        <f>IF(B798="","",
IF(NOT(ISNUMBER(H798)),"Vắng",
IF(C798=1,IF(INDEX(Source!$A$1:$Q$1000,MATCH('Chi tiết'!B798,Source!$B$1:$B$1000,0),16)&lt;'Báo cáo'!$C$5,"Đi làm","Chốt trễ"),
IF(AND(C798=2,O798="Chốt trễ"),IF(INDEX(Source!$A$1:$Q$1000,MATCH('Chi tiết'!B798,Source!$B$1:$B$1000,0)+1,16)&lt;'Báo cáo'!$C$5,"Đi làm","Chốt trễ"),
IF(AND(C798=12,O798="Đi làm"),IF(INDEX(Source!$A$1:$Q$1000,MATCH('Chi tiết'!B798,Source!$B$1:$B$1000,0)+COUNTIFS(Source!$B$1:$B$1000,B798,Source!$Q$1:$Q$1000,"Sáng"),16)&lt;'Báo cáo'!$C$5,"Đi làm","Chốt trễ"),IF(O798="Chốt trễ",IF(INDEX(Source!$A$1:$Q$1000,MATCH('Chi tiết'!B798,Source!$B$1:$B$1000,0)+1,16)&lt;'Báo cáo'!$C$5,"Đi làm","Chốt trễ"),IF(INDEX(Source!$A$1:$Q$1000,MATCH('Chi tiết'!B798,Source!$B$1:$B$1000,0)+COUNTIFS(Source!$B$1:$B$1000,B798,Source!$Q$1:$Q$1000,"Sáng"),16)&lt;'Báo cáo'!$C$5,"Đi làm","Chốt trễ")))))))</f>
        <v/>
      </c>
      <c r="Q798" s="23" t="str">
        <f t="shared" si="76"/>
        <v/>
      </c>
      <c r="R798" s="14" t="str">
        <f t="shared" si="77"/>
        <v/>
      </c>
      <c r="S798" t="str">
        <f>IF(OR(_xlfn.NUMBERVALUE(E798)&gt;='Báo cáo'!$C$6,_xlfn.NUMBERVALUE(I798)&gt;='Báo cáo'!$C$6),CONCATENATE(_xlfn.NUMBERVALUE(E798),"/",_xlfn.NUMBERVALUE(I798)),"")</f>
        <v/>
      </c>
      <c r="T798" t="str">
        <f>IF(Q798="Vắng","",IF(M798&lt;='Báo cáo'!$C$7,M798,""))</f>
        <v/>
      </c>
      <c r="U798" t="str">
        <f ca="1">IF(COUNTIFS(Source!$B$1:$B$1000,'Chi tiết'!B798,Source!$S$1:$S$1000,"Có")=0,"",INDEX(Source!$A$1:$S$1000,MATCH('Chi tiết'!B798,Source!$B$1:$B$1000,0)-1+MATCH("Có",INDIRECT("Source!S"&amp;MATCH('Chi tiết'!B798,Source!$B$1:$B$1000,0)&amp;":S"&amp;MATCH('Chi tiết'!B798,Source!$B$1:$B$1000,0)+COUNTIF(Source!$B$1:$B$1000,'Chi tiết'!B798)),0),1))</f>
        <v/>
      </c>
      <c r="V798" s="2" t="str">
        <f>IF(B796="","",IF(N798&lt;='Báo cáo'!$C$9,N798,""))</f>
        <v/>
      </c>
    </row>
    <row r="799" spans="1:22" x14ac:dyDescent="0.25">
      <c r="A799" t="str">
        <v/>
      </c>
      <c r="B799" t="str">
        <v/>
      </c>
      <c r="C799" s="21" t="str">
        <v/>
      </c>
      <c r="D799" s="21" t="str">
        <v/>
      </c>
      <c r="E799" s="21" t="str">
        <v/>
      </c>
      <c r="F799" s="21" t="str">
        <v/>
      </c>
      <c r="G799" s="21" t="str">
        <v/>
      </c>
      <c r="H799" s="21" t="str">
        <v/>
      </c>
      <c r="I799" s="21" t="str">
        <v/>
      </c>
      <c r="J799" s="21" t="str">
        <v/>
      </c>
      <c r="K799" s="21" t="str">
        <v/>
      </c>
      <c r="L799" s="23" t="str">
        <f t="shared" si="72"/>
        <v/>
      </c>
      <c r="M799" s="24" t="str">
        <f t="shared" si="73"/>
        <v/>
      </c>
      <c r="N799" s="15" t="str">
        <f t="shared" si="74"/>
        <v/>
      </c>
      <c r="O799" s="23" t="str">
        <f t="shared" si="75"/>
        <v/>
      </c>
      <c r="P799" s="23" t="str">
        <f>IF(B799="","",
IF(NOT(ISNUMBER(H799)),"Vắng",
IF(C799=1,IF(INDEX(Source!$A$1:$Q$1000,MATCH('Chi tiết'!B799,Source!$B$1:$B$1000,0),16)&lt;'Báo cáo'!$C$5,"Đi làm","Chốt trễ"),
IF(AND(C799=2,O799="Chốt trễ"),IF(INDEX(Source!$A$1:$Q$1000,MATCH('Chi tiết'!B799,Source!$B$1:$B$1000,0)+1,16)&lt;'Báo cáo'!$C$5,"Đi làm","Chốt trễ"),
IF(AND(C799=12,O799="Đi làm"),IF(INDEX(Source!$A$1:$Q$1000,MATCH('Chi tiết'!B799,Source!$B$1:$B$1000,0)+COUNTIFS(Source!$B$1:$B$1000,B799,Source!$Q$1:$Q$1000,"Sáng"),16)&lt;'Báo cáo'!$C$5,"Đi làm","Chốt trễ"),IF(O799="Chốt trễ",IF(INDEX(Source!$A$1:$Q$1000,MATCH('Chi tiết'!B799,Source!$B$1:$B$1000,0)+1,16)&lt;'Báo cáo'!$C$5,"Đi làm","Chốt trễ"),IF(INDEX(Source!$A$1:$Q$1000,MATCH('Chi tiết'!B799,Source!$B$1:$B$1000,0)+COUNTIFS(Source!$B$1:$B$1000,B799,Source!$Q$1:$Q$1000,"Sáng"),16)&lt;'Báo cáo'!$C$5,"Đi làm","Chốt trễ")))))))</f>
        <v/>
      </c>
      <c r="Q799" s="23" t="str">
        <f t="shared" si="76"/>
        <v/>
      </c>
      <c r="R799" s="14" t="str">
        <f t="shared" si="77"/>
        <v/>
      </c>
      <c r="S799" t="str">
        <f>IF(OR(_xlfn.NUMBERVALUE(E799)&gt;='Báo cáo'!$C$6,_xlfn.NUMBERVALUE(I799)&gt;='Báo cáo'!$C$6),CONCATENATE(_xlfn.NUMBERVALUE(E799),"/",_xlfn.NUMBERVALUE(I799)),"")</f>
        <v/>
      </c>
      <c r="T799" t="str">
        <f>IF(Q799="Vắng","",IF(M799&lt;='Báo cáo'!$C$7,M799,""))</f>
        <v/>
      </c>
      <c r="U799" t="str">
        <f ca="1">IF(COUNTIFS(Source!$B$1:$B$1000,'Chi tiết'!B799,Source!$S$1:$S$1000,"Có")=0,"",INDEX(Source!$A$1:$S$1000,MATCH('Chi tiết'!B799,Source!$B$1:$B$1000,0)-1+MATCH("Có",INDIRECT("Source!S"&amp;MATCH('Chi tiết'!B799,Source!$B$1:$B$1000,0)&amp;":S"&amp;MATCH('Chi tiết'!B799,Source!$B$1:$B$1000,0)+COUNTIF(Source!$B$1:$B$1000,'Chi tiết'!B799)),0),1))</f>
        <v/>
      </c>
      <c r="V799" s="2" t="str">
        <f>IF(B797="","",IF(N799&lt;='Báo cáo'!$C$9,N799,""))</f>
        <v/>
      </c>
    </row>
    <row r="800" spans="1:22" x14ac:dyDescent="0.25">
      <c r="A800" t="str">
        <v/>
      </c>
      <c r="B800" t="str">
        <v/>
      </c>
      <c r="C800" s="21" t="str">
        <v/>
      </c>
      <c r="D800" s="21" t="str">
        <v/>
      </c>
      <c r="E800" s="21" t="str">
        <v/>
      </c>
      <c r="F800" s="21" t="str">
        <v/>
      </c>
      <c r="G800" s="21" t="str">
        <v/>
      </c>
      <c r="H800" s="21" t="str">
        <v/>
      </c>
      <c r="I800" s="21" t="str">
        <v/>
      </c>
      <c r="J800" s="21" t="str">
        <v/>
      </c>
      <c r="K800" s="21" t="str">
        <v/>
      </c>
      <c r="L800" s="23" t="str">
        <f t="shared" si="72"/>
        <v/>
      </c>
      <c r="M800" s="24" t="str">
        <f t="shared" si="73"/>
        <v/>
      </c>
      <c r="N800" s="15" t="str">
        <f t="shared" si="74"/>
        <v/>
      </c>
      <c r="O800" s="23" t="str">
        <f t="shared" si="75"/>
        <v/>
      </c>
      <c r="P800" s="23" t="str">
        <f>IF(B800="","",
IF(NOT(ISNUMBER(H800)),"Vắng",
IF(C800=1,IF(INDEX(Source!$A$1:$Q$1000,MATCH('Chi tiết'!B800,Source!$B$1:$B$1000,0),16)&lt;'Báo cáo'!$C$5,"Đi làm","Chốt trễ"),
IF(AND(C800=2,O800="Chốt trễ"),IF(INDEX(Source!$A$1:$Q$1000,MATCH('Chi tiết'!B800,Source!$B$1:$B$1000,0)+1,16)&lt;'Báo cáo'!$C$5,"Đi làm","Chốt trễ"),
IF(AND(C800=12,O800="Đi làm"),IF(INDEX(Source!$A$1:$Q$1000,MATCH('Chi tiết'!B800,Source!$B$1:$B$1000,0)+COUNTIFS(Source!$B$1:$B$1000,B800,Source!$Q$1:$Q$1000,"Sáng"),16)&lt;'Báo cáo'!$C$5,"Đi làm","Chốt trễ"),IF(O800="Chốt trễ",IF(INDEX(Source!$A$1:$Q$1000,MATCH('Chi tiết'!B800,Source!$B$1:$B$1000,0)+1,16)&lt;'Báo cáo'!$C$5,"Đi làm","Chốt trễ"),IF(INDEX(Source!$A$1:$Q$1000,MATCH('Chi tiết'!B800,Source!$B$1:$B$1000,0)+COUNTIFS(Source!$B$1:$B$1000,B800,Source!$Q$1:$Q$1000,"Sáng"),16)&lt;'Báo cáo'!$C$5,"Đi làm","Chốt trễ")))))))</f>
        <v/>
      </c>
      <c r="Q800" s="23" t="str">
        <f t="shared" si="76"/>
        <v/>
      </c>
      <c r="R800" s="14" t="str">
        <f t="shared" si="77"/>
        <v/>
      </c>
      <c r="S800" t="str">
        <f>IF(OR(_xlfn.NUMBERVALUE(E800)&gt;='Báo cáo'!$C$6,_xlfn.NUMBERVALUE(I800)&gt;='Báo cáo'!$C$6),CONCATENATE(_xlfn.NUMBERVALUE(E800),"/",_xlfn.NUMBERVALUE(I800)),"")</f>
        <v/>
      </c>
      <c r="T800" t="str">
        <f>IF(Q800="Vắng","",IF(M800&lt;='Báo cáo'!$C$7,M800,""))</f>
        <v/>
      </c>
      <c r="U800" t="str">
        <f ca="1">IF(COUNTIFS(Source!$B$1:$B$1000,'Chi tiết'!B800,Source!$S$1:$S$1000,"Có")=0,"",INDEX(Source!$A$1:$S$1000,MATCH('Chi tiết'!B800,Source!$B$1:$B$1000,0)-1+MATCH("Có",INDIRECT("Source!S"&amp;MATCH('Chi tiết'!B800,Source!$B$1:$B$1000,0)&amp;":S"&amp;MATCH('Chi tiết'!B800,Source!$B$1:$B$1000,0)+COUNTIF(Source!$B$1:$B$1000,'Chi tiết'!B800)),0),1))</f>
        <v/>
      </c>
      <c r="V800" s="2" t="str">
        <f>IF(B798="","",IF(N800&lt;='Báo cáo'!$C$9,N800,""))</f>
        <v/>
      </c>
    </row>
    <row r="801" spans="1:22" x14ac:dyDescent="0.25">
      <c r="A801" t="str">
        <v/>
      </c>
      <c r="B801" t="str">
        <v/>
      </c>
      <c r="C801" s="21" t="str">
        <v/>
      </c>
      <c r="D801" s="21" t="str">
        <v/>
      </c>
      <c r="E801" s="21" t="str">
        <v/>
      </c>
      <c r="F801" s="21" t="str">
        <v/>
      </c>
      <c r="G801" s="21" t="str">
        <v/>
      </c>
      <c r="H801" s="21" t="str">
        <v/>
      </c>
      <c r="I801" s="21" t="str">
        <v/>
      </c>
      <c r="J801" s="21" t="str">
        <v/>
      </c>
      <c r="K801" s="21" t="str">
        <v/>
      </c>
      <c r="L801" s="23" t="str">
        <f t="shared" si="72"/>
        <v/>
      </c>
      <c r="M801" s="24" t="str">
        <f t="shared" si="73"/>
        <v/>
      </c>
      <c r="N801" s="15" t="str">
        <f t="shared" si="74"/>
        <v/>
      </c>
      <c r="O801" s="23" t="str">
        <f t="shared" si="75"/>
        <v/>
      </c>
      <c r="P801" s="23" t="str">
        <f>IF(B801="","",
IF(NOT(ISNUMBER(H801)),"Vắng",
IF(C801=1,IF(INDEX(Source!$A$1:$Q$1000,MATCH('Chi tiết'!B801,Source!$B$1:$B$1000,0),16)&lt;'Báo cáo'!$C$5,"Đi làm","Chốt trễ"),
IF(AND(C801=2,O801="Chốt trễ"),IF(INDEX(Source!$A$1:$Q$1000,MATCH('Chi tiết'!B801,Source!$B$1:$B$1000,0)+1,16)&lt;'Báo cáo'!$C$5,"Đi làm","Chốt trễ"),
IF(AND(C801=12,O801="Đi làm"),IF(INDEX(Source!$A$1:$Q$1000,MATCH('Chi tiết'!B801,Source!$B$1:$B$1000,0)+COUNTIFS(Source!$B$1:$B$1000,B801,Source!$Q$1:$Q$1000,"Sáng"),16)&lt;'Báo cáo'!$C$5,"Đi làm","Chốt trễ"),IF(O801="Chốt trễ",IF(INDEX(Source!$A$1:$Q$1000,MATCH('Chi tiết'!B801,Source!$B$1:$B$1000,0)+1,16)&lt;'Báo cáo'!$C$5,"Đi làm","Chốt trễ"),IF(INDEX(Source!$A$1:$Q$1000,MATCH('Chi tiết'!B801,Source!$B$1:$B$1000,0)+COUNTIFS(Source!$B$1:$B$1000,B801,Source!$Q$1:$Q$1000,"Sáng"),16)&lt;'Báo cáo'!$C$5,"Đi làm","Chốt trễ")))))))</f>
        <v/>
      </c>
      <c r="Q801" s="23" t="str">
        <f t="shared" si="76"/>
        <v/>
      </c>
      <c r="R801" s="14" t="str">
        <f t="shared" si="77"/>
        <v/>
      </c>
      <c r="S801" t="str">
        <f>IF(OR(_xlfn.NUMBERVALUE(E801)&gt;='Báo cáo'!$C$6,_xlfn.NUMBERVALUE(I801)&gt;='Báo cáo'!$C$6),CONCATENATE(_xlfn.NUMBERVALUE(E801),"/",_xlfn.NUMBERVALUE(I801)),"")</f>
        <v/>
      </c>
      <c r="T801" t="str">
        <f>IF(Q801="Vắng","",IF(M801&lt;='Báo cáo'!$C$7,M801,""))</f>
        <v/>
      </c>
      <c r="U801" t="str">
        <f ca="1">IF(COUNTIFS(Source!$B$1:$B$1000,'Chi tiết'!B801,Source!$S$1:$S$1000,"Có")=0,"",INDEX(Source!$A$1:$S$1000,MATCH('Chi tiết'!B801,Source!$B$1:$B$1000,0)-1+MATCH("Có",INDIRECT("Source!S"&amp;MATCH('Chi tiết'!B801,Source!$B$1:$B$1000,0)&amp;":S"&amp;MATCH('Chi tiết'!B801,Source!$B$1:$B$1000,0)+COUNTIF(Source!$B$1:$B$1000,'Chi tiết'!B801)),0),1))</f>
        <v/>
      </c>
      <c r="V801" s="2" t="str">
        <f>IF(B799="","",IF(N801&lt;='Báo cáo'!$C$9,N801,""))</f>
        <v/>
      </c>
    </row>
    <row r="802" spans="1:22" x14ac:dyDescent="0.25">
      <c r="A802" t="str">
        <v/>
      </c>
      <c r="B802" t="str">
        <v/>
      </c>
      <c r="C802" s="21" t="str">
        <v/>
      </c>
      <c r="D802" s="21" t="str">
        <v/>
      </c>
      <c r="E802" s="21" t="str">
        <v/>
      </c>
      <c r="F802" s="21" t="str">
        <v/>
      </c>
      <c r="G802" s="21" t="str">
        <v/>
      </c>
      <c r="H802" s="21" t="str">
        <v/>
      </c>
      <c r="I802" s="21" t="str">
        <v/>
      </c>
      <c r="J802" s="21" t="str">
        <v/>
      </c>
      <c r="K802" s="21" t="str">
        <v/>
      </c>
      <c r="L802" s="23" t="str">
        <f t="shared" si="72"/>
        <v/>
      </c>
      <c r="M802" s="24" t="str">
        <f t="shared" si="73"/>
        <v/>
      </c>
      <c r="N802" s="15" t="str">
        <f t="shared" si="74"/>
        <v/>
      </c>
      <c r="O802" s="23" t="str">
        <f t="shared" si="75"/>
        <v/>
      </c>
      <c r="P802" s="23" t="str">
        <f>IF(B802="","",
IF(NOT(ISNUMBER(H802)),"Vắng",
IF(C802=1,IF(INDEX(Source!$A$1:$Q$1000,MATCH('Chi tiết'!B802,Source!$B$1:$B$1000,0),16)&lt;'Báo cáo'!$C$5,"Đi làm","Chốt trễ"),
IF(AND(C802=2,O802="Chốt trễ"),IF(INDEX(Source!$A$1:$Q$1000,MATCH('Chi tiết'!B802,Source!$B$1:$B$1000,0)+1,16)&lt;'Báo cáo'!$C$5,"Đi làm","Chốt trễ"),
IF(AND(C802=12,O802="Đi làm"),IF(INDEX(Source!$A$1:$Q$1000,MATCH('Chi tiết'!B802,Source!$B$1:$B$1000,0)+COUNTIFS(Source!$B$1:$B$1000,B802,Source!$Q$1:$Q$1000,"Sáng"),16)&lt;'Báo cáo'!$C$5,"Đi làm","Chốt trễ"),IF(O802="Chốt trễ",IF(INDEX(Source!$A$1:$Q$1000,MATCH('Chi tiết'!B802,Source!$B$1:$B$1000,0)+1,16)&lt;'Báo cáo'!$C$5,"Đi làm","Chốt trễ"),IF(INDEX(Source!$A$1:$Q$1000,MATCH('Chi tiết'!B802,Source!$B$1:$B$1000,0)+COUNTIFS(Source!$B$1:$B$1000,B802,Source!$Q$1:$Q$1000,"Sáng"),16)&lt;'Báo cáo'!$C$5,"Đi làm","Chốt trễ")))))))</f>
        <v/>
      </c>
      <c r="Q802" s="23" t="str">
        <f t="shared" si="76"/>
        <v/>
      </c>
      <c r="R802" s="14" t="str">
        <f t="shared" si="77"/>
        <v/>
      </c>
      <c r="S802" t="str">
        <f>IF(OR(_xlfn.NUMBERVALUE(E802)&gt;='Báo cáo'!$C$6,_xlfn.NUMBERVALUE(I802)&gt;='Báo cáo'!$C$6),CONCATENATE(_xlfn.NUMBERVALUE(E802),"/",_xlfn.NUMBERVALUE(I802)),"")</f>
        <v/>
      </c>
      <c r="T802" t="str">
        <f>IF(Q802="Vắng","",IF(M802&lt;='Báo cáo'!$C$7,M802,""))</f>
        <v/>
      </c>
      <c r="U802" t="str">
        <f ca="1">IF(COUNTIFS(Source!$B$1:$B$1000,'Chi tiết'!B802,Source!$S$1:$S$1000,"Có")=0,"",INDEX(Source!$A$1:$S$1000,MATCH('Chi tiết'!B802,Source!$B$1:$B$1000,0)-1+MATCH("Có",INDIRECT("Source!S"&amp;MATCH('Chi tiết'!B802,Source!$B$1:$B$1000,0)&amp;":S"&amp;MATCH('Chi tiết'!B802,Source!$B$1:$B$1000,0)+COUNTIF(Source!$B$1:$B$1000,'Chi tiết'!B802)),0),1))</f>
        <v/>
      </c>
      <c r="V802" s="2" t="str">
        <f>IF(B800="","",IF(N802&lt;='Báo cáo'!$C$9,N802,""))</f>
        <v/>
      </c>
    </row>
    <row r="803" spans="1:22" x14ac:dyDescent="0.25">
      <c r="A803" t="str">
        <v/>
      </c>
      <c r="B803" t="str">
        <v/>
      </c>
      <c r="C803" s="21" t="str">
        <v/>
      </c>
      <c r="D803" s="21" t="str">
        <v/>
      </c>
      <c r="E803" s="21" t="str">
        <v/>
      </c>
      <c r="F803" s="21" t="str">
        <v/>
      </c>
      <c r="G803" s="21" t="str">
        <v/>
      </c>
      <c r="H803" s="21" t="str">
        <v/>
      </c>
      <c r="I803" s="21" t="str">
        <v/>
      </c>
      <c r="J803" s="21" t="str">
        <v/>
      </c>
      <c r="K803" s="21" t="str">
        <v/>
      </c>
      <c r="L803" s="23" t="str">
        <f t="shared" si="72"/>
        <v/>
      </c>
      <c r="M803" s="24" t="str">
        <f t="shared" si="73"/>
        <v/>
      </c>
      <c r="N803" s="15" t="str">
        <f t="shared" si="74"/>
        <v/>
      </c>
      <c r="O803" s="23" t="str">
        <f t="shared" si="75"/>
        <v/>
      </c>
      <c r="P803" s="23" t="str">
        <f>IF(B803="","",
IF(NOT(ISNUMBER(H803)),"Vắng",
IF(C803=1,IF(INDEX(Source!$A$1:$Q$1000,MATCH('Chi tiết'!B803,Source!$B$1:$B$1000,0),16)&lt;'Báo cáo'!$C$5,"Đi làm","Chốt trễ"),
IF(AND(C803=2,O803="Chốt trễ"),IF(INDEX(Source!$A$1:$Q$1000,MATCH('Chi tiết'!B803,Source!$B$1:$B$1000,0)+1,16)&lt;'Báo cáo'!$C$5,"Đi làm","Chốt trễ"),
IF(AND(C803=12,O803="Đi làm"),IF(INDEX(Source!$A$1:$Q$1000,MATCH('Chi tiết'!B803,Source!$B$1:$B$1000,0)+COUNTIFS(Source!$B$1:$B$1000,B803,Source!$Q$1:$Q$1000,"Sáng"),16)&lt;'Báo cáo'!$C$5,"Đi làm","Chốt trễ"),IF(O803="Chốt trễ",IF(INDEX(Source!$A$1:$Q$1000,MATCH('Chi tiết'!B803,Source!$B$1:$B$1000,0)+1,16)&lt;'Báo cáo'!$C$5,"Đi làm","Chốt trễ"),IF(INDEX(Source!$A$1:$Q$1000,MATCH('Chi tiết'!B803,Source!$B$1:$B$1000,0)+COUNTIFS(Source!$B$1:$B$1000,B803,Source!$Q$1:$Q$1000,"Sáng"),16)&lt;'Báo cáo'!$C$5,"Đi làm","Chốt trễ")))))))</f>
        <v/>
      </c>
      <c r="Q803" s="23" t="str">
        <f t="shared" si="76"/>
        <v/>
      </c>
      <c r="R803" s="14" t="str">
        <f t="shared" si="77"/>
        <v/>
      </c>
      <c r="S803" t="str">
        <f>IF(OR(_xlfn.NUMBERVALUE(E803)&gt;='Báo cáo'!$C$6,_xlfn.NUMBERVALUE(I803)&gt;='Báo cáo'!$C$6),CONCATENATE(_xlfn.NUMBERVALUE(E803),"/",_xlfn.NUMBERVALUE(I803)),"")</f>
        <v/>
      </c>
      <c r="T803" t="str">
        <f>IF(Q803="Vắng","",IF(M803&lt;='Báo cáo'!$C$7,M803,""))</f>
        <v/>
      </c>
      <c r="U803" t="str">
        <f ca="1">IF(COUNTIFS(Source!$B$1:$B$1000,'Chi tiết'!B803,Source!$S$1:$S$1000,"Có")=0,"",INDEX(Source!$A$1:$S$1000,MATCH('Chi tiết'!B803,Source!$B$1:$B$1000,0)-1+MATCH("Có",INDIRECT("Source!S"&amp;MATCH('Chi tiết'!B803,Source!$B$1:$B$1000,0)&amp;":S"&amp;MATCH('Chi tiết'!B803,Source!$B$1:$B$1000,0)+COUNTIF(Source!$B$1:$B$1000,'Chi tiết'!B803)),0),1))</f>
        <v/>
      </c>
      <c r="V803" s="2" t="str">
        <f>IF(B801="","",IF(N803&lt;='Báo cáo'!$C$9,N803,""))</f>
        <v/>
      </c>
    </row>
    <row r="804" spans="1:22" x14ac:dyDescent="0.25">
      <c r="A804" t="str">
        <v/>
      </c>
      <c r="B804" t="str">
        <v/>
      </c>
      <c r="C804" s="21" t="str">
        <v/>
      </c>
      <c r="D804" s="21" t="str">
        <v/>
      </c>
      <c r="E804" s="21" t="str">
        <v/>
      </c>
      <c r="F804" s="21" t="str">
        <v/>
      </c>
      <c r="G804" s="21" t="str">
        <v/>
      </c>
      <c r="H804" s="21" t="str">
        <v/>
      </c>
      <c r="I804" s="21" t="str">
        <v/>
      </c>
      <c r="J804" s="21" t="str">
        <v/>
      </c>
      <c r="K804" s="21" t="str">
        <v/>
      </c>
      <c r="L804" s="23" t="str">
        <f t="shared" si="72"/>
        <v/>
      </c>
      <c r="M804" s="24" t="str">
        <f t="shared" si="73"/>
        <v/>
      </c>
      <c r="N804" s="15" t="str">
        <f t="shared" si="74"/>
        <v/>
      </c>
      <c r="O804" s="23" t="str">
        <f t="shared" si="75"/>
        <v/>
      </c>
      <c r="P804" s="23" t="str">
        <f>IF(B804="","",
IF(NOT(ISNUMBER(H804)),"Vắng",
IF(C804=1,IF(INDEX(Source!$A$1:$Q$1000,MATCH('Chi tiết'!B804,Source!$B$1:$B$1000,0),16)&lt;'Báo cáo'!$C$5,"Đi làm","Chốt trễ"),
IF(AND(C804=2,O804="Chốt trễ"),IF(INDEX(Source!$A$1:$Q$1000,MATCH('Chi tiết'!B804,Source!$B$1:$B$1000,0)+1,16)&lt;'Báo cáo'!$C$5,"Đi làm","Chốt trễ"),
IF(AND(C804=12,O804="Đi làm"),IF(INDEX(Source!$A$1:$Q$1000,MATCH('Chi tiết'!B804,Source!$B$1:$B$1000,0)+COUNTIFS(Source!$B$1:$B$1000,B804,Source!$Q$1:$Q$1000,"Sáng"),16)&lt;'Báo cáo'!$C$5,"Đi làm","Chốt trễ"),IF(O804="Chốt trễ",IF(INDEX(Source!$A$1:$Q$1000,MATCH('Chi tiết'!B804,Source!$B$1:$B$1000,0)+1,16)&lt;'Báo cáo'!$C$5,"Đi làm","Chốt trễ"),IF(INDEX(Source!$A$1:$Q$1000,MATCH('Chi tiết'!B804,Source!$B$1:$B$1000,0)+COUNTIFS(Source!$B$1:$B$1000,B804,Source!$Q$1:$Q$1000,"Sáng"),16)&lt;'Báo cáo'!$C$5,"Đi làm","Chốt trễ")))))))</f>
        <v/>
      </c>
      <c r="Q804" s="23" t="str">
        <f t="shared" si="76"/>
        <v/>
      </c>
      <c r="R804" s="14" t="str">
        <f t="shared" si="77"/>
        <v/>
      </c>
      <c r="S804" t="str">
        <f>IF(OR(_xlfn.NUMBERVALUE(E804)&gt;='Báo cáo'!$C$6,_xlfn.NUMBERVALUE(I804)&gt;='Báo cáo'!$C$6),CONCATENATE(_xlfn.NUMBERVALUE(E804),"/",_xlfn.NUMBERVALUE(I804)),"")</f>
        <v/>
      </c>
      <c r="T804" t="str">
        <f>IF(Q804="Vắng","",IF(M804&lt;='Báo cáo'!$C$7,M804,""))</f>
        <v/>
      </c>
      <c r="U804" t="str">
        <f ca="1">IF(COUNTIFS(Source!$B$1:$B$1000,'Chi tiết'!B804,Source!$S$1:$S$1000,"Có")=0,"",INDEX(Source!$A$1:$S$1000,MATCH('Chi tiết'!B804,Source!$B$1:$B$1000,0)-1+MATCH("Có",INDIRECT("Source!S"&amp;MATCH('Chi tiết'!B804,Source!$B$1:$B$1000,0)&amp;":S"&amp;MATCH('Chi tiết'!B804,Source!$B$1:$B$1000,0)+COUNTIF(Source!$B$1:$B$1000,'Chi tiết'!B804)),0),1))</f>
        <v/>
      </c>
      <c r="V804" s="2" t="str">
        <f>IF(B802="","",IF(N804&lt;='Báo cáo'!$C$9,N804,""))</f>
        <v/>
      </c>
    </row>
    <row r="805" spans="1:22" x14ac:dyDescent="0.25">
      <c r="A805" t="str">
        <v/>
      </c>
      <c r="B805" t="str">
        <v/>
      </c>
      <c r="C805" s="21" t="str">
        <v/>
      </c>
      <c r="D805" s="21" t="str">
        <v/>
      </c>
      <c r="E805" s="21" t="str">
        <v/>
      </c>
      <c r="F805" s="21" t="str">
        <v/>
      </c>
      <c r="G805" s="21" t="str">
        <v/>
      </c>
      <c r="H805" s="21" t="str">
        <v/>
      </c>
      <c r="I805" s="21" t="str">
        <v/>
      </c>
      <c r="J805" s="21" t="str">
        <v/>
      </c>
      <c r="K805" s="21" t="str">
        <v/>
      </c>
      <c r="L805" s="23" t="str">
        <f t="shared" si="72"/>
        <v/>
      </c>
      <c r="M805" s="24" t="str">
        <f t="shared" si="73"/>
        <v/>
      </c>
      <c r="N805" s="15" t="str">
        <f t="shared" si="74"/>
        <v/>
      </c>
      <c r="O805" s="23" t="str">
        <f t="shared" si="75"/>
        <v/>
      </c>
      <c r="P805" s="23" t="str">
        <f>IF(B805="","",
IF(NOT(ISNUMBER(H805)),"Vắng",
IF(C805=1,IF(INDEX(Source!$A$1:$Q$1000,MATCH('Chi tiết'!B805,Source!$B$1:$B$1000,0),16)&lt;'Báo cáo'!$C$5,"Đi làm","Chốt trễ"),
IF(AND(C805=2,O805="Chốt trễ"),IF(INDEX(Source!$A$1:$Q$1000,MATCH('Chi tiết'!B805,Source!$B$1:$B$1000,0)+1,16)&lt;'Báo cáo'!$C$5,"Đi làm","Chốt trễ"),
IF(AND(C805=12,O805="Đi làm"),IF(INDEX(Source!$A$1:$Q$1000,MATCH('Chi tiết'!B805,Source!$B$1:$B$1000,0)+COUNTIFS(Source!$B$1:$B$1000,B805,Source!$Q$1:$Q$1000,"Sáng"),16)&lt;'Báo cáo'!$C$5,"Đi làm","Chốt trễ"),IF(O805="Chốt trễ",IF(INDEX(Source!$A$1:$Q$1000,MATCH('Chi tiết'!B805,Source!$B$1:$B$1000,0)+1,16)&lt;'Báo cáo'!$C$5,"Đi làm","Chốt trễ"),IF(INDEX(Source!$A$1:$Q$1000,MATCH('Chi tiết'!B805,Source!$B$1:$B$1000,0)+COUNTIFS(Source!$B$1:$B$1000,B805,Source!$Q$1:$Q$1000,"Sáng"),16)&lt;'Báo cáo'!$C$5,"Đi làm","Chốt trễ")))))))</f>
        <v/>
      </c>
      <c r="Q805" s="23" t="str">
        <f t="shared" si="76"/>
        <v/>
      </c>
      <c r="R805" s="14" t="str">
        <f t="shared" si="77"/>
        <v/>
      </c>
      <c r="S805" t="str">
        <f>IF(OR(_xlfn.NUMBERVALUE(E805)&gt;='Báo cáo'!$C$6,_xlfn.NUMBERVALUE(I805)&gt;='Báo cáo'!$C$6),CONCATENATE(_xlfn.NUMBERVALUE(E805),"/",_xlfn.NUMBERVALUE(I805)),"")</f>
        <v/>
      </c>
      <c r="T805" t="str">
        <f>IF(Q805="Vắng","",IF(M805&lt;='Báo cáo'!$C$7,M805,""))</f>
        <v/>
      </c>
      <c r="U805" t="str">
        <f ca="1">IF(COUNTIFS(Source!$B$1:$B$1000,'Chi tiết'!B805,Source!$S$1:$S$1000,"Có")=0,"",INDEX(Source!$A$1:$S$1000,MATCH('Chi tiết'!B805,Source!$B$1:$B$1000,0)-1+MATCH("Có",INDIRECT("Source!S"&amp;MATCH('Chi tiết'!B805,Source!$B$1:$B$1000,0)&amp;":S"&amp;MATCH('Chi tiết'!B805,Source!$B$1:$B$1000,0)+COUNTIF(Source!$B$1:$B$1000,'Chi tiết'!B805)),0),1))</f>
        <v/>
      </c>
      <c r="V805" s="2" t="str">
        <f>IF(B803="","",IF(N805&lt;='Báo cáo'!$C$9,N805,""))</f>
        <v/>
      </c>
    </row>
    <row r="806" spans="1:22" x14ac:dyDescent="0.25">
      <c r="A806" t="str">
        <v/>
      </c>
      <c r="B806" t="str">
        <v/>
      </c>
      <c r="C806" s="21" t="str">
        <v/>
      </c>
      <c r="D806" s="21" t="str">
        <v/>
      </c>
      <c r="E806" s="21" t="str">
        <v/>
      </c>
      <c r="F806" s="21" t="str">
        <v/>
      </c>
      <c r="G806" s="21" t="str">
        <v/>
      </c>
      <c r="H806" s="21" t="str">
        <v/>
      </c>
      <c r="I806" s="21" t="str">
        <v/>
      </c>
      <c r="J806" s="21" t="str">
        <v/>
      </c>
      <c r="K806" s="21" t="str">
        <v/>
      </c>
      <c r="L806" s="23" t="str">
        <f t="shared" si="72"/>
        <v/>
      </c>
      <c r="M806" s="24" t="str">
        <f t="shared" si="73"/>
        <v/>
      </c>
      <c r="N806" s="15" t="str">
        <f t="shared" si="74"/>
        <v/>
      </c>
      <c r="O806" s="23" t="str">
        <f t="shared" si="75"/>
        <v/>
      </c>
      <c r="P806" s="23" t="str">
        <f>IF(B806="","",
IF(NOT(ISNUMBER(H806)),"Vắng",
IF(C806=1,IF(INDEX(Source!$A$1:$Q$1000,MATCH('Chi tiết'!B806,Source!$B$1:$B$1000,0),16)&lt;'Báo cáo'!$C$5,"Đi làm","Chốt trễ"),
IF(AND(C806=2,O806="Chốt trễ"),IF(INDEX(Source!$A$1:$Q$1000,MATCH('Chi tiết'!B806,Source!$B$1:$B$1000,0)+1,16)&lt;'Báo cáo'!$C$5,"Đi làm","Chốt trễ"),
IF(AND(C806=12,O806="Đi làm"),IF(INDEX(Source!$A$1:$Q$1000,MATCH('Chi tiết'!B806,Source!$B$1:$B$1000,0)+COUNTIFS(Source!$B$1:$B$1000,B806,Source!$Q$1:$Q$1000,"Sáng"),16)&lt;'Báo cáo'!$C$5,"Đi làm","Chốt trễ"),IF(O806="Chốt trễ",IF(INDEX(Source!$A$1:$Q$1000,MATCH('Chi tiết'!B806,Source!$B$1:$B$1000,0)+1,16)&lt;'Báo cáo'!$C$5,"Đi làm","Chốt trễ"),IF(INDEX(Source!$A$1:$Q$1000,MATCH('Chi tiết'!B806,Source!$B$1:$B$1000,0)+COUNTIFS(Source!$B$1:$B$1000,B806,Source!$Q$1:$Q$1000,"Sáng"),16)&lt;'Báo cáo'!$C$5,"Đi làm","Chốt trễ")))))))</f>
        <v/>
      </c>
      <c r="Q806" s="23" t="str">
        <f t="shared" si="76"/>
        <v/>
      </c>
      <c r="R806" s="14" t="str">
        <f t="shared" si="77"/>
        <v/>
      </c>
      <c r="S806" t="str">
        <f>IF(OR(_xlfn.NUMBERVALUE(E806)&gt;='Báo cáo'!$C$6,_xlfn.NUMBERVALUE(I806)&gt;='Báo cáo'!$C$6),CONCATENATE(_xlfn.NUMBERVALUE(E806),"/",_xlfn.NUMBERVALUE(I806)),"")</f>
        <v/>
      </c>
      <c r="T806" t="str">
        <f>IF(Q806="Vắng","",IF(M806&lt;='Báo cáo'!$C$7,M806,""))</f>
        <v/>
      </c>
      <c r="U806" t="str">
        <f ca="1">IF(COUNTIFS(Source!$B$1:$B$1000,'Chi tiết'!B806,Source!$S$1:$S$1000,"Có")=0,"",INDEX(Source!$A$1:$S$1000,MATCH('Chi tiết'!B806,Source!$B$1:$B$1000,0)-1+MATCH("Có",INDIRECT("Source!S"&amp;MATCH('Chi tiết'!B806,Source!$B$1:$B$1000,0)&amp;":S"&amp;MATCH('Chi tiết'!B806,Source!$B$1:$B$1000,0)+COUNTIF(Source!$B$1:$B$1000,'Chi tiết'!B806)),0),1))</f>
        <v/>
      </c>
      <c r="V806" s="2" t="str">
        <f>IF(B804="","",IF(N806&lt;='Báo cáo'!$C$9,N806,""))</f>
        <v/>
      </c>
    </row>
    <row r="807" spans="1:22" x14ac:dyDescent="0.25">
      <c r="A807" t="str">
        <v/>
      </c>
      <c r="B807" t="str">
        <v/>
      </c>
      <c r="C807" s="21" t="str">
        <v/>
      </c>
      <c r="D807" s="21" t="str">
        <v/>
      </c>
      <c r="E807" s="21" t="str">
        <v/>
      </c>
      <c r="F807" s="21" t="str">
        <v/>
      </c>
      <c r="G807" s="21" t="str">
        <v/>
      </c>
      <c r="H807" s="21" t="str">
        <v/>
      </c>
      <c r="I807" s="21" t="str">
        <v/>
      </c>
      <c r="J807" s="21" t="str">
        <v/>
      </c>
      <c r="K807" s="21" t="str">
        <v/>
      </c>
      <c r="L807" s="23" t="str">
        <f t="shared" si="72"/>
        <v/>
      </c>
      <c r="M807" s="24" t="str">
        <f t="shared" si="73"/>
        <v/>
      </c>
      <c r="N807" s="15" t="str">
        <f t="shared" si="74"/>
        <v/>
      </c>
      <c r="O807" s="23" t="str">
        <f t="shared" si="75"/>
        <v/>
      </c>
      <c r="P807" s="23" t="str">
        <f>IF(B807="","",
IF(NOT(ISNUMBER(H807)),"Vắng",
IF(C807=1,IF(INDEX(Source!$A$1:$Q$1000,MATCH('Chi tiết'!B807,Source!$B$1:$B$1000,0),16)&lt;'Báo cáo'!$C$5,"Đi làm","Chốt trễ"),
IF(AND(C807=2,O807="Chốt trễ"),IF(INDEX(Source!$A$1:$Q$1000,MATCH('Chi tiết'!B807,Source!$B$1:$B$1000,0)+1,16)&lt;'Báo cáo'!$C$5,"Đi làm","Chốt trễ"),
IF(AND(C807=12,O807="Đi làm"),IF(INDEX(Source!$A$1:$Q$1000,MATCH('Chi tiết'!B807,Source!$B$1:$B$1000,0)+COUNTIFS(Source!$B$1:$B$1000,B807,Source!$Q$1:$Q$1000,"Sáng"),16)&lt;'Báo cáo'!$C$5,"Đi làm","Chốt trễ"),IF(O807="Chốt trễ",IF(INDEX(Source!$A$1:$Q$1000,MATCH('Chi tiết'!B807,Source!$B$1:$B$1000,0)+1,16)&lt;'Báo cáo'!$C$5,"Đi làm","Chốt trễ"),IF(INDEX(Source!$A$1:$Q$1000,MATCH('Chi tiết'!B807,Source!$B$1:$B$1000,0)+COUNTIFS(Source!$B$1:$B$1000,B807,Source!$Q$1:$Q$1000,"Sáng"),16)&lt;'Báo cáo'!$C$5,"Đi làm","Chốt trễ")))))))</f>
        <v/>
      </c>
      <c r="Q807" s="23" t="str">
        <f t="shared" si="76"/>
        <v/>
      </c>
      <c r="R807" s="14" t="str">
        <f t="shared" si="77"/>
        <v/>
      </c>
      <c r="S807" t="str">
        <f>IF(OR(_xlfn.NUMBERVALUE(E807)&gt;='Báo cáo'!$C$6,_xlfn.NUMBERVALUE(I807)&gt;='Báo cáo'!$C$6),CONCATENATE(_xlfn.NUMBERVALUE(E807),"/",_xlfn.NUMBERVALUE(I807)),"")</f>
        <v/>
      </c>
      <c r="T807" t="str">
        <f>IF(Q807="Vắng","",IF(M807&lt;='Báo cáo'!$C$7,M807,""))</f>
        <v/>
      </c>
      <c r="U807" t="str">
        <f ca="1">IF(COUNTIFS(Source!$B$1:$B$1000,'Chi tiết'!B807,Source!$S$1:$S$1000,"Có")=0,"",INDEX(Source!$A$1:$S$1000,MATCH('Chi tiết'!B807,Source!$B$1:$B$1000,0)-1+MATCH("Có",INDIRECT("Source!S"&amp;MATCH('Chi tiết'!B807,Source!$B$1:$B$1000,0)&amp;":S"&amp;MATCH('Chi tiết'!B807,Source!$B$1:$B$1000,0)+COUNTIF(Source!$B$1:$B$1000,'Chi tiết'!B807)),0),1))</f>
        <v/>
      </c>
      <c r="V807" s="2" t="str">
        <f>IF(B805="","",IF(N807&lt;='Báo cáo'!$C$9,N807,""))</f>
        <v/>
      </c>
    </row>
    <row r="808" spans="1:22" x14ac:dyDescent="0.25">
      <c r="A808" t="str">
        <v/>
      </c>
      <c r="B808" t="str">
        <v/>
      </c>
      <c r="C808" s="21" t="str">
        <v/>
      </c>
      <c r="D808" s="21" t="str">
        <v/>
      </c>
      <c r="E808" s="21" t="str">
        <v/>
      </c>
      <c r="F808" s="21" t="str">
        <v/>
      </c>
      <c r="G808" s="21" t="str">
        <v/>
      </c>
      <c r="H808" s="21" t="str">
        <v/>
      </c>
      <c r="I808" s="21" t="str">
        <v/>
      </c>
      <c r="J808" s="21" t="str">
        <v/>
      </c>
      <c r="K808" s="21" t="str">
        <v/>
      </c>
      <c r="L808" s="23" t="str">
        <f t="shared" si="72"/>
        <v/>
      </c>
      <c r="M808" s="24" t="str">
        <f t="shared" si="73"/>
        <v/>
      </c>
      <c r="N808" s="15" t="str">
        <f t="shared" si="74"/>
        <v/>
      </c>
      <c r="O808" s="23" t="str">
        <f t="shared" si="75"/>
        <v/>
      </c>
      <c r="P808" s="23" t="str">
        <f>IF(B808="","",
IF(NOT(ISNUMBER(H808)),"Vắng",
IF(C808=1,IF(INDEX(Source!$A$1:$Q$1000,MATCH('Chi tiết'!B808,Source!$B$1:$B$1000,0),16)&lt;'Báo cáo'!$C$5,"Đi làm","Chốt trễ"),
IF(AND(C808=2,O808="Chốt trễ"),IF(INDEX(Source!$A$1:$Q$1000,MATCH('Chi tiết'!B808,Source!$B$1:$B$1000,0)+1,16)&lt;'Báo cáo'!$C$5,"Đi làm","Chốt trễ"),
IF(AND(C808=12,O808="Đi làm"),IF(INDEX(Source!$A$1:$Q$1000,MATCH('Chi tiết'!B808,Source!$B$1:$B$1000,0)+COUNTIFS(Source!$B$1:$B$1000,B808,Source!$Q$1:$Q$1000,"Sáng"),16)&lt;'Báo cáo'!$C$5,"Đi làm","Chốt trễ"),IF(O808="Chốt trễ",IF(INDEX(Source!$A$1:$Q$1000,MATCH('Chi tiết'!B808,Source!$B$1:$B$1000,0)+1,16)&lt;'Báo cáo'!$C$5,"Đi làm","Chốt trễ"),IF(INDEX(Source!$A$1:$Q$1000,MATCH('Chi tiết'!B808,Source!$B$1:$B$1000,0)+COUNTIFS(Source!$B$1:$B$1000,B808,Source!$Q$1:$Q$1000,"Sáng"),16)&lt;'Báo cáo'!$C$5,"Đi làm","Chốt trễ")))))))</f>
        <v/>
      </c>
      <c r="Q808" s="23" t="str">
        <f t="shared" si="76"/>
        <v/>
      </c>
      <c r="R808" s="14" t="str">
        <f t="shared" si="77"/>
        <v/>
      </c>
      <c r="S808" t="str">
        <f>IF(OR(_xlfn.NUMBERVALUE(E808)&gt;='Báo cáo'!$C$6,_xlfn.NUMBERVALUE(I808)&gt;='Báo cáo'!$C$6),CONCATENATE(_xlfn.NUMBERVALUE(E808),"/",_xlfn.NUMBERVALUE(I808)),"")</f>
        <v/>
      </c>
      <c r="T808" t="str">
        <f>IF(Q808="Vắng","",IF(M808&lt;='Báo cáo'!$C$7,M808,""))</f>
        <v/>
      </c>
      <c r="U808" t="str">
        <f ca="1">IF(COUNTIFS(Source!$B$1:$B$1000,'Chi tiết'!B808,Source!$S$1:$S$1000,"Có")=0,"",INDEX(Source!$A$1:$S$1000,MATCH('Chi tiết'!B808,Source!$B$1:$B$1000,0)-1+MATCH("Có",INDIRECT("Source!S"&amp;MATCH('Chi tiết'!B808,Source!$B$1:$B$1000,0)&amp;":S"&amp;MATCH('Chi tiết'!B808,Source!$B$1:$B$1000,0)+COUNTIF(Source!$B$1:$B$1000,'Chi tiết'!B808)),0),1))</f>
        <v/>
      </c>
      <c r="V808" s="2" t="str">
        <f>IF(B806="","",IF(N808&lt;='Báo cáo'!$C$9,N808,""))</f>
        <v/>
      </c>
    </row>
    <row r="809" spans="1:22" x14ac:dyDescent="0.25">
      <c r="A809" t="str">
        <v/>
      </c>
      <c r="B809" t="str">
        <v/>
      </c>
      <c r="C809" s="21" t="str">
        <v/>
      </c>
      <c r="D809" s="21" t="str">
        <v/>
      </c>
      <c r="E809" s="21" t="str">
        <v/>
      </c>
      <c r="F809" s="21" t="str">
        <v/>
      </c>
      <c r="G809" s="21" t="str">
        <v/>
      </c>
      <c r="H809" s="21" t="str">
        <v/>
      </c>
      <c r="I809" s="21" t="str">
        <v/>
      </c>
      <c r="J809" s="21" t="str">
        <v/>
      </c>
      <c r="K809" s="21" t="str">
        <v/>
      </c>
      <c r="L809" s="23" t="str">
        <f t="shared" si="72"/>
        <v/>
      </c>
      <c r="M809" s="24" t="str">
        <f t="shared" si="73"/>
        <v/>
      </c>
      <c r="N809" s="15" t="str">
        <f t="shared" si="74"/>
        <v/>
      </c>
      <c r="O809" s="23" t="str">
        <f t="shared" si="75"/>
        <v/>
      </c>
      <c r="P809" s="23" t="str">
        <f>IF(B809="","",
IF(NOT(ISNUMBER(H809)),"Vắng",
IF(C809=1,IF(INDEX(Source!$A$1:$Q$1000,MATCH('Chi tiết'!B809,Source!$B$1:$B$1000,0),16)&lt;'Báo cáo'!$C$5,"Đi làm","Chốt trễ"),
IF(AND(C809=2,O809="Chốt trễ"),IF(INDEX(Source!$A$1:$Q$1000,MATCH('Chi tiết'!B809,Source!$B$1:$B$1000,0)+1,16)&lt;'Báo cáo'!$C$5,"Đi làm","Chốt trễ"),
IF(AND(C809=12,O809="Đi làm"),IF(INDEX(Source!$A$1:$Q$1000,MATCH('Chi tiết'!B809,Source!$B$1:$B$1000,0)+COUNTIFS(Source!$B$1:$B$1000,B809,Source!$Q$1:$Q$1000,"Sáng"),16)&lt;'Báo cáo'!$C$5,"Đi làm","Chốt trễ"),IF(O809="Chốt trễ",IF(INDEX(Source!$A$1:$Q$1000,MATCH('Chi tiết'!B809,Source!$B$1:$B$1000,0)+1,16)&lt;'Báo cáo'!$C$5,"Đi làm","Chốt trễ"),IF(INDEX(Source!$A$1:$Q$1000,MATCH('Chi tiết'!B809,Source!$B$1:$B$1000,0)+COUNTIFS(Source!$B$1:$B$1000,B809,Source!$Q$1:$Q$1000,"Sáng"),16)&lt;'Báo cáo'!$C$5,"Đi làm","Chốt trễ")))))))</f>
        <v/>
      </c>
      <c r="Q809" s="23" t="str">
        <f t="shared" si="76"/>
        <v/>
      </c>
      <c r="R809" s="14" t="str">
        <f t="shared" si="77"/>
        <v/>
      </c>
      <c r="S809" t="str">
        <f>IF(OR(_xlfn.NUMBERVALUE(E809)&gt;='Báo cáo'!$C$6,_xlfn.NUMBERVALUE(I809)&gt;='Báo cáo'!$C$6),CONCATENATE(_xlfn.NUMBERVALUE(E809),"/",_xlfn.NUMBERVALUE(I809)),"")</f>
        <v/>
      </c>
      <c r="T809" t="str">
        <f>IF(Q809="Vắng","",IF(M809&lt;='Báo cáo'!$C$7,M809,""))</f>
        <v/>
      </c>
      <c r="U809" t="str">
        <f ca="1">IF(COUNTIFS(Source!$B$1:$B$1000,'Chi tiết'!B809,Source!$S$1:$S$1000,"Có")=0,"",INDEX(Source!$A$1:$S$1000,MATCH('Chi tiết'!B809,Source!$B$1:$B$1000,0)-1+MATCH("Có",INDIRECT("Source!S"&amp;MATCH('Chi tiết'!B809,Source!$B$1:$B$1000,0)&amp;":S"&amp;MATCH('Chi tiết'!B809,Source!$B$1:$B$1000,0)+COUNTIF(Source!$B$1:$B$1000,'Chi tiết'!B809)),0),1))</f>
        <v/>
      </c>
      <c r="V809" s="2" t="str">
        <f>IF(B807="","",IF(N809&lt;='Báo cáo'!$C$9,N809,""))</f>
        <v/>
      </c>
    </row>
    <row r="810" spans="1:22" x14ac:dyDescent="0.25">
      <c r="A810" t="str">
        <v/>
      </c>
      <c r="B810" t="str">
        <v/>
      </c>
      <c r="C810" s="21" t="str">
        <v/>
      </c>
      <c r="D810" s="21" t="str">
        <v/>
      </c>
      <c r="E810" s="21" t="str">
        <v/>
      </c>
      <c r="F810" s="21" t="str">
        <v/>
      </c>
      <c r="G810" s="21" t="str">
        <v/>
      </c>
      <c r="H810" s="21" t="str">
        <v/>
      </c>
      <c r="I810" s="21" t="str">
        <v/>
      </c>
      <c r="J810" s="21" t="str">
        <v/>
      </c>
      <c r="K810" s="21" t="str">
        <v/>
      </c>
      <c r="L810" s="23" t="str">
        <f t="shared" si="72"/>
        <v/>
      </c>
      <c r="M810" s="24" t="str">
        <f t="shared" si="73"/>
        <v/>
      </c>
      <c r="N810" s="15" t="str">
        <f t="shared" si="74"/>
        <v/>
      </c>
      <c r="O810" s="23" t="str">
        <f t="shared" si="75"/>
        <v/>
      </c>
      <c r="P810" s="23" t="str">
        <f>IF(B810="","",
IF(NOT(ISNUMBER(H810)),"Vắng",
IF(C810=1,IF(INDEX(Source!$A$1:$Q$1000,MATCH('Chi tiết'!B810,Source!$B$1:$B$1000,0),16)&lt;'Báo cáo'!$C$5,"Đi làm","Chốt trễ"),
IF(AND(C810=2,O810="Chốt trễ"),IF(INDEX(Source!$A$1:$Q$1000,MATCH('Chi tiết'!B810,Source!$B$1:$B$1000,0)+1,16)&lt;'Báo cáo'!$C$5,"Đi làm","Chốt trễ"),
IF(AND(C810=12,O810="Đi làm"),IF(INDEX(Source!$A$1:$Q$1000,MATCH('Chi tiết'!B810,Source!$B$1:$B$1000,0)+COUNTIFS(Source!$B$1:$B$1000,B810,Source!$Q$1:$Q$1000,"Sáng"),16)&lt;'Báo cáo'!$C$5,"Đi làm","Chốt trễ"),IF(O810="Chốt trễ",IF(INDEX(Source!$A$1:$Q$1000,MATCH('Chi tiết'!B810,Source!$B$1:$B$1000,0)+1,16)&lt;'Báo cáo'!$C$5,"Đi làm","Chốt trễ"),IF(INDEX(Source!$A$1:$Q$1000,MATCH('Chi tiết'!B810,Source!$B$1:$B$1000,0)+COUNTIFS(Source!$B$1:$B$1000,B810,Source!$Q$1:$Q$1000,"Sáng"),16)&lt;'Báo cáo'!$C$5,"Đi làm","Chốt trễ")))))))</f>
        <v/>
      </c>
      <c r="Q810" s="23" t="str">
        <f t="shared" si="76"/>
        <v/>
      </c>
      <c r="R810" s="14" t="str">
        <f t="shared" si="77"/>
        <v/>
      </c>
      <c r="S810" t="str">
        <f>IF(OR(_xlfn.NUMBERVALUE(E810)&gt;='Báo cáo'!$C$6,_xlfn.NUMBERVALUE(I810)&gt;='Báo cáo'!$C$6),CONCATENATE(_xlfn.NUMBERVALUE(E810),"/",_xlfn.NUMBERVALUE(I810)),"")</f>
        <v/>
      </c>
      <c r="T810" t="str">
        <f>IF(Q810="Vắng","",IF(M810&lt;='Báo cáo'!$C$7,M810,""))</f>
        <v/>
      </c>
      <c r="U810" t="str">
        <f ca="1">IF(COUNTIFS(Source!$B$1:$B$1000,'Chi tiết'!B810,Source!$S$1:$S$1000,"Có")=0,"",INDEX(Source!$A$1:$S$1000,MATCH('Chi tiết'!B810,Source!$B$1:$B$1000,0)-1+MATCH("Có",INDIRECT("Source!S"&amp;MATCH('Chi tiết'!B810,Source!$B$1:$B$1000,0)&amp;":S"&amp;MATCH('Chi tiết'!B810,Source!$B$1:$B$1000,0)+COUNTIF(Source!$B$1:$B$1000,'Chi tiết'!B810)),0),1))</f>
        <v/>
      </c>
      <c r="V810" s="2" t="str">
        <f>IF(B808="","",IF(N810&lt;='Báo cáo'!$C$9,N810,""))</f>
        <v/>
      </c>
    </row>
    <row r="811" spans="1:22" x14ac:dyDescent="0.25">
      <c r="A811" t="str">
        <v/>
      </c>
      <c r="B811" t="str">
        <v/>
      </c>
      <c r="C811" s="21" t="str">
        <v/>
      </c>
      <c r="D811" s="21" t="str">
        <v/>
      </c>
      <c r="E811" s="21" t="str">
        <v/>
      </c>
      <c r="F811" s="21" t="str">
        <v/>
      </c>
      <c r="G811" s="21" t="str">
        <v/>
      </c>
      <c r="H811" s="21" t="str">
        <v/>
      </c>
      <c r="I811" s="21" t="str">
        <v/>
      </c>
      <c r="J811" s="21" t="str">
        <v/>
      </c>
      <c r="K811" s="21" t="str">
        <v/>
      </c>
      <c r="L811" s="23" t="str">
        <f t="shared" si="72"/>
        <v/>
      </c>
      <c r="M811" s="24" t="str">
        <f t="shared" si="73"/>
        <v/>
      </c>
      <c r="N811" s="15" t="str">
        <f t="shared" si="74"/>
        <v/>
      </c>
      <c r="O811" s="23" t="str">
        <f t="shared" si="75"/>
        <v/>
      </c>
      <c r="P811" s="23" t="str">
        <f>IF(B811="","",
IF(NOT(ISNUMBER(H811)),"Vắng",
IF(C811=1,IF(INDEX(Source!$A$1:$Q$1000,MATCH('Chi tiết'!B811,Source!$B$1:$B$1000,0),16)&lt;'Báo cáo'!$C$5,"Đi làm","Chốt trễ"),
IF(AND(C811=2,O811="Chốt trễ"),IF(INDEX(Source!$A$1:$Q$1000,MATCH('Chi tiết'!B811,Source!$B$1:$B$1000,0)+1,16)&lt;'Báo cáo'!$C$5,"Đi làm","Chốt trễ"),
IF(AND(C811=12,O811="Đi làm"),IF(INDEX(Source!$A$1:$Q$1000,MATCH('Chi tiết'!B811,Source!$B$1:$B$1000,0)+COUNTIFS(Source!$B$1:$B$1000,B811,Source!$Q$1:$Q$1000,"Sáng"),16)&lt;'Báo cáo'!$C$5,"Đi làm","Chốt trễ"),IF(O811="Chốt trễ",IF(INDEX(Source!$A$1:$Q$1000,MATCH('Chi tiết'!B811,Source!$B$1:$B$1000,0)+1,16)&lt;'Báo cáo'!$C$5,"Đi làm","Chốt trễ"),IF(INDEX(Source!$A$1:$Q$1000,MATCH('Chi tiết'!B811,Source!$B$1:$B$1000,0)+COUNTIFS(Source!$B$1:$B$1000,B811,Source!$Q$1:$Q$1000,"Sáng"),16)&lt;'Báo cáo'!$C$5,"Đi làm","Chốt trễ")))))))</f>
        <v/>
      </c>
      <c r="Q811" s="23" t="str">
        <f t="shared" si="76"/>
        <v/>
      </c>
      <c r="R811" s="14" t="str">
        <f t="shared" si="77"/>
        <v/>
      </c>
      <c r="S811" t="str">
        <f>IF(OR(_xlfn.NUMBERVALUE(E811)&gt;='Báo cáo'!$C$6,_xlfn.NUMBERVALUE(I811)&gt;='Báo cáo'!$C$6),CONCATENATE(_xlfn.NUMBERVALUE(E811),"/",_xlfn.NUMBERVALUE(I811)),"")</f>
        <v/>
      </c>
      <c r="T811" t="str">
        <f>IF(Q811="Vắng","",IF(M811&lt;='Báo cáo'!$C$7,M811,""))</f>
        <v/>
      </c>
      <c r="U811" t="str">
        <f ca="1">IF(COUNTIFS(Source!$B$1:$B$1000,'Chi tiết'!B811,Source!$S$1:$S$1000,"Có")=0,"",INDEX(Source!$A$1:$S$1000,MATCH('Chi tiết'!B811,Source!$B$1:$B$1000,0)-1+MATCH("Có",INDIRECT("Source!S"&amp;MATCH('Chi tiết'!B811,Source!$B$1:$B$1000,0)&amp;":S"&amp;MATCH('Chi tiết'!B811,Source!$B$1:$B$1000,0)+COUNTIF(Source!$B$1:$B$1000,'Chi tiết'!B811)),0),1))</f>
        <v/>
      </c>
      <c r="V811" s="2" t="str">
        <f>IF(B809="","",IF(N811&lt;='Báo cáo'!$C$9,N811,""))</f>
        <v/>
      </c>
    </row>
    <row r="812" spans="1:22" x14ac:dyDescent="0.25">
      <c r="A812" t="str">
        <v/>
      </c>
      <c r="B812" t="str">
        <v/>
      </c>
      <c r="C812" s="21" t="str">
        <v/>
      </c>
      <c r="D812" s="21" t="str">
        <v/>
      </c>
      <c r="E812" s="21" t="str">
        <v/>
      </c>
      <c r="F812" s="21" t="str">
        <v/>
      </c>
      <c r="G812" s="21" t="str">
        <v/>
      </c>
      <c r="H812" s="21" t="str">
        <v/>
      </c>
      <c r="I812" s="21" t="str">
        <v/>
      </c>
      <c r="J812" s="21" t="str">
        <v/>
      </c>
      <c r="K812" s="21" t="str">
        <v/>
      </c>
      <c r="L812" s="23" t="str">
        <f t="shared" si="72"/>
        <v/>
      </c>
      <c r="M812" s="24" t="str">
        <f t="shared" si="73"/>
        <v/>
      </c>
      <c r="N812" s="15" t="str">
        <f t="shared" si="74"/>
        <v/>
      </c>
      <c r="O812" s="23" t="str">
        <f t="shared" si="75"/>
        <v/>
      </c>
      <c r="P812" s="23" t="str">
        <f>IF(B812="","",
IF(NOT(ISNUMBER(H812)),"Vắng",
IF(C812=1,IF(INDEX(Source!$A$1:$Q$1000,MATCH('Chi tiết'!B812,Source!$B$1:$B$1000,0),16)&lt;'Báo cáo'!$C$5,"Đi làm","Chốt trễ"),
IF(AND(C812=2,O812="Chốt trễ"),IF(INDEX(Source!$A$1:$Q$1000,MATCH('Chi tiết'!B812,Source!$B$1:$B$1000,0)+1,16)&lt;'Báo cáo'!$C$5,"Đi làm","Chốt trễ"),
IF(AND(C812=12,O812="Đi làm"),IF(INDEX(Source!$A$1:$Q$1000,MATCH('Chi tiết'!B812,Source!$B$1:$B$1000,0)+COUNTIFS(Source!$B$1:$B$1000,B812,Source!$Q$1:$Q$1000,"Sáng"),16)&lt;'Báo cáo'!$C$5,"Đi làm","Chốt trễ"),IF(O812="Chốt trễ",IF(INDEX(Source!$A$1:$Q$1000,MATCH('Chi tiết'!B812,Source!$B$1:$B$1000,0)+1,16)&lt;'Báo cáo'!$C$5,"Đi làm","Chốt trễ"),IF(INDEX(Source!$A$1:$Q$1000,MATCH('Chi tiết'!B812,Source!$B$1:$B$1000,0)+COUNTIFS(Source!$B$1:$B$1000,B812,Source!$Q$1:$Q$1000,"Sáng"),16)&lt;'Báo cáo'!$C$5,"Đi làm","Chốt trễ")))))))</f>
        <v/>
      </c>
      <c r="Q812" s="23" t="str">
        <f t="shared" si="76"/>
        <v/>
      </c>
      <c r="R812" s="14" t="str">
        <f t="shared" si="77"/>
        <v/>
      </c>
      <c r="S812" t="str">
        <f>IF(OR(_xlfn.NUMBERVALUE(E812)&gt;='Báo cáo'!$C$6,_xlfn.NUMBERVALUE(I812)&gt;='Báo cáo'!$C$6),CONCATENATE(_xlfn.NUMBERVALUE(E812),"/",_xlfn.NUMBERVALUE(I812)),"")</f>
        <v/>
      </c>
      <c r="T812" t="str">
        <f>IF(Q812="Vắng","",IF(M812&lt;='Báo cáo'!$C$7,M812,""))</f>
        <v/>
      </c>
      <c r="U812" t="str">
        <f ca="1">IF(COUNTIFS(Source!$B$1:$B$1000,'Chi tiết'!B812,Source!$S$1:$S$1000,"Có")=0,"",INDEX(Source!$A$1:$S$1000,MATCH('Chi tiết'!B812,Source!$B$1:$B$1000,0)-1+MATCH("Có",INDIRECT("Source!S"&amp;MATCH('Chi tiết'!B812,Source!$B$1:$B$1000,0)&amp;":S"&amp;MATCH('Chi tiết'!B812,Source!$B$1:$B$1000,0)+COUNTIF(Source!$B$1:$B$1000,'Chi tiết'!B812)),0),1))</f>
        <v/>
      </c>
      <c r="V812" s="2" t="str">
        <f>IF(B810="","",IF(N812&lt;='Báo cáo'!$C$9,N812,""))</f>
        <v/>
      </c>
    </row>
    <row r="813" spans="1:22" x14ac:dyDescent="0.25">
      <c r="A813" t="str">
        <v/>
      </c>
      <c r="B813" t="str">
        <v/>
      </c>
      <c r="C813" s="21" t="str">
        <v/>
      </c>
      <c r="D813" s="21" t="str">
        <v/>
      </c>
      <c r="E813" s="21" t="str">
        <v/>
      </c>
      <c r="F813" s="21" t="str">
        <v/>
      </c>
      <c r="G813" s="21" t="str">
        <v/>
      </c>
      <c r="H813" s="21" t="str">
        <v/>
      </c>
      <c r="I813" s="21" t="str">
        <v/>
      </c>
      <c r="J813" s="21" t="str">
        <v/>
      </c>
      <c r="K813" s="21" t="str">
        <v/>
      </c>
      <c r="L813" s="23" t="str">
        <f t="shared" si="72"/>
        <v/>
      </c>
      <c r="M813" s="24" t="str">
        <f t="shared" si="73"/>
        <v/>
      </c>
      <c r="N813" s="15" t="str">
        <f t="shared" si="74"/>
        <v/>
      </c>
      <c r="O813" s="23" t="str">
        <f t="shared" si="75"/>
        <v/>
      </c>
      <c r="P813" s="23" t="str">
        <f>IF(B813="","",
IF(NOT(ISNUMBER(H813)),"Vắng",
IF(C813=1,IF(INDEX(Source!$A$1:$Q$1000,MATCH('Chi tiết'!B813,Source!$B$1:$B$1000,0),16)&lt;'Báo cáo'!$C$5,"Đi làm","Chốt trễ"),
IF(AND(C813=2,O813="Chốt trễ"),IF(INDEX(Source!$A$1:$Q$1000,MATCH('Chi tiết'!B813,Source!$B$1:$B$1000,0)+1,16)&lt;'Báo cáo'!$C$5,"Đi làm","Chốt trễ"),
IF(AND(C813=12,O813="Đi làm"),IF(INDEX(Source!$A$1:$Q$1000,MATCH('Chi tiết'!B813,Source!$B$1:$B$1000,0)+COUNTIFS(Source!$B$1:$B$1000,B813,Source!$Q$1:$Q$1000,"Sáng"),16)&lt;'Báo cáo'!$C$5,"Đi làm","Chốt trễ"),IF(O813="Chốt trễ",IF(INDEX(Source!$A$1:$Q$1000,MATCH('Chi tiết'!B813,Source!$B$1:$B$1000,0)+1,16)&lt;'Báo cáo'!$C$5,"Đi làm","Chốt trễ"),IF(INDEX(Source!$A$1:$Q$1000,MATCH('Chi tiết'!B813,Source!$B$1:$B$1000,0)+COUNTIFS(Source!$B$1:$B$1000,B813,Source!$Q$1:$Q$1000,"Sáng"),16)&lt;'Báo cáo'!$C$5,"Đi làm","Chốt trễ")))))))</f>
        <v/>
      </c>
      <c r="Q813" s="23" t="str">
        <f t="shared" si="76"/>
        <v/>
      </c>
      <c r="R813" s="14" t="str">
        <f t="shared" si="77"/>
        <v/>
      </c>
      <c r="S813" t="str">
        <f>IF(OR(_xlfn.NUMBERVALUE(E813)&gt;='Báo cáo'!$C$6,_xlfn.NUMBERVALUE(I813)&gt;='Báo cáo'!$C$6),CONCATENATE(_xlfn.NUMBERVALUE(E813),"/",_xlfn.NUMBERVALUE(I813)),"")</f>
        <v/>
      </c>
      <c r="T813" t="str">
        <f>IF(Q813="Vắng","",IF(M813&lt;='Báo cáo'!$C$7,M813,""))</f>
        <v/>
      </c>
      <c r="U813" t="str">
        <f ca="1">IF(COUNTIFS(Source!$B$1:$B$1000,'Chi tiết'!B813,Source!$S$1:$S$1000,"Có")=0,"",INDEX(Source!$A$1:$S$1000,MATCH('Chi tiết'!B813,Source!$B$1:$B$1000,0)-1+MATCH("Có",INDIRECT("Source!S"&amp;MATCH('Chi tiết'!B813,Source!$B$1:$B$1000,0)&amp;":S"&amp;MATCH('Chi tiết'!B813,Source!$B$1:$B$1000,0)+COUNTIF(Source!$B$1:$B$1000,'Chi tiết'!B813)),0),1))</f>
        <v/>
      </c>
      <c r="V813" s="2" t="str">
        <f>IF(B811="","",IF(N813&lt;='Báo cáo'!$C$9,N813,""))</f>
        <v/>
      </c>
    </row>
    <row r="814" spans="1:22" x14ac:dyDescent="0.25">
      <c r="A814" t="str">
        <v/>
      </c>
      <c r="B814" t="str">
        <v/>
      </c>
      <c r="C814" s="21" t="str">
        <v/>
      </c>
      <c r="D814" s="21" t="str">
        <v/>
      </c>
      <c r="E814" s="21" t="str">
        <v/>
      </c>
      <c r="F814" s="21" t="str">
        <v/>
      </c>
      <c r="G814" s="21" t="str">
        <v/>
      </c>
      <c r="H814" s="21" t="str">
        <v/>
      </c>
      <c r="I814" s="21" t="str">
        <v/>
      </c>
      <c r="J814" s="21" t="str">
        <v/>
      </c>
      <c r="K814" s="21" t="str">
        <v/>
      </c>
      <c r="L814" s="23" t="str">
        <f t="shared" si="72"/>
        <v/>
      </c>
      <c r="M814" s="24" t="str">
        <f t="shared" si="73"/>
        <v/>
      </c>
      <c r="N814" s="15" t="str">
        <f t="shared" si="74"/>
        <v/>
      </c>
      <c r="O814" s="23" t="str">
        <f t="shared" si="75"/>
        <v/>
      </c>
      <c r="P814" s="23" t="str">
        <f>IF(B814="","",
IF(NOT(ISNUMBER(H814)),"Vắng",
IF(C814=1,IF(INDEX(Source!$A$1:$Q$1000,MATCH('Chi tiết'!B814,Source!$B$1:$B$1000,0),16)&lt;'Báo cáo'!$C$5,"Đi làm","Chốt trễ"),
IF(AND(C814=2,O814="Chốt trễ"),IF(INDEX(Source!$A$1:$Q$1000,MATCH('Chi tiết'!B814,Source!$B$1:$B$1000,0)+1,16)&lt;'Báo cáo'!$C$5,"Đi làm","Chốt trễ"),
IF(AND(C814=12,O814="Đi làm"),IF(INDEX(Source!$A$1:$Q$1000,MATCH('Chi tiết'!B814,Source!$B$1:$B$1000,0)+COUNTIFS(Source!$B$1:$B$1000,B814,Source!$Q$1:$Q$1000,"Sáng"),16)&lt;'Báo cáo'!$C$5,"Đi làm","Chốt trễ"),IF(O814="Chốt trễ",IF(INDEX(Source!$A$1:$Q$1000,MATCH('Chi tiết'!B814,Source!$B$1:$B$1000,0)+1,16)&lt;'Báo cáo'!$C$5,"Đi làm","Chốt trễ"),IF(INDEX(Source!$A$1:$Q$1000,MATCH('Chi tiết'!B814,Source!$B$1:$B$1000,0)+COUNTIFS(Source!$B$1:$B$1000,B814,Source!$Q$1:$Q$1000,"Sáng"),16)&lt;'Báo cáo'!$C$5,"Đi làm","Chốt trễ")))))))</f>
        <v/>
      </c>
      <c r="Q814" s="23" t="str">
        <f t="shared" si="76"/>
        <v/>
      </c>
      <c r="R814" s="14" t="str">
        <f t="shared" si="77"/>
        <v/>
      </c>
      <c r="S814" t="str">
        <f>IF(OR(_xlfn.NUMBERVALUE(E814)&gt;='Báo cáo'!$C$6,_xlfn.NUMBERVALUE(I814)&gt;='Báo cáo'!$C$6),CONCATENATE(_xlfn.NUMBERVALUE(E814),"/",_xlfn.NUMBERVALUE(I814)),"")</f>
        <v/>
      </c>
      <c r="T814" t="str">
        <f>IF(Q814="Vắng","",IF(M814&lt;='Báo cáo'!$C$7,M814,""))</f>
        <v/>
      </c>
      <c r="U814" t="str">
        <f ca="1">IF(COUNTIFS(Source!$B$1:$B$1000,'Chi tiết'!B814,Source!$S$1:$S$1000,"Có")=0,"",INDEX(Source!$A$1:$S$1000,MATCH('Chi tiết'!B814,Source!$B$1:$B$1000,0)-1+MATCH("Có",INDIRECT("Source!S"&amp;MATCH('Chi tiết'!B814,Source!$B$1:$B$1000,0)&amp;":S"&amp;MATCH('Chi tiết'!B814,Source!$B$1:$B$1000,0)+COUNTIF(Source!$B$1:$B$1000,'Chi tiết'!B814)),0),1))</f>
        <v/>
      </c>
      <c r="V814" s="2" t="str">
        <f>IF(B812="","",IF(N814&lt;='Báo cáo'!$C$9,N814,""))</f>
        <v/>
      </c>
    </row>
    <row r="815" spans="1:22" x14ac:dyDescent="0.25">
      <c r="A815" t="str">
        <v/>
      </c>
      <c r="B815" t="str">
        <v/>
      </c>
      <c r="C815" s="21" t="str">
        <v/>
      </c>
      <c r="D815" s="21" t="str">
        <v/>
      </c>
      <c r="E815" s="21" t="str">
        <v/>
      </c>
      <c r="F815" s="21" t="str">
        <v/>
      </c>
      <c r="G815" s="21" t="str">
        <v/>
      </c>
      <c r="H815" s="21" t="str">
        <v/>
      </c>
      <c r="I815" s="21" t="str">
        <v/>
      </c>
      <c r="J815" s="21" t="str">
        <v/>
      </c>
      <c r="K815" s="21" t="str">
        <v/>
      </c>
      <c r="L815" s="23" t="str">
        <f t="shared" si="72"/>
        <v/>
      </c>
      <c r="M815" s="24" t="str">
        <f t="shared" si="73"/>
        <v/>
      </c>
      <c r="N815" s="15" t="str">
        <f t="shared" si="74"/>
        <v/>
      </c>
      <c r="O815" s="23" t="str">
        <f t="shared" si="75"/>
        <v/>
      </c>
      <c r="P815" s="23" t="str">
        <f>IF(B815="","",
IF(NOT(ISNUMBER(H815)),"Vắng",
IF(C815=1,IF(INDEX(Source!$A$1:$Q$1000,MATCH('Chi tiết'!B815,Source!$B$1:$B$1000,0),16)&lt;'Báo cáo'!$C$5,"Đi làm","Chốt trễ"),
IF(AND(C815=2,O815="Chốt trễ"),IF(INDEX(Source!$A$1:$Q$1000,MATCH('Chi tiết'!B815,Source!$B$1:$B$1000,0)+1,16)&lt;'Báo cáo'!$C$5,"Đi làm","Chốt trễ"),
IF(AND(C815=12,O815="Đi làm"),IF(INDEX(Source!$A$1:$Q$1000,MATCH('Chi tiết'!B815,Source!$B$1:$B$1000,0)+COUNTIFS(Source!$B$1:$B$1000,B815,Source!$Q$1:$Q$1000,"Sáng"),16)&lt;'Báo cáo'!$C$5,"Đi làm","Chốt trễ"),IF(O815="Chốt trễ",IF(INDEX(Source!$A$1:$Q$1000,MATCH('Chi tiết'!B815,Source!$B$1:$B$1000,0)+1,16)&lt;'Báo cáo'!$C$5,"Đi làm","Chốt trễ"),IF(INDEX(Source!$A$1:$Q$1000,MATCH('Chi tiết'!B815,Source!$B$1:$B$1000,0)+COUNTIFS(Source!$B$1:$B$1000,B815,Source!$Q$1:$Q$1000,"Sáng"),16)&lt;'Báo cáo'!$C$5,"Đi làm","Chốt trễ")))))))</f>
        <v/>
      </c>
      <c r="Q815" s="23" t="str">
        <f t="shared" si="76"/>
        <v/>
      </c>
      <c r="R815" s="14" t="str">
        <f t="shared" si="77"/>
        <v/>
      </c>
      <c r="S815" t="str">
        <f>IF(OR(_xlfn.NUMBERVALUE(E815)&gt;='Báo cáo'!$C$6,_xlfn.NUMBERVALUE(I815)&gt;='Báo cáo'!$C$6),CONCATENATE(_xlfn.NUMBERVALUE(E815),"/",_xlfn.NUMBERVALUE(I815)),"")</f>
        <v/>
      </c>
      <c r="T815" t="str">
        <f>IF(Q815="Vắng","",IF(M815&lt;='Báo cáo'!$C$7,M815,""))</f>
        <v/>
      </c>
      <c r="U815" t="str">
        <f ca="1">IF(COUNTIFS(Source!$B$1:$B$1000,'Chi tiết'!B815,Source!$S$1:$S$1000,"Có")=0,"",INDEX(Source!$A$1:$S$1000,MATCH('Chi tiết'!B815,Source!$B$1:$B$1000,0)-1+MATCH("Có",INDIRECT("Source!S"&amp;MATCH('Chi tiết'!B815,Source!$B$1:$B$1000,0)&amp;":S"&amp;MATCH('Chi tiết'!B815,Source!$B$1:$B$1000,0)+COUNTIF(Source!$B$1:$B$1000,'Chi tiết'!B815)),0),1))</f>
        <v/>
      </c>
      <c r="V815" s="2" t="str">
        <f>IF(B813="","",IF(N815&lt;='Báo cáo'!$C$9,N815,""))</f>
        <v/>
      </c>
    </row>
    <row r="816" spans="1:22" x14ac:dyDescent="0.25">
      <c r="A816" t="str">
        <v/>
      </c>
      <c r="B816" t="str">
        <v/>
      </c>
      <c r="C816" s="21" t="str">
        <v/>
      </c>
      <c r="D816" s="21" t="str">
        <v/>
      </c>
      <c r="E816" s="21" t="str">
        <v/>
      </c>
      <c r="F816" s="21" t="str">
        <v/>
      </c>
      <c r="G816" s="21" t="str">
        <v/>
      </c>
      <c r="H816" s="21" t="str">
        <v/>
      </c>
      <c r="I816" s="21" t="str">
        <v/>
      </c>
      <c r="J816" s="21" t="str">
        <v/>
      </c>
      <c r="K816" s="21" t="str">
        <v/>
      </c>
      <c r="L816" s="23" t="str">
        <f t="shared" si="72"/>
        <v/>
      </c>
      <c r="M816" s="24" t="str">
        <f t="shared" si="73"/>
        <v/>
      </c>
      <c r="N816" s="15" t="str">
        <f t="shared" si="74"/>
        <v/>
      </c>
      <c r="O816" s="23" t="str">
        <f t="shared" si="75"/>
        <v/>
      </c>
      <c r="P816" s="23" t="str">
        <f>IF(B816="","",
IF(NOT(ISNUMBER(H816)),"Vắng",
IF(C816=1,IF(INDEX(Source!$A$1:$Q$1000,MATCH('Chi tiết'!B816,Source!$B$1:$B$1000,0),16)&lt;'Báo cáo'!$C$5,"Đi làm","Chốt trễ"),
IF(AND(C816=2,O816="Chốt trễ"),IF(INDEX(Source!$A$1:$Q$1000,MATCH('Chi tiết'!B816,Source!$B$1:$B$1000,0)+1,16)&lt;'Báo cáo'!$C$5,"Đi làm","Chốt trễ"),
IF(AND(C816=12,O816="Đi làm"),IF(INDEX(Source!$A$1:$Q$1000,MATCH('Chi tiết'!B816,Source!$B$1:$B$1000,0)+COUNTIFS(Source!$B$1:$B$1000,B816,Source!$Q$1:$Q$1000,"Sáng"),16)&lt;'Báo cáo'!$C$5,"Đi làm","Chốt trễ"),IF(O816="Chốt trễ",IF(INDEX(Source!$A$1:$Q$1000,MATCH('Chi tiết'!B816,Source!$B$1:$B$1000,0)+1,16)&lt;'Báo cáo'!$C$5,"Đi làm","Chốt trễ"),IF(INDEX(Source!$A$1:$Q$1000,MATCH('Chi tiết'!B816,Source!$B$1:$B$1000,0)+COUNTIFS(Source!$B$1:$B$1000,B816,Source!$Q$1:$Q$1000,"Sáng"),16)&lt;'Báo cáo'!$C$5,"Đi làm","Chốt trễ")))))))</f>
        <v/>
      </c>
      <c r="Q816" s="23" t="str">
        <f t="shared" si="76"/>
        <v/>
      </c>
      <c r="R816" s="14" t="str">
        <f t="shared" si="77"/>
        <v/>
      </c>
      <c r="S816" t="str">
        <f>IF(OR(_xlfn.NUMBERVALUE(E816)&gt;='Báo cáo'!$C$6,_xlfn.NUMBERVALUE(I816)&gt;='Báo cáo'!$C$6),CONCATENATE(_xlfn.NUMBERVALUE(E816),"/",_xlfn.NUMBERVALUE(I816)),"")</f>
        <v/>
      </c>
      <c r="T816" t="str">
        <f>IF(Q816="Vắng","",IF(M816&lt;='Báo cáo'!$C$7,M816,""))</f>
        <v/>
      </c>
      <c r="U816" t="str">
        <f ca="1">IF(COUNTIFS(Source!$B$1:$B$1000,'Chi tiết'!B816,Source!$S$1:$S$1000,"Có")=0,"",INDEX(Source!$A$1:$S$1000,MATCH('Chi tiết'!B816,Source!$B$1:$B$1000,0)-1+MATCH("Có",INDIRECT("Source!S"&amp;MATCH('Chi tiết'!B816,Source!$B$1:$B$1000,0)&amp;":S"&amp;MATCH('Chi tiết'!B816,Source!$B$1:$B$1000,0)+COUNTIF(Source!$B$1:$B$1000,'Chi tiết'!B816)),0),1))</f>
        <v/>
      </c>
      <c r="V816" s="2" t="str">
        <f>IF(B814="","",IF(N816&lt;='Báo cáo'!$C$9,N816,""))</f>
        <v/>
      </c>
    </row>
    <row r="817" spans="1:22" x14ac:dyDescent="0.25">
      <c r="A817" t="str">
        <v/>
      </c>
      <c r="B817" t="str">
        <v/>
      </c>
      <c r="C817" s="21" t="str">
        <v/>
      </c>
      <c r="D817" s="21" t="str">
        <v/>
      </c>
      <c r="E817" s="21" t="str">
        <v/>
      </c>
      <c r="F817" s="21" t="str">
        <v/>
      </c>
      <c r="G817" s="21" t="str">
        <v/>
      </c>
      <c r="H817" s="21" t="str">
        <v/>
      </c>
      <c r="I817" s="21" t="str">
        <v/>
      </c>
      <c r="J817" s="21" t="str">
        <v/>
      </c>
      <c r="K817" s="21" t="str">
        <v/>
      </c>
      <c r="L817" s="23" t="str">
        <f t="shared" si="72"/>
        <v/>
      </c>
      <c r="M817" s="24" t="str">
        <f t="shared" si="73"/>
        <v/>
      </c>
      <c r="N817" s="15" t="str">
        <f t="shared" si="74"/>
        <v/>
      </c>
      <c r="O817" s="23" t="str">
        <f t="shared" si="75"/>
        <v/>
      </c>
      <c r="P817" s="23" t="str">
        <f>IF(B817="","",
IF(NOT(ISNUMBER(H817)),"Vắng",
IF(C817=1,IF(INDEX(Source!$A$1:$Q$1000,MATCH('Chi tiết'!B817,Source!$B$1:$B$1000,0),16)&lt;'Báo cáo'!$C$5,"Đi làm","Chốt trễ"),
IF(AND(C817=2,O817="Chốt trễ"),IF(INDEX(Source!$A$1:$Q$1000,MATCH('Chi tiết'!B817,Source!$B$1:$B$1000,0)+1,16)&lt;'Báo cáo'!$C$5,"Đi làm","Chốt trễ"),
IF(AND(C817=12,O817="Đi làm"),IF(INDEX(Source!$A$1:$Q$1000,MATCH('Chi tiết'!B817,Source!$B$1:$B$1000,0)+COUNTIFS(Source!$B$1:$B$1000,B817,Source!$Q$1:$Q$1000,"Sáng"),16)&lt;'Báo cáo'!$C$5,"Đi làm","Chốt trễ"),IF(O817="Chốt trễ",IF(INDEX(Source!$A$1:$Q$1000,MATCH('Chi tiết'!B817,Source!$B$1:$B$1000,0)+1,16)&lt;'Báo cáo'!$C$5,"Đi làm","Chốt trễ"),IF(INDEX(Source!$A$1:$Q$1000,MATCH('Chi tiết'!B817,Source!$B$1:$B$1000,0)+COUNTIFS(Source!$B$1:$B$1000,B817,Source!$Q$1:$Q$1000,"Sáng"),16)&lt;'Báo cáo'!$C$5,"Đi làm","Chốt trễ")))))))</f>
        <v/>
      </c>
      <c r="Q817" s="23" t="str">
        <f t="shared" si="76"/>
        <v/>
      </c>
      <c r="R817" s="14" t="str">
        <f t="shared" si="77"/>
        <v/>
      </c>
      <c r="S817" t="str">
        <f>IF(OR(_xlfn.NUMBERVALUE(E817)&gt;='Báo cáo'!$C$6,_xlfn.NUMBERVALUE(I817)&gt;='Báo cáo'!$C$6),CONCATENATE(_xlfn.NUMBERVALUE(E817),"/",_xlfn.NUMBERVALUE(I817)),"")</f>
        <v/>
      </c>
      <c r="T817" t="str">
        <f>IF(Q817="Vắng","",IF(M817&lt;='Báo cáo'!$C$7,M817,""))</f>
        <v/>
      </c>
      <c r="U817" t="str">
        <f ca="1">IF(COUNTIFS(Source!$B$1:$B$1000,'Chi tiết'!B817,Source!$S$1:$S$1000,"Có")=0,"",INDEX(Source!$A$1:$S$1000,MATCH('Chi tiết'!B817,Source!$B$1:$B$1000,0)-1+MATCH("Có",INDIRECT("Source!S"&amp;MATCH('Chi tiết'!B817,Source!$B$1:$B$1000,0)&amp;":S"&amp;MATCH('Chi tiết'!B817,Source!$B$1:$B$1000,0)+COUNTIF(Source!$B$1:$B$1000,'Chi tiết'!B817)),0),1))</f>
        <v/>
      </c>
      <c r="V817" s="2" t="str">
        <f>IF(B815="","",IF(N817&lt;='Báo cáo'!$C$9,N817,""))</f>
        <v/>
      </c>
    </row>
    <row r="818" spans="1:22" x14ac:dyDescent="0.25">
      <c r="A818" t="str">
        <v/>
      </c>
      <c r="B818" t="str">
        <v/>
      </c>
      <c r="C818" s="21" t="str">
        <v/>
      </c>
      <c r="D818" s="21" t="str">
        <v/>
      </c>
      <c r="E818" s="21" t="str">
        <v/>
      </c>
      <c r="F818" s="21" t="str">
        <v/>
      </c>
      <c r="G818" s="21" t="str">
        <v/>
      </c>
      <c r="H818" s="21" t="str">
        <v/>
      </c>
      <c r="I818" s="21" t="str">
        <v/>
      </c>
      <c r="J818" s="21" t="str">
        <v/>
      </c>
      <c r="K818" s="21" t="str">
        <v/>
      </c>
      <c r="L818" s="23" t="str">
        <f t="shared" si="72"/>
        <v/>
      </c>
      <c r="M818" s="24" t="str">
        <f t="shared" si="73"/>
        <v/>
      </c>
      <c r="N818" s="15" t="str">
        <f t="shared" si="74"/>
        <v/>
      </c>
      <c r="O818" s="23" t="str">
        <f t="shared" si="75"/>
        <v/>
      </c>
      <c r="P818" s="23" t="str">
        <f>IF(B818="","",
IF(NOT(ISNUMBER(H818)),"Vắng",
IF(C818=1,IF(INDEX(Source!$A$1:$Q$1000,MATCH('Chi tiết'!B818,Source!$B$1:$B$1000,0),16)&lt;'Báo cáo'!$C$5,"Đi làm","Chốt trễ"),
IF(AND(C818=2,O818="Chốt trễ"),IF(INDEX(Source!$A$1:$Q$1000,MATCH('Chi tiết'!B818,Source!$B$1:$B$1000,0)+1,16)&lt;'Báo cáo'!$C$5,"Đi làm","Chốt trễ"),
IF(AND(C818=12,O818="Đi làm"),IF(INDEX(Source!$A$1:$Q$1000,MATCH('Chi tiết'!B818,Source!$B$1:$B$1000,0)+COUNTIFS(Source!$B$1:$B$1000,B818,Source!$Q$1:$Q$1000,"Sáng"),16)&lt;'Báo cáo'!$C$5,"Đi làm","Chốt trễ"),IF(O818="Chốt trễ",IF(INDEX(Source!$A$1:$Q$1000,MATCH('Chi tiết'!B818,Source!$B$1:$B$1000,0)+1,16)&lt;'Báo cáo'!$C$5,"Đi làm","Chốt trễ"),IF(INDEX(Source!$A$1:$Q$1000,MATCH('Chi tiết'!B818,Source!$B$1:$B$1000,0)+COUNTIFS(Source!$B$1:$B$1000,B818,Source!$Q$1:$Q$1000,"Sáng"),16)&lt;'Báo cáo'!$C$5,"Đi làm","Chốt trễ")))))))</f>
        <v/>
      </c>
      <c r="Q818" s="23" t="str">
        <f t="shared" si="76"/>
        <v/>
      </c>
      <c r="R818" s="14" t="str">
        <f t="shared" si="77"/>
        <v/>
      </c>
      <c r="S818" t="str">
        <f>IF(OR(_xlfn.NUMBERVALUE(E818)&gt;='Báo cáo'!$C$6,_xlfn.NUMBERVALUE(I818)&gt;='Báo cáo'!$C$6),CONCATENATE(_xlfn.NUMBERVALUE(E818),"/",_xlfn.NUMBERVALUE(I818)),"")</f>
        <v/>
      </c>
      <c r="T818" t="str">
        <f>IF(Q818="Vắng","",IF(M818&lt;='Báo cáo'!$C$7,M818,""))</f>
        <v/>
      </c>
      <c r="U818" t="str">
        <f ca="1">IF(COUNTIFS(Source!$B$1:$B$1000,'Chi tiết'!B818,Source!$S$1:$S$1000,"Có")=0,"",INDEX(Source!$A$1:$S$1000,MATCH('Chi tiết'!B818,Source!$B$1:$B$1000,0)-1+MATCH("Có",INDIRECT("Source!S"&amp;MATCH('Chi tiết'!B818,Source!$B$1:$B$1000,0)&amp;":S"&amp;MATCH('Chi tiết'!B818,Source!$B$1:$B$1000,0)+COUNTIF(Source!$B$1:$B$1000,'Chi tiết'!B818)),0),1))</f>
        <v/>
      </c>
      <c r="V818" s="2" t="str">
        <f>IF(B816="","",IF(N818&lt;='Báo cáo'!$C$9,N818,""))</f>
        <v/>
      </c>
    </row>
    <row r="819" spans="1:22" x14ac:dyDescent="0.25">
      <c r="A819" t="str">
        <v/>
      </c>
      <c r="B819" t="str">
        <v/>
      </c>
      <c r="C819" s="21" t="str">
        <v/>
      </c>
      <c r="D819" s="21" t="str">
        <v/>
      </c>
      <c r="E819" s="21" t="str">
        <v/>
      </c>
      <c r="F819" s="21" t="str">
        <v/>
      </c>
      <c r="G819" s="21" t="str">
        <v/>
      </c>
      <c r="H819" s="21" t="str">
        <v/>
      </c>
      <c r="I819" s="21" t="str">
        <v/>
      </c>
      <c r="J819" s="21" t="str">
        <v/>
      </c>
      <c r="K819" s="21" t="str">
        <v/>
      </c>
      <c r="L819" s="23" t="str">
        <f t="shared" si="72"/>
        <v/>
      </c>
      <c r="M819" s="24" t="str">
        <f t="shared" si="73"/>
        <v/>
      </c>
      <c r="N819" s="15" t="str">
        <f t="shared" si="74"/>
        <v/>
      </c>
      <c r="O819" s="23" t="str">
        <f t="shared" si="75"/>
        <v/>
      </c>
      <c r="P819" s="23" t="str">
        <f>IF(B819="","",
IF(NOT(ISNUMBER(H819)),"Vắng",
IF(C819=1,IF(INDEX(Source!$A$1:$Q$1000,MATCH('Chi tiết'!B819,Source!$B$1:$B$1000,0),16)&lt;'Báo cáo'!$C$5,"Đi làm","Chốt trễ"),
IF(AND(C819=2,O819="Chốt trễ"),IF(INDEX(Source!$A$1:$Q$1000,MATCH('Chi tiết'!B819,Source!$B$1:$B$1000,0)+1,16)&lt;'Báo cáo'!$C$5,"Đi làm","Chốt trễ"),
IF(AND(C819=12,O819="Đi làm"),IF(INDEX(Source!$A$1:$Q$1000,MATCH('Chi tiết'!B819,Source!$B$1:$B$1000,0)+COUNTIFS(Source!$B$1:$B$1000,B819,Source!$Q$1:$Q$1000,"Sáng"),16)&lt;'Báo cáo'!$C$5,"Đi làm","Chốt trễ"),IF(O819="Chốt trễ",IF(INDEX(Source!$A$1:$Q$1000,MATCH('Chi tiết'!B819,Source!$B$1:$B$1000,0)+1,16)&lt;'Báo cáo'!$C$5,"Đi làm","Chốt trễ"),IF(INDEX(Source!$A$1:$Q$1000,MATCH('Chi tiết'!B819,Source!$B$1:$B$1000,0)+COUNTIFS(Source!$B$1:$B$1000,B819,Source!$Q$1:$Q$1000,"Sáng"),16)&lt;'Báo cáo'!$C$5,"Đi làm","Chốt trễ")))))))</f>
        <v/>
      </c>
      <c r="Q819" s="23" t="str">
        <f t="shared" si="76"/>
        <v/>
      </c>
      <c r="R819" s="14" t="str">
        <f t="shared" si="77"/>
        <v/>
      </c>
      <c r="S819" t="str">
        <f>IF(OR(_xlfn.NUMBERVALUE(E819)&gt;='Báo cáo'!$C$6,_xlfn.NUMBERVALUE(I819)&gt;='Báo cáo'!$C$6),CONCATENATE(_xlfn.NUMBERVALUE(E819),"/",_xlfn.NUMBERVALUE(I819)),"")</f>
        <v/>
      </c>
      <c r="T819" t="str">
        <f>IF(Q819="Vắng","",IF(M819&lt;='Báo cáo'!$C$7,M819,""))</f>
        <v/>
      </c>
      <c r="U819" t="str">
        <f ca="1">IF(COUNTIFS(Source!$B$1:$B$1000,'Chi tiết'!B819,Source!$S$1:$S$1000,"Có")=0,"",INDEX(Source!$A$1:$S$1000,MATCH('Chi tiết'!B819,Source!$B$1:$B$1000,0)-1+MATCH("Có",INDIRECT("Source!S"&amp;MATCH('Chi tiết'!B819,Source!$B$1:$B$1000,0)&amp;":S"&amp;MATCH('Chi tiết'!B819,Source!$B$1:$B$1000,0)+COUNTIF(Source!$B$1:$B$1000,'Chi tiết'!B819)),0),1))</f>
        <v/>
      </c>
      <c r="V819" s="2" t="str">
        <f>IF(B817="","",IF(N819&lt;='Báo cáo'!$C$9,N819,""))</f>
        <v/>
      </c>
    </row>
    <row r="820" spans="1:22" x14ac:dyDescent="0.25">
      <c r="A820" t="str">
        <v/>
      </c>
      <c r="B820" t="str">
        <v/>
      </c>
      <c r="C820" s="21" t="str">
        <v/>
      </c>
      <c r="D820" s="21" t="str">
        <v/>
      </c>
      <c r="E820" s="21" t="str">
        <v/>
      </c>
      <c r="F820" s="21" t="str">
        <v/>
      </c>
      <c r="G820" s="21" t="str">
        <v/>
      </c>
      <c r="H820" s="21" t="str">
        <v/>
      </c>
      <c r="I820" s="21" t="str">
        <v/>
      </c>
      <c r="J820" s="21" t="str">
        <v/>
      </c>
      <c r="K820" s="21" t="str">
        <v/>
      </c>
      <c r="L820" s="23" t="str">
        <f t="shared" si="72"/>
        <v/>
      </c>
      <c r="M820" s="24" t="str">
        <f t="shared" si="73"/>
        <v/>
      </c>
      <c r="N820" s="15" t="str">
        <f t="shared" si="74"/>
        <v/>
      </c>
      <c r="O820" s="23" t="str">
        <f t="shared" si="75"/>
        <v/>
      </c>
      <c r="P820" s="23" t="str">
        <f>IF(B820="","",
IF(NOT(ISNUMBER(H820)),"Vắng",
IF(C820=1,IF(INDEX(Source!$A$1:$Q$1000,MATCH('Chi tiết'!B820,Source!$B$1:$B$1000,0),16)&lt;'Báo cáo'!$C$5,"Đi làm","Chốt trễ"),
IF(AND(C820=2,O820="Chốt trễ"),IF(INDEX(Source!$A$1:$Q$1000,MATCH('Chi tiết'!B820,Source!$B$1:$B$1000,0)+1,16)&lt;'Báo cáo'!$C$5,"Đi làm","Chốt trễ"),
IF(AND(C820=12,O820="Đi làm"),IF(INDEX(Source!$A$1:$Q$1000,MATCH('Chi tiết'!B820,Source!$B$1:$B$1000,0)+COUNTIFS(Source!$B$1:$B$1000,B820,Source!$Q$1:$Q$1000,"Sáng"),16)&lt;'Báo cáo'!$C$5,"Đi làm","Chốt trễ"),IF(O820="Chốt trễ",IF(INDEX(Source!$A$1:$Q$1000,MATCH('Chi tiết'!B820,Source!$B$1:$B$1000,0)+1,16)&lt;'Báo cáo'!$C$5,"Đi làm","Chốt trễ"),IF(INDEX(Source!$A$1:$Q$1000,MATCH('Chi tiết'!B820,Source!$B$1:$B$1000,0)+COUNTIFS(Source!$B$1:$B$1000,B820,Source!$Q$1:$Q$1000,"Sáng"),16)&lt;'Báo cáo'!$C$5,"Đi làm","Chốt trễ")))))))</f>
        <v/>
      </c>
      <c r="Q820" s="23" t="str">
        <f t="shared" si="76"/>
        <v/>
      </c>
      <c r="R820" s="14" t="str">
        <f t="shared" si="77"/>
        <v/>
      </c>
      <c r="S820" t="str">
        <f>IF(OR(_xlfn.NUMBERVALUE(E820)&gt;='Báo cáo'!$C$6,_xlfn.NUMBERVALUE(I820)&gt;='Báo cáo'!$C$6),CONCATENATE(_xlfn.NUMBERVALUE(E820),"/",_xlfn.NUMBERVALUE(I820)),"")</f>
        <v/>
      </c>
      <c r="T820" t="str">
        <f>IF(Q820="Vắng","",IF(M820&lt;='Báo cáo'!$C$7,M820,""))</f>
        <v/>
      </c>
      <c r="U820" t="str">
        <f ca="1">IF(COUNTIFS(Source!$B$1:$B$1000,'Chi tiết'!B820,Source!$S$1:$S$1000,"Có")=0,"",INDEX(Source!$A$1:$S$1000,MATCH('Chi tiết'!B820,Source!$B$1:$B$1000,0)-1+MATCH("Có",INDIRECT("Source!S"&amp;MATCH('Chi tiết'!B820,Source!$B$1:$B$1000,0)&amp;":S"&amp;MATCH('Chi tiết'!B820,Source!$B$1:$B$1000,0)+COUNTIF(Source!$B$1:$B$1000,'Chi tiết'!B820)),0),1))</f>
        <v/>
      </c>
      <c r="V820" s="2" t="str">
        <f>IF(B818="","",IF(N820&lt;='Báo cáo'!$C$9,N820,""))</f>
        <v/>
      </c>
    </row>
    <row r="821" spans="1:22" x14ac:dyDescent="0.25">
      <c r="A821" t="str">
        <v/>
      </c>
      <c r="B821" t="str">
        <v/>
      </c>
      <c r="C821" s="21" t="str">
        <v/>
      </c>
      <c r="D821" s="21" t="str">
        <v/>
      </c>
      <c r="E821" s="21" t="str">
        <v/>
      </c>
      <c r="F821" s="21" t="str">
        <v/>
      </c>
      <c r="G821" s="21" t="str">
        <v/>
      </c>
      <c r="H821" s="21" t="str">
        <v/>
      </c>
      <c r="I821" s="21" t="str">
        <v/>
      </c>
      <c r="J821" s="21" t="str">
        <v/>
      </c>
      <c r="K821" s="21" t="str">
        <v/>
      </c>
      <c r="L821" s="23" t="str">
        <f t="shared" si="72"/>
        <v/>
      </c>
      <c r="M821" s="24" t="str">
        <f t="shared" si="73"/>
        <v/>
      </c>
      <c r="N821" s="15" t="str">
        <f t="shared" si="74"/>
        <v/>
      </c>
      <c r="O821" s="23" t="str">
        <f t="shared" si="75"/>
        <v/>
      </c>
      <c r="P821" s="23" t="str">
        <f>IF(B821="","",
IF(NOT(ISNUMBER(H821)),"Vắng",
IF(C821=1,IF(INDEX(Source!$A$1:$Q$1000,MATCH('Chi tiết'!B821,Source!$B$1:$B$1000,0),16)&lt;'Báo cáo'!$C$5,"Đi làm","Chốt trễ"),
IF(AND(C821=2,O821="Chốt trễ"),IF(INDEX(Source!$A$1:$Q$1000,MATCH('Chi tiết'!B821,Source!$B$1:$B$1000,0)+1,16)&lt;'Báo cáo'!$C$5,"Đi làm","Chốt trễ"),
IF(AND(C821=12,O821="Đi làm"),IF(INDEX(Source!$A$1:$Q$1000,MATCH('Chi tiết'!B821,Source!$B$1:$B$1000,0)+COUNTIFS(Source!$B$1:$B$1000,B821,Source!$Q$1:$Q$1000,"Sáng"),16)&lt;'Báo cáo'!$C$5,"Đi làm","Chốt trễ"),IF(O821="Chốt trễ",IF(INDEX(Source!$A$1:$Q$1000,MATCH('Chi tiết'!B821,Source!$B$1:$B$1000,0)+1,16)&lt;'Báo cáo'!$C$5,"Đi làm","Chốt trễ"),IF(INDEX(Source!$A$1:$Q$1000,MATCH('Chi tiết'!B821,Source!$B$1:$B$1000,0)+COUNTIFS(Source!$B$1:$B$1000,B821,Source!$Q$1:$Q$1000,"Sáng"),16)&lt;'Báo cáo'!$C$5,"Đi làm","Chốt trễ")))))))</f>
        <v/>
      </c>
      <c r="Q821" s="23" t="str">
        <f t="shared" si="76"/>
        <v/>
      </c>
      <c r="R821" s="14" t="str">
        <f t="shared" si="77"/>
        <v/>
      </c>
      <c r="S821" t="str">
        <f>IF(OR(_xlfn.NUMBERVALUE(E821)&gt;='Báo cáo'!$C$6,_xlfn.NUMBERVALUE(I821)&gt;='Báo cáo'!$C$6),CONCATENATE(_xlfn.NUMBERVALUE(E821),"/",_xlfn.NUMBERVALUE(I821)),"")</f>
        <v/>
      </c>
      <c r="T821" t="str">
        <f>IF(Q821="Vắng","",IF(M821&lt;='Báo cáo'!$C$7,M821,""))</f>
        <v/>
      </c>
      <c r="U821" t="str">
        <f ca="1">IF(COUNTIFS(Source!$B$1:$B$1000,'Chi tiết'!B821,Source!$S$1:$S$1000,"Có")=0,"",INDEX(Source!$A$1:$S$1000,MATCH('Chi tiết'!B821,Source!$B$1:$B$1000,0)-1+MATCH("Có",INDIRECT("Source!S"&amp;MATCH('Chi tiết'!B821,Source!$B$1:$B$1000,0)&amp;":S"&amp;MATCH('Chi tiết'!B821,Source!$B$1:$B$1000,0)+COUNTIF(Source!$B$1:$B$1000,'Chi tiết'!B821)),0),1))</f>
        <v/>
      </c>
      <c r="V821" s="2" t="str">
        <f>IF(B819="","",IF(N821&lt;='Báo cáo'!$C$9,N821,""))</f>
        <v/>
      </c>
    </row>
    <row r="822" spans="1:22" x14ac:dyDescent="0.25">
      <c r="A822" t="str">
        <v/>
      </c>
      <c r="B822" t="str">
        <v/>
      </c>
      <c r="C822" s="21" t="str">
        <v/>
      </c>
      <c r="D822" s="21" t="str">
        <v/>
      </c>
      <c r="E822" s="21" t="str">
        <v/>
      </c>
      <c r="F822" s="21" t="str">
        <v/>
      </c>
      <c r="G822" s="21" t="str">
        <v/>
      </c>
      <c r="H822" s="21" t="str">
        <v/>
      </c>
      <c r="I822" s="21" t="str">
        <v/>
      </c>
      <c r="J822" s="21" t="str">
        <v/>
      </c>
      <c r="K822" s="21" t="str">
        <v/>
      </c>
      <c r="L822" s="23" t="str">
        <f t="shared" si="72"/>
        <v/>
      </c>
      <c r="M822" s="24" t="str">
        <f t="shared" si="73"/>
        <v/>
      </c>
      <c r="N822" s="15" t="str">
        <f t="shared" si="74"/>
        <v/>
      </c>
      <c r="O822" s="23" t="str">
        <f t="shared" si="75"/>
        <v/>
      </c>
      <c r="P822" s="23" t="str">
        <f>IF(B822="","",
IF(NOT(ISNUMBER(H822)),"Vắng",
IF(C822=1,IF(INDEX(Source!$A$1:$Q$1000,MATCH('Chi tiết'!B822,Source!$B$1:$B$1000,0),16)&lt;'Báo cáo'!$C$5,"Đi làm","Chốt trễ"),
IF(AND(C822=2,O822="Chốt trễ"),IF(INDEX(Source!$A$1:$Q$1000,MATCH('Chi tiết'!B822,Source!$B$1:$B$1000,0)+1,16)&lt;'Báo cáo'!$C$5,"Đi làm","Chốt trễ"),
IF(AND(C822=12,O822="Đi làm"),IF(INDEX(Source!$A$1:$Q$1000,MATCH('Chi tiết'!B822,Source!$B$1:$B$1000,0)+COUNTIFS(Source!$B$1:$B$1000,B822,Source!$Q$1:$Q$1000,"Sáng"),16)&lt;'Báo cáo'!$C$5,"Đi làm","Chốt trễ"),IF(O822="Chốt trễ",IF(INDEX(Source!$A$1:$Q$1000,MATCH('Chi tiết'!B822,Source!$B$1:$B$1000,0)+1,16)&lt;'Báo cáo'!$C$5,"Đi làm","Chốt trễ"),IF(INDEX(Source!$A$1:$Q$1000,MATCH('Chi tiết'!B822,Source!$B$1:$B$1000,0)+COUNTIFS(Source!$B$1:$B$1000,B822,Source!$Q$1:$Q$1000,"Sáng"),16)&lt;'Báo cáo'!$C$5,"Đi làm","Chốt trễ")))))))</f>
        <v/>
      </c>
      <c r="Q822" s="23" t="str">
        <f t="shared" si="76"/>
        <v/>
      </c>
      <c r="R822" s="14" t="str">
        <f t="shared" si="77"/>
        <v/>
      </c>
      <c r="S822" t="str">
        <f>IF(OR(_xlfn.NUMBERVALUE(E822)&gt;='Báo cáo'!$C$6,_xlfn.NUMBERVALUE(I822)&gt;='Báo cáo'!$C$6),CONCATENATE(_xlfn.NUMBERVALUE(E822),"/",_xlfn.NUMBERVALUE(I822)),"")</f>
        <v/>
      </c>
      <c r="T822" t="str">
        <f>IF(Q822="Vắng","",IF(M822&lt;='Báo cáo'!$C$7,M822,""))</f>
        <v/>
      </c>
      <c r="U822" t="str">
        <f ca="1">IF(COUNTIFS(Source!$B$1:$B$1000,'Chi tiết'!B822,Source!$S$1:$S$1000,"Có")=0,"",INDEX(Source!$A$1:$S$1000,MATCH('Chi tiết'!B822,Source!$B$1:$B$1000,0)-1+MATCH("Có",INDIRECT("Source!S"&amp;MATCH('Chi tiết'!B822,Source!$B$1:$B$1000,0)&amp;":S"&amp;MATCH('Chi tiết'!B822,Source!$B$1:$B$1000,0)+COUNTIF(Source!$B$1:$B$1000,'Chi tiết'!B822)),0),1))</f>
        <v/>
      </c>
      <c r="V822" s="2" t="str">
        <f>IF(B820="","",IF(N822&lt;='Báo cáo'!$C$9,N822,""))</f>
        <v/>
      </c>
    </row>
    <row r="823" spans="1:22" x14ac:dyDescent="0.25">
      <c r="A823" t="str">
        <v/>
      </c>
      <c r="B823" t="str">
        <v/>
      </c>
      <c r="C823" s="21" t="str">
        <v/>
      </c>
      <c r="D823" s="21" t="str">
        <v/>
      </c>
      <c r="E823" s="21" t="str">
        <v/>
      </c>
      <c r="F823" s="21" t="str">
        <v/>
      </c>
      <c r="G823" s="21" t="str">
        <v/>
      </c>
      <c r="H823" s="21" t="str">
        <v/>
      </c>
      <c r="I823" s="21" t="str">
        <v/>
      </c>
      <c r="J823" s="21" t="str">
        <v/>
      </c>
      <c r="K823" s="21" t="str">
        <v/>
      </c>
      <c r="L823" s="23" t="str">
        <f t="shared" si="72"/>
        <v/>
      </c>
      <c r="M823" s="24" t="str">
        <f t="shared" si="73"/>
        <v/>
      </c>
      <c r="N823" s="15" t="str">
        <f t="shared" si="74"/>
        <v/>
      </c>
      <c r="O823" s="23" t="str">
        <f t="shared" si="75"/>
        <v/>
      </c>
      <c r="P823" s="23" t="str">
        <f>IF(B823="","",
IF(NOT(ISNUMBER(H823)),"Vắng",
IF(C823=1,IF(INDEX(Source!$A$1:$Q$1000,MATCH('Chi tiết'!B823,Source!$B$1:$B$1000,0),16)&lt;'Báo cáo'!$C$5,"Đi làm","Chốt trễ"),
IF(AND(C823=2,O823="Chốt trễ"),IF(INDEX(Source!$A$1:$Q$1000,MATCH('Chi tiết'!B823,Source!$B$1:$B$1000,0)+1,16)&lt;'Báo cáo'!$C$5,"Đi làm","Chốt trễ"),
IF(AND(C823=12,O823="Đi làm"),IF(INDEX(Source!$A$1:$Q$1000,MATCH('Chi tiết'!B823,Source!$B$1:$B$1000,0)+COUNTIFS(Source!$B$1:$B$1000,B823,Source!$Q$1:$Q$1000,"Sáng"),16)&lt;'Báo cáo'!$C$5,"Đi làm","Chốt trễ"),IF(O823="Chốt trễ",IF(INDEX(Source!$A$1:$Q$1000,MATCH('Chi tiết'!B823,Source!$B$1:$B$1000,0)+1,16)&lt;'Báo cáo'!$C$5,"Đi làm","Chốt trễ"),IF(INDEX(Source!$A$1:$Q$1000,MATCH('Chi tiết'!B823,Source!$B$1:$B$1000,0)+COUNTIFS(Source!$B$1:$B$1000,B823,Source!$Q$1:$Q$1000,"Sáng"),16)&lt;'Báo cáo'!$C$5,"Đi làm","Chốt trễ")))))))</f>
        <v/>
      </c>
      <c r="Q823" s="23" t="str">
        <f t="shared" si="76"/>
        <v/>
      </c>
      <c r="R823" s="14" t="str">
        <f t="shared" si="77"/>
        <v/>
      </c>
      <c r="S823" t="str">
        <f>IF(OR(_xlfn.NUMBERVALUE(E823)&gt;='Báo cáo'!$C$6,_xlfn.NUMBERVALUE(I823)&gt;='Báo cáo'!$C$6),CONCATENATE(_xlfn.NUMBERVALUE(E823),"/",_xlfn.NUMBERVALUE(I823)),"")</f>
        <v/>
      </c>
      <c r="T823" t="str">
        <f>IF(Q823="Vắng","",IF(M823&lt;='Báo cáo'!$C$7,M823,""))</f>
        <v/>
      </c>
      <c r="U823" t="str">
        <f ca="1">IF(COUNTIFS(Source!$B$1:$B$1000,'Chi tiết'!B823,Source!$S$1:$S$1000,"Có")=0,"",INDEX(Source!$A$1:$S$1000,MATCH('Chi tiết'!B823,Source!$B$1:$B$1000,0)-1+MATCH("Có",INDIRECT("Source!S"&amp;MATCH('Chi tiết'!B823,Source!$B$1:$B$1000,0)&amp;":S"&amp;MATCH('Chi tiết'!B823,Source!$B$1:$B$1000,0)+COUNTIF(Source!$B$1:$B$1000,'Chi tiết'!B823)),0),1))</f>
        <v/>
      </c>
      <c r="V823" s="2" t="str">
        <f>IF(B821="","",IF(N823&lt;='Báo cáo'!$C$9,N823,""))</f>
        <v/>
      </c>
    </row>
    <row r="824" spans="1:22" x14ac:dyDescent="0.25">
      <c r="A824" t="str">
        <v/>
      </c>
      <c r="B824" t="str">
        <v/>
      </c>
      <c r="C824" s="21" t="str">
        <v/>
      </c>
      <c r="D824" s="21" t="str">
        <v/>
      </c>
      <c r="E824" s="21" t="str">
        <v/>
      </c>
      <c r="F824" s="21" t="str">
        <v/>
      </c>
      <c r="G824" s="21" t="str">
        <v/>
      </c>
      <c r="H824" s="21" t="str">
        <v/>
      </c>
      <c r="I824" s="21" t="str">
        <v/>
      </c>
      <c r="J824" s="21" t="str">
        <v/>
      </c>
      <c r="K824" s="21" t="str">
        <v/>
      </c>
      <c r="L824" s="23" t="str">
        <f t="shared" si="72"/>
        <v/>
      </c>
      <c r="M824" s="24" t="str">
        <f t="shared" si="73"/>
        <v/>
      </c>
      <c r="N824" s="15" t="str">
        <f t="shared" si="74"/>
        <v/>
      </c>
      <c r="O824" s="23" t="str">
        <f t="shared" si="75"/>
        <v/>
      </c>
      <c r="P824" s="23" t="str">
        <f>IF(B824="","",
IF(NOT(ISNUMBER(H824)),"Vắng",
IF(C824=1,IF(INDEX(Source!$A$1:$Q$1000,MATCH('Chi tiết'!B824,Source!$B$1:$B$1000,0),16)&lt;'Báo cáo'!$C$5,"Đi làm","Chốt trễ"),
IF(AND(C824=2,O824="Chốt trễ"),IF(INDEX(Source!$A$1:$Q$1000,MATCH('Chi tiết'!B824,Source!$B$1:$B$1000,0)+1,16)&lt;'Báo cáo'!$C$5,"Đi làm","Chốt trễ"),
IF(AND(C824=12,O824="Đi làm"),IF(INDEX(Source!$A$1:$Q$1000,MATCH('Chi tiết'!B824,Source!$B$1:$B$1000,0)+COUNTIFS(Source!$B$1:$B$1000,B824,Source!$Q$1:$Q$1000,"Sáng"),16)&lt;'Báo cáo'!$C$5,"Đi làm","Chốt trễ"),IF(O824="Chốt trễ",IF(INDEX(Source!$A$1:$Q$1000,MATCH('Chi tiết'!B824,Source!$B$1:$B$1000,0)+1,16)&lt;'Báo cáo'!$C$5,"Đi làm","Chốt trễ"),IF(INDEX(Source!$A$1:$Q$1000,MATCH('Chi tiết'!B824,Source!$B$1:$B$1000,0)+COUNTIFS(Source!$B$1:$B$1000,B824,Source!$Q$1:$Q$1000,"Sáng"),16)&lt;'Báo cáo'!$C$5,"Đi làm","Chốt trễ")))))))</f>
        <v/>
      </c>
      <c r="Q824" s="23" t="str">
        <f t="shared" si="76"/>
        <v/>
      </c>
      <c r="R824" s="14" t="str">
        <f t="shared" si="77"/>
        <v/>
      </c>
      <c r="S824" t="str">
        <f>IF(OR(_xlfn.NUMBERVALUE(E824)&gt;='Báo cáo'!$C$6,_xlfn.NUMBERVALUE(I824)&gt;='Báo cáo'!$C$6),CONCATENATE(_xlfn.NUMBERVALUE(E824),"/",_xlfn.NUMBERVALUE(I824)),"")</f>
        <v/>
      </c>
      <c r="T824" t="str">
        <f>IF(Q824="Vắng","",IF(M824&lt;='Báo cáo'!$C$7,M824,""))</f>
        <v/>
      </c>
      <c r="U824" t="str">
        <f ca="1">IF(COUNTIFS(Source!$B$1:$B$1000,'Chi tiết'!B824,Source!$S$1:$S$1000,"Có")=0,"",INDEX(Source!$A$1:$S$1000,MATCH('Chi tiết'!B824,Source!$B$1:$B$1000,0)-1+MATCH("Có",INDIRECT("Source!S"&amp;MATCH('Chi tiết'!B824,Source!$B$1:$B$1000,0)&amp;":S"&amp;MATCH('Chi tiết'!B824,Source!$B$1:$B$1000,0)+COUNTIF(Source!$B$1:$B$1000,'Chi tiết'!B824)),0),1))</f>
        <v/>
      </c>
      <c r="V824" s="2" t="str">
        <f>IF(B822="","",IF(N824&lt;='Báo cáo'!$C$9,N824,""))</f>
        <v/>
      </c>
    </row>
    <row r="825" spans="1:22" x14ac:dyDescent="0.25">
      <c r="A825" t="str">
        <v/>
      </c>
      <c r="B825" t="str">
        <v/>
      </c>
      <c r="C825" s="21" t="str">
        <v/>
      </c>
      <c r="D825" s="21" t="str">
        <v/>
      </c>
      <c r="E825" s="21" t="str">
        <v/>
      </c>
      <c r="F825" s="21" t="str">
        <v/>
      </c>
      <c r="G825" s="21" t="str">
        <v/>
      </c>
      <c r="H825" s="21" t="str">
        <v/>
      </c>
      <c r="I825" s="21" t="str">
        <v/>
      </c>
      <c r="J825" s="21" t="str">
        <v/>
      </c>
      <c r="K825" s="21" t="str">
        <v/>
      </c>
      <c r="L825" s="23" t="str">
        <f t="shared" si="72"/>
        <v/>
      </c>
      <c r="M825" s="24" t="str">
        <f t="shared" si="73"/>
        <v/>
      </c>
      <c r="N825" s="15" t="str">
        <f t="shared" si="74"/>
        <v/>
      </c>
      <c r="O825" s="23" t="str">
        <f t="shared" si="75"/>
        <v/>
      </c>
      <c r="P825" s="23" t="str">
        <f>IF(B825="","",
IF(NOT(ISNUMBER(H825)),"Vắng",
IF(C825=1,IF(INDEX(Source!$A$1:$Q$1000,MATCH('Chi tiết'!B825,Source!$B$1:$B$1000,0),16)&lt;'Báo cáo'!$C$5,"Đi làm","Chốt trễ"),
IF(AND(C825=2,O825="Chốt trễ"),IF(INDEX(Source!$A$1:$Q$1000,MATCH('Chi tiết'!B825,Source!$B$1:$B$1000,0)+1,16)&lt;'Báo cáo'!$C$5,"Đi làm","Chốt trễ"),
IF(AND(C825=12,O825="Đi làm"),IF(INDEX(Source!$A$1:$Q$1000,MATCH('Chi tiết'!B825,Source!$B$1:$B$1000,0)+COUNTIFS(Source!$B$1:$B$1000,B825,Source!$Q$1:$Q$1000,"Sáng"),16)&lt;'Báo cáo'!$C$5,"Đi làm","Chốt trễ"),IF(O825="Chốt trễ",IF(INDEX(Source!$A$1:$Q$1000,MATCH('Chi tiết'!B825,Source!$B$1:$B$1000,0)+1,16)&lt;'Báo cáo'!$C$5,"Đi làm","Chốt trễ"),IF(INDEX(Source!$A$1:$Q$1000,MATCH('Chi tiết'!B825,Source!$B$1:$B$1000,0)+COUNTIFS(Source!$B$1:$B$1000,B825,Source!$Q$1:$Q$1000,"Sáng"),16)&lt;'Báo cáo'!$C$5,"Đi làm","Chốt trễ")))))))</f>
        <v/>
      </c>
      <c r="Q825" s="23" t="str">
        <f t="shared" si="76"/>
        <v/>
      </c>
      <c r="R825" s="14" t="str">
        <f t="shared" si="77"/>
        <v/>
      </c>
      <c r="S825" t="str">
        <f>IF(OR(_xlfn.NUMBERVALUE(E825)&gt;='Báo cáo'!$C$6,_xlfn.NUMBERVALUE(I825)&gt;='Báo cáo'!$C$6),CONCATENATE(_xlfn.NUMBERVALUE(E825),"/",_xlfn.NUMBERVALUE(I825)),"")</f>
        <v/>
      </c>
      <c r="T825" t="str">
        <f>IF(Q825="Vắng","",IF(M825&lt;='Báo cáo'!$C$7,M825,""))</f>
        <v/>
      </c>
      <c r="U825" t="str">
        <f ca="1">IF(COUNTIFS(Source!$B$1:$B$1000,'Chi tiết'!B825,Source!$S$1:$S$1000,"Có")=0,"",INDEX(Source!$A$1:$S$1000,MATCH('Chi tiết'!B825,Source!$B$1:$B$1000,0)-1+MATCH("Có",INDIRECT("Source!S"&amp;MATCH('Chi tiết'!B825,Source!$B$1:$B$1000,0)&amp;":S"&amp;MATCH('Chi tiết'!B825,Source!$B$1:$B$1000,0)+COUNTIF(Source!$B$1:$B$1000,'Chi tiết'!B825)),0),1))</f>
        <v/>
      </c>
      <c r="V825" s="2" t="str">
        <f>IF(B823="","",IF(N825&lt;='Báo cáo'!$C$9,N825,""))</f>
        <v/>
      </c>
    </row>
    <row r="826" spans="1:22" x14ac:dyDescent="0.25">
      <c r="A826" t="str">
        <v/>
      </c>
      <c r="B826" t="str">
        <v/>
      </c>
      <c r="C826" s="21" t="str">
        <v/>
      </c>
      <c r="D826" s="21" t="str">
        <v/>
      </c>
      <c r="E826" s="21" t="str">
        <v/>
      </c>
      <c r="F826" s="21" t="str">
        <v/>
      </c>
      <c r="G826" s="21" t="str">
        <v/>
      </c>
      <c r="H826" s="21" t="str">
        <v/>
      </c>
      <c r="I826" s="21" t="str">
        <v/>
      </c>
      <c r="J826" s="21" t="str">
        <v/>
      </c>
      <c r="K826" s="21" t="str">
        <v/>
      </c>
      <c r="L826" s="23" t="str">
        <f t="shared" si="72"/>
        <v/>
      </c>
      <c r="M826" s="24" t="str">
        <f t="shared" si="73"/>
        <v/>
      </c>
      <c r="N826" s="15" t="str">
        <f t="shared" si="74"/>
        <v/>
      </c>
      <c r="O826" s="23" t="str">
        <f t="shared" si="75"/>
        <v/>
      </c>
      <c r="P826" s="23" t="str">
        <f>IF(B826="","",
IF(NOT(ISNUMBER(H826)),"Vắng",
IF(C826=1,IF(INDEX(Source!$A$1:$Q$1000,MATCH('Chi tiết'!B826,Source!$B$1:$B$1000,0),16)&lt;'Báo cáo'!$C$5,"Đi làm","Chốt trễ"),
IF(AND(C826=2,O826="Chốt trễ"),IF(INDEX(Source!$A$1:$Q$1000,MATCH('Chi tiết'!B826,Source!$B$1:$B$1000,0)+1,16)&lt;'Báo cáo'!$C$5,"Đi làm","Chốt trễ"),
IF(AND(C826=12,O826="Đi làm"),IF(INDEX(Source!$A$1:$Q$1000,MATCH('Chi tiết'!B826,Source!$B$1:$B$1000,0)+COUNTIFS(Source!$B$1:$B$1000,B826,Source!$Q$1:$Q$1000,"Sáng"),16)&lt;'Báo cáo'!$C$5,"Đi làm","Chốt trễ"),IF(O826="Chốt trễ",IF(INDEX(Source!$A$1:$Q$1000,MATCH('Chi tiết'!B826,Source!$B$1:$B$1000,0)+1,16)&lt;'Báo cáo'!$C$5,"Đi làm","Chốt trễ"),IF(INDEX(Source!$A$1:$Q$1000,MATCH('Chi tiết'!B826,Source!$B$1:$B$1000,0)+COUNTIFS(Source!$B$1:$B$1000,B826,Source!$Q$1:$Q$1000,"Sáng"),16)&lt;'Báo cáo'!$C$5,"Đi làm","Chốt trễ")))))))</f>
        <v/>
      </c>
      <c r="Q826" s="23" t="str">
        <f t="shared" si="76"/>
        <v/>
      </c>
      <c r="R826" s="14" t="str">
        <f t="shared" si="77"/>
        <v/>
      </c>
      <c r="S826" t="str">
        <f>IF(OR(_xlfn.NUMBERVALUE(E826)&gt;='Báo cáo'!$C$6,_xlfn.NUMBERVALUE(I826)&gt;='Báo cáo'!$C$6),CONCATENATE(_xlfn.NUMBERVALUE(E826),"/",_xlfn.NUMBERVALUE(I826)),"")</f>
        <v/>
      </c>
      <c r="T826" t="str">
        <f>IF(Q826="Vắng","",IF(M826&lt;='Báo cáo'!$C$7,M826,""))</f>
        <v/>
      </c>
      <c r="U826" t="str">
        <f ca="1">IF(COUNTIFS(Source!$B$1:$B$1000,'Chi tiết'!B826,Source!$S$1:$S$1000,"Có")=0,"",INDEX(Source!$A$1:$S$1000,MATCH('Chi tiết'!B826,Source!$B$1:$B$1000,0)-1+MATCH("Có",INDIRECT("Source!S"&amp;MATCH('Chi tiết'!B826,Source!$B$1:$B$1000,0)&amp;":S"&amp;MATCH('Chi tiết'!B826,Source!$B$1:$B$1000,0)+COUNTIF(Source!$B$1:$B$1000,'Chi tiết'!B826)),0),1))</f>
        <v/>
      </c>
      <c r="V826" s="2" t="str">
        <f>IF(B824="","",IF(N826&lt;='Báo cáo'!$C$9,N826,""))</f>
        <v/>
      </c>
    </row>
    <row r="827" spans="1:22" x14ac:dyDescent="0.25">
      <c r="A827" t="str">
        <v/>
      </c>
      <c r="B827" t="str">
        <v/>
      </c>
      <c r="C827" s="21" t="str">
        <v/>
      </c>
      <c r="D827" s="21" t="str">
        <v/>
      </c>
      <c r="E827" s="21" t="str">
        <v/>
      </c>
      <c r="F827" s="21" t="str">
        <v/>
      </c>
      <c r="G827" s="21" t="str">
        <v/>
      </c>
      <c r="H827" s="21" t="str">
        <v/>
      </c>
      <c r="I827" s="21" t="str">
        <v/>
      </c>
      <c r="J827" s="21" t="str">
        <v/>
      </c>
      <c r="K827" s="21" t="str">
        <v/>
      </c>
      <c r="L827" s="23" t="str">
        <f t="shared" si="72"/>
        <v/>
      </c>
      <c r="M827" s="24" t="str">
        <f t="shared" si="73"/>
        <v/>
      </c>
      <c r="N827" s="15" t="str">
        <f t="shared" si="74"/>
        <v/>
      </c>
      <c r="O827" s="23" t="str">
        <f t="shared" si="75"/>
        <v/>
      </c>
      <c r="P827" s="23" t="str">
        <f>IF(B827="","",
IF(NOT(ISNUMBER(H827)),"Vắng",
IF(C827=1,IF(INDEX(Source!$A$1:$Q$1000,MATCH('Chi tiết'!B827,Source!$B$1:$B$1000,0),16)&lt;'Báo cáo'!$C$5,"Đi làm","Chốt trễ"),
IF(AND(C827=2,O827="Chốt trễ"),IF(INDEX(Source!$A$1:$Q$1000,MATCH('Chi tiết'!B827,Source!$B$1:$B$1000,0)+1,16)&lt;'Báo cáo'!$C$5,"Đi làm","Chốt trễ"),
IF(AND(C827=12,O827="Đi làm"),IF(INDEX(Source!$A$1:$Q$1000,MATCH('Chi tiết'!B827,Source!$B$1:$B$1000,0)+COUNTIFS(Source!$B$1:$B$1000,B827,Source!$Q$1:$Q$1000,"Sáng"),16)&lt;'Báo cáo'!$C$5,"Đi làm","Chốt trễ"),IF(O827="Chốt trễ",IF(INDEX(Source!$A$1:$Q$1000,MATCH('Chi tiết'!B827,Source!$B$1:$B$1000,0)+1,16)&lt;'Báo cáo'!$C$5,"Đi làm","Chốt trễ"),IF(INDEX(Source!$A$1:$Q$1000,MATCH('Chi tiết'!B827,Source!$B$1:$B$1000,0)+COUNTIFS(Source!$B$1:$B$1000,B827,Source!$Q$1:$Q$1000,"Sáng"),16)&lt;'Báo cáo'!$C$5,"Đi làm","Chốt trễ")))))))</f>
        <v/>
      </c>
      <c r="Q827" s="23" t="str">
        <f t="shared" si="76"/>
        <v/>
      </c>
      <c r="R827" s="14" t="str">
        <f t="shared" si="77"/>
        <v/>
      </c>
      <c r="S827" t="str">
        <f>IF(OR(_xlfn.NUMBERVALUE(E827)&gt;='Báo cáo'!$C$6,_xlfn.NUMBERVALUE(I827)&gt;='Báo cáo'!$C$6),CONCATENATE(_xlfn.NUMBERVALUE(E827),"/",_xlfn.NUMBERVALUE(I827)),"")</f>
        <v/>
      </c>
      <c r="T827" t="str">
        <f>IF(Q827="Vắng","",IF(M827&lt;='Báo cáo'!$C$7,M827,""))</f>
        <v/>
      </c>
      <c r="U827" t="str">
        <f ca="1">IF(COUNTIFS(Source!$B$1:$B$1000,'Chi tiết'!B827,Source!$S$1:$S$1000,"Có")=0,"",INDEX(Source!$A$1:$S$1000,MATCH('Chi tiết'!B827,Source!$B$1:$B$1000,0)-1+MATCH("Có",INDIRECT("Source!S"&amp;MATCH('Chi tiết'!B827,Source!$B$1:$B$1000,0)&amp;":S"&amp;MATCH('Chi tiết'!B827,Source!$B$1:$B$1000,0)+COUNTIF(Source!$B$1:$B$1000,'Chi tiết'!B827)),0),1))</f>
        <v/>
      </c>
      <c r="V827" s="2" t="str">
        <f>IF(B825="","",IF(N827&lt;='Báo cáo'!$C$9,N827,""))</f>
        <v/>
      </c>
    </row>
    <row r="828" spans="1:22" x14ac:dyDescent="0.25">
      <c r="A828" t="str">
        <v/>
      </c>
      <c r="B828" t="str">
        <v/>
      </c>
      <c r="C828" s="21" t="str">
        <v/>
      </c>
      <c r="D828" s="21" t="str">
        <v/>
      </c>
      <c r="E828" s="21" t="str">
        <v/>
      </c>
      <c r="F828" s="21" t="str">
        <v/>
      </c>
      <c r="G828" s="21" t="str">
        <v/>
      </c>
      <c r="H828" s="21" t="str">
        <v/>
      </c>
      <c r="I828" s="21" t="str">
        <v/>
      </c>
      <c r="J828" s="21" t="str">
        <v/>
      </c>
      <c r="K828" s="21" t="str">
        <v/>
      </c>
      <c r="L828" s="23" t="str">
        <f t="shared" si="72"/>
        <v/>
      </c>
      <c r="M828" s="24" t="str">
        <f t="shared" si="73"/>
        <v/>
      </c>
      <c r="N828" s="15" t="str">
        <f t="shared" si="74"/>
        <v/>
      </c>
      <c r="O828" s="23" t="str">
        <f t="shared" si="75"/>
        <v/>
      </c>
      <c r="P828" s="23" t="str">
        <f>IF(B828="","",
IF(NOT(ISNUMBER(H828)),"Vắng",
IF(C828=1,IF(INDEX(Source!$A$1:$Q$1000,MATCH('Chi tiết'!B828,Source!$B$1:$B$1000,0),16)&lt;'Báo cáo'!$C$5,"Đi làm","Chốt trễ"),
IF(AND(C828=2,O828="Chốt trễ"),IF(INDEX(Source!$A$1:$Q$1000,MATCH('Chi tiết'!B828,Source!$B$1:$B$1000,0)+1,16)&lt;'Báo cáo'!$C$5,"Đi làm","Chốt trễ"),
IF(AND(C828=12,O828="Đi làm"),IF(INDEX(Source!$A$1:$Q$1000,MATCH('Chi tiết'!B828,Source!$B$1:$B$1000,0)+COUNTIFS(Source!$B$1:$B$1000,B828,Source!$Q$1:$Q$1000,"Sáng"),16)&lt;'Báo cáo'!$C$5,"Đi làm","Chốt trễ"),IF(O828="Chốt trễ",IF(INDEX(Source!$A$1:$Q$1000,MATCH('Chi tiết'!B828,Source!$B$1:$B$1000,0)+1,16)&lt;'Báo cáo'!$C$5,"Đi làm","Chốt trễ"),IF(INDEX(Source!$A$1:$Q$1000,MATCH('Chi tiết'!B828,Source!$B$1:$B$1000,0)+COUNTIFS(Source!$B$1:$B$1000,B828,Source!$Q$1:$Q$1000,"Sáng"),16)&lt;'Báo cáo'!$C$5,"Đi làm","Chốt trễ")))))))</f>
        <v/>
      </c>
      <c r="Q828" s="23" t="str">
        <f t="shared" si="76"/>
        <v/>
      </c>
      <c r="R828" s="14" t="str">
        <f t="shared" si="77"/>
        <v/>
      </c>
      <c r="S828" t="str">
        <f>IF(OR(_xlfn.NUMBERVALUE(E828)&gt;='Báo cáo'!$C$6,_xlfn.NUMBERVALUE(I828)&gt;='Báo cáo'!$C$6),CONCATENATE(_xlfn.NUMBERVALUE(E828),"/",_xlfn.NUMBERVALUE(I828)),"")</f>
        <v/>
      </c>
      <c r="T828" t="str">
        <f>IF(Q828="Vắng","",IF(M828&lt;='Báo cáo'!$C$7,M828,""))</f>
        <v/>
      </c>
      <c r="U828" t="str">
        <f ca="1">IF(COUNTIFS(Source!$B$1:$B$1000,'Chi tiết'!B828,Source!$S$1:$S$1000,"Có")=0,"",INDEX(Source!$A$1:$S$1000,MATCH('Chi tiết'!B828,Source!$B$1:$B$1000,0)-1+MATCH("Có",INDIRECT("Source!S"&amp;MATCH('Chi tiết'!B828,Source!$B$1:$B$1000,0)&amp;":S"&amp;MATCH('Chi tiết'!B828,Source!$B$1:$B$1000,0)+COUNTIF(Source!$B$1:$B$1000,'Chi tiết'!B828)),0),1))</f>
        <v/>
      </c>
      <c r="V828" s="2" t="str">
        <f>IF(B826="","",IF(N828&lt;='Báo cáo'!$C$9,N828,""))</f>
        <v/>
      </c>
    </row>
    <row r="829" spans="1:22" x14ac:dyDescent="0.25">
      <c r="A829" t="str">
        <v/>
      </c>
      <c r="B829" t="str">
        <v/>
      </c>
      <c r="C829" s="21" t="str">
        <v/>
      </c>
      <c r="D829" s="21" t="str">
        <v/>
      </c>
      <c r="E829" s="21" t="str">
        <v/>
      </c>
      <c r="F829" s="21" t="str">
        <v/>
      </c>
      <c r="G829" s="21" t="str">
        <v/>
      </c>
      <c r="H829" s="21" t="str">
        <v/>
      </c>
      <c r="I829" s="21" t="str">
        <v/>
      </c>
      <c r="J829" s="21" t="str">
        <v/>
      </c>
      <c r="K829" s="21" t="str">
        <v/>
      </c>
      <c r="L829" s="23" t="str">
        <f t="shared" si="72"/>
        <v/>
      </c>
      <c r="M829" s="24" t="str">
        <f t="shared" si="73"/>
        <v/>
      </c>
      <c r="N829" s="15" t="str">
        <f t="shared" si="74"/>
        <v/>
      </c>
      <c r="O829" s="23" t="str">
        <f t="shared" si="75"/>
        <v/>
      </c>
      <c r="P829" s="23" t="str">
        <f>IF(B829="","",
IF(NOT(ISNUMBER(H829)),"Vắng",
IF(C829=1,IF(INDEX(Source!$A$1:$Q$1000,MATCH('Chi tiết'!B829,Source!$B$1:$B$1000,0),16)&lt;'Báo cáo'!$C$5,"Đi làm","Chốt trễ"),
IF(AND(C829=2,O829="Chốt trễ"),IF(INDEX(Source!$A$1:$Q$1000,MATCH('Chi tiết'!B829,Source!$B$1:$B$1000,0)+1,16)&lt;'Báo cáo'!$C$5,"Đi làm","Chốt trễ"),
IF(AND(C829=12,O829="Đi làm"),IF(INDEX(Source!$A$1:$Q$1000,MATCH('Chi tiết'!B829,Source!$B$1:$B$1000,0)+COUNTIFS(Source!$B$1:$B$1000,B829,Source!$Q$1:$Q$1000,"Sáng"),16)&lt;'Báo cáo'!$C$5,"Đi làm","Chốt trễ"),IF(O829="Chốt trễ",IF(INDEX(Source!$A$1:$Q$1000,MATCH('Chi tiết'!B829,Source!$B$1:$B$1000,0)+1,16)&lt;'Báo cáo'!$C$5,"Đi làm","Chốt trễ"),IF(INDEX(Source!$A$1:$Q$1000,MATCH('Chi tiết'!B829,Source!$B$1:$B$1000,0)+COUNTIFS(Source!$B$1:$B$1000,B829,Source!$Q$1:$Q$1000,"Sáng"),16)&lt;'Báo cáo'!$C$5,"Đi làm","Chốt trễ")))))))</f>
        <v/>
      </c>
      <c r="Q829" s="23" t="str">
        <f t="shared" si="76"/>
        <v/>
      </c>
      <c r="R829" s="14" t="str">
        <f t="shared" si="77"/>
        <v/>
      </c>
      <c r="S829" t="str">
        <f>IF(OR(_xlfn.NUMBERVALUE(E829)&gt;='Báo cáo'!$C$6,_xlfn.NUMBERVALUE(I829)&gt;='Báo cáo'!$C$6),CONCATENATE(_xlfn.NUMBERVALUE(E829),"/",_xlfn.NUMBERVALUE(I829)),"")</f>
        <v/>
      </c>
      <c r="T829" t="str">
        <f>IF(Q829="Vắng","",IF(M829&lt;='Báo cáo'!$C$7,M829,""))</f>
        <v/>
      </c>
      <c r="U829" t="str">
        <f ca="1">IF(COUNTIFS(Source!$B$1:$B$1000,'Chi tiết'!B829,Source!$S$1:$S$1000,"Có")=0,"",INDEX(Source!$A$1:$S$1000,MATCH('Chi tiết'!B829,Source!$B$1:$B$1000,0)-1+MATCH("Có",INDIRECT("Source!S"&amp;MATCH('Chi tiết'!B829,Source!$B$1:$B$1000,0)&amp;":S"&amp;MATCH('Chi tiết'!B829,Source!$B$1:$B$1000,0)+COUNTIF(Source!$B$1:$B$1000,'Chi tiết'!B829)),0),1))</f>
        <v/>
      </c>
      <c r="V829" s="2" t="str">
        <f>IF(B827="","",IF(N829&lt;='Báo cáo'!$C$9,N829,""))</f>
        <v/>
      </c>
    </row>
    <row r="830" spans="1:22" x14ac:dyDescent="0.25">
      <c r="A830" t="str">
        <v/>
      </c>
      <c r="B830" t="str">
        <v/>
      </c>
      <c r="C830" s="21" t="str">
        <v/>
      </c>
      <c r="D830" s="21" t="str">
        <v/>
      </c>
      <c r="E830" s="21" t="str">
        <v/>
      </c>
      <c r="F830" s="21" t="str">
        <v/>
      </c>
      <c r="G830" s="21" t="str">
        <v/>
      </c>
      <c r="H830" s="21" t="str">
        <v/>
      </c>
      <c r="I830" s="21" t="str">
        <v/>
      </c>
      <c r="J830" s="21" t="str">
        <v/>
      </c>
      <c r="K830" s="21" t="str">
        <v/>
      </c>
      <c r="L830" s="23" t="str">
        <f t="shared" si="72"/>
        <v/>
      </c>
      <c r="M830" s="24" t="str">
        <f t="shared" si="73"/>
        <v/>
      </c>
      <c r="N830" s="15" t="str">
        <f t="shared" si="74"/>
        <v/>
      </c>
      <c r="O830" s="23" t="str">
        <f t="shared" si="75"/>
        <v/>
      </c>
      <c r="P830" s="23" t="str">
        <f>IF(B830="","",
IF(NOT(ISNUMBER(H830)),"Vắng",
IF(C830=1,IF(INDEX(Source!$A$1:$Q$1000,MATCH('Chi tiết'!B830,Source!$B$1:$B$1000,0),16)&lt;'Báo cáo'!$C$5,"Đi làm","Chốt trễ"),
IF(AND(C830=2,O830="Chốt trễ"),IF(INDEX(Source!$A$1:$Q$1000,MATCH('Chi tiết'!B830,Source!$B$1:$B$1000,0)+1,16)&lt;'Báo cáo'!$C$5,"Đi làm","Chốt trễ"),
IF(AND(C830=12,O830="Đi làm"),IF(INDEX(Source!$A$1:$Q$1000,MATCH('Chi tiết'!B830,Source!$B$1:$B$1000,0)+COUNTIFS(Source!$B$1:$B$1000,B830,Source!$Q$1:$Q$1000,"Sáng"),16)&lt;'Báo cáo'!$C$5,"Đi làm","Chốt trễ"),IF(O830="Chốt trễ",IF(INDEX(Source!$A$1:$Q$1000,MATCH('Chi tiết'!B830,Source!$B$1:$B$1000,0)+1,16)&lt;'Báo cáo'!$C$5,"Đi làm","Chốt trễ"),IF(INDEX(Source!$A$1:$Q$1000,MATCH('Chi tiết'!B830,Source!$B$1:$B$1000,0)+COUNTIFS(Source!$B$1:$B$1000,B830,Source!$Q$1:$Q$1000,"Sáng"),16)&lt;'Báo cáo'!$C$5,"Đi làm","Chốt trễ")))))))</f>
        <v/>
      </c>
      <c r="Q830" s="23" t="str">
        <f t="shared" si="76"/>
        <v/>
      </c>
      <c r="R830" s="14" t="str">
        <f t="shared" si="77"/>
        <v/>
      </c>
      <c r="S830" t="str">
        <f>IF(OR(_xlfn.NUMBERVALUE(E830)&gt;='Báo cáo'!$C$6,_xlfn.NUMBERVALUE(I830)&gt;='Báo cáo'!$C$6),CONCATENATE(_xlfn.NUMBERVALUE(E830),"/",_xlfn.NUMBERVALUE(I830)),"")</f>
        <v/>
      </c>
      <c r="T830" t="str">
        <f>IF(Q830="Vắng","",IF(M830&lt;='Báo cáo'!$C$7,M830,""))</f>
        <v/>
      </c>
      <c r="U830" t="str">
        <f ca="1">IF(COUNTIFS(Source!$B$1:$B$1000,'Chi tiết'!B830,Source!$S$1:$S$1000,"Có")=0,"",INDEX(Source!$A$1:$S$1000,MATCH('Chi tiết'!B830,Source!$B$1:$B$1000,0)-1+MATCH("Có",INDIRECT("Source!S"&amp;MATCH('Chi tiết'!B830,Source!$B$1:$B$1000,0)&amp;":S"&amp;MATCH('Chi tiết'!B830,Source!$B$1:$B$1000,0)+COUNTIF(Source!$B$1:$B$1000,'Chi tiết'!B830)),0),1))</f>
        <v/>
      </c>
      <c r="V830" s="2" t="str">
        <f>IF(B828="","",IF(N830&lt;='Báo cáo'!$C$9,N830,""))</f>
        <v/>
      </c>
    </row>
    <row r="831" spans="1:22" x14ac:dyDescent="0.25">
      <c r="A831" t="str">
        <v/>
      </c>
      <c r="B831" t="str">
        <v/>
      </c>
      <c r="C831" s="21" t="str">
        <v/>
      </c>
      <c r="D831" s="21" t="str">
        <v/>
      </c>
      <c r="E831" s="21" t="str">
        <v/>
      </c>
      <c r="F831" s="21" t="str">
        <v/>
      </c>
      <c r="G831" s="21" t="str">
        <v/>
      </c>
      <c r="H831" s="21" t="str">
        <v/>
      </c>
      <c r="I831" s="21" t="str">
        <v/>
      </c>
      <c r="J831" s="21" t="str">
        <v/>
      </c>
      <c r="K831" s="21" t="str">
        <v/>
      </c>
      <c r="L831" s="23" t="str">
        <f t="shared" si="72"/>
        <v/>
      </c>
      <c r="M831" s="24" t="str">
        <f t="shared" si="73"/>
        <v/>
      </c>
      <c r="N831" s="15" t="str">
        <f t="shared" si="74"/>
        <v/>
      </c>
      <c r="O831" s="23" t="str">
        <f t="shared" si="75"/>
        <v/>
      </c>
      <c r="P831" s="23" t="str">
        <f>IF(B831="","",
IF(NOT(ISNUMBER(H831)),"Vắng",
IF(C831=1,IF(INDEX(Source!$A$1:$Q$1000,MATCH('Chi tiết'!B831,Source!$B$1:$B$1000,0),16)&lt;'Báo cáo'!$C$5,"Đi làm","Chốt trễ"),
IF(AND(C831=2,O831="Chốt trễ"),IF(INDEX(Source!$A$1:$Q$1000,MATCH('Chi tiết'!B831,Source!$B$1:$B$1000,0)+1,16)&lt;'Báo cáo'!$C$5,"Đi làm","Chốt trễ"),
IF(AND(C831=12,O831="Đi làm"),IF(INDEX(Source!$A$1:$Q$1000,MATCH('Chi tiết'!B831,Source!$B$1:$B$1000,0)+COUNTIFS(Source!$B$1:$B$1000,B831,Source!$Q$1:$Q$1000,"Sáng"),16)&lt;'Báo cáo'!$C$5,"Đi làm","Chốt trễ"),IF(O831="Chốt trễ",IF(INDEX(Source!$A$1:$Q$1000,MATCH('Chi tiết'!B831,Source!$B$1:$B$1000,0)+1,16)&lt;'Báo cáo'!$C$5,"Đi làm","Chốt trễ"),IF(INDEX(Source!$A$1:$Q$1000,MATCH('Chi tiết'!B831,Source!$B$1:$B$1000,0)+COUNTIFS(Source!$B$1:$B$1000,B831,Source!$Q$1:$Q$1000,"Sáng"),16)&lt;'Báo cáo'!$C$5,"Đi làm","Chốt trễ")))))))</f>
        <v/>
      </c>
      <c r="Q831" s="23" t="str">
        <f t="shared" si="76"/>
        <v/>
      </c>
      <c r="R831" s="14" t="str">
        <f t="shared" si="77"/>
        <v/>
      </c>
      <c r="S831" t="str">
        <f>IF(OR(_xlfn.NUMBERVALUE(E831)&gt;='Báo cáo'!$C$6,_xlfn.NUMBERVALUE(I831)&gt;='Báo cáo'!$C$6),CONCATENATE(_xlfn.NUMBERVALUE(E831),"/",_xlfn.NUMBERVALUE(I831)),"")</f>
        <v/>
      </c>
      <c r="T831" t="str">
        <f>IF(Q831="Vắng","",IF(M831&lt;='Báo cáo'!$C$7,M831,""))</f>
        <v/>
      </c>
      <c r="U831" t="str">
        <f ca="1">IF(COUNTIFS(Source!$B$1:$B$1000,'Chi tiết'!B831,Source!$S$1:$S$1000,"Có")=0,"",INDEX(Source!$A$1:$S$1000,MATCH('Chi tiết'!B831,Source!$B$1:$B$1000,0)-1+MATCH("Có",INDIRECT("Source!S"&amp;MATCH('Chi tiết'!B831,Source!$B$1:$B$1000,0)&amp;":S"&amp;MATCH('Chi tiết'!B831,Source!$B$1:$B$1000,0)+COUNTIF(Source!$B$1:$B$1000,'Chi tiết'!B831)),0),1))</f>
        <v/>
      </c>
      <c r="V831" s="2" t="str">
        <f>IF(B829="","",IF(N831&lt;='Báo cáo'!$C$9,N831,""))</f>
        <v/>
      </c>
    </row>
    <row r="832" spans="1:22" x14ac:dyDescent="0.25">
      <c r="A832" t="str">
        <v/>
      </c>
      <c r="B832" t="str">
        <v/>
      </c>
      <c r="C832" s="21" t="str">
        <v/>
      </c>
      <c r="D832" s="21" t="str">
        <v/>
      </c>
      <c r="E832" s="21" t="str">
        <v/>
      </c>
      <c r="F832" s="21" t="str">
        <v/>
      </c>
      <c r="G832" s="21" t="str">
        <v/>
      </c>
      <c r="H832" s="21" t="str">
        <v/>
      </c>
      <c r="I832" s="21" t="str">
        <v/>
      </c>
      <c r="J832" s="21" t="str">
        <v/>
      </c>
      <c r="K832" s="21" t="str">
        <v/>
      </c>
      <c r="L832" s="23" t="str">
        <f t="shared" si="72"/>
        <v/>
      </c>
      <c r="M832" s="24" t="str">
        <f t="shared" si="73"/>
        <v/>
      </c>
      <c r="N832" s="15" t="str">
        <f t="shared" si="74"/>
        <v/>
      </c>
      <c r="O832" s="23" t="str">
        <f t="shared" si="75"/>
        <v/>
      </c>
      <c r="P832" s="23" t="str">
        <f>IF(B832="","",
IF(NOT(ISNUMBER(H832)),"Vắng",
IF(C832=1,IF(INDEX(Source!$A$1:$Q$1000,MATCH('Chi tiết'!B832,Source!$B$1:$B$1000,0),16)&lt;'Báo cáo'!$C$5,"Đi làm","Chốt trễ"),
IF(AND(C832=2,O832="Chốt trễ"),IF(INDEX(Source!$A$1:$Q$1000,MATCH('Chi tiết'!B832,Source!$B$1:$B$1000,0)+1,16)&lt;'Báo cáo'!$C$5,"Đi làm","Chốt trễ"),
IF(AND(C832=12,O832="Đi làm"),IF(INDEX(Source!$A$1:$Q$1000,MATCH('Chi tiết'!B832,Source!$B$1:$B$1000,0)+COUNTIFS(Source!$B$1:$B$1000,B832,Source!$Q$1:$Q$1000,"Sáng"),16)&lt;'Báo cáo'!$C$5,"Đi làm","Chốt trễ"),IF(O832="Chốt trễ",IF(INDEX(Source!$A$1:$Q$1000,MATCH('Chi tiết'!B832,Source!$B$1:$B$1000,0)+1,16)&lt;'Báo cáo'!$C$5,"Đi làm","Chốt trễ"),IF(INDEX(Source!$A$1:$Q$1000,MATCH('Chi tiết'!B832,Source!$B$1:$B$1000,0)+COUNTIFS(Source!$B$1:$B$1000,B832,Source!$Q$1:$Q$1000,"Sáng"),16)&lt;'Báo cáo'!$C$5,"Đi làm","Chốt trễ")))))))</f>
        <v/>
      </c>
      <c r="Q832" s="23" t="str">
        <f t="shared" si="76"/>
        <v/>
      </c>
      <c r="R832" s="14" t="str">
        <f t="shared" si="77"/>
        <v/>
      </c>
      <c r="S832" t="str">
        <f>IF(OR(_xlfn.NUMBERVALUE(E832)&gt;='Báo cáo'!$C$6,_xlfn.NUMBERVALUE(I832)&gt;='Báo cáo'!$C$6),CONCATENATE(_xlfn.NUMBERVALUE(E832),"/",_xlfn.NUMBERVALUE(I832)),"")</f>
        <v/>
      </c>
      <c r="T832" t="str">
        <f>IF(Q832="Vắng","",IF(M832&lt;='Báo cáo'!$C$7,M832,""))</f>
        <v/>
      </c>
      <c r="U832" t="str">
        <f ca="1">IF(COUNTIFS(Source!$B$1:$B$1000,'Chi tiết'!B832,Source!$S$1:$S$1000,"Có")=0,"",INDEX(Source!$A$1:$S$1000,MATCH('Chi tiết'!B832,Source!$B$1:$B$1000,0)-1+MATCH("Có",INDIRECT("Source!S"&amp;MATCH('Chi tiết'!B832,Source!$B$1:$B$1000,0)&amp;":S"&amp;MATCH('Chi tiết'!B832,Source!$B$1:$B$1000,0)+COUNTIF(Source!$B$1:$B$1000,'Chi tiết'!B832)),0),1))</f>
        <v/>
      </c>
      <c r="V832" s="2" t="str">
        <f>IF(B830="","",IF(N832&lt;='Báo cáo'!$C$9,N832,""))</f>
        <v/>
      </c>
    </row>
    <row r="833" spans="1:22" x14ac:dyDescent="0.25">
      <c r="A833" t="str">
        <v/>
      </c>
      <c r="B833" t="str">
        <v/>
      </c>
      <c r="C833" s="21" t="str">
        <v/>
      </c>
      <c r="D833" s="21" t="str">
        <v/>
      </c>
      <c r="E833" s="21" t="str">
        <v/>
      </c>
      <c r="F833" s="21" t="str">
        <v/>
      </c>
      <c r="G833" s="21" t="str">
        <v/>
      </c>
      <c r="H833" s="21" t="str">
        <v/>
      </c>
      <c r="I833" s="21" t="str">
        <v/>
      </c>
      <c r="J833" s="21" t="str">
        <v/>
      </c>
      <c r="K833" s="21" t="str">
        <v/>
      </c>
      <c r="L833" s="23" t="str">
        <f t="shared" si="72"/>
        <v/>
      </c>
      <c r="M833" s="24" t="str">
        <f t="shared" si="73"/>
        <v/>
      </c>
      <c r="N833" s="15" t="str">
        <f t="shared" si="74"/>
        <v/>
      </c>
      <c r="O833" s="23" t="str">
        <f t="shared" si="75"/>
        <v/>
      </c>
      <c r="P833" s="23" t="str">
        <f>IF(B833="","",
IF(NOT(ISNUMBER(H833)),"Vắng",
IF(C833=1,IF(INDEX(Source!$A$1:$Q$1000,MATCH('Chi tiết'!B833,Source!$B$1:$B$1000,0),16)&lt;'Báo cáo'!$C$5,"Đi làm","Chốt trễ"),
IF(AND(C833=2,O833="Chốt trễ"),IF(INDEX(Source!$A$1:$Q$1000,MATCH('Chi tiết'!B833,Source!$B$1:$B$1000,0)+1,16)&lt;'Báo cáo'!$C$5,"Đi làm","Chốt trễ"),
IF(AND(C833=12,O833="Đi làm"),IF(INDEX(Source!$A$1:$Q$1000,MATCH('Chi tiết'!B833,Source!$B$1:$B$1000,0)+COUNTIFS(Source!$B$1:$B$1000,B833,Source!$Q$1:$Q$1000,"Sáng"),16)&lt;'Báo cáo'!$C$5,"Đi làm","Chốt trễ"),IF(O833="Chốt trễ",IF(INDEX(Source!$A$1:$Q$1000,MATCH('Chi tiết'!B833,Source!$B$1:$B$1000,0)+1,16)&lt;'Báo cáo'!$C$5,"Đi làm","Chốt trễ"),IF(INDEX(Source!$A$1:$Q$1000,MATCH('Chi tiết'!B833,Source!$B$1:$B$1000,0)+COUNTIFS(Source!$B$1:$B$1000,B833,Source!$Q$1:$Q$1000,"Sáng"),16)&lt;'Báo cáo'!$C$5,"Đi làm","Chốt trễ")))))))</f>
        <v/>
      </c>
      <c r="Q833" s="23" t="str">
        <f t="shared" si="76"/>
        <v/>
      </c>
      <c r="R833" s="14" t="str">
        <f t="shared" si="77"/>
        <v/>
      </c>
      <c r="S833" t="str">
        <f>IF(OR(_xlfn.NUMBERVALUE(E833)&gt;='Báo cáo'!$C$6,_xlfn.NUMBERVALUE(I833)&gt;='Báo cáo'!$C$6),CONCATENATE(_xlfn.NUMBERVALUE(E833),"/",_xlfn.NUMBERVALUE(I833)),"")</f>
        <v/>
      </c>
      <c r="T833" t="str">
        <f>IF(Q833="Vắng","",IF(M833&lt;='Báo cáo'!$C$7,M833,""))</f>
        <v/>
      </c>
      <c r="U833" t="str">
        <f ca="1">IF(COUNTIFS(Source!$B$1:$B$1000,'Chi tiết'!B833,Source!$S$1:$S$1000,"Có")=0,"",INDEX(Source!$A$1:$S$1000,MATCH('Chi tiết'!B833,Source!$B$1:$B$1000,0)-1+MATCH("Có",INDIRECT("Source!S"&amp;MATCH('Chi tiết'!B833,Source!$B$1:$B$1000,0)&amp;":S"&amp;MATCH('Chi tiết'!B833,Source!$B$1:$B$1000,0)+COUNTIF(Source!$B$1:$B$1000,'Chi tiết'!B833)),0),1))</f>
        <v/>
      </c>
      <c r="V833" s="2" t="str">
        <f>IF(B831="","",IF(N833&lt;='Báo cáo'!$C$9,N833,""))</f>
        <v/>
      </c>
    </row>
    <row r="834" spans="1:22" x14ac:dyDescent="0.25">
      <c r="A834" t="str">
        <v/>
      </c>
      <c r="B834" t="str">
        <v/>
      </c>
      <c r="C834" s="21" t="str">
        <v/>
      </c>
      <c r="D834" s="21" t="str">
        <v/>
      </c>
      <c r="E834" s="21" t="str">
        <v/>
      </c>
      <c r="F834" s="21" t="str">
        <v/>
      </c>
      <c r="G834" s="21" t="str">
        <v/>
      </c>
      <c r="H834" s="21" t="str">
        <v/>
      </c>
      <c r="I834" s="21" t="str">
        <v/>
      </c>
      <c r="J834" s="21" t="str">
        <v/>
      </c>
      <c r="K834" s="21" t="str">
        <v/>
      </c>
      <c r="L834" s="23" t="str">
        <f t="shared" si="72"/>
        <v/>
      </c>
      <c r="M834" s="24" t="str">
        <f t="shared" si="73"/>
        <v/>
      </c>
      <c r="N834" s="15" t="str">
        <f t="shared" si="74"/>
        <v/>
      </c>
      <c r="O834" s="23" t="str">
        <f t="shared" si="75"/>
        <v/>
      </c>
      <c r="P834" s="23" t="str">
        <f>IF(B834="","",
IF(NOT(ISNUMBER(H834)),"Vắng",
IF(C834=1,IF(INDEX(Source!$A$1:$Q$1000,MATCH('Chi tiết'!B834,Source!$B$1:$B$1000,0),16)&lt;'Báo cáo'!$C$5,"Đi làm","Chốt trễ"),
IF(AND(C834=2,O834="Chốt trễ"),IF(INDEX(Source!$A$1:$Q$1000,MATCH('Chi tiết'!B834,Source!$B$1:$B$1000,0)+1,16)&lt;'Báo cáo'!$C$5,"Đi làm","Chốt trễ"),
IF(AND(C834=12,O834="Đi làm"),IF(INDEX(Source!$A$1:$Q$1000,MATCH('Chi tiết'!B834,Source!$B$1:$B$1000,0)+COUNTIFS(Source!$B$1:$B$1000,B834,Source!$Q$1:$Q$1000,"Sáng"),16)&lt;'Báo cáo'!$C$5,"Đi làm","Chốt trễ"),IF(O834="Chốt trễ",IF(INDEX(Source!$A$1:$Q$1000,MATCH('Chi tiết'!B834,Source!$B$1:$B$1000,0)+1,16)&lt;'Báo cáo'!$C$5,"Đi làm","Chốt trễ"),IF(INDEX(Source!$A$1:$Q$1000,MATCH('Chi tiết'!B834,Source!$B$1:$B$1000,0)+COUNTIFS(Source!$B$1:$B$1000,B834,Source!$Q$1:$Q$1000,"Sáng"),16)&lt;'Báo cáo'!$C$5,"Đi làm","Chốt trễ")))))))</f>
        <v/>
      </c>
      <c r="Q834" s="23" t="str">
        <f t="shared" si="76"/>
        <v/>
      </c>
      <c r="R834" s="14" t="str">
        <f t="shared" si="77"/>
        <v/>
      </c>
      <c r="S834" t="str">
        <f>IF(OR(_xlfn.NUMBERVALUE(E834)&gt;='Báo cáo'!$C$6,_xlfn.NUMBERVALUE(I834)&gt;='Báo cáo'!$C$6),CONCATENATE(_xlfn.NUMBERVALUE(E834),"/",_xlfn.NUMBERVALUE(I834)),"")</f>
        <v/>
      </c>
      <c r="T834" t="str">
        <f>IF(Q834="Vắng","",IF(M834&lt;='Báo cáo'!$C$7,M834,""))</f>
        <v/>
      </c>
      <c r="U834" t="str">
        <f ca="1">IF(COUNTIFS(Source!$B$1:$B$1000,'Chi tiết'!B834,Source!$S$1:$S$1000,"Có")=0,"",INDEX(Source!$A$1:$S$1000,MATCH('Chi tiết'!B834,Source!$B$1:$B$1000,0)-1+MATCH("Có",INDIRECT("Source!S"&amp;MATCH('Chi tiết'!B834,Source!$B$1:$B$1000,0)&amp;":S"&amp;MATCH('Chi tiết'!B834,Source!$B$1:$B$1000,0)+COUNTIF(Source!$B$1:$B$1000,'Chi tiết'!B834)),0),1))</f>
        <v/>
      </c>
      <c r="V834" s="2" t="str">
        <f>IF(B832="","",IF(N834&lt;='Báo cáo'!$C$9,N834,""))</f>
        <v/>
      </c>
    </row>
    <row r="835" spans="1:22" x14ac:dyDescent="0.25">
      <c r="A835" t="str">
        <v/>
      </c>
      <c r="B835" t="str">
        <v/>
      </c>
      <c r="C835" s="21" t="str">
        <v/>
      </c>
      <c r="D835" s="21" t="str">
        <v/>
      </c>
      <c r="E835" s="21" t="str">
        <v/>
      </c>
      <c r="F835" s="21" t="str">
        <v/>
      </c>
      <c r="G835" s="21" t="str">
        <v/>
      </c>
      <c r="H835" s="21" t="str">
        <v/>
      </c>
      <c r="I835" s="21" t="str">
        <v/>
      </c>
      <c r="J835" s="21" t="str">
        <v/>
      </c>
      <c r="K835" s="21" t="str">
        <v/>
      </c>
      <c r="L835" s="23" t="str">
        <f t="shared" si="72"/>
        <v/>
      </c>
      <c r="M835" s="24" t="str">
        <f t="shared" si="73"/>
        <v/>
      </c>
      <c r="N835" s="15" t="str">
        <f t="shared" si="74"/>
        <v/>
      </c>
      <c r="O835" s="23" t="str">
        <f t="shared" si="75"/>
        <v/>
      </c>
      <c r="P835" s="23" t="str">
        <f>IF(B835="","",
IF(NOT(ISNUMBER(H835)),"Vắng",
IF(C835=1,IF(INDEX(Source!$A$1:$Q$1000,MATCH('Chi tiết'!B835,Source!$B$1:$B$1000,0),16)&lt;'Báo cáo'!$C$5,"Đi làm","Chốt trễ"),
IF(AND(C835=2,O835="Chốt trễ"),IF(INDEX(Source!$A$1:$Q$1000,MATCH('Chi tiết'!B835,Source!$B$1:$B$1000,0)+1,16)&lt;'Báo cáo'!$C$5,"Đi làm","Chốt trễ"),
IF(AND(C835=12,O835="Đi làm"),IF(INDEX(Source!$A$1:$Q$1000,MATCH('Chi tiết'!B835,Source!$B$1:$B$1000,0)+COUNTIFS(Source!$B$1:$B$1000,B835,Source!$Q$1:$Q$1000,"Sáng"),16)&lt;'Báo cáo'!$C$5,"Đi làm","Chốt trễ"),IF(O835="Chốt trễ",IF(INDEX(Source!$A$1:$Q$1000,MATCH('Chi tiết'!B835,Source!$B$1:$B$1000,0)+1,16)&lt;'Báo cáo'!$C$5,"Đi làm","Chốt trễ"),IF(INDEX(Source!$A$1:$Q$1000,MATCH('Chi tiết'!B835,Source!$B$1:$B$1000,0)+COUNTIFS(Source!$B$1:$B$1000,B835,Source!$Q$1:$Q$1000,"Sáng"),16)&lt;'Báo cáo'!$C$5,"Đi làm","Chốt trễ")))))))</f>
        <v/>
      </c>
      <c r="Q835" s="23" t="str">
        <f t="shared" si="76"/>
        <v/>
      </c>
      <c r="R835" s="14" t="str">
        <f t="shared" si="77"/>
        <v/>
      </c>
      <c r="S835" t="str">
        <f>IF(OR(_xlfn.NUMBERVALUE(E835)&gt;='Báo cáo'!$C$6,_xlfn.NUMBERVALUE(I835)&gt;='Báo cáo'!$C$6),CONCATENATE(_xlfn.NUMBERVALUE(E835),"/",_xlfn.NUMBERVALUE(I835)),"")</f>
        <v/>
      </c>
      <c r="T835" t="str">
        <f>IF(Q835="Vắng","",IF(M835&lt;='Báo cáo'!$C$7,M835,""))</f>
        <v/>
      </c>
      <c r="U835" t="str">
        <f ca="1">IF(COUNTIFS(Source!$B$1:$B$1000,'Chi tiết'!B835,Source!$S$1:$S$1000,"Có")=0,"",INDEX(Source!$A$1:$S$1000,MATCH('Chi tiết'!B835,Source!$B$1:$B$1000,0)-1+MATCH("Có",INDIRECT("Source!S"&amp;MATCH('Chi tiết'!B835,Source!$B$1:$B$1000,0)&amp;":S"&amp;MATCH('Chi tiết'!B835,Source!$B$1:$B$1000,0)+COUNTIF(Source!$B$1:$B$1000,'Chi tiết'!B835)),0),1))</f>
        <v/>
      </c>
      <c r="V835" s="2" t="str">
        <f>IF(B833="","",IF(N835&lt;='Báo cáo'!$C$9,N835,""))</f>
        <v/>
      </c>
    </row>
    <row r="836" spans="1:22" x14ac:dyDescent="0.25">
      <c r="A836" t="str">
        <v/>
      </c>
      <c r="B836" t="str">
        <v/>
      </c>
      <c r="C836" s="21" t="str">
        <v/>
      </c>
      <c r="D836" s="21" t="str">
        <v/>
      </c>
      <c r="E836" s="21" t="str">
        <v/>
      </c>
      <c r="F836" s="21" t="str">
        <v/>
      </c>
      <c r="G836" s="21" t="str">
        <v/>
      </c>
      <c r="H836" s="21" t="str">
        <v/>
      </c>
      <c r="I836" s="21" t="str">
        <v/>
      </c>
      <c r="J836" s="21" t="str">
        <v/>
      </c>
      <c r="K836" s="21" t="str">
        <v/>
      </c>
      <c r="L836" s="23" t="str">
        <f t="shared" ref="L836:L899" si="78">IF(AND(D836="",H836=""),"",IF(OR(D836="",H836=""),_xlfn.NUMBERVALUE(D836)+_xlfn.NUMBERVALUE(H836),IFERROR(D836+H836,"")))</f>
        <v/>
      </c>
      <c r="M836" s="24" t="str">
        <f t="shared" ref="M836:M899" si="79">IF(AND(E836="",I836=""),"",IF(OR(E836="",I836=""),_xlfn.NUMBERVALUE(E836)+_xlfn.NUMBERVALUE(I836),IFERROR(E836+I836,"")))</f>
        <v/>
      </c>
      <c r="N836" s="15" t="str">
        <f t="shared" ref="N836:N899" si="80">IFERROR(M836/L836,"")</f>
        <v/>
      </c>
      <c r="O836" s="23" t="str">
        <f t="shared" ref="O836:O899" si="81">IF(B836="","",IF(C836&gt;=2,
IF(ISNUMBER(D836),"Đi làm","Chốt trễ"),
IF(C836=1,
IF(ISNUMBER(D836),"Đi làm","Vắng"),
"Vắng")))</f>
        <v/>
      </c>
      <c r="P836" s="23" t="str">
        <f>IF(B836="","",
IF(NOT(ISNUMBER(H836)),"Vắng",
IF(C836=1,IF(INDEX(Source!$A$1:$Q$1000,MATCH('Chi tiết'!B836,Source!$B$1:$B$1000,0),16)&lt;'Báo cáo'!$C$5,"Đi làm","Chốt trễ"),
IF(AND(C836=2,O836="Chốt trễ"),IF(INDEX(Source!$A$1:$Q$1000,MATCH('Chi tiết'!B836,Source!$B$1:$B$1000,0)+1,16)&lt;'Báo cáo'!$C$5,"Đi làm","Chốt trễ"),
IF(AND(C836=12,O836="Đi làm"),IF(INDEX(Source!$A$1:$Q$1000,MATCH('Chi tiết'!B836,Source!$B$1:$B$1000,0)+COUNTIFS(Source!$B$1:$B$1000,B836,Source!$Q$1:$Q$1000,"Sáng"),16)&lt;'Báo cáo'!$C$5,"Đi làm","Chốt trễ"),IF(O836="Chốt trễ",IF(INDEX(Source!$A$1:$Q$1000,MATCH('Chi tiết'!B836,Source!$B$1:$B$1000,0)+1,16)&lt;'Báo cáo'!$C$5,"Đi làm","Chốt trễ"),IF(INDEX(Source!$A$1:$Q$1000,MATCH('Chi tiết'!B836,Source!$B$1:$B$1000,0)+COUNTIFS(Source!$B$1:$B$1000,B836,Source!$Q$1:$Q$1000,"Sáng"),16)&lt;'Báo cáo'!$C$5,"Đi làm","Chốt trễ")))))))</f>
        <v/>
      </c>
      <c r="Q836" s="23" t="str">
        <f t="shared" ref="Q836:Q899" si="82">IF(B836="","",IF(C836=0,"Vắng","Đi làm"))</f>
        <v/>
      </c>
      <c r="R836" s="14" t="str">
        <f t="shared" ref="R836:R899" si="83">IF(B836="","",IF(Q836="Vắng","Vắng",IF(OR(O836="Chốt trễ",P836="Chốt trễ"),"Trễ giờ","Đúng giờ")))</f>
        <v/>
      </c>
      <c r="S836" t="str">
        <f>IF(OR(_xlfn.NUMBERVALUE(E836)&gt;='Báo cáo'!$C$6,_xlfn.NUMBERVALUE(I836)&gt;='Báo cáo'!$C$6),CONCATENATE(_xlfn.NUMBERVALUE(E836),"/",_xlfn.NUMBERVALUE(I836)),"")</f>
        <v/>
      </c>
      <c r="T836" t="str">
        <f>IF(Q836="Vắng","",IF(M836&lt;='Báo cáo'!$C$7,M836,""))</f>
        <v/>
      </c>
      <c r="U836" t="str">
        <f ca="1">IF(COUNTIFS(Source!$B$1:$B$1000,'Chi tiết'!B836,Source!$S$1:$S$1000,"Có")=0,"",INDEX(Source!$A$1:$S$1000,MATCH('Chi tiết'!B836,Source!$B$1:$B$1000,0)-1+MATCH("Có",INDIRECT("Source!S"&amp;MATCH('Chi tiết'!B836,Source!$B$1:$B$1000,0)&amp;":S"&amp;MATCH('Chi tiết'!B836,Source!$B$1:$B$1000,0)+COUNTIF(Source!$B$1:$B$1000,'Chi tiết'!B836)),0),1))</f>
        <v/>
      </c>
      <c r="V836" s="2" t="str">
        <f>IF(B834="","",IF(N836&lt;='Báo cáo'!$C$9,N836,""))</f>
        <v/>
      </c>
    </row>
    <row r="837" spans="1:22" x14ac:dyDescent="0.25">
      <c r="A837" t="str">
        <v/>
      </c>
      <c r="B837" t="str">
        <v/>
      </c>
      <c r="C837" s="21" t="str">
        <v/>
      </c>
      <c r="D837" s="21" t="str">
        <v/>
      </c>
      <c r="E837" s="21" t="str">
        <v/>
      </c>
      <c r="F837" s="21" t="str">
        <v/>
      </c>
      <c r="G837" s="21" t="str">
        <v/>
      </c>
      <c r="H837" s="21" t="str">
        <v/>
      </c>
      <c r="I837" s="21" t="str">
        <v/>
      </c>
      <c r="J837" s="21" t="str">
        <v/>
      </c>
      <c r="K837" s="21" t="str">
        <v/>
      </c>
      <c r="L837" s="23" t="str">
        <f t="shared" si="78"/>
        <v/>
      </c>
      <c r="M837" s="24" t="str">
        <f t="shared" si="79"/>
        <v/>
      </c>
      <c r="N837" s="15" t="str">
        <f t="shared" si="80"/>
        <v/>
      </c>
      <c r="O837" s="23" t="str">
        <f t="shared" si="81"/>
        <v/>
      </c>
      <c r="P837" s="23" t="str">
        <f>IF(B837="","",
IF(NOT(ISNUMBER(H837)),"Vắng",
IF(C837=1,IF(INDEX(Source!$A$1:$Q$1000,MATCH('Chi tiết'!B837,Source!$B$1:$B$1000,0),16)&lt;'Báo cáo'!$C$5,"Đi làm","Chốt trễ"),
IF(AND(C837=2,O837="Chốt trễ"),IF(INDEX(Source!$A$1:$Q$1000,MATCH('Chi tiết'!B837,Source!$B$1:$B$1000,0)+1,16)&lt;'Báo cáo'!$C$5,"Đi làm","Chốt trễ"),
IF(AND(C837=12,O837="Đi làm"),IF(INDEX(Source!$A$1:$Q$1000,MATCH('Chi tiết'!B837,Source!$B$1:$B$1000,0)+COUNTIFS(Source!$B$1:$B$1000,B837,Source!$Q$1:$Q$1000,"Sáng"),16)&lt;'Báo cáo'!$C$5,"Đi làm","Chốt trễ"),IF(O837="Chốt trễ",IF(INDEX(Source!$A$1:$Q$1000,MATCH('Chi tiết'!B837,Source!$B$1:$B$1000,0)+1,16)&lt;'Báo cáo'!$C$5,"Đi làm","Chốt trễ"),IF(INDEX(Source!$A$1:$Q$1000,MATCH('Chi tiết'!B837,Source!$B$1:$B$1000,0)+COUNTIFS(Source!$B$1:$B$1000,B837,Source!$Q$1:$Q$1000,"Sáng"),16)&lt;'Báo cáo'!$C$5,"Đi làm","Chốt trễ")))))))</f>
        <v/>
      </c>
      <c r="Q837" s="23" t="str">
        <f t="shared" si="82"/>
        <v/>
      </c>
      <c r="R837" s="14" t="str">
        <f t="shared" si="83"/>
        <v/>
      </c>
      <c r="S837" t="str">
        <f>IF(OR(_xlfn.NUMBERVALUE(E837)&gt;='Báo cáo'!$C$6,_xlfn.NUMBERVALUE(I837)&gt;='Báo cáo'!$C$6),CONCATENATE(_xlfn.NUMBERVALUE(E837),"/",_xlfn.NUMBERVALUE(I837)),"")</f>
        <v/>
      </c>
      <c r="T837" t="str">
        <f>IF(Q837="Vắng","",IF(M837&lt;='Báo cáo'!$C$7,M837,""))</f>
        <v/>
      </c>
      <c r="U837" t="str">
        <f ca="1">IF(COUNTIFS(Source!$B$1:$B$1000,'Chi tiết'!B837,Source!$S$1:$S$1000,"Có")=0,"",INDEX(Source!$A$1:$S$1000,MATCH('Chi tiết'!B837,Source!$B$1:$B$1000,0)-1+MATCH("Có",INDIRECT("Source!S"&amp;MATCH('Chi tiết'!B837,Source!$B$1:$B$1000,0)&amp;":S"&amp;MATCH('Chi tiết'!B837,Source!$B$1:$B$1000,0)+COUNTIF(Source!$B$1:$B$1000,'Chi tiết'!B837)),0),1))</f>
        <v/>
      </c>
      <c r="V837" s="2" t="str">
        <f>IF(B835="","",IF(N837&lt;='Báo cáo'!$C$9,N837,""))</f>
        <v/>
      </c>
    </row>
    <row r="838" spans="1:22" x14ac:dyDescent="0.25">
      <c r="A838" t="str">
        <v/>
      </c>
      <c r="B838" t="str">
        <v/>
      </c>
      <c r="C838" s="21" t="str">
        <v/>
      </c>
      <c r="D838" s="21" t="str">
        <v/>
      </c>
      <c r="E838" s="21" t="str">
        <v/>
      </c>
      <c r="F838" s="21" t="str">
        <v/>
      </c>
      <c r="G838" s="21" t="str">
        <v/>
      </c>
      <c r="H838" s="21" t="str">
        <v/>
      </c>
      <c r="I838" s="21" t="str">
        <v/>
      </c>
      <c r="J838" s="21" t="str">
        <v/>
      </c>
      <c r="K838" s="21" t="str">
        <v/>
      </c>
      <c r="L838" s="23" t="str">
        <f t="shared" si="78"/>
        <v/>
      </c>
      <c r="M838" s="24" t="str">
        <f t="shared" si="79"/>
        <v/>
      </c>
      <c r="N838" s="15" t="str">
        <f t="shared" si="80"/>
        <v/>
      </c>
      <c r="O838" s="23" t="str">
        <f t="shared" si="81"/>
        <v/>
      </c>
      <c r="P838" s="23" t="str">
        <f>IF(B838="","",
IF(NOT(ISNUMBER(H838)),"Vắng",
IF(C838=1,IF(INDEX(Source!$A$1:$Q$1000,MATCH('Chi tiết'!B838,Source!$B$1:$B$1000,0),16)&lt;'Báo cáo'!$C$5,"Đi làm","Chốt trễ"),
IF(AND(C838=2,O838="Chốt trễ"),IF(INDEX(Source!$A$1:$Q$1000,MATCH('Chi tiết'!B838,Source!$B$1:$B$1000,0)+1,16)&lt;'Báo cáo'!$C$5,"Đi làm","Chốt trễ"),
IF(AND(C838=12,O838="Đi làm"),IF(INDEX(Source!$A$1:$Q$1000,MATCH('Chi tiết'!B838,Source!$B$1:$B$1000,0)+COUNTIFS(Source!$B$1:$B$1000,B838,Source!$Q$1:$Q$1000,"Sáng"),16)&lt;'Báo cáo'!$C$5,"Đi làm","Chốt trễ"),IF(O838="Chốt trễ",IF(INDEX(Source!$A$1:$Q$1000,MATCH('Chi tiết'!B838,Source!$B$1:$B$1000,0)+1,16)&lt;'Báo cáo'!$C$5,"Đi làm","Chốt trễ"),IF(INDEX(Source!$A$1:$Q$1000,MATCH('Chi tiết'!B838,Source!$B$1:$B$1000,0)+COUNTIFS(Source!$B$1:$B$1000,B838,Source!$Q$1:$Q$1000,"Sáng"),16)&lt;'Báo cáo'!$C$5,"Đi làm","Chốt trễ")))))))</f>
        <v/>
      </c>
      <c r="Q838" s="23" t="str">
        <f t="shared" si="82"/>
        <v/>
      </c>
      <c r="R838" s="14" t="str">
        <f t="shared" si="83"/>
        <v/>
      </c>
      <c r="S838" t="str">
        <f>IF(OR(_xlfn.NUMBERVALUE(E838)&gt;='Báo cáo'!$C$6,_xlfn.NUMBERVALUE(I838)&gt;='Báo cáo'!$C$6),CONCATENATE(_xlfn.NUMBERVALUE(E838),"/",_xlfn.NUMBERVALUE(I838)),"")</f>
        <v/>
      </c>
      <c r="T838" t="str">
        <f>IF(Q838="Vắng","",IF(M838&lt;='Báo cáo'!$C$7,M838,""))</f>
        <v/>
      </c>
      <c r="U838" t="str">
        <f ca="1">IF(COUNTIFS(Source!$B$1:$B$1000,'Chi tiết'!B838,Source!$S$1:$S$1000,"Có")=0,"",INDEX(Source!$A$1:$S$1000,MATCH('Chi tiết'!B838,Source!$B$1:$B$1000,0)-1+MATCH("Có",INDIRECT("Source!S"&amp;MATCH('Chi tiết'!B838,Source!$B$1:$B$1000,0)&amp;":S"&amp;MATCH('Chi tiết'!B838,Source!$B$1:$B$1000,0)+COUNTIF(Source!$B$1:$B$1000,'Chi tiết'!B838)),0),1))</f>
        <v/>
      </c>
      <c r="V838" s="2" t="str">
        <f>IF(B836="","",IF(N838&lt;='Báo cáo'!$C$9,N838,""))</f>
        <v/>
      </c>
    </row>
    <row r="839" spans="1:22" x14ac:dyDescent="0.25">
      <c r="A839" t="str">
        <v/>
      </c>
      <c r="B839" t="str">
        <v/>
      </c>
      <c r="C839" s="21" t="str">
        <v/>
      </c>
      <c r="D839" s="21" t="str">
        <v/>
      </c>
      <c r="E839" s="21" t="str">
        <v/>
      </c>
      <c r="F839" s="21" t="str">
        <v/>
      </c>
      <c r="G839" s="21" t="str">
        <v/>
      </c>
      <c r="H839" s="21" t="str">
        <v/>
      </c>
      <c r="I839" s="21" t="str">
        <v/>
      </c>
      <c r="J839" s="21" t="str">
        <v/>
      </c>
      <c r="K839" s="21" t="str">
        <v/>
      </c>
      <c r="L839" s="23" t="str">
        <f t="shared" si="78"/>
        <v/>
      </c>
      <c r="M839" s="24" t="str">
        <f t="shared" si="79"/>
        <v/>
      </c>
      <c r="N839" s="15" t="str">
        <f t="shared" si="80"/>
        <v/>
      </c>
      <c r="O839" s="23" t="str">
        <f t="shared" si="81"/>
        <v/>
      </c>
      <c r="P839" s="23" t="str">
        <f>IF(B839="","",
IF(NOT(ISNUMBER(H839)),"Vắng",
IF(C839=1,IF(INDEX(Source!$A$1:$Q$1000,MATCH('Chi tiết'!B839,Source!$B$1:$B$1000,0),16)&lt;'Báo cáo'!$C$5,"Đi làm","Chốt trễ"),
IF(AND(C839=2,O839="Chốt trễ"),IF(INDEX(Source!$A$1:$Q$1000,MATCH('Chi tiết'!B839,Source!$B$1:$B$1000,0)+1,16)&lt;'Báo cáo'!$C$5,"Đi làm","Chốt trễ"),
IF(AND(C839=12,O839="Đi làm"),IF(INDEX(Source!$A$1:$Q$1000,MATCH('Chi tiết'!B839,Source!$B$1:$B$1000,0)+COUNTIFS(Source!$B$1:$B$1000,B839,Source!$Q$1:$Q$1000,"Sáng"),16)&lt;'Báo cáo'!$C$5,"Đi làm","Chốt trễ"),IF(O839="Chốt trễ",IF(INDEX(Source!$A$1:$Q$1000,MATCH('Chi tiết'!B839,Source!$B$1:$B$1000,0)+1,16)&lt;'Báo cáo'!$C$5,"Đi làm","Chốt trễ"),IF(INDEX(Source!$A$1:$Q$1000,MATCH('Chi tiết'!B839,Source!$B$1:$B$1000,0)+COUNTIFS(Source!$B$1:$B$1000,B839,Source!$Q$1:$Q$1000,"Sáng"),16)&lt;'Báo cáo'!$C$5,"Đi làm","Chốt trễ")))))))</f>
        <v/>
      </c>
      <c r="Q839" s="23" t="str">
        <f t="shared" si="82"/>
        <v/>
      </c>
      <c r="R839" s="14" t="str">
        <f t="shared" si="83"/>
        <v/>
      </c>
      <c r="S839" t="str">
        <f>IF(OR(_xlfn.NUMBERVALUE(E839)&gt;='Báo cáo'!$C$6,_xlfn.NUMBERVALUE(I839)&gt;='Báo cáo'!$C$6),CONCATENATE(_xlfn.NUMBERVALUE(E839),"/",_xlfn.NUMBERVALUE(I839)),"")</f>
        <v/>
      </c>
      <c r="T839" t="str">
        <f>IF(Q839="Vắng","",IF(M839&lt;='Báo cáo'!$C$7,M839,""))</f>
        <v/>
      </c>
      <c r="U839" t="str">
        <f ca="1">IF(COUNTIFS(Source!$B$1:$B$1000,'Chi tiết'!B839,Source!$S$1:$S$1000,"Có")=0,"",INDEX(Source!$A$1:$S$1000,MATCH('Chi tiết'!B839,Source!$B$1:$B$1000,0)-1+MATCH("Có",INDIRECT("Source!S"&amp;MATCH('Chi tiết'!B839,Source!$B$1:$B$1000,0)&amp;":S"&amp;MATCH('Chi tiết'!B839,Source!$B$1:$B$1000,0)+COUNTIF(Source!$B$1:$B$1000,'Chi tiết'!B839)),0),1))</f>
        <v/>
      </c>
      <c r="V839" s="2" t="str">
        <f>IF(B837="","",IF(N839&lt;='Báo cáo'!$C$9,N839,""))</f>
        <v/>
      </c>
    </row>
    <row r="840" spans="1:22" x14ac:dyDescent="0.25">
      <c r="A840" t="str">
        <v/>
      </c>
      <c r="B840" t="str">
        <v/>
      </c>
      <c r="C840" s="21" t="str">
        <v/>
      </c>
      <c r="D840" s="21" t="str">
        <v/>
      </c>
      <c r="E840" s="21" t="str">
        <v/>
      </c>
      <c r="F840" s="21" t="str">
        <v/>
      </c>
      <c r="G840" s="21" t="str">
        <v/>
      </c>
      <c r="H840" s="21" t="str">
        <v/>
      </c>
      <c r="I840" s="21" t="str">
        <v/>
      </c>
      <c r="J840" s="21" t="str">
        <v/>
      </c>
      <c r="K840" s="21" t="str">
        <v/>
      </c>
      <c r="L840" s="23" t="str">
        <f t="shared" si="78"/>
        <v/>
      </c>
      <c r="M840" s="24" t="str">
        <f t="shared" si="79"/>
        <v/>
      </c>
      <c r="N840" s="15" t="str">
        <f t="shared" si="80"/>
        <v/>
      </c>
      <c r="O840" s="23" t="str">
        <f t="shared" si="81"/>
        <v/>
      </c>
      <c r="P840" s="23" t="str">
        <f>IF(B840="","",
IF(NOT(ISNUMBER(H840)),"Vắng",
IF(C840=1,IF(INDEX(Source!$A$1:$Q$1000,MATCH('Chi tiết'!B840,Source!$B$1:$B$1000,0),16)&lt;'Báo cáo'!$C$5,"Đi làm","Chốt trễ"),
IF(AND(C840=2,O840="Chốt trễ"),IF(INDEX(Source!$A$1:$Q$1000,MATCH('Chi tiết'!B840,Source!$B$1:$B$1000,0)+1,16)&lt;'Báo cáo'!$C$5,"Đi làm","Chốt trễ"),
IF(AND(C840=12,O840="Đi làm"),IF(INDEX(Source!$A$1:$Q$1000,MATCH('Chi tiết'!B840,Source!$B$1:$B$1000,0)+COUNTIFS(Source!$B$1:$B$1000,B840,Source!$Q$1:$Q$1000,"Sáng"),16)&lt;'Báo cáo'!$C$5,"Đi làm","Chốt trễ"),IF(O840="Chốt trễ",IF(INDEX(Source!$A$1:$Q$1000,MATCH('Chi tiết'!B840,Source!$B$1:$B$1000,0)+1,16)&lt;'Báo cáo'!$C$5,"Đi làm","Chốt trễ"),IF(INDEX(Source!$A$1:$Q$1000,MATCH('Chi tiết'!B840,Source!$B$1:$B$1000,0)+COUNTIFS(Source!$B$1:$B$1000,B840,Source!$Q$1:$Q$1000,"Sáng"),16)&lt;'Báo cáo'!$C$5,"Đi làm","Chốt trễ")))))))</f>
        <v/>
      </c>
      <c r="Q840" s="23" t="str">
        <f t="shared" si="82"/>
        <v/>
      </c>
      <c r="R840" s="14" t="str">
        <f t="shared" si="83"/>
        <v/>
      </c>
      <c r="S840" t="str">
        <f>IF(OR(_xlfn.NUMBERVALUE(E840)&gt;='Báo cáo'!$C$6,_xlfn.NUMBERVALUE(I840)&gt;='Báo cáo'!$C$6),CONCATENATE(_xlfn.NUMBERVALUE(E840),"/",_xlfn.NUMBERVALUE(I840)),"")</f>
        <v/>
      </c>
      <c r="T840" t="str">
        <f>IF(Q840="Vắng","",IF(M840&lt;='Báo cáo'!$C$7,M840,""))</f>
        <v/>
      </c>
      <c r="U840" t="str">
        <f ca="1">IF(COUNTIFS(Source!$B$1:$B$1000,'Chi tiết'!B840,Source!$S$1:$S$1000,"Có")=0,"",INDEX(Source!$A$1:$S$1000,MATCH('Chi tiết'!B840,Source!$B$1:$B$1000,0)-1+MATCH("Có",INDIRECT("Source!S"&amp;MATCH('Chi tiết'!B840,Source!$B$1:$B$1000,0)&amp;":S"&amp;MATCH('Chi tiết'!B840,Source!$B$1:$B$1000,0)+COUNTIF(Source!$B$1:$B$1000,'Chi tiết'!B840)),0),1))</f>
        <v/>
      </c>
      <c r="V840" s="2" t="str">
        <f>IF(B838="","",IF(N840&lt;='Báo cáo'!$C$9,N840,""))</f>
        <v/>
      </c>
    </row>
    <row r="841" spans="1:22" x14ac:dyDescent="0.25">
      <c r="A841" t="str">
        <v/>
      </c>
      <c r="B841" t="str">
        <v/>
      </c>
      <c r="C841" s="21" t="str">
        <v/>
      </c>
      <c r="D841" s="21" t="str">
        <v/>
      </c>
      <c r="E841" s="21" t="str">
        <v/>
      </c>
      <c r="F841" s="21" t="str">
        <v/>
      </c>
      <c r="G841" s="21" t="str">
        <v/>
      </c>
      <c r="H841" s="21" t="str">
        <v/>
      </c>
      <c r="I841" s="21" t="str">
        <v/>
      </c>
      <c r="J841" s="21" t="str">
        <v/>
      </c>
      <c r="K841" s="21" t="str">
        <v/>
      </c>
      <c r="L841" s="23" t="str">
        <f t="shared" si="78"/>
        <v/>
      </c>
      <c r="M841" s="24" t="str">
        <f t="shared" si="79"/>
        <v/>
      </c>
      <c r="N841" s="15" t="str">
        <f t="shared" si="80"/>
        <v/>
      </c>
      <c r="O841" s="23" t="str">
        <f t="shared" si="81"/>
        <v/>
      </c>
      <c r="P841" s="23" t="str">
        <f>IF(B841="","",
IF(NOT(ISNUMBER(H841)),"Vắng",
IF(C841=1,IF(INDEX(Source!$A$1:$Q$1000,MATCH('Chi tiết'!B841,Source!$B$1:$B$1000,0),16)&lt;'Báo cáo'!$C$5,"Đi làm","Chốt trễ"),
IF(AND(C841=2,O841="Chốt trễ"),IF(INDEX(Source!$A$1:$Q$1000,MATCH('Chi tiết'!B841,Source!$B$1:$B$1000,0)+1,16)&lt;'Báo cáo'!$C$5,"Đi làm","Chốt trễ"),
IF(AND(C841=12,O841="Đi làm"),IF(INDEX(Source!$A$1:$Q$1000,MATCH('Chi tiết'!B841,Source!$B$1:$B$1000,0)+COUNTIFS(Source!$B$1:$B$1000,B841,Source!$Q$1:$Q$1000,"Sáng"),16)&lt;'Báo cáo'!$C$5,"Đi làm","Chốt trễ"),IF(O841="Chốt trễ",IF(INDEX(Source!$A$1:$Q$1000,MATCH('Chi tiết'!B841,Source!$B$1:$B$1000,0)+1,16)&lt;'Báo cáo'!$C$5,"Đi làm","Chốt trễ"),IF(INDEX(Source!$A$1:$Q$1000,MATCH('Chi tiết'!B841,Source!$B$1:$B$1000,0)+COUNTIFS(Source!$B$1:$B$1000,B841,Source!$Q$1:$Q$1000,"Sáng"),16)&lt;'Báo cáo'!$C$5,"Đi làm","Chốt trễ")))))))</f>
        <v/>
      </c>
      <c r="Q841" s="23" t="str">
        <f t="shared" si="82"/>
        <v/>
      </c>
      <c r="R841" s="14" t="str">
        <f t="shared" si="83"/>
        <v/>
      </c>
      <c r="S841" t="str">
        <f>IF(OR(_xlfn.NUMBERVALUE(E841)&gt;='Báo cáo'!$C$6,_xlfn.NUMBERVALUE(I841)&gt;='Báo cáo'!$C$6),CONCATENATE(_xlfn.NUMBERVALUE(E841),"/",_xlfn.NUMBERVALUE(I841)),"")</f>
        <v/>
      </c>
      <c r="T841" t="str">
        <f>IF(Q841="Vắng","",IF(M841&lt;='Báo cáo'!$C$7,M841,""))</f>
        <v/>
      </c>
      <c r="U841" t="str">
        <f ca="1">IF(COUNTIFS(Source!$B$1:$B$1000,'Chi tiết'!B841,Source!$S$1:$S$1000,"Có")=0,"",INDEX(Source!$A$1:$S$1000,MATCH('Chi tiết'!B841,Source!$B$1:$B$1000,0)-1+MATCH("Có",INDIRECT("Source!S"&amp;MATCH('Chi tiết'!B841,Source!$B$1:$B$1000,0)&amp;":S"&amp;MATCH('Chi tiết'!B841,Source!$B$1:$B$1000,0)+COUNTIF(Source!$B$1:$B$1000,'Chi tiết'!B841)),0),1))</f>
        <v/>
      </c>
      <c r="V841" s="2" t="str">
        <f>IF(B839="","",IF(N841&lt;='Báo cáo'!$C$9,N841,""))</f>
        <v/>
      </c>
    </row>
    <row r="842" spans="1:22" x14ac:dyDescent="0.25">
      <c r="A842" t="str">
        <v/>
      </c>
      <c r="B842" t="str">
        <v/>
      </c>
      <c r="C842" s="21" t="str">
        <v/>
      </c>
      <c r="D842" s="21" t="str">
        <v/>
      </c>
      <c r="E842" s="21" t="str">
        <v/>
      </c>
      <c r="F842" s="21" t="str">
        <v/>
      </c>
      <c r="G842" s="21" t="str">
        <v/>
      </c>
      <c r="H842" s="21" t="str">
        <v/>
      </c>
      <c r="I842" s="21" t="str">
        <v/>
      </c>
      <c r="J842" s="21" t="str">
        <v/>
      </c>
      <c r="K842" s="21" t="str">
        <v/>
      </c>
      <c r="L842" s="23" t="str">
        <f t="shared" si="78"/>
        <v/>
      </c>
      <c r="M842" s="24" t="str">
        <f t="shared" si="79"/>
        <v/>
      </c>
      <c r="N842" s="15" t="str">
        <f t="shared" si="80"/>
        <v/>
      </c>
      <c r="O842" s="23" t="str">
        <f t="shared" si="81"/>
        <v/>
      </c>
      <c r="P842" s="23" t="str">
        <f>IF(B842="","",
IF(NOT(ISNUMBER(H842)),"Vắng",
IF(C842=1,IF(INDEX(Source!$A$1:$Q$1000,MATCH('Chi tiết'!B842,Source!$B$1:$B$1000,0),16)&lt;'Báo cáo'!$C$5,"Đi làm","Chốt trễ"),
IF(AND(C842=2,O842="Chốt trễ"),IF(INDEX(Source!$A$1:$Q$1000,MATCH('Chi tiết'!B842,Source!$B$1:$B$1000,0)+1,16)&lt;'Báo cáo'!$C$5,"Đi làm","Chốt trễ"),
IF(AND(C842=12,O842="Đi làm"),IF(INDEX(Source!$A$1:$Q$1000,MATCH('Chi tiết'!B842,Source!$B$1:$B$1000,0)+COUNTIFS(Source!$B$1:$B$1000,B842,Source!$Q$1:$Q$1000,"Sáng"),16)&lt;'Báo cáo'!$C$5,"Đi làm","Chốt trễ"),IF(O842="Chốt trễ",IF(INDEX(Source!$A$1:$Q$1000,MATCH('Chi tiết'!B842,Source!$B$1:$B$1000,0)+1,16)&lt;'Báo cáo'!$C$5,"Đi làm","Chốt trễ"),IF(INDEX(Source!$A$1:$Q$1000,MATCH('Chi tiết'!B842,Source!$B$1:$B$1000,0)+COUNTIFS(Source!$B$1:$B$1000,B842,Source!$Q$1:$Q$1000,"Sáng"),16)&lt;'Báo cáo'!$C$5,"Đi làm","Chốt trễ")))))))</f>
        <v/>
      </c>
      <c r="Q842" s="23" t="str">
        <f t="shared" si="82"/>
        <v/>
      </c>
      <c r="R842" s="14" t="str">
        <f t="shared" si="83"/>
        <v/>
      </c>
      <c r="S842" t="str">
        <f>IF(OR(_xlfn.NUMBERVALUE(E842)&gt;='Báo cáo'!$C$6,_xlfn.NUMBERVALUE(I842)&gt;='Báo cáo'!$C$6),CONCATENATE(_xlfn.NUMBERVALUE(E842),"/",_xlfn.NUMBERVALUE(I842)),"")</f>
        <v/>
      </c>
      <c r="T842" t="str">
        <f>IF(Q842="Vắng","",IF(M842&lt;='Báo cáo'!$C$7,M842,""))</f>
        <v/>
      </c>
      <c r="U842" t="str">
        <f ca="1">IF(COUNTIFS(Source!$B$1:$B$1000,'Chi tiết'!B842,Source!$S$1:$S$1000,"Có")=0,"",INDEX(Source!$A$1:$S$1000,MATCH('Chi tiết'!B842,Source!$B$1:$B$1000,0)-1+MATCH("Có",INDIRECT("Source!S"&amp;MATCH('Chi tiết'!B842,Source!$B$1:$B$1000,0)&amp;":S"&amp;MATCH('Chi tiết'!B842,Source!$B$1:$B$1000,0)+COUNTIF(Source!$B$1:$B$1000,'Chi tiết'!B842)),0),1))</f>
        <v/>
      </c>
      <c r="V842" s="2" t="str">
        <f>IF(B840="","",IF(N842&lt;='Báo cáo'!$C$9,N842,""))</f>
        <v/>
      </c>
    </row>
    <row r="843" spans="1:22" x14ac:dyDescent="0.25">
      <c r="A843" t="str">
        <v/>
      </c>
      <c r="B843" t="str">
        <v/>
      </c>
      <c r="C843" s="21" t="str">
        <v/>
      </c>
      <c r="D843" s="21" t="str">
        <v/>
      </c>
      <c r="E843" s="21" t="str">
        <v/>
      </c>
      <c r="F843" s="21" t="str">
        <v/>
      </c>
      <c r="G843" s="21" t="str">
        <v/>
      </c>
      <c r="H843" s="21" t="str">
        <v/>
      </c>
      <c r="I843" s="21" t="str">
        <v/>
      </c>
      <c r="J843" s="21" t="str">
        <v/>
      </c>
      <c r="K843" s="21" t="str">
        <v/>
      </c>
      <c r="L843" s="23" t="str">
        <f t="shared" si="78"/>
        <v/>
      </c>
      <c r="M843" s="24" t="str">
        <f t="shared" si="79"/>
        <v/>
      </c>
      <c r="N843" s="15" t="str">
        <f t="shared" si="80"/>
        <v/>
      </c>
      <c r="O843" s="23" t="str">
        <f t="shared" si="81"/>
        <v/>
      </c>
      <c r="P843" s="23" t="str">
        <f>IF(B843="","",
IF(NOT(ISNUMBER(H843)),"Vắng",
IF(C843=1,IF(INDEX(Source!$A$1:$Q$1000,MATCH('Chi tiết'!B843,Source!$B$1:$B$1000,0),16)&lt;'Báo cáo'!$C$5,"Đi làm","Chốt trễ"),
IF(AND(C843=2,O843="Chốt trễ"),IF(INDEX(Source!$A$1:$Q$1000,MATCH('Chi tiết'!B843,Source!$B$1:$B$1000,0)+1,16)&lt;'Báo cáo'!$C$5,"Đi làm","Chốt trễ"),
IF(AND(C843=12,O843="Đi làm"),IF(INDEX(Source!$A$1:$Q$1000,MATCH('Chi tiết'!B843,Source!$B$1:$B$1000,0)+COUNTIFS(Source!$B$1:$B$1000,B843,Source!$Q$1:$Q$1000,"Sáng"),16)&lt;'Báo cáo'!$C$5,"Đi làm","Chốt trễ"),IF(O843="Chốt trễ",IF(INDEX(Source!$A$1:$Q$1000,MATCH('Chi tiết'!B843,Source!$B$1:$B$1000,0)+1,16)&lt;'Báo cáo'!$C$5,"Đi làm","Chốt trễ"),IF(INDEX(Source!$A$1:$Q$1000,MATCH('Chi tiết'!B843,Source!$B$1:$B$1000,0)+COUNTIFS(Source!$B$1:$B$1000,B843,Source!$Q$1:$Q$1000,"Sáng"),16)&lt;'Báo cáo'!$C$5,"Đi làm","Chốt trễ")))))))</f>
        <v/>
      </c>
      <c r="Q843" s="23" t="str">
        <f t="shared" si="82"/>
        <v/>
      </c>
      <c r="R843" s="14" t="str">
        <f t="shared" si="83"/>
        <v/>
      </c>
      <c r="S843" t="str">
        <f>IF(OR(_xlfn.NUMBERVALUE(E843)&gt;='Báo cáo'!$C$6,_xlfn.NUMBERVALUE(I843)&gt;='Báo cáo'!$C$6),CONCATENATE(_xlfn.NUMBERVALUE(E843),"/",_xlfn.NUMBERVALUE(I843)),"")</f>
        <v/>
      </c>
      <c r="T843" t="str">
        <f>IF(Q843="Vắng","",IF(M843&lt;='Báo cáo'!$C$7,M843,""))</f>
        <v/>
      </c>
      <c r="U843" t="str">
        <f ca="1">IF(COUNTIFS(Source!$B$1:$B$1000,'Chi tiết'!B843,Source!$S$1:$S$1000,"Có")=0,"",INDEX(Source!$A$1:$S$1000,MATCH('Chi tiết'!B843,Source!$B$1:$B$1000,0)-1+MATCH("Có",INDIRECT("Source!S"&amp;MATCH('Chi tiết'!B843,Source!$B$1:$B$1000,0)&amp;":S"&amp;MATCH('Chi tiết'!B843,Source!$B$1:$B$1000,0)+COUNTIF(Source!$B$1:$B$1000,'Chi tiết'!B843)),0),1))</f>
        <v/>
      </c>
      <c r="V843" s="2" t="str">
        <f>IF(B841="","",IF(N843&lt;='Báo cáo'!$C$9,N843,""))</f>
        <v/>
      </c>
    </row>
    <row r="844" spans="1:22" x14ac:dyDescent="0.25">
      <c r="A844" t="str">
        <v/>
      </c>
      <c r="B844" t="str">
        <v/>
      </c>
      <c r="C844" s="21" t="str">
        <v/>
      </c>
      <c r="D844" s="21" t="str">
        <v/>
      </c>
      <c r="E844" s="21" t="str">
        <v/>
      </c>
      <c r="F844" s="21" t="str">
        <v/>
      </c>
      <c r="G844" s="21" t="str">
        <v/>
      </c>
      <c r="H844" s="21" t="str">
        <v/>
      </c>
      <c r="I844" s="21" t="str">
        <v/>
      </c>
      <c r="J844" s="21" t="str">
        <v/>
      </c>
      <c r="K844" s="21" t="str">
        <v/>
      </c>
      <c r="L844" s="23" t="str">
        <f t="shared" si="78"/>
        <v/>
      </c>
      <c r="M844" s="24" t="str">
        <f t="shared" si="79"/>
        <v/>
      </c>
      <c r="N844" s="15" t="str">
        <f t="shared" si="80"/>
        <v/>
      </c>
      <c r="O844" s="23" t="str">
        <f t="shared" si="81"/>
        <v/>
      </c>
      <c r="P844" s="23" t="str">
        <f>IF(B844="","",
IF(NOT(ISNUMBER(H844)),"Vắng",
IF(C844=1,IF(INDEX(Source!$A$1:$Q$1000,MATCH('Chi tiết'!B844,Source!$B$1:$B$1000,0),16)&lt;'Báo cáo'!$C$5,"Đi làm","Chốt trễ"),
IF(AND(C844=2,O844="Chốt trễ"),IF(INDEX(Source!$A$1:$Q$1000,MATCH('Chi tiết'!B844,Source!$B$1:$B$1000,0)+1,16)&lt;'Báo cáo'!$C$5,"Đi làm","Chốt trễ"),
IF(AND(C844=12,O844="Đi làm"),IF(INDEX(Source!$A$1:$Q$1000,MATCH('Chi tiết'!B844,Source!$B$1:$B$1000,0)+COUNTIFS(Source!$B$1:$B$1000,B844,Source!$Q$1:$Q$1000,"Sáng"),16)&lt;'Báo cáo'!$C$5,"Đi làm","Chốt trễ"),IF(O844="Chốt trễ",IF(INDEX(Source!$A$1:$Q$1000,MATCH('Chi tiết'!B844,Source!$B$1:$B$1000,0)+1,16)&lt;'Báo cáo'!$C$5,"Đi làm","Chốt trễ"),IF(INDEX(Source!$A$1:$Q$1000,MATCH('Chi tiết'!B844,Source!$B$1:$B$1000,0)+COUNTIFS(Source!$B$1:$B$1000,B844,Source!$Q$1:$Q$1000,"Sáng"),16)&lt;'Báo cáo'!$C$5,"Đi làm","Chốt trễ")))))))</f>
        <v/>
      </c>
      <c r="Q844" s="23" t="str">
        <f t="shared" si="82"/>
        <v/>
      </c>
      <c r="R844" s="14" t="str">
        <f t="shared" si="83"/>
        <v/>
      </c>
      <c r="S844" t="str">
        <f>IF(OR(_xlfn.NUMBERVALUE(E844)&gt;='Báo cáo'!$C$6,_xlfn.NUMBERVALUE(I844)&gt;='Báo cáo'!$C$6),CONCATENATE(_xlfn.NUMBERVALUE(E844),"/",_xlfn.NUMBERVALUE(I844)),"")</f>
        <v/>
      </c>
      <c r="T844" t="str">
        <f>IF(Q844="Vắng","",IF(M844&lt;='Báo cáo'!$C$7,M844,""))</f>
        <v/>
      </c>
      <c r="U844" t="str">
        <f ca="1">IF(COUNTIFS(Source!$B$1:$B$1000,'Chi tiết'!B844,Source!$S$1:$S$1000,"Có")=0,"",INDEX(Source!$A$1:$S$1000,MATCH('Chi tiết'!B844,Source!$B$1:$B$1000,0)-1+MATCH("Có",INDIRECT("Source!S"&amp;MATCH('Chi tiết'!B844,Source!$B$1:$B$1000,0)&amp;":S"&amp;MATCH('Chi tiết'!B844,Source!$B$1:$B$1000,0)+COUNTIF(Source!$B$1:$B$1000,'Chi tiết'!B844)),0),1))</f>
        <v/>
      </c>
      <c r="V844" s="2" t="str">
        <f>IF(B842="","",IF(N844&lt;='Báo cáo'!$C$9,N844,""))</f>
        <v/>
      </c>
    </row>
    <row r="845" spans="1:22" x14ac:dyDescent="0.25">
      <c r="A845" t="str">
        <v/>
      </c>
      <c r="B845" t="str">
        <v/>
      </c>
      <c r="C845" s="21" t="str">
        <v/>
      </c>
      <c r="D845" s="21" t="str">
        <v/>
      </c>
      <c r="E845" s="21" t="str">
        <v/>
      </c>
      <c r="F845" s="21" t="str">
        <v/>
      </c>
      <c r="G845" s="21" t="str">
        <v/>
      </c>
      <c r="H845" s="21" t="str">
        <v/>
      </c>
      <c r="I845" s="21" t="str">
        <v/>
      </c>
      <c r="J845" s="21" t="str">
        <v/>
      </c>
      <c r="K845" s="21" t="str">
        <v/>
      </c>
      <c r="L845" s="23" t="str">
        <f t="shared" si="78"/>
        <v/>
      </c>
      <c r="M845" s="24" t="str">
        <f t="shared" si="79"/>
        <v/>
      </c>
      <c r="N845" s="15" t="str">
        <f t="shared" si="80"/>
        <v/>
      </c>
      <c r="O845" s="23" t="str">
        <f t="shared" si="81"/>
        <v/>
      </c>
      <c r="P845" s="23" t="str">
        <f>IF(B845="","",
IF(NOT(ISNUMBER(H845)),"Vắng",
IF(C845=1,IF(INDEX(Source!$A$1:$Q$1000,MATCH('Chi tiết'!B845,Source!$B$1:$B$1000,0),16)&lt;'Báo cáo'!$C$5,"Đi làm","Chốt trễ"),
IF(AND(C845=2,O845="Chốt trễ"),IF(INDEX(Source!$A$1:$Q$1000,MATCH('Chi tiết'!B845,Source!$B$1:$B$1000,0)+1,16)&lt;'Báo cáo'!$C$5,"Đi làm","Chốt trễ"),
IF(AND(C845=12,O845="Đi làm"),IF(INDEX(Source!$A$1:$Q$1000,MATCH('Chi tiết'!B845,Source!$B$1:$B$1000,0)+COUNTIFS(Source!$B$1:$B$1000,B845,Source!$Q$1:$Q$1000,"Sáng"),16)&lt;'Báo cáo'!$C$5,"Đi làm","Chốt trễ"),IF(O845="Chốt trễ",IF(INDEX(Source!$A$1:$Q$1000,MATCH('Chi tiết'!B845,Source!$B$1:$B$1000,0)+1,16)&lt;'Báo cáo'!$C$5,"Đi làm","Chốt trễ"),IF(INDEX(Source!$A$1:$Q$1000,MATCH('Chi tiết'!B845,Source!$B$1:$B$1000,0)+COUNTIFS(Source!$B$1:$B$1000,B845,Source!$Q$1:$Q$1000,"Sáng"),16)&lt;'Báo cáo'!$C$5,"Đi làm","Chốt trễ")))))))</f>
        <v/>
      </c>
      <c r="Q845" s="23" t="str">
        <f t="shared" si="82"/>
        <v/>
      </c>
      <c r="R845" s="14" t="str">
        <f t="shared" si="83"/>
        <v/>
      </c>
      <c r="S845" t="str">
        <f>IF(OR(_xlfn.NUMBERVALUE(E845)&gt;='Báo cáo'!$C$6,_xlfn.NUMBERVALUE(I845)&gt;='Báo cáo'!$C$6),CONCATENATE(_xlfn.NUMBERVALUE(E845),"/",_xlfn.NUMBERVALUE(I845)),"")</f>
        <v/>
      </c>
      <c r="T845" t="str">
        <f>IF(Q845="Vắng","",IF(M845&lt;='Báo cáo'!$C$7,M845,""))</f>
        <v/>
      </c>
      <c r="U845" t="str">
        <f ca="1">IF(COUNTIFS(Source!$B$1:$B$1000,'Chi tiết'!B845,Source!$S$1:$S$1000,"Có")=0,"",INDEX(Source!$A$1:$S$1000,MATCH('Chi tiết'!B845,Source!$B$1:$B$1000,0)-1+MATCH("Có",INDIRECT("Source!S"&amp;MATCH('Chi tiết'!B845,Source!$B$1:$B$1000,0)&amp;":S"&amp;MATCH('Chi tiết'!B845,Source!$B$1:$B$1000,0)+COUNTIF(Source!$B$1:$B$1000,'Chi tiết'!B845)),0),1))</f>
        <v/>
      </c>
      <c r="V845" s="2" t="str">
        <f>IF(B843="","",IF(N845&lt;='Báo cáo'!$C$9,N845,""))</f>
        <v/>
      </c>
    </row>
    <row r="846" spans="1:22" x14ac:dyDescent="0.25">
      <c r="A846" t="str">
        <v/>
      </c>
      <c r="B846" t="str">
        <v/>
      </c>
      <c r="C846" s="21" t="str">
        <v/>
      </c>
      <c r="D846" s="21" t="str">
        <v/>
      </c>
      <c r="E846" s="21" t="str">
        <v/>
      </c>
      <c r="F846" s="21" t="str">
        <v/>
      </c>
      <c r="G846" s="21" t="str">
        <v/>
      </c>
      <c r="H846" s="21" t="str">
        <v/>
      </c>
      <c r="I846" s="21" t="str">
        <v/>
      </c>
      <c r="J846" s="21" t="str">
        <v/>
      </c>
      <c r="K846" s="21" t="str">
        <v/>
      </c>
      <c r="L846" s="23" t="str">
        <f t="shared" si="78"/>
        <v/>
      </c>
      <c r="M846" s="24" t="str">
        <f t="shared" si="79"/>
        <v/>
      </c>
      <c r="N846" s="15" t="str">
        <f t="shared" si="80"/>
        <v/>
      </c>
      <c r="O846" s="23" t="str">
        <f t="shared" si="81"/>
        <v/>
      </c>
      <c r="P846" s="23" t="str">
        <f>IF(B846="","",
IF(NOT(ISNUMBER(H846)),"Vắng",
IF(C846=1,IF(INDEX(Source!$A$1:$Q$1000,MATCH('Chi tiết'!B846,Source!$B$1:$B$1000,0),16)&lt;'Báo cáo'!$C$5,"Đi làm","Chốt trễ"),
IF(AND(C846=2,O846="Chốt trễ"),IF(INDEX(Source!$A$1:$Q$1000,MATCH('Chi tiết'!B846,Source!$B$1:$B$1000,0)+1,16)&lt;'Báo cáo'!$C$5,"Đi làm","Chốt trễ"),
IF(AND(C846=12,O846="Đi làm"),IF(INDEX(Source!$A$1:$Q$1000,MATCH('Chi tiết'!B846,Source!$B$1:$B$1000,0)+COUNTIFS(Source!$B$1:$B$1000,B846,Source!$Q$1:$Q$1000,"Sáng"),16)&lt;'Báo cáo'!$C$5,"Đi làm","Chốt trễ"),IF(O846="Chốt trễ",IF(INDEX(Source!$A$1:$Q$1000,MATCH('Chi tiết'!B846,Source!$B$1:$B$1000,0)+1,16)&lt;'Báo cáo'!$C$5,"Đi làm","Chốt trễ"),IF(INDEX(Source!$A$1:$Q$1000,MATCH('Chi tiết'!B846,Source!$B$1:$B$1000,0)+COUNTIFS(Source!$B$1:$B$1000,B846,Source!$Q$1:$Q$1000,"Sáng"),16)&lt;'Báo cáo'!$C$5,"Đi làm","Chốt trễ")))))))</f>
        <v/>
      </c>
      <c r="Q846" s="23" t="str">
        <f t="shared" si="82"/>
        <v/>
      </c>
      <c r="R846" s="14" t="str">
        <f t="shared" si="83"/>
        <v/>
      </c>
      <c r="S846" t="str">
        <f>IF(OR(_xlfn.NUMBERVALUE(E846)&gt;='Báo cáo'!$C$6,_xlfn.NUMBERVALUE(I846)&gt;='Báo cáo'!$C$6),CONCATENATE(_xlfn.NUMBERVALUE(E846),"/",_xlfn.NUMBERVALUE(I846)),"")</f>
        <v/>
      </c>
      <c r="T846" t="str">
        <f>IF(Q846="Vắng","",IF(M846&lt;='Báo cáo'!$C$7,M846,""))</f>
        <v/>
      </c>
      <c r="U846" t="str">
        <f ca="1">IF(COUNTIFS(Source!$B$1:$B$1000,'Chi tiết'!B846,Source!$S$1:$S$1000,"Có")=0,"",INDEX(Source!$A$1:$S$1000,MATCH('Chi tiết'!B846,Source!$B$1:$B$1000,0)-1+MATCH("Có",INDIRECT("Source!S"&amp;MATCH('Chi tiết'!B846,Source!$B$1:$B$1000,0)&amp;":S"&amp;MATCH('Chi tiết'!B846,Source!$B$1:$B$1000,0)+COUNTIF(Source!$B$1:$B$1000,'Chi tiết'!B846)),0),1))</f>
        <v/>
      </c>
      <c r="V846" s="2" t="str">
        <f>IF(B844="","",IF(N846&lt;='Báo cáo'!$C$9,N846,""))</f>
        <v/>
      </c>
    </row>
    <row r="847" spans="1:22" x14ac:dyDescent="0.25">
      <c r="A847" t="str">
        <v/>
      </c>
      <c r="B847" t="str">
        <v/>
      </c>
      <c r="C847" s="21" t="str">
        <v/>
      </c>
      <c r="D847" s="21" t="str">
        <v/>
      </c>
      <c r="E847" s="21" t="str">
        <v/>
      </c>
      <c r="F847" s="21" t="str">
        <v/>
      </c>
      <c r="G847" s="21" t="str">
        <v/>
      </c>
      <c r="H847" s="21" t="str">
        <v/>
      </c>
      <c r="I847" s="21" t="str">
        <v/>
      </c>
      <c r="J847" s="21" t="str">
        <v/>
      </c>
      <c r="K847" s="21" t="str">
        <v/>
      </c>
      <c r="L847" s="23" t="str">
        <f t="shared" si="78"/>
        <v/>
      </c>
      <c r="M847" s="24" t="str">
        <f t="shared" si="79"/>
        <v/>
      </c>
      <c r="N847" s="15" t="str">
        <f t="shared" si="80"/>
        <v/>
      </c>
      <c r="O847" s="23" t="str">
        <f t="shared" si="81"/>
        <v/>
      </c>
      <c r="P847" s="23" t="str">
        <f>IF(B847="","",
IF(NOT(ISNUMBER(H847)),"Vắng",
IF(C847=1,IF(INDEX(Source!$A$1:$Q$1000,MATCH('Chi tiết'!B847,Source!$B$1:$B$1000,0),16)&lt;'Báo cáo'!$C$5,"Đi làm","Chốt trễ"),
IF(AND(C847=2,O847="Chốt trễ"),IF(INDEX(Source!$A$1:$Q$1000,MATCH('Chi tiết'!B847,Source!$B$1:$B$1000,0)+1,16)&lt;'Báo cáo'!$C$5,"Đi làm","Chốt trễ"),
IF(AND(C847=12,O847="Đi làm"),IF(INDEX(Source!$A$1:$Q$1000,MATCH('Chi tiết'!B847,Source!$B$1:$B$1000,0)+COUNTIFS(Source!$B$1:$B$1000,B847,Source!$Q$1:$Q$1000,"Sáng"),16)&lt;'Báo cáo'!$C$5,"Đi làm","Chốt trễ"),IF(O847="Chốt trễ",IF(INDEX(Source!$A$1:$Q$1000,MATCH('Chi tiết'!B847,Source!$B$1:$B$1000,0)+1,16)&lt;'Báo cáo'!$C$5,"Đi làm","Chốt trễ"),IF(INDEX(Source!$A$1:$Q$1000,MATCH('Chi tiết'!B847,Source!$B$1:$B$1000,0)+COUNTIFS(Source!$B$1:$B$1000,B847,Source!$Q$1:$Q$1000,"Sáng"),16)&lt;'Báo cáo'!$C$5,"Đi làm","Chốt trễ")))))))</f>
        <v/>
      </c>
      <c r="Q847" s="23" t="str">
        <f t="shared" si="82"/>
        <v/>
      </c>
      <c r="R847" s="14" t="str">
        <f t="shared" si="83"/>
        <v/>
      </c>
      <c r="S847" t="str">
        <f>IF(OR(_xlfn.NUMBERVALUE(E847)&gt;='Báo cáo'!$C$6,_xlfn.NUMBERVALUE(I847)&gt;='Báo cáo'!$C$6),CONCATENATE(_xlfn.NUMBERVALUE(E847),"/",_xlfn.NUMBERVALUE(I847)),"")</f>
        <v/>
      </c>
      <c r="T847" t="str">
        <f>IF(Q847="Vắng","",IF(M847&lt;='Báo cáo'!$C$7,M847,""))</f>
        <v/>
      </c>
      <c r="U847" t="str">
        <f ca="1">IF(COUNTIFS(Source!$B$1:$B$1000,'Chi tiết'!B847,Source!$S$1:$S$1000,"Có")=0,"",INDEX(Source!$A$1:$S$1000,MATCH('Chi tiết'!B847,Source!$B$1:$B$1000,0)-1+MATCH("Có",INDIRECT("Source!S"&amp;MATCH('Chi tiết'!B847,Source!$B$1:$B$1000,0)&amp;":S"&amp;MATCH('Chi tiết'!B847,Source!$B$1:$B$1000,0)+COUNTIF(Source!$B$1:$B$1000,'Chi tiết'!B847)),0),1))</f>
        <v/>
      </c>
      <c r="V847" s="2" t="str">
        <f>IF(B845="","",IF(N847&lt;='Báo cáo'!$C$9,N847,""))</f>
        <v/>
      </c>
    </row>
    <row r="848" spans="1:22" x14ac:dyDescent="0.25">
      <c r="A848" t="str">
        <v/>
      </c>
      <c r="B848" t="str">
        <v/>
      </c>
      <c r="C848" s="21" t="str">
        <v/>
      </c>
      <c r="D848" s="21" t="str">
        <v/>
      </c>
      <c r="E848" s="21" t="str">
        <v/>
      </c>
      <c r="F848" s="21" t="str">
        <v/>
      </c>
      <c r="G848" s="21" t="str">
        <v/>
      </c>
      <c r="H848" s="21" t="str">
        <v/>
      </c>
      <c r="I848" s="21" t="str">
        <v/>
      </c>
      <c r="J848" s="21" t="str">
        <v/>
      </c>
      <c r="K848" s="21" t="str">
        <v/>
      </c>
      <c r="L848" s="23" t="str">
        <f t="shared" si="78"/>
        <v/>
      </c>
      <c r="M848" s="24" t="str">
        <f t="shared" si="79"/>
        <v/>
      </c>
      <c r="N848" s="15" t="str">
        <f t="shared" si="80"/>
        <v/>
      </c>
      <c r="O848" s="23" t="str">
        <f t="shared" si="81"/>
        <v/>
      </c>
      <c r="P848" s="23" t="str">
        <f>IF(B848="","",
IF(NOT(ISNUMBER(H848)),"Vắng",
IF(C848=1,IF(INDEX(Source!$A$1:$Q$1000,MATCH('Chi tiết'!B848,Source!$B$1:$B$1000,0),16)&lt;'Báo cáo'!$C$5,"Đi làm","Chốt trễ"),
IF(AND(C848=2,O848="Chốt trễ"),IF(INDEX(Source!$A$1:$Q$1000,MATCH('Chi tiết'!B848,Source!$B$1:$B$1000,0)+1,16)&lt;'Báo cáo'!$C$5,"Đi làm","Chốt trễ"),
IF(AND(C848=12,O848="Đi làm"),IF(INDEX(Source!$A$1:$Q$1000,MATCH('Chi tiết'!B848,Source!$B$1:$B$1000,0)+COUNTIFS(Source!$B$1:$B$1000,B848,Source!$Q$1:$Q$1000,"Sáng"),16)&lt;'Báo cáo'!$C$5,"Đi làm","Chốt trễ"),IF(O848="Chốt trễ",IF(INDEX(Source!$A$1:$Q$1000,MATCH('Chi tiết'!B848,Source!$B$1:$B$1000,0)+1,16)&lt;'Báo cáo'!$C$5,"Đi làm","Chốt trễ"),IF(INDEX(Source!$A$1:$Q$1000,MATCH('Chi tiết'!B848,Source!$B$1:$B$1000,0)+COUNTIFS(Source!$B$1:$B$1000,B848,Source!$Q$1:$Q$1000,"Sáng"),16)&lt;'Báo cáo'!$C$5,"Đi làm","Chốt trễ")))))))</f>
        <v/>
      </c>
      <c r="Q848" s="23" t="str">
        <f t="shared" si="82"/>
        <v/>
      </c>
      <c r="R848" s="14" t="str">
        <f t="shared" si="83"/>
        <v/>
      </c>
      <c r="S848" t="str">
        <f>IF(OR(_xlfn.NUMBERVALUE(E848)&gt;='Báo cáo'!$C$6,_xlfn.NUMBERVALUE(I848)&gt;='Báo cáo'!$C$6),CONCATENATE(_xlfn.NUMBERVALUE(E848),"/",_xlfn.NUMBERVALUE(I848)),"")</f>
        <v/>
      </c>
      <c r="T848" t="str">
        <f>IF(Q848="Vắng","",IF(M848&lt;='Báo cáo'!$C$7,M848,""))</f>
        <v/>
      </c>
      <c r="U848" t="str">
        <f ca="1">IF(COUNTIFS(Source!$B$1:$B$1000,'Chi tiết'!B848,Source!$S$1:$S$1000,"Có")=0,"",INDEX(Source!$A$1:$S$1000,MATCH('Chi tiết'!B848,Source!$B$1:$B$1000,0)-1+MATCH("Có",INDIRECT("Source!S"&amp;MATCH('Chi tiết'!B848,Source!$B$1:$B$1000,0)&amp;":S"&amp;MATCH('Chi tiết'!B848,Source!$B$1:$B$1000,0)+COUNTIF(Source!$B$1:$B$1000,'Chi tiết'!B848)),0),1))</f>
        <v/>
      </c>
      <c r="V848" s="2" t="str">
        <f>IF(B846="","",IF(N848&lt;='Báo cáo'!$C$9,N848,""))</f>
        <v/>
      </c>
    </row>
    <row r="849" spans="1:22" x14ac:dyDescent="0.25">
      <c r="A849" t="str">
        <v/>
      </c>
      <c r="B849" t="str">
        <v/>
      </c>
      <c r="C849" s="21" t="str">
        <v/>
      </c>
      <c r="D849" s="21" t="str">
        <v/>
      </c>
      <c r="E849" s="21" t="str">
        <v/>
      </c>
      <c r="F849" s="21" t="str">
        <v/>
      </c>
      <c r="G849" s="21" t="str">
        <v/>
      </c>
      <c r="H849" s="21" t="str">
        <v/>
      </c>
      <c r="I849" s="21" t="str">
        <v/>
      </c>
      <c r="J849" s="21" t="str">
        <v/>
      </c>
      <c r="K849" s="21" t="str">
        <v/>
      </c>
      <c r="L849" s="23" t="str">
        <f t="shared" si="78"/>
        <v/>
      </c>
      <c r="M849" s="24" t="str">
        <f t="shared" si="79"/>
        <v/>
      </c>
      <c r="N849" s="15" t="str">
        <f t="shared" si="80"/>
        <v/>
      </c>
      <c r="O849" s="23" t="str">
        <f t="shared" si="81"/>
        <v/>
      </c>
      <c r="P849" s="23" t="str">
        <f>IF(B849="","",
IF(NOT(ISNUMBER(H849)),"Vắng",
IF(C849=1,IF(INDEX(Source!$A$1:$Q$1000,MATCH('Chi tiết'!B849,Source!$B$1:$B$1000,0),16)&lt;'Báo cáo'!$C$5,"Đi làm","Chốt trễ"),
IF(AND(C849=2,O849="Chốt trễ"),IF(INDEX(Source!$A$1:$Q$1000,MATCH('Chi tiết'!B849,Source!$B$1:$B$1000,0)+1,16)&lt;'Báo cáo'!$C$5,"Đi làm","Chốt trễ"),
IF(AND(C849=12,O849="Đi làm"),IF(INDEX(Source!$A$1:$Q$1000,MATCH('Chi tiết'!B849,Source!$B$1:$B$1000,0)+COUNTIFS(Source!$B$1:$B$1000,B849,Source!$Q$1:$Q$1000,"Sáng"),16)&lt;'Báo cáo'!$C$5,"Đi làm","Chốt trễ"),IF(O849="Chốt trễ",IF(INDEX(Source!$A$1:$Q$1000,MATCH('Chi tiết'!B849,Source!$B$1:$B$1000,0)+1,16)&lt;'Báo cáo'!$C$5,"Đi làm","Chốt trễ"),IF(INDEX(Source!$A$1:$Q$1000,MATCH('Chi tiết'!B849,Source!$B$1:$B$1000,0)+COUNTIFS(Source!$B$1:$B$1000,B849,Source!$Q$1:$Q$1000,"Sáng"),16)&lt;'Báo cáo'!$C$5,"Đi làm","Chốt trễ")))))))</f>
        <v/>
      </c>
      <c r="Q849" s="23" t="str">
        <f t="shared" si="82"/>
        <v/>
      </c>
      <c r="R849" s="14" t="str">
        <f t="shared" si="83"/>
        <v/>
      </c>
      <c r="S849" t="str">
        <f>IF(OR(_xlfn.NUMBERVALUE(E849)&gt;='Báo cáo'!$C$6,_xlfn.NUMBERVALUE(I849)&gt;='Báo cáo'!$C$6),CONCATENATE(_xlfn.NUMBERVALUE(E849),"/",_xlfn.NUMBERVALUE(I849)),"")</f>
        <v/>
      </c>
      <c r="T849" t="str">
        <f>IF(Q849="Vắng","",IF(M849&lt;='Báo cáo'!$C$7,M849,""))</f>
        <v/>
      </c>
      <c r="U849" t="str">
        <f ca="1">IF(COUNTIFS(Source!$B$1:$B$1000,'Chi tiết'!B849,Source!$S$1:$S$1000,"Có")=0,"",INDEX(Source!$A$1:$S$1000,MATCH('Chi tiết'!B849,Source!$B$1:$B$1000,0)-1+MATCH("Có",INDIRECT("Source!S"&amp;MATCH('Chi tiết'!B849,Source!$B$1:$B$1000,0)&amp;":S"&amp;MATCH('Chi tiết'!B849,Source!$B$1:$B$1000,0)+COUNTIF(Source!$B$1:$B$1000,'Chi tiết'!B849)),0),1))</f>
        <v/>
      </c>
      <c r="V849" s="2" t="str">
        <f>IF(B847="","",IF(N849&lt;='Báo cáo'!$C$9,N849,""))</f>
        <v/>
      </c>
    </row>
    <row r="850" spans="1:22" x14ac:dyDescent="0.25">
      <c r="A850" t="str">
        <v/>
      </c>
      <c r="B850" t="str">
        <v/>
      </c>
      <c r="C850" s="21" t="str">
        <v/>
      </c>
      <c r="D850" s="21" t="str">
        <v/>
      </c>
      <c r="E850" s="21" t="str">
        <v/>
      </c>
      <c r="F850" s="21" t="str">
        <v/>
      </c>
      <c r="G850" s="21" t="str">
        <v/>
      </c>
      <c r="H850" s="21" t="str">
        <v/>
      </c>
      <c r="I850" s="21" t="str">
        <v/>
      </c>
      <c r="J850" s="21" t="str">
        <v/>
      </c>
      <c r="K850" s="21" t="str">
        <v/>
      </c>
      <c r="L850" s="23" t="str">
        <f t="shared" si="78"/>
        <v/>
      </c>
      <c r="M850" s="24" t="str">
        <f t="shared" si="79"/>
        <v/>
      </c>
      <c r="N850" s="15" t="str">
        <f t="shared" si="80"/>
        <v/>
      </c>
      <c r="O850" s="23" t="str">
        <f t="shared" si="81"/>
        <v/>
      </c>
      <c r="P850" s="23" t="str">
        <f>IF(B850="","",
IF(NOT(ISNUMBER(H850)),"Vắng",
IF(C850=1,IF(INDEX(Source!$A$1:$Q$1000,MATCH('Chi tiết'!B850,Source!$B$1:$B$1000,0),16)&lt;'Báo cáo'!$C$5,"Đi làm","Chốt trễ"),
IF(AND(C850=2,O850="Chốt trễ"),IF(INDEX(Source!$A$1:$Q$1000,MATCH('Chi tiết'!B850,Source!$B$1:$B$1000,0)+1,16)&lt;'Báo cáo'!$C$5,"Đi làm","Chốt trễ"),
IF(AND(C850=12,O850="Đi làm"),IF(INDEX(Source!$A$1:$Q$1000,MATCH('Chi tiết'!B850,Source!$B$1:$B$1000,0)+COUNTIFS(Source!$B$1:$B$1000,B850,Source!$Q$1:$Q$1000,"Sáng"),16)&lt;'Báo cáo'!$C$5,"Đi làm","Chốt trễ"),IF(O850="Chốt trễ",IF(INDEX(Source!$A$1:$Q$1000,MATCH('Chi tiết'!B850,Source!$B$1:$B$1000,0)+1,16)&lt;'Báo cáo'!$C$5,"Đi làm","Chốt trễ"),IF(INDEX(Source!$A$1:$Q$1000,MATCH('Chi tiết'!B850,Source!$B$1:$B$1000,0)+COUNTIFS(Source!$B$1:$B$1000,B850,Source!$Q$1:$Q$1000,"Sáng"),16)&lt;'Báo cáo'!$C$5,"Đi làm","Chốt trễ")))))))</f>
        <v/>
      </c>
      <c r="Q850" s="23" t="str">
        <f t="shared" si="82"/>
        <v/>
      </c>
      <c r="R850" s="14" t="str">
        <f t="shared" si="83"/>
        <v/>
      </c>
      <c r="S850" t="str">
        <f>IF(OR(_xlfn.NUMBERVALUE(E850)&gt;='Báo cáo'!$C$6,_xlfn.NUMBERVALUE(I850)&gt;='Báo cáo'!$C$6),CONCATENATE(_xlfn.NUMBERVALUE(E850),"/",_xlfn.NUMBERVALUE(I850)),"")</f>
        <v/>
      </c>
      <c r="T850" t="str">
        <f>IF(Q850="Vắng","",IF(M850&lt;='Báo cáo'!$C$7,M850,""))</f>
        <v/>
      </c>
      <c r="U850" t="str">
        <f ca="1">IF(COUNTIFS(Source!$B$1:$B$1000,'Chi tiết'!B850,Source!$S$1:$S$1000,"Có")=0,"",INDEX(Source!$A$1:$S$1000,MATCH('Chi tiết'!B850,Source!$B$1:$B$1000,0)-1+MATCH("Có",INDIRECT("Source!S"&amp;MATCH('Chi tiết'!B850,Source!$B$1:$B$1000,0)&amp;":S"&amp;MATCH('Chi tiết'!B850,Source!$B$1:$B$1000,0)+COUNTIF(Source!$B$1:$B$1000,'Chi tiết'!B850)),0),1))</f>
        <v/>
      </c>
      <c r="V850" s="2" t="str">
        <f>IF(B848="","",IF(N850&lt;='Báo cáo'!$C$9,N850,""))</f>
        <v/>
      </c>
    </row>
    <row r="851" spans="1:22" x14ac:dyDescent="0.25">
      <c r="A851" t="str">
        <v/>
      </c>
      <c r="B851" t="str">
        <v/>
      </c>
      <c r="C851" s="21" t="str">
        <v/>
      </c>
      <c r="D851" s="21" t="str">
        <v/>
      </c>
      <c r="E851" s="21" t="str">
        <v/>
      </c>
      <c r="F851" s="21" t="str">
        <v/>
      </c>
      <c r="G851" s="21" t="str">
        <v/>
      </c>
      <c r="H851" s="21" t="str">
        <v/>
      </c>
      <c r="I851" s="21" t="str">
        <v/>
      </c>
      <c r="J851" s="21" t="str">
        <v/>
      </c>
      <c r="K851" s="21" t="str">
        <v/>
      </c>
      <c r="L851" s="23" t="str">
        <f t="shared" si="78"/>
        <v/>
      </c>
      <c r="M851" s="24" t="str">
        <f t="shared" si="79"/>
        <v/>
      </c>
      <c r="N851" s="15" t="str">
        <f t="shared" si="80"/>
        <v/>
      </c>
      <c r="O851" s="23" t="str">
        <f t="shared" si="81"/>
        <v/>
      </c>
      <c r="P851" s="23" t="str">
        <f>IF(B851="","",
IF(NOT(ISNUMBER(H851)),"Vắng",
IF(C851=1,IF(INDEX(Source!$A$1:$Q$1000,MATCH('Chi tiết'!B851,Source!$B$1:$B$1000,0),16)&lt;'Báo cáo'!$C$5,"Đi làm","Chốt trễ"),
IF(AND(C851=2,O851="Chốt trễ"),IF(INDEX(Source!$A$1:$Q$1000,MATCH('Chi tiết'!B851,Source!$B$1:$B$1000,0)+1,16)&lt;'Báo cáo'!$C$5,"Đi làm","Chốt trễ"),
IF(AND(C851=12,O851="Đi làm"),IF(INDEX(Source!$A$1:$Q$1000,MATCH('Chi tiết'!B851,Source!$B$1:$B$1000,0)+COUNTIFS(Source!$B$1:$B$1000,B851,Source!$Q$1:$Q$1000,"Sáng"),16)&lt;'Báo cáo'!$C$5,"Đi làm","Chốt trễ"),IF(O851="Chốt trễ",IF(INDEX(Source!$A$1:$Q$1000,MATCH('Chi tiết'!B851,Source!$B$1:$B$1000,0)+1,16)&lt;'Báo cáo'!$C$5,"Đi làm","Chốt trễ"),IF(INDEX(Source!$A$1:$Q$1000,MATCH('Chi tiết'!B851,Source!$B$1:$B$1000,0)+COUNTIFS(Source!$B$1:$B$1000,B851,Source!$Q$1:$Q$1000,"Sáng"),16)&lt;'Báo cáo'!$C$5,"Đi làm","Chốt trễ")))))))</f>
        <v/>
      </c>
      <c r="Q851" s="23" t="str">
        <f t="shared" si="82"/>
        <v/>
      </c>
      <c r="R851" s="14" t="str">
        <f t="shared" si="83"/>
        <v/>
      </c>
      <c r="S851" t="str">
        <f>IF(OR(_xlfn.NUMBERVALUE(E851)&gt;='Báo cáo'!$C$6,_xlfn.NUMBERVALUE(I851)&gt;='Báo cáo'!$C$6),CONCATENATE(_xlfn.NUMBERVALUE(E851),"/",_xlfn.NUMBERVALUE(I851)),"")</f>
        <v/>
      </c>
      <c r="T851" t="str">
        <f>IF(Q851="Vắng","",IF(M851&lt;='Báo cáo'!$C$7,M851,""))</f>
        <v/>
      </c>
      <c r="U851" t="str">
        <f ca="1">IF(COUNTIFS(Source!$B$1:$B$1000,'Chi tiết'!B851,Source!$S$1:$S$1000,"Có")=0,"",INDEX(Source!$A$1:$S$1000,MATCH('Chi tiết'!B851,Source!$B$1:$B$1000,0)-1+MATCH("Có",INDIRECT("Source!S"&amp;MATCH('Chi tiết'!B851,Source!$B$1:$B$1000,0)&amp;":S"&amp;MATCH('Chi tiết'!B851,Source!$B$1:$B$1000,0)+COUNTIF(Source!$B$1:$B$1000,'Chi tiết'!B851)),0),1))</f>
        <v/>
      </c>
      <c r="V851" s="2" t="str">
        <f>IF(B849="","",IF(N851&lt;='Báo cáo'!$C$9,N851,""))</f>
        <v/>
      </c>
    </row>
    <row r="852" spans="1:22" x14ac:dyDescent="0.25">
      <c r="A852" t="str">
        <v/>
      </c>
      <c r="B852" t="str">
        <v/>
      </c>
      <c r="C852" s="21" t="str">
        <v/>
      </c>
      <c r="D852" s="21" t="str">
        <v/>
      </c>
      <c r="E852" s="21" t="str">
        <v/>
      </c>
      <c r="F852" s="21" t="str">
        <v/>
      </c>
      <c r="G852" s="21" t="str">
        <v/>
      </c>
      <c r="H852" s="21" t="str">
        <v/>
      </c>
      <c r="I852" s="21" t="str">
        <v/>
      </c>
      <c r="J852" s="21" t="str">
        <v/>
      </c>
      <c r="K852" s="21" t="str">
        <v/>
      </c>
      <c r="L852" s="23" t="str">
        <f t="shared" si="78"/>
        <v/>
      </c>
      <c r="M852" s="24" t="str">
        <f t="shared" si="79"/>
        <v/>
      </c>
      <c r="N852" s="15" t="str">
        <f t="shared" si="80"/>
        <v/>
      </c>
      <c r="O852" s="23" t="str">
        <f t="shared" si="81"/>
        <v/>
      </c>
      <c r="P852" s="23" t="str">
        <f>IF(B852="","",
IF(NOT(ISNUMBER(H852)),"Vắng",
IF(C852=1,IF(INDEX(Source!$A$1:$Q$1000,MATCH('Chi tiết'!B852,Source!$B$1:$B$1000,0),16)&lt;'Báo cáo'!$C$5,"Đi làm","Chốt trễ"),
IF(AND(C852=2,O852="Chốt trễ"),IF(INDEX(Source!$A$1:$Q$1000,MATCH('Chi tiết'!B852,Source!$B$1:$B$1000,0)+1,16)&lt;'Báo cáo'!$C$5,"Đi làm","Chốt trễ"),
IF(AND(C852=12,O852="Đi làm"),IF(INDEX(Source!$A$1:$Q$1000,MATCH('Chi tiết'!B852,Source!$B$1:$B$1000,0)+COUNTIFS(Source!$B$1:$B$1000,B852,Source!$Q$1:$Q$1000,"Sáng"),16)&lt;'Báo cáo'!$C$5,"Đi làm","Chốt trễ"),IF(O852="Chốt trễ",IF(INDEX(Source!$A$1:$Q$1000,MATCH('Chi tiết'!B852,Source!$B$1:$B$1000,0)+1,16)&lt;'Báo cáo'!$C$5,"Đi làm","Chốt trễ"),IF(INDEX(Source!$A$1:$Q$1000,MATCH('Chi tiết'!B852,Source!$B$1:$B$1000,0)+COUNTIFS(Source!$B$1:$B$1000,B852,Source!$Q$1:$Q$1000,"Sáng"),16)&lt;'Báo cáo'!$C$5,"Đi làm","Chốt trễ")))))))</f>
        <v/>
      </c>
      <c r="Q852" s="23" t="str">
        <f t="shared" si="82"/>
        <v/>
      </c>
      <c r="R852" s="14" t="str">
        <f t="shared" si="83"/>
        <v/>
      </c>
      <c r="S852" t="str">
        <f>IF(OR(_xlfn.NUMBERVALUE(E852)&gt;='Báo cáo'!$C$6,_xlfn.NUMBERVALUE(I852)&gt;='Báo cáo'!$C$6),CONCATENATE(_xlfn.NUMBERVALUE(E852),"/",_xlfn.NUMBERVALUE(I852)),"")</f>
        <v/>
      </c>
      <c r="T852" t="str">
        <f>IF(Q852="Vắng","",IF(M852&lt;='Báo cáo'!$C$7,M852,""))</f>
        <v/>
      </c>
      <c r="U852" t="str">
        <f ca="1">IF(COUNTIFS(Source!$B$1:$B$1000,'Chi tiết'!B852,Source!$S$1:$S$1000,"Có")=0,"",INDEX(Source!$A$1:$S$1000,MATCH('Chi tiết'!B852,Source!$B$1:$B$1000,0)-1+MATCH("Có",INDIRECT("Source!S"&amp;MATCH('Chi tiết'!B852,Source!$B$1:$B$1000,0)&amp;":S"&amp;MATCH('Chi tiết'!B852,Source!$B$1:$B$1000,0)+COUNTIF(Source!$B$1:$B$1000,'Chi tiết'!B852)),0),1))</f>
        <v/>
      </c>
      <c r="V852" s="2" t="str">
        <f>IF(B850="","",IF(N852&lt;='Báo cáo'!$C$9,N852,""))</f>
        <v/>
      </c>
    </row>
    <row r="853" spans="1:22" x14ac:dyDescent="0.25">
      <c r="A853" t="str">
        <v/>
      </c>
      <c r="B853" t="str">
        <v/>
      </c>
      <c r="C853" s="21" t="str">
        <v/>
      </c>
      <c r="D853" s="21" t="str">
        <v/>
      </c>
      <c r="E853" s="21" t="str">
        <v/>
      </c>
      <c r="F853" s="21" t="str">
        <v/>
      </c>
      <c r="G853" s="21" t="str">
        <v/>
      </c>
      <c r="H853" s="21" t="str">
        <v/>
      </c>
      <c r="I853" s="21" t="str">
        <v/>
      </c>
      <c r="J853" s="21" t="str">
        <v/>
      </c>
      <c r="K853" s="21" t="str">
        <v/>
      </c>
      <c r="L853" s="23" t="str">
        <f t="shared" si="78"/>
        <v/>
      </c>
      <c r="M853" s="24" t="str">
        <f t="shared" si="79"/>
        <v/>
      </c>
      <c r="N853" s="15" t="str">
        <f t="shared" si="80"/>
        <v/>
      </c>
      <c r="O853" s="23" t="str">
        <f t="shared" si="81"/>
        <v/>
      </c>
      <c r="P853" s="23" t="str">
        <f>IF(B853="","",
IF(NOT(ISNUMBER(H853)),"Vắng",
IF(C853=1,IF(INDEX(Source!$A$1:$Q$1000,MATCH('Chi tiết'!B853,Source!$B$1:$B$1000,0),16)&lt;'Báo cáo'!$C$5,"Đi làm","Chốt trễ"),
IF(AND(C853=2,O853="Chốt trễ"),IF(INDEX(Source!$A$1:$Q$1000,MATCH('Chi tiết'!B853,Source!$B$1:$B$1000,0)+1,16)&lt;'Báo cáo'!$C$5,"Đi làm","Chốt trễ"),
IF(AND(C853=12,O853="Đi làm"),IF(INDEX(Source!$A$1:$Q$1000,MATCH('Chi tiết'!B853,Source!$B$1:$B$1000,0)+COUNTIFS(Source!$B$1:$B$1000,B853,Source!$Q$1:$Q$1000,"Sáng"),16)&lt;'Báo cáo'!$C$5,"Đi làm","Chốt trễ"),IF(O853="Chốt trễ",IF(INDEX(Source!$A$1:$Q$1000,MATCH('Chi tiết'!B853,Source!$B$1:$B$1000,0)+1,16)&lt;'Báo cáo'!$C$5,"Đi làm","Chốt trễ"),IF(INDEX(Source!$A$1:$Q$1000,MATCH('Chi tiết'!B853,Source!$B$1:$B$1000,0)+COUNTIFS(Source!$B$1:$B$1000,B853,Source!$Q$1:$Q$1000,"Sáng"),16)&lt;'Báo cáo'!$C$5,"Đi làm","Chốt trễ")))))))</f>
        <v/>
      </c>
      <c r="Q853" s="23" t="str">
        <f t="shared" si="82"/>
        <v/>
      </c>
      <c r="R853" s="14" t="str">
        <f t="shared" si="83"/>
        <v/>
      </c>
      <c r="S853" t="str">
        <f>IF(OR(_xlfn.NUMBERVALUE(E853)&gt;='Báo cáo'!$C$6,_xlfn.NUMBERVALUE(I853)&gt;='Báo cáo'!$C$6),CONCATENATE(_xlfn.NUMBERVALUE(E853),"/",_xlfn.NUMBERVALUE(I853)),"")</f>
        <v/>
      </c>
      <c r="T853" t="str">
        <f>IF(Q853="Vắng","",IF(M853&lt;='Báo cáo'!$C$7,M853,""))</f>
        <v/>
      </c>
      <c r="U853" t="str">
        <f ca="1">IF(COUNTIFS(Source!$B$1:$B$1000,'Chi tiết'!B853,Source!$S$1:$S$1000,"Có")=0,"",INDEX(Source!$A$1:$S$1000,MATCH('Chi tiết'!B853,Source!$B$1:$B$1000,0)-1+MATCH("Có",INDIRECT("Source!S"&amp;MATCH('Chi tiết'!B853,Source!$B$1:$B$1000,0)&amp;":S"&amp;MATCH('Chi tiết'!B853,Source!$B$1:$B$1000,0)+COUNTIF(Source!$B$1:$B$1000,'Chi tiết'!B853)),0),1))</f>
        <v/>
      </c>
      <c r="V853" s="2" t="str">
        <f>IF(B851="","",IF(N853&lt;='Báo cáo'!$C$9,N853,""))</f>
        <v/>
      </c>
    </row>
    <row r="854" spans="1:22" x14ac:dyDescent="0.25">
      <c r="A854" t="str">
        <v/>
      </c>
      <c r="B854" t="str">
        <v/>
      </c>
      <c r="C854" s="21" t="str">
        <v/>
      </c>
      <c r="D854" s="21" t="str">
        <v/>
      </c>
      <c r="E854" s="21" t="str">
        <v/>
      </c>
      <c r="F854" s="21" t="str">
        <v/>
      </c>
      <c r="G854" s="21" t="str">
        <v/>
      </c>
      <c r="H854" s="21" t="str">
        <v/>
      </c>
      <c r="I854" s="21" t="str">
        <v/>
      </c>
      <c r="J854" s="21" t="str">
        <v/>
      </c>
      <c r="K854" s="21" t="str">
        <v/>
      </c>
      <c r="L854" s="23" t="str">
        <f t="shared" si="78"/>
        <v/>
      </c>
      <c r="M854" s="24" t="str">
        <f t="shared" si="79"/>
        <v/>
      </c>
      <c r="N854" s="15" t="str">
        <f t="shared" si="80"/>
        <v/>
      </c>
      <c r="O854" s="23" t="str">
        <f t="shared" si="81"/>
        <v/>
      </c>
      <c r="P854" s="23" t="str">
        <f>IF(B854="","",
IF(NOT(ISNUMBER(H854)),"Vắng",
IF(C854=1,IF(INDEX(Source!$A$1:$Q$1000,MATCH('Chi tiết'!B854,Source!$B$1:$B$1000,0),16)&lt;'Báo cáo'!$C$5,"Đi làm","Chốt trễ"),
IF(AND(C854=2,O854="Chốt trễ"),IF(INDEX(Source!$A$1:$Q$1000,MATCH('Chi tiết'!B854,Source!$B$1:$B$1000,0)+1,16)&lt;'Báo cáo'!$C$5,"Đi làm","Chốt trễ"),
IF(AND(C854=12,O854="Đi làm"),IF(INDEX(Source!$A$1:$Q$1000,MATCH('Chi tiết'!B854,Source!$B$1:$B$1000,0)+COUNTIFS(Source!$B$1:$B$1000,B854,Source!$Q$1:$Q$1000,"Sáng"),16)&lt;'Báo cáo'!$C$5,"Đi làm","Chốt trễ"),IF(O854="Chốt trễ",IF(INDEX(Source!$A$1:$Q$1000,MATCH('Chi tiết'!B854,Source!$B$1:$B$1000,0)+1,16)&lt;'Báo cáo'!$C$5,"Đi làm","Chốt trễ"),IF(INDEX(Source!$A$1:$Q$1000,MATCH('Chi tiết'!B854,Source!$B$1:$B$1000,0)+COUNTIFS(Source!$B$1:$B$1000,B854,Source!$Q$1:$Q$1000,"Sáng"),16)&lt;'Báo cáo'!$C$5,"Đi làm","Chốt trễ")))))))</f>
        <v/>
      </c>
      <c r="Q854" s="23" t="str">
        <f t="shared" si="82"/>
        <v/>
      </c>
      <c r="R854" s="14" t="str">
        <f t="shared" si="83"/>
        <v/>
      </c>
      <c r="S854" t="str">
        <f>IF(OR(_xlfn.NUMBERVALUE(E854)&gt;='Báo cáo'!$C$6,_xlfn.NUMBERVALUE(I854)&gt;='Báo cáo'!$C$6),CONCATENATE(_xlfn.NUMBERVALUE(E854),"/",_xlfn.NUMBERVALUE(I854)),"")</f>
        <v/>
      </c>
      <c r="T854" t="str">
        <f>IF(Q854="Vắng","",IF(M854&lt;='Báo cáo'!$C$7,M854,""))</f>
        <v/>
      </c>
      <c r="U854" t="str">
        <f ca="1">IF(COUNTIFS(Source!$B$1:$B$1000,'Chi tiết'!B854,Source!$S$1:$S$1000,"Có")=0,"",INDEX(Source!$A$1:$S$1000,MATCH('Chi tiết'!B854,Source!$B$1:$B$1000,0)-1+MATCH("Có",INDIRECT("Source!S"&amp;MATCH('Chi tiết'!B854,Source!$B$1:$B$1000,0)&amp;":S"&amp;MATCH('Chi tiết'!B854,Source!$B$1:$B$1000,0)+COUNTIF(Source!$B$1:$B$1000,'Chi tiết'!B854)),0),1))</f>
        <v/>
      </c>
      <c r="V854" s="2" t="str">
        <f>IF(B852="","",IF(N854&lt;='Báo cáo'!$C$9,N854,""))</f>
        <v/>
      </c>
    </row>
    <row r="855" spans="1:22" x14ac:dyDescent="0.25">
      <c r="A855" t="str">
        <v/>
      </c>
      <c r="B855" t="str">
        <v/>
      </c>
      <c r="C855" s="21" t="str">
        <v/>
      </c>
      <c r="D855" s="21" t="str">
        <v/>
      </c>
      <c r="E855" s="21" t="str">
        <v/>
      </c>
      <c r="F855" s="21" t="str">
        <v/>
      </c>
      <c r="G855" s="21" t="str">
        <v/>
      </c>
      <c r="H855" s="21" t="str">
        <v/>
      </c>
      <c r="I855" s="21" t="str">
        <v/>
      </c>
      <c r="J855" s="21" t="str">
        <v/>
      </c>
      <c r="K855" s="21" t="str">
        <v/>
      </c>
      <c r="L855" s="23" t="str">
        <f t="shared" si="78"/>
        <v/>
      </c>
      <c r="M855" s="24" t="str">
        <f t="shared" si="79"/>
        <v/>
      </c>
      <c r="N855" s="15" t="str">
        <f t="shared" si="80"/>
        <v/>
      </c>
      <c r="O855" s="23" t="str">
        <f t="shared" si="81"/>
        <v/>
      </c>
      <c r="P855" s="23" t="str">
        <f>IF(B855="","",
IF(NOT(ISNUMBER(H855)),"Vắng",
IF(C855=1,IF(INDEX(Source!$A$1:$Q$1000,MATCH('Chi tiết'!B855,Source!$B$1:$B$1000,0),16)&lt;'Báo cáo'!$C$5,"Đi làm","Chốt trễ"),
IF(AND(C855=2,O855="Chốt trễ"),IF(INDEX(Source!$A$1:$Q$1000,MATCH('Chi tiết'!B855,Source!$B$1:$B$1000,0)+1,16)&lt;'Báo cáo'!$C$5,"Đi làm","Chốt trễ"),
IF(AND(C855=12,O855="Đi làm"),IF(INDEX(Source!$A$1:$Q$1000,MATCH('Chi tiết'!B855,Source!$B$1:$B$1000,0)+COUNTIFS(Source!$B$1:$B$1000,B855,Source!$Q$1:$Q$1000,"Sáng"),16)&lt;'Báo cáo'!$C$5,"Đi làm","Chốt trễ"),IF(O855="Chốt trễ",IF(INDEX(Source!$A$1:$Q$1000,MATCH('Chi tiết'!B855,Source!$B$1:$B$1000,0)+1,16)&lt;'Báo cáo'!$C$5,"Đi làm","Chốt trễ"),IF(INDEX(Source!$A$1:$Q$1000,MATCH('Chi tiết'!B855,Source!$B$1:$B$1000,0)+COUNTIFS(Source!$B$1:$B$1000,B855,Source!$Q$1:$Q$1000,"Sáng"),16)&lt;'Báo cáo'!$C$5,"Đi làm","Chốt trễ")))))))</f>
        <v/>
      </c>
      <c r="Q855" s="23" t="str">
        <f t="shared" si="82"/>
        <v/>
      </c>
      <c r="R855" s="14" t="str">
        <f t="shared" si="83"/>
        <v/>
      </c>
      <c r="S855" t="str">
        <f>IF(OR(_xlfn.NUMBERVALUE(E855)&gt;='Báo cáo'!$C$6,_xlfn.NUMBERVALUE(I855)&gt;='Báo cáo'!$C$6),CONCATENATE(_xlfn.NUMBERVALUE(E855),"/",_xlfn.NUMBERVALUE(I855)),"")</f>
        <v/>
      </c>
      <c r="T855" t="str">
        <f>IF(Q855="Vắng","",IF(M855&lt;='Báo cáo'!$C$7,M855,""))</f>
        <v/>
      </c>
      <c r="U855" t="str">
        <f ca="1">IF(COUNTIFS(Source!$B$1:$B$1000,'Chi tiết'!B855,Source!$S$1:$S$1000,"Có")=0,"",INDEX(Source!$A$1:$S$1000,MATCH('Chi tiết'!B855,Source!$B$1:$B$1000,0)-1+MATCH("Có",INDIRECT("Source!S"&amp;MATCH('Chi tiết'!B855,Source!$B$1:$B$1000,0)&amp;":S"&amp;MATCH('Chi tiết'!B855,Source!$B$1:$B$1000,0)+COUNTIF(Source!$B$1:$B$1000,'Chi tiết'!B855)),0),1))</f>
        <v/>
      </c>
      <c r="V855" s="2" t="str">
        <f>IF(B853="","",IF(N855&lt;='Báo cáo'!$C$9,N855,""))</f>
        <v/>
      </c>
    </row>
    <row r="856" spans="1:22" x14ac:dyDescent="0.25">
      <c r="A856" t="str">
        <v/>
      </c>
      <c r="B856" t="str">
        <v/>
      </c>
      <c r="C856" s="21" t="str">
        <v/>
      </c>
      <c r="D856" s="21" t="str">
        <v/>
      </c>
      <c r="E856" s="21" t="str">
        <v/>
      </c>
      <c r="F856" s="21" t="str">
        <v/>
      </c>
      <c r="G856" s="21" t="str">
        <v/>
      </c>
      <c r="H856" s="21" t="str">
        <v/>
      </c>
      <c r="I856" s="21" t="str">
        <v/>
      </c>
      <c r="J856" s="21" t="str">
        <v/>
      </c>
      <c r="K856" s="21" t="str">
        <v/>
      </c>
      <c r="L856" s="23" t="str">
        <f t="shared" si="78"/>
        <v/>
      </c>
      <c r="M856" s="24" t="str">
        <f t="shared" si="79"/>
        <v/>
      </c>
      <c r="N856" s="15" t="str">
        <f t="shared" si="80"/>
        <v/>
      </c>
      <c r="O856" s="23" t="str">
        <f t="shared" si="81"/>
        <v/>
      </c>
      <c r="P856" s="23" t="str">
        <f>IF(B856="","",
IF(NOT(ISNUMBER(H856)),"Vắng",
IF(C856=1,IF(INDEX(Source!$A$1:$Q$1000,MATCH('Chi tiết'!B856,Source!$B$1:$B$1000,0),16)&lt;'Báo cáo'!$C$5,"Đi làm","Chốt trễ"),
IF(AND(C856=2,O856="Chốt trễ"),IF(INDEX(Source!$A$1:$Q$1000,MATCH('Chi tiết'!B856,Source!$B$1:$B$1000,0)+1,16)&lt;'Báo cáo'!$C$5,"Đi làm","Chốt trễ"),
IF(AND(C856=12,O856="Đi làm"),IF(INDEX(Source!$A$1:$Q$1000,MATCH('Chi tiết'!B856,Source!$B$1:$B$1000,0)+COUNTIFS(Source!$B$1:$B$1000,B856,Source!$Q$1:$Q$1000,"Sáng"),16)&lt;'Báo cáo'!$C$5,"Đi làm","Chốt trễ"),IF(O856="Chốt trễ",IF(INDEX(Source!$A$1:$Q$1000,MATCH('Chi tiết'!B856,Source!$B$1:$B$1000,0)+1,16)&lt;'Báo cáo'!$C$5,"Đi làm","Chốt trễ"),IF(INDEX(Source!$A$1:$Q$1000,MATCH('Chi tiết'!B856,Source!$B$1:$B$1000,0)+COUNTIFS(Source!$B$1:$B$1000,B856,Source!$Q$1:$Q$1000,"Sáng"),16)&lt;'Báo cáo'!$C$5,"Đi làm","Chốt trễ")))))))</f>
        <v/>
      </c>
      <c r="Q856" s="23" t="str">
        <f t="shared" si="82"/>
        <v/>
      </c>
      <c r="R856" s="14" t="str">
        <f t="shared" si="83"/>
        <v/>
      </c>
      <c r="S856" t="str">
        <f>IF(OR(_xlfn.NUMBERVALUE(E856)&gt;='Báo cáo'!$C$6,_xlfn.NUMBERVALUE(I856)&gt;='Báo cáo'!$C$6),CONCATENATE(_xlfn.NUMBERVALUE(E856),"/",_xlfn.NUMBERVALUE(I856)),"")</f>
        <v/>
      </c>
      <c r="T856" t="str">
        <f>IF(Q856="Vắng","",IF(M856&lt;='Báo cáo'!$C$7,M856,""))</f>
        <v/>
      </c>
      <c r="U856" t="str">
        <f ca="1">IF(COUNTIFS(Source!$B$1:$B$1000,'Chi tiết'!B856,Source!$S$1:$S$1000,"Có")=0,"",INDEX(Source!$A$1:$S$1000,MATCH('Chi tiết'!B856,Source!$B$1:$B$1000,0)-1+MATCH("Có",INDIRECT("Source!S"&amp;MATCH('Chi tiết'!B856,Source!$B$1:$B$1000,0)&amp;":S"&amp;MATCH('Chi tiết'!B856,Source!$B$1:$B$1000,0)+COUNTIF(Source!$B$1:$B$1000,'Chi tiết'!B856)),0),1))</f>
        <v/>
      </c>
      <c r="V856" s="2" t="str">
        <f>IF(B854="","",IF(N856&lt;='Báo cáo'!$C$9,N856,""))</f>
        <v/>
      </c>
    </row>
    <row r="857" spans="1:22" x14ac:dyDescent="0.25">
      <c r="A857" t="str">
        <v/>
      </c>
      <c r="B857" t="str">
        <v/>
      </c>
      <c r="C857" s="21" t="str">
        <v/>
      </c>
      <c r="D857" s="21" t="str">
        <v/>
      </c>
      <c r="E857" s="21" t="str">
        <v/>
      </c>
      <c r="F857" s="21" t="str">
        <v/>
      </c>
      <c r="G857" s="21" t="str">
        <v/>
      </c>
      <c r="H857" s="21" t="str">
        <v/>
      </c>
      <c r="I857" s="21" t="str">
        <v/>
      </c>
      <c r="J857" s="21" t="str">
        <v/>
      </c>
      <c r="K857" s="21" t="str">
        <v/>
      </c>
      <c r="L857" s="23" t="str">
        <f t="shared" si="78"/>
        <v/>
      </c>
      <c r="M857" s="24" t="str">
        <f t="shared" si="79"/>
        <v/>
      </c>
      <c r="N857" s="15" t="str">
        <f t="shared" si="80"/>
        <v/>
      </c>
      <c r="O857" s="23" t="str">
        <f t="shared" si="81"/>
        <v/>
      </c>
      <c r="P857" s="23" t="str">
        <f>IF(B857="","",
IF(NOT(ISNUMBER(H857)),"Vắng",
IF(C857=1,IF(INDEX(Source!$A$1:$Q$1000,MATCH('Chi tiết'!B857,Source!$B$1:$B$1000,0),16)&lt;'Báo cáo'!$C$5,"Đi làm","Chốt trễ"),
IF(AND(C857=2,O857="Chốt trễ"),IF(INDEX(Source!$A$1:$Q$1000,MATCH('Chi tiết'!B857,Source!$B$1:$B$1000,0)+1,16)&lt;'Báo cáo'!$C$5,"Đi làm","Chốt trễ"),
IF(AND(C857=12,O857="Đi làm"),IF(INDEX(Source!$A$1:$Q$1000,MATCH('Chi tiết'!B857,Source!$B$1:$B$1000,0)+COUNTIFS(Source!$B$1:$B$1000,B857,Source!$Q$1:$Q$1000,"Sáng"),16)&lt;'Báo cáo'!$C$5,"Đi làm","Chốt trễ"),IF(O857="Chốt trễ",IF(INDEX(Source!$A$1:$Q$1000,MATCH('Chi tiết'!B857,Source!$B$1:$B$1000,0)+1,16)&lt;'Báo cáo'!$C$5,"Đi làm","Chốt trễ"),IF(INDEX(Source!$A$1:$Q$1000,MATCH('Chi tiết'!B857,Source!$B$1:$B$1000,0)+COUNTIFS(Source!$B$1:$B$1000,B857,Source!$Q$1:$Q$1000,"Sáng"),16)&lt;'Báo cáo'!$C$5,"Đi làm","Chốt trễ")))))))</f>
        <v/>
      </c>
      <c r="Q857" s="23" t="str">
        <f t="shared" si="82"/>
        <v/>
      </c>
      <c r="R857" s="14" t="str">
        <f t="shared" si="83"/>
        <v/>
      </c>
      <c r="S857" t="str">
        <f>IF(OR(_xlfn.NUMBERVALUE(E857)&gt;='Báo cáo'!$C$6,_xlfn.NUMBERVALUE(I857)&gt;='Báo cáo'!$C$6),CONCATENATE(_xlfn.NUMBERVALUE(E857),"/",_xlfn.NUMBERVALUE(I857)),"")</f>
        <v/>
      </c>
      <c r="T857" t="str">
        <f>IF(Q857="Vắng","",IF(M857&lt;='Báo cáo'!$C$7,M857,""))</f>
        <v/>
      </c>
      <c r="U857" t="str">
        <f ca="1">IF(COUNTIFS(Source!$B$1:$B$1000,'Chi tiết'!B857,Source!$S$1:$S$1000,"Có")=0,"",INDEX(Source!$A$1:$S$1000,MATCH('Chi tiết'!B857,Source!$B$1:$B$1000,0)-1+MATCH("Có",INDIRECT("Source!S"&amp;MATCH('Chi tiết'!B857,Source!$B$1:$B$1000,0)&amp;":S"&amp;MATCH('Chi tiết'!B857,Source!$B$1:$B$1000,0)+COUNTIF(Source!$B$1:$B$1000,'Chi tiết'!B857)),0),1))</f>
        <v/>
      </c>
      <c r="V857" s="2" t="str">
        <f>IF(B855="","",IF(N857&lt;='Báo cáo'!$C$9,N857,""))</f>
        <v/>
      </c>
    </row>
    <row r="858" spans="1:22" x14ac:dyDescent="0.25">
      <c r="A858" t="str">
        <v/>
      </c>
      <c r="B858" t="str">
        <v/>
      </c>
      <c r="C858" s="21" t="str">
        <v/>
      </c>
      <c r="D858" s="21" t="str">
        <v/>
      </c>
      <c r="E858" s="21" t="str">
        <v/>
      </c>
      <c r="F858" s="21" t="str">
        <v/>
      </c>
      <c r="G858" s="21" t="str">
        <v/>
      </c>
      <c r="H858" s="21" t="str">
        <v/>
      </c>
      <c r="I858" s="21" t="str">
        <v/>
      </c>
      <c r="J858" s="21" t="str">
        <v/>
      </c>
      <c r="K858" s="21" t="str">
        <v/>
      </c>
      <c r="L858" s="23" t="str">
        <f t="shared" si="78"/>
        <v/>
      </c>
      <c r="M858" s="24" t="str">
        <f t="shared" si="79"/>
        <v/>
      </c>
      <c r="N858" s="15" t="str">
        <f t="shared" si="80"/>
        <v/>
      </c>
      <c r="O858" s="23" t="str">
        <f t="shared" si="81"/>
        <v/>
      </c>
      <c r="P858" s="23" t="str">
        <f>IF(B858="","",
IF(NOT(ISNUMBER(H858)),"Vắng",
IF(C858=1,IF(INDEX(Source!$A$1:$Q$1000,MATCH('Chi tiết'!B858,Source!$B$1:$B$1000,0),16)&lt;'Báo cáo'!$C$5,"Đi làm","Chốt trễ"),
IF(AND(C858=2,O858="Chốt trễ"),IF(INDEX(Source!$A$1:$Q$1000,MATCH('Chi tiết'!B858,Source!$B$1:$B$1000,0)+1,16)&lt;'Báo cáo'!$C$5,"Đi làm","Chốt trễ"),
IF(AND(C858=12,O858="Đi làm"),IF(INDEX(Source!$A$1:$Q$1000,MATCH('Chi tiết'!B858,Source!$B$1:$B$1000,0)+COUNTIFS(Source!$B$1:$B$1000,B858,Source!$Q$1:$Q$1000,"Sáng"),16)&lt;'Báo cáo'!$C$5,"Đi làm","Chốt trễ"),IF(O858="Chốt trễ",IF(INDEX(Source!$A$1:$Q$1000,MATCH('Chi tiết'!B858,Source!$B$1:$B$1000,0)+1,16)&lt;'Báo cáo'!$C$5,"Đi làm","Chốt trễ"),IF(INDEX(Source!$A$1:$Q$1000,MATCH('Chi tiết'!B858,Source!$B$1:$B$1000,0)+COUNTIFS(Source!$B$1:$B$1000,B858,Source!$Q$1:$Q$1000,"Sáng"),16)&lt;'Báo cáo'!$C$5,"Đi làm","Chốt trễ")))))))</f>
        <v/>
      </c>
      <c r="Q858" s="23" t="str">
        <f t="shared" si="82"/>
        <v/>
      </c>
      <c r="R858" s="14" t="str">
        <f t="shared" si="83"/>
        <v/>
      </c>
      <c r="S858" t="str">
        <f>IF(OR(_xlfn.NUMBERVALUE(E858)&gt;='Báo cáo'!$C$6,_xlfn.NUMBERVALUE(I858)&gt;='Báo cáo'!$C$6),CONCATENATE(_xlfn.NUMBERVALUE(E858),"/",_xlfn.NUMBERVALUE(I858)),"")</f>
        <v/>
      </c>
      <c r="T858" t="str">
        <f>IF(Q858="Vắng","",IF(M858&lt;='Báo cáo'!$C$7,M858,""))</f>
        <v/>
      </c>
      <c r="U858" t="str">
        <f ca="1">IF(COUNTIFS(Source!$B$1:$B$1000,'Chi tiết'!B858,Source!$S$1:$S$1000,"Có")=0,"",INDEX(Source!$A$1:$S$1000,MATCH('Chi tiết'!B858,Source!$B$1:$B$1000,0)-1+MATCH("Có",INDIRECT("Source!S"&amp;MATCH('Chi tiết'!B858,Source!$B$1:$B$1000,0)&amp;":S"&amp;MATCH('Chi tiết'!B858,Source!$B$1:$B$1000,0)+COUNTIF(Source!$B$1:$B$1000,'Chi tiết'!B858)),0),1))</f>
        <v/>
      </c>
      <c r="V858" s="2" t="str">
        <f>IF(B856="","",IF(N858&lt;='Báo cáo'!$C$9,N858,""))</f>
        <v/>
      </c>
    </row>
    <row r="859" spans="1:22" x14ac:dyDescent="0.25">
      <c r="A859" t="str">
        <v/>
      </c>
      <c r="B859" t="str">
        <v/>
      </c>
      <c r="C859" s="21" t="str">
        <v/>
      </c>
      <c r="D859" s="21" t="str">
        <v/>
      </c>
      <c r="E859" s="21" t="str">
        <v/>
      </c>
      <c r="F859" s="21" t="str">
        <v/>
      </c>
      <c r="G859" s="21" t="str">
        <v/>
      </c>
      <c r="H859" s="21" t="str">
        <v/>
      </c>
      <c r="I859" s="21" t="str">
        <v/>
      </c>
      <c r="J859" s="21" t="str">
        <v/>
      </c>
      <c r="K859" s="21" t="str">
        <v/>
      </c>
      <c r="L859" s="23" t="str">
        <f t="shared" si="78"/>
        <v/>
      </c>
      <c r="M859" s="24" t="str">
        <f t="shared" si="79"/>
        <v/>
      </c>
      <c r="N859" s="15" t="str">
        <f t="shared" si="80"/>
        <v/>
      </c>
      <c r="O859" s="23" t="str">
        <f t="shared" si="81"/>
        <v/>
      </c>
      <c r="P859" s="23" t="str">
        <f>IF(B859="","",
IF(NOT(ISNUMBER(H859)),"Vắng",
IF(C859=1,IF(INDEX(Source!$A$1:$Q$1000,MATCH('Chi tiết'!B859,Source!$B$1:$B$1000,0),16)&lt;'Báo cáo'!$C$5,"Đi làm","Chốt trễ"),
IF(AND(C859=2,O859="Chốt trễ"),IF(INDEX(Source!$A$1:$Q$1000,MATCH('Chi tiết'!B859,Source!$B$1:$B$1000,0)+1,16)&lt;'Báo cáo'!$C$5,"Đi làm","Chốt trễ"),
IF(AND(C859=12,O859="Đi làm"),IF(INDEX(Source!$A$1:$Q$1000,MATCH('Chi tiết'!B859,Source!$B$1:$B$1000,0)+COUNTIFS(Source!$B$1:$B$1000,B859,Source!$Q$1:$Q$1000,"Sáng"),16)&lt;'Báo cáo'!$C$5,"Đi làm","Chốt trễ"),IF(O859="Chốt trễ",IF(INDEX(Source!$A$1:$Q$1000,MATCH('Chi tiết'!B859,Source!$B$1:$B$1000,0)+1,16)&lt;'Báo cáo'!$C$5,"Đi làm","Chốt trễ"),IF(INDEX(Source!$A$1:$Q$1000,MATCH('Chi tiết'!B859,Source!$B$1:$B$1000,0)+COUNTIFS(Source!$B$1:$B$1000,B859,Source!$Q$1:$Q$1000,"Sáng"),16)&lt;'Báo cáo'!$C$5,"Đi làm","Chốt trễ")))))))</f>
        <v/>
      </c>
      <c r="Q859" s="23" t="str">
        <f t="shared" si="82"/>
        <v/>
      </c>
      <c r="R859" s="14" t="str">
        <f t="shared" si="83"/>
        <v/>
      </c>
      <c r="S859" t="str">
        <f>IF(OR(_xlfn.NUMBERVALUE(E859)&gt;='Báo cáo'!$C$6,_xlfn.NUMBERVALUE(I859)&gt;='Báo cáo'!$C$6),CONCATENATE(_xlfn.NUMBERVALUE(E859),"/",_xlfn.NUMBERVALUE(I859)),"")</f>
        <v/>
      </c>
      <c r="T859" t="str">
        <f>IF(Q859="Vắng","",IF(M859&lt;='Báo cáo'!$C$7,M859,""))</f>
        <v/>
      </c>
      <c r="U859" t="str">
        <f ca="1">IF(COUNTIFS(Source!$B$1:$B$1000,'Chi tiết'!B859,Source!$S$1:$S$1000,"Có")=0,"",INDEX(Source!$A$1:$S$1000,MATCH('Chi tiết'!B859,Source!$B$1:$B$1000,0)-1+MATCH("Có",INDIRECT("Source!S"&amp;MATCH('Chi tiết'!B859,Source!$B$1:$B$1000,0)&amp;":S"&amp;MATCH('Chi tiết'!B859,Source!$B$1:$B$1000,0)+COUNTIF(Source!$B$1:$B$1000,'Chi tiết'!B859)),0),1))</f>
        <v/>
      </c>
      <c r="V859" s="2" t="str">
        <f>IF(B857="","",IF(N859&lt;='Báo cáo'!$C$9,N859,""))</f>
        <v/>
      </c>
    </row>
    <row r="860" spans="1:22" x14ac:dyDescent="0.25">
      <c r="A860" t="str">
        <v/>
      </c>
      <c r="B860" t="str">
        <v/>
      </c>
      <c r="C860" s="21" t="str">
        <v/>
      </c>
      <c r="D860" s="21" t="str">
        <v/>
      </c>
      <c r="E860" s="21" t="str">
        <v/>
      </c>
      <c r="F860" s="21" t="str">
        <v/>
      </c>
      <c r="G860" s="21" t="str">
        <v/>
      </c>
      <c r="H860" s="21" t="str">
        <v/>
      </c>
      <c r="I860" s="21" t="str">
        <v/>
      </c>
      <c r="J860" s="21" t="str">
        <v/>
      </c>
      <c r="K860" s="21" t="str">
        <v/>
      </c>
      <c r="L860" s="23" t="str">
        <f t="shared" si="78"/>
        <v/>
      </c>
      <c r="M860" s="24" t="str">
        <f t="shared" si="79"/>
        <v/>
      </c>
      <c r="N860" s="15" t="str">
        <f t="shared" si="80"/>
        <v/>
      </c>
      <c r="O860" s="23" t="str">
        <f t="shared" si="81"/>
        <v/>
      </c>
      <c r="P860" s="23" t="str">
        <f>IF(B860="","",
IF(NOT(ISNUMBER(H860)),"Vắng",
IF(C860=1,IF(INDEX(Source!$A$1:$Q$1000,MATCH('Chi tiết'!B860,Source!$B$1:$B$1000,0),16)&lt;'Báo cáo'!$C$5,"Đi làm","Chốt trễ"),
IF(AND(C860=2,O860="Chốt trễ"),IF(INDEX(Source!$A$1:$Q$1000,MATCH('Chi tiết'!B860,Source!$B$1:$B$1000,0)+1,16)&lt;'Báo cáo'!$C$5,"Đi làm","Chốt trễ"),
IF(AND(C860=12,O860="Đi làm"),IF(INDEX(Source!$A$1:$Q$1000,MATCH('Chi tiết'!B860,Source!$B$1:$B$1000,0)+COUNTIFS(Source!$B$1:$B$1000,B860,Source!$Q$1:$Q$1000,"Sáng"),16)&lt;'Báo cáo'!$C$5,"Đi làm","Chốt trễ"),IF(O860="Chốt trễ",IF(INDEX(Source!$A$1:$Q$1000,MATCH('Chi tiết'!B860,Source!$B$1:$B$1000,0)+1,16)&lt;'Báo cáo'!$C$5,"Đi làm","Chốt trễ"),IF(INDEX(Source!$A$1:$Q$1000,MATCH('Chi tiết'!B860,Source!$B$1:$B$1000,0)+COUNTIFS(Source!$B$1:$B$1000,B860,Source!$Q$1:$Q$1000,"Sáng"),16)&lt;'Báo cáo'!$C$5,"Đi làm","Chốt trễ")))))))</f>
        <v/>
      </c>
      <c r="Q860" s="23" t="str">
        <f t="shared" si="82"/>
        <v/>
      </c>
      <c r="R860" s="14" t="str">
        <f t="shared" si="83"/>
        <v/>
      </c>
      <c r="S860" t="str">
        <f>IF(OR(_xlfn.NUMBERVALUE(E860)&gt;='Báo cáo'!$C$6,_xlfn.NUMBERVALUE(I860)&gt;='Báo cáo'!$C$6),CONCATENATE(_xlfn.NUMBERVALUE(E860),"/",_xlfn.NUMBERVALUE(I860)),"")</f>
        <v/>
      </c>
      <c r="T860" t="str">
        <f>IF(Q860="Vắng","",IF(M860&lt;='Báo cáo'!$C$7,M860,""))</f>
        <v/>
      </c>
      <c r="U860" t="str">
        <f ca="1">IF(COUNTIFS(Source!$B$1:$B$1000,'Chi tiết'!B860,Source!$S$1:$S$1000,"Có")=0,"",INDEX(Source!$A$1:$S$1000,MATCH('Chi tiết'!B860,Source!$B$1:$B$1000,0)-1+MATCH("Có",INDIRECT("Source!S"&amp;MATCH('Chi tiết'!B860,Source!$B$1:$B$1000,0)&amp;":S"&amp;MATCH('Chi tiết'!B860,Source!$B$1:$B$1000,0)+COUNTIF(Source!$B$1:$B$1000,'Chi tiết'!B860)),0),1))</f>
        <v/>
      </c>
      <c r="V860" s="2" t="str">
        <f>IF(B858="","",IF(N860&lt;='Báo cáo'!$C$9,N860,""))</f>
        <v/>
      </c>
    </row>
    <row r="861" spans="1:22" x14ac:dyDescent="0.25">
      <c r="A861" t="str">
        <v/>
      </c>
      <c r="B861" t="str">
        <v/>
      </c>
      <c r="C861" s="21" t="str">
        <v/>
      </c>
      <c r="D861" s="21" t="str">
        <v/>
      </c>
      <c r="E861" s="21" t="str">
        <v/>
      </c>
      <c r="F861" s="21" t="str">
        <v/>
      </c>
      <c r="G861" s="21" t="str">
        <v/>
      </c>
      <c r="H861" s="21" t="str">
        <v/>
      </c>
      <c r="I861" s="21" t="str">
        <v/>
      </c>
      <c r="J861" s="21" t="str">
        <v/>
      </c>
      <c r="K861" s="21" t="str">
        <v/>
      </c>
      <c r="L861" s="23" t="str">
        <f t="shared" si="78"/>
        <v/>
      </c>
      <c r="M861" s="24" t="str">
        <f t="shared" si="79"/>
        <v/>
      </c>
      <c r="N861" s="15" t="str">
        <f t="shared" si="80"/>
        <v/>
      </c>
      <c r="O861" s="23" t="str">
        <f t="shared" si="81"/>
        <v/>
      </c>
      <c r="P861" s="23" t="str">
        <f>IF(B861="","",
IF(NOT(ISNUMBER(H861)),"Vắng",
IF(C861=1,IF(INDEX(Source!$A$1:$Q$1000,MATCH('Chi tiết'!B861,Source!$B$1:$B$1000,0),16)&lt;'Báo cáo'!$C$5,"Đi làm","Chốt trễ"),
IF(AND(C861=2,O861="Chốt trễ"),IF(INDEX(Source!$A$1:$Q$1000,MATCH('Chi tiết'!B861,Source!$B$1:$B$1000,0)+1,16)&lt;'Báo cáo'!$C$5,"Đi làm","Chốt trễ"),
IF(AND(C861=12,O861="Đi làm"),IF(INDEX(Source!$A$1:$Q$1000,MATCH('Chi tiết'!B861,Source!$B$1:$B$1000,0)+COUNTIFS(Source!$B$1:$B$1000,B861,Source!$Q$1:$Q$1000,"Sáng"),16)&lt;'Báo cáo'!$C$5,"Đi làm","Chốt trễ"),IF(O861="Chốt trễ",IF(INDEX(Source!$A$1:$Q$1000,MATCH('Chi tiết'!B861,Source!$B$1:$B$1000,0)+1,16)&lt;'Báo cáo'!$C$5,"Đi làm","Chốt trễ"),IF(INDEX(Source!$A$1:$Q$1000,MATCH('Chi tiết'!B861,Source!$B$1:$B$1000,0)+COUNTIFS(Source!$B$1:$B$1000,B861,Source!$Q$1:$Q$1000,"Sáng"),16)&lt;'Báo cáo'!$C$5,"Đi làm","Chốt trễ")))))))</f>
        <v/>
      </c>
      <c r="Q861" s="23" t="str">
        <f t="shared" si="82"/>
        <v/>
      </c>
      <c r="R861" s="14" t="str">
        <f t="shared" si="83"/>
        <v/>
      </c>
      <c r="S861" t="str">
        <f>IF(OR(_xlfn.NUMBERVALUE(E861)&gt;='Báo cáo'!$C$6,_xlfn.NUMBERVALUE(I861)&gt;='Báo cáo'!$C$6),CONCATENATE(_xlfn.NUMBERVALUE(E861),"/",_xlfn.NUMBERVALUE(I861)),"")</f>
        <v/>
      </c>
      <c r="T861" t="str">
        <f>IF(Q861="Vắng","",IF(M861&lt;='Báo cáo'!$C$7,M861,""))</f>
        <v/>
      </c>
      <c r="U861" t="str">
        <f ca="1">IF(COUNTIFS(Source!$B$1:$B$1000,'Chi tiết'!B861,Source!$S$1:$S$1000,"Có")=0,"",INDEX(Source!$A$1:$S$1000,MATCH('Chi tiết'!B861,Source!$B$1:$B$1000,0)-1+MATCH("Có",INDIRECT("Source!S"&amp;MATCH('Chi tiết'!B861,Source!$B$1:$B$1000,0)&amp;":S"&amp;MATCH('Chi tiết'!B861,Source!$B$1:$B$1000,0)+COUNTIF(Source!$B$1:$B$1000,'Chi tiết'!B861)),0),1))</f>
        <v/>
      </c>
      <c r="V861" s="2" t="str">
        <f>IF(B859="","",IF(N861&lt;='Báo cáo'!$C$9,N861,""))</f>
        <v/>
      </c>
    </row>
    <row r="862" spans="1:22" x14ac:dyDescent="0.25">
      <c r="A862" t="str">
        <v/>
      </c>
      <c r="B862" t="str">
        <v/>
      </c>
      <c r="C862" s="21" t="str">
        <v/>
      </c>
      <c r="D862" s="21" t="str">
        <v/>
      </c>
      <c r="E862" s="21" t="str">
        <v/>
      </c>
      <c r="F862" s="21" t="str">
        <v/>
      </c>
      <c r="G862" s="21" t="str">
        <v/>
      </c>
      <c r="H862" s="21" t="str">
        <v/>
      </c>
      <c r="I862" s="21" t="str">
        <v/>
      </c>
      <c r="J862" s="21" t="str">
        <v/>
      </c>
      <c r="K862" s="21" t="str">
        <v/>
      </c>
      <c r="L862" s="23" t="str">
        <f t="shared" si="78"/>
        <v/>
      </c>
      <c r="M862" s="24" t="str">
        <f t="shared" si="79"/>
        <v/>
      </c>
      <c r="N862" s="15" t="str">
        <f t="shared" si="80"/>
        <v/>
      </c>
      <c r="O862" s="23" t="str">
        <f t="shared" si="81"/>
        <v/>
      </c>
      <c r="P862" s="23" t="str">
        <f>IF(B862="","",
IF(NOT(ISNUMBER(H862)),"Vắng",
IF(C862=1,IF(INDEX(Source!$A$1:$Q$1000,MATCH('Chi tiết'!B862,Source!$B$1:$B$1000,0),16)&lt;'Báo cáo'!$C$5,"Đi làm","Chốt trễ"),
IF(AND(C862=2,O862="Chốt trễ"),IF(INDEX(Source!$A$1:$Q$1000,MATCH('Chi tiết'!B862,Source!$B$1:$B$1000,0)+1,16)&lt;'Báo cáo'!$C$5,"Đi làm","Chốt trễ"),
IF(AND(C862=12,O862="Đi làm"),IF(INDEX(Source!$A$1:$Q$1000,MATCH('Chi tiết'!B862,Source!$B$1:$B$1000,0)+COUNTIFS(Source!$B$1:$B$1000,B862,Source!$Q$1:$Q$1000,"Sáng"),16)&lt;'Báo cáo'!$C$5,"Đi làm","Chốt trễ"),IF(O862="Chốt trễ",IF(INDEX(Source!$A$1:$Q$1000,MATCH('Chi tiết'!B862,Source!$B$1:$B$1000,0)+1,16)&lt;'Báo cáo'!$C$5,"Đi làm","Chốt trễ"),IF(INDEX(Source!$A$1:$Q$1000,MATCH('Chi tiết'!B862,Source!$B$1:$B$1000,0)+COUNTIFS(Source!$B$1:$B$1000,B862,Source!$Q$1:$Q$1000,"Sáng"),16)&lt;'Báo cáo'!$C$5,"Đi làm","Chốt trễ")))))))</f>
        <v/>
      </c>
      <c r="Q862" s="23" t="str">
        <f t="shared" si="82"/>
        <v/>
      </c>
      <c r="R862" s="14" t="str">
        <f t="shared" si="83"/>
        <v/>
      </c>
      <c r="S862" t="str">
        <f>IF(OR(_xlfn.NUMBERVALUE(E862)&gt;='Báo cáo'!$C$6,_xlfn.NUMBERVALUE(I862)&gt;='Báo cáo'!$C$6),CONCATENATE(_xlfn.NUMBERVALUE(E862),"/",_xlfn.NUMBERVALUE(I862)),"")</f>
        <v/>
      </c>
      <c r="T862" t="str">
        <f>IF(Q862="Vắng","",IF(M862&lt;='Báo cáo'!$C$7,M862,""))</f>
        <v/>
      </c>
      <c r="U862" t="str">
        <f ca="1">IF(COUNTIFS(Source!$B$1:$B$1000,'Chi tiết'!B862,Source!$S$1:$S$1000,"Có")=0,"",INDEX(Source!$A$1:$S$1000,MATCH('Chi tiết'!B862,Source!$B$1:$B$1000,0)-1+MATCH("Có",INDIRECT("Source!S"&amp;MATCH('Chi tiết'!B862,Source!$B$1:$B$1000,0)&amp;":S"&amp;MATCH('Chi tiết'!B862,Source!$B$1:$B$1000,0)+COUNTIF(Source!$B$1:$B$1000,'Chi tiết'!B862)),0),1))</f>
        <v/>
      </c>
      <c r="V862" s="2" t="str">
        <f>IF(B860="","",IF(N862&lt;='Báo cáo'!$C$9,N862,""))</f>
        <v/>
      </c>
    </row>
    <row r="863" spans="1:22" x14ac:dyDescent="0.25">
      <c r="A863" t="str">
        <v/>
      </c>
      <c r="B863" t="str">
        <v/>
      </c>
      <c r="C863" s="21" t="str">
        <v/>
      </c>
      <c r="D863" s="21" t="str">
        <v/>
      </c>
      <c r="E863" s="21" t="str">
        <v/>
      </c>
      <c r="F863" s="21" t="str">
        <v/>
      </c>
      <c r="G863" s="21" t="str">
        <v/>
      </c>
      <c r="H863" s="21" t="str">
        <v/>
      </c>
      <c r="I863" s="21" t="str">
        <v/>
      </c>
      <c r="J863" s="21" t="str">
        <v/>
      </c>
      <c r="K863" s="21" t="str">
        <v/>
      </c>
      <c r="L863" s="23" t="str">
        <f t="shared" si="78"/>
        <v/>
      </c>
      <c r="M863" s="24" t="str">
        <f t="shared" si="79"/>
        <v/>
      </c>
      <c r="N863" s="15" t="str">
        <f t="shared" si="80"/>
        <v/>
      </c>
      <c r="O863" s="23" t="str">
        <f t="shared" si="81"/>
        <v/>
      </c>
      <c r="P863" s="23" t="str">
        <f>IF(B863="","",
IF(NOT(ISNUMBER(H863)),"Vắng",
IF(C863=1,IF(INDEX(Source!$A$1:$Q$1000,MATCH('Chi tiết'!B863,Source!$B$1:$B$1000,0),16)&lt;'Báo cáo'!$C$5,"Đi làm","Chốt trễ"),
IF(AND(C863=2,O863="Chốt trễ"),IF(INDEX(Source!$A$1:$Q$1000,MATCH('Chi tiết'!B863,Source!$B$1:$B$1000,0)+1,16)&lt;'Báo cáo'!$C$5,"Đi làm","Chốt trễ"),
IF(AND(C863=12,O863="Đi làm"),IF(INDEX(Source!$A$1:$Q$1000,MATCH('Chi tiết'!B863,Source!$B$1:$B$1000,0)+COUNTIFS(Source!$B$1:$B$1000,B863,Source!$Q$1:$Q$1000,"Sáng"),16)&lt;'Báo cáo'!$C$5,"Đi làm","Chốt trễ"),IF(O863="Chốt trễ",IF(INDEX(Source!$A$1:$Q$1000,MATCH('Chi tiết'!B863,Source!$B$1:$B$1000,0)+1,16)&lt;'Báo cáo'!$C$5,"Đi làm","Chốt trễ"),IF(INDEX(Source!$A$1:$Q$1000,MATCH('Chi tiết'!B863,Source!$B$1:$B$1000,0)+COUNTIFS(Source!$B$1:$B$1000,B863,Source!$Q$1:$Q$1000,"Sáng"),16)&lt;'Báo cáo'!$C$5,"Đi làm","Chốt trễ")))))))</f>
        <v/>
      </c>
      <c r="Q863" s="23" t="str">
        <f t="shared" si="82"/>
        <v/>
      </c>
      <c r="R863" s="14" t="str">
        <f t="shared" si="83"/>
        <v/>
      </c>
      <c r="S863" t="str">
        <f>IF(OR(_xlfn.NUMBERVALUE(E863)&gt;='Báo cáo'!$C$6,_xlfn.NUMBERVALUE(I863)&gt;='Báo cáo'!$C$6),CONCATENATE(_xlfn.NUMBERVALUE(E863),"/",_xlfn.NUMBERVALUE(I863)),"")</f>
        <v/>
      </c>
      <c r="T863" t="str">
        <f>IF(Q863="Vắng","",IF(M863&lt;='Báo cáo'!$C$7,M863,""))</f>
        <v/>
      </c>
      <c r="U863" t="str">
        <f ca="1">IF(COUNTIFS(Source!$B$1:$B$1000,'Chi tiết'!B863,Source!$S$1:$S$1000,"Có")=0,"",INDEX(Source!$A$1:$S$1000,MATCH('Chi tiết'!B863,Source!$B$1:$B$1000,0)-1+MATCH("Có",INDIRECT("Source!S"&amp;MATCH('Chi tiết'!B863,Source!$B$1:$B$1000,0)&amp;":S"&amp;MATCH('Chi tiết'!B863,Source!$B$1:$B$1000,0)+COUNTIF(Source!$B$1:$B$1000,'Chi tiết'!B863)),0),1))</f>
        <v/>
      </c>
      <c r="V863" s="2" t="str">
        <f>IF(B861="","",IF(N863&lt;='Báo cáo'!$C$9,N863,""))</f>
        <v/>
      </c>
    </row>
    <row r="864" spans="1:22" x14ac:dyDescent="0.25">
      <c r="A864" t="str">
        <v/>
      </c>
      <c r="B864" t="str">
        <v/>
      </c>
      <c r="C864" s="21" t="str">
        <v/>
      </c>
      <c r="D864" s="21" t="str">
        <v/>
      </c>
      <c r="E864" s="21" t="str">
        <v/>
      </c>
      <c r="F864" s="21" t="str">
        <v/>
      </c>
      <c r="G864" s="21" t="str">
        <v/>
      </c>
      <c r="H864" s="21" t="str">
        <v/>
      </c>
      <c r="I864" s="21" t="str">
        <v/>
      </c>
      <c r="J864" s="21" t="str">
        <v/>
      </c>
      <c r="K864" s="21" t="str">
        <v/>
      </c>
      <c r="L864" s="23" t="str">
        <f t="shared" si="78"/>
        <v/>
      </c>
      <c r="M864" s="24" t="str">
        <f t="shared" si="79"/>
        <v/>
      </c>
      <c r="N864" s="15" t="str">
        <f t="shared" si="80"/>
        <v/>
      </c>
      <c r="O864" s="23" t="str">
        <f t="shared" si="81"/>
        <v/>
      </c>
      <c r="P864" s="23" t="str">
        <f>IF(B864="","",
IF(NOT(ISNUMBER(H864)),"Vắng",
IF(C864=1,IF(INDEX(Source!$A$1:$Q$1000,MATCH('Chi tiết'!B864,Source!$B$1:$B$1000,0),16)&lt;'Báo cáo'!$C$5,"Đi làm","Chốt trễ"),
IF(AND(C864=2,O864="Chốt trễ"),IF(INDEX(Source!$A$1:$Q$1000,MATCH('Chi tiết'!B864,Source!$B$1:$B$1000,0)+1,16)&lt;'Báo cáo'!$C$5,"Đi làm","Chốt trễ"),
IF(AND(C864=12,O864="Đi làm"),IF(INDEX(Source!$A$1:$Q$1000,MATCH('Chi tiết'!B864,Source!$B$1:$B$1000,0)+COUNTIFS(Source!$B$1:$B$1000,B864,Source!$Q$1:$Q$1000,"Sáng"),16)&lt;'Báo cáo'!$C$5,"Đi làm","Chốt trễ"),IF(O864="Chốt trễ",IF(INDEX(Source!$A$1:$Q$1000,MATCH('Chi tiết'!B864,Source!$B$1:$B$1000,0)+1,16)&lt;'Báo cáo'!$C$5,"Đi làm","Chốt trễ"),IF(INDEX(Source!$A$1:$Q$1000,MATCH('Chi tiết'!B864,Source!$B$1:$B$1000,0)+COUNTIFS(Source!$B$1:$B$1000,B864,Source!$Q$1:$Q$1000,"Sáng"),16)&lt;'Báo cáo'!$C$5,"Đi làm","Chốt trễ")))))))</f>
        <v/>
      </c>
      <c r="Q864" s="23" t="str">
        <f t="shared" si="82"/>
        <v/>
      </c>
      <c r="R864" s="14" t="str">
        <f t="shared" si="83"/>
        <v/>
      </c>
      <c r="S864" t="str">
        <f>IF(OR(_xlfn.NUMBERVALUE(E864)&gt;='Báo cáo'!$C$6,_xlfn.NUMBERVALUE(I864)&gt;='Báo cáo'!$C$6),CONCATENATE(_xlfn.NUMBERVALUE(E864),"/",_xlfn.NUMBERVALUE(I864)),"")</f>
        <v/>
      </c>
      <c r="T864" t="str">
        <f>IF(Q864="Vắng","",IF(M864&lt;='Báo cáo'!$C$7,M864,""))</f>
        <v/>
      </c>
      <c r="U864" t="str">
        <f ca="1">IF(COUNTIFS(Source!$B$1:$B$1000,'Chi tiết'!B864,Source!$S$1:$S$1000,"Có")=0,"",INDEX(Source!$A$1:$S$1000,MATCH('Chi tiết'!B864,Source!$B$1:$B$1000,0)-1+MATCH("Có",INDIRECT("Source!S"&amp;MATCH('Chi tiết'!B864,Source!$B$1:$B$1000,0)&amp;":S"&amp;MATCH('Chi tiết'!B864,Source!$B$1:$B$1000,0)+COUNTIF(Source!$B$1:$B$1000,'Chi tiết'!B864)),0),1))</f>
        <v/>
      </c>
      <c r="V864" s="2" t="str">
        <f>IF(B862="","",IF(N864&lt;='Báo cáo'!$C$9,N864,""))</f>
        <v/>
      </c>
    </row>
    <row r="865" spans="1:22" x14ac:dyDescent="0.25">
      <c r="A865" t="str">
        <v/>
      </c>
      <c r="B865" t="str">
        <v/>
      </c>
      <c r="C865" s="21" t="str">
        <v/>
      </c>
      <c r="D865" s="21" t="str">
        <v/>
      </c>
      <c r="E865" s="21" t="str">
        <v/>
      </c>
      <c r="F865" s="21" t="str">
        <v/>
      </c>
      <c r="G865" s="21" t="str">
        <v/>
      </c>
      <c r="H865" s="21" t="str">
        <v/>
      </c>
      <c r="I865" s="21" t="str">
        <v/>
      </c>
      <c r="J865" s="21" t="str">
        <v/>
      </c>
      <c r="K865" s="21" t="str">
        <v/>
      </c>
      <c r="L865" s="23" t="str">
        <f t="shared" si="78"/>
        <v/>
      </c>
      <c r="M865" s="24" t="str">
        <f t="shared" si="79"/>
        <v/>
      </c>
      <c r="N865" s="15" t="str">
        <f t="shared" si="80"/>
        <v/>
      </c>
      <c r="O865" s="23" t="str">
        <f t="shared" si="81"/>
        <v/>
      </c>
      <c r="P865" s="23" t="str">
        <f>IF(B865="","",
IF(NOT(ISNUMBER(H865)),"Vắng",
IF(C865=1,IF(INDEX(Source!$A$1:$Q$1000,MATCH('Chi tiết'!B865,Source!$B$1:$B$1000,0),16)&lt;'Báo cáo'!$C$5,"Đi làm","Chốt trễ"),
IF(AND(C865=2,O865="Chốt trễ"),IF(INDEX(Source!$A$1:$Q$1000,MATCH('Chi tiết'!B865,Source!$B$1:$B$1000,0)+1,16)&lt;'Báo cáo'!$C$5,"Đi làm","Chốt trễ"),
IF(AND(C865=12,O865="Đi làm"),IF(INDEX(Source!$A$1:$Q$1000,MATCH('Chi tiết'!B865,Source!$B$1:$B$1000,0)+COUNTIFS(Source!$B$1:$B$1000,B865,Source!$Q$1:$Q$1000,"Sáng"),16)&lt;'Báo cáo'!$C$5,"Đi làm","Chốt trễ"),IF(O865="Chốt trễ",IF(INDEX(Source!$A$1:$Q$1000,MATCH('Chi tiết'!B865,Source!$B$1:$B$1000,0)+1,16)&lt;'Báo cáo'!$C$5,"Đi làm","Chốt trễ"),IF(INDEX(Source!$A$1:$Q$1000,MATCH('Chi tiết'!B865,Source!$B$1:$B$1000,0)+COUNTIFS(Source!$B$1:$B$1000,B865,Source!$Q$1:$Q$1000,"Sáng"),16)&lt;'Báo cáo'!$C$5,"Đi làm","Chốt trễ")))))))</f>
        <v/>
      </c>
      <c r="Q865" s="23" t="str">
        <f t="shared" si="82"/>
        <v/>
      </c>
      <c r="R865" s="14" t="str">
        <f t="shared" si="83"/>
        <v/>
      </c>
      <c r="S865" t="str">
        <f>IF(OR(_xlfn.NUMBERVALUE(E865)&gt;='Báo cáo'!$C$6,_xlfn.NUMBERVALUE(I865)&gt;='Báo cáo'!$C$6),CONCATENATE(_xlfn.NUMBERVALUE(E865),"/",_xlfn.NUMBERVALUE(I865)),"")</f>
        <v/>
      </c>
      <c r="T865" t="str">
        <f>IF(Q865="Vắng","",IF(M865&lt;='Báo cáo'!$C$7,M865,""))</f>
        <v/>
      </c>
      <c r="U865" t="str">
        <f ca="1">IF(COUNTIFS(Source!$B$1:$B$1000,'Chi tiết'!B865,Source!$S$1:$S$1000,"Có")=0,"",INDEX(Source!$A$1:$S$1000,MATCH('Chi tiết'!B865,Source!$B$1:$B$1000,0)-1+MATCH("Có",INDIRECT("Source!S"&amp;MATCH('Chi tiết'!B865,Source!$B$1:$B$1000,0)&amp;":S"&amp;MATCH('Chi tiết'!B865,Source!$B$1:$B$1000,0)+COUNTIF(Source!$B$1:$B$1000,'Chi tiết'!B865)),0),1))</f>
        <v/>
      </c>
      <c r="V865" s="2" t="str">
        <f>IF(B863="","",IF(N865&lt;='Báo cáo'!$C$9,N865,""))</f>
        <v/>
      </c>
    </row>
    <row r="866" spans="1:22" x14ac:dyDescent="0.25">
      <c r="A866" t="str">
        <v/>
      </c>
      <c r="B866" t="str">
        <v/>
      </c>
      <c r="C866" s="21" t="str">
        <v/>
      </c>
      <c r="D866" s="21" t="str">
        <v/>
      </c>
      <c r="E866" s="21" t="str">
        <v/>
      </c>
      <c r="F866" s="21" t="str">
        <v/>
      </c>
      <c r="G866" s="21" t="str">
        <v/>
      </c>
      <c r="H866" s="21" t="str">
        <v/>
      </c>
      <c r="I866" s="21" t="str">
        <v/>
      </c>
      <c r="J866" s="21" t="str">
        <v/>
      </c>
      <c r="K866" s="21" t="str">
        <v/>
      </c>
      <c r="L866" s="23" t="str">
        <f t="shared" si="78"/>
        <v/>
      </c>
      <c r="M866" s="24" t="str">
        <f t="shared" si="79"/>
        <v/>
      </c>
      <c r="N866" s="15" t="str">
        <f t="shared" si="80"/>
        <v/>
      </c>
      <c r="O866" s="23" t="str">
        <f t="shared" si="81"/>
        <v/>
      </c>
      <c r="P866" s="23" t="str">
        <f>IF(B866="","",
IF(NOT(ISNUMBER(H866)),"Vắng",
IF(C866=1,IF(INDEX(Source!$A$1:$Q$1000,MATCH('Chi tiết'!B866,Source!$B$1:$B$1000,0),16)&lt;'Báo cáo'!$C$5,"Đi làm","Chốt trễ"),
IF(AND(C866=2,O866="Chốt trễ"),IF(INDEX(Source!$A$1:$Q$1000,MATCH('Chi tiết'!B866,Source!$B$1:$B$1000,0)+1,16)&lt;'Báo cáo'!$C$5,"Đi làm","Chốt trễ"),
IF(AND(C866=12,O866="Đi làm"),IF(INDEX(Source!$A$1:$Q$1000,MATCH('Chi tiết'!B866,Source!$B$1:$B$1000,0)+COUNTIFS(Source!$B$1:$B$1000,B866,Source!$Q$1:$Q$1000,"Sáng"),16)&lt;'Báo cáo'!$C$5,"Đi làm","Chốt trễ"),IF(O866="Chốt trễ",IF(INDEX(Source!$A$1:$Q$1000,MATCH('Chi tiết'!B866,Source!$B$1:$B$1000,0)+1,16)&lt;'Báo cáo'!$C$5,"Đi làm","Chốt trễ"),IF(INDEX(Source!$A$1:$Q$1000,MATCH('Chi tiết'!B866,Source!$B$1:$B$1000,0)+COUNTIFS(Source!$B$1:$B$1000,B866,Source!$Q$1:$Q$1000,"Sáng"),16)&lt;'Báo cáo'!$C$5,"Đi làm","Chốt trễ")))))))</f>
        <v/>
      </c>
      <c r="Q866" s="23" t="str">
        <f t="shared" si="82"/>
        <v/>
      </c>
      <c r="R866" s="14" t="str">
        <f t="shared" si="83"/>
        <v/>
      </c>
      <c r="S866" t="str">
        <f>IF(OR(_xlfn.NUMBERVALUE(E866)&gt;='Báo cáo'!$C$6,_xlfn.NUMBERVALUE(I866)&gt;='Báo cáo'!$C$6),CONCATENATE(_xlfn.NUMBERVALUE(E866),"/",_xlfn.NUMBERVALUE(I866)),"")</f>
        <v/>
      </c>
      <c r="T866" t="str">
        <f>IF(Q866="Vắng","",IF(M866&lt;='Báo cáo'!$C$7,M866,""))</f>
        <v/>
      </c>
      <c r="U866" t="str">
        <f ca="1">IF(COUNTIFS(Source!$B$1:$B$1000,'Chi tiết'!B866,Source!$S$1:$S$1000,"Có")=0,"",INDEX(Source!$A$1:$S$1000,MATCH('Chi tiết'!B866,Source!$B$1:$B$1000,0)-1+MATCH("Có",INDIRECT("Source!S"&amp;MATCH('Chi tiết'!B866,Source!$B$1:$B$1000,0)&amp;":S"&amp;MATCH('Chi tiết'!B866,Source!$B$1:$B$1000,0)+COUNTIF(Source!$B$1:$B$1000,'Chi tiết'!B866)),0),1))</f>
        <v/>
      </c>
      <c r="V866" s="2" t="str">
        <f>IF(B864="","",IF(N866&lt;='Báo cáo'!$C$9,N866,""))</f>
        <v/>
      </c>
    </row>
    <row r="867" spans="1:22" x14ac:dyDescent="0.25">
      <c r="A867" t="str">
        <v/>
      </c>
      <c r="B867" t="str">
        <v/>
      </c>
      <c r="C867" s="21" t="str">
        <v/>
      </c>
      <c r="D867" s="21" t="str">
        <v/>
      </c>
      <c r="E867" s="21" t="str">
        <v/>
      </c>
      <c r="F867" s="21" t="str">
        <v/>
      </c>
      <c r="G867" s="21" t="str">
        <v/>
      </c>
      <c r="H867" s="21" t="str">
        <v/>
      </c>
      <c r="I867" s="21" t="str">
        <v/>
      </c>
      <c r="J867" s="21" t="str">
        <v/>
      </c>
      <c r="K867" s="21" t="str">
        <v/>
      </c>
      <c r="L867" s="23" t="str">
        <f t="shared" si="78"/>
        <v/>
      </c>
      <c r="M867" s="24" t="str">
        <f t="shared" si="79"/>
        <v/>
      </c>
      <c r="N867" s="15" t="str">
        <f t="shared" si="80"/>
        <v/>
      </c>
      <c r="O867" s="23" t="str">
        <f t="shared" si="81"/>
        <v/>
      </c>
      <c r="P867" s="23" t="str">
        <f>IF(B867="","",
IF(NOT(ISNUMBER(H867)),"Vắng",
IF(C867=1,IF(INDEX(Source!$A$1:$Q$1000,MATCH('Chi tiết'!B867,Source!$B$1:$B$1000,0),16)&lt;'Báo cáo'!$C$5,"Đi làm","Chốt trễ"),
IF(AND(C867=2,O867="Chốt trễ"),IF(INDEX(Source!$A$1:$Q$1000,MATCH('Chi tiết'!B867,Source!$B$1:$B$1000,0)+1,16)&lt;'Báo cáo'!$C$5,"Đi làm","Chốt trễ"),
IF(AND(C867=12,O867="Đi làm"),IF(INDEX(Source!$A$1:$Q$1000,MATCH('Chi tiết'!B867,Source!$B$1:$B$1000,0)+COUNTIFS(Source!$B$1:$B$1000,B867,Source!$Q$1:$Q$1000,"Sáng"),16)&lt;'Báo cáo'!$C$5,"Đi làm","Chốt trễ"),IF(O867="Chốt trễ",IF(INDEX(Source!$A$1:$Q$1000,MATCH('Chi tiết'!B867,Source!$B$1:$B$1000,0)+1,16)&lt;'Báo cáo'!$C$5,"Đi làm","Chốt trễ"),IF(INDEX(Source!$A$1:$Q$1000,MATCH('Chi tiết'!B867,Source!$B$1:$B$1000,0)+COUNTIFS(Source!$B$1:$B$1000,B867,Source!$Q$1:$Q$1000,"Sáng"),16)&lt;'Báo cáo'!$C$5,"Đi làm","Chốt trễ")))))))</f>
        <v/>
      </c>
      <c r="Q867" s="23" t="str">
        <f t="shared" si="82"/>
        <v/>
      </c>
      <c r="R867" s="14" t="str">
        <f t="shared" si="83"/>
        <v/>
      </c>
      <c r="S867" t="str">
        <f>IF(OR(_xlfn.NUMBERVALUE(E867)&gt;='Báo cáo'!$C$6,_xlfn.NUMBERVALUE(I867)&gt;='Báo cáo'!$C$6),CONCATENATE(_xlfn.NUMBERVALUE(E867),"/",_xlfn.NUMBERVALUE(I867)),"")</f>
        <v/>
      </c>
      <c r="T867" t="str">
        <f>IF(Q867="Vắng","",IF(M867&lt;='Báo cáo'!$C$7,M867,""))</f>
        <v/>
      </c>
      <c r="U867" t="str">
        <f ca="1">IF(COUNTIFS(Source!$B$1:$B$1000,'Chi tiết'!B867,Source!$S$1:$S$1000,"Có")=0,"",INDEX(Source!$A$1:$S$1000,MATCH('Chi tiết'!B867,Source!$B$1:$B$1000,0)-1+MATCH("Có",INDIRECT("Source!S"&amp;MATCH('Chi tiết'!B867,Source!$B$1:$B$1000,0)&amp;":S"&amp;MATCH('Chi tiết'!B867,Source!$B$1:$B$1000,0)+COUNTIF(Source!$B$1:$B$1000,'Chi tiết'!B867)),0),1))</f>
        <v/>
      </c>
      <c r="V867" s="2" t="str">
        <f>IF(B865="","",IF(N867&lt;='Báo cáo'!$C$9,N867,""))</f>
        <v/>
      </c>
    </row>
    <row r="868" spans="1:22" x14ac:dyDescent="0.25">
      <c r="A868" t="str">
        <v/>
      </c>
      <c r="B868" t="str">
        <v/>
      </c>
      <c r="C868" s="21" t="str">
        <v/>
      </c>
      <c r="D868" s="21" t="str">
        <v/>
      </c>
      <c r="E868" s="21" t="str">
        <v/>
      </c>
      <c r="F868" s="21" t="str">
        <v/>
      </c>
      <c r="G868" s="21" t="str">
        <v/>
      </c>
      <c r="H868" s="21" t="str">
        <v/>
      </c>
      <c r="I868" s="21" t="str">
        <v/>
      </c>
      <c r="J868" s="21" t="str">
        <v/>
      </c>
      <c r="K868" s="21" t="str">
        <v/>
      </c>
      <c r="L868" s="23" t="str">
        <f t="shared" si="78"/>
        <v/>
      </c>
      <c r="M868" s="24" t="str">
        <f t="shared" si="79"/>
        <v/>
      </c>
      <c r="N868" s="15" t="str">
        <f t="shared" si="80"/>
        <v/>
      </c>
      <c r="O868" s="23" t="str">
        <f t="shared" si="81"/>
        <v/>
      </c>
      <c r="P868" s="23" t="str">
        <f>IF(B868="","",
IF(NOT(ISNUMBER(H868)),"Vắng",
IF(C868=1,IF(INDEX(Source!$A$1:$Q$1000,MATCH('Chi tiết'!B868,Source!$B$1:$B$1000,0),16)&lt;'Báo cáo'!$C$5,"Đi làm","Chốt trễ"),
IF(AND(C868=2,O868="Chốt trễ"),IF(INDEX(Source!$A$1:$Q$1000,MATCH('Chi tiết'!B868,Source!$B$1:$B$1000,0)+1,16)&lt;'Báo cáo'!$C$5,"Đi làm","Chốt trễ"),
IF(AND(C868=12,O868="Đi làm"),IF(INDEX(Source!$A$1:$Q$1000,MATCH('Chi tiết'!B868,Source!$B$1:$B$1000,0)+COUNTIFS(Source!$B$1:$B$1000,B868,Source!$Q$1:$Q$1000,"Sáng"),16)&lt;'Báo cáo'!$C$5,"Đi làm","Chốt trễ"),IF(O868="Chốt trễ",IF(INDEX(Source!$A$1:$Q$1000,MATCH('Chi tiết'!B868,Source!$B$1:$B$1000,0)+1,16)&lt;'Báo cáo'!$C$5,"Đi làm","Chốt trễ"),IF(INDEX(Source!$A$1:$Q$1000,MATCH('Chi tiết'!B868,Source!$B$1:$B$1000,0)+COUNTIFS(Source!$B$1:$B$1000,B868,Source!$Q$1:$Q$1000,"Sáng"),16)&lt;'Báo cáo'!$C$5,"Đi làm","Chốt trễ")))))))</f>
        <v/>
      </c>
      <c r="Q868" s="23" t="str">
        <f t="shared" si="82"/>
        <v/>
      </c>
      <c r="R868" s="14" t="str">
        <f t="shared" si="83"/>
        <v/>
      </c>
      <c r="S868" t="str">
        <f>IF(OR(_xlfn.NUMBERVALUE(E868)&gt;='Báo cáo'!$C$6,_xlfn.NUMBERVALUE(I868)&gt;='Báo cáo'!$C$6),CONCATENATE(_xlfn.NUMBERVALUE(E868),"/",_xlfn.NUMBERVALUE(I868)),"")</f>
        <v/>
      </c>
      <c r="T868" t="str">
        <f>IF(Q868="Vắng","",IF(M868&lt;='Báo cáo'!$C$7,M868,""))</f>
        <v/>
      </c>
      <c r="U868" t="str">
        <f ca="1">IF(COUNTIFS(Source!$B$1:$B$1000,'Chi tiết'!B868,Source!$S$1:$S$1000,"Có")=0,"",INDEX(Source!$A$1:$S$1000,MATCH('Chi tiết'!B868,Source!$B$1:$B$1000,0)-1+MATCH("Có",INDIRECT("Source!S"&amp;MATCH('Chi tiết'!B868,Source!$B$1:$B$1000,0)&amp;":S"&amp;MATCH('Chi tiết'!B868,Source!$B$1:$B$1000,0)+COUNTIF(Source!$B$1:$B$1000,'Chi tiết'!B868)),0),1))</f>
        <v/>
      </c>
      <c r="V868" s="2" t="str">
        <f>IF(B866="","",IF(N868&lt;='Báo cáo'!$C$9,N868,""))</f>
        <v/>
      </c>
    </row>
    <row r="869" spans="1:22" x14ac:dyDescent="0.25">
      <c r="A869" t="str">
        <v/>
      </c>
      <c r="B869" t="str">
        <v/>
      </c>
      <c r="C869" s="21" t="str">
        <v/>
      </c>
      <c r="D869" s="21" t="str">
        <v/>
      </c>
      <c r="E869" s="21" t="str">
        <v/>
      </c>
      <c r="F869" s="21" t="str">
        <v/>
      </c>
      <c r="G869" s="21" t="str">
        <v/>
      </c>
      <c r="H869" s="21" t="str">
        <v/>
      </c>
      <c r="I869" s="21" t="str">
        <v/>
      </c>
      <c r="J869" s="21" t="str">
        <v/>
      </c>
      <c r="K869" s="21" t="str">
        <v/>
      </c>
      <c r="L869" s="23" t="str">
        <f t="shared" si="78"/>
        <v/>
      </c>
      <c r="M869" s="24" t="str">
        <f t="shared" si="79"/>
        <v/>
      </c>
      <c r="N869" s="15" t="str">
        <f t="shared" si="80"/>
        <v/>
      </c>
      <c r="O869" s="23" t="str">
        <f t="shared" si="81"/>
        <v/>
      </c>
      <c r="P869" s="23" t="str">
        <f>IF(B869="","",
IF(NOT(ISNUMBER(H869)),"Vắng",
IF(C869=1,IF(INDEX(Source!$A$1:$Q$1000,MATCH('Chi tiết'!B869,Source!$B$1:$B$1000,0),16)&lt;'Báo cáo'!$C$5,"Đi làm","Chốt trễ"),
IF(AND(C869=2,O869="Chốt trễ"),IF(INDEX(Source!$A$1:$Q$1000,MATCH('Chi tiết'!B869,Source!$B$1:$B$1000,0)+1,16)&lt;'Báo cáo'!$C$5,"Đi làm","Chốt trễ"),
IF(AND(C869=12,O869="Đi làm"),IF(INDEX(Source!$A$1:$Q$1000,MATCH('Chi tiết'!B869,Source!$B$1:$B$1000,0)+COUNTIFS(Source!$B$1:$B$1000,B869,Source!$Q$1:$Q$1000,"Sáng"),16)&lt;'Báo cáo'!$C$5,"Đi làm","Chốt trễ"),IF(O869="Chốt trễ",IF(INDEX(Source!$A$1:$Q$1000,MATCH('Chi tiết'!B869,Source!$B$1:$B$1000,0)+1,16)&lt;'Báo cáo'!$C$5,"Đi làm","Chốt trễ"),IF(INDEX(Source!$A$1:$Q$1000,MATCH('Chi tiết'!B869,Source!$B$1:$B$1000,0)+COUNTIFS(Source!$B$1:$B$1000,B869,Source!$Q$1:$Q$1000,"Sáng"),16)&lt;'Báo cáo'!$C$5,"Đi làm","Chốt trễ")))))))</f>
        <v/>
      </c>
      <c r="Q869" s="23" t="str">
        <f t="shared" si="82"/>
        <v/>
      </c>
      <c r="R869" s="14" t="str">
        <f t="shared" si="83"/>
        <v/>
      </c>
      <c r="S869" t="str">
        <f>IF(OR(_xlfn.NUMBERVALUE(E869)&gt;='Báo cáo'!$C$6,_xlfn.NUMBERVALUE(I869)&gt;='Báo cáo'!$C$6),CONCATENATE(_xlfn.NUMBERVALUE(E869),"/",_xlfn.NUMBERVALUE(I869)),"")</f>
        <v/>
      </c>
      <c r="T869" t="str">
        <f>IF(Q869="Vắng","",IF(M869&lt;='Báo cáo'!$C$7,M869,""))</f>
        <v/>
      </c>
      <c r="U869" t="str">
        <f ca="1">IF(COUNTIFS(Source!$B$1:$B$1000,'Chi tiết'!B869,Source!$S$1:$S$1000,"Có")=0,"",INDEX(Source!$A$1:$S$1000,MATCH('Chi tiết'!B869,Source!$B$1:$B$1000,0)-1+MATCH("Có",INDIRECT("Source!S"&amp;MATCH('Chi tiết'!B869,Source!$B$1:$B$1000,0)&amp;":S"&amp;MATCH('Chi tiết'!B869,Source!$B$1:$B$1000,0)+COUNTIF(Source!$B$1:$B$1000,'Chi tiết'!B869)),0),1))</f>
        <v/>
      </c>
      <c r="V869" s="2" t="str">
        <f>IF(B867="","",IF(N869&lt;='Báo cáo'!$C$9,N869,""))</f>
        <v/>
      </c>
    </row>
    <row r="870" spans="1:22" x14ac:dyDescent="0.25">
      <c r="A870" t="str">
        <v/>
      </c>
      <c r="B870" t="str">
        <v/>
      </c>
      <c r="C870" s="21" t="str">
        <v/>
      </c>
      <c r="D870" s="21" t="str">
        <v/>
      </c>
      <c r="E870" s="21" t="str">
        <v/>
      </c>
      <c r="F870" s="21" t="str">
        <v/>
      </c>
      <c r="G870" s="21" t="str">
        <v/>
      </c>
      <c r="H870" s="21" t="str">
        <v/>
      </c>
      <c r="I870" s="21" t="str">
        <v/>
      </c>
      <c r="J870" s="21" t="str">
        <v/>
      </c>
      <c r="K870" s="21" t="str">
        <v/>
      </c>
      <c r="L870" s="23" t="str">
        <f t="shared" si="78"/>
        <v/>
      </c>
      <c r="M870" s="24" t="str">
        <f t="shared" si="79"/>
        <v/>
      </c>
      <c r="N870" s="15" t="str">
        <f t="shared" si="80"/>
        <v/>
      </c>
      <c r="O870" s="23" t="str">
        <f t="shared" si="81"/>
        <v/>
      </c>
      <c r="P870" s="23" t="str">
        <f>IF(B870="","",
IF(NOT(ISNUMBER(H870)),"Vắng",
IF(C870=1,IF(INDEX(Source!$A$1:$Q$1000,MATCH('Chi tiết'!B870,Source!$B$1:$B$1000,0),16)&lt;'Báo cáo'!$C$5,"Đi làm","Chốt trễ"),
IF(AND(C870=2,O870="Chốt trễ"),IF(INDEX(Source!$A$1:$Q$1000,MATCH('Chi tiết'!B870,Source!$B$1:$B$1000,0)+1,16)&lt;'Báo cáo'!$C$5,"Đi làm","Chốt trễ"),
IF(AND(C870=12,O870="Đi làm"),IF(INDEX(Source!$A$1:$Q$1000,MATCH('Chi tiết'!B870,Source!$B$1:$B$1000,0)+COUNTIFS(Source!$B$1:$B$1000,B870,Source!$Q$1:$Q$1000,"Sáng"),16)&lt;'Báo cáo'!$C$5,"Đi làm","Chốt trễ"),IF(O870="Chốt trễ",IF(INDEX(Source!$A$1:$Q$1000,MATCH('Chi tiết'!B870,Source!$B$1:$B$1000,0)+1,16)&lt;'Báo cáo'!$C$5,"Đi làm","Chốt trễ"),IF(INDEX(Source!$A$1:$Q$1000,MATCH('Chi tiết'!B870,Source!$B$1:$B$1000,0)+COUNTIFS(Source!$B$1:$B$1000,B870,Source!$Q$1:$Q$1000,"Sáng"),16)&lt;'Báo cáo'!$C$5,"Đi làm","Chốt trễ")))))))</f>
        <v/>
      </c>
      <c r="Q870" s="23" t="str">
        <f t="shared" si="82"/>
        <v/>
      </c>
      <c r="R870" s="14" t="str">
        <f t="shared" si="83"/>
        <v/>
      </c>
      <c r="S870" t="str">
        <f>IF(OR(_xlfn.NUMBERVALUE(E870)&gt;='Báo cáo'!$C$6,_xlfn.NUMBERVALUE(I870)&gt;='Báo cáo'!$C$6),CONCATENATE(_xlfn.NUMBERVALUE(E870),"/",_xlfn.NUMBERVALUE(I870)),"")</f>
        <v/>
      </c>
      <c r="T870" t="str">
        <f>IF(Q870="Vắng","",IF(M870&lt;='Báo cáo'!$C$7,M870,""))</f>
        <v/>
      </c>
      <c r="U870" t="str">
        <f ca="1">IF(COUNTIFS(Source!$B$1:$B$1000,'Chi tiết'!B870,Source!$S$1:$S$1000,"Có")=0,"",INDEX(Source!$A$1:$S$1000,MATCH('Chi tiết'!B870,Source!$B$1:$B$1000,0)-1+MATCH("Có",INDIRECT("Source!S"&amp;MATCH('Chi tiết'!B870,Source!$B$1:$B$1000,0)&amp;":S"&amp;MATCH('Chi tiết'!B870,Source!$B$1:$B$1000,0)+COUNTIF(Source!$B$1:$B$1000,'Chi tiết'!B870)),0),1))</f>
        <v/>
      </c>
      <c r="V870" s="2" t="str">
        <f>IF(B868="","",IF(N870&lt;='Báo cáo'!$C$9,N870,""))</f>
        <v/>
      </c>
    </row>
    <row r="871" spans="1:22" x14ac:dyDescent="0.25">
      <c r="A871" t="str">
        <v/>
      </c>
      <c r="B871" t="str">
        <v/>
      </c>
      <c r="C871" s="21" t="str">
        <v/>
      </c>
      <c r="D871" s="21" t="str">
        <v/>
      </c>
      <c r="E871" s="21" t="str">
        <v/>
      </c>
      <c r="F871" s="21" t="str">
        <v/>
      </c>
      <c r="G871" s="21" t="str">
        <v/>
      </c>
      <c r="H871" s="21" t="str">
        <v/>
      </c>
      <c r="I871" s="21" t="str">
        <v/>
      </c>
      <c r="J871" s="21" t="str">
        <v/>
      </c>
      <c r="K871" s="21" t="str">
        <v/>
      </c>
      <c r="L871" s="23" t="str">
        <f t="shared" si="78"/>
        <v/>
      </c>
      <c r="M871" s="24" t="str">
        <f t="shared" si="79"/>
        <v/>
      </c>
      <c r="N871" s="15" t="str">
        <f t="shared" si="80"/>
        <v/>
      </c>
      <c r="O871" s="23" t="str">
        <f t="shared" si="81"/>
        <v/>
      </c>
      <c r="P871" s="23" t="str">
        <f>IF(B871="","",
IF(NOT(ISNUMBER(H871)),"Vắng",
IF(C871=1,IF(INDEX(Source!$A$1:$Q$1000,MATCH('Chi tiết'!B871,Source!$B$1:$B$1000,0),16)&lt;'Báo cáo'!$C$5,"Đi làm","Chốt trễ"),
IF(AND(C871=2,O871="Chốt trễ"),IF(INDEX(Source!$A$1:$Q$1000,MATCH('Chi tiết'!B871,Source!$B$1:$B$1000,0)+1,16)&lt;'Báo cáo'!$C$5,"Đi làm","Chốt trễ"),
IF(AND(C871=12,O871="Đi làm"),IF(INDEX(Source!$A$1:$Q$1000,MATCH('Chi tiết'!B871,Source!$B$1:$B$1000,0)+COUNTIFS(Source!$B$1:$B$1000,B871,Source!$Q$1:$Q$1000,"Sáng"),16)&lt;'Báo cáo'!$C$5,"Đi làm","Chốt trễ"),IF(O871="Chốt trễ",IF(INDEX(Source!$A$1:$Q$1000,MATCH('Chi tiết'!B871,Source!$B$1:$B$1000,0)+1,16)&lt;'Báo cáo'!$C$5,"Đi làm","Chốt trễ"),IF(INDEX(Source!$A$1:$Q$1000,MATCH('Chi tiết'!B871,Source!$B$1:$B$1000,0)+COUNTIFS(Source!$B$1:$B$1000,B871,Source!$Q$1:$Q$1000,"Sáng"),16)&lt;'Báo cáo'!$C$5,"Đi làm","Chốt trễ")))))))</f>
        <v/>
      </c>
      <c r="Q871" s="23" t="str">
        <f t="shared" si="82"/>
        <v/>
      </c>
      <c r="R871" s="14" t="str">
        <f t="shared" si="83"/>
        <v/>
      </c>
      <c r="S871" t="str">
        <f>IF(OR(_xlfn.NUMBERVALUE(E871)&gt;='Báo cáo'!$C$6,_xlfn.NUMBERVALUE(I871)&gt;='Báo cáo'!$C$6),CONCATENATE(_xlfn.NUMBERVALUE(E871),"/",_xlfn.NUMBERVALUE(I871)),"")</f>
        <v/>
      </c>
      <c r="T871" t="str">
        <f>IF(Q871="Vắng","",IF(M871&lt;='Báo cáo'!$C$7,M871,""))</f>
        <v/>
      </c>
      <c r="U871" t="str">
        <f ca="1">IF(COUNTIFS(Source!$B$1:$B$1000,'Chi tiết'!B871,Source!$S$1:$S$1000,"Có")=0,"",INDEX(Source!$A$1:$S$1000,MATCH('Chi tiết'!B871,Source!$B$1:$B$1000,0)-1+MATCH("Có",INDIRECT("Source!S"&amp;MATCH('Chi tiết'!B871,Source!$B$1:$B$1000,0)&amp;":S"&amp;MATCH('Chi tiết'!B871,Source!$B$1:$B$1000,0)+COUNTIF(Source!$B$1:$B$1000,'Chi tiết'!B871)),0),1))</f>
        <v/>
      </c>
      <c r="V871" s="2" t="str">
        <f>IF(B869="","",IF(N871&lt;='Báo cáo'!$C$9,N871,""))</f>
        <v/>
      </c>
    </row>
    <row r="872" spans="1:22" x14ac:dyDescent="0.25">
      <c r="A872" t="str">
        <v/>
      </c>
      <c r="B872" t="str">
        <v/>
      </c>
      <c r="C872" s="21" t="str">
        <v/>
      </c>
      <c r="D872" s="21" t="str">
        <v/>
      </c>
      <c r="E872" s="21" t="str">
        <v/>
      </c>
      <c r="F872" s="21" t="str">
        <v/>
      </c>
      <c r="G872" s="21" t="str">
        <v/>
      </c>
      <c r="H872" s="21" t="str">
        <v/>
      </c>
      <c r="I872" s="21" t="str">
        <v/>
      </c>
      <c r="J872" s="21" t="str">
        <v/>
      </c>
      <c r="K872" s="21" t="str">
        <v/>
      </c>
      <c r="L872" s="23" t="str">
        <f t="shared" si="78"/>
        <v/>
      </c>
      <c r="M872" s="24" t="str">
        <f t="shared" si="79"/>
        <v/>
      </c>
      <c r="N872" s="15" t="str">
        <f t="shared" si="80"/>
        <v/>
      </c>
      <c r="O872" s="23" t="str">
        <f t="shared" si="81"/>
        <v/>
      </c>
      <c r="P872" s="23" t="str">
        <f>IF(B872="","",
IF(NOT(ISNUMBER(H872)),"Vắng",
IF(C872=1,IF(INDEX(Source!$A$1:$Q$1000,MATCH('Chi tiết'!B872,Source!$B$1:$B$1000,0),16)&lt;'Báo cáo'!$C$5,"Đi làm","Chốt trễ"),
IF(AND(C872=2,O872="Chốt trễ"),IF(INDEX(Source!$A$1:$Q$1000,MATCH('Chi tiết'!B872,Source!$B$1:$B$1000,0)+1,16)&lt;'Báo cáo'!$C$5,"Đi làm","Chốt trễ"),
IF(AND(C872=12,O872="Đi làm"),IF(INDEX(Source!$A$1:$Q$1000,MATCH('Chi tiết'!B872,Source!$B$1:$B$1000,0)+COUNTIFS(Source!$B$1:$B$1000,B872,Source!$Q$1:$Q$1000,"Sáng"),16)&lt;'Báo cáo'!$C$5,"Đi làm","Chốt trễ"),IF(O872="Chốt trễ",IF(INDEX(Source!$A$1:$Q$1000,MATCH('Chi tiết'!B872,Source!$B$1:$B$1000,0)+1,16)&lt;'Báo cáo'!$C$5,"Đi làm","Chốt trễ"),IF(INDEX(Source!$A$1:$Q$1000,MATCH('Chi tiết'!B872,Source!$B$1:$B$1000,0)+COUNTIFS(Source!$B$1:$B$1000,B872,Source!$Q$1:$Q$1000,"Sáng"),16)&lt;'Báo cáo'!$C$5,"Đi làm","Chốt trễ")))))))</f>
        <v/>
      </c>
      <c r="Q872" s="23" t="str">
        <f t="shared" si="82"/>
        <v/>
      </c>
      <c r="R872" s="14" t="str">
        <f t="shared" si="83"/>
        <v/>
      </c>
      <c r="S872" t="str">
        <f>IF(OR(_xlfn.NUMBERVALUE(E872)&gt;='Báo cáo'!$C$6,_xlfn.NUMBERVALUE(I872)&gt;='Báo cáo'!$C$6),CONCATENATE(_xlfn.NUMBERVALUE(E872),"/",_xlfn.NUMBERVALUE(I872)),"")</f>
        <v/>
      </c>
      <c r="T872" t="str">
        <f>IF(Q872="Vắng","",IF(M872&lt;='Báo cáo'!$C$7,M872,""))</f>
        <v/>
      </c>
      <c r="U872" t="str">
        <f ca="1">IF(COUNTIFS(Source!$B$1:$B$1000,'Chi tiết'!B872,Source!$S$1:$S$1000,"Có")=0,"",INDEX(Source!$A$1:$S$1000,MATCH('Chi tiết'!B872,Source!$B$1:$B$1000,0)-1+MATCH("Có",INDIRECT("Source!S"&amp;MATCH('Chi tiết'!B872,Source!$B$1:$B$1000,0)&amp;":S"&amp;MATCH('Chi tiết'!B872,Source!$B$1:$B$1000,0)+COUNTIF(Source!$B$1:$B$1000,'Chi tiết'!B872)),0),1))</f>
        <v/>
      </c>
      <c r="V872" s="2" t="str">
        <f>IF(B870="","",IF(N872&lt;='Báo cáo'!$C$9,N872,""))</f>
        <v/>
      </c>
    </row>
    <row r="873" spans="1:22" x14ac:dyDescent="0.25">
      <c r="A873" t="str">
        <v/>
      </c>
      <c r="B873" t="str">
        <v/>
      </c>
      <c r="C873" s="21" t="str">
        <v/>
      </c>
      <c r="D873" s="21" t="str">
        <v/>
      </c>
      <c r="E873" s="21" t="str">
        <v/>
      </c>
      <c r="F873" s="21" t="str">
        <v/>
      </c>
      <c r="G873" s="21" t="str">
        <v/>
      </c>
      <c r="H873" s="21" t="str">
        <v/>
      </c>
      <c r="I873" s="21" t="str">
        <v/>
      </c>
      <c r="J873" s="21" t="str">
        <v/>
      </c>
      <c r="K873" s="21" t="str">
        <v/>
      </c>
      <c r="L873" s="23" t="str">
        <f t="shared" si="78"/>
        <v/>
      </c>
      <c r="M873" s="24" t="str">
        <f t="shared" si="79"/>
        <v/>
      </c>
      <c r="N873" s="15" t="str">
        <f t="shared" si="80"/>
        <v/>
      </c>
      <c r="O873" s="23" t="str">
        <f t="shared" si="81"/>
        <v/>
      </c>
      <c r="P873" s="23" t="str">
        <f>IF(B873="","",
IF(NOT(ISNUMBER(H873)),"Vắng",
IF(C873=1,IF(INDEX(Source!$A$1:$Q$1000,MATCH('Chi tiết'!B873,Source!$B$1:$B$1000,0),16)&lt;'Báo cáo'!$C$5,"Đi làm","Chốt trễ"),
IF(AND(C873=2,O873="Chốt trễ"),IF(INDEX(Source!$A$1:$Q$1000,MATCH('Chi tiết'!B873,Source!$B$1:$B$1000,0)+1,16)&lt;'Báo cáo'!$C$5,"Đi làm","Chốt trễ"),
IF(AND(C873=12,O873="Đi làm"),IF(INDEX(Source!$A$1:$Q$1000,MATCH('Chi tiết'!B873,Source!$B$1:$B$1000,0)+COUNTIFS(Source!$B$1:$B$1000,B873,Source!$Q$1:$Q$1000,"Sáng"),16)&lt;'Báo cáo'!$C$5,"Đi làm","Chốt trễ"),IF(O873="Chốt trễ",IF(INDEX(Source!$A$1:$Q$1000,MATCH('Chi tiết'!B873,Source!$B$1:$B$1000,0)+1,16)&lt;'Báo cáo'!$C$5,"Đi làm","Chốt trễ"),IF(INDEX(Source!$A$1:$Q$1000,MATCH('Chi tiết'!B873,Source!$B$1:$B$1000,0)+COUNTIFS(Source!$B$1:$B$1000,B873,Source!$Q$1:$Q$1000,"Sáng"),16)&lt;'Báo cáo'!$C$5,"Đi làm","Chốt trễ")))))))</f>
        <v/>
      </c>
      <c r="Q873" s="23" t="str">
        <f t="shared" si="82"/>
        <v/>
      </c>
      <c r="R873" s="14" t="str">
        <f t="shared" si="83"/>
        <v/>
      </c>
      <c r="S873" t="str">
        <f>IF(OR(_xlfn.NUMBERVALUE(E873)&gt;='Báo cáo'!$C$6,_xlfn.NUMBERVALUE(I873)&gt;='Báo cáo'!$C$6),CONCATENATE(_xlfn.NUMBERVALUE(E873),"/",_xlfn.NUMBERVALUE(I873)),"")</f>
        <v/>
      </c>
      <c r="T873" t="str">
        <f>IF(Q873="Vắng","",IF(M873&lt;='Báo cáo'!$C$7,M873,""))</f>
        <v/>
      </c>
      <c r="U873" t="str">
        <f ca="1">IF(COUNTIFS(Source!$B$1:$B$1000,'Chi tiết'!B873,Source!$S$1:$S$1000,"Có")=0,"",INDEX(Source!$A$1:$S$1000,MATCH('Chi tiết'!B873,Source!$B$1:$B$1000,0)-1+MATCH("Có",INDIRECT("Source!S"&amp;MATCH('Chi tiết'!B873,Source!$B$1:$B$1000,0)&amp;":S"&amp;MATCH('Chi tiết'!B873,Source!$B$1:$B$1000,0)+COUNTIF(Source!$B$1:$B$1000,'Chi tiết'!B873)),0),1))</f>
        <v/>
      </c>
      <c r="V873" s="2" t="str">
        <f>IF(B871="","",IF(N873&lt;='Báo cáo'!$C$9,N873,""))</f>
        <v/>
      </c>
    </row>
    <row r="874" spans="1:22" x14ac:dyDescent="0.25">
      <c r="A874" t="str">
        <v/>
      </c>
      <c r="B874" t="str">
        <v/>
      </c>
      <c r="C874" s="21" t="str">
        <v/>
      </c>
      <c r="D874" s="21" t="str">
        <v/>
      </c>
      <c r="E874" s="21" t="str">
        <v/>
      </c>
      <c r="F874" s="21" t="str">
        <v/>
      </c>
      <c r="G874" s="21" t="str">
        <v/>
      </c>
      <c r="H874" s="21" t="str">
        <v/>
      </c>
      <c r="I874" s="21" t="str">
        <v/>
      </c>
      <c r="J874" s="21" t="str">
        <v/>
      </c>
      <c r="K874" s="21" t="str">
        <v/>
      </c>
      <c r="L874" s="23" t="str">
        <f t="shared" si="78"/>
        <v/>
      </c>
      <c r="M874" s="24" t="str">
        <f t="shared" si="79"/>
        <v/>
      </c>
      <c r="N874" s="15" t="str">
        <f t="shared" si="80"/>
        <v/>
      </c>
      <c r="O874" s="23" t="str">
        <f t="shared" si="81"/>
        <v/>
      </c>
      <c r="P874" s="23" t="str">
        <f>IF(B874="","",
IF(NOT(ISNUMBER(H874)),"Vắng",
IF(C874=1,IF(INDEX(Source!$A$1:$Q$1000,MATCH('Chi tiết'!B874,Source!$B$1:$B$1000,0),16)&lt;'Báo cáo'!$C$5,"Đi làm","Chốt trễ"),
IF(AND(C874=2,O874="Chốt trễ"),IF(INDEX(Source!$A$1:$Q$1000,MATCH('Chi tiết'!B874,Source!$B$1:$B$1000,0)+1,16)&lt;'Báo cáo'!$C$5,"Đi làm","Chốt trễ"),
IF(AND(C874=12,O874="Đi làm"),IF(INDEX(Source!$A$1:$Q$1000,MATCH('Chi tiết'!B874,Source!$B$1:$B$1000,0)+COUNTIFS(Source!$B$1:$B$1000,B874,Source!$Q$1:$Q$1000,"Sáng"),16)&lt;'Báo cáo'!$C$5,"Đi làm","Chốt trễ"),IF(O874="Chốt trễ",IF(INDEX(Source!$A$1:$Q$1000,MATCH('Chi tiết'!B874,Source!$B$1:$B$1000,0)+1,16)&lt;'Báo cáo'!$C$5,"Đi làm","Chốt trễ"),IF(INDEX(Source!$A$1:$Q$1000,MATCH('Chi tiết'!B874,Source!$B$1:$B$1000,0)+COUNTIFS(Source!$B$1:$B$1000,B874,Source!$Q$1:$Q$1000,"Sáng"),16)&lt;'Báo cáo'!$C$5,"Đi làm","Chốt trễ")))))))</f>
        <v/>
      </c>
      <c r="Q874" s="23" t="str">
        <f t="shared" si="82"/>
        <v/>
      </c>
      <c r="R874" s="14" t="str">
        <f t="shared" si="83"/>
        <v/>
      </c>
      <c r="S874" t="str">
        <f>IF(OR(_xlfn.NUMBERVALUE(E874)&gt;='Báo cáo'!$C$6,_xlfn.NUMBERVALUE(I874)&gt;='Báo cáo'!$C$6),CONCATENATE(_xlfn.NUMBERVALUE(E874),"/",_xlfn.NUMBERVALUE(I874)),"")</f>
        <v/>
      </c>
      <c r="T874" t="str">
        <f>IF(Q874="Vắng","",IF(M874&lt;='Báo cáo'!$C$7,M874,""))</f>
        <v/>
      </c>
      <c r="U874" t="str">
        <f ca="1">IF(COUNTIFS(Source!$B$1:$B$1000,'Chi tiết'!B874,Source!$S$1:$S$1000,"Có")=0,"",INDEX(Source!$A$1:$S$1000,MATCH('Chi tiết'!B874,Source!$B$1:$B$1000,0)-1+MATCH("Có",INDIRECT("Source!S"&amp;MATCH('Chi tiết'!B874,Source!$B$1:$B$1000,0)&amp;":S"&amp;MATCH('Chi tiết'!B874,Source!$B$1:$B$1000,0)+COUNTIF(Source!$B$1:$B$1000,'Chi tiết'!B874)),0),1))</f>
        <v/>
      </c>
      <c r="V874" s="2" t="str">
        <f>IF(B872="","",IF(N874&lt;='Báo cáo'!$C$9,N874,""))</f>
        <v/>
      </c>
    </row>
    <row r="875" spans="1:22" x14ac:dyDescent="0.25">
      <c r="A875" t="str">
        <v/>
      </c>
      <c r="B875" t="str">
        <v/>
      </c>
      <c r="C875" s="21" t="str">
        <v/>
      </c>
      <c r="D875" s="21" t="str">
        <v/>
      </c>
      <c r="E875" s="21" t="str">
        <v/>
      </c>
      <c r="F875" s="21" t="str">
        <v/>
      </c>
      <c r="G875" s="21" t="str">
        <v/>
      </c>
      <c r="H875" s="21" t="str">
        <v/>
      </c>
      <c r="I875" s="21" t="str">
        <v/>
      </c>
      <c r="J875" s="21" t="str">
        <v/>
      </c>
      <c r="K875" s="21" t="str">
        <v/>
      </c>
      <c r="L875" s="23" t="str">
        <f t="shared" si="78"/>
        <v/>
      </c>
      <c r="M875" s="24" t="str">
        <f t="shared" si="79"/>
        <v/>
      </c>
      <c r="N875" s="15" t="str">
        <f t="shared" si="80"/>
        <v/>
      </c>
      <c r="O875" s="23" t="str">
        <f t="shared" si="81"/>
        <v/>
      </c>
      <c r="P875" s="23" t="str">
        <f>IF(B875="","",
IF(NOT(ISNUMBER(H875)),"Vắng",
IF(C875=1,IF(INDEX(Source!$A$1:$Q$1000,MATCH('Chi tiết'!B875,Source!$B$1:$B$1000,0),16)&lt;'Báo cáo'!$C$5,"Đi làm","Chốt trễ"),
IF(AND(C875=2,O875="Chốt trễ"),IF(INDEX(Source!$A$1:$Q$1000,MATCH('Chi tiết'!B875,Source!$B$1:$B$1000,0)+1,16)&lt;'Báo cáo'!$C$5,"Đi làm","Chốt trễ"),
IF(AND(C875=12,O875="Đi làm"),IF(INDEX(Source!$A$1:$Q$1000,MATCH('Chi tiết'!B875,Source!$B$1:$B$1000,0)+COUNTIFS(Source!$B$1:$B$1000,B875,Source!$Q$1:$Q$1000,"Sáng"),16)&lt;'Báo cáo'!$C$5,"Đi làm","Chốt trễ"),IF(O875="Chốt trễ",IF(INDEX(Source!$A$1:$Q$1000,MATCH('Chi tiết'!B875,Source!$B$1:$B$1000,0)+1,16)&lt;'Báo cáo'!$C$5,"Đi làm","Chốt trễ"),IF(INDEX(Source!$A$1:$Q$1000,MATCH('Chi tiết'!B875,Source!$B$1:$B$1000,0)+COUNTIFS(Source!$B$1:$B$1000,B875,Source!$Q$1:$Q$1000,"Sáng"),16)&lt;'Báo cáo'!$C$5,"Đi làm","Chốt trễ")))))))</f>
        <v/>
      </c>
      <c r="Q875" s="23" t="str">
        <f t="shared" si="82"/>
        <v/>
      </c>
      <c r="R875" s="14" t="str">
        <f t="shared" si="83"/>
        <v/>
      </c>
      <c r="S875" t="str">
        <f>IF(OR(_xlfn.NUMBERVALUE(E875)&gt;='Báo cáo'!$C$6,_xlfn.NUMBERVALUE(I875)&gt;='Báo cáo'!$C$6),CONCATENATE(_xlfn.NUMBERVALUE(E875),"/",_xlfn.NUMBERVALUE(I875)),"")</f>
        <v/>
      </c>
      <c r="T875" t="str">
        <f>IF(Q875="Vắng","",IF(M875&lt;='Báo cáo'!$C$7,M875,""))</f>
        <v/>
      </c>
      <c r="U875" t="str">
        <f ca="1">IF(COUNTIFS(Source!$B$1:$B$1000,'Chi tiết'!B875,Source!$S$1:$S$1000,"Có")=0,"",INDEX(Source!$A$1:$S$1000,MATCH('Chi tiết'!B875,Source!$B$1:$B$1000,0)-1+MATCH("Có",INDIRECT("Source!S"&amp;MATCH('Chi tiết'!B875,Source!$B$1:$B$1000,0)&amp;":S"&amp;MATCH('Chi tiết'!B875,Source!$B$1:$B$1000,0)+COUNTIF(Source!$B$1:$B$1000,'Chi tiết'!B875)),0),1))</f>
        <v/>
      </c>
      <c r="V875" s="2" t="str">
        <f>IF(B873="","",IF(N875&lt;='Báo cáo'!$C$9,N875,""))</f>
        <v/>
      </c>
    </row>
    <row r="876" spans="1:22" x14ac:dyDescent="0.25">
      <c r="A876" t="str">
        <v/>
      </c>
      <c r="B876" t="str">
        <v/>
      </c>
      <c r="C876" s="21" t="str">
        <v/>
      </c>
      <c r="D876" s="21" t="str">
        <v/>
      </c>
      <c r="E876" s="21" t="str">
        <v/>
      </c>
      <c r="F876" s="21" t="str">
        <v/>
      </c>
      <c r="G876" s="21" t="str">
        <v/>
      </c>
      <c r="H876" s="21" t="str">
        <v/>
      </c>
      <c r="I876" s="21" t="str">
        <v/>
      </c>
      <c r="J876" s="21" t="str">
        <v/>
      </c>
      <c r="K876" s="21" t="str">
        <v/>
      </c>
      <c r="L876" s="23" t="str">
        <f t="shared" si="78"/>
        <v/>
      </c>
      <c r="M876" s="24" t="str">
        <f t="shared" si="79"/>
        <v/>
      </c>
      <c r="N876" s="15" t="str">
        <f t="shared" si="80"/>
        <v/>
      </c>
      <c r="O876" s="23" t="str">
        <f t="shared" si="81"/>
        <v/>
      </c>
      <c r="P876" s="23" t="str">
        <f>IF(B876="","",
IF(NOT(ISNUMBER(H876)),"Vắng",
IF(C876=1,IF(INDEX(Source!$A$1:$Q$1000,MATCH('Chi tiết'!B876,Source!$B$1:$B$1000,0),16)&lt;'Báo cáo'!$C$5,"Đi làm","Chốt trễ"),
IF(AND(C876=2,O876="Chốt trễ"),IF(INDEX(Source!$A$1:$Q$1000,MATCH('Chi tiết'!B876,Source!$B$1:$B$1000,0)+1,16)&lt;'Báo cáo'!$C$5,"Đi làm","Chốt trễ"),
IF(AND(C876=12,O876="Đi làm"),IF(INDEX(Source!$A$1:$Q$1000,MATCH('Chi tiết'!B876,Source!$B$1:$B$1000,0)+COUNTIFS(Source!$B$1:$B$1000,B876,Source!$Q$1:$Q$1000,"Sáng"),16)&lt;'Báo cáo'!$C$5,"Đi làm","Chốt trễ"),IF(O876="Chốt trễ",IF(INDEX(Source!$A$1:$Q$1000,MATCH('Chi tiết'!B876,Source!$B$1:$B$1000,0)+1,16)&lt;'Báo cáo'!$C$5,"Đi làm","Chốt trễ"),IF(INDEX(Source!$A$1:$Q$1000,MATCH('Chi tiết'!B876,Source!$B$1:$B$1000,0)+COUNTIFS(Source!$B$1:$B$1000,B876,Source!$Q$1:$Q$1000,"Sáng"),16)&lt;'Báo cáo'!$C$5,"Đi làm","Chốt trễ")))))))</f>
        <v/>
      </c>
      <c r="Q876" s="23" t="str">
        <f t="shared" si="82"/>
        <v/>
      </c>
      <c r="R876" s="14" t="str">
        <f t="shared" si="83"/>
        <v/>
      </c>
      <c r="S876" t="str">
        <f>IF(OR(_xlfn.NUMBERVALUE(E876)&gt;='Báo cáo'!$C$6,_xlfn.NUMBERVALUE(I876)&gt;='Báo cáo'!$C$6),CONCATENATE(_xlfn.NUMBERVALUE(E876),"/",_xlfn.NUMBERVALUE(I876)),"")</f>
        <v/>
      </c>
      <c r="T876" t="str">
        <f>IF(Q876="Vắng","",IF(M876&lt;='Báo cáo'!$C$7,M876,""))</f>
        <v/>
      </c>
      <c r="U876" t="str">
        <f ca="1">IF(COUNTIFS(Source!$B$1:$B$1000,'Chi tiết'!B876,Source!$S$1:$S$1000,"Có")=0,"",INDEX(Source!$A$1:$S$1000,MATCH('Chi tiết'!B876,Source!$B$1:$B$1000,0)-1+MATCH("Có",INDIRECT("Source!S"&amp;MATCH('Chi tiết'!B876,Source!$B$1:$B$1000,0)&amp;":S"&amp;MATCH('Chi tiết'!B876,Source!$B$1:$B$1000,0)+COUNTIF(Source!$B$1:$B$1000,'Chi tiết'!B876)),0),1))</f>
        <v/>
      </c>
      <c r="V876" s="2" t="str">
        <f>IF(B874="","",IF(N876&lt;='Báo cáo'!$C$9,N876,""))</f>
        <v/>
      </c>
    </row>
    <row r="877" spans="1:22" x14ac:dyDescent="0.25">
      <c r="A877" t="str">
        <v/>
      </c>
      <c r="B877" t="str">
        <v/>
      </c>
      <c r="C877" s="21" t="str">
        <v/>
      </c>
      <c r="D877" s="21" t="str">
        <v/>
      </c>
      <c r="E877" s="21" t="str">
        <v/>
      </c>
      <c r="F877" s="21" t="str">
        <v/>
      </c>
      <c r="G877" s="21" t="str">
        <v/>
      </c>
      <c r="H877" s="21" t="str">
        <v/>
      </c>
      <c r="I877" s="21" t="str">
        <v/>
      </c>
      <c r="J877" s="21" t="str">
        <v/>
      </c>
      <c r="K877" s="21" t="str">
        <v/>
      </c>
      <c r="L877" s="23" t="str">
        <f t="shared" si="78"/>
        <v/>
      </c>
      <c r="M877" s="24" t="str">
        <f t="shared" si="79"/>
        <v/>
      </c>
      <c r="N877" s="15" t="str">
        <f t="shared" si="80"/>
        <v/>
      </c>
      <c r="O877" s="23" t="str">
        <f t="shared" si="81"/>
        <v/>
      </c>
      <c r="P877" s="23" t="str">
        <f>IF(B877="","",
IF(NOT(ISNUMBER(H877)),"Vắng",
IF(C877=1,IF(INDEX(Source!$A$1:$Q$1000,MATCH('Chi tiết'!B877,Source!$B$1:$B$1000,0),16)&lt;'Báo cáo'!$C$5,"Đi làm","Chốt trễ"),
IF(AND(C877=2,O877="Chốt trễ"),IF(INDEX(Source!$A$1:$Q$1000,MATCH('Chi tiết'!B877,Source!$B$1:$B$1000,0)+1,16)&lt;'Báo cáo'!$C$5,"Đi làm","Chốt trễ"),
IF(AND(C877=12,O877="Đi làm"),IF(INDEX(Source!$A$1:$Q$1000,MATCH('Chi tiết'!B877,Source!$B$1:$B$1000,0)+COUNTIFS(Source!$B$1:$B$1000,B877,Source!$Q$1:$Q$1000,"Sáng"),16)&lt;'Báo cáo'!$C$5,"Đi làm","Chốt trễ"),IF(O877="Chốt trễ",IF(INDEX(Source!$A$1:$Q$1000,MATCH('Chi tiết'!B877,Source!$B$1:$B$1000,0)+1,16)&lt;'Báo cáo'!$C$5,"Đi làm","Chốt trễ"),IF(INDEX(Source!$A$1:$Q$1000,MATCH('Chi tiết'!B877,Source!$B$1:$B$1000,0)+COUNTIFS(Source!$B$1:$B$1000,B877,Source!$Q$1:$Q$1000,"Sáng"),16)&lt;'Báo cáo'!$C$5,"Đi làm","Chốt trễ")))))))</f>
        <v/>
      </c>
      <c r="Q877" s="23" t="str">
        <f t="shared" si="82"/>
        <v/>
      </c>
      <c r="R877" s="14" t="str">
        <f t="shared" si="83"/>
        <v/>
      </c>
      <c r="S877" t="str">
        <f>IF(OR(_xlfn.NUMBERVALUE(E877)&gt;='Báo cáo'!$C$6,_xlfn.NUMBERVALUE(I877)&gt;='Báo cáo'!$C$6),CONCATENATE(_xlfn.NUMBERVALUE(E877),"/",_xlfn.NUMBERVALUE(I877)),"")</f>
        <v/>
      </c>
      <c r="T877" t="str">
        <f>IF(Q877="Vắng","",IF(M877&lt;='Báo cáo'!$C$7,M877,""))</f>
        <v/>
      </c>
      <c r="U877" t="str">
        <f ca="1">IF(COUNTIFS(Source!$B$1:$B$1000,'Chi tiết'!B877,Source!$S$1:$S$1000,"Có")=0,"",INDEX(Source!$A$1:$S$1000,MATCH('Chi tiết'!B877,Source!$B$1:$B$1000,0)-1+MATCH("Có",INDIRECT("Source!S"&amp;MATCH('Chi tiết'!B877,Source!$B$1:$B$1000,0)&amp;":S"&amp;MATCH('Chi tiết'!B877,Source!$B$1:$B$1000,0)+COUNTIF(Source!$B$1:$B$1000,'Chi tiết'!B877)),0),1))</f>
        <v/>
      </c>
      <c r="V877" s="2" t="str">
        <f>IF(B875="","",IF(N877&lt;='Báo cáo'!$C$9,N877,""))</f>
        <v/>
      </c>
    </row>
    <row r="878" spans="1:22" x14ac:dyDescent="0.25">
      <c r="A878" t="str">
        <v/>
      </c>
      <c r="B878" t="str">
        <v/>
      </c>
      <c r="C878" s="21" t="str">
        <v/>
      </c>
      <c r="D878" s="21" t="str">
        <v/>
      </c>
      <c r="E878" s="21" t="str">
        <v/>
      </c>
      <c r="F878" s="21" t="str">
        <v/>
      </c>
      <c r="G878" s="21" t="str">
        <v/>
      </c>
      <c r="H878" s="21" t="str">
        <v/>
      </c>
      <c r="I878" s="21" t="str">
        <v/>
      </c>
      <c r="J878" s="21" t="str">
        <v/>
      </c>
      <c r="K878" s="21" t="str">
        <v/>
      </c>
      <c r="L878" s="23" t="str">
        <f t="shared" si="78"/>
        <v/>
      </c>
      <c r="M878" s="24" t="str">
        <f t="shared" si="79"/>
        <v/>
      </c>
      <c r="N878" s="15" t="str">
        <f t="shared" si="80"/>
        <v/>
      </c>
      <c r="O878" s="23" t="str">
        <f t="shared" si="81"/>
        <v/>
      </c>
      <c r="P878" s="23" t="str">
        <f>IF(B878="","",
IF(NOT(ISNUMBER(H878)),"Vắng",
IF(C878=1,IF(INDEX(Source!$A$1:$Q$1000,MATCH('Chi tiết'!B878,Source!$B$1:$B$1000,0),16)&lt;'Báo cáo'!$C$5,"Đi làm","Chốt trễ"),
IF(AND(C878=2,O878="Chốt trễ"),IF(INDEX(Source!$A$1:$Q$1000,MATCH('Chi tiết'!B878,Source!$B$1:$B$1000,0)+1,16)&lt;'Báo cáo'!$C$5,"Đi làm","Chốt trễ"),
IF(AND(C878=12,O878="Đi làm"),IF(INDEX(Source!$A$1:$Q$1000,MATCH('Chi tiết'!B878,Source!$B$1:$B$1000,0)+COUNTIFS(Source!$B$1:$B$1000,B878,Source!$Q$1:$Q$1000,"Sáng"),16)&lt;'Báo cáo'!$C$5,"Đi làm","Chốt trễ"),IF(O878="Chốt trễ",IF(INDEX(Source!$A$1:$Q$1000,MATCH('Chi tiết'!B878,Source!$B$1:$B$1000,0)+1,16)&lt;'Báo cáo'!$C$5,"Đi làm","Chốt trễ"),IF(INDEX(Source!$A$1:$Q$1000,MATCH('Chi tiết'!B878,Source!$B$1:$B$1000,0)+COUNTIFS(Source!$B$1:$B$1000,B878,Source!$Q$1:$Q$1000,"Sáng"),16)&lt;'Báo cáo'!$C$5,"Đi làm","Chốt trễ")))))))</f>
        <v/>
      </c>
      <c r="Q878" s="23" t="str">
        <f t="shared" si="82"/>
        <v/>
      </c>
      <c r="R878" s="14" t="str">
        <f t="shared" si="83"/>
        <v/>
      </c>
      <c r="S878" t="str">
        <f>IF(OR(_xlfn.NUMBERVALUE(E878)&gt;='Báo cáo'!$C$6,_xlfn.NUMBERVALUE(I878)&gt;='Báo cáo'!$C$6),CONCATENATE(_xlfn.NUMBERVALUE(E878),"/",_xlfn.NUMBERVALUE(I878)),"")</f>
        <v/>
      </c>
      <c r="T878" t="str">
        <f>IF(Q878="Vắng","",IF(M878&lt;='Báo cáo'!$C$7,M878,""))</f>
        <v/>
      </c>
      <c r="U878" t="str">
        <f ca="1">IF(COUNTIFS(Source!$B$1:$B$1000,'Chi tiết'!B878,Source!$S$1:$S$1000,"Có")=0,"",INDEX(Source!$A$1:$S$1000,MATCH('Chi tiết'!B878,Source!$B$1:$B$1000,0)-1+MATCH("Có",INDIRECT("Source!S"&amp;MATCH('Chi tiết'!B878,Source!$B$1:$B$1000,0)&amp;":S"&amp;MATCH('Chi tiết'!B878,Source!$B$1:$B$1000,0)+COUNTIF(Source!$B$1:$B$1000,'Chi tiết'!B878)),0),1))</f>
        <v/>
      </c>
      <c r="V878" s="2" t="str">
        <f>IF(B876="","",IF(N878&lt;='Báo cáo'!$C$9,N878,""))</f>
        <v/>
      </c>
    </row>
    <row r="879" spans="1:22" x14ac:dyDescent="0.25">
      <c r="A879" t="str">
        <v/>
      </c>
      <c r="B879" t="str">
        <v/>
      </c>
      <c r="C879" s="21" t="str">
        <v/>
      </c>
      <c r="D879" s="21" t="str">
        <v/>
      </c>
      <c r="E879" s="21" t="str">
        <v/>
      </c>
      <c r="F879" s="21" t="str">
        <v/>
      </c>
      <c r="G879" s="21" t="str">
        <v/>
      </c>
      <c r="H879" s="21" t="str">
        <v/>
      </c>
      <c r="I879" s="21" t="str">
        <v/>
      </c>
      <c r="J879" s="21" t="str">
        <v/>
      </c>
      <c r="K879" s="21" t="str">
        <v/>
      </c>
      <c r="L879" s="23" t="str">
        <f t="shared" si="78"/>
        <v/>
      </c>
      <c r="M879" s="24" t="str">
        <f t="shared" si="79"/>
        <v/>
      </c>
      <c r="N879" s="15" t="str">
        <f t="shared" si="80"/>
        <v/>
      </c>
      <c r="O879" s="23" t="str">
        <f t="shared" si="81"/>
        <v/>
      </c>
      <c r="P879" s="23" t="str">
        <f>IF(B879="","",
IF(NOT(ISNUMBER(H879)),"Vắng",
IF(C879=1,IF(INDEX(Source!$A$1:$Q$1000,MATCH('Chi tiết'!B879,Source!$B$1:$B$1000,0),16)&lt;'Báo cáo'!$C$5,"Đi làm","Chốt trễ"),
IF(AND(C879=2,O879="Chốt trễ"),IF(INDEX(Source!$A$1:$Q$1000,MATCH('Chi tiết'!B879,Source!$B$1:$B$1000,0)+1,16)&lt;'Báo cáo'!$C$5,"Đi làm","Chốt trễ"),
IF(AND(C879=12,O879="Đi làm"),IF(INDEX(Source!$A$1:$Q$1000,MATCH('Chi tiết'!B879,Source!$B$1:$B$1000,0)+COUNTIFS(Source!$B$1:$B$1000,B879,Source!$Q$1:$Q$1000,"Sáng"),16)&lt;'Báo cáo'!$C$5,"Đi làm","Chốt trễ"),IF(O879="Chốt trễ",IF(INDEX(Source!$A$1:$Q$1000,MATCH('Chi tiết'!B879,Source!$B$1:$B$1000,0)+1,16)&lt;'Báo cáo'!$C$5,"Đi làm","Chốt trễ"),IF(INDEX(Source!$A$1:$Q$1000,MATCH('Chi tiết'!B879,Source!$B$1:$B$1000,0)+COUNTIFS(Source!$B$1:$B$1000,B879,Source!$Q$1:$Q$1000,"Sáng"),16)&lt;'Báo cáo'!$C$5,"Đi làm","Chốt trễ")))))))</f>
        <v/>
      </c>
      <c r="Q879" s="23" t="str">
        <f t="shared" si="82"/>
        <v/>
      </c>
      <c r="R879" s="14" t="str">
        <f t="shared" si="83"/>
        <v/>
      </c>
      <c r="S879" t="str">
        <f>IF(OR(_xlfn.NUMBERVALUE(E879)&gt;='Báo cáo'!$C$6,_xlfn.NUMBERVALUE(I879)&gt;='Báo cáo'!$C$6),CONCATENATE(_xlfn.NUMBERVALUE(E879),"/",_xlfn.NUMBERVALUE(I879)),"")</f>
        <v/>
      </c>
      <c r="T879" t="str">
        <f>IF(Q879="Vắng","",IF(M879&lt;='Báo cáo'!$C$7,M879,""))</f>
        <v/>
      </c>
      <c r="U879" t="str">
        <f ca="1">IF(COUNTIFS(Source!$B$1:$B$1000,'Chi tiết'!B879,Source!$S$1:$S$1000,"Có")=0,"",INDEX(Source!$A$1:$S$1000,MATCH('Chi tiết'!B879,Source!$B$1:$B$1000,0)-1+MATCH("Có",INDIRECT("Source!S"&amp;MATCH('Chi tiết'!B879,Source!$B$1:$B$1000,0)&amp;":S"&amp;MATCH('Chi tiết'!B879,Source!$B$1:$B$1000,0)+COUNTIF(Source!$B$1:$B$1000,'Chi tiết'!B879)),0),1))</f>
        <v/>
      </c>
      <c r="V879" s="2" t="str">
        <f>IF(B877="","",IF(N879&lt;='Báo cáo'!$C$9,N879,""))</f>
        <v/>
      </c>
    </row>
    <row r="880" spans="1:22" x14ac:dyDescent="0.25">
      <c r="A880" t="str">
        <v/>
      </c>
      <c r="B880" t="str">
        <v/>
      </c>
      <c r="C880" s="21" t="str">
        <v/>
      </c>
      <c r="D880" s="21" t="str">
        <v/>
      </c>
      <c r="E880" s="21" t="str">
        <v/>
      </c>
      <c r="F880" s="21" t="str">
        <v/>
      </c>
      <c r="G880" s="21" t="str">
        <v/>
      </c>
      <c r="H880" s="21" t="str">
        <v/>
      </c>
      <c r="I880" s="21" t="str">
        <v/>
      </c>
      <c r="J880" s="21" t="str">
        <v/>
      </c>
      <c r="K880" s="21" t="str">
        <v/>
      </c>
      <c r="L880" s="23" t="str">
        <f t="shared" si="78"/>
        <v/>
      </c>
      <c r="M880" s="24" t="str">
        <f t="shared" si="79"/>
        <v/>
      </c>
      <c r="N880" s="15" t="str">
        <f t="shared" si="80"/>
        <v/>
      </c>
      <c r="O880" s="23" t="str">
        <f t="shared" si="81"/>
        <v/>
      </c>
      <c r="P880" s="23" t="str">
        <f>IF(B880="","",
IF(NOT(ISNUMBER(H880)),"Vắng",
IF(C880=1,IF(INDEX(Source!$A$1:$Q$1000,MATCH('Chi tiết'!B880,Source!$B$1:$B$1000,0),16)&lt;'Báo cáo'!$C$5,"Đi làm","Chốt trễ"),
IF(AND(C880=2,O880="Chốt trễ"),IF(INDEX(Source!$A$1:$Q$1000,MATCH('Chi tiết'!B880,Source!$B$1:$B$1000,0)+1,16)&lt;'Báo cáo'!$C$5,"Đi làm","Chốt trễ"),
IF(AND(C880=12,O880="Đi làm"),IF(INDEX(Source!$A$1:$Q$1000,MATCH('Chi tiết'!B880,Source!$B$1:$B$1000,0)+COUNTIFS(Source!$B$1:$B$1000,B880,Source!$Q$1:$Q$1000,"Sáng"),16)&lt;'Báo cáo'!$C$5,"Đi làm","Chốt trễ"),IF(O880="Chốt trễ",IF(INDEX(Source!$A$1:$Q$1000,MATCH('Chi tiết'!B880,Source!$B$1:$B$1000,0)+1,16)&lt;'Báo cáo'!$C$5,"Đi làm","Chốt trễ"),IF(INDEX(Source!$A$1:$Q$1000,MATCH('Chi tiết'!B880,Source!$B$1:$B$1000,0)+COUNTIFS(Source!$B$1:$B$1000,B880,Source!$Q$1:$Q$1000,"Sáng"),16)&lt;'Báo cáo'!$C$5,"Đi làm","Chốt trễ")))))))</f>
        <v/>
      </c>
      <c r="Q880" s="23" t="str">
        <f t="shared" si="82"/>
        <v/>
      </c>
      <c r="R880" s="14" t="str">
        <f t="shared" si="83"/>
        <v/>
      </c>
      <c r="S880" t="str">
        <f>IF(OR(_xlfn.NUMBERVALUE(E880)&gt;='Báo cáo'!$C$6,_xlfn.NUMBERVALUE(I880)&gt;='Báo cáo'!$C$6),CONCATENATE(_xlfn.NUMBERVALUE(E880),"/",_xlfn.NUMBERVALUE(I880)),"")</f>
        <v/>
      </c>
      <c r="T880" t="str">
        <f>IF(Q880="Vắng","",IF(M880&lt;='Báo cáo'!$C$7,M880,""))</f>
        <v/>
      </c>
      <c r="U880" t="str">
        <f ca="1">IF(COUNTIFS(Source!$B$1:$B$1000,'Chi tiết'!B880,Source!$S$1:$S$1000,"Có")=0,"",INDEX(Source!$A$1:$S$1000,MATCH('Chi tiết'!B880,Source!$B$1:$B$1000,0)-1+MATCH("Có",INDIRECT("Source!S"&amp;MATCH('Chi tiết'!B880,Source!$B$1:$B$1000,0)&amp;":S"&amp;MATCH('Chi tiết'!B880,Source!$B$1:$B$1000,0)+COUNTIF(Source!$B$1:$B$1000,'Chi tiết'!B880)),0),1))</f>
        <v/>
      </c>
      <c r="V880" s="2" t="str">
        <f>IF(B878="","",IF(N880&lt;='Báo cáo'!$C$9,N880,""))</f>
        <v/>
      </c>
    </row>
    <row r="881" spans="1:22" x14ac:dyDescent="0.25">
      <c r="A881" t="str">
        <v/>
      </c>
      <c r="B881" t="str">
        <v/>
      </c>
      <c r="C881" s="21" t="str">
        <v/>
      </c>
      <c r="D881" s="21" t="str">
        <v/>
      </c>
      <c r="E881" s="21" t="str">
        <v/>
      </c>
      <c r="F881" s="21" t="str">
        <v/>
      </c>
      <c r="G881" s="21" t="str">
        <v/>
      </c>
      <c r="H881" s="21" t="str">
        <v/>
      </c>
      <c r="I881" s="21" t="str">
        <v/>
      </c>
      <c r="J881" s="21" t="str">
        <v/>
      </c>
      <c r="K881" s="21" t="str">
        <v/>
      </c>
      <c r="L881" s="23" t="str">
        <f t="shared" si="78"/>
        <v/>
      </c>
      <c r="M881" s="24" t="str">
        <f t="shared" si="79"/>
        <v/>
      </c>
      <c r="N881" s="15" t="str">
        <f t="shared" si="80"/>
        <v/>
      </c>
      <c r="O881" s="23" t="str">
        <f t="shared" si="81"/>
        <v/>
      </c>
      <c r="P881" s="23" t="str">
        <f>IF(B881="","",
IF(NOT(ISNUMBER(H881)),"Vắng",
IF(C881=1,IF(INDEX(Source!$A$1:$Q$1000,MATCH('Chi tiết'!B881,Source!$B$1:$B$1000,0),16)&lt;'Báo cáo'!$C$5,"Đi làm","Chốt trễ"),
IF(AND(C881=2,O881="Chốt trễ"),IF(INDEX(Source!$A$1:$Q$1000,MATCH('Chi tiết'!B881,Source!$B$1:$B$1000,0)+1,16)&lt;'Báo cáo'!$C$5,"Đi làm","Chốt trễ"),
IF(AND(C881=12,O881="Đi làm"),IF(INDEX(Source!$A$1:$Q$1000,MATCH('Chi tiết'!B881,Source!$B$1:$B$1000,0)+COUNTIFS(Source!$B$1:$B$1000,B881,Source!$Q$1:$Q$1000,"Sáng"),16)&lt;'Báo cáo'!$C$5,"Đi làm","Chốt trễ"),IF(O881="Chốt trễ",IF(INDEX(Source!$A$1:$Q$1000,MATCH('Chi tiết'!B881,Source!$B$1:$B$1000,0)+1,16)&lt;'Báo cáo'!$C$5,"Đi làm","Chốt trễ"),IF(INDEX(Source!$A$1:$Q$1000,MATCH('Chi tiết'!B881,Source!$B$1:$B$1000,0)+COUNTIFS(Source!$B$1:$B$1000,B881,Source!$Q$1:$Q$1000,"Sáng"),16)&lt;'Báo cáo'!$C$5,"Đi làm","Chốt trễ")))))))</f>
        <v/>
      </c>
      <c r="Q881" s="23" t="str">
        <f t="shared" si="82"/>
        <v/>
      </c>
      <c r="R881" s="14" t="str">
        <f t="shared" si="83"/>
        <v/>
      </c>
      <c r="S881" t="str">
        <f>IF(OR(_xlfn.NUMBERVALUE(E881)&gt;='Báo cáo'!$C$6,_xlfn.NUMBERVALUE(I881)&gt;='Báo cáo'!$C$6),CONCATENATE(_xlfn.NUMBERVALUE(E881),"/",_xlfn.NUMBERVALUE(I881)),"")</f>
        <v/>
      </c>
      <c r="T881" t="str">
        <f>IF(Q881="Vắng","",IF(M881&lt;='Báo cáo'!$C$7,M881,""))</f>
        <v/>
      </c>
      <c r="U881" t="str">
        <f ca="1">IF(COUNTIFS(Source!$B$1:$B$1000,'Chi tiết'!B881,Source!$S$1:$S$1000,"Có")=0,"",INDEX(Source!$A$1:$S$1000,MATCH('Chi tiết'!B881,Source!$B$1:$B$1000,0)-1+MATCH("Có",INDIRECT("Source!S"&amp;MATCH('Chi tiết'!B881,Source!$B$1:$B$1000,0)&amp;":S"&amp;MATCH('Chi tiết'!B881,Source!$B$1:$B$1000,0)+COUNTIF(Source!$B$1:$B$1000,'Chi tiết'!B881)),0),1))</f>
        <v/>
      </c>
      <c r="V881" s="2" t="str">
        <f>IF(B879="","",IF(N881&lt;='Báo cáo'!$C$9,N881,""))</f>
        <v/>
      </c>
    </row>
    <row r="882" spans="1:22" x14ac:dyDescent="0.25">
      <c r="A882" t="str">
        <v/>
      </c>
      <c r="B882" t="str">
        <v/>
      </c>
      <c r="C882" s="21" t="str">
        <v/>
      </c>
      <c r="D882" s="21" t="str">
        <v/>
      </c>
      <c r="E882" s="21" t="str">
        <v/>
      </c>
      <c r="F882" s="21" t="str">
        <v/>
      </c>
      <c r="G882" s="21" t="str">
        <v/>
      </c>
      <c r="H882" s="21" t="str">
        <v/>
      </c>
      <c r="I882" s="21" t="str">
        <v/>
      </c>
      <c r="J882" s="21" t="str">
        <v/>
      </c>
      <c r="K882" s="21" t="str">
        <v/>
      </c>
      <c r="L882" s="23" t="str">
        <f t="shared" si="78"/>
        <v/>
      </c>
      <c r="M882" s="24" t="str">
        <f t="shared" si="79"/>
        <v/>
      </c>
      <c r="N882" s="15" t="str">
        <f t="shared" si="80"/>
        <v/>
      </c>
      <c r="O882" s="23" t="str">
        <f t="shared" si="81"/>
        <v/>
      </c>
      <c r="P882" s="23" t="str">
        <f>IF(B882="","",
IF(NOT(ISNUMBER(H882)),"Vắng",
IF(C882=1,IF(INDEX(Source!$A$1:$Q$1000,MATCH('Chi tiết'!B882,Source!$B$1:$B$1000,0),16)&lt;'Báo cáo'!$C$5,"Đi làm","Chốt trễ"),
IF(AND(C882=2,O882="Chốt trễ"),IF(INDEX(Source!$A$1:$Q$1000,MATCH('Chi tiết'!B882,Source!$B$1:$B$1000,0)+1,16)&lt;'Báo cáo'!$C$5,"Đi làm","Chốt trễ"),
IF(AND(C882=12,O882="Đi làm"),IF(INDEX(Source!$A$1:$Q$1000,MATCH('Chi tiết'!B882,Source!$B$1:$B$1000,0)+COUNTIFS(Source!$B$1:$B$1000,B882,Source!$Q$1:$Q$1000,"Sáng"),16)&lt;'Báo cáo'!$C$5,"Đi làm","Chốt trễ"),IF(O882="Chốt trễ",IF(INDEX(Source!$A$1:$Q$1000,MATCH('Chi tiết'!B882,Source!$B$1:$B$1000,0)+1,16)&lt;'Báo cáo'!$C$5,"Đi làm","Chốt trễ"),IF(INDEX(Source!$A$1:$Q$1000,MATCH('Chi tiết'!B882,Source!$B$1:$B$1000,0)+COUNTIFS(Source!$B$1:$B$1000,B882,Source!$Q$1:$Q$1000,"Sáng"),16)&lt;'Báo cáo'!$C$5,"Đi làm","Chốt trễ")))))))</f>
        <v/>
      </c>
      <c r="Q882" s="23" t="str">
        <f t="shared" si="82"/>
        <v/>
      </c>
      <c r="R882" s="14" t="str">
        <f t="shared" si="83"/>
        <v/>
      </c>
      <c r="S882" t="str">
        <f>IF(OR(_xlfn.NUMBERVALUE(E882)&gt;='Báo cáo'!$C$6,_xlfn.NUMBERVALUE(I882)&gt;='Báo cáo'!$C$6),CONCATENATE(_xlfn.NUMBERVALUE(E882),"/",_xlfn.NUMBERVALUE(I882)),"")</f>
        <v/>
      </c>
      <c r="T882" t="str">
        <f>IF(Q882="Vắng","",IF(M882&lt;='Báo cáo'!$C$7,M882,""))</f>
        <v/>
      </c>
      <c r="U882" t="str">
        <f ca="1">IF(COUNTIFS(Source!$B$1:$B$1000,'Chi tiết'!B882,Source!$S$1:$S$1000,"Có")=0,"",INDEX(Source!$A$1:$S$1000,MATCH('Chi tiết'!B882,Source!$B$1:$B$1000,0)-1+MATCH("Có",INDIRECT("Source!S"&amp;MATCH('Chi tiết'!B882,Source!$B$1:$B$1000,0)&amp;":S"&amp;MATCH('Chi tiết'!B882,Source!$B$1:$B$1000,0)+COUNTIF(Source!$B$1:$B$1000,'Chi tiết'!B882)),0),1))</f>
        <v/>
      </c>
      <c r="V882" s="2" t="str">
        <f>IF(B880="","",IF(N882&lt;='Báo cáo'!$C$9,N882,""))</f>
        <v/>
      </c>
    </row>
    <row r="883" spans="1:22" x14ac:dyDescent="0.25">
      <c r="A883" t="str">
        <v/>
      </c>
      <c r="B883" t="str">
        <v/>
      </c>
      <c r="C883" s="21" t="str">
        <v/>
      </c>
      <c r="D883" s="21" t="str">
        <v/>
      </c>
      <c r="E883" s="21" t="str">
        <v/>
      </c>
      <c r="F883" s="21" t="str">
        <v/>
      </c>
      <c r="G883" s="21" t="str">
        <v/>
      </c>
      <c r="H883" s="21" t="str">
        <v/>
      </c>
      <c r="I883" s="21" t="str">
        <v/>
      </c>
      <c r="J883" s="21" t="str">
        <v/>
      </c>
      <c r="K883" s="21" t="str">
        <v/>
      </c>
      <c r="L883" s="23" t="str">
        <f t="shared" si="78"/>
        <v/>
      </c>
      <c r="M883" s="24" t="str">
        <f t="shared" si="79"/>
        <v/>
      </c>
      <c r="N883" s="15" t="str">
        <f t="shared" si="80"/>
        <v/>
      </c>
      <c r="O883" s="23" t="str">
        <f t="shared" si="81"/>
        <v/>
      </c>
      <c r="P883" s="23" t="str">
        <f>IF(B883="","",
IF(NOT(ISNUMBER(H883)),"Vắng",
IF(C883=1,IF(INDEX(Source!$A$1:$Q$1000,MATCH('Chi tiết'!B883,Source!$B$1:$B$1000,0),16)&lt;'Báo cáo'!$C$5,"Đi làm","Chốt trễ"),
IF(AND(C883=2,O883="Chốt trễ"),IF(INDEX(Source!$A$1:$Q$1000,MATCH('Chi tiết'!B883,Source!$B$1:$B$1000,0)+1,16)&lt;'Báo cáo'!$C$5,"Đi làm","Chốt trễ"),
IF(AND(C883=12,O883="Đi làm"),IF(INDEX(Source!$A$1:$Q$1000,MATCH('Chi tiết'!B883,Source!$B$1:$B$1000,0)+COUNTIFS(Source!$B$1:$B$1000,B883,Source!$Q$1:$Q$1000,"Sáng"),16)&lt;'Báo cáo'!$C$5,"Đi làm","Chốt trễ"),IF(O883="Chốt trễ",IF(INDEX(Source!$A$1:$Q$1000,MATCH('Chi tiết'!B883,Source!$B$1:$B$1000,0)+1,16)&lt;'Báo cáo'!$C$5,"Đi làm","Chốt trễ"),IF(INDEX(Source!$A$1:$Q$1000,MATCH('Chi tiết'!B883,Source!$B$1:$B$1000,0)+COUNTIFS(Source!$B$1:$B$1000,B883,Source!$Q$1:$Q$1000,"Sáng"),16)&lt;'Báo cáo'!$C$5,"Đi làm","Chốt trễ")))))))</f>
        <v/>
      </c>
      <c r="Q883" s="23" t="str">
        <f t="shared" si="82"/>
        <v/>
      </c>
      <c r="R883" s="14" t="str">
        <f t="shared" si="83"/>
        <v/>
      </c>
      <c r="S883" t="str">
        <f>IF(OR(_xlfn.NUMBERVALUE(E883)&gt;='Báo cáo'!$C$6,_xlfn.NUMBERVALUE(I883)&gt;='Báo cáo'!$C$6),CONCATENATE(_xlfn.NUMBERVALUE(E883),"/",_xlfn.NUMBERVALUE(I883)),"")</f>
        <v/>
      </c>
      <c r="T883" t="str">
        <f>IF(Q883="Vắng","",IF(M883&lt;='Báo cáo'!$C$7,M883,""))</f>
        <v/>
      </c>
      <c r="U883" t="str">
        <f ca="1">IF(COUNTIFS(Source!$B$1:$B$1000,'Chi tiết'!B883,Source!$S$1:$S$1000,"Có")=0,"",INDEX(Source!$A$1:$S$1000,MATCH('Chi tiết'!B883,Source!$B$1:$B$1000,0)-1+MATCH("Có",INDIRECT("Source!S"&amp;MATCH('Chi tiết'!B883,Source!$B$1:$B$1000,0)&amp;":S"&amp;MATCH('Chi tiết'!B883,Source!$B$1:$B$1000,0)+COUNTIF(Source!$B$1:$B$1000,'Chi tiết'!B883)),0),1))</f>
        <v/>
      </c>
      <c r="V883" s="2" t="str">
        <f>IF(B881="","",IF(N883&lt;='Báo cáo'!$C$9,N883,""))</f>
        <v/>
      </c>
    </row>
    <row r="884" spans="1:22" x14ac:dyDescent="0.25">
      <c r="A884" t="str">
        <v/>
      </c>
      <c r="B884" t="str">
        <v/>
      </c>
      <c r="C884" s="21" t="str">
        <v/>
      </c>
      <c r="D884" s="21" t="str">
        <v/>
      </c>
      <c r="E884" s="21" t="str">
        <v/>
      </c>
      <c r="F884" s="21" t="str">
        <v/>
      </c>
      <c r="G884" s="21" t="str">
        <v/>
      </c>
      <c r="H884" s="21" t="str">
        <v/>
      </c>
      <c r="I884" s="21" t="str">
        <v/>
      </c>
      <c r="J884" s="21" t="str">
        <v/>
      </c>
      <c r="K884" s="21" t="str">
        <v/>
      </c>
      <c r="L884" s="23" t="str">
        <f t="shared" si="78"/>
        <v/>
      </c>
      <c r="M884" s="24" t="str">
        <f t="shared" si="79"/>
        <v/>
      </c>
      <c r="N884" s="15" t="str">
        <f t="shared" si="80"/>
        <v/>
      </c>
      <c r="O884" s="23" t="str">
        <f t="shared" si="81"/>
        <v/>
      </c>
      <c r="P884" s="23" t="str">
        <f>IF(B884="","",
IF(NOT(ISNUMBER(H884)),"Vắng",
IF(C884=1,IF(INDEX(Source!$A$1:$Q$1000,MATCH('Chi tiết'!B884,Source!$B$1:$B$1000,0),16)&lt;'Báo cáo'!$C$5,"Đi làm","Chốt trễ"),
IF(AND(C884=2,O884="Chốt trễ"),IF(INDEX(Source!$A$1:$Q$1000,MATCH('Chi tiết'!B884,Source!$B$1:$B$1000,0)+1,16)&lt;'Báo cáo'!$C$5,"Đi làm","Chốt trễ"),
IF(AND(C884=12,O884="Đi làm"),IF(INDEX(Source!$A$1:$Q$1000,MATCH('Chi tiết'!B884,Source!$B$1:$B$1000,0)+COUNTIFS(Source!$B$1:$B$1000,B884,Source!$Q$1:$Q$1000,"Sáng"),16)&lt;'Báo cáo'!$C$5,"Đi làm","Chốt trễ"),IF(O884="Chốt trễ",IF(INDEX(Source!$A$1:$Q$1000,MATCH('Chi tiết'!B884,Source!$B$1:$B$1000,0)+1,16)&lt;'Báo cáo'!$C$5,"Đi làm","Chốt trễ"),IF(INDEX(Source!$A$1:$Q$1000,MATCH('Chi tiết'!B884,Source!$B$1:$B$1000,0)+COUNTIFS(Source!$B$1:$B$1000,B884,Source!$Q$1:$Q$1000,"Sáng"),16)&lt;'Báo cáo'!$C$5,"Đi làm","Chốt trễ")))))))</f>
        <v/>
      </c>
      <c r="Q884" s="23" t="str">
        <f t="shared" si="82"/>
        <v/>
      </c>
      <c r="R884" s="14" t="str">
        <f t="shared" si="83"/>
        <v/>
      </c>
      <c r="S884" t="str">
        <f>IF(OR(_xlfn.NUMBERVALUE(E884)&gt;='Báo cáo'!$C$6,_xlfn.NUMBERVALUE(I884)&gt;='Báo cáo'!$C$6),CONCATENATE(_xlfn.NUMBERVALUE(E884),"/",_xlfn.NUMBERVALUE(I884)),"")</f>
        <v/>
      </c>
      <c r="T884" t="str">
        <f>IF(Q884="Vắng","",IF(M884&lt;='Báo cáo'!$C$7,M884,""))</f>
        <v/>
      </c>
      <c r="U884" t="str">
        <f ca="1">IF(COUNTIFS(Source!$B$1:$B$1000,'Chi tiết'!B884,Source!$S$1:$S$1000,"Có")=0,"",INDEX(Source!$A$1:$S$1000,MATCH('Chi tiết'!B884,Source!$B$1:$B$1000,0)-1+MATCH("Có",INDIRECT("Source!S"&amp;MATCH('Chi tiết'!B884,Source!$B$1:$B$1000,0)&amp;":S"&amp;MATCH('Chi tiết'!B884,Source!$B$1:$B$1000,0)+COUNTIF(Source!$B$1:$B$1000,'Chi tiết'!B884)),0),1))</f>
        <v/>
      </c>
      <c r="V884" s="2" t="str">
        <f>IF(B882="","",IF(N884&lt;='Báo cáo'!$C$9,N884,""))</f>
        <v/>
      </c>
    </row>
    <row r="885" spans="1:22" x14ac:dyDescent="0.25">
      <c r="A885" t="str">
        <v/>
      </c>
      <c r="B885" t="str">
        <v/>
      </c>
      <c r="C885" s="21" t="str">
        <v/>
      </c>
      <c r="D885" s="21" t="str">
        <v/>
      </c>
      <c r="E885" s="21" t="str">
        <v/>
      </c>
      <c r="F885" s="21" t="str">
        <v/>
      </c>
      <c r="G885" s="21" t="str">
        <v/>
      </c>
      <c r="H885" s="21" t="str">
        <v/>
      </c>
      <c r="I885" s="21" t="str">
        <v/>
      </c>
      <c r="J885" s="21" t="str">
        <v/>
      </c>
      <c r="K885" s="21" t="str">
        <v/>
      </c>
      <c r="L885" s="23" t="str">
        <f t="shared" si="78"/>
        <v/>
      </c>
      <c r="M885" s="24" t="str">
        <f t="shared" si="79"/>
        <v/>
      </c>
      <c r="N885" s="15" t="str">
        <f t="shared" si="80"/>
        <v/>
      </c>
      <c r="O885" s="23" t="str">
        <f t="shared" si="81"/>
        <v/>
      </c>
      <c r="P885" s="23" t="str">
        <f>IF(B885="","",
IF(NOT(ISNUMBER(H885)),"Vắng",
IF(C885=1,IF(INDEX(Source!$A$1:$Q$1000,MATCH('Chi tiết'!B885,Source!$B$1:$B$1000,0),16)&lt;'Báo cáo'!$C$5,"Đi làm","Chốt trễ"),
IF(AND(C885=2,O885="Chốt trễ"),IF(INDEX(Source!$A$1:$Q$1000,MATCH('Chi tiết'!B885,Source!$B$1:$B$1000,0)+1,16)&lt;'Báo cáo'!$C$5,"Đi làm","Chốt trễ"),
IF(AND(C885=12,O885="Đi làm"),IF(INDEX(Source!$A$1:$Q$1000,MATCH('Chi tiết'!B885,Source!$B$1:$B$1000,0)+COUNTIFS(Source!$B$1:$B$1000,B885,Source!$Q$1:$Q$1000,"Sáng"),16)&lt;'Báo cáo'!$C$5,"Đi làm","Chốt trễ"),IF(O885="Chốt trễ",IF(INDEX(Source!$A$1:$Q$1000,MATCH('Chi tiết'!B885,Source!$B$1:$B$1000,0)+1,16)&lt;'Báo cáo'!$C$5,"Đi làm","Chốt trễ"),IF(INDEX(Source!$A$1:$Q$1000,MATCH('Chi tiết'!B885,Source!$B$1:$B$1000,0)+COUNTIFS(Source!$B$1:$B$1000,B885,Source!$Q$1:$Q$1000,"Sáng"),16)&lt;'Báo cáo'!$C$5,"Đi làm","Chốt trễ")))))))</f>
        <v/>
      </c>
      <c r="Q885" s="23" t="str">
        <f t="shared" si="82"/>
        <v/>
      </c>
      <c r="R885" s="14" t="str">
        <f t="shared" si="83"/>
        <v/>
      </c>
      <c r="S885" t="str">
        <f>IF(OR(_xlfn.NUMBERVALUE(E885)&gt;='Báo cáo'!$C$6,_xlfn.NUMBERVALUE(I885)&gt;='Báo cáo'!$C$6),CONCATENATE(_xlfn.NUMBERVALUE(E885),"/",_xlfn.NUMBERVALUE(I885)),"")</f>
        <v/>
      </c>
      <c r="T885" t="str">
        <f>IF(Q885="Vắng","",IF(M885&lt;='Báo cáo'!$C$7,M885,""))</f>
        <v/>
      </c>
      <c r="U885" t="str">
        <f ca="1">IF(COUNTIFS(Source!$B$1:$B$1000,'Chi tiết'!B885,Source!$S$1:$S$1000,"Có")=0,"",INDEX(Source!$A$1:$S$1000,MATCH('Chi tiết'!B885,Source!$B$1:$B$1000,0)-1+MATCH("Có",INDIRECT("Source!S"&amp;MATCH('Chi tiết'!B885,Source!$B$1:$B$1000,0)&amp;":S"&amp;MATCH('Chi tiết'!B885,Source!$B$1:$B$1000,0)+COUNTIF(Source!$B$1:$B$1000,'Chi tiết'!B885)),0),1))</f>
        <v/>
      </c>
      <c r="V885" s="2" t="str">
        <f>IF(B883="","",IF(N885&lt;='Báo cáo'!$C$9,N885,""))</f>
        <v/>
      </c>
    </row>
    <row r="886" spans="1:22" x14ac:dyDescent="0.25">
      <c r="A886" t="str">
        <v/>
      </c>
      <c r="B886" t="str">
        <v/>
      </c>
      <c r="C886" s="21" t="str">
        <v/>
      </c>
      <c r="D886" s="21" t="str">
        <v/>
      </c>
      <c r="E886" s="21" t="str">
        <v/>
      </c>
      <c r="F886" s="21" t="str">
        <v/>
      </c>
      <c r="G886" s="21" t="str">
        <v/>
      </c>
      <c r="H886" s="21" t="str">
        <v/>
      </c>
      <c r="I886" s="21" t="str">
        <v/>
      </c>
      <c r="J886" s="21" t="str">
        <v/>
      </c>
      <c r="K886" s="21" t="str">
        <v/>
      </c>
      <c r="L886" s="23" t="str">
        <f t="shared" si="78"/>
        <v/>
      </c>
      <c r="M886" s="24" t="str">
        <f t="shared" si="79"/>
        <v/>
      </c>
      <c r="N886" s="15" t="str">
        <f t="shared" si="80"/>
        <v/>
      </c>
      <c r="O886" s="23" t="str">
        <f t="shared" si="81"/>
        <v/>
      </c>
      <c r="P886" s="23" t="str">
        <f>IF(B886="","",
IF(NOT(ISNUMBER(H886)),"Vắng",
IF(C886=1,IF(INDEX(Source!$A$1:$Q$1000,MATCH('Chi tiết'!B886,Source!$B$1:$B$1000,0),16)&lt;'Báo cáo'!$C$5,"Đi làm","Chốt trễ"),
IF(AND(C886=2,O886="Chốt trễ"),IF(INDEX(Source!$A$1:$Q$1000,MATCH('Chi tiết'!B886,Source!$B$1:$B$1000,0)+1,16)&lt;'Báo cáo'!$C$5,"Đi làm","Chốt trễ"),
IF(AND(C886=12,O886="Đi làm"),IF(INDEX(Source!$A$1:$Q$1000,MATCH('Chi tiết'!B886,Source!$B$1:$B$1000,0)+COUNTIFS(Source!$B$1:$B$1000,B886,Source!$Q$1:$Q$1000,"Sáng"),16)&lt;'Báo cáo'!$C$5,"Đi làm","Chốt trễ"),IF(O886="Chốt trễ",IF(INDEX(Source!$A$1:$Q$1000,MATCH('Chi tiết'!B886,Source!$B$1:$B$1000,0)+1,16)&lt;'Báo cáo'!$C$5,"Đi làm","Chốt trễ"),IF(INDEX(Source!$A$1:$Q$1000,MATCH('Chi tiết'!B886,Source!$B$1:$B$1000,0)+COUNTIFS(Source!$B$1:$B$1000,B886,Source!$Q$1:$Q$1000,"Sáng"),16)&lt;'Báo cáo'!$C$5,"Đi làm","Chốt trễ")))))))</f>
        <v/>
      </c>
      <c r="Q886" s="23" t="str">
        <f t="shared" si="82"/>
        <v/>
      </c>
      <c r="R886" s="14" t="str">
        <f t="shared" si="83"/>
        <v/>
      </c>
      <c r="S886" t="str">
        <f>IF(OR(_xlfn.NUMBERVALUE(E886)&gt;='Báo cáo'!$C$6,_xlfn.NUMBERVALUE(I886)&gt;='Báo cáo'!$C$6),CONCATENATE(_xlfn.NUMBERVALUE(E886),"/",_xlfn.NUMBERVALUE(I886)),"")</f>
        <v/>
      </c>
      <c r="T886" t="str">
        <f>IF(Q886="Vắng","",IF(M886&lt;='Báo cáo'!$C$7,M886,""))</f>
        <v/>
      </c>
      <c r="U886" t="str">
        <f ca="1">IF(COUNTIFS(Source!$B$1:$B$1000,'Chi tiết'!B886,Source!$S$1:$S$1000,"Có")=0,"",INDEX(Source!$A$1:$S$1000,MATCH('Chi tiết'!B886,Source!$B$1:$B$1000,0)-1+MATCH("Có",INDIRECT("Source!S"&amp;MATCH('Chi tiết'!B886,Source!$B$1:$B$1000,0)&amp;":S"&amp;MATCH('Chi tiết'!B886,Source!$B$1:$B$1000,0)+COUNTIF(Source!$B$1:$B$1000,'Chi tiết'!B886)),0),1))</f>
        <v/>
      </c>
      <c r="V886" s="2" t="str">
        <f>IF(B884="","",IF(N886&lt;='Báo cáo'!$C$9,N886,""))</f>
        <v/>
      </c>
    </row>
    <row r="887" spans="1:22" x14ac:dyDescent="0.25">
      <c r="A887" t="str">
        <v/>
      </c>
      <c r="B887" t="str">
        <v/>
      </c>
      <c r="C887" s="21" t="str">
        <v/>
      </c>
      <c r="D887" s="21" t="str">
        <v/>
      </c>
      <c r="E887" s="21" t="str">
        <v/>
      </c>
      <c r="F887" s="21" t="str">
        <v/>
      </c>
      <c r="G887" s="21" t="str">
        <v/>
      </c>
      <c r="H887" s="21" t="str">
        <v/>
      </c>
      <c r="I887" s="21" t="str">
        <v/>
      </c>
      <c r="J887" s="21" t="str">
        <v/>
      </c>
      <c r="K887" s="21" t="str">
        <v/>
      </c>
      <c r="L887" s="23" t="str">
        <f t="shared" si="78"/>
        <v/>
      </c>
      <c r="M887" s="24" t="str">
        <f t="shared" si="79"/>
        <v/>
      </c>
      <c r="N887" s="15" t="str">
        <f t="shared" si="80"/>
        <v/>
      </c>
      <c r="O887" s="23" t="str">
        <f t="shared" si="81"/>
        <v/>
      </c>
      <c r="P887" s="23" t="str">
        <f>IF(B887="","",
IF(NOT(ISNUMBER(H887)),"Vắng",
IF(C887=1,IF(INDEX(Source!$A$1:$Q$1000,MATCH('Chi tiết'!B887,Source!$B$1:$B$1000,0),16)&lt;'Báo cáo'!$C$5,"Đi làm","Chốt trễ"),
IF(AND(C887=2,O887="Chốt trễ"),IF(INDEX(Source!$A$1:$Q$1000,MATCH('Chi tiết'!B887,Source!$B$1:$B$1000,0)+1,16)&lt;'Báo cáo'!$C$5,"Đi làm","Chốt trễ"),
IF(AND(C887=12,O887="Đi làm"),IF(INDEX(Source!$A$1:$Q$1000,MATCH('Chi tiết'!B887,Source!$B$1:$B$1000,0)+COUNTIFS(Source!$B$1:$B$1000,B887,Source!$Q$1:$Q$1000,"Sáng"),16)&lt;'Báo cáo'!$C$5,"Đi làm","Chốt trễ"),IF(O887="Chốt trễ",IF(INDEX(Source!$A$1:$Q$1000,MATCH('Chi tiết'!B887,Source!$B$1:$B$1000,0)+1,16)&lt;'Báo cáo'!$C$5,"Đi làm","Chốt trễ"),IF(INDEX(Source!$A$1:$Q$1000,MATCH('Chi tiết'!B887,Source!$B$1:$B$1000,0)+COUNTIFS(Source!$B$1:$B$1000,B887,Source!$Q$1:$Q$1000,"Sáng"),16)&lt;'Báo cáo'!$C$5,"Đi làm","Chốt trễ")))))))</f>
        <v/>
      </c>
      <c r="Q887" s="23" t="str">
        <f t="shared" si="82"/>
        <v/>
      </c>
      <c r="R887" s="14" t="str">
        <f t="shared" si="83"/>
        <v/>
      </c>
      <c r="S887" t="str">
        <f>IF(OR(_xlfn.NUMBERVALUE(E887)&gt;='Báo cáo'!$C$6,_xlfn.NUMBERVALUE(I887)&gt;='Báo cáo'!$C$6),CONCATENATE(_xlfn.NUMBERVALUE(E887),"/",_xlfn.NUMBERVALUE(I887)),"")</f>
        <v/>
      </c>
      <c r="T887" t="str">
        <f>IF(Q887="Vắng","",IF(M887&lt;='Báo cáo'!$C$7,M887,""))</f>
        <v/>
      </c>
      <c r="U887" t="str">
        <f ca="1">IF(COUNTIFS(Source!$B$1:$B$1000,'Chi tiết'!B887,Source!$S$1:$S$1000,"Có")=0,"",INDEX(Source!$A$1:$S$1000,MATCH('Chi tiết'!B887,Source!$B$1:$B$1000,0)-1+MATCH("Có",INDIRECT("Source!S"&amp;MATCH('Chi tiết'!B887,Source!$B$1:$B$1000,0)&amp;":S"&amp;MATCH('Chi tiết'!B887,Source!$B$1:$B$1000,0)+COUNTIF(Source!$B$1:$B$1000,'Chi tiết'!B887)),0),1))</f>
        <v/>
      </c>
      <c r="V887" s="2" t="str">
        <f>IF(B885="","",IF(N887&lt;='Báo cáo'!$C$9,N887,""))</f>
        <v/>
      </c>
    </row>
    <row r="888" spans="1:22" x14ac:dyDescent="0.25">
      <c r="A888" t="str">
        <v/>
      </c>
      <c r="B888" t="str">
        <v/>
      </c>
      <c r="C888" s="21" t="str">
        <v/>
      </c>
      <c r="D888" s="21" t="str">
        <v/>
      </c>
      <c r="E888" s="21" t="str">
        <v/>
      </c>
      <c r="F888" s="21" t="str">
        <v/>
      </c>
      <c r="G888" s="21" t="str">
        <v/>
      </c>
      <c r="H888" s="21" t="str">
        <v/>
      </c>
      <c r="I888" s="21" t="str">
        <v/>
      </c>
      <c r="J888" s="21" t="str">
        <v/>
      </c>
      <c r="K888" s="21" t="str">
        <v/>
      </c>
      <c r="L888" s="23" t="str">
        <f t="shared" si="78"/>
        <v/>
      </c>
      <c r="M888" s="24" t="str">
        <f t="shared" si="79"/>
        <v/>
      </c>
      <c r="N888" s="15" t="str">
        <f t="shared" si="80"/>
        <v/>
      </c>
      <c r="O888" s="23" t="str">
        <f t="shared" si="81"/>
        <v/>
      </c>
      <c r="P888" s="23" t="str">
        <f>IF(B888="","",
IF(NOT(ISNUMBER(H888)),"Vắng",
IF(C888=1,IF(INDEX(Source!$A$1:$Q$1000,MATCH('Chi tiết'!B888,Source!$B$1:$B$1000,0),16)&lt;'Báo cáo'!$C$5,"Đi làm","Chốt trễ"),
IF(AND(C888=2,O888="Chốt trễ"),IF(INDEX(Source!$A$1:$Q$1000,MATCH('Chi tiết'!B888,Source!$B$1:$B$1000,0)+1,16)&lt;'Báo cáo'!$C$5,"Đi làm","Chốt trễ"),
IF(AND(C888=12,O888="Đi làm"),IF(INDEX(Source!$A$1:$Q$1000,MATCH('Chi tiết'!B888,Source!$B$1:$B$1000,0)+COUNTIFS(Source!$B$1:$B$1000,B888,Source!$Q$1:$Q$1000,"Sáng"),16)&lt;'Báo cáo'!$C$5,"Đi làm","Chốt trễ"),IF(O888="Chốt trễ",IF(INDEX(Source!$A$1:$Q$1000,MATCH('Chi tiết'!B888,Source!$B$1:$B$1000,0)+1,16)&lt;'Báo cáo'!$C$5,"Đi làm","Chốt trễ"),IF(INDEX(Source!$A$1:$Q$1000,MATCH('Chi tiết'!B888,Source!$B$1:$B$1000,0)+COUNTIFS(Source!$B$1:$B$1000,B888,Source!$Q$1:$Q$1000,"Sáng"),16)&lt;'Báo cáo'!$C$5,"Đi làm","Chốt trễ")))))))</f>
        <v/>
      </c>
      <c r="Q888" s="23" t="str">
        <f t="shared" si="82"/>
        <v/>
      </c>
      <c r="R888" s="14" t="str">
        <f t="shared" si="83"/>
        <v/>
      </c>
      <c r="S888" t="str">
        <f>IF(OR(_xlfn.NUMBERVALUE(E888)&gt;='Báo cáo'!$C$6,_xlfn.NUMBERVALUE(I888)&gt;='Báo cáo'!$C$6),CONCATENATE(_xlfn.NUMBERVALUE(E888),"/",_xlfn.NUMBERVALUE(I888)),"")</f>
        <v/>
      </c>
      <c r="T888" t="str">
        <f>IF(Q888="Vắng","",IF(M888&lt;='Báo cáo'!$C$7,M888,""))</f>
        <v/>
      </c>
      <c r="U888" t="str">
        <f ca="1">IF(COUNTIFS(Source!$B$1:$B$1000,'Chi tiết'!B888,Source!$S$1:$S$1000,"Có")=0,"",INDEX(Source!$A$1:$S$1000,MATCH('Chi tiết'!B888,Source!$B$1:$B$1000,0)-1+MATCH("Có",INDIRECT("Source!S"&amp;MATCH('Chi tiết'!B888,Source!$B$1:$B$1000,0)&amp;":S"&amp;MATCH('Chi tiết'!B888,Source!$B$1:$B$1000,0)+COUNTIF(Source!$B$1:$B$1000,'Chi tiết'!B888)),0),1))</f>
        <v/>
      </c>
      <c r="V888" s="2" t="str">
        <f>IF(B886="","",IF(N888&lt;='Báo cáo'!$C$9,N888,""))</f>
        <v/>
      </c>
    </row>
    <row r="889" spans="1:22" x14ac:dyDescent="0.25">
      <c r="A889" t="str">
        <v/>
      </c>
      <c r="B889" t="str">
        <v/>
      </c>
      <c r="C889" s="21" t="str">
        <v/>
      </c>
      <c r="D889" s="21" t="str">
        <v/>
      </c>
      <c r="E889" s="21" t="str">
        <v/>
      </c>
      <c r="F889" s="21" t="str">
        <v/>
      </c>
      <c r="G889" s="21" t="str">
        <v/>
      </c>
      <c r="H889" s="21" t="str">
        <v/>
      </c>
      <c r="I889" s="21" t="str">
        <v/>
      </c>
      <c r="J889" s="21" t="str">
        <v/>
      </c>
      <c r="K889" s="21" t="str">
        <v/>
      </c>
      <c r="L889" s="23" t="str">
        <f t="shared" si="78"/>
        <v/>
      </c>
      <c r="M889" s="24" t="str">
        <f t="shared" si="79"/>
        <v/>
      </c>
      <c r="N889" s="15" t="str">
        <f t="shared" si="80"/>
        <v/>
      </c>
      <c r="O889" s="23" t="str">
        <f t="shared" si="81"/>
        <v/>
      </c>
      <c r="P889" s="23" t="str">
        <f>IF(B889="","",
IF(NOT(ISNUMBER(H889)),"Vắng",
IF(C889=1,IF(INDEX(Source!$A$1:$Q$1000,MATCH('Chi tiết'!B889,Source!$B$1:$B$1000,0),16)&lt;'Báo cáo'!$C$5,"Đi làm","Chốt trễ"),
IF(AND(C889=2,O889="Chốt trễ"),IF(INDEX(Source!$A$1:$Q$1000,MATCH('Chi tiết'!B889,Source!$B$1:$B$1000,0)+1,16)&lt;'Báo cáo'!$C$5,"Đi làm","Chốt trễ"),
IF(AND(C889=12,O889="Đi làm"),IF(INDEX(Source!$A$1:$Q$1000,MATCH('Chi tiết'!B889,Source!$B$1:$B$1000,0)+COUNTIFS(Source!$B$1:$B$1000,B889,Source!$Q$1:$Q$1000,"Sáng"),16)&lt;'Báo cáo'!$C$5,"Đi làm","Chốt trễ"),IF(O889="Chốt trễ",IF(INDEX(Source!$A$1:$Q$1000,MATCH('Chi tiết'!B889,Source!$B$1:$B$1000,0)+1,16)&lt;'Báo cáo'!$C$5,"Đi làm","Chốt trễ"),IF(INDEX(Source!$A$1:$Q$1000,MATCH('Chi tiết'!B889,Source!$B$1:$B$1000,0)+COUNTIFS(Source!$B$1:$B$1000,B889,Source!$Q$1:$Q$1000,"Sáng"),16)&lt;'Báo cáo'!$C$5,"Đi làm","Chốt trễ")))))))</f>
        <v/>
      </c>
      <c r="Q889" s="23" t="str">
        <f t="shared" si="82"/>
        <v/>
      </c>
      <c r="R889" s="14" t="str">
        <f t="shared" si="83"/>
        <v/>
      </c>
      <c r="S889" t="str">
        <f>IF(OR(_xlfn.NUMBERVALUE(E889)&gt;='Báo cáo'!$C$6,_xlfn.NUMBERVALUE(I889)&gt;='Báo cáo'!$C$6),CONCATENATE(_xlfn.NUMBERVALUE(E889),"/",_xlfn.NUMBERVALUE(I889)),"")</f>
        <v/>
      </c>
      <c r="T889" t="str">
        <f>IF(Q889="Vắng","",IF(M889&lt;='Báo cáo'!$C$7,M889,""))</f>
        <v/>
      </c>
      <c r="U889" t="str">
        <f ca="1">IF(COUNTIFS(Source!$B$1:$B$1000,'Chi tiết'!B889,Source!$S$1:$S$1000,"Có")=0,"",INDEX(Source!$A$1:$S$1000,MATCH('Chi tiết'!B889,Source!$B$1:$B$1000,0)-1+MATCH("Có",INDIRECT("Source!S"&amp;MATCH('Chi tiết'!B889,Source!$B$1:$B$1000,0)&amp;":S"&amp;MATCH('Chi tiết'!B889,Source!$B$1:$B$1000,0)+COUNTIF(Source!$B$1:$B$1000,'Chi tiết'!B889)),0),1))</f>
        <v/>
      </c>
      <c r="V889" s="2" t="str">
        <f>IF(B887="","",IF(N889&lt;='Báo cáo'!$C$9,N889,""))</f>
        <v/>
      </c>
    </row>
    <row r="890" spans="1:22" x14ac:dyDescent="0.25">
      <c r="A890" t="str">
        <v/>
      </c>
      <c r="B890" t="str">
        <v/>
      </c>
      <c r="C890" s="21" t="str">
        <v/>
      </c>
      <c r="D890" s="21" t="str">
        <v/>
      </c>
      <c r="E890" s="21" t="str">
        <v/>
      </c>
      <c r="F890" s="21" t="str">
        <v/>
      </c>
      <c r="G890" s="21" t="str">
        <v/>
      </c>
      <c r="H890" s="21" t="str">
        <v/>
      </c>
      <c r="I890" s="21" t="str">
        <v/>
      </c>
      <c r="J890" s="21" t="str">
        <v/>
      </c>
      <c r="K890" s="21" t="str">
        <v/>
      </c>
      <c r="L890" s="23" t="str">
        <f t="shared" si="78"/>
        <v/>
      </c>
      <c r="M890" s="24" t="str">
        <f t="shared" si="79"/>
        <v/>
      </c>
      <c r="N890" s="15" t="str">
        <f t="shared" si="80"/>
        <v/>
      </c>
      <c r="O890" s="23" t="str">
        <f t="shared" si="81"/>
        <v/>
      </c>
      <c r="P890" s="23" t="str">
        <f>IF(B890="","",
IF(NOT(ISNUMBER(H890)),"Vắng",
IF(C890=1,IF(INDEX(Source!$A$1:$Q$1000,MATCH('Chi tiết'!B890,Source!$B$1:$B$1000,0),16)&lt;'Báo cáo'!$C$5,"Đi làm","Chốt trễ"),
IF(AND(C890=2,O890="Chốt trễ"),IF(INDEX(Source!$A$1:$Q$1000,MATCH('Chi tiết'!B890,Source!$B$1:$B$1000,0)+1,16)&lt;'Báo cáo'!$C$5,"Đi làm","Chốt trễ"),
IF(AND(C890=12,O890="Đi làm"),IF(INDEX(Source!$A$1:$Q$1000,MATCH('Chi tiết'!B890,Source!$B$1:$B$1000,0)+COUNTIFS(Source!$B$1:$B$1000,B890,Source!$Q$1:$Q$1000,"Sáng"),16)&lt;'Báo cáo'!$C$5,"Đi làm","Chốt trễ"),IF(O890="Chốt trễ",IF(INDEX(Source!$A$1:$Q$1000,MATCH('Chi tiết'!B890,Source!$B$1:$B$1000,0)+1,16)&lt;'Báo cáo'!$C$5,"Đi làm","Chốt trễ"),IF(INDEX(Source!$A$1:$Q$1000,MATCH('Chi tiết'!B890,Source!$B$1:$B$1000,0)+COUNTIFS(Source!$B$1:$B$1000,B890,Source!$Q$1:$Q$1000,"Sáng"),16)&lt;'Báo cáo'!$C$5,"Đi làm","Chốt trễ")))))))</f>
        <v/>
      </c>
      <c r="Q890" s="23" t="str">
        <f t="shared" si="82"/>
        <v/>
      </c>
      <c r="R890" s="14" t="str">
        <f t="shared" si="83"/>
        <v/>
      </c>
      <c r="S890" t="str">
        <f>IF(OR(_xlfn.NUMBERVALUE(E890)&gt;='Báo cáo'!$C$6,_xlfn.NUMBERVALUE(I890)&gt;='Báo cáo'!$C$6),CONCATENATE(_xlfn.NUMBERVALUE(E890),"/",_xlfn.NUMBERVALUE(I890)),"")</f>
        <v/>
      </c>
      <c r="T890" t="str">
        <f>IF(Q890="Vắng","",IF(M890&lt;='Báo cáo'!$C$7,M890,""))</f>
        <v/>
      </c>
      <c r="U890" t="str">
        <f ca="1">IF(COUNTIFS(Source!$B$1:$B$1000,'Chi tiết'!B890,Source!$S$1:$S$1000,"Có")=0,"",INDEX(Source!$A$1:$S$1000,MATCH('Chi tiết'!B890,Source!$B$1:$B$1000,0)-1+MATCH("Có",INDIRECT("Source!S"&amp;MATCH('Chi tiết'!B890,Source!$B$1:$B$1000,0)&amp;":S"&amp;MATCH('Chi tiết'!B890,Source!$B$1:$B$1000,0)+COUNTIF(Source!$B$1:$B$1000,'Chi tiết'!B890)),0),1))</f>
        <v/>
      </c>
      <c r="V890" s="2" t="str">
        <f>IF(B888="","",IF(N890&lt;='Báo cáo'!$C$9,N890,""))</f>
        <v/>
      </c>
    </row>
    <row r="891" spans="1:22" x14ac:dyDescent="0.25">
      <c r="A891" t="str">
        <v/>
      </c>
      <c r="B891" t="str">
        <v/>
      </c>
      <c r="C891" s="21" t="str">
        <v/>
      </c>
      <c r="D891" s="21" t="str">
        <v/>
      </c>
      <c r="E891" s="21" t="str">
        <v/>
      </c>
      <c r="F891" s="21" t="str">
        <v/>
      </c>
      <c r="G891" s="21" t="str">
        <v/>
      </c>
      <c r="H891" s="21" t="str">
        <v/>
      </c>
      <c r="I891" s="21" t="str">
        <v/>
      </c>
      <c r="J891" s="21" t="str">
        <v/>
      </c>
      <c r="K891" s="21" t="str">
        <v/>
      </c>
      <c r="L891" s="23" t="str">
        <f t="shared" si="78"/>
        <v/>
      </c>
      <c r="M891" s="24" t="str">
        <f t="shared" si="79"/>
        <v/>
      </c>
      <c r="N891" s="15" t="str">
        <f t="shared" si="80"/>
        <v/>
      </c>
      <c r="O891" s="23" t="str">
        <f t="shared" si="81"/>
        <v/>
      </c>
      <c r="P891" s="23" t="str">
        <f>IF(B891="","",
IF(NOT(ISNUMBER(H891)),"Vắng",
IF(C891=1,IF(INDEX(Source!$A$1:$Q$1000,MATCH('Chi tiết'!B891,Source!$B$1:$B$1000,0),16)&lt;'Báo cáo'!$C$5,"Đi làm","Chốt trễ"),
IF(AND(C891=2,O891="Chốt trễ"),IF(INDEX(Source!$A$1:$Q$1000,MATCH('Chi tiết'!B891,Source!$B$1:$B$1000,0)+1,16)&lt;'Báo cáo'!$C$5,"Đi làm","Chốt trễ"),
IF(AND(C891=12,O891="Đi làm"),IF(INDEX(Source!$A$1:$Q$1000,MATCH('Chi tiết'!B891,Source!$B$1:$B$1000,0)+COUNTIFS(Source!$B$1:$B$1000,B891,Source!$Q$1:$Q$1000,"Sáng"),16)&lt;'Báo cáo'!$C$5,"Đi làm","Chốt trễ"),IF(O891="Chốt trễ",IF(INDEX(Source!$A$1:$Q$1000,MATCH('Chi tiết'!B891,Source!$B$1:$B$1000,0)+1,16)&lt;'Báo cáo'!$C$5,"Đi làm","Chốt trễ"),IF(INDEX(Source!$A$1:$Q$1000,MATCH('Chi tiết'!B891,Source!$B$1:$B$1000,0)+COUNTIFS(Source!$B$1:$B$1000,B891,Source!$Q$1:$Q$1000,"Sáng"),16)&lt;'Báo cáo'!$C$5,"Đi làm","Chốt trễ")))))))</f>
        <v/>
      </c>
      <c r="Q891" s="23" t="str">
        <f t="shared" si="82"/>
        <v/>
      </c>
      <c r="R891" s="14" t="str">
        <f t="shared" si="83"/>
        <v/>
      </c>
      <c r="S891" t="str">
        <f>IF(OR(_xlfn.NUMBERVALUE(E891)&gt;='Báo cáo'!$C$6,_xlfn.NUMBERVALUE(I891)&gt;='Báo cáo'!$C$6),CONCATENATE(_xlfn.NUMBERVALUE(E891),"/",_xlfn.NUMBERVALUE(I891)),"")</f>
        <v/>
      </c>
      <c r="T891" t="str">
        <f>IF(Q891="Vắng","",IF(M891&lt;='Báo cáo'!$C$7,M891,""))</f>
        <v/>
      </c>
      <c r="U891" t="str">
        <f ca="1">IF(COUNTIFS(Source!$B$1:$B$1000,'Chi tiết'!B891,Source!$S$1:$S$1000,"Có")=0,"",INDEX(Source!$A$1:$S$1000,MATCH('Chi tiết'!B891,Source!$B$1:$B$1000,0)-1+MATCH("Có",INDIRECT("Source!S"&amp;MATCH('Chi tiết'!B891,Source!$B$1:$B$1000,0)&amp;":S"&amp;MATCH('Chi tiết'!B891,Source!$B$1:$B$1000,0)+COUNTIF(Source!$B$1:$B$1000,'Chi tiết'!B891)),0),1))</f>
        <v/>
      </c>
      <c r="V891" s="2" t="str">
        <f>IF(B889="","",IF(N891&lt;='Báo cáo'!$C$9,N891,""))</f>
        <v/>
      </c>
    </row>
    <row r="892" spans="1:22" x14ac:dyDescent="0.25">
      <c r="A892" t="str">
        <v/>
      </c>
      <c r="B892" t="str">
        <v/>
      </c>
      <c r="C892" s="21" t="str">
        <v/>
      </c>
      <c r="D892" s="21" t="str">
        <v/>
      </c>
      <c r="E892" s="21" t="str">
        <v/>
      </c>
      <c r="F892" s="21" t="str">
        <v/>
      </c>
      <c r="G892" s="21" t="str">
        <v/>
      </c>
      <c r="H892" s="21" t="str">
        <v/>
      </c>
      <c r="I892" s="21" t="str">
        <v/>
      </c>
      <c r="J892" s="21" t="str">
        <v/>
      </c>
      <c r="K892" s="21" t="str">
        <v/>
      </c>
      <c r="L892" s="23" t="str">
        <f t="shared" si="78"/>
        <v/>
      </c>
      <c r="M892" s="24" t="str">
        <f t="shared" si="79"/>
        <v/>
      </c>
      <c r="N892" s="15" t="str">
        <f t="shared" si="80"/>
        <v/>
      </c>
      <c r="O892" s="23" t="str">
        <f t="shared" si="81"/>
        <v/>
      </c>
      <c r="P892" s="23" t="str">
        <f>IF(B892="","",
IF(NOT(ISNUMBER(H892)),"Vắng",
IF(C892=1,IF(INDEX(Source!$A$1:$Q$1000,MATCH('Chi tiết'!B892,Source!$B$1:$B$1000,0),16)&lt;'Báo cáo'!$C$5,"Đi làm","Chốt trễ"),
IF(AND(C892=2,O892="Chốt trễ"),IF(INDEX(Source!$A$1:$Q$1000,MATCH('Chi tiết'!B892,Source!$B$1:$B$1000,0)+1,16)&lt;'Báo cáo'!$C$5,"Đi làm","Chốt trễ"),
IF(AND(C892=12,O892="Đi làm"),IF(INDEX(Source!$A$1:$Q$1000,MATCH('Chi tiết'!B892,Source!$B$1:$B$1000,0)+COUNTIFS(Source!$B$1:$B$1000,B892,Source!$Q$1:$Q$1000,"Sáng"),16)&lt;'Báo cáo'!$C$5,"Đi làm","Chốt trễ"),IF(O892="Chốt trễ",IF(INDEX(Source!$A$1:$Q$1000,MATCH('Chi tiết'!B892,Source!$B$1:$B$1000,0)+1,16)&lt;'Báo cáo'!$C$5,"Đi làm","Chốt trễ"),IF(INDEX(Source!$A$1:$Q$1000,MATCH('Chi tiết'!B892,Source!$B$1:$B$1000,0)+COUNTIFS(Source!$B$1:$B$1000,B892,Source!$Q$1:$Q$1000,"Sáng"),16)&lt;'Báo cáo'!$C$5,"Đi làm","Chốt trễ")))))))</f>
        <v/>
      </c>
      <c r="Q892" s="23" t="str">
        <f t="shared" si="82"/>
        <v/>
      </c>
      <c r="R892" s="14" t="str">
        <f t="shared" si="83"/>
        <v/>
      </c>
      <c r="S892" t="str">
        <f>IF(OR(_xlfn.NUMBERVALUE(E892)&gt;='Báo cáo'!$C$6,_xlfn.NUMBERVALUE(I892)&gt;='Báo cáo'!$C$6),CONCATENATE(_xlfn.NUMBERVALUE(E892),"/",_xlfn.NUMBERVALUE(I892)),"")</f>
        <v/>
      </c>
      <c r="T892" t="str">
        <f>IF(Q892="Vắng","",IF(M892&lt;='Báo cáo'!$C$7,M892,""))</f>
        <v/>
      </c>
      <c r="U892" t="str">
        <f ca="1">IF(COUNTIFS(Source!$B$1:$B$1000,'Chi tiết'!B892,Source!$S$1:$S$1000,"Có")=0,"",INDEX(Source!$A$1:$S$1000,MATCH('Chi tiết'!B892,Source!$B$1:$B$1000,0)-1+MATCH("Có",INDIRECT("Source!S"&amp;MATCH('Chi tiết'!B892,Source!$B$1:$B$1000,0)&amp;":S"&amp;MATCH('Chi tiết'!B892,Source!$B$1:$B$1000,0)+COUNTIF(Source!$B$1:$B$1000,'Chi tiết'!B892)),0),1))</f>
        <v/>
      </c>
      <c r="V892" s="2" t="str">
        <f>IF(B890="","",IF(N892&lt;='Báo cáo'!$C$9,N892,""))</f>
        <v/>
      </c>
    </row>
    <row r="893" spans="1:22" x14ac:dyDescent="0.25">
      <c r="A893" t="str">
        <v/>
      </c>
      <c r="B893" t="str">
        <v/>
      </c>
      <c r="C893" s="21" t="str">
        <v/>
      </c>
      <c r="D893" s="21" t="str">
        <v/>
      </c>
      <c r="E893" s="21" t="str">
        <v/>
      </c>
      <c r="F893" s="21" t="str">
        <v/>
      </c>
      <c r="G893" s="21" t="str">
        <v/>
      </c>
      <c r="H893" s="21" t="str">
        <v/>
      </c>
      <c r="I893" s="21" t="str">
        <v/>
      </c>
      <c r="J893" s="21" t="str">
        <v/>
      </c>
      <c r="K893" s="21" t="str">
        <v/>
      </c>
      <c r="L893" s="23" t="str">
        <f t="shared" si="78"/>
        <v/>
      </c>
      <c r="M893" s="24" t="str">
        <f t="shared" si="79"/>
        <v/>
      </c>
      <c r="N893" s="15" t="str">
        <f t="shared" si="80"/>
        <v/>
      </c>
      <c r="O893" s="23" t="str">
        <f t="shared" si="81"/>
        <v/>
      </c>
      <c r="P893" s="23" t="str">
        <f>IF(B893="","",
IF(NOT(ISNUMBER(H893)),"Vắng",
IF(C893=1,IF(INDEX(Source!$A$1:$Q$1000,MATCH('Chi tiết'!B893,Source!$B$1:$B$1000,0),16)&lt;'Báo cáo'!$C$5,"Đi làm","Chốt trễ"),
IF(AND(C893=2,O893="Chốt trễ"),IF(INDEX(Source!$A$1:$Q$1000,MATCH('Chi tiết'!B893,Source!$B$1:$B$1000,0)+1,16)&lt;'Báo cáo'!$C$5,"Đi làm","Chốt trễ"),
IF(AND(C893=12,O893="Đi làm"),IF(INDEX(Source!$A$1:$Q$1000,MATCH('Chi tiết'!B893,Source!$B$1:$B$1000,0)+COUNTIFS(Source!$B$1:$B$1000,B893,Source!$Q$1:$Q$1000,"Sáng"),16)&lt;'Báo cáo'!$C$5,"Đi làm","Chốt trễ"),IF(O893="Chốt trễ",IF(INDEX(Source!$A$1:$Q$1000,MATCH('Chi tiết'!B893,Source!$B$1:$B$1000,0)+1,16)&lt;'Báo cáo'!$C$5,"Đi làm","Chốt trễ"),IF(INDEX(Source!$A$1:$Q$1000,MATCH('Chi tiết'!B893,Source!$B$1:$B$1000,0)+COUNTIFS(Source!$B$1:$B$1000,B893,Source!$Q$1:$Q$1000,"Sáng"),16)&lt;'Báo cáo'!$C$5,"Đi làm","Chốt trễ")))))))</f>
        <v/>
      </c>
      <c r="Q893" s="23" t="str">
        <f t="shared" si="82"/>
        <v/>
      </c>
      <c r="R893" s="14" t="str">
        <f t="shared" si="83"/>
        <v/>
      </c>
      <c r="S893" t="str">
        <f>IF(OR(_xlfn.NUMBERVALUE(E893)&gt;='Báo cáo'!$C$6,_xlfn.NUMBERVALUE(I893)&gt;='Báo cáo'!$C$6),CONCATENATE(_xlfn.NUMBERVALUE(E893),"/",_xlfn.NUMBERVALUE(I893)),"")</f>
        <v/>
      </c>
      <c r="T893" t="str">
        <f>IF(Q893="Vắng","",IF(M893&lt;='Báo cáo'!$C$7,M893,""))</f>
        <v/>
      </c>
      <c r="U893" t="str">
        <f ca="1">IF(COUNTIFS(Source!$B$1:$B$1000,'Chi tiết'!B893,Source!$S$1:$S$1000,"Có")=0,"",INDEX(Source!$A$1:$S$1000,MATCH('Chi tiết'!B893,Source!$B$1:$B$1000,0)-1+MATCH("Có",INDIRECT("Source!S"&amp;MATCH('Chi tiết'!B893,Source!$B$1:$B$1000,0)&amp;":S"&amp;MATCH('Chi tiết'!B893,Source!$B$1:$B$1000,0)+COUNTIF(Source!$B$1:$B$1000,'Chi tiết'!B893)),0),1))</f>
        <v/>
      </c>
      <c r="V893" s="2" t="str">
        <f>IF(B891="","",IF(N893&lt;='Báo cáo'!$C$9,N893,""))</f>
        <v/>
      </c>
    </row>
    <row r="894" spans="1:22" x14ac:dyDescent="0.25">
      <c r="A894" t="str">
        <v/>
      </c>
      <c r="B894" t="str">
        <v/>
      </c>
      <c r="C894" s="21" t="str">
        <v/>
      </c>
      <c r="D894" s="21" t="str">
        <v/>
      </c>
      <c r="E894" s="21" t="str">
        <v/>
      </c>
      <c r="F894" s="21" t="str">
        <v/>
      </c>
      <c r="G894" s="21" t="str">
        <v/>
      </c>
      <c r="H894" s="21" t="str">
        <v/>
      </c>
      <c r="I894" s="21" t="str">
        <v/>
      </c>
      <c r="J894" s="21" t="str">
        <v/>
      </c>
      <c r="K894" s="21" t="str">
        <v/>
      </c>
      <c r="L894" s="23" t="str">
        <f t="shared" si="78"/>
        <v/>
      </c>
      <c r="M894" s="24" t="str">
        <f t="shared" si="79"/>
        <v/>
      </c>
      <c r="N894" s="15" t="str">
        <f t="shared" si="80"/>
        <v/>
      </c>
      <c r="O894" s="23" t="str">
        <f t="shared" si="81"/>
        <v/>
      </c>
      <c r="P894" s="23" t="str">
        <f>IF(B894="","",
IF(NOT(ISNUMBER(H894)),"Vắng",
IF(C894=1,IF(INDEX(Source!$A$1:$Q$1000,MATCH('Chi tiết'!B894,Source!$B$1:$B$1000,0),16)&lt;'Báo cáo'!$C$5,"Đi làm","Chốt trễ"),
IF(AND(C894=2,O894="Chốt trễ"),IF(INDEX(Source!$A$1:$Q$1000,MATCH('Chi tiết'!B894,Source!$B$1:$B$1000,0)+1,16)&lt;'Báo cáo'!$C$5,"Đi làm","Chốt trễ"),
IF(AND(C894=12,O894="Đi làm"),IF(INDEX(Source!$A$1:$Q$1000,MATCH('Chi tiết'!B894,Source!$B$1:$B$1000,0)+COUNTIFS(Source!$B$1:$B$1000,B894,Source!$Q$1:$Q$1000,"Sáng"),16)&lt;'Báo cáo'!$C$5,"Đi làm","Chốt trễ"),IF(O894="Chốt trễ",IF(INDEX(Source!$A$1:$Q$1000,MATCH('Chi tiết'!B894,Source!$B$1:$B$1000,0)+1,16)&lt;'Báo cáo'!$C$5,"Đi làm","Chốt trễ"),IF(INDEX(Source!$A$1:$Q$1000,MATCH('Chi tiết'!B894,Source!$B$1:$B$1000,0)+COUNTIFS(Source!$B$1:$B$1000,B894,Source!$Q$1:$Q$1000,"Sáng"),16)&lt;'Báo cáo'!$C$5,"Đi làm","Chốt trễ")))))))</f>
        <v/>
      </c>
      <c r="Q894" s="23" t="str">
        <f t="shared" si="82"/>
        <v/>
      </c>
      <c r="R894" s="14" t="str">
        <f t="shared" si="83"/>
        <v/>
      </c>
      <c r="S894" t="str">
        <f>IF(OR(_xlfn.NUMBERVALUE(E894)&gt;='Báo cáo'!$C$6,_xlfn.NUMBERVALUE(I894)&gt;='Báo cáo'!$C$6),CONCATENATE(_xlfn.NUMBERVALUE(E894),"/",_xlfn.NUMBERVALUE(I894)),"")</f>
        <v/>
      </c>
      <c r="T894" t="str">
        <f>IF(Q894="Vắng","",IF(M894&lt;='Báo cáo'!$C$7,M894,""))</f>
        <v/>
      </c>
      <c r="U894" t="str">
        <f ca="1">IF(COUNTIFS(Source!$B$1:$B$1000,'Chi tiết'!B894,Source!$S$1:$S$1000,"Có")=0,"",INDEX(Source!$A$1:$S$1000,MATCH('Chi tiết'!B894,Source!$B$1:$B$1000,0)-1+MATCH("Có",INDIRECT("Source!S"&amp;MATCH('Chi tiết'!B894,Source!$B$1:$B$1000,0)&amp;":S"&amp;MATCH('Chi tiết'!B894,Source!$B$1:$B$1000,0)+COUNTIF(Source!$B$1:$B$1000,'Chi tiết'!B894)),0),1))</f>
        <v/>
      </c>
      <c r="V894" s="2" t="str">
        <f>IF(B892="","",IF(N894&lt;='Báo cáo'!$C$9,N894,""))</f>
        <v/>
      </c>
    </row>
    <row r="895" spans="1:22" x14ac:dyDescent="0.25">
      <c r="A895" t="str">
        <v/>
      </c>
      <c r="B895" t="str">
        <v/>
      </c>
      <c r="C895" s="21" t="str">
        <v/>
      </c>
      <c r="D895" s="21" t="str">
        <v/>
      </c>
      <c r="E895" s="21" t="str">
        <v/>
      </c>
      <c r="F895" s="21" t="str">
        <v/>
      </c>
      <c r="G895" s="21" t="str">
        <v/>
      </c>
      <c r="H895" s="21" t="str">
        <v/>
      </c>
      <c r="I895" s="21" t="str">
        <v/>
      </c>
      <c r="J895" s="21" t="str">
        <v/>
      </c>
      <c r="K895" s="21" t="str">
        <v/>
      </c>
      <c r="L895" s="23" t="str">
        <f t="shared" si="78"/>
        <v/>
      </c>
      <c r="M895" s="24" t="str">
        <f t="shared" si="79"/>
        <v/>
      </c>
      <c r="N895" s="15" t="str">
        <f t="shared" si="80"/>
        <v/>
      </c>
      <c r="O895" s="23" t="str">
        <f t="shared" si="81"/>
        <v/>
      </c>
      <c r="P895" s="23" t="str">
        <f>IF(B895="","",
IF(NOT(ISNUMBER(H895)),"Vắng",
IF(C895=1,IF(INDEX(Source!$A$1:$Q$1000,MATCH('Chi tiết'!B895,Source!$B$1:$B$1000,0),16)&lt;'Báo cáo'!$C$5,"Đi làm","Chốt trễ"),
IF(AND(C895=2,O895="Chốt trễ"),IF(INDEX(Source!$A$1:$Q$1000,MATCH('Chi tiết'!B895,Source!$B$1:$B$1000,0)+1,16)&lt;'Báo cáo'!$C$5,"Đi làm","Chốt trễ"),
IF(AND(C895=12,O895="Đi làm"),IF(INDEX(Source!$A$1:$Q$1000,MATCH('Chi tiết'!B895,Source!$B$1:$B$1000,0)+COUNTIFS(Source!$B$1:$B$1000,B895,Source!$Q$1:$Q$1000,"Sáng"),16)&lt;'Báo cáo'!$C$5,"Đi làm","Chốt trễ"),IF(O895="Chốt trễ",IF(INDEX(Source!$A$1:$Q$1000,MATCH('Chi tiết'!B895,Source!$B$1:$B$1000,0)+1,16)&lt;'Báo cáo'!$C$5,"Đi làm","Chốt trễ"),IF(INDEX(Source!$A$1:$Q$1000,MATCH('Chi tiết'!B895,Source!$B$1:$B$1000,0)+COUNTIFS(Source!$B$1:$B$1000,B895,Source!$Q$1:$Q$1000,"Sáng"),16)&lt;'Báo cáo'!$C$5,"Đi làm","Chốt trễ")))))))</f>
        <v/>
      </c>
      <c r="Q895" s="23" t="str">
        <f t="shared" si="82"/>
        <v/>
      </c>
      <c r="R895" s="14" t="str">
        <f t="shared" si="83"/>
        <v/>
      </c>
      <c r="S895" t="str">
        <f>IF(OR(_xlfn.NUMBERVALUE(E895)&gt;='Báo cáo'!$C$6,_xlfn.NUMBERVALUE(I895)&gt;='Báo cáo'!$C$6),CONCATENATE(_xlfn.NUMBERVALUE(E895),"/",_xlfn.NUMBERVALUE(I895)),"")</f>
        <v/>
      </c>
      <c r="T895" t="str">
        <f>IF(Q895="Vắng","",IF(M895&lt;='Báo cáo'!$C$7,M895,""))</f>
        <v/>
      </c>
      <c r="U895" t="str">
        <f ca="1">IF(COUNTIFS(Source!$B$1:$B$1000,'Chi tiết'!B895,Source!$S$1:$S$1000,"Có")=0,"",INDEX(Source!$A$1:$S$1000,MATCH('Chi tiết'!B895,Source!$B$1:$B$1000,0)-1+MATCH("Có",INDIRECT("Source!S"&amp;MATCH('Chi tiết'!B895,Source!$B$1:$B$1000,0)&amp;":S"&amp;MATCH('Chi tiết'!B895,Source!$B$1:$B$1000,0)+COUNTIF(Source!$B$1:$B$1000,'Chi tiết'!B895)),0),1))</f>
        <v/>
      </c>
      <c r="V895" s="2" t="str">
        <f>IF(B893="","",IF(N895&lt;='Báo cáo'!$C$9,N895,""))</f>
        <v/>
      </c>
    </row>
    <row r="896" spans="1:22" x14ac:dyDescent="0.25">
      <c r="A896" t="str">
        <v/>
      </c>
      <c r="B896" t="str">
        <v/>
      </c>
      <c r="C896" s="21" t="str">
        <v/>
      </c>
      <c r="D896" s="21" t="str">
        <v/>
      </c>
      <c r="E896" s="21" t="str">
        <v/>
      </c>
      <c r="F896" s="21" t="str">
        <v/>
      </c>
      <c r="G896" s="21" t="str">
        <v/>
      </c>
      <c r="H896" s="21" t="str">
        <v/>
      </c>
      <c r="I896" s="21" t="str">
        <v/>
      </c>
      <c r="J896" s="21" t="str">
        <v/>
      </c>
      <c r="K896" s="21" t="str">
        <v/>
      </c>
      <c r="L896" s="23" t="str">
        <f t="shared" si="78"/>
        <v/>
      </c>
      <c r="M896" s="24" t="str">
        <f t="shared" si="79"/>
        <v/>
      </c>
      <c r="N896" s="15" t="str">
        <f t="shared" si="80"/>
        <v/>
      </c>
      <c r="O896" s="23" t="str">
        <f t="shared" si="81"/>
        <v/>
      </c>
      <c r="P896" s="23" t="str">
        <f>IF(B896="","",
IF(NOT(ISNUMBER(H896)),"Vắng",
IF(C896=1,IF(INDEX(Source!$A$1:$Q$1000,MATCH('Chi tiết'!B896,Source!$B$1:$B$1000,0),16)&lt;'Báo cáo'!$C$5,"Đi làm","Chốt trễ"),
IF(AND(C896=2,O896="Chốt trễ"),IF(INDEX(Source!$A$1:$Q$1000,MATCH('Chi tiết'!B896,Source!$B$1:$B$1000,0)+1,16)&lt;'Báo cáo'!$C$5,"Đi làm","Chốt trễ"),
IF(AND(C896=12,O896="Đi làm"),IF(INDEX(Source!$A$1:$Q$1000,MATCH('Chi tiết'!B896,Source!$B$1:$B$1000,0)+COUNTIFS(Source!$B$1:$B$1000,B896,Source!$Q$1:$Q$1000,"Sáng"),16)&lt;'Báo cáo'!$C$5,"Đi làm","Chốt trễ"),IF(O896="Chốt trễ",IF(INDEX(Source!$A$1:$Q$1000,MATCH('Chi tiết'!B896,Source!$B$1:$B$1000,0)+1,16)&lt;'Báo cáo'!$C$5,"Đi làm","Chốt trễ"),IF(INDEX(Source!$A$1:$Q$1000,MATCH('Chi tiết'!B896,Source!$B$1:$B$1000,0)+COUNTIFS(Source!$B$1:$B$1000,B896,Source!$Q$1:$Q$1000,"Sáng"),16)&lt;'Báo cáo'!$C$5,"Đi làm","Chốt trễ")))))))</f>
        <v/>
      </c>
      <c r="Q896" s="23" t="str">
        <f t="shared" si="82"/>
        <v/>
      </c>
      <c r="R896" s="14" t="str">
        <f t="shared" si="83"/>
        <v/>
      </c>
      <c r="S896" t="str">
        <f>IF(OR(_xlfn.NUMBERVALUE(E896)&gt;='Báo cáo'!$C$6,_xlfn.NUMBERVALUE(I896)&gt;='Báo cáo'!$C$6),CONCATENATE(_xlfn.NUMBERVALUE(E896),"/",_xlfn.NUMBERVALUE(I896)),"")</f>
        <v/>
      </c>
      <c r="T896" t="str">
        <f>IF(Q896="Vắng","",IF(M896&lt;='Báo cáo'!$C$7,M896,""))</f>
        <v/>
      </c>
      <c r="U896" t="str">
        <f ca="1">IF(COUNTIFS(Source!$B$1:$B$1000,'Chi tiết'!B896,Source!$S$1:$S$1000,"Có")=0,"",INDEX(Source!$A$1:$S$1000,MATCH('Chi tiết'!B896,Source!$B$1:$B$1000,0)-1+MATCH("Có",INDIRECT("Source!S"&amp;MATCH('Chi tiết'!B896,Source!$B$1:$B$1000,0)&amp;":S"&amp;MATCH('Chi tiết'!B896,Source!$B$1:$B$1000,0)+COUNTIF(Source!$B$1:$B$1000,'Chi tiết'!B896)),0),1))</f>
        <v/>
      </c>
      <c r="V896" s="2" t="str">
        <f>IF(B894="","",IF(N896&lt;='Báo cáo'!$C$9,N896,""))</f>
        <v/>
      </c>
    </row>
    <row r="897" spans="1:22" x14ac:dyDescent="0.25">
      <c r="A897" t="str">
        <v/>
      </c>
      <c r="B897" t="str">
        <v/>
      </c>
      <c r="C897" s="21" t="str">
        <v/>
      </c>
      <c r="D897" s="21" t="str">
        <v/>
      </c>
      <c r="E897" s="21" t="str">
        <v/>
      </c>
      <c r="F897" s="21" t="str">
        <v/>
      </c>
      <c r="G897" s="21" t="str">
        <v/>
      </c>
      <c r="H897" s="21" t="str">
        <v/>
      </c>
      <c r="I897" s="21" t="str">
        <v/>
      </c>
      <c r="J897" s="21" t="str">
        <v/>
      </c>
      <c r="K897" s="21" t="str">
        <v/>
      </c>
      <c r="L897" s="23" t="str">
        <f t="shared" si="78"/>
        <v/>
      </c>
      <c r="M897" s="24" t="str">
        <f t="shared" si="79"/>
        <v/>
      </c>
      <c r="N897" s="15" t="str">
        <f t="shared" si="80"/>
        <v/>
      </c>
      <c r="O897" s="23" t="str">
        <f t="shared" si="81"/>
        <v/>
      </c>
      <c r="P897" s="23" t="str">
        <f>IF(B897="","",
IF(NOT(ISNUMBER(H897)),"Vắng",
IF(C897=1,IF(INDEX(Source!$A$1:$Q$1000,MATCH('Chi tiết'!B897,Source!$B$1:$B$1000,0),16)&lt;'Báo cáo'!$C$5,"Đi làm","Chốt trễ"),
IF(AND(C897=2,O897="Chốt trễ"),IF(INDEX(Source!$A$1:$Q$1000,MATCH('Chi tiết'!B897,Source!$B$1:$B$1000,0)+1,16)&lt;'Báo cáo'!$C$5,"Đi làm","Chốt trễ"),
IF(AND(C897=12,O897="Đi làm"),IF(INDEX(Source!$A$1:$Q$1000,MATCH('Chi tiết'!B897,Source!$B$1:$B$1000,0)+COUNTIFS(Source!$B$1:$B$1000,B897,Source!$Q$1:$Q$1000,"Sáng"),16)&lt;'Báo cáo'!$C$5,"Đi làm","Chốt trễ"),IF(O897="Chốt trễ",IF(INDEX(Source!$A$1:$Q$1000,MATCH('Chi tiết'!B897,Source!$B$1:$B$1000,0)+1,16)&lt;'Báo cáo'!$C$5,"Đi làm","Chốt trễ"),IF(INDEX(Source!$A$1:$Q$1000,MATCH('Chi tiết'!B897,Source!$B$1:$B$1000,0)+COUNTIFS(Source!$B$1:$B$1000,B897,Source!$Q$1:$Q$1000,"Sáng"),16)&lt;'Báo cáo'!$C$5,"Đi làm","Chốt trễ")))))))</f>
        <v/>
      </c>
      <c r="Q897" s="23" t="str">
        <f t="shared" si="82"/>
        <v/>
      </c>
      <c r="R897" s="14" t="str">
        <f t="shared" si="83"/>
        <v/>
      </c>
      <c r="S897" t="str">
        <f>IF(OR(_xlfn.NUMBERVALUE(E897)&gt;='Báo cáo'!$C$6,_xlfn.NUMBERVALUE(I897)&gt;='Báo cáo'!$C$6),CONCATENATE(_xlfn.NUMBERVALUE(E897),"/",_xlfn.NUMBERVALUE(I897)),"")</f>
        <v/>
      </c>
      <c r="T897" t="str">
        <f>IF(Q897="Vắng","",IF(M897&lt;='Báo cáo'!$C$7,M897,""))</f>
        <v/>
      </c>
      <c r="U897" t="str">
        <f ca="1">IF(COUNTIFS(Source!$B$1:$B$1000,'Chi tiết'!B897,Source!$S$1:$S$1000,"Có")=0,"",INDEX(Source!$A$1:$S$1000,MATCH('Chi tiết'!B897,Source!$B$1:$B$1000,0)-1+MATCH("Có",INDIRECT("Source!S"&amp;MATCH('Chi tiết'!B897,Source!$B$1:$B$1000,0)&amp;":S"&amp;MATCH('Chi tiết'!B897,Source!$B$1:$B$1000,0)+COUNTIF(Source!$B$1:$B$1000,'Chi tiết'!B897)),0),1))</f>
        <v/>
      </c>
      <c r="V897" s="2" t="str">
        <f>IF(B895="","",IF(N897&lt;='Báo cáo'!$C$9,N897,""))</f>
        <v/>
      </c>
    </row>
    <row r="898" spans="1:22" x14ac:dyDescent="0.25">
      <c r="A898" t="str">
        <v/>
      </c>
      <c r="B898" t="str">
        <v/>
      </c>
      <c r="C898" s="21" t="str">
        <v/>
      </c>
      <c r="D898" s="21" t="str">
        <v/>
      </c>
      <c r="E898" s="21" t="str">
        <v/>
      </c>
      <c r="F898" s="21" t="str">
        <v/>
      </c>
      <c r="G898" s="21" t="str">
        <v/>
      </c>
      <c r="H898" s="21" t="str">
        <v/>
      </c>
      <c r="I898" s="21" t="str">
        <v/>
      </c>
      <c r="J898" s="21" t="str">
        <v/>
      </c>
      <c r="K898" s="21" t="str">
        <v/>
      </c>
      <c r="L898" s="23" t="str">
        <f t="shared" si="78"/>
        <v/>
      </c>
      <c r="M898" s="24" t="str">
        <f t="shared" si="79"/>
        <v/>
      </c>
      <c r="N898" s="15" t="str">
        <f t="shared" si="80"/>
        <v/>
      </c>
      <c r="O898" s="23" t="str">
        <f t="shared" si="81"/>
        <v/>
      </c>
      <c r="P898" s="23" t="str">
        <f>IF(B898="","",
IF(NOT(ISNUMBER(H898)),"Vắng",
IF(C898=1,IF(INDEX(Source!$A$1:$Q$1000,MATCH('Chi tiết'!B898,Source!$B$1:$B$1000,0),16)&lt;'Báo cáo'!$C$5,"Đi làm","Chốt trễ"),
IF(AND(C898=2,O898="Chốt trễ"),IF(INDEX(Source!$A$1:$Q$1000,MATCH('Chi tiết'!B898,Source!$B$1:$B$1000,0)+1,16)&lt;'Báo cáo'!$C$5,"Đi làm","Chốt trễ"),
IF(AND(C898=12,O898="Đi làm"),IF(INDEX(Source!$A$1:$Q$1000,MATCH('Chi tiết'!B898,Source!$B$1:$B$1000,0)+COUNTIFS(Source!$B$1:$B$1000,B898,Source!$Q$1:$Q$1000,"Sáng"),16)&lt;'Báo cáo'!$C$5,"Đi làm","Chốt trễ"),IF(O898="Chốt trễ",IF(INDEX(Source!$A$1:$Q$1000,MATCH('Chi tiết'!B898,Source!$B$1:$B$1000,0)+1,16)&lt;'Báo cáo'!$C$5,"Đi làm","Chốt trễ"),IF(INDEX(Source!$A$1:$Q$1000,MATCH('Chi tiết'!B898,Source!$B$1:$B$1000,0)+COUNTIFS(Source!$B$1:$B$1000,B898,Source!$Q$1:$Q$1000,"Sáng"),16)&lt;'Báo cáo'!$C$5,"Đi làm","Chốt trễ")))))))</f>
        <v/>
      </c>
      <c r="Q898" s="23" t="str">
        <f t="shared" si="82"/>
        <v/>
      </c>
      <c r="R898" s="14" t="str">
        <f t="shared" si="83"/>
        <v/>
      </c>
      <c r="S898" t="str">
        <f>IF(OR(_xlfn.NUMBERVALUE(E898)&gt;='Báo cáo'!$C$6,_xlfn.NUMBERVALUE(I898)&gt;='Báo cáo'!$C$6),CONCATENATE(_xlfn.NUMBERVALUE(E898),"/",_xlfn.NUMBERVALUE(I898)),"")</f>
        <v/>
      </c>
      <c r="T898" t="str">
        <f>IF(Q898="Vắng","",IF(M898&lt;='Báo cáo'!$C$7,M898,""))</f>
        <v/>
      </c>
      <c r="U898" t="str">
        <f ca="1">IF(COUNTIFS(Source!$B$1:$B$1000,'Chi tiết'!B898,Source!$S$1:$S$1000,"Có")=0,"",INDEX(Source!$A$1:$S$1000,MATCH('Chi tiết'!B898,Source!$B$1:$B$1000,0)-1+MATCH("Có",INDIRECT("Source!S"&amp;MATCH('Chi tiết'!B898,Source!$B$1:$B$1000,0)&amp;":S"&amp;MATCH('Chi tiết'!B898,Source!$B$1:$B$1000,0)+COUNTIF(Source!$B$1:$B$1000,'Chi tiết'!B898)),0),1))</f>
        <v/>
      </c>
      <c r="V898" s="2" t="str">
        <f>IF(B896="","",IF(N898&lt;='Báo cáo'!$C$9,N898,""))</f>
        <v/>
      </c>
    </row>
    <row r="899" spans="1:22" x14ac:dyDescent="0.25">
      <c r="A899" t="str">
        <v/>
      </c>
      <c r="B899" t="str">
        <v/>
      </c>
      <c r="C899" s="21" t="str">
        <v/>
      </c>
      <c r="D899" s="21" t="str">
        <v/>
      </c>
      <c r="E899" s="21" t="str">
        <v/>
      </c>
      <c r="F899" s="21" t="str">
        <v/>
      </c>
      <c r="G899" s="21" t="str">
        <v/>
      </c>
      <c r="H899" s="21" t="str">
        <v/>
      </c>
      <c r="I899" s="21" t="str">
        <v/>
      </c>
      <c r="J899" s="21" t="str">
        <v/>
      </c>
      <c r="K899" s="21" t="str">
        <v/>
      </c>
      <c r="L899" s="23" t="str">
        <f t="shared" si="78"/>
        <v/>
      </c>
      <c r="M899" s="24" t="str">
        <f t="shared" si="79"/>
        <v/>
      </c>
      <c r="N899" s="15" t="str">
        <f t="shared" si="80"/>
        <v/>
      </c>
      <c r="O899" s="23" t="str">
        <f t="shared" si="81"/>
        <v/>
      </c>
      <c r="P899" s="23" t="str">
        <f>IF(B899="","",
IF(NOT(ISNUMBER(H899)),"Vắng",
IF(C899=1,IF(INDEX(Source!$A$1:$Q$1000,MATCH('Chi tiết'!B899,Source!$B$1:$B$1000,0),16)&lt;'Báo cáo'!$C$5,"Đi làm","Chốt trễ"),
IF(AND(C899=2,O899="Chốt trễ"),IF(INDEX(Source!$A$1:$Q$1000,MATCH('Chi tiết'!B899,Source!$B$1:$B$1000,0)+1,16)&lt;'Báo cáo'!$C$5,"Đi làm","Chốt trễ"),
IF(AND(C899=12,O899="Đi làm"),IF(INDEX(Source!$A$1:$Q$1000,MATCH('Chi tiết'!B899,Source!$B$1:$B$1000,0)+COUNTIFS(Source!$B$1:$B$1000,B899,Source!$Q$1:$Q$1000,"Sáng"),16)&lt;'Báo cáo'!$C$5,"Đi làm","Chốt trễ"),IF(O899="Chốt trễ",IF(INDEX(Source!$A$1:$Q$1000,MATCH('Chi tiết'!B899,Source!$B$1:$B$1000,0)+1,16)&lt;'Báo cáo'!$C$5,"Đi làm","Chốt trễ"),IF(INDEX(Source!$A$1:$Q$1000,MATCH('Chi tiết'!B899,Source!$B$1:$B$1000,0)+COUNTIFS(Source!$B$1:$B$1000,B899,Source!$Q$1:$Q$1000,"Sáng"),16)&lt;'Báo cáo'!$C$5,"Đi làm","Chốt trễ")))))))</f>
        <v/>
      </c>
      <c r="Q899" s="23" t="str">
        <f t="shared" si="82"/>
        <v/>
      </c>
      <c r="R899" s="14" t="str">
        <f t="shared" si="83"/>
        <v/>
      </c>
      <c r="S899" t="str">
        <f>IF(OR(_xlfn.NUMBERVALUE(E899)&gt;='Báo cáo'!$C$6,_xlfn.NUMBERVALUE(I899)&gt;='Báo cáo'!$C$6),CONCATENATE(_xlfn.NUMBERVALUE(E899),"/",_xlfn.NUMBERVALUE(I899)),"")</f>
        <v/>
      </c>
      <c r="T899" t="str">
        <f>IF(Q899="Vắng","",IF(M899&lt;='Báo cáo'!$C$7,M899,""))</f>
        <v/>
      </c>
      <c r="U899" t="str">
        <f ca="1">IF(COUNTIFS(Source!$B$1:$B$1000,'Chi tiết'!B899,Source!$S$1:$S$1000,"Có")=0,"",INDEX(Source!$A$1:$S$1000,MATCH('Chi tiết'!B899,Source!$B$1:$B$1000,0)-1+MATCH("Có",INDIRECT("Source!S"&amp;MATCH('Chi tiết'!B899,Source!$B$1:$B$1000,0)&amp;":S"&amp;MATCH('Chi tiết'!B899,Source!$B$1:$B$1000,0)+COUNTIF(Source!$B$1:$B$1000,'Chi tiết'!B899)),0),1))</f>
        <v/>
      </c>
      <c r="V899" s="2" t="str">
        <f>IF(B897="","",IF(N899&lt;='Báo cáo'!$C$9,N899,""))</f>
        <v/>
      </c>
    </row>
    <row r="900" spans="1:22" x14ac:dyDescent="0.25">
      <c r="A900" t="str">
        <v/>
      </c>
      <c r="B900" t="str">
        <v/>
      </c>
      <c r="C900" s="21" t="str">
        <v/>
      </c>
      <c r="D900" s="21" t="str">
        <v/>
      </c>
      <c r="E900" s="21" t="str">
        <v/>
      </c>
      <c r="F900" s="21" t="str">
        <v/>
      </c>
      <c r="G900" s="21" t="str">
        <v/>
      </c>
      <c r="H900" s="21" t="str">
        <v/>
      </c>
      <c r="I900" s="21" t="str">
        <v/>
      </c>
      <c r="J900" s="21" t="str">
        <v/>
      </c>
      <c r="K900" s="21" t="str">
        <v/>
      </c>
      <c r="L900" s="23" t="str">
        <f t="shared" ref="L900:L963" si="84">IF(AND(D900="",H900=""),"",IF(OR(D900="",H900=""),_xlfn.NUMBERVALUE(D900)+_xlfn.NUMBERVALUE(H900),IFERROR(D900+H900,"")))</f>
        <v/>
      </c>
      <c r="M900" s="24" t="str">
        <f t="shared" ref="M900:M963" si="85">IF(AND(E900="",I900=""),"",IF(OR(E900="",I900=""),_xlfn.NUMBERVALUE(E900)+_xlfn.NUMBERVALUE(I900),IFERROR(E900+I900,"")))</f>
        <v/>
      </c>
      <c r="N900" s="15" t="str">
        <f t="shared" ref="N900:N963" si="86">IFERROR(M900/L900,"")</f>
        <v/>
      </c>
      <c r="O900" s="23" t="str">
        <f t="shared" ref="O900:O963" si="87">IF(B900="","",IF(C900&gt;=2,
IF(ISNUMBER(D900),"Đi làm","Chốt trễ"),
IF(C900=1,
IF(ISNUMBER(D900),"Đi làm","Vắng"),
"Vắng")))</f>
        <v/>
      </c>
      <c r="P900" s="23" t="str">
        <f>IF(B900="","",
IF(NOT(ISNUMBER(H900)),"Vắng",
IF(C900=1,IF(INDEX(Source!$A$1:$Q$1000,MATCH('Chi tiết'!B900,Source!$B$1:$B$1000,0),16)&lt;'Báo cáo'!$C$5,"Đi làm","Chốt trễ"),
IF(AND(C900=2,O900="Chốt trễ"),IF(INDEX(Source!$A$1:$Q$1000,MATCH('Chi tiết'!B900,Source!$B$1:$B$1000,0)+1,16)&lt;'Báo cáo'!$C$5,"Đi làm","Chốt trễ"),
IF(AND(C900=12,O900="Đi làm"),IF(INDEX(Source!$A$1:$Q$1000,MATCH('Chi tiết'!B900,Source!$B$1:$B$1000,0)+COUNTIFS(Source!$B$1:$B$1000,B900,Source!$Q$1:$Q$1000,"Sáng"),16)&lt;'Báo cáo'!$C$5,"Đi làm","Chốt trễ"),IF(O900="Chốt trễ",IF(INDEX(Source!$A$1:$Q$1000,MATCH('Chi tiết'!B900,Source!$B$1:$B$1000,0)+1,16)&lt;'Báo cáo'!$C$5,"Đi làm","Chốt trễ"),IF(INDEX(Source!$A$1:$Q$1000,MATCH('Chi tiết'!B900,Source!$B$1:$B$1000,0)+COUNTIFS(Source!$B$1:$B$1000,B900,Source!$Q$1:$Q$1000,"Sáng"),16)&lt;'Báo cáo'!$C$5,"Đi làm","Chốt trễ")))))))</f>
        <v/>
      </c>
      <c r="Q900" s="23" t="str">
        <f t="shared" ref="Q900:Q963" si="88">IF(B900="","",IF(C900=0,"Vắng","Đi làm"))</f>
        <v/>
      </c>
      <c r="R900" s="14" t="str">
        <f t="shared" ref="R900:R963" si="89">IF(B900="","",IF(Q900="Vắng","Vắng",IF(OR(O900="Chốt trễ",P900="Chốt trễ"),"Trễ giờ","Đúng giờ")))</f>
        <v/>
      </c>
      <c r="S900" t="str">
        <f>IF(OR(_xlfn.NUMBERVALUE(E900)&gt;='Báo cáo'!$C$6,_xlfn.NUMBERVALUE(I900)&gt;='Báo cáo'!$C$6),CONCATENATE(_xlfn.NUMBERVALUE(E900),"/",_xlfn.NUMBERVALUE(I900)),"")</f>
        <v/>
      </c>
      <c r="T900" t="str">
        <f>IF(Q900="Vắng","",IF(M900&lt;='Báo cáo'!$C$7,M900,""))</f>
        <v/>
      </c>
      <c r="U900" t="str">
        <f ca="1">IF(COUNTIFS(Source!$B$1:$B$1000,'Chi tiết'!B900,Source!$S$1:$S$1000,"Có")=0,"",INDEX(Source!$A$1:$S$1000,MATCH('Chi tiết'!B900,Source!$B$1:$B$1000,0)-1+MATCH("Có",INDIRECT("Source!S"&amp;MATCH('Chi tiết'!B900,Source!$B$1:$B$1000,0)&amp;":S"&amp;MATCH('Chi tiết'!B900,Source!$B$1:$B$1000,0)+COUNTIF(Source!$B$1:$B$1000,'Chi tiết'!B900)),0),1))</f>
        <v/>
      </c>
      <c r="V900" s="2" t="str">
        <f>IF(B898="","",IF(N900&lt;='Báo cáo'!$C$9,N900,""))</f>
        <v/>
      </c>
    </row>
    <row r="901" spans="1:22" x14ac:dyDescent="0.25">
      <c r="A901" t="str">
        <v/>
      </c>
      <c r="B901" t="str">
        <v/>
      </c>
      <c r="C901" s="21" t="str">
        <v/>
      </c>
      <c r="D901" s="21" t="str">
        <v/>
      </c>
      <c r="E901" s="21" t="str">
        <v/>
      </c>
      <c r="F901" s="21" t="str">
        <v/>
      </c>
      <c r="G901" s="21" t="str">
        <v/>
      </c>
      <c r="H901" s="21" t="str">
        <v/>
      </c>
      <c r="I901" s="21" t="str">
        <v/>
      </c>
      <c r="J901" s="21" t="str">
        <v/>
      </c>
      <c r="K901" s="21" t="str">
        <v/>
      </c>
      <c r="L901" s="23" t="str">
        <f t="shared" si="84"/>
        <v/>
      </c>
      <c r="M901" s="24" t="str">
        <f t="shared" si="85"/>
        <v/>
      </c>
      <c r="N901" s="15" t="str">
        <f t="shared" si="86"/>
        <v/>
      </c>
      <c r="O901" s="23" t="str">
        <f t="shared" si="87"/>
        <v/>
      </c>
      <c r="P901" s="23" t="str">
        <f>IF(B901="","",
IF(NOT(ISNUMBER(H901)),"Vắng",
IF(C901=1,IF(INDEX(Source!$A$1:$Q$1000,MATCH('Chi tiết'!B901,Source!$B$1:$B$1000,0),16)&lt;'Báo cáo'!$C$5,"Đi làm","Chốt trễ"),
IF(AND(C901=2,O901="Chốt trễ"),IF(INDEX(Source!$A$1:$Q$1000,MATCH('Chi tiết'!B901,Source!$B$1:$B$1000,0)+1,16)&lt;'Báo cáo'!$C$5,"Đi làm","Chốt trễ"),
IF(AND(C901=12,O901="Đi làm"),IF(INDEX(Source!$A$1:$Q$1000,MATCH('Chi tiết'!B901,Source!$B$1:$B$1000,0)+COUNTIFS(Source!$B$1:$B$1000,B901,Source!$Q$1:$Q$1000,"Sáng"),16)&lt;'Báo cáo'!$C$5,"Đi làm","Chốt trễ"),IF(O901="Chốt trễ",IF(INDEX(Source!$A$1:$Q$1000,MATCH('Chi tiết'!B901,Source!$B$1:$B$1000,0)+1,16)&lt;'Báo cáo'!$C$5,"Đi làm","Chốt trễ"),IF(INDEX(Source!$A$1:$Q$1000,MATCH('Chi tiết'!B901,Source!$B$1:$B$1000,0)+COUNTIFS(Source!$B$1:$B$1000,B901,Source!$Q$1:$Q$1000,"Sáng"),16)&lt;'Báo cáo'!$C$5,"Đi làm","Chốt trễ")))))))</f>
        <v/>
      </c>
      <c r="Q901" s="23" t="str">
        <f t="shared" si="88"/>
        <v/>
      </c>
      <c r="R901" s="14" t="str">
        <f t="shared" si="89"/>
        <v/>
      </c>
      <c r="S901" t="str">
        <f>IF(OR(_xlfn.NUMBERVALUE(E901)&gt;='Báo cáo'!$C$6,_xlfn.NUMBERVALUE(I901)&gt;='Báo cáo'!$C$6),CONCATENATE(_xlfn.NUMBERVALUE(E901),"/",_xlfn.NUMBERVALUE(I901)),"")</f>
        <v/>
      </c>
      <c r="T901" t="str">
        <f>IF(Q901="Vắng","",IF(M901&lt;='Báo cáo'!$C$7,M901,""))</f>
        <v/>
      </c>
      <c r="U901" t="str">
        <f ca="1">IF(COUNTIFS(Source!$B$1:$B$1000,'Chi tiết'!B901,Source!$S$1:$S$1000,"Có")=0,"",INDEX(Source!$A$1:$S$1000,MATCH('Chi tiết'!B901,Source!$B$1:$B$1000,0)-1+MATCH("Có",INDIRECT("Source!S"&amp;MATCH('Chi tiết'!B901,Source!$B$1:$B$1000,0)&amp;":S"&amp;MATCH('Chi tiết'!B901,Source!$B$1:$B$1000,0)+COUNTIF(Source!$B$1:$B$1000,'Chi tiết'!B901)),0),1))</f>
        <v/>
      </c>
      <c r="V901" s="2" t="str">
        <f>IF(B899="","",IF(N901&lt;='Báo cáo'!$C$9,N901,""))</f>
        <v/>
      </c>
    </row>
    <row r="902" spans="1:22" x14ac:dyDescent="0.25">
      <c r="A902" t="str">
        <v/>
      </c>
      <c r="B902" t="str">
        <v/>
      </c>
      <c r="C902" s="21" t="str">
        <v/>
      </c>
      <c r="D902" s="21" t="str">
        <v/>
      </c>
      <c r="E902" s="21" t="str">
        <v/>
      </c>
      <c r="F902" s="21" t="str">
        <v/>
      </c>
      <c r="G902" s="21" t="str">
        <v/>
      </c>
      <c r="H902" s="21" t="str">
        <v/>
      </c>
      <c r="I902" s="21" t="str">
        <v/>
      </c>
      <c r="J902" s="21" t="str">
        <v/>
      </c>
      <c r="K902" s="21" t="str">
        <v/>
      </c>
      <c r="L902" s="23" t="str">
        <f t="shared" si="84"/>
        <v/>
      </c>
      <c r="M902" s="24" t="str">
        <f t="shared" si="85"/>
        <v/>
      </c>
      <c r="N902" s="15" t="str">
        <f t="shared" si="86"/>
        <v/>
      </c>
      <c r="O902" s="23" t="str">
        <f t="shared" si="87"/>
        <v/>
      </c>
      <c r="P902" s="23" t="str">
        <f>IF(B902="","",
IF(NOT(ISNUMBER(H902)),"Vắng",
IF(C902=1,IF(INDEX(Source!$A$1:$Q$1000,MATCH('Chi tiết'!B902,Source!$B$1:$B$1000,0),16)&lt;'Báo cáo'!$C$5,"Đi làm","Chốt trễ"),
IF(AND(C902=2,O902="Chốt trễ"),IF(INDEX(Source!$A$1:$Q$1000,MATCH('Chi tiết'!B902,Source!$B$1:$B$1000,0)+1,16)&lt;'Báo cáo'!$C$5,"Đi làm","Chốt trễ"),
IF(AND(C902=12,O902="Đi làm"),IF(INDEX(Source!$A$1:$Q$1000,MATCH('Chi tiết'!B902,Source!$B$1:$B$1000,0)+COUNTIFS(Source!$B$1:$B$1000,B902,Source!$Q$1:$Q$1000,"Sáng"),16)&lt;'Báo cáo'!$C$5,"Đi làm","Chốt trễ"),IF(O902="Chốt trễ",IF(INDEX(Source!$A$1:$Q$1000,MATCH('Chi tiết'!B902,Source!$B$1:$B$1000,0)+1,16)&lt;'Báo cáo'!$C$5,"Đi làm","Chốt trễ"),IF(INDEX(Source!$A$1:$Q$1000,MATCH('Chi tiết'!B902,Source!$B$1:$B$1000,0)+COUNTIFS(Source!$B$1:$B$1000,B902,Source!$Q$1:$Q$1000,"Sáng"),16)&lt;'Báo cáo'!$C$5,"Đi làm","Chốt trễ")))))))</f>
        <v/>
      </c>
      <c r="Q902" s="23" t="str">
        <f t="shared" si="88"/>
        <v/>
      </c>
      <c r="R902" s="14" t="str">
        <f t="shared" si="89"/>
        <v/>
      </c>
      <c r="S902" t="str">
        <f>IF(OR(_xlfn.NUMBERVALUE(E902)&gt;='Báo cáo'!$C$6,_xlfn.NUMBERVALUE(I902)&gt;='Báo cáo'!$C$6),CONCATENATE(_xlfn.NUMBERVALUE(E902),"/",_xlfn.NUMBERVALUE(I902)),"")</f>
        <v/>
      </c>
      <c r="T902" t="str">
        <f>IF(Q902="Vắng","",IF(M902&lt;='Báo cáo'!$C$7,M902,""))</f>
        <v/>
      </c>
      <c r="U902" t="str">
        <f ca="1">IF(COUNTIFS(Source!$B$1:$B$1000,'Chi tiết'!B902,Source!$S$1:$S$1000,"Có")=0,"",INDEX(Source!$A$1:$S$1000,MATCH('Chi tiết'!B902,Source!$B$1:$B$1000,0)-1+MATCH("Có",INDIRECT("Source!S"&amp;MATCH('Chi tiết'!B902,Source!$B$1:$B$1000,0)&amp;":S"&amp;MATCH('Chi tiết'!B902,Source!$B$1:$B$1000,0)+COUNTIF(Source!$B$1:$B$1000,'Chi tiết'!B902)),0),1))</f>
        <v/>
      </c>
      <c r="V902" s="2" t="str">
        <f>IF(B900="","",IF(N902&lt;='Báo cáo'!$C$9,N902,""))</f>
        <v/>
      </c>
    </row>
    <row r="903" spans="1:22" x14ac:dyDescent="0.25">
      <c r="A903" t="str">
        <v/>
      </c>
      <c r="B903" t="str">
        <v/>
      </c>
      <c r="C903" s="21" t="str">
        <v/>
      </c>
      <c r="D903" s="21" t="str">
        <v/>
      </c>
      <c r="E903" s="21" t="str">
        <v/>
      </c>
      <c r="F903" s="21" t="str">
        <v/>
      </c>
      <c r="G903" s="21" t="str">
        <v/>
      </c>
      <c r="H903" s="21" t="str">
        <v/>
      </c>
      <c r="I903" s="21" t="str">
        <v/>
      </c>
      <c r="J903" s="21" t="str">
        <v/>
      </c>
      <c r="K903" s="21" t="str">
        <v/>
      </c>
      <c r="L903" s="23" t="str">
        <f t="shared" si="84"/>
        <v/>
      </c>
      <c r="M903" s="24" t="str">
        <f t="shared" si="85"/>
        <v/>
      </c>
      <c r="N903" s="15" t="str">
        <f t="shared" si="86"/>
        <v/>
      </c>
      <c r="O903" s="23" t="str">
        <f t="shared" si="87"/>
        <v/>
      </c>
      <c r="P903" s="23" t="str">
        <f>IF(B903="","",
IF(NOT(ISNUMBER(H903)),"Vắng",
IF(C903=1,IF(INDEX(Source!$A$1:$Q$1000,MATCH('Chi tiết'!B903,Source!$B$1:$B$1000,0),16)&lt;'Báo cáo'!$C$5,"Đi làm","Chốt trễ"),
IF(AND(C903=2,O903="Chốt trễ"),IF(INDEX(Source!$A$1:$Q$1000,MATCH('Chi tiết'!B903,Source!$B$1:$B$1000,0)+1,16)&lt;'Báo cáo'!$C$5,"Đi làm","Chốt trễ"),
IF(AND(C903=12,O903="Đi làm"),IF(INDEX(Source!$A$1:$Q$1000,MATCH('Chi tiết'!B903,Source!$B$1:$B$1000,0)+COUNTIFS(Source!$B$1:$B$1000,B903,Source!$Q$1:$Q$1000,"Sáng"),16)&lt;'Báo cáo'!$C$5,"Đi làm","Chốt trễ"),IF(O903="Chốt trễ",IF(INDEX(Source!$A$1:$Q$1000,MATCH('Chi tiết'!B903,Source!$B$1:$B$1000,0)+1,16)&lt;'Báo cáo'!$C$5,"Đi làm","Chốt trễ"),IF(INDEX(Source!$A$1:$Q$1000,MATCH('Chi tiết'!B903,Source!$B$1:$B$1000,0)+COUNTIFS(Source!$B$1:$B$1000,B903,Source!$Q$1:$Q$1000,"Sáng"),16)&lt;'Báo cáo'!$C$5,"Đi làm","Chốt trễ")))))))</f>
        <v/>
      </c>
      <c r="Q903" s="23" t="str">
        <f t="shared" si="88"/>
        <v/>
      </c>
      <c r="R903" s="14" t="str">
        <f t="shared" si="89"/>
        <v/>
      </c>
      <c r="S903" t="str">
        <f>IF(OR(_xlfn.NUMBERVALUE(E903)&gt;='Báo cáo'!$C$6,_xlfn.NUMBERVALUE(I903)&gt;='Báo cáo'!$C$6),CONCATENATE(_xlfn.NUMBERVALUE(E903),"/",_xlfn.NUMBERVALUE(I903)),"")</f>
        <v/>
      </c>
      <c r="T903" t="str">
        <f>IF(Q903="Vắng","",IF(M903&lt;='Báo cáo'!$C$7,M903,""))</f>
        <v/>
      </c>
      <c r="U903" t="str">
        <f ca="1">IF(COUNTIFS(Source!$B$1:$B$1000,'Chi tiết'!B903,Source!$S$1:$S$1000,"Có")=0,"",INDEX(Source!$A$1:$S$1000,MATCH('Chi tiết'!B903,Source!$B$1:$B$1000,0)-1+MATCH("Có",INDIRECT("Source!S"&amp;MATCH('Chi tiết'!B903,Source!$B$1:$B$1000,0)&amp;":S"&amp;MATCH('Chi tiết'!B903,Source!$B$1:$B$1000,0)+COUNTIF(Source!$B$1:$B$1000,'Chi tiết'!B903)),0),1))</f>
        <v/>
      </c>
      <c r="V903" s="2" t="str">
        <f>IF(B901="","",IF(N903&lt;='Báo cáo'!$C$9,N903,""))</f>
        <v/>
      </c>
    </row>
    <row r="904" spans="1:22" x14ac:dyDescent="0.25">
      <c r="A904" t="str">
        <v/>
      </c>
      <c r="B904" t="str">
        <v/>
      </c>
      <c r="C904" s="21" t="str">
        <v/>
      </c>
      <c r="D904" s="21" t="str">
        <v/>
      </c>
      <c r="E904" s="21" t="str">
        <v/>
      </c>
      <c r="F904" s="21" t="str">
        <v/>
      </c>
      <c r="G904" s="21" t="str">
        <v/>
      </c>
      <c r="H904" s="21" t="str">
        <v/>
      </c>
      <c r="I904" s="21" t="str">
        <v/>
      </c>
      <c r="J904" s="21" t="str">
        <v/>
      </c>
      <c r="K904" s="21" t="str">
        <v/>
      </c>
      <c r="L904" s="23" t="str">
        <f t="shared" si="84"/>
        <v/>
      </c>
      <c r="M904" s="24" t="str">
        <f t="shared" si="85"/>
        <v/>
      </c>
      <c r="N904" s="15" t="str">
        <f t="shared" si="86"/>
        <v/>
      </c>
      <c r="O904" s="23" t="str">
        <f t="shared" si="87"/>
        <v/>
      </c>
      <c r="P904" s="23" t="str">
        <f>IF(B904="","",
IF(NOT(ISNUMBER(H904)),"Vắng",
IF(C904=1,IF(INDEX(Source!$A$1:$Q$1000,MATCH('Chi tiết'!B904,Source!$B$1:$B$1000,0),16)&lt;'Báo cáo'!$C$5,"Đi làm","Chốt trễ"),
IF(AND(C904=2,O904="Chốt trễ"),IF(INDEX(Source!$A$1:$Q$1000,MATCH('Chi tiết'!B904,Source!$B$1:$B$1000,0)+1,16)&lt;'Báo cáo'!$C$5,"Đi làm","Chốt trễ"),
IF(AND(C904=12,O904="Đi làm"),IF(INDEX(Source!$A$1:$Q$1000,MATCH('Chi tiết'!B904,Source!$B$1:$B$1000,0)+COUNTIFS(Source!$B$1:$B$1000,B904,Source!$Q$1:$Q$1000,"Sáng"),16)&lt;'Báo cáo'!$C$5,"Đi làm","Chốt trễ"),IF(O904="Chốt trễ",IF(INDEX(Source!$A$1:$Q$1000,MATCH('Chi tiết'!B904,Source!$B$1:$B$1000,0)+1,16)&lt;'Báo cáo'!$C$5,"Đi làm","Chốt trễ"),IF(INDEX(Source!$A$1:$Q$1000,MATCH('Chi tiết'!B904,Source!$B$1:$B$1000,0)+COUNTIFS(Source!$B$1:$B$1000,B904,Source!$Q$1:$Q$1000,"Sáng"),16)&lt;'Báo cáo'!$C$5,"Đi làm","Chốt trễ")))))))</f>
        <v/>
      </c>
      <c r="Q904" s="23" t="str">
        <f t="shared" si="88"/>
        <v/>
      </c>
      <c r="R904" s="14" t="str">
        <f t="shared" si="89"/>
        <v/>
      </c>
      <c r="S904" t="str">
        <f>IF(OR(_xlfn.NUMBERVALUE(E904)&gt;='Báo cáo'!$C$6,_xlfn.NUMBERVALUE(I904)&gt;='Báo cáo'!$C$6),CONCATENATE(_xlfn.NUMBERVALUE(E904),"/",_xlfn.NUMBERVALUE(I904)),"")</f>
        <v/>
      </c>
      <c r="T904" t="str">
        <f>IF(Q904="Vắng","",IF(M904&lt;='Báo cáo'!$C$7,M904,""))</f>
        <v/>
      </c>
      <c r="U904" t="str">
        <f ca="1">IF(COUNTIFS(Source!$B$1:$B$1000,'Chi tiết'!B904,Source!$S$1:$S$1000,"Có")=0,"",INDEX(Source!$A$1:$S$1000,MATCH('Chi tiết'!B904,Source!$B$1:$B$1000,0)-1+MATCH("Có",INDIRECT("Source!S"&amp;MATCH('Chi tiết'!B904,Source!$B$1:$B$1000,0)&amp;":S"&amp;MATCH('Chi tiết'!B904,Source!$B$1:$B$1000,0)+COUNTIF(Source!$B$1:$B$1000,'Chi tiết'!B904)),0),1))</f>
        <v/>
      </c>
      <c r="V904" s="2" t="str">
        <f>IF(B902="","",IF(N904&lt;='Báo cáo'!$C$9,N904,""))</f>
        <v/>
      </c>
    </row>
    <row r="905" spans="1:22" x14ac:dyDescent="0.25">
      <c r="A905" t="str">
        <v/>
      </c>
      <c r="B905" t="str">
        <v/>
      </c>
      <c r="C905" s="21" t="str">
        <v/>
      </c>
      <c r="D905" s="21" t="str">
        <v/>
      </c>
      <c r="E905" s="21" t="str">
        <v/>
      </c>
      <c r="F905" s="21" t="str">
        <v/>
      </c>
      <c r="G905" s="21" t="str">
        <v/>
      </c>
      <c r="H905" s="21" t="str">
        <v/>
      </c>
      <c r="I905" s="21" t="str">
        <v/>
      </c>
      <c r="J905" s="21" t="str">
        <v/>
      </c>
      <c r="K905" s="21" t="str">
        <v/>
      </c>
      <c r="L905" s="23" t="str">
        <f t="shared" si="84"/>
        <v/>
      </c>
      <c r="M905" s="24" t="str">
        <f t="shared" si="85"/>
        <v/>
      </c>
      <c r="N905" s="15" t="str">
        <f t="shared" si="86"/>
        <v/>
      </c>
      <c r="O905" s="23" t="str">
        <f t="shared" si="87"/>
        <v/>
      </c>
      <c r="P905" s="23" t="str">
        <f>IF(B905="","",
IF(NOT(ISNUMBER(H905)),"Vắng",
IF(C905=1,IF(INDEX(Source!$A$1:$Q$1000,MATCH('Chi tiết'!B905,Source!$B$1:$B$1000,0),16)&lt;'Báo cáo'!$C$5,"Đi làm","Chốt trễ"),
IF(AND(C905=2,O905="Chốt trễ"),IF(INDEX(Source!$A$1:$Q$1000,MATCH('Chi tiết'!B905,Source!$B$1:$B$1000,0)+1,16)&lt;'Báo cáo'!$C$5,"Đi làm","Chốt trễ"),
IF(AND(C905=12,O905="Đi làm"),IF(INDEX(Source!$A$1:$Q$1000,MATCH('Chi tiết'!B905,Source!$B$1:$B$1000,0)+COUNTIFS(Source!$B$1:$B$1000,B905,Source!$Q$1:$Q$1000,"Sáng"),16)&lt;'Báo cáo'!$C$5,"Đi làm","Chốt trễ"),IF(O905="Chốt trễ",IF(INDEX(Source!$A$1:$Q$1000,MATCH('Chi tiết'!B905,Source!$B$1:$B$1000,0)+1,16)&lt;'Báo cáo'!$C$5,"Đi làm","Chốt trễ"),IF(INDEX(Source!$A$1:$Q$1000,MATCH('Chi tiết'!B905,Source!$B$1:$B$1000,0)+COUNTIFS(Source!$B$1:$B$1000,B905,Source!$Q$1:$Q$1000,"Sáng"),16)&lt;'Báo cáo'!$C$5,"Đi làm","Chốt trễ")))))))</f>
        <v/>
      </c>
      <c r="Q905" s="23" t="str">
        <f t="shared" si="88"/>
        <v/>
      </c>
      <c r="R905" s="14" t="str">
        <f t="shared" si="89"/>
        <v/>
      </c>
      <c r="S905" t="str">
        <f>IF(OR(_xlfn.NUMBERVALUE(E905)&gt;='Báo cáo'!$C$6,_xlfn.NUMBERVALUE(I905)&gt;='Báo cáo'!$C$6),CONCATENATE(_xlfn.NUMBERVALUE(E905),"/",_xlfn.NUMBERVALUE(I905)),"")</f>
        <v/>
      </c>
      <c r="T905" t="str">
        <f>IF(Q905="Vắng","",IF(M905&lt;='Báo cáo'!$C$7,M905,""))</f>
        <v/>
      </c>
      <c r="U905" t="str">
        <f ca="1">IF(COUNTIFS(Source!$B$1:$B$1000,'Chi tiết'!B905,Source!$S$1:$S$1000,"Có")=0,"",INDEX(Source!$A$1:$S$1000,MATCH('Chi tiết'!B905,Source!$B$1:$B$1000,0)-1+MATCH("Có",INDIRECT("Source!S"&amp;MATCH('Chi tiết'!B905,Source!$B$1:$B$1000,0)&amp;":S"&amp;MATCH('Chi tiết'!B905,Source!$B$1:$B$1000,0)+COUNTIF(Source!$B$1:$B$1000,'Chi tiết'!B905)),0),1))</f>
        <v/>
      </c>
      <c r="V905" s="2" t="str">
        <f>IF(B903="","",IF(N905&lt;='Báo cáo'!$C$9,N905,""))</f>
        <v/>
      </c>
    </row>
    <row r="906" spans="1:22" x14ac:dyDescent="0.25">
      <c r="A906" t="str">
        <v/>
      </c>
      <c r="B906" t="str">
        <v/>
      </c>
      <c r="C906" s="21" t="str">
        <v/>
      </c>
      <c r="D906" s="21" t="str">
        <v/>
      </c>
      <c r="E906" s="21" t="str">
        <v/>
      </c>
      <c r="F906" s="21" t="str">
        <v/>
      </c>
      <c r="G906" s="21" t="str">
        <v/>
      </c>
      <c r="H906" s="21" t="str">
        <v/>
      </c>
      <c r="I906" s="21" t="str">
        <v/>
      </c>
      <c r="J906" s="21" t="str">
        <v/>
      </c>
      <c r="K906" s="21" t="str">
        <v/>
      </c>
      <c r="L906" s="23" t="str">
        <f t="shared" si="84"/>
        <v/>
      </c>
      <c r="M906" s="24" t="str">
        <f t="shared" si="85"/>
        <v/>
      </c>
      <c r="N906" s="15" t="str">
        <f t="shared" si="86"/>
        <v/>
      </c>
      <c r="O906" s="23" t="str">
        <f t="shared" si="87"/>
        <v/>
      </c>
      <c r="P906" s="23" t="str">
        <f>IF(B906="","",
IF(NOT(ISNUMBER(H906)),"Vắng",
IF(C906=1,IF(INDEX(Source!$A$1:$Q$1000,MATCH('Chi tiết'!B906,Source!$B$1:$B$1000,0),16)&lt;'Báo cáo'!$C$5,"Đi làm","Chốt trễ"),
IF(AND(C906=2,O906="Chốt trễ"),IF(INDEX(Source!$A$1:$Q$1000,MATCH('Chi tiết'!B906,Source!$B$1:$B$1000,0)+1,16)&lt;'Báo cáo'!$C$5,"Đi làm","Chốt trễ"),
IF(AND(C906=12,O906="Đi làm"),IF(INDEX(Source!$A$1:$Q$1000,MATCH('Chi tiết'!B906,Source!$B$1:$B$1000,0)+COUNTIFS(Source!$B$1:$B$1000,B906,Source!$Q$1:$Q$1000,"Sáng"),16)&lt;'Báo cáo'!$C$5,"Đi làm","Chốt trễ"),IF(O906="Chốt trễ",IF(INDEX(Source!$A$1:$Q$1000,MATCH('Chi tiết'!B906,Source!$B$1:$B$1000,0)+1,16)&lt;'Báo cáo'!$C$5,"Đi làm","Chốt trễ"),IF(INDEX(Source!$A$1:$Q$1000,MATCH('Chi tiết'!B906,Source!$B$1:$B$1000,0)+COUNTIFS(Source!$B$1:$B$1000,B906,Source!$Q$1:$Q$1000,"Sáng"),16)&lt;'Báo cáo'!$C$5,"Đi làm","Chốt trễ")))))))</f>
        <v/>
      </c>
      <c r="Q906" s="23" t="str">
        <f t="shared" si="88"/>
        <v/>
      </c>
      <c r="R906" s="14" t="str">
        <f t="shared" si="89"/>
        <v/>
      </c>
      <c r="S906" t="str">
        <f>IF(OR(_xlfn.NUMBERVALUE(E906)&gt;='Báo cáo'!$C$6,_xlfn.NUMBERVALUE(I906)&gt;='Báo cáo'!$C$6),CONCATENATE(_xlfn.NUMBERVALUE(E906),"/",_xlfn.NUMBERVALUE(I906)),"")</f>
        <v/>
      </c>
      <c r="T906" t="str">
        <f>IF(Q906="Vắng","",IF(M906&lt;='Báo cáo'!$C$7,M906,""))</f>
        <v/>
      </c>
      <c r="U906" t="str">
        <f ca="1">IF(COUNTIFS(Source!$B$1:$B$1000,'Chi tiết'!B906,Source!$S$1:$S$1000,"Có")=0,"",INDEX(Source!$A$1:$S$1000,MATCH('Chi tiết'!B906,Source!$B$1:$B$1000,0)-1+MATCH("Có",INDIRECT("Source!S"&amp;MATCH('Chi tiết'!B906,Source!$B$1:$B$1000,0)&amp;":S"&amp;MATCH('Chi tiết'!B906,Source!$B$1:$B$1000,0)+COUNTIF(Source!$B$1:$B$1000,'Chi tiết'!B906)),0),1))</f>
        <v/>
      </c>
      <c r="V906" s="2" t="str">
        <f>IF(B904="","",IF(N906&lt;='Báo cáo'!$C$9,N906,""))</f>
        <v/>
      </c>
    </row>
    <row r="907" spans="1:22" x14ac:dyDescent="0.25">
      <c r="A907" t="str">
        <v/>
      </c>
      <c r="B907" t="str">
        <v/>
      </c>
      <c r="C907" s="21" t="str">
        <v/>
      </c>
      <c r="D907" s="21" t="str">
        <v/>
      </c>
      <c r="E907" s="21" t="str">
        <v/>
      </c>
      <c r="F907" s="21" t="str">
        <v/>
      </c>
      <c r="G907" s="21" t="str">
        <v/>
      </c>
      <c r="H907" s="21" t="str">
        <v/>
      </c>
      <c r="I907" s="21" t="str">
        <v/>
      </c>
      <c r="J907" s="21" t="str">
        <v/>
      </c>
      <c r="K907" s="21" t="str">
        <v/>
      </c>
      <c r="L907" s="23" t="str">
        <f t="shared" si="84"/>
        <v/>
      </c>
      <c r="M907" s="24" t="str">
        <f t="shared" si="85"/>
        <v/>
      </c>
      <c r="N907" s="15" t="str">
        <f t="shared" si="86"/>
        <v/>
      </c>
      <c r="O907" s="23" t="str">
        <f t="shared" si="87"/>
        <v/>
      </c>
      <c r="P907" s="23" t="str">
        <f>IF(B907="","",
IF(NOT(ISNUMBER(H907)),"Vắng",
IF(C907=1,IF(INDEX(Source!$A$1:$Q$1000,MATCH('Chi tiết'!B907,Source!$B$1:$B$1000,0),16)&lt;'Báo cáo'!$C$5,"Đi làm","Chốt trễ"),
IF(AND(C907=2,O907="Chốt trễ"),IF(INDEX(Source!$A$1:$Q$1000,MATCH('Chi tiết'!B907,Source!$B$1:$B$1000,0)+1,16)&lt;'Báo cáo'!$C$5,"Đi làm","Chốt trễ"),
IF(AND(C907=12,O907="Đi làm"),IF(INDEX(Source!$A$1:$Q$1000,MATCH('Chi tiết'!B907,Source!$B$1:$B$1000,0)+COUNTIFS(Source!$B$1:$B$1000,B907,Source!$Q$1:$Q$1000,"Sáng"),16)&lt;'Báo cáo'!$C$5,"Đi làm","Chốt trễ"),IF(O907="Chốt trễ",IF(INDEX(Source!$A$1:$Q$1000,MATCH('Chi tiết'!B907,Source!$B$1:$B$1000,0)+1,16)&lt;'Báo cáo'!$C$5,"Đi làm","Chốt trễ"),IF(INDEX(Source!$A$1:$Q$1000,MATCH('Chi tiết'!B907,Source!$B$1:$B$1000,0)+COUNTIFS(Source!$B$1:$B$1000,B907,Source!$Q$1:$Q$1000,"Sáng"),16)&lt;'Báo cáo'!$C$5,"Đi làm","Chốt trễ")))))))</f>
        <v/>
      </c>
      <c r="Q907" s="23" t="str">
        <f t="shared" si="88"/>
        <v/>
      </c>
      <c r="R907" s="14" t="str">
        <f t="shared" si="89"/>
        <v/>
      </c>
      <c r="S907" t="str">
        <f>IF(OR(_xlfn.NUMBERVALUE(E907)&gt;='Báo cáo'!$C$6,_xlfn.NUMBERVALUE(I907)&gt;='Báo cáo'!$C$6),CONCATENATE(_xlfn.NUMBERVALUE(E907),"/",_xlfn.NUMBERVALUE(I907)),"")</f>
        <v/>
      </c>
      <c r="T907" t="str">
        <f>IF(Q907="Vắng","",IF(M907&lt;='Báo cáo'!$C$7,M907,""))</f>
        <v/>
      </c>
      <c r="U907" t="str">
        <f ca="1">IF(COUNTIFS(Source!$B$1:$B$1000,'Chi tiết'!B907,Source!$S$1:$S$1000,"Có")=0,"",INDEX(Source!$A$1:$S$1000,MATCH('Chi tiết'!B907,Source!$B$1:$B$1000,0)-1+MATCH("Có",INDIRECT("Source!S"&amp;MATCH('Chi tiết'!B907,Source!$B$1:$B$1000,0)&amp;":S"&amp;MATCH('Chi tiết'!B907,Source!$B$1:$B$1000,0)+COUNTIF(Source!$B$1:$B$1000,'Chi tiết'!B907)),0),1))</f>
        <v/>
      </c>
      <c r="V907" s="2" t="str">
        <f>IF(B905="","",IF(N907&lt;='Báo cáo'!$C$9,N907,""))</f>
        <v/>
      </c>
    </row>
    <row r="908" spans="1:22" x14ac:dyDescent="0.25">
      <c r="A908" t="str">
        <v/>
      </c>
      <c r="B908" t="str">
        <v/>
      </c>
      <c r="C908" s="21" t="str">
        <v/>
      </c>
      <c r="D908" s="21" t="str">
        <v/>
      </c>
      <c r="E908" s="21" t="str">
        <v/>
      </c>
      <c r="F908" s="21" t="str">
        <v/>
      </c>
      <c r="G908" s="21" t="str">
        <v/>
      </c>
      <c r="H908" s="21" t="str">
        <v/>
      </c>
      <c r="I908" s="21" t="str">
        <v/>
      </c>
      <c r="J908" s="21" t="str">
        <v/>
      </c>
      <c r="K908" s="21" t="str">
        <v/>
      </c>
      <c r="L908" s="23" t="str">
        <f t="shared" si="84"/>
        <v/>
      </c>
      <c r="M908" s="24" t="str">
        <f t="shared" si="85"/>
        <v/>
      </c>
      <c r="N908" s="15" t="str">
        <f t="shared" si="86"/>
        <v/>
      </c>
      <c r="O908" s="23" t="str">
        <f t="shared" si="87"/>
        <v/>
      </c>
      <c r="P908" s="23" t="str">
        <f>IF(B908="","",
IF(NOT(ISNUMBER(H908)),"Vắng",
IF(C908=1,IF(INDEX(Source!$A$1:$Q$1000,MATCH('Chi tiết'!B908,Source!$B$1:$B$1000,0),16)&lt;'Báo cáo'!$C$5,"Đi làm","Chốt trễ"),
IF(AND(C908=2,O908="Chốt trễ"),IF(INDEX(Source!$A$1:$Q$1000,MATCH('Chi tiết'!B908,Source!$B$1:$B$1000,0)+1,16)&lt;'Báo cáo'!$C$5,"Đi làm","Chốt trễ"),
IF(AND(C908=12,O908="Đi làm"),IF(INDEX(Source!$A$1:$Q$1000,MATCH('Chi tiết'!B908,Source!$B$1:$B$1000,0)+COUNTIFS(Source!$B$1:$B$1000,B908,Source!$Q$1:$Q$1000,"Sáng"),16)&lt;'Báo cáo'!$C$5,"Đi làm","Chốt trễ"),IF(O908="Chốt trễ",IF(INDEX(Source!$A$1:$Q$1000,MATCH('Chi tiết'!B908,Source!$B$1:$B$1000,0)+1,16)&lt;'Báo cáo'!$C$5,"Đi làm","Chốt trễ"),IF(INDEX(Source!$A$1:$Q$1000,MATCH('Chi tiết'!B908,Source!$B$1:$B$1000,0)+COUNTIFS(Source!$B$1:$B$1000,B908,Source!$Q$1:$Q$1000,"Sáng"),16)&lt;'Báo cáo'!$C$5,"Đi làm","Chốt trễ")))))))</f>
        <v/>
      </c>
      <c r="Q908" s="23" t="str">
        <f t="shared" si="88"/>
        <v/>
      </c>
      <c r="R908" s="14" t="str">
        <f t="shared" si="89"/>
        <v/>
      </c>
      <c r="S908" t="str">
        <f>IF(OR(_xlfn.NUMBERVALUE(E908)&gt;='Báo cáo'!$C$6,_xlfn.NUMBERVALUE(I908)&gt;='Báo cáo'!$C$6),CONCATENATE(_xlfn.NUMBERVALUE(E908),"/",_xlfn.NUMBERVALUE(I908)),"")</f>
        <v/>
      </c>
      <c r="T908" t="str">
        <f>IF(Q908="Vắng","",IF(M908&lt;='Báo cáo'!$C$7,M908,""))</f>
        <v/>
      </c>
      <c r="U908" t="str">
        <f ca="1">IF(COUNTIFS(Source!$B$1:$B$1000,'Chi tiết'!B908,Source!$S$1:$S$1000,"Có")=0,"",INDEX(Source!$A$1:$S$1000,MATCH('Chi tiết'!B908,Source!$B$1:$B$1000,0)-1+MATCH("Có",INDIRECT("Source!S"&amp;MATCH('Chi tiết'!B908,Source!$B$1:$B$1000,0)&amp;":S"&amp;MATCH('Chi tiết'!B908,Source!$B$1:$B$1000,0)+COUNTIF(Source!$B$1:$B$1000,'Chi tiết'!B908)),0),1))</f>
        <v/>
      </c>
      <c r="V908" s="2" t="str">
        <f>IF(B906="","",IF(N908&lt;='Báo cáo'!$C$9,N908,""))</f>
        <v/>
      </c>
    </row>
    <row r="909" spans="1:22" x14ac:dyDescent="0.25">
      <c r="A909" t="str">
        <v/>
      </c>
      <c r="B909" t="str">
        <v/>
      </c>
      <c r="C909" s="21" t="str">
        <v/>
      </c>
      <c r="D909" s="21" t="str">
        <v/>
      </c>
      <c r="E909" s="21" t="str">
        <v/>
      </c>
      <c r="F909" s="21" t="str">
        <v/>
      </c>
      <c r="G909" s="21" t="str">
        <v/>
      </c>
      <c r="H909" s="21" t="str">
        <v/>
      </c>
      <c r="I909" s="21" t="str">
        <v/>
      </c>
      <c r="J909" s="21" t="str">
        <v/>
      </c>
      <c r="K909" s="21" t="str">
        <v/>
      </c>
      <c r="L909" s="23" t="str">
        <f t="shared" si="84"/>
        <v/>
      </c>
      <c r="M909" s="24" t="str">
        <f t="shared" si="85"/>
        <v/>
      </c>
      <c r="N909" s="15" t="str">
        <f t="shared" si="86"/>
        <v/>
      </c>
      <c r="O909" s="23" t="str">
        <f t="shared" si="87"/>
        <v/>
      </c>
      <c r="P909" s="23" t="str">
        <f>IF(B909="","",
IF(NOT(ISNUMBER(H909)),"Vắng",
IF(C909=1,IF(INDEX(Source!$A$1:$Q$1000,MATCH('Chi tiết'!B909,Source!$B$1:$B$1000,0),16)&lt;'Báo cáo'!$C$5,"Đi làm","Chốt trễ"),
IF(AND(C909=2,O909="Chốt trễ"),IF(INDEX(Source!$A$1:$Q$1000,MATCH('Chi tiết'!B909,Source!$B$1:$B$1000,0)+1,16)&lt;'Báo cáo'!$C$5,"Đi làm","Chốt trễ"),
IF(AND(C909=12,O909="Đi làm"),IF(INDEX(Source!$A$1:$Q$1000,MATCH('Chi tiết'!B909,Source!$B$1:$B$1000,0)+COUNTIFS(Source!$B$1:$B$1000,B909,Source!$Q$1:$Q$1000,"Sáng"),16)&lt;'Báo cáo'!$C$5,"Đi làm","Chốt trễ"),IF(O909="Chốt trễ",IF(INDEX(Source!$A$1:$Q$1000,MATCH('Chi tiết'!B909,Source!$B$1:$B$1000,0)+1,16)&lt;'Báo cáo'!$C$5,"Đi làm","Chốt trễ"),IF(INDEX(Source!$A$1:$Q$1000,MATCH('Chi tiết'!B909,Source!$B$1:$B$1000,0)+COUNTIFS(Source!$B$1:$B$1000,B909,Source!$Q$1:$Q$1000,"Sáng"),16)&lt;'Báo cáo'!$C$5,"Đi làm","Chốt trễ")))))))</f>
        <v/>
      </c>
      <c r="Q909" s="23" t="str">
        <f t="shared" si="88"/>
        <v/>
      </c>
      <c r="R909" s="14" t="str">
        <f t="shared" si="89"/>
        <v/>
      </c>
      <c r="S909" t="str">
        <f>IF(OR(_xlfn.NUMBERVALUE(E909)&gt;='Báo cáo'!$C$6,_xlfn.NUMBERVALUE(I909)&gt;='Báo cáo'!$C$6),CONCATENATE(_xlfn.NUMBERVALUE(E909),"/",_xlfn.NUMBERVALUE(I909)),"")</f>
        <v/>
      </c>
      <c r="T909" t="str">
        <f>IF(Q909="Vắng","",IF(M909&lt;='Báo cáo'!$C$7,M909,""))</f>
        <v/>
      </c>
      <c r="U909" t="str">
        <f ca="1">IF(COUNTIFS(Source!$B$1:$B$1000,'Chi tiết'!B909,Source!$S$1:$S$1000,"Có")=0,"",INDEX(Source!$A$1:$S$1000,MATCH('Chi tiết'!B909,Source!$B$1:$B$1000,0)-1+MATCH("Có",INDIRECT("Source!S"&amp;MATCH('Chi tiết'!B909,Source!$B$1:$B$1000,0)&amp;":S"&amp;MATCH('Chi tiết'!B909,Source!$B$1:$B$1000,0)+COUNTIF(Source!$B$1:$B$1000,'Chi tiết'!B909)),0),1))</f>
        <v/>
      </c>
      <c r="V909" s="2" t="str">
        <f>IF(B907="","",IF(N909&lt;='Báo cáo'!$C$9,N909,""))</f>
        <v/>
      </c>
    </row>
    <row r="910" spans="1:22" x14ac:dyDescent="0.25">
      <c r="A910" t="str">
        <v/>
      </c>
      <c r="B910" t="str">
        <v/>
      </c>
      <c r="C910" s="21" t="str">
        <v/>
      </c>
      <c r="D910" s="21" t="str">
        <v/>
      </c>
      <c r="E910" s="21" t="str">
        <v/>
      </c>
      <c r="F910" s="21" t="str">
        <v/>
      </c>
      <c r="G910" s="21" t="str">
        <v/>
      </c>
      <c r="H910" s="21" t="str">
        <v/>
      </c>
      <c r="I910" s="21" t="str">
        <v/>
      </c>
      <c r="J910" s="21" t="str">
        <v/>
      </c>
      <c r="K910" s="21" t="str">
        <v/>
      </c>
      <c r="L910" s="23" t="str">
        <f t="shared" si="84"/>
        <v/>
      </c>
      <c r="M910" s="24" t="str">
        <f t="shared" si="85"/>
        <v/>
      </c>
      <c r="N910" s="15" t="str">
        <f t="shared" si="86"/>
        <v/>
      </c>
      <c r="O910" s="23" t="str">
        <f t="shared" si="87"/>
        <v/>
      </c>
      <c r="P910" s="23" t="str">
        <f>IF(B910="","",
IF(NOT(ISNUMBER(H910)),"Vắng",
IF(C910=1,IF(INDEX(Source!$A$1:$Q$1000,MATCH('Chi tiết'!B910,Source!$B$1:$B$1000,0),16)&lt;'Báo cáo'!$C$5,"Đi làm","Chốt trễ"),
IF(AND(C910=2,O910="Chốt trễ"),IF(INDEX(Source!$A$1:$Q$1000,MATCH('Chi tiết'!B910,Source!$B$1:$B$1000,0)+1,16)&lt;'Báo cáo'!$C$5,"Đi làm","Chốt trễ"),
IF(AND(C910=12,O910="Đi làm"),IF(INDEX(Source!$A$1:$Q$1000,MATCH('Chi tiết'!B910,Source!$B$1:$B$1000,0)+COUNTIFS(Source!$B$1:$B$1000,B910,Source!$Q$1:$Q$1000,"Sáng"),16)&lt;'Báo cáo'!$C$5,"Đi làm","Chốt trễ"),IF(O910="Chốt trễ",IF(INDEX(Source!$A$1:$Q$1000,MATCH('Chi tiết'!B910,Source!$B$1:$B$1000,0)+1,16)&lt;'Báo cáo'!$C$5,"Đi làm","Chốt trễ"),IF(INDEX(Source!$A$1:$Q$1000,MATCH('Chi tiết'!B910,Source!$B$1:$B$1000,0)+COUNTIFS(Source!$B$1:$B$1000,B910,Source!$Q$1:$Q$1000,"Sáng"),16)&lt;'Báo cáo'!$C$5,"Đi làm","Chốt trễ")))))))</f>
        <v/>
      </c>
      <c r="Q910" s="23" t="str">
        <f t="shared" si="88"/>
        <v/>
      </c>
      <c r="R910" s="14" t="str">
        <f t="shared" si="89"/>
        <v/>
      </c>
      <c r="S910" t="str">
        <f>IF(OR(_xlfn.NUMBERVALUE(E910)&gt;='Báo cáo'!$C$6,_xlfn.NUMBERVALUE(I910)&gt;='Báo cáo'!$C$6),CONCATENATE(_xlfn.NUMBERVALUE(E910),"/",_xlfn.NUMBERVALUE(I910)),"")</f>
        <v/>
      </c>
      <c r="T910" t="str">
        <f>IF(Q910="Vắng","",IF(M910&lt;='Báo cáo'!$C$7,M910,""))</f>
        <v/>
      </c>
      <c r="U910" t="str">
        <f ca="1">IF(COUNTIFS(Source!$B$1:$B$1000,'Chi tiết'!B910,Source!$S$1:$S$1000,"Có")=0,"",INDEX(Source!$A$1:$S$1000,MATCH('Chi tiết'!B910,Source!$B$1:$B$1000,0)-1+MATCH("Có",INDIRECT("Source!S"&amp;MATCH('Chi tiết'!B910,Source!$B$1:$B$1000,0)&amp;":S"&amp;MATCH('Chi tiết'!B910,Source!$B$1:$B$1000,0)+COUNTIF(Source!$B$1:$B$1000,'Chi tiết'!B910)),0),1))</f>
        <v/>
      </c>
      <c r="V910" s="2" t="str">
        <f>IF(B908="","",IF(N910&lt;='Báo cáo'!$C$9,N910,""))</f>
        <v/>
      </c>
    </row>
    <row r="911" spans="1:22" x14ac:dyDescent="0.25">
      <c r="A911" t="str">
        <v/>
      </c>
      <c r="B911" t="str">
        <v/>
      </c>
      <c r="C911" s="21" t="str">
        <v/>
      </c>
      <c r="D911" s="21" t="str">
        <v/>
      </c>
      <c r="E911" s="21" t="str">
        <v/>
      </c>
      <c r="F911" s="21" t="str">
        <v/>
      </c>
      <c r="G911" s="21" t="str">
        <v/>
      </c>
      <c r="H911" s="21" t="str">
        <v/>
      </c>
      <c r="I911" s="21" t="str">
        <v/>
      </c>
      <c r="J911" s="21" t="str">
        <v/>
      </c>
      <c r="K911" s="21" t="str">
        <v/>
      </c>
      <c r="L911" s="23" t="str">
        <f t="shared" si="84"/>
        <v/>
      </c>
      <c r="M911" s="24" t="str">
        <f t="shared" si="85"/>
        <v/>
      </c>
      <c r="N911" s="15" t="str">
        <f t="shared" si="86"/>
        <v/>
      </c>
      <c r="O911" s="23" t="str">
        <f t="shared" si="87"/>
        <v/>
      </c>
      <c r="P911" s="23" t="str">
        <f>IF(B911="","",
IF(NOT(ISNUMBER(H911)),"Vắng",
IF(C911=1,IF(INDEX(Source!$A$1:$Q$1000,MATCH('Chi tiết'!B911,Source!$B$1:$B$1000,0),16)&lt;'Báo cáo'!$C$5,"Đi làm","Chốt trễ"),
IF(AND(C911=2,O911="Chốt trễ"),IF(INDEX(Source!$A$1:$Q$1000,MATCH('Chi tiết'!B911,Source!$B$1:$B$1000,0)+1,16)&lt;'Báo cáo'!$C$5,"Đi làm","Chốt trễ"),
IF(AND(C911=12,O911="Đi làm"),IF(INDEX(Source!$A$1:$Q$1000,MATCH('Chi tiết'!B911,Source!$B$1:$B$1000,0)+COUNTIFS(Source!$B$1:$B$1000,B911,Source!$Q$1:$Q$1000,"Sáng"),16)&lt;'Báo cáo'!$C$5,"Đi làm","Chốt trễ"),IF(O911="Chốt trễ",IF(INDEX(Source!$A$1:$Q$1000,MATCH('Chi tiết'!B911,Source!$B$1:$B$1000,0)+1,16)&lt;'Báo cáo'!$C$5,"Đi làm","Chốt trễ"),IF(INDEX(Source!$A$1:$Q$1000,MATCH('Chi tiết'!B911,Source!$B$1:$B$1000,0)+COUNTIFS(Source!$B$1:$B$1000,B911,Source!$Q$1:$Q$1000,"Sáng"),16)&lt;'Báo cáo'!$C$5,"Đi làm","Chốt trễ")))))))</f>
        <v/>
      </c>
      <c r="Q911" s="23" t="str">
        <f t="shared" si="88"/>
        <v/>
      </c>
      <c r="R911" s="14" t="str">
        <f t="shared" si="89"/>
        <v/>
      </c>
      <c r="S911" t="str">
        <f>IF(OR(_xlfn.NUMBERVALUE(E911)&gt;='Báo cáo'!$C$6,_xlfn.NUMBERVALUE(I911)&gt;='Báo cáo'!$C$6),CONCATENATE(_xlfn.NUMBERVALUE(E911),"/",_xlfn.NUMBERVALUE(I911)),"")</f>
        <v/>
      </c>
      <c r="T911" t="str">
        <f>IF(Q911="Vắng","",IF(M911&lt;='Báo cáo'!$C$7,M911,""))</f>
        <v/>
      </c>
      <c r="U911" t="str">
        <f ca="1">IF(COUNTIFS(Source!$B$1:$B$1000,'Chi tiết'!B911,Source!$S$1:$S$1000,"Có")=0,"",INDEX(Source!$A$1:$S$1000,MATCH('Chi tiết'!B911,Source!$B$1:$B$1000,0)-1+MATCH("Có",INDIRECT("Source!S"&amp;MATCH('Chi tiết'!B911,Source!$B$1:$B$1000,0)&amp;":S"&amp;MATCH('Chi tiết'!B911,Source!$B$1:$B$1000,0)+COUNTIF(Source!$B$1:$B$1000,'Chi tiết'!B911)),0),1))</f>
        <v/>
      </c>
      <c r="V911" s="2" t="str">
        <f>IF(B909="","",IF(N911&lt;='Báo cáo'!$C$9,N911,""))</f>
        <v/>
      </c>
    </row>
    <row r="912" spans="1:22" x14ac:dyDescent="0.25">
      <c r="A912" t="str">
        <v/>
      </c>
      <c r="B912" t="str">
        <v/>
      </c>
      <c r="C912" s="21" t="str">
        <v/>
      </c>
      <c r="D912" s="21" t="str">
        <v/>
      </c>
      <c r="E912" s="21" t="str">
        <v/>
      </c>
      <c r="F912" s="21" t="str">
        <v/>
      </c>
      <c r="G912" s="21" t="str">
        <v/>
      </c>
      <c r="H912" s="21" t="str">
        <v/>
      </c>
      <c r="I912" s="21" t="str">
        <v/>
      </c>
      <c r="J912" s="21" t="str">
        <v/>
      </c>
      <c r="K912" s="21" t="str">
        <v/>
      </c>
      <c r="L912" s="23" t="str">
        <f t="shared" si="84"/>
        <v/>
      </c>
      <c r="M912" s="24" t="str">
        <f t="shared" si="85"/>
        <v/>
      </c>
      <c r="N912" s="15" t="str">
        <f t="shared" si="86"/>
        <v/>
      </c>
      <c r="O912" s="23" t="str">
        <f t="shared" si="87"/>
        <v/>
      </c>
      <c r="P912" s="23" t="str">
        <f>IF(B912="","",
IF(NOT(ISNUMBER(H912)),"Vắng",
IF(C912=1,IF(INDEX(Source!$A$1:$Q$1000,MATCH('Chi tiết'!B912,Source!$B$1:$B$1000,0),16)&lt;'Báo cáo'!$C$5,"Đi làm","Chốt trễ"),
IF(AND(C912=2,O912="Chốt trễ"),IF(INDEX(Source!$A$1:$Q$1000,MATCH('Chi tiết'!B912,Source!$B$1:$B$1000,0)+1,16)&lt;'Báo cáo'!$C$5,"Đi làm","Chốt trễ"),
IF(AND(C912=12,O912="Đi làm"),IF(INDEX(Source!$A$1:$Q$1000,MATCH('Chi tiết'!B912,Source!$B$1:$B$1000,0)+COUNTIFS(Source!$B$1:$B$1000,B912,Source!$Q$1:$Q$1000,"Sáng"),16)&lt;'Báo cáo'!$C$5,"Đi làm","Chốt trễ"),IF(O912="Chốt trễ",IF(INDEX(Source!$A$1:$Q$1000,MATCH('Chi tiết'!B912,Source!$B$1:$B$1000,0)+1,16)&lt;'Báo cáo'!$C$5,"Đi làm","Chốt trễ"),IF(INDEX(Source!$A$1:$Q$1000,MATCH('Chi tiết'!B912,Source!$B$1:$B$1000,0)+COUNTIFS(Source!$B$1:$B$1000,B912,Source!$Q$1:$Q$1000,"Sáng"),16)&lt;'Báo cáo'!$C$5,"Đi làm","Chốt trễ")))))))</f>
        <v/>
      </c>
      <c r="Q912" s="23" t="str">
        <f t="shared" si="88"/>
        <v/>
      </c>
      <c r="R912" s="14" t="str">
        <f t="shared" si="89"/>
        <v/>
      </c>
      <c r="S912" t="str">
        <f>IF(OR(_xlfn.NUMBERVALUE(E912)&gt;='Báo cáo'!$C$6,_xlfn.NUMBERVALUE(I912)&gt;='Báo cáo'!$C$6),CONCATENATE(_xlfn.NUMBERVALUE(E912),"/",_xlfn.NUMBERVALUE(I912)),"")</f>
        <v/>
      </c>
      <c r="T912" t="str">
        <f>IF(Q912="Vắng","",IF(M912&lt;='Báo cáo'!$C$7,M912,""))</f>
        <v/>
      </c>
      <c r="U912" t="str">
        <f ca="1">IF(COUNTIFS(Source!$B$1:$B$1000,'Chi tiết'!B912,Source!$S$1:$S$1000,"Có")=0,"",INDEX(Source!$A$1:$S$1000,MATCH('Chi tiết'!B912,Source!$B$1:$B$1000,0)-1+MATCH("Có",INDIRECT("Source!S"&amp;MATCH('Chi tiết'!B912,Source!$B$1:$B$1000,0)&amp;":S"&amp;MATCH('Chi tiết'!B912,Source!$B$1:$B$1000,0)+COUNTIF(Source!$B$1:$B$1000,'Chi tiết'!B912)),0),1))</f>
        <v/>
      </c>
      <c r="V912" s="2" t="str">
        <f>IF(B910="","",IF(N912&lt;='Báo cáo'!$C$9,N912,""))</f>
        <v/>
      </c>
    </row>
    <row r="913" spans="1:22" x14ac:dyDescent="0.25">
      <c r="A913" t="str">
        <v/>
      </c>
      <c r="B913" t="str">
        <v/>
      </c>
      <c r="C913" s="21" t="str">
        <v/>
      </c>
      <c r="D913" s="21" t="str">
        <v/>
      </c>
      <c r="E913" s="21" t="str">
        <v/>
      </c>
      <c r="F913" s="21" t="str">
        <v/>
      </c>
      <c r="G913" s="21" t="str">
        <v/>
      </c>
      <c r="H913" s="21" t="str">
        <v/>
      </c>
      <c r="I913" s="21" t="str">
        <v/>
      </c>
      <c r="J913" s="21" t="str">
        <v/>
      </c>
      <c r="K913" s="21" t="str">
        <v/>
      </c>
      <c r="L913" s="23" t="str">
        <f t="shared" si="84"/>
        <v/>
      </c>
      <c r="M913" s="24" t="str">
        <f t="shared" si="85"/>
        <v/>
      </c>
      <c r="N913" s="15" t="str">
        <f t="shared" si="86"/>
        <v/>
      </c>
      <c r="O913" s="23" t="str">
        <f t="shared" si="87"/>
        <v/>
      </c>
      <c r="P913" s="23" t="str">
        <f>IF(B913="","",
IF(NOT(ISNUMBER(H913)),"Vắng",
IF(C913=1,IF(INDEX(Source!$A$1:$Q$1000,MATCH('Chi tiết'!B913,Source!$B$1:$B$1000,0),16)&lt;'Báo cáo'!$C$5,"Đi làm","Chốt trễ"),
IF(AND(C913=2,O913="Chốt trễ"),IF(INDEX(Source!$A$1:$Q$1000,MATCH('Chi tiết'!B913,Source!$B$1:$B$1000,0)+1,16)&lt;'Báo cáo'!$C$5,"Đi làm","Chốt trễ"),
IF(AND(C913=12,O913="Đi làm"),IF(INDEX(Source!$A$1:$Q$1000,MATCH('Chi tiết'!B913,Source!$B$1:$B$1000,0)+COUNTIFS(Source!$B$1:$B$1000,B913,Source!$Q$1:$Q$1000,"Sáng"),16)&lt;'Báo cáo'!$C$5,"Đi làm","Chốt trễ"),IF(O913="Chốt trễ",IF(INDEX(Source!$A$1:$Q$1000,MATCH('Chi tiết'!B913,Source!$B$1:$B$1000,0)+1,16)&lt;'Báo cáo'!$C$5,"Đi làm","Chốt trễ"),IF(INDEX(Source!$A$1:$Q$1000,MATCH('Chi tiết'!B913,Source!$B$1:$B$1000,0)+COUNTIFS(Source!$B$1:$B$1000,B913,Source!$Q$1:$Q$1000,"Sáng"),16)&lt;'Báo cáo'!$C$5,"Đi làm","Chốt trễ")))))))</f>
        <v/>
      </c>
      <c r="Q913" s="23" t="str">
        <f t="shared" si="88"/>
        <v/>
      </c>
      <c r="R913" s="14" t="str">
        <f t="shared" si="89"/>
        <v/>
      </c>
      <c r="S913" t="str">
        <f>IF(OR(_xlfn.NUMBERVALUE(E913)&gt;='Báo cáo'!$C$6,_xlfn.NUMBERVALUE(I913)&gt;='Báo cáo'!$C$6),CONCATENATE(_xlfn.NUMBERVALUE(E913),"/",_xlfn.NUMBERVALUE(I913)),"")</f>
        <v/>
      </c>
      <c r="T913" t="str">
        <f>IF(Q913="Vắng","",IF(M913&lt;='Báo cáo'!$C$7,M913,""))</f>
        <v/>
      </c>
      <c r="U913" t="str">
        <f ca="1">IF(COUNTIFS(Source!$B$1:$B$1000,'Chi tiết'!B913,Source!$S$1:$S$1000,"Có")=0,"",INDEX(Source!$A$1:$S$1000,MATCH('Chi tiết'!B913,Source!$B$1:$B$1000,0)-1+MATCH("Có",INDIRECT("Source!S"&amp;MATCH('Chi tiết'!B913,Source!$B$1:$B$1000,0)&amp;":S"&amp;MATCH('Chi tiết'!B913,Source!$B$1:$B$1000,0)+COUNTIF(Source!$B$1:$B$1000,'Chi tiết'!B913)),0),1))</f>
        <v/>
      </c>
      <c r="V913" s="2" t="str">
        <f>IF(B911="","",IF(N913&lt;='Báo cáo'!$C$9,N913,""))</f>
        <v/>
      </c>
    </row>
    <row r="914" spans="1:22" x14ac:dyDescent="0.25">
      <c r="A914" t="str">
        <v/>
      </c>
      <c r="B914" t="str">
        <v/>
      </c>
      <c r="C914" s="21" t="str">
        <v/>
      </c>
      <c r="D914" s="21" t="str">
        <v/>
      </c>
      <c r="E914" s="21" t="str">
        <v/>
      </c>
      <c r="F914" s="21" t="str">
        <v/>
      </c>
      <c r="G914" s="21" t="str">
        <v/>
      </c>
      <c r="H914" s="21" t="str">
        <v/>
      </c>
      <c r="I914" s="21" t="str">
        <v/>
      </c>
      <c r="J914" s="21" t="str">
        <v/>
      </c>
      <c r="K914" s="21" t="str">
        <v/>
      </c>
      <c r="L914" s="23" t="str">
        <f t="shared" si="84"/>
        <v/>
      </c>
      <c r="M914" s="24" t="str">
        <f t="shared" si="85"/>
        <v/>
      </c>
      <c r="N914" s="15" t="str">
        <f t="shared" si="86"/>
        <v/>
      </c>
      <c r="O914" s="23" t="str">
        <f t="shared" si="87"/>
        <v/>
      </c>
      <c r="P914" s="23" t="str">
        <f>IF(B914="","",
IF(NOT(ISNUMBER(H914)),"Vắng",
IF(C914=1,IF(INDEX(Source!$A$1:$Q$1000,MATCH('Chi tiết'!B914,Source!$B$1:$B$1000,0),16)&lt;'Báo cáo'!$C$5,"Đi làm","Chốt trễ"),
IF(AND(C914=2,O914="Chốt trễ"),IF(INDEX(Source!$A$1:$Q$1000,MATCH('Chi tiết'!B914,Source!$B$1:$B$1000,0)+1,16)&lt;'Báo cáo'!$C$5,"Đi làm","Chốt trễ"),
IF(AND(C914=12,O914="Đi làm"),IF(INDEX(Source!$A$1:$Q$1000,MATCH('Chi tiết'!B914,Source!$B$1:$B$1000,0)+COUNTIFS(Source!$B$1:$B$1000,B914,Source!$Q$1:$Q$1000,"Sáng"),16)&lt;'Báo cáo'!$C$5,"Đi làm","Chốt trễ"),IF(O914="Chốt trễ",IF(INDEX(Source!$A$1:$Q$1000,MATCH('Chi tiết'!B914,Source!$B$1:$B$1000,0)+1,16)&lt;'Báo cáo'!$C$5,"Đi làm","Chốt trễ"),IF(INDEX(Source!$A$1:$Q$1000,MATCH('Chi tiết'!B914,Source!$B$1:$B$1000,0)+COUNTIFS(Source!$B$1:$B$1000,B914,Source!$Q$1:$Q$1000,"Sáng"),16)&lt;'Báo cáo'!$C$5,"Đi làm","Chốt trễ")))))))</f>
        <v/>
      </c>
      <c r="Q914" s="23" t="str">
        <f t="shared" si="88"/>
        <v/>
      </c>
      <c r="R914" s="14" t="str">
        <f t="shared" si="89"/>
        <v/>
      </c>
      <c r="S914" t="str">
        <f>IF(OR(_xlfn.NUMBERVALUE(E914)&gt;='Báo cáo'!$C$6,_xlfn.NUMBERVALUE(I914)&gt;='Báo cáo'!$C$6),CONCATENATE(_xlfn.NUMBERVALUE(E914),"/",_xlfn.NUMBERVALUE(I914)),"")</f>
        <v/>
      </c>
      <c r="T914" t="str">
        <f>IF(Q914="Vắng","",IF(M914&lt;='Báo cáo'!$C$7,M914,""))</f>
        <v/>
      </c>
      <c r="U914" t="str">
        <f ca="1">IF(COUNTIFS(Source!$B$1:$B$1000,'Chi tiết'!B914,Source!$S$1:$S$1000,"Có")=0,"",INDEX(Source!$A$1:$S$1000,MATCH('Chi tiết'!B914,Source!$B$1:$B$1000,0)-1+MATCH("Có",INDIRECT("Source!S"&amp;MATCH('Chi tiết'!B914,Source!$B$1:$B$1000,0)&amp;":S"&amp;MATCH('Chi tiết'!B914,Source!$B$1:$B$1000,0)+COUNTIF(Source!$B$1:$B$1000,'Chi tiết'!B914)),0),1))</f>
        <v/>
      </c>
      <c r="V914" s="2" t="str">
        <f>IF(B912="","",IF(N914&lt;='Báo cáo'!$C$9,N914,""))</f>
        <v/>
      </c>
    </row>
    <row r="915" spans="1:22" x14ac:dyDescent="0.25">
      <c r="A915" t="str">
        <v/>
      </c>
      <c r="B915" t="str">
        <v/>
      </c>
      <c r="C915" s="21" t="str">
        <v/>
      </c>
      <c r="D915" s="21" t="str">
        <v/>
      </c>
      <c r="E915" s="21" t="str">
        <v/>
      </c>
      <c r="F915" s="21" t="str">
        <v/>
      </c>
      <c r="G915" s="21" t="str">
        <v/>
      </c>
      <c r="H915" s="21" t="str">
        <v/>
      </c>
      <c r="I915" s="21" t="str">
        <v/>
      </c>
      <c r="J915" s="21" t="str">
        <v/>
      </c>
      <c r="K915" s="21" t="str">
        <v/>
      </c>
      <c r="L915" s="23" t="str">
        <f t="shared" si="84"/>
        <v/>
      </c>
      <c r="M915" s="24" t="str">
        <f t="shared" si="85"/>
        <v/>
      </c>
      <c r="N915" s="15" t="str">
        <f t="shared" si="86"/>
        <v/>
      </c>
      <c r="O915" s="23" t="str">
        <f t="shared" si="87"/>
        <v/>
      </c>
      <c r="P915" s="23" t="str">
        <f>IF(B915="","",
IF(NOT(ISNUMBER(H915)),"Vắng",
IF(C915=1,IF(INDEX(Source!$A$1:$Q$1000,MATCH('Chi tiết'!B915,Source!$B$1:$B$1000,0),16)&lt;'Báo cáo'!$C$5,"Đi làm","Chốt trễ"),
IF(AND(C915=2,O915="Chốt trễ"),IF(INDEX(Source!$A$1:$Q$1000,MATCH('Chi tiết'!B915,Source!$B$1:$B$1000,0)+1,16)&lt;'Báo cáo'!$C$5,"Đi làm","Chốt trễ"),
IF(AND(C915=12,O915="Đi làm"),IF(INDEX(Source!$A$1:$Q$1000,MATCH('Chi tiết'!B915,Source!$B$1:$B$1000,0)+COUNTIFS(Source!$B$1:$B$1000,B915,Source!$Q$1:$Q$1000,"Sáng"),16)&lt;'Báo cáo'!$C$5,"Đi làm","Chốt trễ"),IF(O915="Chốt trễ",IF(INDEX(Source!$A$1:$Q$1000,MATCH('Chi tiết'!B915,Source!$B$1:$B$1000,0)+1,16)&lt;'Báo cáo'!$C$5,"Đi làm","Chốt trễ"),IF(INDEX(Source!$A$1:$Q$1000,MATCH('Chi tiết'!B915,Source!$B$1:$B$1000,0)+COUNTIFS(Source!$B$1:$B$1000,B915,Source!$Q$1:$Q$1000,"Sáng"),16)&lt;'Báo cáo'!$C$5,"Đi làm","Chốt trễ")))))))</f>
        <v/>
      </c>
      <c r="Q915" s="23" t="str">
        <f t="shared" si="88"/>
        <v/>
      </c>
      <c r="R915" s="14" t="str">
        <f t="shared" si="89"/>
        <v/>
      </c>
      <c r="S915" t="str">
        <f>IF(OR(_xlfn.NUMBERVALUE(E915)&gt;='Báo cáo'!$C$6,_xlfn.NUMBERVALUE(I915)&gt;='Báo cáo'!$C$6),CONCATENATE(_xlfn.NUMBERVALUE(E915),"/",_xlfn.NUMBERVALUE(I915)),"")</f>
        <v/>
      </c>
      <c r="T915" t="str">
        <f>IF(Q915="Vắng","",IF(M915&lt;='Báo cáo'!$C$7,M915,""))</f>
        <v/>
      </c>
      <c r="U915" t="str">
        <f ca="1">IF(COUNTIFS(Source!$B$1:$B$1000,'Chi tiết'!B915,Source!$S$1:$S$1000,"Có")=0,"",INDEX(Source!$A$1:$S$1000,MATCH('Chi tiết'!B915,Source!$B$1:$B$1000,0)-1+MATCH("Có",INDIRECT("Source!S"&amp;MATCH('Chi tiết'!B915,Source!$B$1:$B$1000,0)&amp;":S"&amp;MATCH('Chi tiết'!B915,Source!$B$1:$B$1000,0)+COUNTIF(Source!$B$1:$B$1000,'Chi tiết'!B915)),0),1))</f>
        <v/>
      </c>
      <c r="V915" s="2" t="str">
        <f>IF(B913="","",IF(N915&lt;='Báo cáo'!$C$9,N915,""))</f>
        <v/>
      </c>
    </row>
    <row r="916" spans="1:22" x14ac:dyDescent="0.25">
      <c r="A916" t="str">
        <v/>
      </c>
      <c r="B916" t="str">
        <v/>
      </c>
      <c r="C916" s="21" t="str">
        <v/>
      </c>
      <c r="D916" s="21" t="str">
        <v/>
      </c>
      <c r="E916" s="21" t="str">
        <v/>
      </c>
      <c r="F916" s="21" t="str">
        <v/>
      </c>
      <c r="G916" s="21" t="str">
        <v/>
      </c>
      <c r="H916" s="21" t="str">
        <v/>
      </c>
      <c r="I916" s="21" t="str">
        <v/>
      </c>
      <c r="J916" s="21" t="str">
        <v/>
      </c>
      <c r="K916" s="21" t="str">
        <v/>
      </c>
      <c r="L916" s="23" t="str">
        <f t="shared" si="84"/>
        <v/>
      </c>
      <c r="M916" s="24" t="str">
        <f t="shared" si="85"/>
        <v/>
      </c>
      <c r="N916" s="15" t="str">
        <f t="shared" si="86"/>
        <v/>
      </c>
      <c r="O916" s="23" t="str">
        <f t="shared" si="87"/>
        <v/>
      </c>
      <c r="P916" s="23" t="str">
        <f>IF(B916="","",
IF(NOT(ISNUMBER(H916)),"Vắng",
IF(C916=1,IF(INDEX(Source!$A$1:$Q$1000,MATCH('Chi tiết'!B916,Source!$B$1:$B$1000,0),16)&lt;'Báo cáo'!$C$5,"Đi làm","Chốt trễ"),
IF(AND(C916=2,O916="Chốt trễ"),IF(INDEX(Source!$A$1:$Q$1000,MATCH('Chi tiết'!B916,Source!$B$1:$B$1000,0)+1,16)&lt;'Báo cáo'!$C$5,"Đi làm","Chốt trễ"),
IF(AND(C916=12,O916="Đi làm"),IF(INDEX(Source!$A$1:$Q$1000,MATCH('Chi tiết'!B916,Source!$B$1:$B$1000,0)+COUNTIFS(Source!$B$1:$B$1000,B916,Source!$Q$1:$Q$1000,"Sáng"),16)&lt;'Báo cáo'!$C$5,"Đi làm","Chốt trễ"),IF(O916="Chốt trễ",IF(INDEX(Source!$A$1:$Q$1000,MATCH('Chi tiết'!B916,Source!$B$1:$B$1000,0)+1,16)&lt;'Báo cáo'!$C$5,"Đi làm","Chốt trễ"),IF(INDEX(Source!$A$1:$Q$1000,MATCH('Chi tiết'!B916,Source!$B$1:$B$1000,0)+COUNTIFS(Source!$B$1:$B$1000,B916,Source!$Q$1:$Q$1000,"Sáng"),16)&lt;'Báo cáo'!$C$5,"Đi làm","Chốt trễ")))))))</f>
        <v/>
      </c>
      <c r="Q916" s="23" t="str">
        <f t="shared" si="88"/>
        <v/>
      </c>
      <c r="R916" s="14" t="str">
        <f t="shared" si="89"/>
        <v/>
      </c>
      <c r="S916" t="str">
        <f>IF(OR(_xlfn.NUMBERVALUE(E916)&gt;='Báo cáo'!$C$6,_xlfn.NUMBERVALUE(I916)&gt;='Báo cáo'!$C$6),CONCATENATE(_xlfn.NUMBERVALUE(E916),"/",_xlfn.NUMBERVALUE(I916)),"")</f>
        <v/>
      </c>
      <c r="T916" t="str">
        <f>IF(Q916="Vắng","",IF(M916&lt;='Báo cáo'!$C$7,M916,""))</f>
        <v/>
      </c>
      <c r="U916" t="str">
        <f ca="1">IF(COUNTIFS(Source!$B$1:$B$1000,'Chi tiết'!B916,Source!$S$1:$S$1000,"Có")=0,"",INDEX(Source!$A$1:$S$1000,MATCH('Chi tiết'!B916,Source!$B$1:$B$1000,0)-1+MATCH("Có",INDIRECT("Source!S"&amp;MATCH('Chi tiết'!B916,Source!$B$1:$B$1000,0)&amp;":S"&amp;MATCH('Chi tiết'!B916,Source!$B$1:$B$1000,0)+COUNTIF(Source!$B$1:$B$1000,'Chi tiết'!B916)),0),1))</f>
        <v/>
      </c>
      <c r="V916" s="2" t="str">
        <f>IF(B914="","",IF(N916&lt;='Báo cáo'!$C$9,N916,""))</f>
        <v/>
      </c>
    </row>
    <row r="917" spans="1:22" x14ac:dyDescent="0.25">
      <c r="A917" t="str">
        <v/>
      </c>
      <c r="B917" t="str">
        <v/>
      </c>
      <c r="C917" s="21" t="str">
        <v/>
      </c>
      <c r="D917" s="21" t="str">
        <v/>
      </c>
      <c r="E917" s="21" t="str">
        <v/>
      </c>
      <c r="F917" s="21" t="str">
        <v/>
      </c>
      <c r="G917" s="21" t="str">
        <v/>
      </c>
      <c r="H917" s="21" t="str">
        <v/>
      </c>
      <c r="I917" s="21" t="str">
        <v/>
      </c>
      <c r="J917" s="21" t="str">
        <v/>
      </c>
      <c r="K917" s="21" t="str">
        <v/>
      </c>
      <c r="L917" s="23" t="str">
        <f t="shared" si="84"/>
        <v/>
      </c>
      <c r="M917" s="24" t="str">
        <f t="shared" si="85"/>
        <v/>
      </c>
      <c r="N917" s="15" t="str">
        <f t="shared" si="86"/>
        <v/>
      </c>
      <c r="O917" s="23" t="str">
        <f t="shared" si="87"/>
        <v/>
      </c>
      <c r="P917" s="23" t="str">
        <f>IF(B917="","",
IF(NOT(ISNUMBER(H917)),"Vắng",
IF(C917=1,IF(INDEX(Source!$A$1:$Q$1000,MATCH('Chi tiết'!B917,Source!$B$1:$B$1000,0),16)&lt;'Báo cáo'!$C$5,"Đi làm","Chốt trễ"),
IF(AND(C917=2,O917="Chốt trễ"),IF(INDEX(Source!$A$1:$Q$1000,MATCH('Chi tiết'!B917,Source!$B$1:$B$1000,0)+1,16)&lt;'Báo cáo'!$C$5,"Đi làm","Chốt trễ"),
IF(AND(C917=12,O917="Đi làm"),IF(INDEX(Source!$A$1:$Q$1000,MATCH('Chi tiết'!B917,Source!$B$1:$B$1000,0)+COUNTIFS(Source!$B$1:$B$1000,B917,Source!$Q$1:$Q$1000,"Sáng"),16)&lt;'Báo cáo'!$C$5,"Đi làm","Chốt trễ"),IF(O917="Chốt trễ",IF(INDEX(Source!$A$1:$Q$1000,MATCH('Chi tiết'!B917,Source!$B$1:$B$1000,0)+1,16)&lt;'Báo cáo'!$C$5,"Đi làm","Chốt trễ"),IF(INDEX(Source!$A$1:$Q$1000,MATCH('Chi tiết'!B917,Source!$B$1:$B$1000,0)+COUNTIFS(Source!$B$1:$B$1000,B917,Source!$Q$1:$Q$1000,"Sáng"),16)&lt;'Báo cáo'!$C$5,"Đi làm","Chốt trễ")))))))</f>
        <v/>
      </c>
      <c r="Q917" s="23" t="str">
        <f t="shared" si="88"/>
        <v/>
      </c>
      <c r="R917" s="14" t="str">
        <f t="shared" si="89"/>
        <v/>
      </c>
      <c r="S917" t="str">
        <f>IF(OR(_xlfn.NUMBERVALUE(E917)&gt;='Báo cáo'!$C$6,_xlfn.NUMBERVALUE(I917)&gt;='Báo cáo'!$C$6),CONCATENATE(_xlfn.NUMBERVALUE(E917),"/",_xlfn.NUMBERVALUE(I917)),"")</f>
        <v/>
      </c>
      <c r="T917" t="str">
        <f>IF(Q917="Vắng","",IF(M917&lt;='Báo cáo'!$C$7,M917,""))</f>
        <v/>
      </c>
      <c r="U917" t="str">
        <f ca="1">IF(COUNTIFS(Source!$B$1:$B$1000,'Chi tiết'!B917,Source!$S$1:$S$1000,"Có")=0,"",INDEX(Source!$A$1:$S$1000,MATCH('Chi tiết'!B917,Source!$B$1:$B$1000,0)-1+MATCH("Có",INDIRECT("Source!S"&amp;MATCH('Chi tiết'!B917,Source!$B$1:$B$1000,0)&amp;":S"&amp;MATCH('Chi tiết'!B917,Source!$B$1:$B$1000,0)+COUNTIF(Source!$B$1:$B$1000,'Chi tiết'!B917)),0),1))</f>
        <v/>
      </c>
      <c r="V917" s="2" t="str">
        <f>IF(B915="","",IF(N917&lt;='Báo cáo'!$C$9,N917,""))</f>
        <v/>
      </c>
    </row>
    <row r="918" spans="1:22" x14ac:dyDescent="0.25">
      <c r="A918" t="str">
        <v/>
      </c>
      <c r="B918" t="str">
        <v/>
      </c>
      <c r="C918" s="21" t="str">
        <v/>
      </c>
      <c r="D918" s="21" t="str">
        <v/>
      </c>
      <c r="E918" s="21" t="str">
        <v/>
      </c>
      <c r="F918" s="21" t="str">
        <v/>
      </c>
      <c r="G918" s="21" t="str">
        <v/>
      </c>
      <c r="H918" s="21" t="str">
        <v/>
      </c>
      <c r="I918" s="21" t="str">
        <v/>
      </c>
      <c r="J918" s="21" t="str">
        <v/>
      </c>
      <c r="K918" s="21" t="str">
        <v/>
      </c>
      <c r="L918" s="23" t="str">
        <f t="shared" si="84"/>
        <v/>
      </c>
      <c r="M918" s="24" t="str">
        <f t="shared" si="85"/>
        <v/>
      </c>
      <c r="N918" s="15" t="str">
        <f t="shared" si="86"/>
        <v/>
      </c>
      <c r="O918" s="23" t="str">
        <f t="shared" si="87"/>
        <v/>
      </c>
      <c r="P918" s="23" t="str">
        <f>IF(B918="","",
IF(NOT(ISNUMBER(H918)),"Vắng",
IF(C918=1,IF(INDEX(Source!$A$1:$Q$1000,MATCH('Chi tiết'!B918,Source!$B$1:$B$1000,0),16)&lt;'Báo cáo'!$C$5,"Đi làm","Chốt trễ"),
IF(AND(C918=2,O918="Chốt trễ"),IF(INDEX(Source!$A$1:$Q$1000,MATCH('Chi tiết'!B918,Source!$B$1:$B$1000,0)+1,16)&lt;'Báo cáo'!$C$5,"Đi làm","Chốt trễ"),
IF(AND(C918=12,O918="Đi làm"),IF(INDEX(Source!$A$1:$Q$1000,MATCH('Chi tiết'!B918,Source!$B$1:$B$1000,0)+COUNTIFS(Source!$B$1:$B$1000,B918,Source!$Q$1:$Q$1000,"Sáng"),16)&lt;'Báo cáo'!$C$5,"Đi làm","Chốt trễ"),IF(O918="Chốt trễ",IF(INDEX(Source!$A$1:$Q$1000,MATCH('Chi tiết'!B918,Source!$B$1:$B$1000,0)+1,16)&lt;'Báo cáo'!$C$5,"Đi làm","Chốt trễ"),IF(INDEX(Source!$A$1:$Q$1000,MATCH('Chi tiết'!B918,Source!$B$1:$B$1000,0)+COUNTIFS(Source!$B$1:$B$1000,B918,Source!$Q$1:$Q$1000,"Sáng"),16)&lt;'Báo cáo'!$C$5,"Đi làm","Chốt trễ")))))))</f>
        <v/>
      </c>
      <c r="Q918" s="23" t="str">
        <f t="shared" si="88"/>
        <v/>
      </c>
      <c r="R918" s="14" t="str">
        <f t="shared" si="89"/>
        <v/>
      </c>
      <c r="S918" t="str">
        <f>IF(OR(_xlfn.NUMBERVALUE(E918)&gt;='Báo cáo'!$C$6,_xlfn.NUMBERVALUE(I918)&gt;='Báo cáo'!$C$6),CONCATENATE(_xlfn.NUMBERVALUE(E918),"/",_xlfn.NUMBERVALUE(I918)),"")</f>
        <v/>
      </c>
      <c r="T918" t="str">
        <f>IF(Q918="Vắng","",IF(M918&lt;='Báo cáo'!$C$7,M918,""))</f>
        <v/>
      </c>
      <c r="U918" t="str">
        <f ca="1">IF(COUNTIFS(Source!$B$1:$B$1000,'Chi tiết'!B918,Source!$S$1:$S$1000,"Có")=0,"",INDEX(Source!$A$1:$S$1000,MATCH('Chi tiết'!B918,Source!$B$1:$B$1000,0)-1+MATCH("Có",INDIRECT("Source!S"&amp;MATCH('Chi tiết'!B918,Source!$B$1:$B$1000,0)&amp;":S"&amp;MATCH('Chi tiết'!B918,Source!$B$1:$B$1000,0)+COUNTIF(Source!$B$1:$B$1000,'Chi tiết'!B918)),0),1))</f>
        <v/>
      </c>
      <c r="V918" s="2" t="str">
        <f>IF(B916="","",IF(N918&lt;='Báo cáo'!$C$9,N918,""))</f>
        <v/>
      </c>
    </row>
    <row r="919" spans="1:22" x14ac:dyDescent="0.25">
      <c r="A919" t="str">
        <v/>
      </c>
      <c r="B919" t="str">
        <v/>
      </c>
      <c r="C919" s="21" t="str">
        <v/>
      </c>
      <c r="D919" s="21" t="str">
        <v/>
      </c>
      <c r="E919" s="21" t="str">
        <v/>
      </c>
      <c r="F919" s="21" t="str">
        <v/>
      </c>
      <c r="G919" s="21" t="str">
        <v/>
      </c>
      <c r="H919" s="21" t="str">
        <v/>
      </c>
      <c r="I919" s="21" t="str">
        <v/>
      </c>
      <c r="J919" s="21" t="str">
        <v/>
      </c>
      <c r="K919" s="21" t="str">
        <v/>
      </c>
      <c r="L919" s="23" t="str">
        <f t="shared" si="84"/>
        <v/>
      </c>
      <c r="M919" s="24" t="str">
        <f t="shared" si="85"/>
        <v/>
      </c>
      <c r="N919" s="15" t="str">
        <f t="shared" si="86"/>
        <v/>
      </c>
      <c r="O919" s="23" t="str">
        <f t="shared" si="87"/>
        <v/>
      </c>
      <c r="P919" s="23" t="str">
        <f>IF(B919="","",
IF(NOT(ISNUMBER(H919)),"Vắng",
IF(C919=1,IF(INDEX(Source!$A$1:$Q$1000,MATCH('Chi tiết'!B919,Source!$B$1:$B$1000,0),16)&lt;'Báo cáo'!$C$5,"Đi làm","Chốt trễ"),
IF(AND(C919=2,O919="Chốt trễ"),IF(INDEX(Source!$A$1:$Q$1000,MATCH('Chi tiết'!B919,Source!$B$1:$B$1000,0)+1,16)&lt;'Báo cáo'!$C$5,"Đi làm","Chốt trễ"),
IF(AND(C919=12,O919="Đi làm"),IF(INDEX(Source!$A$1:$Q$1000,MATCH('Chi tiết'!B919,Source!$B$1:$B$1000,0)+COUNTIFS(Source!$B$1:$B$1000,B919,Source!$Q$1:$Q$1000,"Sáng"),16)&lt;'Báo cáo'!$C$5,"Đi làm","Chốt trễ"),IF(O919="Chốt trễ",IF(INDEX(Source!$A$1:$Q$1000,MATCH('Chi tiết'!B919,Source!$B$1:$B$1000,0)+1,16)&lt;'Báo cáo'!$C$5,"Đi làm","Chốt trễ"),IF(INDEX(Source!$A$1:$Q$1000,MATCH('Chi tiết'!B919,Source!$B$1:$B$1000,0)+COUNTIFS(Source!$B$1:$B$1000,B919,Source!$Q$1:$Q$1000,"Sáng"),16)&lt;'Báo cáo'!$C$5,"Đi làm","Chốt trễ")))))))</f>
        <v/>
      </c>
      <c r="Q919" s="23" t="str">
        <f t="shared" si="88"/>
        <v/>
      </c>
      <c r="R919" s="14" t="str">
        <f t="shared" si="89"/>
        <v/>
      </c>
      <c r="S919" t="str">
        <f>IF(OR(_xlfn.NUMBERVALUE(E919)&gt;='Báo cáo'!$C$6,_xlfn.NUMBERVALUE(I919)&gt;='Báo cáo'!$C$6),CONCATENATE(_xlfn.NUMBERVALUE(E919),"/",_xlfn.NUMBERVALUE(I919)),"")</f>
        <v/>
      </c>
      <c r="T919" t="str">
        <f>IF(Q919="Vắng","",IF(M919&lt;='Báo cáo'!$C$7,M919,""))</f>
        <v/>
      </c>
      <c r="U919" t="str">
        <f ca="1">IF(COUNTIFS(Source!$B$1:$B$1000,'Chi tiết'!B919,Source!$S$1:$S$1000,"Có")=0,"",INDEX(Source!$A$1:$S$1000,MATCH('Chi tiết'!B919,Source!$B$1:$B$1000,0)-1+MATCH("Có",INDIRECT("Source!S"&amp;MATCH('Chi tiết'!B919,Source!$B$1:$B$1000,0)&amp;":S"&amp;MATCH('Chi tiết'!B919,Source!$B$1:$B$1000,0)+COUNTIF(Source!$B$1:$B$1000,'Chi tiết'!B919)),0),1))</f>
        <v/>
      </c>
      <c r="V919" s="2" t="str">
        <f>IF(B917="","",IF(N919&lt;='Báo cáo'!$C$9,N919,""))</f>
        <v/>
      </c>
    </row>
    <row r="920" spans="1:22" x14ac:dyDescent="0.25">
      <c r="A920" t="str">
        <v/>
      </c>
      <c r="B920" t="str">
        <v/>
      </c>
      <c r="C920" s="21" t="str">
        <v/>
      </c>
      <c r="D920" s="21" t="str">
        <v/>
      </c>
      <c r="E920" s="21" t="str">
        <v/>
      </c>
      <c r="F920" s="21" t="str">
        <v/>
      </c>
      <c r="G920" s="21" t="str">
        <v/>
      </c>
      <c r="H920" s="21" t="str">
        <v/>
      </c>
      <c r="I920" s="21" t="str">
        <v/>
      </c>
      <c r="J920" s="21" t="str">
        <v/>
      </c>
      <c r="K920" s="21" t="str">
        <v/>
      </c>
      <c r="L920" s="23" t="str">
        <f t="shared" si="84"/>
        <v/>
      </c>
      <c r="M920" s="24" t="str">
        <f t="shared" si="85"/>
        <v/>
      </c>
      <c r="N920" s="15" t="str">
        <f t="shared" si="86"/>
        <v/>
      </c>
      <c r="O920" s="23" t="str">
        <f t="shared" si="87"/>
        <v/>
      </c>
      <c r="P920" s="23" t="str">
        <f>IF(B920="","",
IF(NOT(ISNUMBER(H920)),"Vắng",
IF(C920=1,IF(INDEX(Source!$A$1:$Q$1000,MATCH('Chi tiết'!B920,Source!$B$1:$B$1000,0),16)&lt;'Báo cáo'!$C$5,"Đi làm","Chốt trễ"),
IF(AND(C920=2,O920="Chốt trễ"),IF(INDEX(Source!$A$1:$Q$1000,MATCH('Chi tiết'!B920,Source!$B$1:$B$1000,0)+1,16)&lt;'Báo cáo'!$C$5,"Đi làm","Chốt trễ"),
IF(AND(C920=12,O920="Đi làm"),IF(INDEX(Source!$A$1:$Q$1000,MATCH('Chi tiết'!B920,Source!$B$1:$B$1000,0)+COUNTIFS(Source!$B$1:$B$1000,B920,Source!$Q$1:$Q$1000,"Sáng"),16)&lt;'Báo cáo'!$C$5,"Đi làm","Chốt trễ"),IF(O920="Chốt trễ",IF(INDEX(Source!$A$1:$Q$1000,MATCH('Chi tiết'!B920,Source!$B$1:$B$1000,0)+1,16)&lt;'Báo cáo'!$C$5,"Đi làm","Chốt trễ"),IF(INDEX(Source!$A$1:$Q$1000,MATCH('Chi tiết'!B920,Source!$B$1:$B$1000,0)+COUNTIFS(Source!$B$1:$B$1000,B920,Source!$Q$1:$Q$1000,"Sáng"),16)&lt;'Báo cáo'!$C$5,"Đi làm","Chốt trễ")))))))</f>
        <v/>
      </c>
      <c r="Q920" s="23" t="str">
        <f t="shared" si="88"/>
        <v/>
      </c>
      <c r="R920" s="14" t="str">
        <f t="shared" si="89"/>
        <v/>
      </c>
      <c r="S920" t="str">
        <f>IF(OR(_xlfn.NUMBERVALUE(E920)&gt;='Báo cáo'!$C$6,_xlfn.NUMBERVALUE(I920)&gt;='Báo cáo'!$C$6),CONCATENATE(_xlfn.NUMBERVALUE(E920),"/",_xlfn.NUMBERVALUE(I920)),"")</f>
        <v/>
      </c>
      <c r="T920" t="str">
        <f>IF(Q920="Vắng","",IF(M920&lt;='Báo cáo'!$C$7,M920,""))</f>
        <v/>
      </c>
      <c r="U920" t="str">
        <f ca="1">IF(COUNTIFS(Source!$B$1:$B$1000,'Chi tiết'!B920,Source!$S$1:$S$1000,"Có")=0,"",INDEX(Source!$A$1:$S$1000,MATCH('Chi tiết'!B920,Source!$B$1:$B$1000,0)-1+MATCH("Có",INDIRECT("Source!S"&amp;MATCH('Chi tiết'!B920,Source!$B$1:$B$1000,0)&amp;":S"&amp;MATCH('Chi tiết'!B920,Source!$B$1:$B$1000,0)+COUNTIF(Source!$B$1:$B$1000,'Chi tiết'!B920)),0),1))</f>
        <v/>
      </c>
      <c r="V920" s="2" t="str">
        <f>IF(B918="","",IF(N920&lt;='Báo cáo'!$C$9,N920,""))</f>
        <v/>
      </c>
    </row>
    <row r="921" spans="1:22" x14ac:dyDescent="0.25">
      <c r="A921" t="str">
        <v/>
      </c>
      <c r="B921" t="str">
        <v/>
      </c>
      <c r="C921" s="21" t="str">
        <v/>
      </c>
      <c r="D921" s="21" t="str">
        <v/>
      </c>
      <c r="E921" s="21" t="str">
        <v/>
      </c>
      <c r="F921" s="21" t="str">
        <v/>
      </c>
      <c r="G921" s="21" t="str">
        <v/>
      </c>
      <c r="H921" s="21" t="str">
        <v/>
      </c>
      <c r="I921" s="21" t="str">
        <v/>
      </c>
      <c r="J921" s="21" t="str">
        <v/>
      </c>
      <c r="K921" s="21" t="str">
        <v/>
      </c>
      <c r="L921" s="23" t="str">
        <f t="shared" si="84"/>
        <v/>
      </c>
      <c r="M921" s="24" t="str">
        <f t="shared" si="85"/>
        <v/>
      </c>
      <c r="N921" s="15" t="str">
        <f t="shared" si="86"/>
        <v/>
      </c>
      <c r="O921" s="23" t="str">
        <f t="shared" si="87"/>
        <v/>
      </c>
      <c r="P921" s="23" t="str">
        <f>IF(B921="","",
IF(NOT(ISNUMBER(H921)),"Vắng",
IF(C921=1,IF(INDEX(Source!$A$1:$Q$1000,MATCH('Chi tiết'!B921,Source!$B$1:$B$1000,0),16)&lt;'Báo cáo'!$C$5,"Đi làm","Chốt trễ"),
IF(AND(C921=2,O921="Chốt trễ"),IF(INDEX(Source!$A$1:$Q$1000,MATCH('Chi tiết'!B921,Source!$B$1:$B$1000,0)+1,16)&lt;'Báo cáo'!$C$5,"Đi làm","Chốt trễ"),
IF(AND(C921=12,O921="Đi làm"),IF(INDEX(Source!$A$1:$Q$1000,MATCH('Chi tiết'!B921,Source!$B$1:$B$1000,0)+COUNTIFS(Source!$B$1:$B$1000,B921,Source!$Q$1:$Q$1000,"Sáng"),16)&lt;'Báo cáo'!$C$5,"Đi làm","Chốt trễ"),IF(O921="Chốt trễ",IF(INDEX(Source!$A$1:$Q$1000,MATCH('Chi tiết'!B921,Source!$B$1:$B$1000,0)+1,16)&lt;'Báo cáo'!$C$5,"Đi làm","Chốt trễ"),IF(INDEX(Source!$A$1:$Q$1000,MATCH('Chi tiết'!B921,Source!$B$1:$B$1000,0)+COUNTIFS(Source!$B$1:$B$1000,B921,Source!$Q$1:$Q$1000,"Sáng"),16)&lt;'Báo cáo'!$C$5,"Đi làm","Chốt trễ")))))))</f>
        <v/>
      </c>
      <c r="Q921" s="23" t="str">
        <f t="shared" si="88"/>
        <v/>
      </c>
      <c r="R921" s="14" t="str">
        <f t="shared" si="89"/>
        <v/>
      </c>
      <c r="S921" t="str">
        <f>IF(OR(_xlfn.NUMBERVALUE(E921)&gt;='Báo cáo'!$C$6,_xlfn.NUMBERVALUE(I921)&gt;='Báo cáo'!$C$6),CONCATENATE(_xlfn.NUMBERVALUE(E921),"/",_xlfn.NUMBERVALUE(I921)),"")</f>
        <v/>
      </c>
      <c r="T921" t="str">
        <f>IF(Q921="Vắng","",IF(M921&lt;='Báo cáo'!$C$7,M921,""))</f>
        <v/>
      </c>
      <c r="U921" t="str">
        <f ca="1">IF(COUNTIFS(Source!$B$1:$B$1000,'Chi tiết'!B921,Source!$S$1:$S$1000,"Có")=0,"",INDEX(Source!$A$1:$S$1000,MATCH('Chi tiết'!B921,Source!$B$1:$B$1000,0)-1+MATCH("Có",INDIRECT("Source!S"&amp;MATCH('Chi tiết'!B921,Source!$B$1:$B$1000,0)&amp;":S"&amp;MATCH('Chi tiết'!B921,Source!$B$1:$B$1000,0)+COUNTIF(Source!$B$1:$B$1000,'Chi tiết'!B921)),0),1))</f>
        <v/>
      </c>
      <c r="V921" s="2" t="str">
        <f>IF(B919="","",IF(N921&lt;='Báo cáo'!$C$9,N921,""))</f>
        <v/>
      </c>
    </row>
    <row r="922" spans="1:22" x14ac:dyDescent="0.25">
      <c r="A922" t="str">
        <v/>
      </c>
      <c r="B922" t="str">
        <v/>
      </c>
      <c r="C922" s="21" t="str">
        <v/>
      </c>
      <c r="D922" s="21" t="str">
        <v/>
      </c>
      <c r="E922" s="21" t="str">
        <v/>
      </c>
      <c r="F922" s="21" t="str">
        <v/>
      </c>
      <c r="G922" s="21" t="str">
        <v/>
      </c>
      <c r="H922" s="21" t="str">
        <v/>
      </c>
      <c r="I922" s="21" t="str">
        <v/>
      </c>
      <c r="J922" s="21" t="str">
        <v/>
      </c>
      <c r="K922" s="21" t="str">
        <v/>
      </c>
      <c r="L922" s="23" t="str">
        <f t="shared" si="84"/>
        <v/>
      </c>
      <c r="M922" s="24" t="str">
        <f t="shared" si="85"/>
        <v/>
      </c>
      <c r="N922" s="15" t="str">
        <f t="shared" si="86"/>
        <v/>
      </c>
      <c r="O922" s="23" t="str">
        <f t="shared" si="87"/>
        <v/>
      </c>
      <c r="P922" s="23" t="str">
        <f>IF(B922="","",
IF(NOT(ISNUMBER(H922)),"Vắng",
IF(C922=1,IF(INDEX(Source!$A$1:$Q$1000,MATCH('Chi tiết'!B922,Source!$B$1:$B$1000,0),16)&lt;'Báo cáo'!$C$5,"Đi làm","Chốt trễ"),
IF(AND(C922=2,O922="Chốt trễ"),IF(INDEX(Source!$A$1:$Q$1000,MATCH('Chi tiết'!B922,Source!$B$1:$B$1000,0)+1,16)&lt;'Báo cáo'!$C$5,"Đi làm","Chốt trễ"),
IF(AND(C922=12,O922="Đi làm"),IF(INDEX(Source!$A$1:$Q$1000,MATCH('Chi tiết'!B922,Source!$B$1:$B$1000,0)+COUNTIFS(Source!$B$1:$B$1000,B922,Source!$Q$1:$Q$1000,"Sáng"),16)&lt;'Báo cáo'!$C$5,"Đi làm","Chốt trễ"),IF(O922="Chốt trễ",IF(INDEX(Source!$A$1:$Q$1000,MATCH('Chi tiết'!B922,Source!$B$1:$B$1000,0)+1,16)&lt;'Báo cáo'!$C$5,"Đi làm","Chốt trễ"),IF(INDEX(Source!$A$1:$Q$1000,MATCH('Chi tiết'!B922,Source!$B$1:$B$1000,0)+COUNTIFS(Source!$B$1:$B$1000,B922,Source!$Q$1:$Q$1000,"Sáng"),16)&lt;'Báo cáo'!$C$5,"Đi làm","Chốt trễ")))))))</f>
        <v/>
      </c>
      <c r="Q922" s="23" t="str">
        <f t="shared" si="88"/>
        <v/>
      </c>
      <c r="R922" s="14" t="str">
        <f t="shared" si="89"/>
        <v/>
      </c>
      <c r="S922" t="str">
        <f>IF(OR(_xlfn.NUMBERVALUE(E922)&gt;='Báo cáo'!$C$6,_xlfn.NUMBERVALUE(I922)&gt;='Báo cáo'!$C$6),CONCATENATE(_xlfn.NUMBERVALUE(E922),"/",_xlfn.NUMBERVALUE(I922)),"")</f>
        <v/>
      </c>
      <c r="T922" t="str">
        <f>IF(Q922="Vắng","",IF(M922&lt;='Báo cáo'!$C$7,M922,""))</f>
        <v/>
      </c>
      <c r="U922" t="str">
        <f ca="1">IF(COUNTIFS(Source!$B$1:$B$1000,'Chi tiết'!B922,Source!$S$1:$S$1000,"Có")=0,"",INDEX(Source!$A$1:$S$1000,MATCH('Chi tiết'!B922,Source!$B$1:$B$1000,0)-1+MATCH("Có",INDIRECT("Source!S"&amp;MATCH('Chi tiết'!B922,Source!$B$1:$B$1000,0)&amp;":S"&amp;MATCH('Chi tiết'!B922,Source!$B$1:$B$1000,0)+COUNTIF(Source!$B$1:$B$1000,'Chi tiết'!B922)),0),1))</f>
        <v/>
      </c>
      <c r="V922" s="2" t="str">
        <f>IF(B920="","",IF(N922&lt;='Báo cáo'!$C$9,N922,""))</f>
        <v/>
      </c>
    </row>
    <row r="923" spans="1:22" x14ac:dyDescent="0.25">
      <c r="A923" t="str">
        <v/>
      </c>
      <c r="B923" t="str">
        <v/>
      </c>
      <c r="C923" s="21" t="str">
        <v/>
      </c>
      <c r="D923" s="21" t="str">
        <v/>
      </c>
      <c r="E923" s="21" t="str">
        <v/>
      </c>
      <c r="F923" s="21" t="str">
        <v/>
      </c>
      <c r="G923" s="21" t="str">
        <v/>
      </c>
      <c r="H923" s="21" t="str">
        <v/>
      </c>
      <c r="I923" s="21" t="str">
        <v/>
      </c>
      <c r="J923" s="21" t="str">
        <v/>
      </c>
      <c r="K923" s="21" t="str">
        <v/>
      </c>
      <c r="L923" s="23" t="str">
        <f t="shared" si="84"/>
        <v/>
      </c>
      <c r="M923" s="24" t="str">
        <f t="shared" si="85"/>
        <v/>
      </c>
      <c r="N923" s="15" t="str">
        <f t="shared" si="86"/>
        <v/>
      </c>
      <c r="O923" s="23" t="str">
        <f t="shared" si="87"/>
        <v/>
      </c>
      <c r="P923" s="23" t="str">
        <f>IF(B923="","",
IF(NOT(ISNUMBER(H923)),"Vắng",
IF(C923=1,IF(INDEX(Source!$A$1:$Q$1000,MATCH('Chi tiết'!B923,Source!$B$1:$B$1000,0),16)&lt;'Báo cáo'!$C$5,"Đi làm","Chốt trễ"),
IF(AND(C923=2,O923="Chốt trễ"),IF(INDEX(Source!$A$1:$Q$1000,MATCH('Chi tiết'!B923,Source!$B$1:$B$1000,0)+1,16)&lt;'Báo cáo'!$C$5,"Đi làm","Chốt trễ"),
IF(AND(C923=12,O923="Đi làm"),IF(INDEX(Source!$A$1:$Q$1000,MATCH('Chi tiết'!B923,Source!$B$1:$B$1000,0)+COUNTIFS(Source!$B$1:$B$1000,B923,Source!$Q$1:$Q$1000,"Sáng"),16)&lt;'Báo cáo'!$C$5,"Đi làm","Chốt trễ"),IF(O923="Chốt trễ",IF(INDEX(Source!$A$1:$Q$1000,MATCH('Chi tiết'!B923,Source!$B$1:$B$1000,0)+1,16)&lt;'Báo cáo'!$C$5,"Đi làm","Chốt trễ"),IF(INDEX(Source!$A$1:$Q$1000,MATCH('Chi tiết'!B923,Source!$B$1:$B$1000,0)+COUNTIFS(Source!$B$1:$B$1000,B923,Source!$Q$1:$Q$1000,"Sáng"),16)&lt;'Báo cáo'!$C$5,"Đi làm","Chốt trễ")))))))</f>
        <v/>
      </c>
      <c r="Q923" s="23" t="str">
        <f t="shared" si="88"/>
        <v/>
      </c>
      <c r="R923" s="14" t="str">
        <f t="shared" si="89"/>
        <v/>
      </c>
      <c r="S923" t="str">
        <f>IF(OR(_xlfn.NUMBERVALUE(E923)&gt;='Báo cáo'!$C$6,_xlfn.NUMBERVALUE(I923)&gt;='Báo cáo'!$C$6),CONCATENATE(_xlfn.NUMBERVALUE(E923),"/",_xlfn.NUMBERVALUE(I923)),"")</f>
        <v/>
      </c>
      <c r="T923" t="str">
        <f>IF(Q923="Vắng","",IF(M923&lt;='Báo cáo'!$C$7,M923,""))</f>
        <v/>
      </c>
      <c r="U923" t="str">
        <f ca="1">IF(COUNTIFS(Source!$B$1:$B$1000,'Chi tiết'!B923,Source!$S$1:$S$1000,"Có")=0,"",INDEX(Source!$A$1:$S$1000,MATCH('Chi tiết'!B923,Source!$B$1:$B$1000,0)-1+MATCH("Có",INDIRECT("Source!S"&amp;MATCH('Chi tiết'!B923,Source!$B$1:$B$1000,0)&amp;":S"&amp;MATCH('Chi tiết'!B923,Source!$B$1:$B$1000,0)+COUNTIF(Source!$B$1:$B$1000,'Chi tiết'!B923)),0),1))</f>
        <v/>
      </c>
      <c r="V923" s="2" t="str">
        <f>IF(B921="","",IF(N923&lt;='Báo cáo'!$C$9,N923,""))</f>
        <v/>
      </c>
    </row>
    <row r="924" spans="1:22" x14ac:dyDescent="0.25">
      <c r="A924" t="str">
        <v/>
      </c>
      <c r="B924" t="str">
        <v/>
      </c>
      <c r="C924" s="21" t="str">
        <v/>
      </c>
      <c r="D924" s="21" t="str">
        <v/>
      </c>
      <c r="E924" s="21" t="str">
        <v/>
      </c>
      <c r="F924" s="21" t="str">
        <v/>
      </c>
      <c r="G924" s="21" t="str">
        <v/>
      </c>
      <c r="H924" s="21" t="str">
        <v/>
      </c>
      <c r="I924" s="21" t="str">
        <v/>
      </c>
      <c r="J924" s="21" t="str">
        <v/>
      </c>
      <c r="K924" s="21" t="str">
        <v/>
      </c>
      <c r="L924" s="23" t="str">
        <f t="shared" si="84"/>
        <v/>
      </c>
      <c r="M924" s="24" t="str">
        <f t="shared" si="85"/>
        <v/>
      </c>
      <c r="N924" s="15" t="str">
        <f t="shared" si="86"/>
        <v/>
      </c>
      <c r="O924" s="23" t="str">
        <f t="shared" si="87"/>
        <v/>
      </c>
      <c r="P924" s="23" t="str">
        <f>IF(B924="","",
IF(NOT(ISNUMBER(H924)),"Vắng",
IF(C924=1,IF(INDEX(Source!$A$1:$Q$1000,MATCH('Chi tiết'!B924,Source!$B$1:$B$1000,0),16)&lt;'Báo cáo'!$C$5,"Đi làm","Chốt trễ"),
IF(AND(C924=2,O924="Chốt trễ"),IF(INDEX(Source!$A$1:$Q$1000,MATCH('Chi tiết'!B924,Source!$B$1:$B$1000,0)+1,16)&lt;'Báo cáo'!$C$5,"Đi làm","Chốt trễ"),
IF(AND(C924=12,O924="Đi làm"),IF(INDEX(Source!$A$1:$Q$1000,MATCH('Chi tiết'!B924,Source!$B$1:$B$1000,0)+COUNTIFS(Source!$B$1:$B$1000,B924,Source!$Q$1:$Q$1000,"Sáng"),16)&lt;'Báo cáo'!$C$5,"Đi làm","Chốt trễ"),IF(O924="Chốt trễ",IF(INDEX(Source!$A$1:$Q$1000,MATCH('Chi tiết'!B924,Source!$B$1:$B$1000,0)+1,16)&lt;'Báo cáo'!$C$5,"Đi làm","Chốt trễ"),IF(INDEX(Source!$A$1:$Q$1000,MATCH('Chi tiết'!B924,Source!$B$1:$B$1000,0)+COUNTIFS(Source!$B$1:$B$1000,B924,Source!$Q$1:$Q$1000,"Sáng"),16)&lt;'Báo cáo'!$C$5,"Đi làm","Chốt trễ")))))))</f>
        <v/>
      </c>
      <c r="Q924" s="23" t="str">
        <f t="shared" si="88"/>
        <v/>
      </c>
      <c r="R924" s="14" t="str">
        <f t="shared" si="89"/>
        <v/>
      </c>
      <c r="S924" t="str">
        <f>IF(OR(_xlfn.NUMBERVALUE(E924)&gt;='Báo cáo'!$C$6,_xlfn.NUMBERVALUE(I924)&gt;='Báo cáo'!$C$6),CONCATENATE(_xlfn.NUMBERVALUE(E924),"/",_xlfn.NUMBERVALUE(I924)),"")</f>
        <v/>
      </c>
      <c r="T924" t="str">
        <f>IF(Q924="Vắng","",IF(M924&lt;='Báo cáo'!$C$7,M924,""))</f>
        <v/>
      </c>
      <c r="U924" t="str">
        <f ca="1">IF(COUNTIFS(Source!$B$1:$B$1000,'Chi tiết'!B924,Source!$S$1:$S$1000,"Có")=0,"",INDEX(Source!$A$1:$S$1000,MATCH('Chi tiết'!B924,Source!$B$1:$B$1000,0)-1+MATCH("Có",INDIRECT("Source!S"&amp;MATCH('Chi tiết'!B924,Source!$B$1:$B$1000,0)&amp;":S"&amp;MATCH('Chi tiết'!B924,Source!$B$1:$B$1000,0)+COUNTIF(Source!$B$1:$B$1000,'Chi tiết'!B924)),0),1))</f>
        <v/>
      </c>
      <c r="V924" s="2" t="str">
        <f>IF(B922="","",IF(N924&lt;='Báo cáo'!$C$9,N924,""))</f>
        <v/>
      </c>
    </row>
    <row r="925" spans="1:22" x14ac:dyDescent="0.25">
      <c r="A925" t="str">
        <v/>
      </c>
      <c r="B925" t="str">
        <v/>
      </c>
      <c r="C925" s="21" t="str">
        <v/>
      </c>
      <c r="D925" s="21" t="str">
        <v/>
      </c>
      <c r="E925" s="21" t="str">
        <v/>
      </c>
      <c r="F925" s="21" t="str">
        <v/>
      </c>
      <c r="G925" s="21" t="str">
        <v/>
      </c>
      <c r="H925" s="21" t="str">
        <v/>
      </c>
      <c r="I925" s="21" t="str">
        <v/>
      </c>
      <c r="J925" s="21" t="str">
        <v/>
      </c>
      <c r="K925" s="21" t="str">
        <v/>
      </c>
      <c r="L925" s="23" t="str">
        <f t="shared" si="84"/>
        <v/>
      </c>
      <c r="M925" s="24" t="str">
        <f t="shared" si="85"/>
        <v/>
      </c>
      <c r="N925" s="15" t="str">
        <f t="shared" si="86"/>
        <v/>
      </c>
      <c r="O925" s="23" t="str">
        <f t="shared" si="87"/>
        <v/>
      </c>
      <c r="P925" s="23" t="str">
        <f>IF(B925="","",
IF(NOT(ISNUMBER(H925)),"Vắng",
IF(C925=1,IF(INDEX(Source!$A$1:$Q$1000,MATCH('Chi tiết'!B925,Source!$B$1:$B$1000,0),16)&lt;'Báo cáo'!$C$5,"Đi làm","Chốt trễ"),
IF(AND(C925=2,O925="Chốt trễ"),IF(INDEX(Source!$A$1:$Q$1000,MATCH('Chi tiết'!B925,Source!$B$1:$B$1000,0)+1,16)&lt;'Báo cáo'!$C$5,"Đi làm","Chốt trễ"),
IF(AND(C925=12,O925="Đi làm"),IF(INDEX(Source!$A$1:$Q$1000,MATCH('Chi tiết'!B925,Source!$B$1:$B$1000,0)+COUNTIFS(Source!$B$1:$B$1000,B925,Source!$Q$1:$Q$1000,"Sáng"),16)&lt;'Báo cáo'!$C$5,"Đi làm","Chốt trễ"),IF(O925="Chốt trễ",IF(INDEX(Source!$A$1:$Q$1000,MATCH('Chi tiết'!B925,Source!$B$1:$B$1000,0)+1,16)&lt;'Báo cáo'!$C$5,"Đi làm","Chốt trễ"),IF(INDEX(Source!$A$1:$Q$1000,MATCH('Chi tiết'!B925,Source!$B$1:$B$1000,0)+COUNTIFS(Source!$B$1:$B$1000,B925,Source!$Q$1:$Q$1000,"Sáng"),16)&lt;'Báo cáo'!$C$5,"Đi làm","Chốt trễ")))))))</f>
        <v/>
      </c>
      <c r="Q925" s="23" t="str">
        <f t="shared" si="88"/>
        <v/>
      </c>
      <c r="R925" s="14" t="str">
        <f t="shared" si="89"/>
        <v/>
      </c>
      <c r="S925" t="str">
        <f>IF(OR(_xlfn.NUMBERVALUE(E925)&gt;='Báo cáo'!$C$6,_xlfn.NUMBERVALUE(I925)&gt;='Báo cáo'!$C$6),CONCATENATE(_xlfn.NUMBERVALUE(E925),"/",_xlfn.NUMBERVALUE(I925)),"")</f>
        <v/>
      </c>
      <c r="T925" t="str">
        <f>IF(Q925="Vắng","",IF(M925&lt;='Báo cáo'!$C$7,M925,""))</f>
        <v/>
      </c>
      <c r="U925" t="str">
        <f ca="1">IF(COUNTIFS(Source!$B$1:$B$1000,'Chi tiết'!B925,Source!$S$1:$S$1000,"Có")=0,"",INDEX(Source!$A$1:$S$1000,MATCH('Chi tiết'!B925,Source!$B$1:$B$1000,0)-1+MATCH("Có",INDIRECT("Source!S"&amp;MATCH('Chi tiết'!B925,Source!$B$1:$B$1000,0)&amp;":S"&amp;MATCH('Chi tiết'!B925,Source!$B$1:$B$1000,0)+COUNTIF(Source!$B$1:$B$1000,'Chi tiết'!B925)),0),1))</f>
        <v/>
      </c>
      <c r="V925" s="2" t="str">
        <f>IF(B923="","",IF(N925&lt;='Báo cáo'!$C$9,N925,""))</f>
        <v/>
      </c>
    </row>
    <row r="926" spans="1:22" x14ac:dyDescent="0.25">
      <c r="A926" t="str">
        <v/>
      </c>
      <c r="B926" t="str">
        <v/>
      </c>
      <c r="C926" s="21" t="str">
        <v/>
      </c>
      <c r="D926" s="21" t="str">
        <v/>
      </c>
      <c r="E926" s="21" t="str">
        <v/>
      </c>
      <c r="F926" s="21" t="str">
        <v/>
      </c>
      <c r="G926" s="21" t="str">
        <v/>
      </c>
      <c r="H926" s="21" t="str">
        <v/>
      </c>
      <c r="I926" s="21" t="str">
        <v/>
      </c>
      <c r="J926" s="21" t="str">
        <v/>
      </c>
      <c r="K926" s="21" t="str">
        <v/>
      </c>
      <c r="L926" s="23" t="str">
        <f t="shared" si="84"/>
        <v/>
      </c>
      <c r="M926" s="24" t="str">
        <f t="shared" si="85"/>
        <v/>
      </c>
      <c r="N926" s="15" t="str">
        <f t="shared" si="86"/>
        <v/>
      </c>
      <c r="O926" s="23" t="str">
        <f t="shared" si="87"/>
        <v/>
      </c>
      <c r="P926" s="23" t="str">
        <f>IF(B926="","",
IF(NOT(ISNUMBER(H926)),"Vắng",
IF(C926=1,IF(INDEX(Source!$A$1:$Q$1000,MATCH('Chi tiết'!B926,Source!$B$1:$B$1000,0),16)&lt;'Báo cáo'!$C$5,"Đi làm","Chốt trễ"),
IF(AND(C926=2,O926="Chốt trễ"),IF(INDEX(Source!$A$1:$Q$1000,MATCH('Chi tiết'!B926,Source!$B$1:$B$1000,0)+1,16)&lt;'Báo cáo'!$C$5,"Đi làm","Chốt trễ"),
IF(AND(C926=12,O926="Đi làm"),IF(INDEX(Source!$A$1:$Q$1000,MATCH('Chi tiết'!B926,Source!$B$1:$B$1000,0)+COUNTIFS(Source!$B$1:$B$1000,B926,Source!$Q$1:$Q$1000,"Sáng"),16)&lt;'Báo cáo'!$C$5,"Đi làm","Chốt trễ"),IF(O926="Chốt trễ",IF(INDEX(Source!$A$1:$Q$1000,MATCH('Chi tiết'!B926,Source!$B$1:$B$1000,0)+1,16)&lt;'Báo cáo'!$C$5,"Đi làm","Chốt trễ"),IF(INDEX(Source!$A$1:$Q$1000,MATCH('Chi tiết'!B926,Source!$B$1:$B$1000,0)+COUNTIFS(Source!$B$1:$B$1000,B926,Source!$Q$1:$Q$1000,"Sáng"),16)&lt;'Báo cáo'!$C$5,"Đi làm","Chốt trễ")))))))</f>
        <v/>
      </c>
      <c r="Q926" s="23" t="str">
        <f t="shared" si="88"/>
        <v/>
      </c>
      <c r="R926" s="14" t="str">
        <f t="shared" si="89"/>
        <v/>
      </c>
      <c r="S926" t="str">
        <f>IF(OR(_xlfn.NUMBERVALUE(E926)&gt;='Báo cáo'!$C$6,_xlfn.NUMBERVALUE(I926)&gt;='Báo cáo'!$C$6),CONCATENATE(_xlfn.NUMBERVALUE(E926),"/",_xlfn.NUMBERVALUE(I926)),"")</f>
        <v/>
      </c>
      <c r="T926" t="str">
        <f>IF(Q926="Vắng","",IF(M926&lt;='Báo cáo'!$C$7,M926,""))</f>
        <v/>
      </c>
      <c r="U926" t="str">
        <f ca="1">IF(COUNTIFS(Source!$B$1:$B$1000,'Chi tiết'!B926,Source!$S$1:$S$1000,"Có")=0,"",INDEX(Source!$A$1:$S$1000,MATCH('Chi tiết'!B926,Source!$B$1:$B$1000,0)-1+MATCH("Có",INDIRECT("Source!S"&amp;MATCH('Chi tiết'!B926,Source!$B$1:$B$1000,0)&amp;":S"&amp;MATCH('Chi tiết'!B926,Source!$B$1:$B$1000,0)+COUNTIF(Source!$B$1:$B$1000,'Chi tiết'!B926)),0),1))</f>
        <v/>
      </c>
      <c r="V926" s="2" t="str">
        <f>IF(B924="","",IF(N926&lt;='Báo cáo'!$C$9,N926,""))</f>
        <v/>
      </c>
    </row>
    <row r="927" spans="1:22" x14ac:dyDescent="0.25">
      <c r="A927" t="str">
        <v/>
      </c>
      <c r="B927" t="str">
        <v/>
      </c>
      <c r="C927" s="21" t="str">
        <v/>
      </c>
      <c r="D927" s="21" t="str">
        <v/>
      </c>
      <c r="E927" s="21" t="str">
        <v/>
      </c>
      <c r="F927" s="21" t="str">
        <v/>
      </c>
      <c r="G927" s="21" t="str">
        <v/>
      </c>
      <c r="H927" s="21" t="str">
        <v/>
      </c>
      <c r="I927" s="21" t="str">
        <v/>
      </c>
      <c r="J927" s="21" t="str">
        <v/>
      </c>
      <c r="K927" s="21" t="str">
        <v/>
      </c>
      <c r="L927" s="23" t="str">
        <f t="shared" si="84"/>
        <v/>
      </c>
      <c r="M927" s="24" t="str">
        <f t="shared" si="85"/>
        <v/>
      </c>
      <c r="N927" s="15" t="str">
        <f t="shared" si="86"/>
        <v/>
      </c>
      <c r="O927" s="23" t="str">
        <f t="shared" si="87"/>
        <v/>
      </c>
      <c r="P927" s="23" t="str">
        <f>IF(B927="","",
IF(NOT(ISNUMBER(H927)),"Vắng",
IF(C927=1,IF(INDEX(Source!$A$1:$Q$1000,MATCH('Chi tiết'!B927,Source!$B$1:$B$1000,0),16)&lt;'Báo cáo'!$C$5,"Đi làm","Chốt trễ"),
IF(AND(C927=2,O927="Chốt trễ"),IF(INDEX(Source!$A$1:$Q$1000,MATCH('Chi tiết'!B927,Source!$B$1:$B$1000,0)+1,16)&lt;'Báo cáo'!$C$5,"Đi làm","Chốt trễ"),
IF(AND(C927=12,O927="Đi làm"),IF(INDEX(Source!$A$1:$Q$1000,MATCH('Chi tiết'!B927,Source!$B$1:$B$1000,0)+COUNTIFS(Source!$B$1:$B$1000,B927,Source!$Q$1:$Q$1000,"Sáng"),16)&lt;'Báo cáo'!$C$5,"Đi làm","Chốt trễ"),IF(O927="Chốt trễ",IF(INDEX(Source!$A$1:$Q$1000,MATCH('Chi tiết'!B927,Source!$B$1:$B$1000,0)+1,16)&lt;'Báo cáo'!$C$5,"Đi làm","Chốt trễ"),IF(INDEX(Source!$A$1:$Q$1000,MATCH('Chi tiết'!B927,Source!$B$1:$B$1000,0)+COUNTIFS(Source!$B$1:$B$1000,B927,Source!$Q$1:$Q$1000,"Sáng"),16)&lt;'Báo cáo'!$C$5,"Đi làm","Chốt trễ")))))))</f>
        <v/>
      </c>
      <c r="Q927" s="23" t="str">
        <f t="shared" si="88"/>
        <v/>
      </c>
      <c r="R927" s="14" t="str">
        <f t="shared" si="89"/>
        <v/>
      </c>
      <c r="S927" t="str">
        <f>IF(OR(_xlfn.NUMBERVALUE(E927)&gt;='Báo cáo'!$C$6,_xlfn.NUMBERVALUE(I927)&gt;='Báo cáo'!$C$6),CONCATENATE(_xlfn.NUMBERVALUE(E927),"/",_xlfn.NUMBERVALUE(I927)),"")</f>
        <v/>
      </c>
      <c r="T927" t="str">
        <f>IF(Q927="Vắng","",IF(M927&lt;='Báo cáo'!$C$7,M927,""))</f>
        <v/>
      </c>
      <c r="U927" t="str">
        <f ca="1">IF(COUNTIFS(Source!$B$1:$B$1000,'Chi tiết'!B927,Source!$S$1:$S$1000,"Có")=0,"",INDEX(Source!$A$1:$S$1000,MATCH('Chi tiết'!B927,Source!$B$1:$B$1000,0)-1+MATCH("Có",INDIRECT("Source!S"&amp;MATCH('Chi tiết'!B927,Source!$B$1:$B$1000,0)&amp;":S"&amp;MATCH('Chi tiết'!B927,Source!$B$1:$B$1000,0)+COUNTIF(Source!$B$1:$B$1000,'Chi tiết'!B927)),0),1))</f>
        <v/>
      </c>
      <c r="V927" s="2" t="str">
        <f>IF(B925="","",IF(N927&lt;='Báo cáo'!$C$9,N927,""))</f>
        <v/>
      </c>
    </row>
    <row r="928" spans="1:22" x14ac:dyDescent="0.25">
      <c r="A928" t="str">
        <v/>
      </c>
      <c r="B928" t="str">
        <v/>
      </c>
      <c r="C928" s="21" t="str">
        <v/>
      </c>
      <c r="D928" s="21" t="str">
        <v/>
      </c>
      <c r="E928" s="21" t="str">
        <v/>
      </c>
      <c r="F928" s="21" t="str">
        <v/>
      </c>
      <c r="G928" s="21" t="str">
        <v/>
      </c>
      <c r="H928" s="21" t="str">
        <v/>
      </c>
      <c r="I928" s="21" t="str">
        <v/>
      </c>
      <c r="J928" s="21" t="str">
        <v/>
      </c>
      <c r="K928" s="21" t="str">
        <v/>
      </c>
      <c r="L928" s="23" t="str">
        <f t="shared" si="84"/>
        <v/>
      </c>
      <c r="M928" s="24" t="str">
        <f t="shared" si="85"/>
        <v/>
      </c>
      <c r="N928" s="15" t="str">
        <f t="shared" si="86"/>
        <v/>
      </c>
      <c r="O928" s="23" t="str">
        <f t="shared" si="87"/>
        <v/>
      </c>
      <c r="P928" s="23" t="str">
        <f>IF(B928="","",
IF(NOT(ISNUMBER(H928)),"Vắng",
IF(C928=1,IF(INDEX(Source!$A$1:$Q$1000,MATCH('Chi tiết'!B928,Source!$B$1:$B$1000,0),16)&lt;'Báo cáo'!$C$5,"Đi làm","Chốt trễ"),
IF(AND(C928=2,O928="Chốt trễ"),IF(INDEX(Source!$A$1:$Q$1000,MATCH('Chi tiết'!B928,Source!$B$1:$B$1000,0)+1,16)&lt;'Báo cáo'!$C$5,"Đi làm","Chốt trễ"),
IF(AND(C928=12,O928="Đi làm"),IF(INDEX(Source!$A$1:$Q$1000,MATCH('Chi tiết'!B928,Source!$B$1:$B$1000,0)+COUNTIFS(Source!$B$1:$B$1000,B928,Source!$Q$1:$Q$1000,"Sáng"),16)&lt;'Báo cáo'!$C$5,"Đi làm","Chốt trễ"),IF(O928="Chốt trễ",IF(INDEX(Source!$A$1:$Q$1000,MATCH('Chi tiết'!B928,Source!$B$1:$B$1000,0)+1,16)&lt;'Báo cáo'!$C$5,"Đi làm","Chốt trễ"),IF(INDEX(Source!$A$1:$Q$1000,MATCH('Chi tiết'!B928,Source!$B$1:$B$1000,0)+COUNTIFS(Source!$B$1:$B$1000,B928,Source!$Q$1:$Q$1000,"Sáng"),16)&lt;'Báo cáo'!$C$5,"Đi làm","Chốt trễ")))))))</f>
        <v/>
      </c>
      <c r="Q928" s="23" t="str">
        <f t="shared" si="88"/>
        <v/>
      </c>
      <c r="R928" s="14" t="str">
        <f t="shared" si="89"/>
        <v/>
      </c>
      <c r="S928" t="str">
        <f>IF(OR(_xlfn.NUMBERVALUE(E928)&gt;='Báo cáo'!$C$6,_xlfn.NUMBERVALUE(I928)&gt;='Báo cáo'!$C$6),CONCATENATE(_xlfn.NUMBERVALUE(E928),"/",_xlfn.NUMBERVALUE(I928)),"")</f>
        <v/>
      </c>
      <c r="T928" t="str">
        <f>IF(Q928="Vắng","",IF(M928&lt;='Báo cáo'!$C$7,M928,""))</f>
        <v/>
      </c>
      <c r="U928" t="str">
        <f ca="1">IF(COUNTIFS(Source!$B$1:$B$1000,'Chi tiết'!B928,Source!$S$1:$S$1000,"Có")=0,"",INDEX(Source!$A$1:$S$1000,MATCH('Chi tiết'!B928,Source!$B$1:$B$1000,0)-1+MATCH("Có",INDIRECT("Source!S"&amp;MATCH('Chi tiết'!B928,Source!$B$1:$B$1000,0)&amp;":S"&amp;MATCH('Chi tiết'!B928,Source!$B$1:$B$1000,0)+COUNTIF(Source!$B$1:$B$1000,'Chi tiết'!B928)),0),1))</f>
        <v/>
      </c>
      <c r="V928" s="2" t="str">
        <f>IF(B926="","",IF(N928&lt;='Báo cáo'!$C$9,N928,""))</f>
        <v/>
      </c>
    </row>
    <row r="929" spans="1:22" x14ac:dyDescent="0.25">
      <c r="A929" t="str">
        <v/>
      </c>
      <c r="B929" t="str">
        <v/>
      </c>
      <c r="C929" s="21" t="str">
        <v/>
      </c>
      <c r="D929" s="21" t="str">
        <v/>
      </c>
      <c r="E929" s="21" t="str">
        <v/>
      </c>
      <c r="F929" s="21" t="str">
        <v/>
      </c>
      <c r="G929" s="21" t="str">
        <v/>
      </c>
      <c r="H929" s="21" t="str">
        <v/>
      </c>
      <c r="I929" s="21" t="str">
        <v/>
      </c>
      <c r="J929" s="21" t="str">
        <v/>
      </c>
      <c r="K929" s="21" t="str">
        <v/>
      </c>
      <c r="L929" s="23" t="str">
        <f t="shared" si="84"/>
        <v/>
      </c>
      <c r="M929" s="24" t="str">
        <f t="shared" si="85"/>
        <v/>
      </c>
      <c r="N929" s="15" t="str">
        <f t="shared" si="86"/>
        <v/>
      </c>
      <c r="O929" s="23" t="str">
        <f t="shared" si="87"/>
        <v/>
      </c>
      <c r="P929" s="23" t="str">
        <f>IF(B929="","",
IF(NOT(ISNUMBER(H929)),"Vắng",
IF(C929=1,IF(INDEX(Source!$A$1:$Q$1000,MATCH('Chi tiết'!B929,Source!$B$1:$B$1000,0),16)&lt;'Báo cáo'!$C$5,"Đi làm","Chốt trễ"),
IF(AND(C929=2,O929="Chốt trễ"),IF(INDEX(Source!$A$1:$Q$1000,MATCH('Chi tiết'!B929,Source!$B$1:$B$1000,0)+1,16)&lt;'Báo cáo'!$C$5,"Đi làm","Chốt trễ"),
IF(AND(C929=12,O929="Đi làm"),IF(INDEX(Source!$A$1:$Q$1000,MATCH('Chi tiết'!B929,Source!$B$1:$B$1000,0)+COUNTIFS(Source!$B$1:$B$1000,B929,Source!$Q$1:$Q$1000,"Sáng"),16)&lt;'Báo cáo'!$C$5,"Đi làm","Chốt trễ"),IF(O929="Chốt trễ",IF(INDEX(Source!$A$1:$Q$1000,MATCH('Chi tiết'!B929,Source!$B$1:$B$1000,0)+1,16)&lt;'Báo cáo'!$C$5,"Đi làm","Chốt trễ"),IF(INDEX(Source!$A$1:$Q$1000,MATCH('Chi tiết'!B929,Source!$B$1:$B$1000,0)+COUNTIFS(Source!$B$1:$B$1000,B929,Source!$Q$1:$Q$1000,"Sáng"),16)&lt;'Báo cáo'!$C$5,"Đi làm","Chốt trễ")))))))</f>
        <v/>
      </c>
      <c r="Q929" s="23" t="str">
        <f t="shared" si="88"/>
        <v/>
      </c>
      <c r="R929" s="14" t="str">
        <f t="shared" si="89"/>
        <v/>
      </c>
      <c r="S929" t="str">
        <f>IF(OR(_xlfn.NUMBERVALUE(E929)&gt;='Báo cáo'!$C$6,_xlfn.NUMBERVALUE(I929)&gt;='Báo cáo'!$C$6),CONCATENATE(_xlfn.NUMBERVALUE(E929),"/",_xlfn.NUMBERVALUE(I929)),"")</f>
        <v/>
      </c>
      <c r="T929" t="str">
        <f>IF(Q929="Vắng","",IF(M929&lt;='Báo cáo'!$C$7,M929,""))</f>
        <v/>
      </c>
      <c r="U929" t="str">
        <f ca="1">IF(COUNTIFS(Source!$B$1:$B$1000,'Chi tiết'!B929,Source!$S$1:$S$1000,"Có")=0,"",INDEX(Source!$A$1:$S$1000,MATCH('Chi tiết'!B929,Source!$B$1:$B$1000,0)-1+MATCH("Có",INDIRECT("Source!S"&amp;MATCH('Chi tiết'!B929,Source!$B$1:$B$1000,0)&amp;":S"&amp;MATCH('Chi tiết'!B929,Source!$B$1:$B$1000,0)+COUNTIF(Source!$B$1:$B$1000,'Chi tiết'!B929)),0),1))</f>
        <v/>
      </c>
      <c r="V929" s="2" t="str">
        <f>IF(B927="","",IF(N929&lt;='Báo cáo'!$C$9,N929,""))</f>
        <v/>
      </c>
    </row>
    <row r="930" spans="1:22" x14ac:dyDescent="0.25">
      <c r="A930" t="str">
        <v/>
      </c>
      <c r="B930" t="str">
        <v/>
      </c>
      <c r="C930" s="21" t="str">
        <v/>
      </c>
      <c r="D930" s="21" t="str">
        <v/>
      </c>
      <c r="E930" s="21" t="str">
        <v/>
      </c>
      <c r="F930" s="21" t="str">
        <v/>
      </c>
      <c r="G930" s="21" t="str">
        <v/>
      </c>
      <c r="H930" s="21" t="str">
        <v/>
      </c>
      <c r="I930" s="21" t="str">
        <v/>
      </c>
      <c r="J930" s="21" t="str">
        <v/>
      </c>
      <c r="K930" s="21" t="str">
        <v/>
      </c>
      <c r="L930" s="23" t="str">
        <f t="shared" si="84"/>
        <v/>
      </c>
      <c r="M930" s="24" t="str">
        <f t="shared" si="85"/>
        <v/>
      </c>
      <c r="N930" s="15" t="str">
        <f t="shared" si="86"/>
        <v/>
      </c>
      <c r="O930" s="23" t="str">
        <f t="shared" si="87"/>
        <v/>
      </c>
      <c r="P930" s="23" t="str">
        <f>IF(B930="","",
IF(NOT(ISNUMBER(H930)),"Vắng",
IF(C930=1,IF(INDEX(Source!$A$1:$Q$1000,MATCH('Chi tiết'!B930,Source!$B$1:$B$1000,0),16)&lt;'Báo cáo'!$C$5,"Đi làm","Chốt trễ"),
IF(AND(C930=2,O930="Chốt trễ"),IF(INDEX(Source!$A$1:$Q$1000,MATCH('Chi tiết'!B930,Source!$B$1:$B$1000,0)+1,16)&lt;'Báo cáo'!$C$5,"Đi làm","Chốt trễ"),
IF(AND(C930=12,O930="Đi làm"),IF(INDEX(Source!$A$1:$Q$1000,MATCH('Chi tiết'!B930,Source!$B$1:$B$1000,0)+COUNTIFS(Source!$B$1:$B$1000,B930,Source!$Q$1:$Q$1000,"Sáng"),16)&lt;'Báo cáo'!$C$5,"Đi làm","Chốt trễ"),IF(O930="Chốt trễ",IF(INDEX(Source!$A$1:$Q$1000,MATCH('Chi tiết'!B930,Source!$B$1:$B$1000,0)+1,16)&lt;'Báo cáo'!$C$5,"Đi làm","Chốt trễ"),IF(INDEX(Source!$A$1:$Q$1000,MATCH('Chi tiết'!B930,Source!$B$1:$B$1000,0)+COUNTIFS(Source!$B$1:$B$1000,B930,Source!$Q$1:$Q$1000,"Sáng"),16)&lt;'Báo cáo'!$C$5,"Đi làm","Chốt trễ")))))))</f>
        <v/>
      </c>
      <c r="Q930" s="23" t="str">
        <f t="shared" si="88"/>
        <v/>
      </c>
      <c r="R930" s="14" t="str">
        <f t="shared" si="89"/>
        <v/>
      </c>
      <c r="S930" t="str">
        <f>IF(OR(_xlfn.NUMBERVALUE(E930)&gt;='Báo cáo'!$C$6,_xlfn.NUMBERVALUE(I930)&gt;='Báo cáo'!$C$6),CONCATENATE(_xlfn.NUMBERVALUE(E930),"/",_xlfn.NUMBERVALUE(I930)),"")</f>
        <v/>
      </c>
      <c r="T930" t="str">
        <f>IF(Q930="Vắng","",IF(M930&lt;='Báo cáo'!$C$7,M930,""))</f>
        <v/>
      </c>
      <c r="U930" t="str">
        <f ca="1">IF(COUNTIFS(Source!$B$1:$B$1000,'Chi tiết'!B930,Source!$S$1:$S$1000,"Có")=0,"",INDEX(Source!$A$1:$S$1000,MATCH('Chi tiết'!B930,Source!$B$1:$B$1000,0)-1+MATCH("Có",INDIRECT("Source!S"&amp;MATCH('Chi tiết'!B930,Source!$B$1:$B$1000,0)&amp;":S"&amp;MATCH('Chi tiết'!B930,Source!$B$1:$B$1000,0)+COUNTIF(Source!$B$1:$B$1000,'Chi tiết'!B930)),0),1))</f>
        <v/>
      </c>
      <c r="V930" s="2" t="str">
        <f>IF(B928="","",IF(N930&lt;='Báo cáo'!$C$9,N930,""))</f>
        <v/>
      </c>
    </row>
    <row r="931" spans="1:22" x14ac:dyDescent="0.25">
      <c r="A931" t="str">
        <v/>
      </c>
      <c r="B931" t="str">
        <v/>
      </c>
      <c r="C931" s="21" t="str">
        <v/>
      </c>
      <c r="D931" s="21" t="str">
        <v/>
      </c>
      <c r="E931" s="21" t="str">
        <v/>
      </c>
      <c r="F931" s="21" t="str">
        <v/>
      </c>
      <c r="G931" s="21" t="str">
        <v/>
      </c>
      <c r="H931" s="21" t="str">
        <v/>
      </c>
      <c r="I931" s="21" t="str">
        <v/>
      </c>
      <c r="J931" s="21" t="str">
        <v/>
      </c>
      <c r="K931" s="21" t="str">
        <v/>
      </c>
      <c r="L931" s="23" t="str">
        <f t="shared" si="84"/>
        <v/>
      </c>
      <c r="M931" s="24" t="str">
        <f t="shared" si="85"/>
        <v/>
      </c>
      <c r="N931" s="15" t="str">
        <f t="shared" si="86"/>
        <v/>
      </c>
      <c r="O931" s="23" t="str">
        <f t="shared" si="87"/>
        <v/>
      </c>
      <c r="P931" s="23" t="str">
        <f>IF(B931="","",
IF(NOT(ISNUMBER(H931)),"Vắng",
IF(C931=1,IF(INDEX(Source!$A$1:$Q$1000,MATCH('Chi tiết'!B931,Source!$B$1:$B$1000,0),16)&lt;'Báo cáo'!$C$5,"Đi làm","Chốt trễ"),
IF(AND(C931=2,O931="Chốt trễ"),IF(INDEX(Source!$A$1:$Q$1000,MATCH('Chi tiết'!B931,Source!$B$1:$B$1000,0)+1,16)&lt;'Báo cáo'!$C$5,"Đi làm","Chốt trễ"),
IF(AND(C931=12,O931="Đi làm"),IF(INDEX(Source!$A$1:$Q$1000,MATCH('Chi tiết'!B931,Source!$B$1:$B$1000,0)+COUNTIFS(Source!$B$1:$B$1000,B931,Source!$Q$1:$Q$1000,"Sáng"),16)&lt;'Báo cáo'!$C$5,"Đi làm","Chốt trễ"),IF(O931="Chốt trễ",IF(INDEX(Source!$A$1:$Q$1000,MATCH('Chi tiết'!B931,Source!$B$1:$B$1000,0)+1,16)&lt;'Báo cáo'!$C$5,"Đi làm","Chốt trễ"),IF(INDEX(Source!$A$1:$Q$1000,MATCH('Chi tiết'!B931,Source!$B$1:$B$1000,0)+COUNTIFS(Source!$B$1:$B$1000,B931,Source!$Q$1:$Q$1000,"Sáng"),16)&lt;'Báo cáo'!$C$5,"Đi làm","Chốt trễ")))))))</f>
        <v/>
      </c>
      <c r="Q931" s="23" t="str">
        <f t="shared" si="88"/>
        <v/>
      </c>
      <c r="R931" s="14" t="str">
        <f t="shared" si="89"/>
        <v/>
      </c>
      <c r="S931" t="str">
        <f>IF(OR(_xlfn.NUMBERVALUE(E931)&gt;='Báo cáo'!$C$6,_xlfn.NUMBERVALUE(I931)&gt;='Báo cáo'!$C$6),CONCATENATE(_xlfn.NUMBERVALUE(E931),"/",_xlfn.NUMBERVALUE(I931)),"")</f>
        <v/>
      </c>
      <c r="T931" t="str">
        <f>IF(Q931="Vắng","",IF(M931&lt;='Báo cáo'!$C$7,M931,""))</f>
        <v/>
      </c>
      <c r="U931" t="str">
        <f ca="1">IF(COUNTIFS(Source!$B$1:$B$1000,'Chi tiết'!B931,Source!$S$1:$S$1000,"Có")=0,"",INDEX(Source!$A$1:$S$1000,MATCH('Chi tiết'!B931,Source!$B$1:$B$1000,0)-1+MATCH("Có",INDIRECT("Source!S"&amp;MATCH('Chi tiết'!B931,Source!$B$1:$B$1000,0)&amp;":S"&amp;MATCH('Chi tiết'!B931,Source!$B$1:$B$1000,0)+COUNTIF(Source!$B$1:$B$1000,'Chi tiết'!B931)),0),1))</f>
        <v/>
      </c>
      <c r="V931" s="2" t="str">
        <f>IF(B929="","",IF(N931&lt;='Báo cáo'!$C$9,N931,""))</f>
        <v/>
      </c>
    </row>
    <row r="932" spans="1:22" x14ac:dyDescent="0.25">
      <c r="A932" t="str">
        <v/>
      </c>
      <c r="B932" t="str">
        <v/>
      </c>
      <c r="C932" s="21" t="str">
        <v/>
      </c>
      <c r="D932" s="21" t="str">
        <v/>
      </c>
      <c r="E932" s="21" t="str">
        <v/>
      </c>
      <c r="F932" s="21" t="str">
        <v/>
      </c>
      <c r="G932" s="21" t="str">
        <v/>
      </c>
      <c r="H932" s="21" t="str">
        <v/>
      </c>
      <c r="I932" s="21" t="str">
        <v/>
      </c>
      <c r="J932" s="21" t="str">
        <v/>
      </c>
      <c r="K932" s="21" t="str">
        <v/>
      </c>
      <c r="L932" s="23" t="str">
        <f t="shared" si="84"/>
        <v/>
      </c>
      <c r="M932" s="24" t="str">
        <f t="shared" si="85"/>
        <v/>
      </c>
      <c r="N932" s="15" t="str">
        <f t="shared" si="86"/>
        <v/>
      </c>
      <c r="O932" s="23" t="str">
        <f t="shared" si="87"/>
        <v/>
      </c>
      <c r="P932" s="23" t="str">
        <f>IF(B932="","",
IF(NOT(ISNUMBER(H932)),"Vắng",
IF(C932=1,IF(INDEX(Source!$A$1:$Q$1000,MATCH('Chi tiết'!B932,Source!$B$1:$B$1000,0),16)&lt;'Báo cáo'!$C$5,"Đi làm","Chốt trễ"),
IF(AND(C932=2,O932="Chốt trễ"),IF(INDEX(Source!$A$1:$Q$1000,MATCH('Chi tiết'!B932,Source!$B$1:$B$1000,0)+1,16)&lt;'Báo cáo'!$C$5,"Đi làm","Chốt trễ"),
IF(AND(C932=12,O932="Đi làm"),IF(INDEX(Source!$A$1:$Q$1000,MATCH('Chi tiết'!B932,Source!$B$1:$B$1000,0)+COUNTIFS(Source!$B$1:$B$1000,B932,Source!$Q$1:$Q$1000,"Sáng"),16)&lt;'Báo cáo'!$C$5,"Đi làm","Chốt trễ"),IF(O932="Chốt trễ",IF(INDEX(Source!$A$1:$Q$1000,MATCH('Chi tiết'!B932,Source!$B$1:$B$1000,0)+1,16)&lt;'Báo cáo'!$C$5,"Đi làm","Chốt trễ"),IF(INDEX(Source!$A$1:$Q$1000,MATCH('Chi tiết'!B932,Source!$B$1:$B$1000,0)+COUNTIFS(Source!$B$1:$B$1000,B932,Source!$Q$1:$Q$1000,"Sáng"),16)&lt;'Báo cáo'!$C$5,"Đi làm","Chốt trễ")))))))</f>
        <v/>
      </c>
      <c r="Q932" s="23" t="str">
        <f t="shared" si="88"/>
        <v/>
      </c>
      <c r="R932" s="14" t="str">
        <f t="shared" si="89"/>
        <v/>
      </c>
      <c r="S932" t="str">
        <f>IF(OR(_xlfn.NUMBERVALUE(E932)&gt;='Báo cáo'!$C$6,_xlfn.NUMBERVALUE(I932)&gt;='Báo cáo'!$C$6),CONCATENATE(_xlfn.NUMBERVALUE(E932),"/",_xlfn.NUMBERVALUE(I932)),"")</f>
        <v/>
      </c>
      <c r="T932" t="str">
        <f>IF(Q932="Vắng","",IF(M932&lt;='Báo cáo'!$C$7,M932,""))</f>
        <v/>
      </c>
      <c r="U932" t="str">
        <f ca="1">IF(COUNTIFS(Source!$B$1:$B$1000,'Chi tiết'!B932,Source!$S$1:$S$1000,"Có")=0,"",INDEX(Source!$A$1:$S$1000,MATCH('Chi tiết'!B932,Source!$B$1:$B$1000,0)-1+MATCH("Có",INDIRECT("Source!S"&amp;MATCH('Chi tiết'!B932,Source!$B$1:$B$1000,0)&amp;":S"&amp;MATCH('Chi tiết'!B932,Source!$B$1:$B$1000,0)+COUNTIF(Source!$B$1:$B$1000,'Chi tiết'!B932)),0),1))</f>
        <v/>
      </c>
      <c r="V932" s="2" t="str">
        <f>IF(B930="","",IF(N932&lt;='Báo cáo'!$C$9,N932,""))</f>
        <v/>
      </c>
    </row>
    <row r="933" spans="1:22" x14ac:dyDescent="0.25">
      <c r="A933" t="str">
        <v/>
      </c>
      <c r="B933" t="str">
        <v/>
      </c>
      <c r="C933" s="21" t="str">
        <v/>
      </c>
      <c r="D933" s="21" t="str">
        <v/>
      </c>
      <c r="E933" s="21" t="str">
        <v/>
      </c>
      <c r="F933" s="21" t="str">
        <v/>
      </c>
      <c r="G933" s="21" t="str">
        <v/>
      </c>
      <c r="H933" s="21" t="str">
        <v/>
      </c>
      <c r="I933" s="21" t="str">
        <v/>
      </c>
      <c r="J933" s="21" t="str">
        <v/>
      </c>
      <c r="K933" s="21" t="str">
        <v/>
      </c>
      <c r="L933" s="23" t="str">
        <f t="shared" si="84"/>
        <v/>
      </c>
      <c r="M933" s="24" t="str">
        <f t="shared" si="85"/>
        <v/>
      </c>
      <c r="N933" s="15" t="str">
        <f t="shared" si="86"/>
        <v/>
      </c>
      <c r="O933" s="23" t="str">
        <f t="shared" si="87"/>
        <v/>
      </c>
      <c r="P933" s="23" t="str">
        <f>IF(B933="","",
IF(NOT(ISNUMBER(H933)),"Vắng",
IF(C933=1,IF(INDEX(Source!$A$1:$Q$1000,MATCH('Chi tiết'!B933,Source!$B$1:$B$1000,0),16)&lt;'Báo cáo'!$C$5,"Đi làm","Chốt trễ"),
IF(AND(C933=2,O933="Chốt trễ"),IF(INDEX(Source!$A$1:$Q$1000,MATCH('Chi tiết'!B933,Source!$B$1:$B$1000,0)+1,16)&lt;'Báo cáo'!$C$5,"Đi làm","Chốt trễ"),
IF(AND(C933=12,O933="Đi làm"),IF(INDEX(Source!$A$1:$Q$1000,MATCH('Chi tiết'!B933,Source!$B$1:$B$1000,0)+COUNTIFS(Source!$B$1:$B$1000,B933,Source!$Q$1:$Q$1000,"Sáng"),16)&lt;'Báo cáo'!$C$5,"Đi làm","Chốt trễ"),IF(O933="Chốt trễ",IF(INDEX(Source!$A$1:$Q$1000,MATCH('Chi tiết'!B933,Source!$B$1:$B$1000,0)+1,16)&lt;'Báo cáo'!$C$5,"Đi làm","Chốt trễ"),IF(INDEX(Source!$A$1:$Q$1000,MATCH('Chi tiết'!B933,Source!$B$1:$B$1000,0)+COUNTIFS(Source!$B$1:$B$1000,B933,Source!$Q$1:$Q$1000,"Sáng"),16)&lt;'Báo cáo'!$C$5,"Đi làm","Chốt trễ")))))))</f>
        <v/>
      </c>
      <c r="Q933" s="23" t="str">
        <f t="shared" si="88"/>
        <v/>
      </c>
      <c r="R933" s="14" t="str">
        <f t="shared" si="89"/>
        <v/>
      </c>
      <c r="S933" t="str">
        <f>IF(OR(_xlfn.NUMBERVALUE(E933)&gt;='Báo cáo'!$C$6,_xlfn.NUMBERVALUE(I933)&gt;='Báo cáo'!$C$6),CONCATENATE(_xlfn.NUMBERVALUE(E933),"/",_xlfn.NUMBERVALUE(I933)),"")</f>
        <v/>
      </c>
      <c r="T933" t="str">
        <f>IF(Q933="Vắng","",IF(M933&lt;='Báo cáo'!$C$7,M933,""))</f>
        <v/>
      </c>
      <c r="U933" t="str">
        <f ca="1">IF(COUNTIFS(Source!$B$1:$B$1000,'Chi tiết'!B933,Source!$S$1:$S$1000,"Có")=0,"",INDEX(Source!$A$1:$S$1000,MATCH('Chi tiết'!B933,Source!$B$1:$B$1000,0)-1+MATCH("Có",INDIRECT("Source!S"&amp;MATCH('Chi tiết'!B933,Source!$B$1:$B$1000,0)&amp;":S"&amp;MATCH('Chi tiết'!B933,Source!$B$1:$B$1000,0)+COUNTIF(Source!$B$1:$B$1000,'Chi tiết'!B933)),0),1))</f>
        <v/>
      </c>
      <c r="V933" s="2" t="str">
        <f>IF(B931="","",IF(N933&lt;='Báo cáo'!$C$9,N933,""))</f>
        <v/>
      </c>
    </row>
    <row r="934" spans="1:22" x14ac:dyDescent="0.25">
      <c r="A934" t="str">
        <v/>
      </c>
      <c r="B934" t="str">
        <v/>
      </c>
      <c r="C934" s="21" t="str">
        <v/>
      </c>
      <c r="D934" s="21" t="str">
        <v/>
      </c>
      <c r="E934" s="21" t="str">
        <v/>
      </c>
      <c r="F934" s="21" t="str">
        <v/>
      </c>
      <c r="G934" s="21" t="str">
        <v/>
      </c>
      <c r="H934" s="21" t="str">
        <v/>
      </c>
      <c r="I934" s="21" t="str">
        <v/>
      </c>
      <c r="J934" s="21" t="str">
        <v/>
      </c>
      <c r="K934" s="21" t="str">
        <v/>
      </c>
      <c r="L934" s="23" t="str">
        <f t="shared" si="84"/>
        <v/>
      </c>
      <c r="M934" s="24" t="str">
        <f t="shared" si="85"/>
        <v/>
      </c>
      <c r="N934" s="15" t="str">
        <f t="shared" si="86"/>
        <v/>
      </c>
      <c r="O934" s="23" t="str">
        <f t="shared" si="87"/>
        <v/>
      </c>
      <c r="P934" s="23" t="str">
        <f>IF(B934="","",
IF(NOT(ISNUMBER(H934)),"Vắng",
IF(C934=1,IF(INDEX(Source!$A$1:$Q$1000,MATCH('Chi tiết'!B934,Source!$B$1:$B$1000,0),16)&lt;'Báo cáo'!$C$5,"Đi làm","Chốt trễ"),
IF(AND(C934=2,O934="Chốt trễ"),IF(INDEX(Source!$A$1:$Q$1000,MATCH('Chi tiết'!B934,Source!$B$1:$B$1000,0)+1,16)&lt;'Báo cáo'!$C$5,"Đi làm","Chốt trễ"),
IF(AND(C934=12,O934="Đi làm"),IF(INDEX(Source!$A$1:$Q$1000,MATCH('Chi tiết'!B934,Source!$B$1:$B$1000,0)+COUNTIFS(Source!$B$1:$B$1000,B934,Source!$Q$1:$Q$1000,"Sáng"),16)&lt;'Báo cáo'!$C$5,"Đi làm","Chốt trễ"),IF(O934="Chốt trễ",IF(INDEX(Source!$A$1:$Q$1000,MATCH('Chi tiết'!B934,Source!$B$1:$B$1000,0)+1,16)&lt;'Báo cáo'!$C$5,"Đi làm","Chốt trễ"),IF(INDEX(Source!$A$1:$Q$1000,MATCH('Chi tiết'!B934,Source!$B$1:$B$1000,0)+COUNTIFS(Source!$B$1:$B$1000,B934,Source!$Q$1:$Q$1000,"Sáng"),16)&lt;'Báo cáo'!$C$5,"Đi làm","Chốt trễ")))))))</f>
        <v/>
      </c>
      <c r="Q934" s="23" t="str">
        <f t="shared" si="88"/>
        <v/>
      </c>
      <c r="R934" s="14" t="str">
        <f t="shared" si="89"/>
        <v/>
      </c>
      <c r="S934" t="str">
        <f>IF(OR(_xlfn.NUMBERVALUE(E934)&gt;='Báo cáo'!$C$6,_xlfn.NUMBERVALUE(I934)&gt;='Báo cáo'!$C$6),CONCATENATE(_xlfn.NUMBERVALUE(E934),"/",_xlfn.NUMBERVALUE(I934)),"")</f>
        <v/>
      </c>
      <c r="T934" t="str">
        <f>IF(Q934="Vắng","",IF(M934&lt;='Báo cáo'!$C$7,M934,""))</f>
        <v/>
      </c>
      <c r="U934" t="str">
        <f ca="1">IF(COUNTIFS(Source!$B$1:$B$1000,'Chi tiết'!B934,Source!$S$1:$S$1000,"Có")=0,"",INDEX(Source!$A$1:$S$1000,MATCH('Chi tiết'!B934,Source!$B$1:$B$1000,0)-1+MATCH("Có",INDIRECT("Source!S"&amp;MATCH('Chi tiết'!B934,Source!$B$1:$B$1000,0)&amp;":S"&amp;MATCH('Chi tiết'!B934,Source!$B$1:$B$1000,0)+COUNTIF(Source!$B$1:$B$1000,'Chi tiết'!B934)),0),1))</f>
        <v/>
      </c>
      <c r="V934" s="2" t="str">
        <f>IF(B932="","",IF(N934&lt;='Báo cáo'!$C$9,N934,""))</f>
        <v/>
      </c>
    </row>
    <row r="935" spans="1:22" x14ac:dyDescent="0.25">
      <c r="A935" t="str">
        <v/>
      </c>
      <c r="B935" t="str">
        <v/>
      </c>
      <c r="C935" s="21" t="str">
        <v/>
      </c>
      <c r="D935" s="21" t="str">
        <v/>
      </c>
      <c r="E935" s="21" t="str">
        <v/>
      </c>
      <c r="F935" s="21" t="str">
        <v/>
      </c>
      <c r="G935" s="21" t="str">
        <v/>
      </c>
      <c r="H935" s="21" t="str">
        <v/>
      </c>
      <c r="I935" s="21" t="str">
        <v/>
      </c>
      <c r="J935" s="21" t="str">
        <v/>
      </c>
      <c r="K935" s="21" t="str">
        <v/>
      </c>
      <c r="L935" s="23" t="str">
        <f t="shared" si="84"/>
        <v/>
      </c>
      <c r="M935" s="24" t="str">
        <f t="shared" si="85"/>
        <v/>
      </c>
      <c r="N935" s="15" t="str">
        <f t="shared" si="86"/>
        <v/>
      </c>
      <c r="O935" s="23" t="str">
        <f t="shared" si="87"/>
        <v/>
      </c>
      <c r="P935" s="23" t="str">
        <f>IF(B935="","",
IF(NOT(ISNUMBER(H935)),"Vắng",
IF(C935=1,IF(INDEX(Source!$A$1:$Q$1000,MATCH('Chi tiết'!B935,Source!$B$1:$B$1000,0),16)&lt;'Báo cáo'!$C$5,"Đi làm","Chốt trễ"),
IF(AND(C935=2,O935="Chốt trễ"),IF(INDEX(Source!$A$1:$Q$1000,MATCH('Chi tiết'!B935,Source!$B$1:$B$1000,0)+1,16)&lt;'Báo cáo'!$C$5,"Đi làm","Chốt trễ"),
IF(AND(C935=12,O935="Đi làm"),IF(INDEX(Source!$A$1:$Q$1000,MATCH('Chi tiết'!B935,Source!$B$1:$B$1000,0)+COUNTIFS(Source!$B$1:$B$1000,B935,Source!$Q$1:$Q$1000,"Sáng"),16)&lt;'Báo cáo'!$C$5,"Đi làm","Chốt trễ"),IF(O935="Chốt trễ",IF(INDEX(Source!$A$1:$Q$1000,MATCH('Chi tiết'!B935,Source!$B$1:$B$1000,0)+1,16)&lt;'Báo cáo'!$C$5,"Đi làm","Chốt trễ"),IF(INDEX(Source!$A$1:$Q$1000,MATCH('Chi tiết'!B935,Source!$B$1:$B$1000,0)+COUNTIFS(Source!$B$1:$B$1000,B935,Source!$Q$1:$Q$1000,"Sáng"),16)&lt;'Báo cáo'!$C$5,"Đi làm","Chốt trễ")))))))</f>
        <v/>
      </c>
      <c r="Q935" s="23" t="str">
        <f t="shared" si="88"/>
        <v/>
      </c>
      <c r="R935" s="14" t="str">
        <f t="shared" si="89"/>
        <v/>
      </c>
      <c r="S935" t="str">
        <f>IF(OR(_xlfn.NUMBERVALUE(E935)&gt;='Báo cáo'!$C$6,_xlfn.NUMBERVALUE(I935)&gt;='Báo cáo'!$C$6),CONCATENATE(_xlfn.NUMBERVALUE(E935),"/",_xlfn.NUMBERVALUE(I935)),"")</f>
        <v/>
      </c>
      <c r="T935" t="str">
        <f>IF(Q935="Vắng","",IF(M935&lt;='Báo cáo'!$C$7,M935,""))</f>
        <v/>
      </c>
      <c r="U935" t="str">
        <f ca="1">IF(COUNTIFS(Source!$B$1:$B$1000,'Chi tiết'!B935,Source!$S$1:$S$1000,"Có")=0,"",INDEX(Source!$A$1:$S$1000,MATCH('Chi tiết'!B935,Source!$B$1:$B$1000,0)-1+MATCH("Có",INDIRECT("Source!S"&amp;MATCH('Chi tiết'!B935,Source!$B$1:$B$1000,0)&amp;":S"&amp;MATCH('Chi tiết'!B935,Source!$B$1:$B$1000,0)+COUNTIF(Source!$B$1:$B$1000,'Chi tiết'!B935)),0),1))</f>
        <v/>
      </c>
      <c r="V935" s="2" t="str">
        <f>IF(B933="","",IF(N935&lt;='Báo cáo'!$C$9,N935,""))</f>
        <v/>
      </c>
    </row>
    <row r="936" spans="1:22" x14ac:dyDescent="0.25">
      <c r="A936" t="str">
        <v/>
      </c>
      <c r="B936" t="str">
        <v/>
      </c>
      <c r="C936" s="21" t="str">
        <v/>
      </c>
      <c r="D936" s="21" t="str">
        <v/>
      </c>
      <c r="E936" s="21" t="str">
        <v/>
      </c>
      <c r="F936" s="21" t="str">
        <v/>
      </c>
      <c r="G936" s="21" t="str">
        <v/>
      </c>
      <c r="H936" s="21" t="str">
        <v/>
      </c>
      <c r="I936" s="21" t="str">
        <v/>
      </c>
      <c r="J936" s="21" t="str">
        <v/>
      </c>
      <c r="K936" s="21" t="str">
        <v/>
      </c>
      <c r="L936" s="23" t="str">
        <f t="shared" si="84"/>
        <v/>
      </c>
      <c r="M936" s="24" t="str">
        <f t="shared" si="85"/>
        <v/>
      </c>
      <c r="N936" s="15" t="str">
        <f t="shared" si="86"/>
        <v/>
      </c>
      <c r="O936" s="23" t="str">
        <f t="shared" si="87"/>
        <v/>
      </c>
      <c r="P936" s="23" t="str">
        <f>IF(B936="","",
IF(NOT(ISNUMBER(H936)),"Vắng",
IF(C936=1,IF(INDEX(Source!$A$1:$Q$1000,MATCH('Chi tiết'!B936,Source!$B$1:$B$1000,0),16)&lt;'Báo cáo'!$C$5,"Đi làm","Chốt trễ"),
IF(AND(C936=2,O936="Chốt trễ"),IF(INDEX(Source!$A$1:$Q$1000,MATCH('Chi tiết'!B936,Source!$B$1:$B$1000,0)+1,16)&lt;'Báo cáo'!$C$5,"Đi làm","Chốt trễ"),
IF(AND(C936=12,O936="Đi làm"),IF(INDEX(Source!$A$1:$Q$1000,MATCH('Chi tiết'!B936,Source!$B$1:$B$1000,0)+COUNTIFS(Source!$B$1:$B$1000,B936,Source!$Q$1:$Q$1000,"Sáng"),16)&lt;'Báo cáo'!$C$5,"Đi làm","Chốt trễ"),IF(O936="Chốt trễ",IF(INDEX(Source!$A$1:$Q$1000,MATCH('Chi tiết'!B936,Source!$B$1:$B$1000,0)+1,16)&lt;'Báo cáo'!$C$5,"Đi làm","Chốt trễ"),IF(INDEX(Source!$A$1:$Q$1000,MATCH('Chi tiết'!B936,Source!$B$1:$B$1000,0)+COUNTIFS(Source!$B$1:$B$1000,B936,Source!$Q$1:$Q$1000,"Sáng"),16)&lt;'Báo cáo'!$C$5,"Đi làm","Chốt trễ")))))))</f>
        <v/>
      </c>
      <c r="Q936" s="23" t="str">
        <f t="shared" si="88"/>
        <v/>
      </c>
      <c r="R936" s="14" t="str">
        <f t="shared" si="89"/>
        <v/>
      </c>
      <c r="S936" t="str">
        <f>IF(OR(_xlfn.NUMBERVALUE(E936)&gt;='Báo cáo'!$C$6,_xlfn.NUMBERVALUE(I936)&gt;='Báo cáo'!$C$6),CONCATENATE(_xlfn.NUMBERVALUE(E936),"/",_xlfn.NUMBERVALUE(I936)),"")</f>
        <v/>
      </c>
      <c r="T936" t="str">
        <f>IF(Q936="Vắng","",IF(M936&lt;='Báo cáo'!$C$7,M936,""))</f>
        <v/>
      </c>
      <c r="U936" t="str">
        <f ca="1">IF(COUNTIFS(Source!$B$1:$B$1000,'Chi tiết'!B936,Source!$S$1:$S$1000,"Có")=0,"",INDEX(Source!$A$1:$S$1000,MATCH('Chi tiết'!B936,Source!$B$1:$B$1000,0)-1+MATCH("Có",INDIRECT("Source!S"&amp;MATCH('Chi tiết'!B936,Source!$B$1:$B$1000,0)&amp;":S"&amp;MATCH('Chi tiết'!B936,Source!$B$1:$B$1000,0)+COUNTIF(Source!$B$1:$B$1000,'Chi tiết'!B936)),0),1))</f>
        <v/>
      </c>
      <c r="V936" s="2" t="str">
        <f>IF(B934="","",IF(N936&lt;='Báo cáo'!$C$9,N936,""))</f>
        <v/>
      </c>
    </row>
    <row r="937" spans="1:22" x14ac:dyDescent="0.25">
      <c r="A937" t="str">
        <v/>
      </c>
      <c r="B937" t="str">
        <v/>
      </c>
      <c r="C937" s="21" t="str">
        <v/>
      </c>
      <c r="D937" s="21" t="str">
        <v/>
      </c>
      <c r="E937" s="21" t="str">
        <v/>
      </c>
      <c r="F937" s="21" t="str">
        <v/>
      </c>
      <c r="G937" s="21" t="str">
        <v/>
      </c>
      <c r="H937" s="21" t="str">
        <v/>
      </c>
      <c r="I937" s="21" t="str">
        <v/>
      </c>
      <c r="J937" s="21" t="str">
        <v/>
      </c>
      <c r="K937" s="21" t="str">
        <v/>
      </c>
      <c r="L937" s="23" t="str">
        <f t="shared" si="84"/>
        <v/>
      </c>
      <c r="M937" s="24" t="str">
        <f t="shared" si="85"/>
        <v/>
      </c>
      <c r="N937" s="15" t="str">
        <f t="shared" si="86"/>
        <v/>
      </c>
      <c r="O937" s="23" t="str">
        <f t="shared" si="87"/>
        <v/>
      </c>
      <c r="P937" s="23" t="str">
        <f>IF(B937="","",
IF(NOT(ISNUMBER(H937)),"Vắng",
IF(C937=1,IF(INDEX(Source!$A$1:$Q$1000,MATCH('Chi tiết'!B937,Source!$B$1:$B$1000,0),16)&lt;'Báo cáo'!$C$5,"Đi làm","Chốt trễ"),
IF(AND(C937=2,O937="Chốt trễ"),IF(INDEX(Source!$A$1:$Q$1000,MATCH('Chi tiết'!B937,Source!$B$1:$B$1000,0)+1,16)&lt;'Báo cáo'!$C$5,"Đi làm","Chốt trễ"),
IF(AND(C937=12,O937="Đi làm"),IF(INDEX(Source!$A$1:$Q$1000,MATCH('Chi tiết'!B937,Source!$B$1:$B$1000,0)+COUNTIFS(Source!$B$1:$B$1000,B937,Source!$Q$1:$Q$1000,"Sáng"),16)&lt;'Báo cáo'!$C$5,"Đi làm","Chốt trễ"),IF(O937="Chốt trễ",IF(INDEX(Source!$A$1:$Q$1000,MATCH('Chi tiết'!B937,Source!$B$1:$B$1000,0)+1,16)&lt;'Báo cáo'!$C$5,"Đi làm","Chốt trễ"),IF(INDEX(Source!$A$1:$Q$1000,MATCH('Chi tiết'!B937,Source!$B$1:$B$1000,0)+COUNTIFS(Source!$B$1:$B$1000,B937,Source!$Q$1:$Q$1000,"Sáng"),16)&lt;'Báo cáo'!$C$5,"Đi làm","Chốt trễ")))))))</f>
        <v/>
      </c>
      <c r="Q937" s="23" t="str">
        <f t="shared" si="88"/>
        <v/>
      </c>
      <c r="R937" s="14" t="str">
        <f t="shared" si="89"/>
        <v/>
      </c>
      <c r="S937" t="str">
        <f>IF(OR(_xlfn.NUMBERVALUE(E937)&gt;='Báo cáo'!$C$6,_xlfn.NUMBERVALUE(I937)&gt;='Báo cáo'!$C$6),CONCATENATE(_xlfn.NUMBERVALUE(E937),"/",_xlfn.NUMBERVALUE(I937)),"")</f>
        <v/>
      </c>
      <c r="T937" t="str">
        <f>IF(Q937="Vắng","",IF(M937&lt;='Báo cáo'!$C$7,M937,""))</f>
        <v/>
      </c>
      <c r="U937" t="str">
        <f ca="1">IF(COUNTIFS(Source!$B$1:$B$1000,'Chi tiết'!B937,Source!$S$1:$S$1000,"Có")=0,"",INDEX(Source!$A$1:$S$1000,MATCH('Chi tiết'!B937,Source!$B$1:$B$1000,0)-1+MATCH("Có",INDIRECT("Source!S"&amp;MATCH('Chi tiết'!B937,Source!$B$1:$B$1000,0)&amp;":S"&amp;MATCH('Chi tiết'!B937,Source!$B$1:$B$1000,0)+COUNTIF(Source!$B$1:$B$1000,'Chi tiết'!B937)),0),1))</f>
        <v/>
      </c>
      <c r="V937" s="2" t="str">
        <f>IF(B935="","",IF(N937&lt;='Báo cáo'!$C$9,N937,""))</f>
        <v/>
      </c>
    </row>
    <row r="938" spans="1:22" x14ac:dyDescent="0.25">
      <c r="A938" t="str">
        <v/>
      </c>
      <c r="B938" t="str">
        <v/>
      </c>
      <c r="C938" s="21" t="str">
        <v/>
      </c>
      <c r="D938" s="21" t="str">
        <v/>
      </c>
      <c r="E938" s="21" t="str">
        <v/>
      </c>
      <c r="F938" s="21" t="str">
        <v/>
      </c>
      <c r="G938" s="21" t="str">
        <v/>
      </c>
      <c r="H938" s="21" t="str">
        <v/>
      </c>
      <c r="I938" s="21" t="str">
        <v/>
      </c>
      <c r="J938" s="21" t="str">
        <v/>
      </c>
      <c r="K938" s="21" t="str">
        <v/>
      </c>
      <c r="L938" s="23" t="str">
        <f t="shared" si="84"/>
        <v/>
      </c>
      <c r="M938" s="24" t="str">
        <f t="shared" si="85"/>
        <v/>
      </c>
      <c r="N938" s="15" t="str">
        <f t="shared" si="86"/>
        <v/>
      </c>
      <c r="O938" s="23" t="str">
        <f t="shared" si="87"/>
        <v/>
      </c>
      <c r="P938" s="23" t="str">
        <f>IF(B938="","",
IF(NOT(ISNUMBER(H938)),"Vắng",
IF(C938=1,IF(INDEX(Source!$A$1:$Q$1000,MATCH('Chi tiết'!B938,Source!$B$1:$B$1000,0),16)&lt;'Báo cáo'!$C$5,"Đi làm","Chốt trễ"),
IF(AND(C938=2,O938="Chốt trễ"),IF(INDEX(Source!$A$1:$Q$1000,MATCH('Chi tiết'!B938,Source!$B$1:$B$1000,0)+1,16)&lt;'Báo cáo'!$C$5,"Đi làm","Chốt trễ"),
IF(AND(C938=12,O938="Đi làm"),IF(INDEX(Source!$A$1:$Q$1000,MATCH('Chi tiết'!B938,Source!$B$1:$B$1000,0)+COUNTIFS(Source!$B$1:$B$1000,B938,Source!$Q$1:$Q$1000,"Sáng"),16)&lt;'Báo cáo'!$C$5,"Đi làm","Chốt trễ"),IF(O938="Chốt trễ",IF(INDEX(Source!$A$1:$Q$1000,MATCH('Chi tiết'!B938,Source!$B$1:$B$1000,0)+1,16)&lt;'Báo cáo'!$C$5,"Đi làm","Chốt trễ"),IF(INDEX(Source!$A$1:$Q$1000,MATCH('Chi tiết'!B938,Source!$B$1:$B$1000,0)+COUNTIFS(Source!$B$1:$B$1000,B938,Source!$Q$1:$Q$1000,"Sáng"),16)&lt;'Báo cáo'!$C$5,"Đi làm","Chốt trễ")))))))</f>
        <v/>
      </c>
      <c r="Q938" s="23" t="str">
        <f t="shared" si="88"/>
        <v/>
      </c>
      <c r="R938" s="14" t="str">
        <f t="shared" si="89"/>
        <v/>
      </c>
      <c r="S938" t="str">
        <f>IF(OR(_xlfn.NUMBERVALUE(E938)&gt;='Báo cáo'!$C$6,_xlfn.NUMBERVALUE(I938)&gt;='Báo cáo'!$C$6),CONCATENATE(_xlfn.NUMBERVALUE(E938),"/",_xlfn.NUMBERVALUE(I938)),"")</f>
        <v/>
      </c>
      <c r="T938" t="str">
        <f>IF(Q938="Vắng","",IF(M938&lt;='Báo cáo'!$C$7,M938,""))</f>
        <v/>
      </c>
      <c r="U938" t="str">
        <f ca="1">IF(COUNTIFS(Source!$B$1:$B$1000,'Chi tiết'!B938,Source!$S$1:$S$1000,"Có")=0,"",INDEX(Source!$A$1:$S$1000,MATCH('Chi tiết'!B938,Source!$B$1:$B$1000,0)-1+MATCH("Có",INDIRECT("Source!S"&amp;MATCH('Chi tiết'!B938,Source!$B$1:$B$1000,0)&amp;":S"&amp;MATCH('Chi tiết'!B938,Source!$B$1:$B$1000,0)+COUNTIF(Source!$B$1:$B$1000,'Chi tiết'!B938)),0),1))</f>
        <v/>
      </c>
      <c r="V938" s="2" t="str">
        <f>IF(B936="","",IF(N938&lt;='Báo cáo'!$C$9,N938,""))</f>
        <v/>
      </c>
    </row>
    <row r="939" spans="1:22" x14ac:dyDescent="0.25">
      <c r="A939" t="str">
        <v/>
      </c>
      <c r="B939" t="str">
        <v/>
      </c>
      <c r="C939" s="21" t="str">
        <v/>
      </c>
      <c r="D939" s="21" t="str">
        <v/>
      </c>
      <c r="E939" s="21" t="str">
        <v/>
      </c>
      <c r="F939" s="21" t="str">
        <v/>
      </c>
      <c r="G939" s="21" t="str">
        <v/>
      </c>
      <c r="H939" s="21" t="str">
        <v/>
      </c>
      <c r="I939" s="21" t="str">
        <v/>
      </c>
      <c r="J939" s="21" t="str">
        <v/>
      </c>
      <c r="K939" s="21" t="str">
        <v/>
      </c>
      <c r="L939" s="23" t="str">
        <f t="shared" si="84"/>
        <v/>
      </c>
      <c r="M939" s="24" t="str">
        <f t="shared" si="85"/>
        <v/>
      </c>
      <c r="N939" s="15" t="str">
        <f t="shared" si="86"/>
        <v/>
      </c>
      <c r="O939" s="23" t="str">
        <f t="shared" si="87"/>
        <v/>
      </c>
      <c r="P939" s="23" t="str">
        <f>IF(B939="","",
IF(NOT(ISNUMBER(H939)),"Vắng",
IF(C939=1,IF(INDEX(Source!$A$1:$Q$1000,MATCH('Chi tiết'!B939,Source!$B$1:$B$1000,0),16)&lt;'Báo cáo'!$C$5,"Đi làm","Chốt trễ"),
IF(AND(C939=2,O939="Chốt trễ"),IF(INDEX(Source!$A$1:$Q$1000,MATCH('Chi tiết'!B939,Source!$B$1:$B$1000,0)+1,16)&lt;'Báo cáo'!$C$5,"Đi làm","Chốt trễ"),
IF(AND(C939=12,O939="Đi làm"),IF(INDEX(Source!$A$1:$Q$1000,MATCH('Chi tiết'!B939,Source!$B$1:$B$1000,0)+COUNTIFS(Source!$B$1:$B$1000,B939,Source!$Q$1:$Q$1000,"Sáng"),16)&lt;'Báo cáo'!$C$5,"Đi làm","Chốt trễ"),IF(O939="Chốt trễ",IF(INDEX(Source!$A$1:$Q$1000,MATCH('Chi tiết'!B939,Source!$B$1:$B$1000,0)+1,16)&lt;'Báo cáo'!$C$5,"Đi làm","Chốt trễ"),IF(INDEX(Source!$A$1:$Q$1000,MATCH('Chi tiết'!B939,Source!$B$1:$B$1000,0)+COUNTIFS(Source!$B$1:$B$1000,B939,Source!$Q$1:$Q$1000,"Sáng"),16)&lt;'Báo cáo'!$C$5,"Đi làm","Chốt trễ")))))))</f>
        <v/>
      </c>
      <c r="Q939" s="23" t="str">
        <f t="shared" si="88"/>
        <v/>
      </c>
      <c r="R939" s="14" t="str">
        <f t="shared" si="89"/>
        <v/>
      </c>
      <c r="S939" t="str">
        <f>IF(OR(_xlfn.NUMBERVALUE(E939)&gt;='Báo cáo'!$C$6,_xlfn.NUMBERVALUE(I939)&gt;='Báo cáo'!$C$6),CONCATENATE(_xlfn.NUMBERVALUE(E939),"/",_xlfn.NUMBERVALUE(I939)),"")</f>
        <v/>
      </c>
      <c r="T939" t="str">
        <f>IF(Q939="Vắng","",IF(M939&lt;='Báo cáo'!$C$7,M939,""))</f>
        <v/>
      </c>
      <c r="U939" t="str">
        <f ca="1">IF(COUNTIFS(Source!$B$1:$B$1000,'Chi tiết'!B939,Source!$S$1:$S$1000,"Có")=0,"",INDEX(Source!$A$1:$S$1000,MATCH('Chi tiết'!B939,Source!$B$1:$B$1000,0)-1+MATCH("Có",INDIRECT("Source!S"&amp;MATCH('Chi tiết'!B939,Source!$B$1:$B$1000,0)&amp;":S"&amp;MATCH('Chi tiết'!B939,Source!$B$1:$B$1000,0)+COUNTIF(Source!$B$1:$B$1000,'Chi tiết'!B939)),0),1))</f>
        <v/>
      </c>
      <c r="V939" s="2" t="str">
        <f>IF(B937="","",IF(N939&lt;='Báo cáo'!$C$9,N939,""))</f>
        <v/>
      </c>
    </row>
    <row r="940" spans="1:22" x14ac:dyDescent="0.25">
      <c r="A940" t="str">
        <v/>
      </c>
      <c r="B940" t="str">
        <v/>
      </c>
      <c r="C940" s="21" t="str">
        <v/>
      </c>
      <c r="D940" s="21" t="str">
        <v/>
      </c>
      <c r="E940" s="21" t="str">
        <v/>
      </c>
      <c r="F940" s="21" t="str">
        <v/>
      </c>
      <c r="G940" s="21" t="str">
        <v/>
      </c>
      <c r="H940" s="21" t="str">
        <v/>
      </c>
      <c r="I940" s="21" t="str">
        <v/>
      </c>
      <c r="J940" s="21" t="str">
        <v/>
      </c>
      <c r="K940" s="21" t="str">
        <v/>
      </c>
      <c r="L940" s="23" t="str">
        <f t="shared" si="84"/>
        <v/>
      </c>
      <c r="M940" s="24" t="str">
        <f t="shared" si="85"/>
        <v/>
      </c>
      <c r="N940" s="15" t="str">
        <f t="shared" si="86"/>
        <v/>
      </c>
      <c r="O940" s="23" t="str">
        <f t="shared" si="87"/>
        <v/>
      </c>
      <c r="P940" s="23" t="str">
        <f>IF(B940="","",
IF(NOT(ISNUMBER(H940)),"Vắng",
IF(C940=1,IF(INDEX(Source!$A$1:$Q$1000,MATCH('Chi tiết'!B940,Source!$B$1:$B$1000,0),16)&lt;'Báo cáo'!$C$5,"Đi làm","Chốt trễ"),
IF(AND(C940=2,O940="Chốt trễ"),IF(INDEX(Source!$A$1:$Q$1000,MATCH('Chi tiết'!B940,Source!$B$1:$B$1000,0)+1,16)&lt;'Báo cáo'!$C$5,"Đi làm","Chốt trễ"),
IF(AND(C940=12,O940="Đi làm"),IF(INDEX(Source!$A$1:$Q$1000,MATCH('Chi tiết'!B940,Source!$B$1:$B$1000,0)+COUNTIFS(Source!$B$1:$B$1000,B940,Source!$Q$1:$Q$1000,"Sáng"),16)&lt;'Báo cáo'!$C$5,"Đi làm","Chốt trễ"),IF(O940="Chốt trễ",IF(INDEX(Source!$A$1:$Q$1000,MATCH('Chi tiết'!B940,Source!$B$1:$B$1000,0)+1,16)&lt;'Báo cáo'!$C$5,"Đi làm","Chốt trễ"),IF(INDEX(Source!$A$1:$Q$1000,MATCH('Chi tiết'!B940,Source!$B$1:$B$1000,0)+COUNTIFS(Source!$B$1:$B$1000,B940,Source!$Q$1:$Q$1000,"Sáng"),16)&lt;'Báo cáo'!$C$5,"Đi làm","Chốt trễ")))))))</f>
        <v/>
      </c>
      <c r="Q940" s="23" t="str">
        <f t="shared" si="88"/>
        <v/>
      </c>
      <c r="R940" s="14" t="str">
        <f t="shared" si="89"/>
        <v/>
      </c>
      <c r="S940" t="str">
        <f>IF(OR(_xlfn.NUMBERVALUE(E940)&gt;='Báo cáo'!$C$6,_xlfn.NUMBERVALUE(I940)&gt;='Báo cáo'!$C$6),CONCATENATE(_xlfn.NUMBERVALUE(E940),"/",_xlfn.NUMBERVALUE(I940)),"")</f>
        <v/>
      </c>
      <c r="T940" t="str">
        <f>IF(Q940="Vắng","",IF(M940&lt;='Báo cáo'!$C$7,M940,""))</f>
        <v/>
      </c>
      <c r="U940" t="str">
        <f ca="1">IF(COUNTIFS(Source!$B$1:$B$1000,'Chi tiết'!B940,Source!$S$1:$S$1000,"Có")=0,"",INDEX(Source!$A$1:$S$1000,MATCH('Chi tiết'!B940,Source!$B$1:$B$1000,0)-1+MATCH("Có",INDIRECT("Source!S"&amp;MATCH('Chi tiết'!B940,Source!$B$1:$B$1000,0)&amp;":S"&amp;MATCH('Chi tiết'!B940,Source!$B$1:$B$1000,0)+COUNTIF(Source!$B$1:$B$1000,'Chi tiết'!B940)),0),1))</f>
        <v/>
      </c>
      <c r="V940" s="2" t="str">
        <f>IF(B938="","",IF(N940&lt;='Báo cáo'!$C$9,N940,""))</f>
        <v/>
      </c>
    </row>
    <row r="941" spans="1:22" x14ac:dyDescent="0.25">
      <c r="A941" t="str">
        <v/>
      </c>
      <c r="B941" t="str">
        <v/>
      </c>
      <c r="C941" s="21" t="str">
        <v/>
      </c>
      <c r="D941" s="21" t="str">
        <v/>
      </c>
      <c r="E941" s="21" t="str">
        <v/>
      </c>
      <c r="F941" s="21" t="str">
        <v/>
      </c>
      <c r="G941" s="21" t="str">
        <v/>
      </c>
      <c r="H941" s="21" t="str">
        <v/>
      </c>
      <c r="I941" s="21" t="str">
        <v/>
      </c>
      <c r="J941" s="21" t="str">
        <v/>
      </c>
      <c r="K941" s="21" t="str">
        <v/>
      </c>
      <c r="L941" s="23" t="str">
        <f t="shared" si="84"/>
        <v/>
      </c>
      <c r="M941" s="24" t="str">
        <f t="shared" si="85"/>
        <v/>
      </c>
      <c r="N941" s="15" t="str">
        <f t="shared" si="86"/>
        <v/>
      </c>
      <c r="O941" s="23" t="str">
        <f t="shared" si="87"/>
        <v/>
      </c>
      <c r="P941" s="23" t="str">
        <f>IF(B941="","",
IF(NOT(ISNUMBER(H941)),"Vắng",
IF(C941=1,IF(INDEX(Source!$A$1:$Q$1000,MATCH('Chi tiết'!B941,Source!$B$1:$B$1000,0),16)&lt;'Báo cáo'!$C$5,"Đi làm","Chốt trễ"),
IF(AND(C941=2,O941="Chốt trễ"),IF(INDEX(Source!$A$1:$Q$1000,MATCH('Chi tiết'!B941,Source!$B$1:$B$1000,0)+1,16)&lt;'Báo cáo'!$C$5,"Đi làm","Chốt trễ"),
IF(AND(C941=12,O941="Đi làm"),IF(INDEX(Source!$A$1:$Q$1000,MATCH('Chi tiết'!B941,Source!$B$1:$B$1000,0)+COUNTIFS(Source!$B$1:$B$1000,B941,Source!$Q$1:$Q$1000,"Sáng"),16)&lt;'Báo cáo'!$C$5,"Đi làm","Chốt trễ"),IF(O941="Chốt trễ",IF(INDEX(Source!$A$1:$Q$1000,MATCH('Chi tiết'!B941,Source!$B$1:$B$1000,0)+1,16)&lt;'Báo cáo'!$C$5,"Đi làm","Chốt trễ"),IF(INDEX(Source!$A$1:$Q$1000,MATCH('Chi tiết'!B941,Source!$B$1:$B$1000,0)+COUNTIFS(Source!$B$1:$B$1000,B941,Source!$Q$1:$Q$1000,"Sáng"),16)&lt;'Báo cáo'!$C$5,"Đi làm","Chốt trễ")))))))</f>
        <v/>
      </c>
      <c r="Q941" s="23" t="str">
        <f t="shared" si="88"/>
        <v/>
      </c>
      <c r="R941" s="14" t="str">
        <f t="shared" si="89"/>
        <v/>
      </c>
      <c r="S941" t="str">
        <f>IF(OR(_xlfn.NUMBERVALUE(E941)&gt;='Báo cáo'!$C$6,_xlfn.NUMBERVALUE(I941)&gt;='Báo cáo'!$C$6),CONCATENATE(_xlfn.NUMBERVALUE(E941),"/",_xlfn.NUMBERVALUE(I941)),"")</f>
        <v/>
      </c>
      <c r="T941" t="str">
        <f>IF(Q941="Vắng","",IF(M941&lt;='Báo cáo'!$C$7,M941,""))</f>
        <v/>
      </c>
      <c r="U941" t="str">
        <f ca="1">IF(COUNTIFS(Source!$B$1:$B$1000,'Chi tiết'!B941,Source!$S$1:$S$1000,"Có")=0,"",INDEX(Source!$A$1:$S$1000,MATCH('Chi tiết'!B941,Source!$B$1:$B$1000,0)-1+MATCH("Có",INDIRECT("Source!S"&amp;MATCH('Chi tiết'!B941,Source!$B$1:$B$1000,0)&amp;":S"&amp;MATCH('Chi tiết'!B941,Source!$B$1:$B$1000,0)+COUNTIF(Source!$B$1:$B$1000,'Chi tiết'!B941)),0),1))</f>
        <v/>
      </c>
      <c r="V941" s="2" t="str">
        <f>IF(B939="","",IF(N941&lt;='Báo cáo'!$C$9,N941,""))</f>
        <v/>
      </c>
    </row>
    <row r="942" spans="1:22" x14ac:dyDescent="0.25">
      <c r="A942" t="str">
        <v/>
      </c>
      <c r="B942" t="str">
        <v/>
      </c>
      <c r="C942" s="21" t="str">
        <v/>
      </c>
      <c r="D942" s="21" t="str">
        <v/>
      </c>
      <c r="E942" s="21" t="str">
        <v/>
      </c>
      <c r="F942" s="21" t="str">
        <v/>
      </c>
      <c r="G942" s="21" t="str">
        <v/>
      </c>
      <c r="H942" s="21" t="str">
        <v/>
      </c>
      <c r="I942" s="21" t="str">
        <v/>
      </c>
      <c r="J942" s="21" t="str">
        <v/>
      </c>
      <c r="K942" s="21" t="str">
        <v/>
      </c>
      <c r="L942" s="23" t="str">
        <f t="shared" si="84"/>
        <v/>
      </c>
      <c r="M942" s="24" t="str">
        <f t="shared" si="85"/>
        <v/>
      </c>
      <c r="N942" s="15" t="str">
        <f t="shared" si="86"/>
        <v/>
      </c>
      <c r="O942" s="23" t="str">
        <f t="shared" si="87"/>
        <v/>
      </c>
      <c r="P942" s="23" t="str">
        <f>IF(B942="","",
IF(NOT(ISNUMBER(H942)),"Vắng",
IF(C942=1,IF(INDEX(Source!$A$1:$Q$1000,MATCH('Chi tiết'!B942,Source!$B$1:$B$1000,0),16)&lt;'Báo cáo'!$C$5,"Đi làm","Chốt trễ"),
IF(AND(C942=2,O942="Chốt trễ"),IF(INDEX(Source!$A$1:$Q$1000,MATCH('Chi tiết'!B942,Source!$B$1:$B$1000,0)+1,16)&lt;'Báo cáo'!$C$5,"Đi làm","Chốt trễ"),
IF(AND(C942=12,O942="Đi làm"),IF(INDEX(Source!$A$1:$Q$1000,MATCH('Chi tiết'!B942,Source!$B$1:$B$1000,0)+COUNTIFS(Source!$B$1:$B$1000,B942,Source!$Q$1:$Q$1000,"Sáng"),16)&lt;'Báo cáo'!$C$5,"Đi làm","Chốt trễ"),IF(O942="Chốt trễ",IF(INDEX(Source!$A$1:$Q$1000,MATCH('Chi tiết'!B942,Source!$B$1:$B$1000,0)+1,16)&lt;'Báo cáo'!$C$5,"Đi làm","Chốt trễ"),IF(INDEX(Source!$A$1:$Q$1000,MATCH('Chi tiết'!B942,Source!$B$1:$B$1000,0)+COUNTIFS(Source!$B$1:$B$1000,B942,Source!$Q$1:$Q$1000,"Sáng"),16)&lt;'Báo cáo'!$C$5,"Đi làm","Chốt trễ")))))))</f>
        <v/>
      </c>
      <c r="Q942" s="23" t="str">
        <f t="shared" si="88"/>
        <v/>
      </c>
      <c r="R942" s="14" t="str">
        <f t="shared" si="89"/>
        <v/>
      </c>
      <c r="S942" t="str">
        <f>IF(OR(_xlfn.NUMBERVALUE(E942)&gt;='Báo cáo'!$C$6,_xlfn.NUMBERVALUE(I942)&gt;='Báo cáo'!$C$6),CONCATENATE(_xlfn.NUMBERVALUE(E942),"/",_xlfn.NUMBERVALUE(I942)),"")</f>
        <v/>
      </c>
      <c r="T942" t="str">
        <f>IF(Q942="Vắng","",IF(M942&lt;='Báo cáo'!$C$7,M942,""))</f>
        <v/>
      </c>
      <c r="U942" t="str">
        <f ca="1">IF(COUNTIFS(Source!$B$1:$B$1000,'Chi tiết'!B942,Source!$S$1:$S$1000,"Có")=0,"",INDEX(Source!$A$1:$S$1000,MATCH('Chi tiết'!B942,Source!$B$1:$B$1000,0)-1+MATCH("Có",INDIRECT("Source!S"&amp;MATCH('Chi tiết'!B942,Source!$B$1:$B$1000,0)&amp;":S"&amp;MATCH('Chi tiết'!B942,Source!$B$1:$B$1000,0)+COUNTIF(Source!$B$1:$B$1000,'Chi tiết'!B942)),0),1))</f>
        <v/>
      </c>
      <c r="V942" s="2" t="str">
        <f>IF(B940="","",IF(N942&lt;='Báo cáo'!$C$9,N942,""))</f>
        <v/>
      </c>
    </row>
    <row r="943" spans="1:22" x14ac:dyDescent="0.25">
      <c r="A943" t="str">
        <v/>
      </c>
      <c r="B943" t="str">
        <v/>
      </c>
      <c r="C943" s="21" t="str">
        <v/>
      </c>
      <c r="D943" s="21" t="str">
        <v/>
      </c>
      <c r="E943" s="21" t="str">
        <v/>
      </c>
      <c r="F943" s="21" t="str">
        <v/>
      </c>
      <c r="G943" s="21" t="str">
        <v/>
      </c>
      <c r="H943" s="21" t="str">
        <v/>
      </c>
      <c r="I943" s="21" t="str">
        <v/>
      </c>
      <c r="J943" s="21" t="str">
        <v/>
      </c>
      <c r="K943" s="21" t="str">
        <v/>
      </c>
      <c r="L943" s="23" t="str">
        <f t="shared" si="84"/>
        <v/>
      </c>
      <c r="M943" s="24" t="str">
        <f t="shared" si="85"/>
        <v/>
      </c>
      <c r="N943" s="15" t="str">
        <f t="shared" si="86"/>
        <v/>
      </c>
      <c r="O943" s="23" t="str">
        <f t="shared" si="87"/>
        <v/>
      </c>
      <c r="P943" s="23" t="str">
        <f>IF(B943="","",
IF(NOT(ISNUMBER(H943)),"Vắng",
IF(C943=1,IF(INDEX(Source!$A$1:$Q$1000,MATCH('Chi tiết'!B943,Source!$B$1:$B$1000,0),16)&lt;'Báo cáo'!$C$5,"Đi làm","Chốt trễ"),
IF(AND(C943=2,O943="Chốt trễ"),IF(INDEX(Source!$A$1:$Q$1000,MATCH('Chi tiết'!B943,Source!$B$1:$B$1000,0)+1,16)&lt;'Báo cáo'!$C$5,"Đi làm","Chốt trễ"),
IF(AND(C943=12,O943="Đi làm"),IF(INDEX(Source!$A$1:$Q$1000,MATCH('Chi tiết'!B943,Source!$B$1:$B$1000,0)+COUNTIFS(Source!$B$1:$B$1000,B943,Source!$Q$1:$Q$1000,"Sáng"),16)&lt;'Báo cáo'!$C$5,"Đi làm","Chốt trễ"),IF(O943="Chốt trễ",IF(INDEX(Source!$A$1:$Q$1000,MATCH('Chi tiết'!B943,Source!$B$1:$B$1000,0)+1,16)&lt;'Báo cáo'!$C$5,"Đi làm","Chốt trễ"),IF(INDEX(Source!$A$1:$Q$1000,MATCH('Chi tiết'!B943,Source!$B$1:$B$1000,0)+COUNTIFS(Source!$B$1:$B$1000,B943,Source!$Q$1:$Q$1000,"Sáng"),16)&lt;'Báo cáo'!$C$5,"Đi làm","Chốt trễ")))))))</f>
        <v/>
      </c>
      <c r="Q943" s="23" t="str">
        <f t="shared" si="88"/>
        <v/>
      </c>
      <c r="R943" s="14" t="str">
        <f t="shared" si="89"/>
        <v/>
      </c>
      <c r="S943" t="str">
        <f>IF(OR(_xlfn.NUMBERVALUE(E943)&gt;='Báo cáo'!$C$6,_xlfn.NUMBERVALUE(I943)&gt;='Báo cáo'!$C$6),CONCATENATE(_xlfn.NUMBERVALUE(E943),"/",_xlfn.NUMBERVALUE(I943)),"")</f>
        <v/>
      </c>
      <c r="T943" t="str">
        <f>IF(Q943="Vắng","",IF(M943&lt;='Báo cáo'!$C$7,M943,""))</f>
        <v/>
      </c>
      <c r="U943" t="str">
        <f ca="1">IF(COUNTIFS(Source!$B$1:$B$1000,'Chi tiết'!B943,Source!$S$1:$S$1000,"Có")=0,"",INDEX(Source!$A$1:$S$1000,MATCH('Chi tiết'!B943,Source!$B$1:$B$1000,0)-1+MATCH("Có",INDIRECT("Source!S"&amp;MATCH('Chi tiết'!B943,Source!$B$1:$B$1000,0)&amp;":S"&amp;MATCH('Chi tiết'!B943,Source!$B$1:$B$1000,0)+COUNTIF(Source!$B$1:$B$1000,'Chi tiết'!B943)),0),1))</f>
        <v/>
      </c>
      <c r="V943" s="2" t="str">
        <f>IF(B941="","",IF(N943&lt;='Báo cáo'!$C$9,N943,""))</f>
        <v/>
      </c>
    </row>
    <row r="944" spans="1:22" x14ac:dyDescent="0.25">
      <c r="A944" t="str">
        <v/>
      </c>
      <c r="B944" t="str">
        <v/>
      </c>
      <c r="C944" s="21" t="str">
        <v/>
      </c>
      <c r="D944" s="21" t="str">
        <v/>
      </c>
      <c r="E944" s="21" t="str">
        <v/>
      </c>
      <c r="F944" s="21" t="str">
        <v/>
      </c>
      <c r="G944" s="21" t="str">
        <v/>
      </c>
      <c r="H944" s="21" t="str">
        <v/>
      </c>
      <c r="I944" s="21" t="str">
        <v/>
      </c>
      <c r="J944" s="21" t="str">
        <v/>
      </c>
      <c r="K944" s="21" t="str">
        <v/>
      </c>
      <c r="L944" s="23" t="str">
        <f t="shared" si="84"/>
        <v/>
      </c>
      <c r="M944" s="24" t="str">
        <f t="shared" si="85"/>
        <v/>
      </c>
      <c r="N944" s="15" t="str">
        <f t="shared" si="86"/>
        <v/>
      </c>
      <c r="O944" s="23" t="str">
        <f t="shared" si="87"/>
        <v/>
      </c>
      <c r="P944" s="23" t="str">
        <f>IF(B944="","",
IF(NOT(ISNUMBER(H944)),"Vắng",
IF(C944=1,IF(INDEX(Source!$A$1:$Q$1000,MATCH('Chi tiết'!B944,Source!$B$1:$B$1000,0),16)&lt;'Báo cáo'!$C$5,"Đi làm","Chốt trễ"),
IF(AND(C944=2,O944="Chốt trễ"),IF(INDEX(Source!$A$1:$Q$1000,MATCH('Chi tiết'!B944,Source!$B$1:$B$1000,0)+1,16)&lt;'Báo cáo'!$C$5,"Đi làm","Chốt trễ"),
IF(AND(C944=12,O944="Đi làm"),IF(INDEX(Source!$A$1:$Q$1000,MATCH('Chi tiết'!B944,Source!$B$1:$B$1000,0)+COUNTIFS(Source!$B$1:$B$1000,B944,Source!$Q$1:$Q$1000,"Sáng"),16)&lt;'Báo cáo'!$C$5,"Đi làm","Chốt trễ"),IF(O944="Chốt trễ",IF(INDEX(Source!$A$1:$Q$1000,MATCH('Chi tiết'!B944,Source!$B$1:$B$1000,0)+1,16)&lt;'Báo cáo'!$C$5,"Đi làm","Chốt trễ"),IF(INDEX(Source!$A$1:$Q$1000,MATCH('Chi tiết'!B944,Source!$B$1:$B$1000,0)+COUNTIFS(Source!$B$1:$B$1000,B944,Source!$Q$1:$Q$1000,"Sáng"),16)&lt;'Báo cáo'!$C$5,"Đi làm","Chốt trễ")))))))</f>
        <v/>
      </c>
      <c r="Q944" s="23" t="str">
        <f t="shared" si="88"/>
        <v/>
      </c>
      <c r="R944" s="14" t="str">
        <f t="shared" si="89"/>
        <v/>
      </c>
      <c r="S944" t="str">
        <f>IF(OR(_xlfn.NUMBERVALUE(E944)&gt;='Báo cáo'!$C$6,_xlfn.NUMBERVALUE(I944)&gt;='Báo cáo'!$C$6),CONCATENATE(_xlfn.NUMBERVALUE(E944),"/",_xlfn.NUMBERVALUE(I944)),"")</f>
        <v/>
      </c>
      <c r="T944" t="str">
        <f>IF(Q944="Vắng","",IF(M944&lt;='Báo cáo'!$C$7,M944,""))</f>
        <v/>
      </c>
      <c r="U944" t="str">
        <f ca="1">IF(COUNTIFS(Source!$B$1:$B$1000,'Chi tiết'!B944,Source!$S$1:$S$1000,"Có")=0,"",INDEX(Source!$A$1:$S$1000,MATCH('Chi tiết'!B944,Source!$B$1:$B$1000,0)-1+MATCH("Có",INDIRECT("Source!S"&amp;MATCH('Chi tiết'!B944,Source!$B$1:$B$1000,0)&amp;":S"&amp;MATCH('Chi tiết'!B944,Source!$B$1:$B$1000,0)+COUNTIF(Source!$B$1:$B$1000,'Chi tiết'!B944)),0),1))</f>
        <v/>
      </c>
      <c r="V944" s="2" t="str">
        <f>IF(B942="","",IF(N944&lt;='Báo cáo'!$C$9,N944,""))</f>
        <v/>
      </c>
    </row>
    <row r="945" spans="1:22" x14ac:dyDescent="0.25">
      <c r="A945" t="str">
        <v/>
      </c>
      <c r="B945" t="str">
        <v/>
      </c>
      <c r="C945" s="21" t="str">
        <v/>
      </c>
      <c r="D945" s="21" t="str">
        <v/>
      </c>
      <c r="E945" s="21" t="str">
        <v/>
      </c>
      <c r="F945" s="21" t="str">
        <v/>
      </c>
      <c r="G945" s="21" t="str">
        <v/>
      </c>
      <c r="H945" s="21" t="str">
        <v/>
      </c>
      <c r="I945" s="21" t="str">
        <v/>
      </c>
      <c r="J945" s="21" t="str">
        <v/>
      </c>
      <c r="K945" s="21" t="str">
        <v/>
      </c>
      <c r="L945" s="23" t="str">
        <f t="shared" si="84"/>
        <v/>
      </c>
      <c r="M945" s="24" t="str">
        <f t="shared" si="85"/>
        <v/>
      </c>
      <c r="N945" s="15" t="str">
        <f t="shared" si="86"/>
        <v/>
      </c>
      <c r="O945" s="23" t="str">
        <f t="shared" si="87"/>
        <v/>
      </c>
      <c r="P945" s="23" t="str">
        <f>IF(B945="","",
IF(NOT(ISNUMBER(H945)),"Vắng",
IF(C945=1,IF(INDEX(Source!$A$1:$Q$1000,MATCH('Chi tiết'!B945,Source!$B$1:$B$1000,0),16)&lt;'Báo cáo'!$C$5,"Đi làm","Chốt trễ"),
IF(AND(C945=2,O945="Chốt trễ"),IF(INDEX(Source!$A$1:$Q$1000,MATCH('Chi tiết'!B945,Source!$B$1:$B$1000,0)+1,16)&lt;'Báo cáo'!$C$5,"Đi làm","Chốt trễ"),
IF(AND(C945=12,O945="Đi làm"),IF(INDEX(Source!$A$1:$Q$1000,MATCH('Chi tiết'!B945,Source!$B$1:$B$1000,0)+COUNTIFS(Source!$B$1:$B$1000,B945,Source!$Q$1:$Q$1000,"Sáng"),16)&lt;'Báo cáo'!$C$5,"Đi làm","Chốt trễ"),IF(O945="Chốt trễ",IF(INDEX(Source!$A$1:$Q$1000,MATCH('Chi tiết'!B945,Source!$B$1:$B$1000,0)+1,16)&lt;'Báo cáo'!$C$5,"Đi làm","Chốt trễ"),IF(INDEX(Source!$A$1:$Q$1000,MATCH('Chi tiết'!B945,Source!$B$1:$B$1000,0)+COUNTIFS(Source!$B$1:$B$1000,B945,Source!$Q$1:$Q$1000,"Sáng"),16)&lt;'Báo cáo'!$C$5,"Đi làm","Chốt trễ")))))))</f>
        <v/>
      </c>
      <c r="Q945" s="23" t="str">
        <f t="shared" si="88"/>
        <v/>
      </c>
      <c r="R945" s="14" t="str">
        <f t="shared" si="89"/>
        <v/>
      </c>
      <c r="S945" t="str">
        <f>IF(OR(_xlfn.NUMBERVALUE(E945)&gt;='Báo cáo'!$C$6,_xlfn.NUMBERVALUE(I945)&gt;='Báo cáo'!$C$6),CONCATENATE(_xlfn.NUMBERVALUE(E945),"/",_xlfn.NUMBERVALUE(I945)),"")</f>
        <v/>
      </c>
      <c r="T945" t="str">
        <f>IF(Q945="Vắng","",IF(M945&lt;='Báo cáo'!$C$7,M945,""))</f>
        <v/>
      </c>
      <c r="U945" t="str">
        <f ca="1">IF(COUNTIFS(Source!$B$1:$B$1000,'Chi tiết'!B945,Source!$S$1:$S$1000,"Có")=0,"",INDEX(Source!$A$1:$S$1000,MATCH('Chi tiết'!B945,Source!$B$1:$B$1000,0)-1+MATCH("Có",INDIRECT("Source!S"&amp;MATCH('Chi tiết'!B945,Source!$B$1:$B$1000,0)&amp;":S"&amp;MATCH('Chi tiết'!B945,Source!$B$1:$B$1000,0)+COUNTIF(Source!$B$1:$B$1000,'Chi tiết'!B945)),0),1))</f>
        <v/>
      </c>
      <c r="V945" s="2" t="str">
        <f>IF(B943="","",IF(N945&lt;='Báo cáo'!$C$9,N945,""))</f>
        <v/>
      </c>
    </row>
    <row r="946" spans="1:22" x14ac:dyDescent="0.25">
      <c r="A946" t="str">
        <v/>
      </c>
      <c r="B946" t="str">
        <v/>
      </c>
      <c r="C946" s="21" t="str">
        <v/>
      </c>
      <c r="D946" s="21" t="str">
        <v/>
      </c>
      <c r="E946" s="21" t="str">
        <v/>
      </c>
      <c r="F946" s="21" t="str">
        <v/>
      </c>
      <c r="G946" s="21" t="str">
        <v/>
      </c>
      <c r="H946" s="21" t="str">
        <v/>
      </c>
      <c r="I946" s="21" t="str">
        <v/>
      </c>
      <c r="J946" s="21" t="str">
        <v/>
      </c>
      <c r="K946" s="21" t="str">
        <v/>
      </c>
      <c r="L946" s="23" t="str">
        <f t="shared" si="84"/>
        <v/>
      </c>
      <c r="M946" s="24" t="str">
        <f t="shared" si="85"/>
        <v/>
      </c>
      <c r="N946" s="15" t="str">
        <f t="shared" si="86"/>
        <v/>
      </c>
      <c r="O946" s="23" t="str">
        <f t="shared" si="87"/>
        <v/>
      </c>
      <c r="P946" s="23" t="str">
        <f>IF(B946="","",
IF(NOT(ISNUMBER(H946)),"Vắng",
IF(C946=1,IF(INDEX(Source!$A$1:$Q$1000,MATCH('Chi tiết'!B946,Source!$B$1:$B$1000,0),16)&lt;'Báo cáo'!$C$5,"Đi làm","Chốt trễ"),
IF(AND(C946=2,O946="Chốt trễ"),IF(INDEX(Source!$A$1:$Q$1000,MATCH('Chi tiết'!B946,Source!$B$1:$B$1000,0)+1,16)&lt;'Báo cáo'!$C$5,"Đi làm","Chốt trễ"),
IF(AND(C946=12,O946="Đi làm"),IF(INDEX(Source!$A$1:$Q$1000,MATCH('Chi tiết'!B946,Source!$B$1:$B$1000,0)+COUNTIFS(Source!$B$1:$B$1000,B946,Source!$Q$1:$Q$1000,"Sáng"),16)&lt;'Báo cáo'!$C$5,"Đi làm","Chốt trễ"),IF(O946="Chốt trễ",IF(INDEX(Source!$A$1:$Q$1000,MATCH('Chi tiết'!B946,Source!$B$1:$B$1000,0)+1,16)&lt;'Báo cáo'!$C$5,"Đi làm","Chốt trễ"),IF(INDEX(Source!$A$1:$Q$1000,MATCH('Chi tiết'!B946,Source!$B$1:$B$1000,0)+COUNTIFS(Source!$B$1:$B$1000,B946,Source!$Q$1:$Q$1000,"Sáng"),16)&lt;'Báo cáo'!$C$5,"Đi làm","Chốt trễ")))))))</f>
        <v/>
      </c>
      <c r="Q946" s="23" t="str">
        <f t="shared" si="88"/>
        <v/>
      </c>
      <c r="R946" s="14" t="str">
        <f t="shared" si="89"/>
        <v/>
      </c>
      <c r="S946" t="str">
        <f>IF(OR(_xlfn.NUMBERVALUE(E946)&gt;='Báo cáo'!$C$6,_xlfn.NUMBERVALUE(I946)&gt;='Báo cáo'!$C$6),CONCATENATE(_xlfn.NUMBERVALUE(E946),"/",_xlfn.NUMBERVALUE(I946)),"")</f>
        <v/>
      </c>
      <c r="T946" t="str">
        <f>IF(Q946="Vắng","",IF(M946&lt;='Báo cáo'!$C$7,M946,""))</f>
        <v/>
      </c>
      <c r="U946" t="str">
        <f ca="1">IF(COUNTIFS(Source!$B$1:$B$1000,'Chi tiết'!B946,Source!$S$1:$S$1000,"Có")=0,"",INDEX(Source!$A$1:$S$1000,MATCH('Chi tiết'!B946,Source!$B$1:$B$1000,0)-1+MATCH("Có",INDIRECT("Source!S"&amp;MATCH('Chi tiết'!B946,Source!$B$1:$B$1000,0)&amp;":S"&amp;MATCH('Chi tiết'!B946,Source!$B$1:$B$1000,0)+COUNTIF(Source!$B$1:$B$1000,'Chi tiết'!B946)),0),1))</f>
        <v/>
      </c>
      <c r="V946" s="2" t="str">
        <f>IF(B944="","",IF(N946&lt;='Báo cáo'!$C$9,N946,""))</f>
        <v/>
      </c>
    </row>
    <row r="947" spans="1:22" x14ac:dyDescent="0.25">
      <c r="A947" t="str">
        <v/>
      </c>
      <c r="B947" t="str">
        <v/>
      </c>
      <c r="C947" s="21" t="str">
        <v/>
      </c>
      <c r="D947" s="21" t="str">
        <v/>
      </c>
      <c r="E947" s="21" t="str">
        <v/>
      </c>
      <c r="F947" s="21" t="str">
        <v/>
      </c>
      <c r="G947" s="21" t="str">
        <v/>
      </c>
      <c r="H947" s="21" t="str">
        <v/>
      </c>
      <c r="I947" s="21" t="str">
        <v/>
      </c>
      <c r="J947" s="21" t="str">
        <v/>
      </c>
      <c r="K947" s="21" t="str">
        <v/>
      </c>
      <c r="L947" s="23" t="str">
        <f t="shared" si="84"/>
        <v/>
      </c>
      <c r="M947" s="24" t="str">
        <f t="shared" si="85"/>
        <v/>
      </c>
      <c r="N947" s="15" t="str">
        <f t="shared" si="86"/>
        <v/>
      </c>
      <c r="O947" s="23" t="str">
        <f t="shared" si="87"/>
        <v/>
      </c>
      <c r="P947" s="23" t="str">
        <f>IF(B947="","",
IF(NOT(ISNUMBER(H947)),"Vắng",
IF(C947=1,IF(INDEX(Source!$A$1:$Q$1000,MATCH('Chi tiết'!B947,Source!$B$1:$B$1000,0),16)&lt;'Báo cáo'!$C$5,"Đi làm","Chốt trễ"),
IF(AND(C947=2,O947="Chốt trễ"),IF(INDEX(Source!$A$1:$Q$1000,MATCH('Chi tiết'!B947,Source!$B$1:$B$1000,0)+1,16)&lt;'Báo cáo'!$C$5,"Đi làm","Chốt trễ"),
IF(AND(C947=12,O947="Đi làm"),IF(INDEX(Source!$A$1:$Q$1000,MATCH('Chi tiết'!B947,Source!$B$1:$B$1000,0)+COUNTIFS(Source!$B$1:$B$1000,B947,Source!$Q$1:$Q$1000,"Sáng"),16)&lt;'Báo cáo'!$C$5,"Đi làm","Chốt trễ"),IF(O947="Chốt trễ",IF(INDEX(Source!$A$1:$Q$1000,MATCH('Chi tiết'!B947,Source!$B$1:$B$1000,0)+1,16)&lt;'Báo cáo'!$C$5,"Đi làm","Chốt trễ"),IF(INDEX(Source!$A$1:$Q$1000,MATCH('Chi tiết'!B947,Source!$B$1:$B$1000,0)+COUNTIFS(Source!$B$1:$B$1000,B947,Source!$Q$1:$Q$1000,"Sáng"),16)&lt;'Báo cáo'!$C$5,"Đi làm","Chốt trễ")))))))</f>
        <v/>
      </c>
      <c r="Q947" s="23" t="str">
        <f t="shared" si="88"/>
        <v/>
      </c>
      <c r="R947" s="14" t="str">
        <f t="shared" si="89"/>
        <v/>
      </c>
      <c r="S947" t="str">
        <f>IF(OR(_xlfn.NUMBERVALUE(E947)&gt;='Báo cáo'!$C$6,_xlfn.NUMBERVALUE(I947)&gt;='Báo cáo'!$C$6),CONCATENATE(_xlfn.NUMBERVALUE(E947),"/",_xlfn.NUMBERVALUE(I947)),"")</f>
        <v/>
      </c>
      <c r="T947" t="str">
        <f>IF(Q947="Vắng","",IF(M947&lt;='Báo cáo'!$C$7,M947,""))</f>
        <v/>
      </c>
      <c r="U947" t="str">
        <f ca="1">IF(COUNTIFS(Source!$B$1:$B$1000,'Chi tiết'!B947,Source!$S$1:$S$1000,"Có")=0,"",INDEX(Source!$A$1:$S$1000,MATCH('Chi tiết'!B947,Source!$B$1:$B$1000,0)-1+MATCH("Có",INDIRECT("Source!S"&amp;MATCH('Chi tiết'!B947,Source!$B$1:$B$1000,0)&amp;":S"&amp;MATCH('Chi tiết'!B947,Source!$B$1:$B$1000,0)+COUNTIF(Source!$B$1:$B$1000,'Chi tiết'!B947)),0),1))</f>
        <v/>
      </c>
      <c r="V947" s="2" t="str">
        <f>IF(B945="","",IF(N947&lt;='Báo cáo'!$C$9,N947,""))</f>
        <v/>
      </c>
    </row>
    <row r="948" spans="1:22" x14ac:dyDescent="0.25">
      <c r="A948" t="str">
        <v/>
      </c>
      <c r="B948" t="str">
        <v/>
      </c>
      <c r="C948" s="21" t="str">
        <v/>
      </c>
      <c r="D948" s="21" t="str">
        <v/>
      </c>
      <c r="E948" s="21" t="str">
        <v/>
      </c>
      <c r="F948" s="21" t="str">
        <v/>
      </c>
      <c r="G948" s="21" t="str">
        <v/>
      </c>
      <c r="H948" s="21" t="str">
        <v/>
      </c>
      <c r="I948" s="21" t="str">
        <v/>
      </c>
      <c r="J948" s="21" t="str">
        <v/>
      </c>
      <c r="K948" s="21" t="str">
        <v/>
      </c>
      <c r="L948" s="23" t="str">
        <f t="shared" si="84"/>
        <v/>
      </c>
      <c r="M948" s="24" t="str">
        <f t="shared" si="85"/>
        <v/>
      </c>
      <c r="N948" s="15" t="str">
        <f t="shared" si="86"/>
        <v/>
      </c>
      <c r="O948" s="23" t="str">
        <f t="shared" si="87"/>
        <v/>
      </c>
      <c r="P948" s="23" t="str">
        <f>IF(B948="","",
IF(NOT(ISNUMBER(H948)),"Vắng",
IF(C948=1,IF(INDEX(Source!$A$1:$Q$1000,MATCH('Chi tiết'!B948,Source!$B$1:$B$1000,0),16)&lt;'Báo cáo'!$C$5,"Đi làm","Chốt trễ"),
IF(AND(C948=2,O948="Chốt trễ"),IF(INDEX(Source!$A$1:$Q$1000,MATCH('Chi tiết'!B948,Source!$B$1:$B$1000,0)+1,16)&lt;'Báo cáo'!$C$5,"Đi làm","Chốt trễ"),
IF(AND(C948=12,O948="Đi làm"),IF(INDEX(Source!$A$1:$Q$1000,MATCH('Chi tiết'!B948,Source!$B$1:$B$1000,0)+COUNTIFS(Source!$B$1:$B$1000,B948,Source!$Q$1:$Q$1000,"Sáng"),16)&lt;'Báo cáo'!$C$5,"Đi làm","Chốt trễ"),IF(O948="Chốt trễ",IF(INDEX(Source!$A$1:$Q$1000,MATCH('Chi tiết'!B948,Source!$B$1:$B$1000,0)+1,16)&lt;'Báo cáo'!$C$5,"Đi làm","Chốt trễ"),IF(INDEX(Source!$A$1:$Q$1000,MATCH('Chi tiết'!B948,Source!$B$1:$B$1000,0)+COUNTIFS(Source!$B$1:$B$1000,B948,Source!$Q$1:$Q$1000,"Sáng"),16)&lt;'Báo cáo'!$C$5,"Đi làm","Chốt trễ")))))))</f>
        <v/>
      </c>
      <c r="Q948" s="23" t="str">
        <f t="shared" si="88"/>
        <v/>
      </c>
      <c r="R948" s="14" t="str">
        <f t="shared" si="89"/>
        <v/>
      </c>
      <c r="S948" t="str">
        <f>IF(OR(_xlfn.NUMBERVALUE(E948)&gt;='Báo cáo'!$C$6,_xlfn.NUMBERVALUE(I948)&gt;='Báo cáo'!$C$6),CONCATENATE(_xlfn.NUMBERVALUE(E948),"/",_xlfn.NUMBERVALUE(I948)),"")</f>
        <v/>
      </c>
      <c r="T948" t="str">
        <f>IF(Q948="Vắng","",IF(M948&lt;='Báo cáo'!$C$7,M948,""))</f>
        <v/>
      </c>
      <c r="U948" t="str">
        <f ca="1">IF(COUNTIFS(Source!$B$1:$B$1000,'Chi tiết'!B948,Source!$S$1:$S$1000,"Có")=0,"",INDEX(Source!$A$1:$S$1000,MATCH('Chi tiết'!B948,Source!$B$1:$B$1000,0)-1+MATCH("Có",INDIRECT("Source!S"&amp;MATCH('Chi tiết'!B948,Source!$B$1:$B$1000,0)&amp;":S"&amp;MATCH('Chi tiết'!B948,Source!$B$1:$B$1000,0)+COUNTIF(Source!$B$1:$B$1000,'Chi tiết'!B948)),0),1))</f>
        <v/>
      </c>
      <c r="V948" s="2" t="str">
        <f>IF(B946="","",IF(N948&lt;='Báo cáo'!$C$9,N948,""))</f>
        <v/>
      </c>
    </row>
    <row r="949" spans="1:22" x14ac:dyDescent="0.25">
      <c r="A949" t="str">
        <v/>
      </c>
      <c r="B949" t="str">
        <v/>
      </c>
      <c r="C949" s="21" t="str">
        <v/>
      </c>
      <c r="D949" s="21" t="str">
        <v/>
      </c>
      <c r="E949" s="21" t="str">
        <v/>
      </c>
      <c r="F949" s="21" t="str">
        <v/>
      </c>
      <c r="G949" s="21" t="str">
        <v/>
      </c>
      <c r="H949" s="21" t="str">
        <v/>
      </c>
      <c r="I949" s="21" t="str">
        <v/>
      </c>
      <c r="J949" s="21" t="str">
        <v/>
      </c>
      <c r="K949" s="21" t="str">
        <v/>
      </c>
      <c r="L949" s="23" t="str">
        <f t="shared" si="84"/>
        <v/>
      </c>
      <c r="M949" s="24" t="str">
        <f t="shared" si="85"/>
        <v/>
      </c>
      <c r="N949" s="15" t="str">
        <f t="shared" si="86"/>
        <v/>
      </c>
      <c r="O949" s="23" t="str">
        <f t="shared" si="87"/>
        <v/>
      </c>
      <c r="P949" s="23" t="str">
        <f>IF(B949="","",
IF(NOT(ISNUMBER(H949)),"Vắng",
IF(C949=1,IF(INDEX(Source!$A$1:$Q$1000,MATCH('Chi tiết'!B949,Source!$B$1:$B$1000,0),16)&lt;'Báo cáo'!$C$5,"Đi làm","Chốt trễ"),
IF(AND(C949=2,O949="Chốt trễ"),IF(INDEX(Source!$A$1:$Q$1000,MATCH('Chi tiết'!B949,Source!$B$1:$B$1000,0)+1,16)&lt;'Báo cáo'!$C$5,"Đi làm","Chốt trễ"),
IF(AND(C949=12,O949="Đi làm"),IF(INDEX(Source!$A$1:$Q$1000,MATCH('Chi tiết'!B949,Source!$B$1:$B$1000,0)+COUNTIFS(Source!$B$1:$B$1000,B949,Source!$Q$1:$Q$1000,"Sáng"),16)&lt;'Báo cáo'!$C$5,"Đi làm","Chốt trễ"),IF(O949="Chốt trễ",IF(INDEX(Source!$A$1:$Q$1000,MATCH('Chi tiết'!B949,Source!$B$1:$B$1000,0)+1,16)&lt;'Báo cáo'!$C$5,"Đi làm","Chốt trễ"),IF(INDEX(Source!$A$1:$Q$1000,MATCH('Chi tiết'!B949,Source!$B$1:$B$1000,0)+COUNTIFS(Source!$B$1:$B$1000,B949,Source!$Q$1:$Q$1000,"Sáng"),16)&lt;'Báo cáo'!$C$5,"Đi làm","Chốt trễ")))))))</f>
        <v/>
      </c>
      <c r="Q949" s="23" t="str">
        <f t="shared" si="88"/>
        <v/>
      </c>
      <c r="R949" s="14" t="str">
        <f t="shared" si="89"/>
        <v/>
      </c>
      <c r="S949" t="str">
        <f>IF(OR(_xlfn.NUMBERVALUE(E949)&gt;='Báo cáo'!$C$6,_xlfn.NUMBERVALUE(I949)&gt;='Báo cáo'!$C$6),CONCATENATE(_xlfn.NUMBERVALUE(E949),"/",_xlfn.NUMBERVALUE(I949)),"")</f>
        <v/>
      </c>
      <c r="T949" t="str">
        <f>IF(Q949="Vắng","",IF(M949&lt;='Báo cáo'!$C$7,M949,""))</f>
        <v/>
      </c>
      <c r="U949" t="str">
        <f ca="1">IF(COUNTIFS(Source!$B$1:$B$1000,'Chi tiết'!B949,Source!$S$1:$S$1000,"Có")=0,"",INDEX(Source!$A$1:$S$1000,MATCH('Chi tiết'!B949,Source!$B$1:$B$1000,0)-1+MATCH("Có",INDIRECT("Source!S"&amp;MATCH('Chi tiết'!B949,Source!$B$1:$B$1000,0)&amp;":S"&amp;MATCH('Chi tiết'!B949,Source!$B$1:$B$1000,0)+COUNTIF(Source!$B$1:$B$1000,'Chi tiết'!B949)),0),1))</f>
        <v/>
      </c>
      <c r="V949" s="2" t="str">
        <f>IF(B947="","",IF(N949&lt;='Báo cáo'!$C$9,N949,""))</f>
        <v/>
      </c>
    </row>
    <row r="950" spans="1:22" x14ac:dyDescent="0.25">
      <c r="A950" t="str">
        <v/>
      </c>
      <c r="B950" t="str">
        <v/>
      </c>
      <c r="C950" s="21" t="str">
        <v/>
      </c>
      <c r="D950" s="21" t="str">
        <v/>
      </c>
      <c r="E950" s="21" t="str">
        <v/>
      </c>
      <c r="F950" s="21" t="str">
        <v/>
      </c>
      <c r="G950" s="21" t="str">
        <v/>
      </c>
      <c r="H950" s="21" t="str">
        <v/>
      </c>
      <c r="I950" s="21" t="str">
        <v/>
      </c>
      <c r="J950" s="21" t="str">
        <v/>
      </c>
      <c r="K950" s="21" t="str">
        <v/>
      </c>
      <c r="L950" s="23" t="str">
        <f t="shared" si="84"/>
        <v/>
      </c>
      <c r="M950" s="24" t="str">
        <f t="shared" si="85"/>
        <v/>
      </c>
      <c r="N950" s="15" t="str">
        <f t="shared" si="86"/>
        <v/>
      </c>
      <c r="O950" s="23" t="str">
        <f t="shared" si="87"/>
        <v/>
      </c>
      <c r="P950" s="23" t="str">
        <f>IF(B950="","",
IF(NOT(ISNUMBER(H950)),"Vắng",
IF(C950=1,IF(INDEX(Source!$A$1:$Q$1000,MATCH('Chi tiết'!B950,Source!$B$1:$B$1000,0),16)&lt;'Báo cáo'!$C$5,"Đi làm","Chốt trễ"),
IF(AND(C950=2,O950="Chốt trễ"),IF(INDEX(Source!$A$1:$Q$1000,MATCH('Chi tiết'!B950,Source!$B$1:$B$1000,0)+1,16)&lt;'Báo cáo'!$C$5,"Đi làm","Chốt trễ"),
IF(AND(C950=12,O950="Đi làm"),IF(INDEX(Source!$A$1:$Q$1000,MATCH('Chi tiết'!B950,Source!$B$1:$B$1000,0)+COUNTIFS(Source!$B$1:$B$1000,B950,Source!$Q$1:$Q$1000,"Sáng"),16)&lt;'Báo cáo'!$C$5,"Đi làm","Chốt trễ"),IF(O950="Chốt trễ",IF(INDEX(Source!$A$1:$Q$1000,MATCH('Chi tiết'!B950,Source!$B$1:$B$1000,0)+1,16)&lt;'Báo cáo'!$C$5,"Đi làm","Chốt trễ"),IF(INDEX(Source!$A$1:$Q$1000,MATCH('Chi tiết'!B950,Source!$B$1:$B$1000,0)+COUNTIFS(Source!$B$1:$B$1000,B950,Source!$Q$1:$Q$1000,"Sáng"),16)&lt;'Báo cáo'!$C$5,"Đi làm","Chốt trễ")))))))</f>
        <v/>
      </c>
      <c r="Q950" s="23" t="str">
        <f t="shared" si="88"/>
        <v/>
      </c>
      <c r="R950" s="14" t="str">
        <f t="shared" si="89"/>
        <v/>
      </c>
      <c r="S950" t="str">
        <f>IF(OR(_xlfn.NUMBERVALUE(E950)&gt;='Báo cáo'!$C$6,_xlfn.NUMBERVALUE(I950)&gt;='Báo cáo'!$C$6),CONCATENATE(_xlfn.NUMBERVALUE(E950),"/",_xlfn.NUMBERVALUE(I950)),"")</f>
        <v/>
      </c>
      <c r="T950" t="str">
        <f>IF(Q950="Vắng","",IF(M950&lt;='Báo cáo'!$C$7,M950,""))</f>
        <v/>
      </c>
      <c r="U950" t="str">
        <f ca="1">IF(COUNTIFS(Source!$B$1:$B$1000,'Chi tiết'!B950,Source!$S$1:$S$1000,"Có")=0,"",INDEX(Source!$A$1:$S$1000,MATCH('Chi tiết'!B950,Source!$B$1:$B$1000,0)-1+MATCH("Có",INDIRECT("Source!S"&amp;MATCH('Chi tiết'!B950,Source!$B$1:$B$1000,0)&amp;":S"&amp;MATCH('Chi tiết'!B950,Source!$B$1:$B$1000,0)+COUNTIF(Source!$B$1:$B$1000,'Chi tiết'!B950)),0),1))</f>
        <v/>
      </c>
      <c r="V950" s="2" t="str">
        <f>IF(B948="","",IF(N950&lt;='Báo cáo'!$C$9,N950,""))</f>
        <v/>
      </c>
    </row>
    <row r="951" spans="1:22" x14ac:dyDescent="0.25">
      <c r="A951" t="str">
        <v/>
      </c>
      <c r="B951" t="str">
        <v/>
      </c>
      <c r="C951" s="21" t="str">
        <v/>
      </c>
      <c r="D951" s="21" t="str">
        <v/>
      </c>
      <c r="E951" s="21" t="str">
        <v/>
      </c>
      <c r="F951" s="21" t="str">
        <v/>
      </c>
      <c r="G951" s="21" t="str">
        <v/>
      </c>
      <c r="H951" s="21" t="str">
        <v/>
      </c>
      <c r="I951" s="21" t="str">
        <v/>
      </c>
      <c r="J951" s="21" t="str">
        <v/>
      </c>
      <c r="K951" s="21" t="str">
        <v/>
      </c>
      <c r="L951" s="23" t="str">
        <f t="shared" si="84"/>
        <v/>
      </c>
      <c r="M951" s="24" t="str">
        <f t="shared" si="85"/>
        <v/>
      </c>
      <c r="N951" s="15" t="str">
        <f t="shared" si="86"/>
        <v/>
      </c>
      <c r="O951" s="23" t="str">
        <f t="shared" si="87"/>
        <v/>
      </c>
      <c r="P951" s="23" t="str">
        <f>IF(B951="","",
IF(NOT(ISNUMBER(H951)),"Vắng",
IF(C951=1,IF(INDEX(Source!$A$1:$Q$1000,MATCH('Chi tiết'!B951,Source!$B$1:$B$1000,0),16)&lt;'Báo cáo'!$C$5,"Đi làm","Chốt trễ"),
IF(AND(C951=2,O951="Chốt trễ"),IF(INDEX(Source!$A$1:$Q$1000,MATCH('Chi tiết'!B951,Source!$B$1:$B$1000,0)+1,16)&lt;'Báo cáo'!$C$5,"Đi làm","Chốt trễ"),
IF(AND(C951=12,O951="Đi làm"),IF(INDEX(Source!$A$1:$Q$1000,MATCH('Chi tiết'!B951,Source!$B$1:$B$1000,0)+COUNTIFS(Source!$B$1:$B$1000,B951,Source!$Q$1:$Q$1000,"Sáng"),16)&lt;'Báo cáo'!$C$5,"Đi làm","Chốt trễ"),IF(O951="Chốt trễ",IF(INDEX(Source!$A$1:$Q$1000,MATCH('Chi tiết'!B951,Source!$B$1:$B$1000,0)+1,16)&lt;'Báo cáo'!$C$5,"Đi làm","Chốt trễ"),IF(INDEX(Source!$A$1:$Q$1000,MATCH('Chi tiết'!B951,Source!$B$1:$B$1000,0)+COUNTIFS(Source!$B$1:$B$1000,B951,Source!$Q$1:$Q$1000,"Sáng"),16)&lt;'Báo cáo'!$C$5,"Đi làm","Chốt trễ")))))))</f>
        <v/>
      </c>
      <c r="Q951" s="23" t="str">
        <f t="shared" si="88"/>
        <v/>
      </c>
      <c r="R951" s="14" t="str">
        <f t="shared" si="89"/>
        <v/>
      </c>
      <c r="S951" t="str">
        <f>IF(OR(_xlfn.NUMBERVALUE(E951)&gt;='Báo cáo'!$C$6,_xlfn.NUMBERVALUE(I951)&gt;='Báo cáo'!$C$6),CONCATENATE(_xlfn.NUMBERVALUE(E951),"/",_xlfn.NUMBERVALUE(I951)),"")</f>
        <v/>
      </c>
      <c r="T951" t="str">
        <f>IF(Q951="Vắng","",IF(M951&lt;='Báo cáo'!$C$7,M951,""))</f>
        <v/>
      </c>
      <c r="U951" t="str">
        <f ca="1">IF(COUNTIFS(Source!$B$1:$B$1000,'Chi tiết'!B951,Source!$S$1:$S$1000,"Có")=0,"",INDEX(Source!$A$1:$S$1000,MATCH('Chi tiết'!B951,Source!$B$1:$B$1000,0)-1+MATCH("Có",INDIRECT("Source!S"&amp;MATCH('Chi tiết'!B951,Source!$B$1:$B$1000,0)&amp;":S"&amp;MATCH('Chi tiết'!B951,Source!$B$1:$B$1000,0)+COUNTIF(Source!$B$1:$B$1000,'Chi tiết'!B951)),0),1))</f>
        <v/>
      </c>
      <c r="V951" s="2" t="str">
        <f>IF(B949="","",IF(N951&lt;='Báo cáo'!$C$9,N951,""))</f>
        <v/>
      </c>
    </row>
    <row r="952" spans="1:22" x14ac:dyDescent="0.25">
      <c r="A952" t="str">
        <v/>
      </c>
      <c r="B952" t="str">
        <v/>
      </c>
      <c r="C952" s="21" t="str">
        <v/>
      </c>
      <c r="D952" s="21" t="str">
        <v/>
      </c>
      <c r="E952" s="21" t="str">
        <v/>
      </c>
      <c r="F952" s="21" t="str">
        <v/>
      </c>
      <c r="G952" s="21" t="str">
        <v/>
      </c>
      <c r="H952" s="21" t="str">
        <v/>
      </c>
      <c r="I952" s="21" t="str">
        <v/>
      </c>
      <c r="J952" s="21" t="str">
        <v/>
      </c>
      <c r="K952" s="21" t="str">
        <v/>
      </c>
      <c r="L952" s="23" t="str">
        <f t="shared" si="84"/>
        <v/>
      </c>
      <c r="M952" s="24" t="str">
        <f t="shared" si="85"/>
        <v/>
      </c>
      <c r="N952" s="15" t="str">
        <f t="shared" si="86"/>
        <v/>
      </c>
      <c r="O952" s="23" t="str">
        <f t="shared" si="87"/>
        <v/>
      </c>
      <c r="P952" s="23" t="str">
        <f>IF(B952="","",
IF(NOT(ISNUMBER(H952)),"Vắng",
IF(C952=1,IF(INDEX(Source!$A$1:$Q$1000,MATCH('Chi tiết'!B952,Source!$B$1:$B$1000,0),16)&lt;'Báo cáo'!$C$5,"Đi làm","Chốt trễ"),
IF(AND(C952=2,O952="Chốt trễ"),IF(INDEX(Source!$A$1:$Q$1000,MATCH('Chi tiết'!B952,Source!$B$1:$B$1000,0)+1,16)&lt;'Báo cáo'!$C$5,"Đi làm","Chốt trễ"),
IF(AND(C952=12,O952="Đi làm"),IF(INDEX(Source!$A$1:$Q$1000,MATCH('Chi tiết'!B952,Source!$B$1:$B$1000,0)+COUNTIFS(Source!$B$1:$B$1000,B952,Source!$Q$1:$Q$1000,"Sáng"),16)&lt;'Báo cáo'!$C$5,"Đi làm","Chốt trễ"),IF(O952="Chốt trễ",IF(INDEX(Source!$A$1:$Q$1000,MATCH('Chi tiết'!B952,Source!$B$1:$B$1000,0)+1,16)&lt;'Báo cáo'!$C$5,"Đi làm","Chốt trễ"),IF(INDEX(Source!$A$1:$Q$1000,MATCH('Chi tiết'!B952,Source!$B$1:$B$1000,0)+COUNTIFS(Source!$B$1:$B$1000,B952,Source!$Q$1:$Q$1000,"Sáng"),16)&lt;'Báo cáo'!$C$5,"Đi làm","Chốt trễ")))))))</f>
        <v/>
      </c>
      <c r="Q952" s="23" t="str">
        <f t="shared" si="88"/>
        <v/>
      </c>
      <c r="R952" s="14" t="str">
        <f t="shared" si="89"/>
        <v/>
      </c>
      <c r="S952" t="str">
        <f>IF(OR(_xlfn.NUMBERVALUE(E952)&gt;='Báo cáo'!$C$6,_xlfn.NUMBERVALUE(I952)&gt;='Báo cáo'!$C$6),CONCATENATE(_xlfn.NUMBERVALUE(E952),"/",_xlfn.NUMBERVALUE(I952)),"")</f>
        <v/>
      </c>
      <c r="T952" t="str">
        <f>IF(Q952="Vắng","",IF(M952&lt;='Báo cáo'!$C$7,M952,""))</f>
        <v/>
      </c>
      <c r="U952" t="str">
        <f ca="1">IF(COUNTIFS(Source!$B$1:$B$1000,'Chi tiết'!B952,Source!$S$1:$S$1000,"Có")=0,"",INDEX(Source!$A$1:$S$1000,MATCH('Chi tiết'!B952,Source!$B$1:$B$1000,0)-1+MATCH("Có",INDIRECT("Source!S"&amp;MATCH('Chi tiết'!B952,Source!$B$1:$B$1000,0)&amp;":S"&amp;MATCH('Chi tiết'!B952,Source!$B$1:$B$1000,0)+COUNTIF(Source!$B$1:$B$1000,'Chi tiết'!B952)),0),1))</f>
        <v/>
      </c>
      <c r="V952" s="2" t="str">
        <f>IF(B950="","",IF(N952&lt;='Báo cáo'!$C$9,N952,""))</f>
        <v/>
      </c>
    </row>
    <row r="953" spans="1:22" x14ac:dyDescent="0.25">
      <c r="A953" t="str">
        <v/>
      </c>
      <c r="B953" t="str">
        <v/>
      </c>
      <c r="C953" s="21" t="str">
        <v/>
      </c>
      <c r="D953" s="21" t="str">
        <v/>
      </c>
      <c r="E953" s="21" t="str">
        <v/>
      </c>
      <c r="F953" s="21" t="str">
        <v/>
      </c>
      <c r="G953" s="21" t="str">
        <v/>
      </c>
      <c r="H953" s="21" t="str">
        <v/>
      </c>
      <c r="I953" s="21" t="str">
        <v/>
      </c>
      <c r="J953" s="21" t="str">
        <v/>
      </c>
      <c r="K953" s="21" t="str">
        <v/>
      </c>
      <c r="L953" s="23" t="str">
        <f t="shared" si="84"/>
        <v/>
      </c>
      <c r="M953" s="24" t="str">
        <f t="shared" si="85"/>
        <v/>
      </c>
      <c r="N953" s="15" t="str">
        <f t="shared" si="86"/>
        <v/>
      </c>
      <c r="O953" s="23" t="str">
        <f t="shared" si="87"/>
        <v/>
      </c>
      <c r="P953" s="23" t="str">
        <f>IF(B953="","",
IF(NOT(ISNUMBER(H953)),"Vắng",
IF(C953=1,IF(INDEX(Source!$A$1:$Q$1000,MATCH('Chi tiết'!B953,Source!$B$1:$B$1000,0),16)&lt;'Báo cáo'!$C$5,"Đi làm","Chốt trễ"),
IF(AND(C953=2,O953="Chốt trễ"),IF(INDEX(Source!$A$1:$Q$1000,MATCH('Chi tiết'!B953,Source!$B$1:$B$1000,0)+1,16)&lt;'Báo cáo'!$C$5,"Đi làm","Chốt trễ"),
IF(AND(C953=12,O953="Đi làm"),IF(INDEX(Source!$A$1:$Q$1000,MATCH('Chi tiết'!B953,Source!$B$1:$B$1000,0)+COUNTIFS(Source!$B$1:$B$1000,B953,Source!$Q$1:$Q$1000,"Sáng"),16)&lt;'Báo cáo'!$C$5,"Đi làm","Chốt trễ"),IF(O953="Chốt trễ",IF(INDEX(Source!$A$1:$Q$1000,MATCH('Chi tiết'!B953,Source!$B$1:$B$1000,0)+1,16)&lt;'Báo cáo'!$C$5,"Đi làm","Chốt trễ"),IF(INDEX(Source!$A$1:$Q$1000,MATCH('Chi tiết'!B953,Source!$B$1:$B$1000,0)+COUNTIFS(Source!$B$1:$B$1000,B953,Source!$Q$1:$Q$1000,"Sáng"),16)&lt;'Báo cáo'!$C$5,"Đi làm","Chốt trễ")))))))</f>
        <v/>
      </c>
      <c r="Q953" s="23" t="str">
        <f t="shared" si="88"/>
        <v/>
      </c>
      <c r="R953" s="14" t="str">
        <f t="shared" si="89"/>
        <v/>
      </c>
      <c r="S953" t="str">
        <f>IF(OR(_xlfn.NUMBERVALUE(E953)&gt;='Báo cáo'!$C$6,_xlfn.NUMBERVALUE(I953)&gt;='Báo cáo'!$C$6),CONCATENATE(_xlfn.NUMBERVALUE(E953),"/",_xlfn.NUMBERVALUE(I953)),"")</f>
        <v/>
      </c>
      <c r="T953" t="str">
        <f>IF(Q953="Vắng","",IF(M953&lt;='Báo cáo'!$C$7,M953,""))</f>
        <v/>
      </c>
      <c r="U953" t="str">
        <f ca="1">IF(COUNTIFS(Source!$B$1:$B$1000,'Chi tiết'!B953,Source!$S$1:$S$1000,"Có")=0,"",INDEX(Source!$A$1:$S$1000,MATCH('Chi tiết'!B953,Source!$B$1:$B$1000,0)-1+MATCH("Có",INDIRECT("Source!S"&amp;MATCH('Chi tiết'!B953,Source!$B$1:$B$1000,0)&amp;":S"&amp;MATCH('Chi tiết'!B953,Source!$B$1:$B$1000,0)+COUNTIF(Source!$B$1:$B$1000,'Chi tiết'!B953)),0),1))</f>
        <v/>
      </c>
      <c r="V953" s="2" t="str">
        <f>IF(B951="","",IF(N953&lt;='Báo cáo'!$C$9,N953,""))</f>
        <v/>
      </c>
    </row>
    <row r="954" spans="1:22" x14ac:dyDescent="0.25">
      <c r="A954" t="str">
        <v/>
      </c>
      <c r="B954" t="str">
        <v/>
      </c>
      <c r="C954" s="21" t="str">
        <v/>
      </c>
      <c r="D954" s="21" t="str">
        <v/>
      </c>
      <c r="E954" s="21" t="str">
        <v/>
      </c>
      <c r="F954" s="21" t="str">
        <v/>
      </c>
      <c r="G954" s="21" t="str">
        <v/>
      </c>
      <c r="H954" s="21" t="str">
        <v/>
      </c>
      <c r="I954" s="21" t="str">
        <v/>
      </c>
      <c r="J954" s="21" t="str">
        <v/>
      </c>
      <c r="K954" s="21" t="str">
        <v/>
      </c>
      <c r="L954" s="23" t="str">
        <f t="shared" si="84"/>
        <v/>
      </c>
      <c r="M954" s="24" t="str">
        <f t="shared" si="85"/>
        <v/>
      </c>
      <c r="N954" s="15" t="str">
        <f t="shared" si="86"/>
        <v/>
      </c>
      <c r="O954" s="23" t="str">
        <f t="shared" si="87"/>
        <v/>
      </c>
      <c r="P954" s="23" t="str">
        <f>IF(B954="","",
IF(NOT(ISNUMBER(H954)),"Vắng",
IF(C954=1,IF(INDEX(Source!$A$1:$Q$1000,MATCH('Chi tiết'!B954,Source!$B$1:$B$1000,0),16)&lt;'Báo cáo'!$C$5,"Đi làm","Chốt trễ"),
IF(AND(C954=2,O954="Chốt trễ"),IF(INDEX(Source!$A$1:$Q$1000,MATCH('Chi tiết'!B954,Source!$B$1:$B$1000,0)+1,16)&lt;'Báo cáo'!$C$5,"Đi làm","Chốt trễ"),
IF(AND(C954=12,O954="Đi làm"),IF(INDEX(Source!$A$1:$Q$1000,MATCH('Chi tiết'!B954,Source!$B$1:$B$1000,0)+COUNTIFS(Source!$B$1:$B$1000,B954,Source!$Q$1:$Q$1000,"Sáng"),16)&lt;'Báo cáo'!$C$5,"Đi làm","Chốt trễ"),IF(O954="Chốt trễ",IF(INDEX(Source!$A$1:$Q$1000,MATCH('Chi tiết'!B954,Source!$B$1:$B$1000,0)+1,16)&lt;'Báo cáo'!$C$5,"Đi làm","Chốt trễ"),IF(INDEX(Source!$A$1:$Q$1000,MATCH('Chi tiết'!B954,Source!$B$1:$B$1000,0)+COUNTIFS(Source!$B$1:$B$1000,B954,Source!$Q$1:$Q$1000,"Sáng"),16)&lt;'Báo cáo'!$C$5,"Đi làm","Chốt trễ")))))))</f>
        <v/>
      </c>
      <c r="Q954" s="23" t="str">
        <f t="shared" si="88"/>
        <v/>
      </c>
      <c r="R954" s="14" t="str">
        <f t="shared" si="89"/>
        <v/>
      </c>
      <c r="S954" t="str">
        <f>IF(OR(_xlfn.NUMBERVALUE(E954)&gt;='Báo cáo'!$C$6,_xlfn.NUMBERVALUE(I954)&gt;='Báo cáo'!$C$6),CONCATENATE(_xlfn.NUMBERVALUE(E954),"/",_xlfn.NUMBERVALUE(I954)),"")</f>
        <v/>
      </c>
      <c r="T954" t="str">
        <f>IF(Q954="Vắng","",IF(M954&lt;='Báo cáo'!$C$7,M954,""))</f>
        <v/>
      </c>
      <c r="U954" t="str">
        <f ca="1">IF(COUNTIFS(Source!$B$1:$B$1000,'Chi tiết'!B954,Source!$S$1:$S$1000,"Có")=0,"",INDEX(Source!$A$1:$S$1000,MATCH('Chi tiết'!B954,Source!$B$1:$B$1000,0)-1+MATCH("Có",INDIRECT("Source!S"&amp;MATCH('Chi tiết'!B954,Source!$B$1:$B$1000,0)&amp;":S"&amp;MATCH('Chi tiết'!B954,Source!$B$1:$B$1000,0)+COUNTIF(Source!$B$1:$B$1000,'Chi tiết'!B954)),0),1))</f>
        <v/>
      </c>
      <c r="V954" s="2" t="str">
        <f>IF(B952="","",IF(N954&lt;='Báo cáo'!$C$9,N954,""))</f>
        <v/>
      </c>
    </row>
    <row r="955" spans="1:22" x14ac:dyDescent="0.25">
      <c r="A955" t="str">
        <v/>
      </c>
      <c r="B955" t="str">
        <v/>
      </c>
      <c r="C955" s="21" t="str">
        <v/>
      </c>
      <c r="D955" s="21" t="str">
        <v/>
      </c>
      <c r="E955" s="21" t="str">
        <v/>
      </c>
      <c r="F955" s="21" t="str">
        <v/>
      </c>
      <c r="G955" s="21" t="str">
        <v/>
      </c>
      <c r="H955" s="21" t="str">
        <v/>
      </c>
      <c r="I955" s="21" t="str">
        <v/>
      </c>
      <c r="J955" s="21" t="str">
        <v/>
      </c>
      <c r="K955" s="21" t="str">
        <v/>
      </c>
      <c r="L955" s="23" t="str">
        <f t="shared" si="84"/>
        <v/>
      </c>
      <c r="M955" s="24" t="str">
        <f t="shared" si="85"/>
        <v/>
      </c>
      <c r="N955" s="15" t="str">
        <f t="shared" si="86"/>
        <v/>
      </c>
      <c r="O955" s="23" t="str">
        <f t="shared" si="87"/>
        <v/>
      </c>
      <c r="P955" s="23" t="str">
        <f>IF(B955="","",
IF(NOT(ISNUMBER(H955)),"Vắng",
IF(C955=1,IF(INDEX(Source!$A$1:$Q$1000,MATCH('Chi tiết'!B955,Source!$B$1:$B$1000,0),16)&lt;'Báo cáo'!$C$5,"Đi làm","Chốt trễ"),
IF(AND(C955=2,O955="Chốt trễ"),IF(INDEX(Source!$A$1:$Q$1000,MATCH('Chi tiết'!B955,Source!$B$1:$B$1000,0)+1,16)&lt;'Báo cáo'!$C$5,"Đi làm","Chốt trễ"),
IF(AND(C955=12,O955="Đi làm"),IF(INDEX(Source!$A$1:$Q$1000,MATCH('Chi tiết'!B955,Source!$B$1:$B$1000,0)+COUNTIFS(Source!$B$1:$B$1000,B955,Source!$Q$1:$Q$1000,"Sáng"),16)&lt;'Báo cáo'!$C$5,"Đi làm","Chốt trễ"),IF(O955="Chốt trễ",IF(INDEX(Source!$A$1:$Q$1000,MATCH('Chi tiết'!B955,Source!$B$1:$B$1000,0)+1,16)&lt;'Báo cáo'!$C$5,"Đi làm","Chốt trễ"),IF(INDEX(Source!$A$1:$Q$1000,MATCH('Chi tiết'!B955,Source!$B$1:$B$1000,0)+COUNTIFS(Source!$B$1:$B$1000,B955,Source!$Q$1:$Q$1000,"Sáng"),16)&lt;'Báo cáo'!$C$5,"Đi làm","Chốt trễ")))))))</f>
        <v/>
      </c>
      <c r="Q955" s="23" t="str">
        <f t="shared" si="88"/>
        <v/>
      </c>
      <c r="R955" s="14" t="str">
        <f t="shared" si="89"/>
        <v/>
      </c>
      <c r="S955" t="str">
        <f>IF(OR(_xlfn.NUMBERVALUE(E955)&gt;='Báo cáo'!$C$6,_xlfn.NUMBERVALUE(I955)&gt;='Báo cáo'!$C$6),CONCATENATE(_xlfn.NUMBERVALUE(E955),"/",_xlfn.NUMBERVALUE(I955)),"")</f>
        <v/>
      </c>
      <c r="T955" t="str">
        <f>IF(Q955="Vắng","",IF(M955&lt;='Báo cáo'!$C$7,M955,""))</f>
        <v/>
      </c>
      <c r="U955" t="str">
        <f ca="1">IF(COUNTIFS(Source!$B$1:$B$1000,'Chi tiết'!B955,Source!$S$1:$S$1000,"Có")=0,"",INDEX(Source!$A$1:$S$1000,MATCH('Chi tiết'!B955,Source!$B$1:$B$1000,0)-1+MATCH("Có",INDIRECT("Source!S"&amp;MATCH('Chi tiết'!B955,Source!$B$1:$B$1000,0)&amp;":S"&amp;MATCH('Chi tiết'!B955,Source!$B$1:$B$1000,0)+COUNTIF(Source!$B$1:$B$1000,'Chi tiết'!B955)),0),1))</f>
        <v/>
      </c>
      <c r="V955" s="2" t="str">
        <f>IF(B953="","",IF(N955&lt;='Báo cáo'!$C$9,N955,""))</f>
        <v/>
      </c>
    </row>
    <row r="956" spans="1:22" x14ac:dyDescent="0.25">
      <c r="A956" t="str">
        <v/>
      </c>
      <c r="B956" t="str">
        <v/>
      </c>
      <c r="C956" s="21" t="str">
        <v/>
      </c>
      <c r="D956" s="21" t="str">
        <v/>
      </c>
      <c r="E956" s="21" t="str">
        <v/>
      </c>
      <c r="F956" s="21" t="str">
        <v/>
      </c>
      <c r="G956" s="21" t="str">
        <v/>
      </c>
      <c r="H956" s="21" t="str">
        <v/>
      </c>
      <c r="I956" s="21" t="str">
        <v/>
      </c>
      <c r="J956" s="21" t="str">
        <v/>
      </c>
      <c r="K956" s="21" t="str">
        <v/>
      </c>
      <c r="L956" s="23" t="str">
        <f t="shared" si="84"/>
        <v/>
      </c>
      <c r="M956" s="24" t="str">
        <f t="shared" si="85"/>
        <v/>
      </c>
      <c r="N956" s="15" t="str">
        <f t="shared" si="86"/>
        <v/>
      </c>
      <c r="O956" s="23" t="str">
        <f t="shared" si="87"/>
        <v/>
      </c>
      <c r="P956" s="23" t="str">
        <f>IF(B956="","",
IF(NOT(ISNUMBER(H956)),"Vắng",
IF(C956=1,IF(INDEX(Source!$A$1:$Q$1000,MATCH('Chi tiết'!B956,Source!$B$1:$B$1000,0),16)&lt;'Báo cáo'!$C$5,"Đi làm","Chốt trễ"),
IF(AND(C956=2,O956="Chốt trễ"),IF(INDEX(Source!$A$1:$Q$1000,MATCH('Chi tiết'!B956,Source!$B$1:$B$1000,0)+1,16)&lt;'Báo cáo'!$C$5,"Đi làm","Chốt trễ"),
IF(AND(C956=12,O956="Đi làm"),IF(INDEX(Source!$A$1:$Q$1000,MATCH('Chi tiết'!B956,Source!$B$1:$B$1000,0)+COUNTIFS(Source!$B$1:$B$1000,B956,Source!$Q$1:$Q$1000,"Sáng"),16)&lt;'Báo cáo'!$C$5,"Đi làm","Chốt trễ"),IF(O956="Chốt trễ",IF(INDEX(Source!$A$1:$Q$1000,MATCH('Chi tiết'!B956,Source!$B$1:$B$1000,0)+1,16)&lt;'Báo cáo'!$C$5,"Đi làm","Chốt trễ"),IF(INDEX(Source!$A$1:$Q$1000,MATCH('Chi tiết'!B956,Source!$B$1:$B$1000,0)+COUNTIFS(Source!$B$1:$B$1000,B956,Source!$Q$1:$Q$1000,"Sáng"),16)&lt;'Báo cáo'!$C$5,"Đi làm","Chốt trễ")))))))</f>
        <v/>
      </c>
      <c r="Q956" s="23" t="str">
        <f t="shared" si="88"/>
        <v/>
      </c>
      <c r="R956" s="14" t="str">
        <f t="shared" si="89"/>
        <v/>
      </c>
      <c r="S956" t="str">
        <f>IF(OR(_xlfn.NUMBERVALUE(E956)&gt;='Báo cáo'!$C$6,_xlfn.NUMBERVALUE(I956)&gt;='Báo cáo'!$C$6),CONCATENATE(_xlfn.NUMBERVALUE(E956),"/",_xlfn.NUMBERVALUE(I956)),"")</f>
        <v/>
      </c>
      <c r="T956" t="str">
        <f>IF(Q956="Vắng","",IF(M956&lt;='Báo cáo'!$C$7,M956,""))</f>
        <v/>
      </c>
      <c r="U956" t="str">
        <f ca="1">IF(COUNTIFS(Source!$B$1:$B$1000,'Chi tiết'!B956,Source!$S$1:$S$1000,"Có")=0,"",INDEX(Source!$A$1:$S$1000,MATCH('Chi tiết'!B956,Source!$B$1:$B$1000,0)-1+MATCH("Có",INDIRECT("Source!S"&amp;MATCH('Chi tiết'!B956,Source!$B$1:$B$1000,0)&amp;":S"&amp;MATCH('Chi tiết'!B956,Source!$B$1:$B$1000,0)+COUNTIF(Source!$B$1:$B$1000,'Chi tiết'!B956)),0),1))</f>
        <v/>
      </c>
      <c r="V956" s="2" t="str">
        <f>IF(B954="","",IF(N956&lt;='Báo cáo'!$C$9,N956,""))</f>
        <v/>
      </c>
    </row>
    <row r="957" spans="1:22" x14ac:dyDescent="0.25">
      <c r="A957" t="str">
        <v/>
      </c>
      <c r="B957" t="str">
        <v/>
      </c>
      <c r="C957" s="21" t="str">
        <v/>
      </c>
      <c r="D957" s="21" t="str">
        <v/>
      </c>
      <c r="E957" s="21" t="str">
        <v/>
      </c>
      <c r="F957" s="21" t="str">
        <v/>
      </c>
      <c r="G957" s="21" t="str">
        <v/>
      </c>
      <c r="H957" s="21" t="str">
        <v/>
      </c>
      <c r="I957" s="21" t="str">
        <v/>
      </c>
      <c r="J957" s="21" t="str">
        <v/>
      </c>
      <c r="K957" s="21" t="str">
        <v/>
      </c>
      <c r="L957" s="23" t="str">
        <f t="shared" si="84"/>
        <v/>
      </c>
      <c r="M957" s="24" t="str">
        <f t="shared" si="85"/>
        <v/>
      </c>
      <c r="N957" s="15" t="str">
        <f t="shared" si="86"/>
        <v/>
      </c>
      <c r="O957" s="23" t="str">
        <f t="shared" si="87"/>
        <v/>
      </c>
      <c r="P957" s="23" t="str">
        <f>IF(B957="","",
IF(NOT(ISNUMBER(H957)),"Vắng",
IF(C957=1,IF(INDEX(Source!$A$1:$Q$1000,MATCH('Chi tiết'!B957,Source!$B$1:$B$1000,0),16)&lt;'Báo cáo'!$C$5,"Đi làm","Chốt trễ"),
IF(AND(C957=2,O957="Chốt trễ"),IF(INDEX(Source!$A$1:$Q$1000,MATCH('Chi tiết'!B957,Source!$B$1:$B$1000,0)+1,16)&lt;'Báo cáo'!$C$5,"Đi làm","Chốt trễ"),
IF(AND(C957=12,O957="Đi làm"),IF(INDEX(Source!$A$1:$Q$1000,MATCH('Chi tiết'!B957,Source!$B$1:$B$1000,0)+COUNTIFS(Source!$B$1:$B$1000,B957,Source!$Q$1:$Q$1000,"Sáng"),16)&lt;'Báo cáo'!$C$5,"Đi làm","Chốt trễ"),IF(O957="Chốt trễ",IF(INDEX(Source!$A$1:$Q$1000,MATCH('Chi tiết'!B957,Source!$B$1:$B$1000,0)+1,16)&lt;'Báo cáo'!$C$5,"Đi làm","Chốt trễ"),IF(INDEX(Source!$A$1:$Q$1000,MATCH('Chi tiết'!B957,Source!$B$1:$B$1000,0)+COUNTIFS(Source!$B$1:$B$1000,B957,Source!$Q$1:$Q$1000,"Sáng"),16)&lt;'Báo cáo'!$C$5,"Đi làm","Chốt trễ")))))))</f>
        <v/>
      </c>
      <c r="Q957" s="23" t="str">
        <f t="shared" si="88"/>
        <v/>
      </c>
      <c r="R957" s="14" t="str">
        <f t="shared" si="89"/>
        <v/>
      </c>
      <c r="S957" t="str">
        <f>IF(OR(_xlfn.NUMBERVALUE(E957)&gt;='Báo cáo'!$C$6,_xlfn.NUMBERVALUE(I957)&gt;='Báo cáo'!$C$6),CONCATENATE(_xlfn.NUMBERVALUE(E957),"/",_xlfn.NUMBERVALUE(I957)),"")</f>
        <v/>
      </c>
      <c r="T957" t="str">
        <f>IF(Q957="Vắng","",IF(M957&lt;='Báo cáo'!$C$7,M957,""))</f>
        <v/>
      </c>
      <c r="U957" t="str">
        <f ca="1">IF(COUNTIFS(Source!$B$1:$B$1000,'Chi tiết'!B957,Source!$S$1:$S$1000,"Có")=0,"",INDEX(Source!$A$1:$S$1000,MATCH('Chi tiết'!B957,Source!$B$1:$B$1000,0)-1+MATCH("Có",INDIRECT("Source!S"&amp;MATCH('Chi tiết'!B957,Source!$B$1:$B$1000,0)&amp;":S"&amp;MATCH('Chi tiết'!B957,Source!$B$1:$B$1000,0)+COUNTIF(Source!$B$1:$B$1000,'Chi tiết'!B957)),0),1))</f>
        <v/>
      </c>
      <c r="V957" s="2" t="str">
        <f>IF(B955="","",IF(N957&lt;='Báo cáo'!$C$9,N957,""))</f>
        <v/>
      </c>
    </row>
    <row r="958" spans="1:22" x14ac:dyDescent="0.25">
      <c r="A958" t="str">
        <v/>
      </c>
      <c r="B958" t="str">
        <v/>
      </c>
      <c r="C958" s="21" t="str">
        <v/>
      </c>
      <c r="D958" s="21" t="str">
        <v/>
      </c>
      <c r="E958" s="21" t="str">
        <v/>
      </c>
      <c r="F958" s="21" t="str">
        <v/>
      </c>
      <c r="G958" s="21" t="str">
        <v/>
      </c>
      <c r="H958" s="21" t="str">
        <v/>
      </c>
      <c r="I958" s="21" t="str">
        <v/>
      </c>
      <c r="J958" s="21" t="str">
        <v/>
      </c>
      <c r="K958" s="21" t="str">
        <v/>
      </c>
      <c r="L958" s="23" t="str">
        <f t="shared" si="84"/>
        <v/>
      </c>
      <c r="M958" s="24" t="str">
        <f t="shared" si="85"/>
        <v/>
      </c>
      <c r="N958" s="15" t="str">
        <f t="shared" si="86"/>
        <v/>
      </c>
      <c r="O958" s="23" t="str">
        <f t="shared" si="87"/>
        <v/>
      </c>
      <c r="P958" s="23" t="str">
        <f>IF(B958="","",
IF(NOT(ISNUMBER(H958)),"Vắng",
IF(C958=1,IF(INDEX(Source!$A$1:$Q$1000,MATCH('Chi tiết'!B958,Source!$B$1:$B$1000,0),16)&lt;'Báo cáo'!$C$5,"Đi làm","Chốt trễ"),
IF(AND(C958=2,O958="Chốt trễ"),IF(INDEX(Source!$A$1:$Q$1000,MATCH('Chi tiết'!B958,Source!$B$1:$B$1000,0)+1,16)&lt;'Báo cáo'!$C$5,"Đi làm","Chốt trễ"),
IF(AND(C958=12,O958="Đi làm"),IF(INDEX(Source!$A$1:$Q$1000,MATCH('Chi tiết'!B958,Source!$B$1:$B$1000,0)+COUNTIFS(Source!$B$1:$B$1000,B958,Source!$Q$1:$Q$1000,"Sáng"),16)&lt;'Báo cáo'!$C$5,"Đi làm","Chốt trễ"),IF(O958="Chốt trễ",IF(INDEX(Source!$A$1:$Q$1000,MATCH('Chi tiết'!B958,Source!$B$1:$B$1000,0)+1,16)&lt;'Báo cáo'!$C$5,"Đi làm","Chốt trễ"),IF(INDEX(Source!$A$1:$Q$1000,MATCH('Chi tiết'!B958,Source!$B$1:$B$1000,0)+COUNTIFS(Source!$B$1:$B$1000,B958,Source!$Q$1:$Q$1000,"Sáng"),16)&lt;'Báo cáo'!$C$5,"Đi làm","Chốt trễ")))))))</f>
        <v/>
      </c>
      <c r="Q958" s="23" t="str">
        <f t="shared" si="88"/>
        <v/>
      </c>
      <c r="R958" s="14" t="str">
        <f t="shared" si="89"/>
        <v/>
      </c>
      <c r="S958" t="str">
        <f>IF(OR(_xlfn.NUMBERVALUE(E958)&gt;='Báo cáo'!$C$6,_xlfn.NUMBERVALUE(I958)&gt;='Báo cáo'!$C$6),CONCATENATE(_xlfn.NUMBERVALUE(E958),"/",_xlfn.NUMBERVALUE(I958)),"")</f>
        <v/>
      </c>
      <c r="T958" t="str">
        <f>IF(Q958="Vắng","",IF(M958&lt;='Báo cáo'!$C$7,M958,""))</f>
        <v/>
      </c>
      <c r="U958" t="str">
        <f ca="1">IF(COUNTIFS(Source!$B$1:$B$1000,'Chi tiết'!B958,Source!$S$1:$S$1000,"Có")=0,"",INDEX(Source!$A$1:$S$1000,MATCH('Chi tiết'!B958,Source!$B$1:$B$1000,0)-1+MATCH("Có",INDIRECT("Source!S"&amp;MATCH('Chi tiết'!B958,Source!$B$1:$B$1000,0)&amp;":S"&amp;MATCH('Chi tiết'!B958,Source!$B$1:$B$1000,0)+COUNTIF(Source!$B$1:$B$1000,'Chi tiết'!B958)),0),1))</f>
        <v/>
      </c>
      <c r="V958" s="2" t="str">
        <f>IF(B956="","",IF(N958&lt;='Báo cáo'!$C$9,N958,""))</f>
        <v/>
      </c>
    </row>
    <row r="959" spans="1:22" x14ac:dyDescent="0.25">
      <c r="A959" t="str">
        <v/>
      </c>
      <c r="B959" t="str">
        <v/>
      </c>
      <c r="C959" s="21" t="str">
        <v/>
      </c>
      <c r="D959" s="21" t="str">
        <v/>
      </c>
      <c r="E959" s="21" t="str">
        <v/>
      </c>
      <c r="F959" s="21" t="str">
        <v/>
      </c>
      <c r="G959" s="21" t="str">
        <v/>
      </c>
      <c r="H959" s="21" t="str">
        <v/>
      </c>
      <c r="I959" s="21" t="str">
        <v/>
      </c>
      <c r="J959" s="21" t="str">
        <v/>
      </c>
      <c r="K959" s="21" t="str">
        <v/>
      </c>
      <c r="L959" s="23" t="str">
        <f t="shared" si="84"/>
        <v/>
      </c>
      <c r="M959" s="24" t="str">
        <f t="shared" si="85"/>
        <v/>
      </c>
      <c r="N959" s="15" t="str">
        <f t="shared" si="86"/>
        <v/>
      </c>
      <c r="O959" s="23" t="str">
        <f t="shared" si="87"/>
        <v/>
      </c>
      <c r="P959" s="23" t="str">
        <f>IF(B959="","",
IF(NOT(ISNUMBER(H959)),"Vắng",
IF(C959=1,IF(INDEX(Source!$A$1:$Q$1000,MATCH('Chi tiết'!B959,Source!$B$1:$B$1000,0),16)&lt;'Báo cáo'!$C$5,"Đi làm","Chốt trễ"),
IF(AND(C959=2,O959="Chốt trễ"),IF(INDEX(Source!$A$1:$Q$1000,MATCH('Chi tiết'!B959,Source!$B$1:$B$1000,0)+1,16)&lt;'Báo cáo'!$C$5,"Đi làm","Chốt trễ"),
IF(AND(C959=12,O959="Đi làm"),IF(INDEX(Source!$A$1:$Q$1000,MATCH('Chi tiết'!B959,Source!$B$1:$B$1000,0)+COUNTIFS(Source!$B$1:$B$1000,B959,Source!$Q$1:$Q$1000,"Sáng"),16)&lt;'Báo cáo'!$C$5,"Đi làm","Chốt trễ"),IF(O959="Chốt trễ",IF(INDEX(Source!$A$1:$Q$1000,MATCH('Chi tiết'!B959,Source!$B$1:$B$1000,0)+1,16)&lt;'Báo cáo'!$C$5,"Đi làm","Chốt trễ"),IF(INDEX(Source!$A$1:$Q$1000,MATCH('Chi tiết'!B959,Source!$B$1:$B$1000,0)+COUNTIFS(Source!$B$1:$B$1000,B959,Source!$Q$1:$Q$1000,"Sáng"),16)&lt;'Báo cáo'!$C$5,"Đi làm","Chốt trễ")))))))</f>
        <v/>
      </c>
      <c r="Q959" s="23" t="str">
        <f t="shared" si="88"/>
        <v/>
      </c>
      <c r="R959" s="14" t="str">
        <f t="shared" si="89"/>
        <v/>
      </c>
      <c r="S959" t="str">
        <f>IF(OR(_xlfn.NUMBERVALUE(E959)&gt;='Báo cáo'!$C$6,_xlfn.NUMBERVALUE(I959)&gt;='Báo cáo'!$C$6),CONCATENATE(_xlfn.NUMBERVALUE(E959),"/",_xlfn.NUMBERVALUE(I959)),"")</f>
        <v/>
      </c>
      <c r="T959" t="str">
        <f>IF(Q959="Vắng","",IF(M959&lt;='Báo cáo'!$C$7,M959,""))</f>
        <v/>
      </c>
      <c r="U959" t="str">
        <f ca="1">IF(COUNTIFS(Source!$B$1:$B$1000,'Chi tiết'!B959,Source!$S$1:$S$1000,"Có")=0,"",INDEX(Source!$A$1:$S$1000,MATCH('Chi tiết'!B959,Source!$B$1:$B$1000,0)-1+MATCH("Có",INDIRECT("Source!S"&amp;MATCH('Chi tiết'!B959,Source!$B$1:$B$1000,0)&amp;":S"&amp;MATCH('Chi tiết'!B959,Source!$B$1:$B$1000,0)+COUNTIF(Source!$B$1:$B$1000,'Chi tiết'!B959)),0),1))</f>
        <v/>
      </c>
      <c r="V959" s="2" t="str">
        <f>IF(B957="","",IF(N959&lt;='Báo cáo'!$C$9,N959,""))</f>
        <v/>
      </c>
    </row>
    <row r="960" spans="1:22" x14ac:dyDescent="0.25">
      <c r="A960" t="str">
        <v/>
      </c>
      <c r="B960" t="str">
        <v/>
      </c>
      <c r="C960" s="21" t="str">
        <v/>
      </c>
      <c r="D960" s="21" t="str">
        <v/>
      </c>
      <c r="E960" s="21" t="str">
        <v/>
      </c>
      <c r="F960" s="21" t="str">
        <v/>
      </c>
      <c r="G960" s="21" t="str">
        <v/>
      </c>
      <c r="H960" s="21" t="str">
        <v/>
      </c>
      <c r="I960" s="21" t="str">
        <v/>
      </c>
      <c r="J960" s="21" t="str">
        <v/>
      </c>
      <c r="K960" s="21" t="str">
        <v/>
      </c>
      <c r="L960" s="23" t="str">
        <f t="shared" si="84"/>
        <v/>
      </c>
      <c r="M960" s="24" t="str">
        <f t="shared" si="85"/>
        <v/>
      </c>
      <c r="N960" s="15" t="str">
        <f t="shared" si="86"/>
        <v/>
      </c>
      <c r="O960" s="23" t="str">
        <f t="shared" si="87"/>
        <v/>
      </c>
      <c r="P960" s="23" t="str">
        <f>IF(B960="","",
IF(NOT(ISNUMBER(H960)),"Vắng",
IF(C960=1,IF(INDEX(Source!$A$1:$Q$1000,MATCH('Chi tiết'!B960,Source!$B$1:$B$1000,0),16)&lt;'Báo cáo'!$C$5,"Đi làm","Chốt trễ"),
IF(AND(C960=2,O960="Chốt trễ"),IF(INDEX(Source!$A$1:$Q$1000,MATCH('Chi tiết'!B960,Source!$B$1:$B$1000,0)+1,16)&lt;'Báo cáo'!$C$5,"Đi làm","Chốt trễ"),
IF(AND(C960=12,O960="Đi làm"),IF(INDEX(Source!$A$1:$Q$1000,MATCH('Chi tiết'!B960,Source!$B$1:$B$1000,0)+COUNTIFS(Source!$B$1:$B$1000,B960,Source!$Q$1:$Q$1000,"Sáng"),16)&lt;'Báo cáo'!$C$5,"Đi làm","Chốt trễ"),IF(O960="Chốt trễ",IF(INDEX(Source!$A$1:$Q$1000,MATCH('Chi tiết'!B960,Source!$B$1:$B$1000,0)+1,16)&lt;'Báo cáo'!$C$5,"Đi làm","Chốt trễ"),IF(INDEX(Source!$A$1:$Q$1000,MATCH('Chi tiết'!B960,Source!$B$1:$B$1000,0)+COUNTIFS(Source!$B$1:$B$1000,B960,Source!$Q$1:$Q$1000,"Sáng"),16)&lt;'Báo cáo'!$C$5,"Đi làm","Chốt trễ")))))))</f>
        <v/>
      </c>
      <c r="Q960" s="23" t="str">
        <f t="shared" si="88"/>
        <v/>
      </c>
      <c r="R960" s="14" t="str">
        <f t="shared" si="89"/>
        <v/>
      </c>
      <c r="S960" t="str">
        <f>IF(OR(_xlfn.NUMBERVALUE(E960)&gt;='Báo cáo'!$C$6,_xlfn.NUMBERVALUE(I960)&gt;='Báo cáo'!$C$6),CONCATENATE(_xlfn.NUMBERVALUE(E960),"/",_xlfn.NUMBERVALUE(I960)),"")</f>
        <v/>
      </c>
      <c r="T960" t="str">
        <f>IF(Q960="Vắng","",IF(M960&lt;='Báo cáo'!$C$7,M960,""))</f>
        <v/>
      </c>
      <c r="U960" t="str">
        <f ca="1">IF(COUNTIFS(Source!$B$1:$B$1000,'Chi tiết'!B960,Source!$S$1:$S$1000,"Có")=0,"",INDEX(Source!$A$1:$S$1000,MATCH('Chi tiết'!B960,Source!$B$1:$B$1000,0)-1+MATCH("Có",INDIRECT("Source!S"&amp;MATCH('Chi tiết'!B960,Source!$B$1:$B$1000,0)&amp;":S"&amp;MATCH('Chi tiết'!B960,Source!$B$1:$B$1000,0)+COUNTIF(Source!$B$1:$B$1000,'Chi tiết'!B960)),0),1))</f>
        <v/>
      </c>
      <c r="V960" s="2" t="str">
        <f>IF(B958="","",IF(N960&lt;='Báo cáo'!$C$9,N960,""))</f>
        <v/>
      </c>
    </row>
    <row r="961" spans="1:22" x14ac:dyDescent="0.25">
      <c r="A961" t="str">
        <v/>
      </c>
      <c r="B961" t="str">
        <v/>
      </c>
      <c r="C961" s="21" t="str">
        <v/>
      </c>
      <c r="D961" s="21" t="str">
        <v/>
      </c>
      <c r="E961" s="21" t="str">
        <v/>
      </c>
      <c r="F961" s="21" t="str">
        <v/>
      </c>
      <c r="G961" s="21" t="str">
        <v/>
      </c>
      <c r="H961" s="21" t="str">
        <v/>
      </c>
      <c r="I961" s="21" t="str">
        <v/>
      </c>
      <c r="J961" s="21" t="str">
        <v/>
      </c>
      <c r="K961" s="21" t="str">
        <v/>
      </c>
      <c r="L961" s="23" t="str">
        <f t="shared" si="84"/>
        <v/>
      </c>
      <c r="M961" s="24" t="str">
        <f t="shared" si="85"/>
        <v/>
      </c>
      <c r="N961" s="15" t="str">
        <f t="shared" si="86"/>
        <v/>
      </c>
      <c r="O961" s="23" t="str">
        <f t="shared" si="87"/>
        <v/>
      </c>
      <c r="P961" s="23" t="str">
        <f>IF(B961="","",
IF(NOT(ISNUMBER(H961)),"Vắng",
IF(C961=1,IF(INDEX(Source!$A$1:$Q$1000,MATCH('Chi tiết'!B961,Source!$B$1:$B$1000,0),16)&lt;'Báo cáo'!$C$5,"Đi làm","Chốt trễ"),
IF(AND(C961=2,O961="Chốt trễ"),IF(INDEX(Source!$A$1:$Q$1000,MATCH('Chi tiết'!B961,Source!$B$1:$B$1000,0)+1,16)&lt;'Báo cáo'!$C$5,"Đi làm","Chốt trễ"),
IF(AND(C961=12,O961="Đi làm"),IF(INDEX(Source!$A$1:$Q$1000,MATCH('Chi tiết'!B961,Source!$B$1:$B$1000,0)+COUNTIFS(Source!$B$1:$B$1000,B961,Source!$Q$1:$Q$1000,"Sáng"),16)&lt;'Báo cáo'!$C$5,"Đi làm","Chốt trễ"),IF(O961="Chốt trễ",IF(INDEX(Source!$A$1:$Q$1000,MATCH('Chi tiết'!B961,Source!$B$1:$B$1000,0)+1,16)&lt;'Báo cáo'!$C$5,"Đi làm","Chốt trễ"),IF(INDEX(Source!$A$1:$Q$1000,MATCH('Chi tiết'!B961,Source!$B$1:$B$1000,0)+COUNTIFS(Source!$B$1:$B$1000,B961,Source!$Q$1:$Q$1000,"Sáng"),16)&lt;'Báo cáo'!$C$5,"Đi làm","Chốt trễ")))))))</f>
        <v/>
      </c>
      <c r="Q961" s="23" t="str">
        <f t="shared" si="88"/>
        <v/>
      </c>
      <c r="R961" s="14" t="str">
        <f t="shared" si="89"/>
        <v/>
      </c>
      <c r="S961" t="str">
        <f>IF(OR(_xlfn.NUMBERVALUE(E961)&gt;='Báo cáo'!$C$6,_xlfn.NUMBERVALUE(I961)&gt;='Báo cáo'!$C$6),CONCATENATE(_xlfn.NUMBERVALUE(E961),"/",_xlfn.NUMBERVALUE(I961)),"")</f>
        <v/>
      </c>
      <c r="T961" t="str">
        <f>IF(Q961="Vắng","",IF(M961&lt;='Báo cáo'!$C$7,M961,""))</f>
        <v/>
      </c>
      <c r="U961" t="str">
        <f ca="1">IF(COUNTIFS(Source!$B$1:$B$1000,'Chi tiết'!B961,Source!$S$1:$S$1000,"Có")=0,"",INDEX(Source!$A$1:$S$1000,MATCH('Chi tiết'!B961,Source!$B$1:$B$1000,0)-1+MATCH("Có",INDIRECT("Source!S"&amp;MATCH('Chi tiết'!B961,Source!$B$1:$B$1000,0)&amp;":S"&amp;MATCH('Chi tiết'!B961,Source!$B$1:$B$1000,0)+COUNTIF(Source!$B$1:$B$1000,'Chi tiết'!B961)),0),1))</f>
        <v/>
      </c>
      <c r="V961" s="2" t="str">
        <f>IF(B959="","",IF(N961&lt;='Báo cáo'!$C$9,N961,""))</f>
        <v/>
      </c>
    </row>
    <row r="962" spans="1:22" x14ac:dyDescent="0.25">
      <c r="A962" t="str">
        <v/>
      </c>
      <c r="B962" t="str">
        <v/>
      </c>
      <c r="C962" s="21" t="str">
        <v/>
      </c>
      <c r="D962" s="21" t="str">
        <v/>
      </c>
      <c r="E962" s="21" t="str">
        <v/>
      </c>
      <c r="F962" s="21" t="str">
        <v/>
      </c>
      <c r="G962" s="21" t="str">
        <v/>
      </c>
      <c r="H962" s="21" t="str">
        <v/>
      </c>
      <c r="I962" s="21" t="str">
        <v/>
      </c>
      <c r="J962" s="21" t="str">
        <v/>
      </c>
      <c r="K962" s="21" t="str">
        <v/>
      </c>
      <c r="L962" s="23" t="str">
        <f t="shared" si="84"/>
        <v/>
      </c>
      <c r="M962" s="24" t="str">
        <f t="shared" si="85"/>
        <v/>
      </c>
      <c r="N962" s="15" t="str">
        <f t="shared" si="86"/>
        <v/>
      </c>
      <c r="O962" s="23" t="str">
        <f t="shared" si="87"/>
        <v/>
      </c>
      <c r="P962" s="23" t="str">
        <f>IF(B962="","",
IF(NOT(ISNUMBER(H962)),"Vắng",
IF(C962=1,IF(INDEX(Source!$A$1:$Q$1000,MATCH('Chi tiết'!B962,Source!$B$1:$B$1000,0),16)&lt;'Báo cáo'!$C$5,"Đi làm","Chốt trễ"),
IF(AND(C962=2,O962="Chốt trễ"),IF(INDEX(Source!$A$1:$Q$1000,MATCH('Chi tiết'!B962,Source!$B$1:$B$1000,0)+1,16)&lt;'Báo cáo'!$C$5,"Đi làm","Chốt trễ"),
IF(AND(C962=12,O962="Đi làm"),IF(INDEX(Source!$A$1:$Q$1000,MATCH('Chi tiết'!B962,Source!$B$1:$B$1000,0)+COUNTIFS(Source!$B$1:$B$1000,B962,Source!$Q$1:$Q$1000,"Sáng"),16)&lt;'Báo cáo'!$C$5,"Đi làm","Chốt trễ"),IF(O962="Chốt trễ",IF(INDEX(Source!$A$1:$Q$1000,MATCH('Chi tiết'!B962,Source!$B$1:$B$1000,0)+1,16)&lt;'Báo cáo'!$C$5,"Đi làm","Chốt trễ"),IF(INDEX(Source!$A$1:$Q$1000,MATCH('Chi tiết'!B962,Source!$B$1:$B$1000,0)+COUNTIFS(Source!$B$1:$B$1000,B962,Source!$Q$1:$Q$1000,"Sáng"),16)&lt;'Báo cáo'!$C$5,"Đi làm","Chốt trễ")))))))</f>
        <v/>
      </c>
      <c r="Q962" s="23" t="str">
        <f t="shared" si="88"/>
        <v/>
      </c>
      <c r="R962" s="14" t="str">
        <f t="shared" si="89"/>
        <v/>
      </c>
      <c r="S962" t="str">
        <f>IF(OR(_xlfn.NUMBERVALUE(E962)&gt;='Báo cáo'!$C$6,_xlfn.NUMBERVALUE(I962)&gt;='Báo cáo'!$C$6),CONCATENATE(_xlfn.NUMBERVALUE(E962),"/",_xlfn.NUMBERVALUE(I962)),"")</f>
        <v/>
      </c>
      <c r="T962" t="str">
        <f>IF(Q962="Vắng","",IF(M962&lt;='Báo cáo'!$C$7,M962,""))</f>
        <v/>
      </c>
      <c r="U962" t="str">
        <f ca="1">IF(COUNTIFS(Source!$B$1:$B$1000,'Chi tiết'!B962,Source!$S$1:$S$1000,"Có")=0,"",INDEX(Source!$A$1:$S$1000,MATCH('Chi tiết'!B962,Source!$B$1:$B$1000,0)-1+MATCH("Có",INDIRECT("Source!S"&amp;MATCH('Chi tiết'!B962,Source!$B$1:$B$1000,0)&amp;":S"&amp;MATCH('Chi tiết'!B962,Source!$B$1:$B$1000,0)+COUNTIF(Source!$B$1:$B$1000,'Chi tiết'!B962)),0),1))</f>
        <v/>
      </c>
      <c r="V962" s="2" t="str">
        <f>IF(B960="","",IF(N962&lt;='Báo cáo'!$C$9,N962,""))</f>
        <v/>
      </c>
    </row>
    <row r="963" spans="1:22" x14ac:dyDescent="0.25">
      <c r="A963" t="str">
        <v/>
      </c>
      <c r="B963" t="str">
        <v/>
      </c>
      <c r="C963" s="21" t="str">
        <v/>
      </c>
      <c r="D963" s="21" t="str">
        <v/>
      </c>
      <c r="E963" s="21" t="str">
        <v/>
      </c>
      <c r="F963" s="21" t="str">
        <v/>
      </c>
      <c r="G963" s="21" t="str">
        <v/>
      </c>
      <c r="H963" s="21" t="str">
        <v/>
      </c>
      <c r="I963" s="21" t="str">
        <v/>
      </c>
      <c r="J963" s="21" t="str">
        <v/>
      </c>
      <c r="K963" s="21" t="str">
        <v/>
      </c>
      <c r="L963" s="23" t="str">
        <f t="shared" si="84"/>
        <v/>
      </c>
      <c r="M963" s="24" t="str">
        <f t="shared" si="85"/>
        <v/>
      </c>
      <c r="N963" s="15" t="str">
        <f t="shared" si="86"/>
        <v/>
      </c>
      <c r="O963" s="23" t="str">
        <f t="shared" si="87"/>
        <v/>
      </c>
      <c r="P963" s="23" t="str">
        <f>IF(B963="","",
IF(NOT(ISNUMBER(H963)),"Vắng",
IF(C963=1,IF(INDEX(Source!$A$1:$Q$1000,MATCH('Chi tiết'!B963,Source!$B$1:$B$1000,0),16)&lt;'Báo cáo'!$C$5,"Đi làm","Chốt trễ"),
IF(AND(C963=2,O963="Chốt trễ"),IF(INDEX(Source!$A$1:$Q$1000,MATCH('Chi tiết'!B963,Source!$B$1:$B$1000,0)+1,16)&lt;'Báo cáo'!$C$5,"Đi làm","Chốt trễ"),
IF(AND(C963=12,O963="Đi làm"),IF(INDEX(Source!$A$1:$Q$1000,MATCH('Chi tiết'!B963,Source!$B$1:$B$1000,0)+COUNTIFS(Source!$B$1:$B$1000,B963,Source!$Q$1:$Q$1000,"Sáng"),16)&lt;'Báo cáo'!$C$5,"Đi làm","Chốt trễ"),IF(O963="Chốt trễ",IF(INDEX(Source!$A$1:$Q$1000,MATCH('Chi tiết'!B963,Source!$B$1:$B$1000,0)+1,16)&lt;'Báo cáo'!$C$5,"Đi làm","Chốt trễ"),IF(INDEX(Source!$A$1:$Q$1000,MATCH('Chi tiết'!B963,Source!$B$1:$B$1000,0)+COUNTIFS(Source!$B$1:$B$1000,B963,Source!$Q$1:$Q$1000,"Sáng"),16)&lt;'Báo cáo'!$C$5,"Đi làm","Chốt trễ")))))))</f>
        <v/>
      </c>
      <c r="Q963" s="23" t="str">
        <f t="shared" si="88"/>
        <v/>
      </c>
      <c r="R963" s="14" t="str">
        <f t="shared" si="89"/>
        <v/>
      </c>
      <c r="S963" t="str">
        <f>IF(OR(_xlfn.NUMBERVALUE(E963)&gt;='Báo cáo'!$C$6,_xlfn.NUMBERVALUE(I963)&gt;='Báo cáo'!$C$6),CONCATENATE(_xlfn.NUMBERVALUE(E963),"/",_xlfn.NUMBERVALUE(I963)),"")</f>
        <v/>
      </c>
      <c r="T963" t="str">
        <f>IF(Q963="Vắng","",IF(M963&lt;='Báo cáo'!$C$7,M963,""))</f>
        <v/>
      </c>
      <c r="U963" t="str">
        <f ca="1">IF(COUNTIFS(Source!$B$1:$B$1000,'Chi tiết'!B963,Source!$S$1:$S$1000,"Có")=0,"",INDEX(Source!$A$1:$S$1000,MATCH('Chi tiết'!B963,Source!$B$1:$B$1000,0)-1+MATCH("Có",INDIRECT("Source!S"&amp;MATCH('Chi tiết'!B963,Source!$B$1:$B$1000,0)&amp;":S"&amp;MATCH('Chi tiết'!B963,Source!$B$1:$B$1000,0)+COUNTIF(Source!$B$1:$B$1000,'Chi tiết'!B963)),0),1))</f>
        <v/>
      </c>
      <c r="V963" s="2" t="str">
        <f>IF(B961="","",IF(N963&lt;='Báo cáo'!$C$9,N963,""))</f>
        <v/>
      </c>
    </row>
    <row r="964" spans="1:22" x14ac:dyDescent="0.25">
      <c r="A964" t="str">
        <v/>
      </c>
      <c r="B964" t="str">
        <v/>
      </c>
      <c r="C964" s="21" t="str">
        <v/>
      </c>
      <c r="D964" s="21" t="str">
        <v/>
      </c>
      <c r="E964" s="21" t="str">
        <v/>
      </c>
      <c r="F964" s="21" t="str">
        <v/>
      </c>
      <c r="G964" s="21" t="str">
        <v/>
      </c>
      <c r="H964" s="21" t="str">
        <v/>
      </c>
      <c r="I964" s="21" t="str">
        <v/>
      </c>
      <c r="J964" s="21" t="str">
        <v/>
      </c>
      <c r="K964" s="21" t="str">
        <v/>
      </c>
      <c r="L964" s="23" t="str">
        <f t="shared" ref="L964:L1000" si="90">IF(AND(D964="",H964=""),"",IF(OR(D964="",H964=""),_xlfn.NUMBERVALUE(D964)+_xlfn.NUMBERVALUE(H964),IFERROR(D964+H964,"")))</f>
        <v/>
      </c>
      <c r="M964" s="24" t="str">
        <f t="shared" ref="M964:M1000" si="91">IF(AND(E964="",I964=""),"",IF(OR(E964="",I964=""),_xlfn.NUMBERVALUE(E964)+_xlfn.NUMBERVALUE(I964),IFERROR(E964+I964,"")))</f>
        <v/>
      </c>
      <c r="N964" s="15" t="str">
        <f t="shared" ref="N964:N1000" si="92">IFERROR(M964/L964,"")</f>
        <v/>
      </c>
      <c r="O964" s="23" t="str">
        <f t="shared" ref="O964:O1000" si="93">IF(B964="","",IF(C964&gt;=2,
IF(ISNUMBER(D964),"Đi làm","Chốt trễ"),
IF(C964=1,
IF(ISNUMBER(D964),"Đi làm","Vắng"),
"Vắng")))</f>
        <v/>
      </c>
      <c r="P964" s="23" t="str">
        <f>IF(B964="","",
IF(NOT(ISNUMBER(H964)),"Vắng",
IF(C964=1,IF(INDEX(Source!$A$1:$Q$1000,MATCH('Chi tiết'!B964,Source!$B$1:$B$1000,0),16)&lt;'Báo cáo'!$C$5,"Đi làm","Chốt trễ"),
IF(AND(C964=2,O964="Chốt trễ"),IF(INDEX(Source!$A$1:$Q$1000,MATCH('Chi tiết'!B964,Source!$B$1:$B$1000,0)+1,16)&lt;'Báo cáo'!$C$5,"Đi làm","Chốt trễ"),
IF(AND(C964=12,O964="Đi làm"),IF(INDEX(Source!$A$1:$Q$1000,MATCH('Chi tiết'!B964,Source!$B$1:$B$1000,0)+COUNTIFS(Source!$B$1:$B$1000,B964,Source!$Q$1:$Q$1000,"Sáng"),16)&lt;'Báo cáo'!$C$5,"Đi làm","Chốt trễ"),IF(O964="Chốt trễ",IF(INDEX(Source!$A$1:$Q$1000,MATCH('Chi tiết'!B964,Source!$B$1:$B$1000,0)+1,16)&lt;'Báo cáo'!$C$5,"Đi làm","Chốt trễ"),IF(INDEX(Source!$A$1:$Q$1000,MATCH('Chi tiết'!B964,Source!$B$1:$B$1000,0)+COUNTIFS(Source!$B$1:$B$1000,B964,Source!$Q$1:$Q$1000,"Sáng"),16)&lt;'Báo cáo'!$C$5,"Đi làm","Chốt trễ")))))))</f>
        <v/>
      </c>
      <c r="Q964" s="23" t="str">
        <f t="shared" ref="Q964:Q1000" si="94">IF(B964="","",IF(C964=0,"Vắng","Đi làm"))</f>
        <v/>
      </c>
      <c r="R964" s="14" t="str">
        <f t="shared" ref="R964:R1000" si="95">IF(B964="","",IF(Q964="Vắng","Vắng",IF(OR(O964="Chốt trễ",P964="Chốt trễ"),"Trễ giờ","Đúng giờ")))</f>
        <v/>
      </c>
      <c r="S964" t="str">
        <f>IF(OR(_xlfn.NUMBERVALUE(E964)&gt;='Báo cáo'!$C$6,_xlfn.NUMBERVALUE(I964)&gt;='Báo cáo'!$C$6),CONCATENATE(_xlfn.NUMBERVALUE(E964),"/",_xlfn.NUMBERVALUE(I964)),"")</f>
        <v/>
      </c>
      <c r="T964" t="str">
        <f>IF(Q964="Vắng","",IF(M964&lt;='Báo cáo'!$C$7,M964,""))</f>
        <v/>
      </c>
      <c r="U964" t="str">
        <f ca="1">IF(COUNTIFS(Source!$B$1:$B$1000,'Chi tiết'!B964,Source!$S$1:$S$1000,"Có")=0,"",INDEX(Source!$A$1:$S$1000,MATCH('Chi tiết'!B964,Source!$B$1:$B$1000,0)-1+MATCH("Có",INDIRECT("Source!S"&amp;MATCH('Chi tiết'!B964,Source!$B$1:$B$1000,0)&amp;":S"&amp;MATCH('Chi tiết'!B964,Source!$B$1:$B$1000,0)+COUNTIF(Source!$B$1:$B$1000,'Chi tiết'!B964)),0),1))</f>
        <v/>
      </c>
      <c r="V964" s="2" t="str">
        <f>IF(B962="","",IF(N964&lt;='Báo cáo'!$C$9,N964,""))</f>
        <v/>
      </c>
    </row>
    <row r="965" spans="1:22" x14ac:dyDescent="0.25">
      <c r="A965" t="str">
        <v/>
      </c>
      <c r="B965" t="str">
        <v/>
      </c>
      <c r="C965" s="21" t="str">
        <v/>
      </c>
      <c r="D965" s="21" t="str">
        <v/>
      </c>
      <c r="E965" s="21" t="str">
        <v/>
      </c>
      <c r="F965" s="21" t="str">
        <v/>
      </c>
      <c r="G965" s="21" t="str">
        <v/>
      </c>
      <c r="H965" s="21" t="str">
        <v/>
      </c>
      <c r="I965" s="21" t="str">
        <v/>
      </c>
      <c r="J965" s="21" t="str">
        <v/>
      </c>
      <c r="K965" s="21" t="str">
        <v/>
      </c>
      <c r="L965" s="23" t="str">
        <f t="shared" si="90"/>
        <v/>
      </c>
      <c r="M965" s="24" t="str">
        <f t="shared" si="91"/>
        <v/>
      </c>
      <c r="N965" s="15" t="str">
        <f t="shared" si="92"/>
        <v/>
      </c>
      <c r="O965" s="23" t="str">
        <f t="shared" si="93"/>
        <v/>
      </c>
      <c r="P965" s="23" t="str">
        <f>IF(B965="","",
IF(NOT(ISNUMBER(H965)),"Vắng",
IF(C965=1,IF(INDEX(Source!$A$1:$Q$1000,MATCH('Chi tiết'!B965,Source!$B$1:$B$1000,0),16)&lt;'Báo cáo'!$C$5,"Đi làm","Chốt trễ"),
IF(AND(C965=2,O965="Chốt trễ"),IF(INDEX(Source!$A$1:$Q$1000,MATCH('Chi tiết'!B965,Source!$B$1:$B$1000,0)+1,16)&lt;'Báo cáo'!$C$5,"Đi làm","Chốt trễ"),
IF(AND(C965=12,O965="Đi làm"),IF(INDEX(Source!$A$1:$Q$1000,MATCH('Chi tiết'!B965,Source!$B$1:$B$1000,0)+COUNTIFS(Source!$B$1:$B$1000,B965,Source!$Q$1:$Q$1000,"Sáng"),16)&lt;'Báo cáo'!$C$5,"Đi làm","Chốt trễ"),IF(O965="Chốt trễ",IF(INDEX(Source!$A$1:$Q$1000,MATCH('Chi tiết'!B965,Source!$B$1:$B$1000,0)+1,16)&lt;'Báo cáo'!$C$5,"Đi làm","Chốt trễ"),IF(INDEX(Source!$A$1:$Q$1000,MATCH('Chi tiết'!B965,Source!$B$1:$B$1000,0)+COUNTIFS(Source!$B$1:$B$1000,B965,Source!$Q$1:$Q$1000,"Sáng"),16)&lt;'Báo cáo'!$C$5,"Đi làm","Chốt trễ")))))))</f>
        <v/>
      </c>
      <c r="Q965" s="23" t="str">
        <f t="shared" si="94"/>
        <v/>
      </c>
      <c r="R965" s="14" t="str">
        <f t="shared" si="95"/>
        <v/>
      </c>
      <c r="S965" t="str">
        <f>IF(OR(_xlfn.NUMBERVALUE(E965)&gt;='Báo cáo'!$C$6,_xlfn.NUMBERVALUE(I965)&gt;='Báo cáo'!$C$6),CONCATENATE(_xlfn.NUMBERVALUE(E965),"/",_xlfn.NUMBERVALUE(I965)),"")</f>
        <v/>
      </c>
      <c r="T965" t="str">
        <f>IF(Q965="Vắng","",IF(M965&lt;='Báo cáo'!$C$7,M965,""))</f>
        <v/>
      </c>
      <c r="U965" t="str">
        <f ca="1">IF(COUNTIFS(Source!$B$1:$B$1000,'Chi tiết'!B965,Source!$S$1:$S$1000,"Có")=0,"",INDEX(Source!$A$1:$S$1000,MATCH('Chi tiết'!B965,Source!$B$1:$B$1000,0)-1+MATCH("Có",INDIRECT("Source!S"&amp;MATCH('Chi tiết'!B965,Source!$B$1:$B$1000,0)&amp;":S"&amp;MATCH('Chi tiết'!B965,Source!$B$1:$B$1000,0)+COUNTIF(Source!$B$1:$B$1000,'Chi tiết'!B965)),0),1))</f>
        <v/>
      </c>
      <c r="V965" s="2" t="str">
        <f>IF(B963="","",IF(N965&lt;='Báo cáo'!$C$9,N965,""))</f>
        <v/>
      </c>
    </row>
    <row r="966" spans="1:22" x14ac:dyDescent="0.25">
      <c r="A966" t="str">
        <v/>
      </c>
      <c r="B966" t="str">
        <v/>
      </c>
      <c r="C966" s="21" t="str">
        <v/>
      </c>
      <c r="D966" s="21" t="str">
        <v/>
      </c>
      <c r="E966" s="21" t="str">
        <v/>
      </c>
      <c r="F966" s="21" t="str">
        <v/>
      </c>
      <c r="G966" s="21" t="str">
        <v/>
      </c>
      <c r="H966" s="21" t="str">
        <v/>
      </c>
      <c r="I966" s="21" t="str">
        <v/>
      </c>
      <c r="J966" s="21" t="str">
        <v/>
      </c>
      <c r="K966" s="21" t="str">
        <v/>
      </c>
      <c r="L966" s="23" t="str">
        <f t="shared" si="90"/>
        <v/>
      </c>
      <c r="M966" s="24" t="str">
        <f t="shared" si="91"/>
        <v/>
      </c>
      <c r="N966" s="15" t="str">
        <f t="shared" si="92"/>
        <v/>
      </c>
      <c r="O966" s="23" t="str">
        <f t="shared" si="93"/>
        <v/>
      </c>
      <c r="P966" s="23" t="str">
        <f>IF(B966="","",
IF(NOT(ISNUMBER(H966)),"Vắng",
IF(C966=1,IF(INDEX(Source!$A$1:$Q$1000,MATCH('Chi tiết'!B966,Source!$B$1:$B$1000,0),16)&lt;'Báo cáo'!$C$5,"Đi làm","Chốt trễ"),
IF(AND(C966=2,O966="Chốt trễ"),IF(INDEX(Source!$A$1:$Q$1000,MATCH('Chi tiết'!B966,Source!$B$1:$B$1000,0)+1,16)&lt;'Báo cáo'!$C$5,"Đi làm","Chốt trễ"),
IF(AND(C966=12,O966="Đi làm"),IF(INDEX(Source!$A$1:$Q$1000,MATCH('Chi tiết'!B966,Source!$B$1:$B$1000,0)+COUNTIFS(Source!$B$1:$B$1000,B966,Source!$Q$1:$Q$1000,"Sáng"),16)&lt;'Báo cáo'!$C$5,"Đi làm","Chốt trễ"),IF(O966="Chốt trễ",IF(INDEX(Source!$A$1:$Q$1000,MATCH('Chi tiết'!B966,Source!$B$1:$B$1000,0)+1,16)&lt;'Báo cáo'!$C$5,"Đi làm","Chốt trễ"),IF(INDEX(Source!$A$1:$Q$1000,MATCH('Chi tiết'!B966,Source!$B$1:$B$1000,0)+COUNTIFS(Source!$B$1:$B$1000,B966,Source!$Q$1:$Q$1000,"Sáng"),16)&lt;'Báo cáo'!$C$5,"Đi làm","Chốt trễ")))))))</f>
        <v/>
      </c>
      <c r="Q966" s="23" t="str">
        <f t="shared" si="94"/>
        <v/>
      </c>
      <c r="R966" s="14" t="str">
        <f t="shared" si="95"/>
        <v/>
      </c>
      <c r="S966" t="str">
        <f>IF(OR(_xlfn.NUMBERVALUE(E966)&gt;='Báo cáo'!$C$6,_xlfn.NUMBERVALUE(I966)&gt;='Báo cáo'!$C$6),CONCATENATE(_xlfn.NUMBERVALUE(E966),"/",_xlfn.NUMBERVALUE(I966)),"")</f>
        <v/>
      </c>
      <c r="T966" t="str">
        <f>IF(Q966="Vắng","",IF(M966&lt;='Báo cáo'!$C$7,M966,""))</f>
        <v/>
      </c>
      <c r="U966" t="str">
        <f ca="1">IF(COUNTIFS(Source!$B$1:$B$1000,'Chi tiết'!B966,Source!$S$1:$S$1000,"Có")=0,"",INDEX(Source!$A$1:$S$1000,MATCH('Chi tiết'!B966,Source!$B$1:$B$1000,0)-1+MATCH("Có",INDIRECT("Source!S"&amp;MATCH('Chi tiết'!B966,Source!$B$1:$B$1000,0)&amp;":S"&amp;MATCH('Chi tiết'!B966,Source!$B$1:$B$1000,0)+COUNTIF(Source!$B$1:$B$1000,'Chi tiết'!B966)),0),1))</f>
        <v/>
      </c>
      <c r="V966" s="2" t="str">
        <f>IF(B964="","",IF(N966&lt;='Báo cáo'!$C$9,N966,""))</f>
        <v/>
      </c>
    </row>
    <row r="967" spans="1:22" x14ac:dyDescent="0.25">
      <c r="A967" t="str">
        <v/>
      </c>
      <c r="B967" t="str">
        <v/>
      </c>
      <c r="C967" s="21" t="str">
        <v/>
      </c>
      <c r="D967" s="21" t="str">
        <v/>
      </c>
      <c r="E967" s="21" t="str">
        <v/>
      </c>
      <c r="F967" s="21" t="str">
        <v/>
      </c>
      <c r="G967" s="21" t="str">
        <v/>
      </c>
      <c r="H967" s="21" t="str">
        <v/>
      </c>
      <c r="I967" s="21" t="str">
        <v/>
      </c>
      <c r="J967" s="21" t="str">
        <v/>
      </c>
      <c r="K967" s="21" t="str">
        <v/>
      </c>
      <c r="L967" s="23" t="str">
        <f t="shared" si="90"/>
        <v/>
      </c>
      <c r="M967" s="24" t="str">
        <f t="shared" si="91"/>
        <v/>
      </c>
      <c r="N967" s="15" t="str">
        <f t="shared" si="92"/>
        <v/>
      </c>
      <c r="O967" s="23" t="str">
        <f t="shared" si="93"/>
        <v/>
      </c>
      <c r="P967" s="23" t="str">
        <f>IF(B967="","",
IF(NOT(ISNUMBER(H967)),"Vắng",
IF(C967=1,IF(INDEX(Source!$A$1:$Q$1000,MATCH('Chi tiết'!B967,Source!$B$1:$B$1000,0),16)&lt;'Báo cáo'!$C$5,"Đi làm","Chốt trễ"),
IF(AND(C967=2,O967="Chốt trễ"),IF(INDEX(Source!$A$1:$Q$1000,MATCH('Chi tiết'!B967,Source!$B$1:$B$1000,0)+1,16)&lt;'Báo cáo'!$C$5,"Đi làm","Chốt trễ"),
IF(AND(C967=12,O967="Đi làm"),IF(INDEX(Source!$A$1:$Q$1000,MATCH('Chi tiết'!B967,Source!$B$1:$B$1000,0)+COUNTIFS(Source!$B$1:$B$1000,B967,Source!$Q$1:$Q$1000,"Sáng"),16)&lt;'Báo cáo'!$C$5,"Đi làm","Chốt trễ"),IF(O967="Chốt trễ",IF(INDEX(Source!$A$1:$Q$1000,MATCH('Chi tiết'!B967,Source!$B$1:$B$1000,0)+1,16)&lt;'Báo cáo'!$C$5,"Đi làm","Chốt trễ"),IF(INDEX(Source!$A$1:$Q$1000,MATCH('Chi tiết'!B967,Source!$B$1:$B$1000,0)+COUNTIFS(Source!$B$1:$B$1000,B967,Source!$Q$1:$Q$1000,"Sáng"),16)&lt;'Báo cáo'!$C$5,"Đi làm","Chốt trễ")))))))</f>
        <v/>
      </c>
      <c r="Q967" s="23" t="str">
        <f t="shared" si="94"/>
        <v/>
      </c>
      <c r="R967" s="14" t="str">
        <f t="shared" si="95"/>
        <v/>
      </c>
      <c r="S967" t="str">
        <f>IF(OR(_xlfn.NUMBERVALUE(E967)&gt;='Báo cáo'!$C$6,_xlfn.NUMBERVALUE(I967)&gt;='Báo cáo'!$C$6),CONCATENATE(_xlfn.NUMBERVALUE(E967),"/",_xlfn.NUMBERVALUE(I967)),"")</f>
        <v/>
      </c>
      <c r="T967" t="str">
        <f>IF(Q967="Vắng","",IF(M967&lt;='Báo cáo'!$C$7,M967,""))</f>
        <v/>
      </c>
      <c r="U967" t="str">
        <f ca="1">IF(COUNTIFS(Source!$B$1:$B$1000,'Chi tiết'!B967,Source!$S$1:$S$1000,"Có")=0,"",INDEX(Source!$A$1:$S$1000,MATCH('Chi tiết'!B967,Source!$B$1:$B$1000,0)-1+MATCH("Có",INDIRECT("Source!S"&amp;MATCH('Chi tiết'!B967,Source!$B$1:$B$1000,0)&amp;":S"&amp;MATCH('Chi tiết'!B967,Source!$B$1:$B$1000,0)+COUNTIF(Source!$B$1:$B$1000,'Chi tiết'!B967)),0),1))</f>
        <v/>
      </c>
      <c r="V967" s="2" t="str">
        <f>IF(B965="","",IF(N967&lt;='Báo cáo'!$C$9,N967,""))</f>
        <v/>
      </c>
    </row>
    <row r="968" spans="1:22" x14ac:dyDescent="0.25">
      <c r="A968" t="str">
        <v/>
      </c>
      <c r="B968" t="str">
        <v/>
      </c>
      <c r="C968" s="21" t="str">
        <v/>
      </c>
      <c r="D968" s="21" t="str">
        <v/>
      </c>
      <c r="E968" s="21" t="str">
        <v/>
      </c>
      <c r="F968" s="21" t="str">
        <v/>
      </c>
      <c r="G968" s="21" t="str">
        <v/>
      </c>
      <c r="H968" s="21" t="str">
        <v/>
      </c>
      <c r="I968" s="21" t="str">
        <v/>
      </c>
      <c r="J968" s="21" t="str">
        <v/>
      </c>
      <c r="K968" s="21" t="str">
        <v/>
      </c>
      <c r="L968" s="23" t="str">
        <f t="shared" si="90"/>
        <v/>
      </c>
      <c r="M968" s="24" t="str">
        <f t="shared" si="91"/>
        <v/>
      </c>
      <c r="N968" s="15" t="str">
        <f t="shared" si="92"/>
        <v/>
      </c>
      <c r="O968" s="23" t="str">
        <f t="shared" si="93"/>
        <v/>
      </c>
      <c r="P968" s="23" t="str">
        <f>IF(B968="","",
IF(NOT(ISNUMBER(H968)),"Vắng",
IF(C968=1,IF(INDEX(Source!$A$1:$Q$1000,MATCH('Chi tiết'!B968,Source!$B$1:$B$1000,0),16)&lt;'Báo cáo'!$C$5,"Đi làm","Chốt trễ"),
IF(AND(C968=2,O968="Chốt trễ"),IF(INDEX(Source!$A$1:$Q$1000,MATCH('Chi tiết'!B968,Source!$B$1:$B$1000,0)+1,16)&lt;'Báo cáo'!$C$5,"Đi làm","Chốt trễ"),
IF(AND(C968=12,O968="Đi làm"),IF(INDEX(Source!$A$1:$Q$1000,MATCH('Chi tiết'!B968,Source!$B$1:$B$1000,0)+COUNTIFS(Source!$B$1:$B$1000,B968,Source!$Q$1:$Q$1000,"Sáng"),16)&lt;'Báo cáo'!$C$5,"Đi làm","Chốt trễ"),IF(O968="Chốt trễ",IF(INDEX(Source!$A$1:$Q$1000,MATCH('Chi tiết'!B968,Source!$B$1:$B$1000,0)+1,16)&lt;'Báo cáo'!$C$5,"Đi làm","Chốt trễ"),IF(INDEX(Source!$A$1:$Q$1000,MATCH('Chi tiết'!B968,Source!$B$1:$B$1000,0)+COUNTIFS(Source!$B$1:$B$1000,B968,Source!$Q$1:$Q$1000,"Sáng"),16)&lt;'Báo cáo'!$C$5,"Đi làm","Chốt trễ")))))))</f>
        <v/>
      </c>
      <c r="Q968" s="23" t="str">
        <f t="shared" si="94"/>
        <v/>
      </c>
      <c r="R968" s="14" t="str">
        <f t="shared" si="95"/>
        <v/>
      </c>
      <c r="S968" t="str">
        <f>IF(OR(_xlfn.NUMBERVALUE(E968)&gt;='Báo cáo'!$C$6,_xlfn.NUMBERVALUE(I968)&gt;='Báo cáo'!$C$6),CONCATENATE(_xlfn.NUMBERVALUE(E968),"/",_xlfn.NUMBERVALUE(I968)),"")</f>
        <v/>
      </c>
      <c r="T968" t="str">
        <f>IF(Q968="Vắng","",IF(M968&lt;='Báo cáo'!$C$7,M968,""))</f>
        <v/>
      </c>
      <c r="U968" t="str">
        <f ca="1">IF(COUNTIFS(Source!$B$1:$B$1000,'Chi tiết'!B968,Source!$S$1:$S$1000,"Có")=0,"",INDEX(Source!$A$1:$S$1000,MATCH('Chi tiết'!B968,Source!$B$1:$B$1000,0)-1+MATCH("Có",INDIRECT("Source!S"&amp;MATCH('Chi tiết'!B968,Source!$B$1:$B$1000,0)&amp;":S"&amp;MATCH('Chi tiết'!B968,Source!$B$1:$B$1000,0)+COUNTIF(Source!$B$1:$B$1000,'Chi tiết'!B968)),0),1))</f>
        <v/>
      </c>
      <c r="V968" s="2" t="str">
        <f>IF(B966="","",IF(N968&lt;='Báo cáo'!$C$9,N968,""))</f>
        <v/>
      </c>
    </row>
    <row r="969" spans="1:22" x14ac:dyDescent="0.25">
      <c r="A969" t="str">
        <v/>
      </c>
      <c r="B969" t="str">
        <v/>
      </c>
      <c r="C969" s="21" t="str">
        <v/>
      </c>
      <c r="D969" s="21" t="str">
        <v/>
      </c>
      <c r="E969" s="21" t="str">
        <v/>
      </c>
      <c r="F969" s="21" t="str">
        <v/>
      </c>
      <c r="G969" s="21" t="str">
        <v/>
      </c>
      <c r="H969" s="21" t="str">
        <v/>
      </c>
      <c r="I969" s="21" t="str">
        <v/>
      </c>
      <c r="J969" s="21" t="str">
        <v/>
      </c>
      <c r="K969" s="21" t="str">
        <v/>
      </c>
      <c r="L969" s="23" t="str">
        <f t="shared" si="90"/>
        <v/>
      </c>
      <c r="M969" s="24" t="str">
        <f t="shared" si="91"/>
        <v/>
      </c>
      <c r="N969" s="15" t="str">
        <f t="shared" si="92"/>
        <v/>
      </c>
      <c r="O969" s="23" t="str">
        <f t="shared" si="93"/>
        <v/>
      </c>
      <c r="P969" s="23" t="str">
        <f>IF(B969="","",
IF(NOT(ISNUMBER(H969)),"Vắng",
IF(C969=1,IF(INDEX(Source!$A$1:$Q$1000,MATCH('Chi tiết'!B969,Source!$B$1:$B$1000,0),16)&lt;'Báo cáo'!$C$5,"Đi làm","Chốt trễ"),
IF(AND(C969=2,O969="Chốt trễ"),IF(INDEX(Source!$A$1:$Q$1000,MATCH('Chi tiết'!B969,Source!$B$1:$B$1000,0)+1,16)&lt;'Báo cáo'!$C$5,"Đi làm","Chốt trễ"),
IF(AND(C969=12,O969="Đi làm"),IF(INDEX(Source!$A$1:$Q$1000,MATCH('Chi tiết'!B969,Source!$B$1:$B$1000,0)+COUNTIFS(Source!$B$1:$B$1000,B969,Source!$Q$1:$Q$1000,"Sáng"),16)&lt;'Báo cáo'!$C$5,"Đi làm","Chốt trễ"),IF(O969="Chốt trễ",IF(INDEX(Source!$A$1:$Q$1000,MATCH('Chi tiết'!B969,Source!$B$1:$B$1000,0)+1,16)&lt;'Báo cáo'!$C$5,"Đi làm","Chốt trễ"),IF(INDEX(Source!$A$1:$Q$1000,MATCH('Chi tiết'!B969,Source!$B$1:$B$1000,0)+COUNTIFS(Source!$B$1:$B$1000,B969,Source!$Q$1:$Q$1000,"Sáng"),16)&lt;'Báo cáo'!$C$5,"Đi làm","Chốt trễ")))))))</f>
        <v/>
      </c>
      <c r="Q969" s="23" t="str">
        <f t="shared" si="94"/>
        <v/>
      </c>
      <c r="R969" s="14" t="str">
        <f t="shared" si="95"/>
        <v/>
      </c>
      <c r="S969" t="str">
        <f>IF(OR(_xlfn.NUMBERVALUE(E969)&gt;='Báo cáo'!$C$6,_xlfn.NUMBERVALUE(I969)&gt;='Báo cáo'!$C$6),CONCATENATE(_xlfn.NUMBERVALUE(E969),"/",_xlfn.NUMBERVALUE(I969)),"")</f>
        <v/>
      </c>
      <c r="T969" t="str">
        <f>IF(Q969="Vắng","",IF(M969&lt;='Báo cáo'!$C$7,M969,""))</f>
        <v/>
      </c>
      <c r="U969" t="str">
        <f ca="1">IF(COUNTIFS(Source!$B$1:$B$1000,'Chi tiết'!B969,Source!$S$1:$S$1000,"Có")=0,"",INDEX(Source!$A$1:$S$1000,MATCH('Chi tiết'!B969,Source!$B$1:$B$1000,0)-1+MATCH("Có",INDIRECT("Source!S"&amp;MATCH('Chi tiết'!B969,Source!$B$1:$B$1000,0)&amp;":S"&amp;MATCH('Chi tiết'!B969,Source!$B$1:$B$1000,0)+COUNTIF(Source!$B$1:$B$1000,'Chi tiết'!B969)),0),1))</f>
        <v/>
      </c>
      <c r="V969" s="2" t="str">
        <f>IF(B967="","",IF(N969&lt;='Báo cáo'!$C$9,N969,""))</f>
        <v/>
      </c>
    </row>
    <row r="970" spans="1:22" x14ac:dyDescent="0.25">
      <c r="A970" t="str">
        <v/>
      </c>
      <c r="B970" t="str">
        <v/>
      </c>
      <c r="C970" s="21" t="str">
        <v/>
      </c>
      <c r="D970" s="21" t="str">
        <v/>
      </c>
      <c r="E970" s="21" t="str">
        <v/>
      </c>
      <c r="F970" s="21" t="str">
        <v/>
      </c>
      <c r="G970" s="21" t="str">
        <v/>
      </c>
      <c r="H970" s="21" t="str">
        <v/>
      </c>
      <c r="I970" s="21" t="str">
        <v/>
      </c>
      <c r="J970" s="21" t="str">
        <v/>
      </c>
      <c r="K970" s="21" t="str">
        <v/>
      </c>
      <c r="L970" s="23" t="str">
        <f t="shared" si="90"/>
        <v/>
      </c>
      <c r="M970" s="24" t="str">
        <f t="shared" si="91"/>
        <v/>
      </c>
      <c r="N970" s="15" t="str">
        <f t="shared" si="92"/>
        <v/>
      </c>
      <c r="O970" s="23" t="str">
        <f t="shared" si="93"/>
        <v/>
      </c>
      <c r="P970" s="23" t="str">
        <f>IF(B970="","",
IF(NOT(ISNUMBER(H970)),"Vắng",
IF(C970=1,IF(INDEX(Source!$A$1:$Q$1000,MATCH('Chi tiết'!B970,Source!$B$1:$B$1000,0),16)&lt;'Báo cáo'!$C$5,"Đi làm","Chốt trễ"),
IF(AND(C970=2,O970="Chốt trễ"),IF(INDEX(Source!$A$1:$Q$1000,MATCH('Chi tiết'!B970,Source!$B$1:$B$1000,0)+1,16)&lt;'Báo cáo'!$C$5,"Đi làm","Chốt trễ"),
IF(AND(C970=12,O970="Đi làm"),IF(INDEX(Source!$A$1:$Q$1000,MATCH('Chi tiết'!B970,Source!$B$1:$B$1000,0)+COUNTIFS(Source!$B$1:$B$1000,B970,Source!$Q$1:$Q$1000,"Sáng"),16)&lt;'Báo cáo'!$C$5,"Đi làm","Chốt trễ"),IF(O970="Chốt trễ",IF(INDEX(Source!$A$1:$Q$1000,MATCH('Chi tiết'!B970,Source!$B$1:$B$1000,0)+1,16)&lt;'Báo cáo'!$C$5,"Đi làm","Chốt trễ"),IF(INDEX(Source!$A$1:$Q$1000,MATCH('Chi tiết'!B970,Source!$B$1:$B$1000,0)+COUNTIFS(Source!$B$1:$B$1000,B970,Source!$Q$1:$Q$1000,"Sáng"),16)&lt;'Báo cáo'!$C$5,"Đi làm","Chốt trễ")))))))</f>
        <v/>
      </c>
      <c r="Q970" s="23" t="str">
        <f t="shared" si="94"/>
        <v/>
      </c>
      <c r="R970" s="14" t="str">
        <f t="shared" si="95"/>
        <v/>
      </c>
      <c r="S970" t="str">
        <f>IF(OR(_xlfn.NUMBERVALUE(E970)&gt;='Báo cáo'!$C$6,_xlfn.NUMBERVALUE(I970)&gt;='Báo cáo'!$C$6),CONCATENATE(_xlfn.NUMBERVALUE(E970),"/",_xlfn.NUMBERVALUE(I970)),"")</f>
        <v/>
      </c>
      <c r="T970" t="str">
        <f>IF(Q970="Vắng","",IF(M970&lt;='Báo cáo'!$C$7,M970,""))</f>
        <v/>
      </c>
      <c r="U970" t="str">
        <f ca="1">IF(COUNTIFS(Source!$B$1:$B$1000,'Chi tiết'!B970,Source!$S$1:$S$1000,"Có")=0,"",INDEX(Source!$A$1:$S$1000,MATCH('Chi tiết'!B970,Source!$B$1:$B$1000,0)-1+MATCH("Có",INDIRECT("Source!S"&amp;MATCH('Chi tiết'!B970,Source!$B$1:$B$1000,0)&amp;":S"&amp;MATCH('Chi tiết'!B970,Source!$B$1:$B$1000,0)+COUNTIF(Source!$B$1:$B$1000,'Chi tiết'!B970)),0),1))</f>
        <v/>
      </c>
      <c r="V970" s="2" t="str">
        <f>IF(B968="","",IF(N970&lt;='Báo cáo'!$C$9,N970,""))</f>
        <v/>
      </c>
    </row>
    <row r="971" spans="1:22" x14ac:dyDescent="0.25">
      <c r="A971" t="str">
        <v/>
      </c>
      <c r="B971" t="str">
        <v/>
      </c>
      <c r="C971" s="21" t="str">
        <v/>
      </c>
      <c r="D971" s="21" t="str">
        <v/>
      </c>
      <c r="E971" s="21" t="str">
        <v/>
      </c>
      <c r="F971" s="21" t="str">
        <v/>
      </c>
      <c r="G971" s="21" t="str">
        <v/>
      </c>
      <c r="H971" s="21" t="str">
        <v/>
      </c>
      <c r="I971" s="21" t="str">
        <v/>
      </c>
      <c r="J971" s="21" t="str">
        <v/>
      </c>
      <c r="K971" s="21" t="str">
        <v/>
      </c>
      <c r="L971" s="23" t="str">
        <f t="shared" si="90"/>
        <v/>
      </c>
      <c r="M971" s="24" t="str">
        <f t="shared" si="91"/>
        <v/>
      </c>
      <c r="N971" s="15" t="str">
        <f t="shared" si="92"/>
        <v/>
      </c>
      <c r="O971" s="23" t="str">
        <f t="shared" si="93"/>
        <v/>
      </c>
      <c r="P971" s="23" t="str">
        <f>IF(B971="","",
IF(NOT(ISNUMBER(H971)),"Vắng",
IF(C971=1,IF(INDEX(Source!$A$1:$Q$1000,MATCH('Chi tiết'!B971,Source!$B$1:$B$1000,0),16)&lt;'Báo cáo'!$C$5,"Đi làm","Chốt trễ"),
IF(AND(C971=2,O971="Chốt trễ"),IF(INDEX(Source!$A$1:$Q$1000,MATCH('Chi tiết'!B971,Source!$B$1:$B$1000,0)+1,16)&lt;'Báo cáo'!$C$5,"Đi làm","Chốt trễ"),
IF(AND(C971=12,O971="Đi làm"),IF(INDEX(Source!$A$1:$Q$1000,MATCH('Chi tiết'!B971,Source!$B$1:$B$1000,0)+COUNTIFS(Source!$B$1:$B$1000,B971,Source!$Q$1:$Q$1000,"Sáng"),16)&lt;'Báo cáo'!$C$5,"Đi làm","Chốt trễ"),IF(O971="Chốt trễ",IF(INDEX(Source!$A$1:$Q$1000,MATCH('Chi tiết'!B971,Source!$B$1:$B$1000,0)+1,16)&lt;'Báo cáo'!$C$5,"Đi làm","Chốt trễ"),IF(INDEX(Source!$A$1:$Q$1000,MATCH('Chi tiết'!B971,Source!$B$1:$B$1000,0)+COUNTIFS(Source!$B$1:$B$1000,B971,Source!$Q$1:$Q$1000,"Sáng"),16)&lt;'Báo cáo'!$C$5,"Đi làm","Chốt trễ")))))))</f>
        <v/>
      </c>
      <c r="Q971" s="23" t="str">
        <f t="shared" si="94"/>
        <v/>
      </c>
      <c r="R971" s="14" t="str">
        <f t="shared" si="95"/>
        <v/>
      </c>
      <c r="S971" t="str">
        <f>IF(OR(_xlfn.NUMBERVALUE(E971)&gt;='Báo cáo'!$C$6,_xlfn.NUMBERVALUE(I971)&gt;='Báo cáo'!$C$6),CONCATENATE(_xlfn.NUMBERVALUE(E971),"/",_xlfn.NUMBERVALUE(I971)),"")</f>
        <v/>
      </c>
      <c r="T971" t="str">
        <f>IF(Q971="Vắng","",IF(M971&lt;='Báo cáo'!$C$7,M971,""))</f>
        <v/>
      </c>
      <c r="U971" t="str">
        <f ca="1">IF(COUNTIFS(Source!$B$1:$B$1000,'Chi tiết'!B971,Source!$S$1:$S$1000,"Có")=0,"",INDEX(Source!$A$1:$S$1000,MATCH('Chi tiết'!B971,Source!$B$1:$B$1000,0)-1+MATCH("Có",INDIRECT("Source!S"&amp;MATCH('Chi tiết'!B971,Source!$B$1:$B$1000,0)&amp;":S"&amp;MATCH('Chi tiết'!B971,Source!$B$1:$B$1000,0)+COUNTIF(Source!$B$1:$B$1000,'Chi tiết'!B971)),0),1))</f>
        <v/>
      </c>
      <c r="V971" s="2" t="str">
        <f>IF(B969="","",IF(N971&lt;='Báo cáo'!$C$9,N971,""))</f>
        <v/>
      </c>
    </row>
    <row r="972" spans="1:22" x14ac:dyDescent="0.25">
      <c r="A972" t="str">
        <v/>
      </c>
      <c r="B972" t="str">
        <v/>
      </c>
      <c r="C972" s="21" t="str">
        <v/>
      </c>
      <c r="D972" s="21" t="str">
        <v/>
      </c>
      <c r="E972" s="21" t="str">
        <v/>
      </c>
      <c r="F972" s="21" t="str">
        <v/>
      </c>
      <c r="G972" s="21" t="str">
        <v/>
      </c>
      <c r="H972" s="21" t="str">
        <v/>
      </c>
      <c r="I972" s="21" t="str">
        <v/>
      </c>
      <c r="J972" s="21" t="str">
        <v/>
      </c>
      <c r="K972" s="21" t="str">
        <v/>
      </c>
      <c r="L972" s="23" t="str">
        <f t="shared" si="90"/>
        <v/>
      </c>
      <c r="M972" s="24" t="str">
        <f t="shared" si="91"/>
        <v/>
      </c>
      <c r="N972" s="15" t="str">
        <f t="shared" si="92"/>
        <v/>
      </c>
      <c r="O972" s="23" t="str">
        <f t="shared" si="93"/>
        <v/>
      </c>
      <c r="P972" s="23" t="str">
        <f>IF(B972="","",
IF(NOT(ISNUMBER(H972)),"Vắng",
IF(C972=1,IF(INDEX(Source!$A$1:$Q$1000,MATCH('Chi tiết'!B972,Source!$B$1:$B$1000,0),16)&lt;'Báo cáo'!$C$5,"Đi làm","Chốt trễ"),
IF(AND(C972=2,O972="Chốt trễ"),IF(INDEX(Source!$A$1:$Q$1000,MATCH('Chi tiết'!B972,Source!$B$1:$B$1000,0)+1,16)&lt;'Báo cáo'!$C$5,"Đi làm","Chốt trễ"),
IF(AND(C972=12,O972="Đi làm"),IF(INDEX(Source!$A$1:$Q$1000,MATCH('Chi tiết'!B972,Source!$B$1:$B$1000,0)+COUNTIFS(Source!$B$1:$B$1000,B972,Source!$Q$1:$Q$1000,"Sáng"),16)&lt;'Báo cáo'!$C$5,"Đi làm","Chốt trễ"),IF(O972="Chốt trễ",IF(INDEX(Source!$A$1:$Q$1000,MATCH('Chi tiết'!B972,Source!$B$1:$B$1000,0)+1,16)&lt;'Báo cáo'!$C$5,"Đi làm","Chốt trễ"),IF(INDEX(Source!$A$1:$Q$1000,MATCH('Chi tiết'!B972,Source!$B$1:$B$1000,0)+COUNTIFS(Source!$B$1:$B$1000,B972,Source!$Q$1:$Q$1000,"Sáng"),16)&lt;'Báo cáo'!$C$5,"Đi làm","Chốt trễ")))))))</f>
        <v/>
      </c>
      <c r="Q972" s="23" t="str">
        <f t="shared" si="94"/>
        <v/>
      </c>
      <c r="R972" s="14" t="str">
        <f t="shared" si="95"/>
        <v/>
      </c>
      <c r="S972" t="str">
        <f>IF(OR(_xlfn.NUMBERVALUE(E972)&gt;='Báo cáo'!$C$6,_xlfn.NUMBERVALUE(I972)&gt;='Báo cáo'!$C$6),CONCATENATE(_xlfn.NUMBERVALUE(E972),"/",_xlfn.NUMBERVALUE(I972)),"")</f>
        <v/>
      </c>
      <c r="T972" t="str">
        <f>IF(Q972="Vắng","",IF(M972&lt;='Báo cáo'!$C$7,M972,""))</f>
        <v/>
      </c>
      <c r="U972" t="str">
        <f ca="1">IF(COUNTIFS(Source!$B$1:$B$1000,'Chi tiết'!B972,Source!$S$1:$S$1000,"Có")=0,"",INDEX(Source!$A$1:$S$1000,MATCH('Chi tiết'!B972,Source!$B$1:$B$1000,0)-1+MATCH("Có",INDIRECT("Source!S"&amp;MATCH('Chi tiết'!B972,Source!$B$1:$B$1000,0)&amp;":S"&amp;MATCH('Chi tiết'!B972,Source!$B$1:$B$1000,0)+COUNTIF(Source!$B$1:$B$1000,'Chi tiết'!B972)),0),1))</f>
        <v/>
      </c>
      <c r="V972" s="2" t="str">
        <f>IF(B970="","",IF(N972&lt;='Báo cáo'!$C$9,N972,""))</f>
        <v/>
      </c>
    </row>
    <row r="973" spans="1:22" x14ac:dyDescent="0.25">
      <c r="A973" t="str">
        <v/>
      </c>
      <c r="B973" t="str">
        <v/>
      </c>
      <c r="C973" s="21" t="str">
        <v/>
      </c>
      <c r="D973" s="21" t="str">
        <v/>
      </c>
      <c r="E973" s="21" t="str">
        <v/>
      </c>
      <c r="F973" s="21" t="str">
        <v/>
      </c>
      <c r="G973" s="21" t="str">
        <v/>
      </c>
      <c r="H973" s="21" t="str">
        <v/>
      </c>
      <c r="I973" s="21" t="str">
        <v/>
      </c>
      <c r="J973" s="21" t="str">
        <v/>
      </c>
      <c r="K973" s="21" t="str">
        <v/>
      </c>
      <c r="L973" s="23" t="str">
        <f t="shared" si="90"/>
        <v/>
      </c>
      <c r="M973" s="24" t="str">
        <f t="shared" si="91"/>
        <v/>
      </c>
      <c r="N973" s="15" t="str">
        <f t="shared" si="92"/>
        <v/>
      </c>
      <c r="O973" s="23" t="str">
        <f t="shared" si="93"/>
        <v/>
      </c>
      <c r="P973" s="23" t="str">
        <f>IF(B973="","",
IF(NOT(ISNUMBER(H973)),"Vắng",
IF(C973=1,IF(INDEX(Source!$A$1:$Q$1000,MATCH('Chi tiết'!B973,Source!$B$1:$B$1000,0),16)&lt;'Báo cáo'!$C$5,"Đi làm","Chốt trễ"),
IF(AND(C973=2,O973="Chốt trễ"),IF(INDEX(Source!$A$1:$Q$1000,MATCH('Chi tiết'!B973,Source!$B$1:$B$1000,0)+1,16)&lt;'Báo cáo'!$C$5,"Đi làm","Chốt trễ"),
IF(AND(C973=12,O973="Đi làm"),IF(INDEX(Source!$A$1:$Q$1000,MATCH('Chi tiết'!B973,Source!$B$1:$B$1000,0)+COUNTIFS(Source!$B$1:$B$1000,B973,Source!$Q$1:$Q$1000,"Sáng"),16)&lt;'Báo cáo'!$C$5,"Đi làm","Chốt trễ"),IF(O973="Chốt trễ",IF(INDEX(Source!$A$1:$Q$1000,MATCH('Chi tiết'!B973,Source!$B$1:$B$1000,0)+1,16)&lt;'Báo cáo'!$C$5,"Đi làm","Chốt trễ"),IF(INDEX(Source!$A$1:$Q$1000,MATCH('Chi tiết'!B973,Source!$B$1:$B$1000,0)+COUNTIFS(Source!$B$1:$B$1000,B973,Source!$Q$1:$Q$1000,"Sáng"),16)&lt;'Báo cáo'!$C$5,"Đi làm","Chốt trễ")))))))</f>
        <v/>
      </c>
      <c r="Q973" s="23" t="str">
        <f t="shared" si="94"/>
        <v/>
      </c>
      <c r="R973" s="14" t="str">
        <f t="shared" si="95"/>
        <v/>
      </c>
      <c r="S973" t="str">
        <f>IF(OR(_xlfn.NUMBERVALUE(E973)&gt;='Báo cáo'!$C$6,_xlfn.NUMBERVALUE(I973)&gt;='Báo cáo'!$C$6),CONCATENATE(_xlfn.NUMBERVALUE(E973),"/",_xlfn.NUMBERVALUE(I973)),"")</f>
        <v/>
      </c>
      <c r="T973" t="str">
        <f>IF(Q973="Vắng","",IF(M973&lt;='Báo cáo'!$C$7,M973,""))</f>
        <v/>
      </c>
      <c r="U973" t="str">
        <f ca="1">IF(COUNTIFS(Source!$B$1:$B$1000,'Chi tiết'!B973,Source!$S$1:$S$1000,"Có")=0,"",INDEX(Source!$A$1:$S$1000,MATCH('Chi tiết'!B973,Source!$B$1:$B$1000,0)-1+MATCH("Có",INDIRECT("Source!S"&amp;MATCH('Chi tiết'!B973,Source!$B$1:$B$1000,0)&amp;":S"&amp;MATCH('Chi tiết'!B973,Source!$B$1:$B$1000,0)+COUNTIF(Source!$B$1:$B$1000,'Chi tiết'!B973)),0),1))</f>
        <v/>
      </c>
      <c r="V973" s="2" t="str">
        <f>IF(B971="","",IF(N973&lt;='Báo cáo'!$C$9,N973,""))</f>
        <v/>
      </c>
    </row>
    <row r="974" spans="1:22" x14ac:dyDescent="0.25">
      <c r="A974" t="str">
        <v/>
      </c>
      <c r="B974" t="str">
        <v/>
      </c>
      <c r="C974" s="21" t="str">
        <v/>
      </c>
      <c r="D974" s="21" t="str">
        <v/>
      </c>
      <c r="E974" s="21" t="str">
        <v/>
      </c>
      <c r="F974" s="21" t="str">
        <v/>
      </c>
      <c r="G974" s="21" t="str">
        <v/>
      </c>
      <c r="H974" s="21" t="str">
        <v/>
      </c>
      <c r="I974" s="21" t="str">
        <v/>
      </c>
      <c r="J974" s="21" t="str">
        <v/>
      </c>
      <c r="K974" s="21" t="str">
        <v/>
      </c>
      <c r="L974" s="23" t="str">
        <f t="shared" si="90"/>
        <v/>
      </c>
      <c r="M974" s="24" t="str">
        <f t="shared" si="91"/>
        <v/>
      </c>
      <c r="N974" s="15" t="str">
        <f t="shared" si="92"/>
        <v/>
      </c>
      <c r="O974" s="23" t="str">
        <f t="shared" si="93"/>
        <v/>
      </c>
      <c r="P974" s="23" t="str">
        <f>IF(B974="","",
IF(NOT(ISNUMBER(H974)),"Vắng",
IF(C974=1,IF(INDEX(Source!$A$1:$Q$1000,MATCH('Chi tiết'!B974,Source!$B$1:$B$1000,0),16)&lt;'Báo cáo'!$C$5,"Đi làm","Chốt trễ"),
IF(AND(C974=2,O974="Chốt trễ"),IF(INDEX(Source!$A$1:$Q$1000,MATCH('Chi tiết'!B974,Source!$B$1:$B$1000,0)+1,16)&lt;'Báo cáo'!$C$5,"Đi làm","Chốt trễ"),
IF(AND(C974=12,O974="Đi làm"),IF(INDEX(Source!$A$1:$Q$1000,MATCH('Chi tiết'!B974,Source!$B$1:$B$1000,0)+COUNTIFS(Source!$B$1:$B$1000,B974,Source!$Q$1:$Q$1000,"Sáng"),16)&lt;'Báo cáo'!$C$5,"Đi làm","Chốt trễ"),IF(O974="Chốt trễ",IF(INDEX(Source!$A$1:$Q$1000,MATCH('Chi tiết'!B974,Source!$B$1:$B$1000,0)+1,16)&lt;'Báo cáo'!$C$5,"Đi làm","Chốt trễ"),IF(INDEX(Source!$A$1:$Q$1000,MATCH('Chi tiết'!B974,Source!$B$1:$B$1000,0)+COUNTIFS(Source!$B$1:$B$1000,B974,Source!$Q$1:$Q$1000,"Sáng"),16)&lt;'Báo cáo'!$C$5,"Đi làm","Chốt trễ")))))))</f>
        <v/>
      </c>
      <c r="Q974" s="23" t="str">
        <f t="shared" si="94"/>
        <v/>
      </c>
      <c r="R974" s="14" t="str">
        <f t="shared" si="95"/>
        <v/>
      </c>
      <c r="S974" t="str">
        <f>IF(OR(_xlfn.NUMBERVALUE(E974)&gt;='Báo cáo'!$C$6,_xlfn.NUMBERVALUE(I974)&gt;='Báo cáo'!$C$6),CONCATENATE(_xlfn.NUMBERVALUE(E974),"/",_xlfn.NUMBERVALUE(I974)),"")</f>
        <v/>
      </c>
      <c r="T974" t="str">
        <f>IF(Q974="Vắng","",IF(M974&lt;='Báo cáo'!$C$7,M974,""))</f>
        <v/>
      </c>
      <c r="U974" t="str">
        <f ca="1">IF(COUNTIFS(Source!$B$1:$B$1000,'Chi tiết'!B974,Source!$S$1:$S$1000,"Có")=0,"",INDEX(Source!$A$1:$S$1000,MATCH('Chi tiết'!B974,Source!$B$1:$B$1000,0)-1+MATCH("Có",INDIRECT("Source!S"&amp;MATCH('Chi tiết'!B974,Source!$B$1:$B$1000,0)&amp;":S"&amp;MATCH('Chi tiết'!B974,Source!$B$1:$B$1000,0)+COUNTIF(Source!$B$1:$B$1000,'Chi tiết'!B974)),0),1))</f>
        <v/>
      </c>
      <c r="V974" s="2" t="str">
        <f>IF(B972="","",IF(N974&lt;='Báo cáo'!$C$9,N974,""))</f>
        <v/>
      </c>
    </row>
    <row r="975" spans="1:22" x14ac:dyDescent="0.25">
      <c r="A975" t="str">
        <v/>
      </c>
      <c r="B975" t="str">
        <v/>
      </c>
      <c r="C975" s="21" t="str">
        <v/>
      </c>
      <c r="D975" s="21" t="str">
        <v/>
      </c>
      <c r="E975" s="21" t="str">
        <v/>
      </c>
      <c r="F975" s="21" t="str">
        <v/>
      </c>
      <c r="G975" s="21" t="str">
        <v/>
      </c>
      <c r="H975" s="21" t="str">
        <v/>
      </c>
      <c r="I975" s="21" t="str">
        <v/>
      </c>
      <c r="J975" s="21" t="str">
        <v/>
      </c>
      <c r="K975" s="21" t="str">
        <v/>
      </c>
      <c r="L975" s="23" t="str">
        <f t="shared" si="90"/>
        <v/>
      </c>
      <c r="M975" s="24" t="str">
        <f t="shared" si="91"/>
        <v/>
      </c>
      <c r="N975" s="15" t="str">
        <f t="shared" si="92"/>
        <v/>
      </c>
      <c r="O975" s="23" t="str">
        <f t="shared" si="93"/>
        <v/>
      </c>
      <c r="P975" s="23" t="str">
        <f>IF(B975="","",
IF(NOT(ISNUMBER(H975)),"Vắng",
IF(C975=1,IF(INDEX(Source!$A$1:$Q$1000,MATCH('Chi tiết'!B975,Source!$B$1:$B$1000,0),16)&lt;'Báo cáo'!$C$5,"Đi làm","Chốt trễ"),
IF(AND(C975=2,O975="Chốt trễ"),IF(INDEX(Source!$A$1:$Q$1000,MATCH('Chi tiết'!B975,Source!$B$1:$B$1000,0)+1,16)&lt;'Báo cáo'!$C$5,"Đi làm","Chốt trễ"),
IF(AND(C975=12,O975="Đi làm"),IF(INDEX(Source!$A$1:$Q$1000,MATCH('Chi tiết'!B975,Source!$B$1:$B$1000,0)+COUNTIFS(Source!$B$1:$B$1000,B975,Source!$Q$1:$Q$1000,"Sáng"),16)&lt;'Báo cáo'!$C$5,"Đi làm","Chốt trễ"),IF(O975="Chốt trễ",IF(INDEX(Source!$A$1:$Q$1000,MATCH('Chi tiết'!B975,Source!$B$1:$B$1000,0)+1,16)&lt;'Báo cáo'!$C$5,"Đi làm","Chốt trễ"),IF(INDEX(Source!$A$1:$Q$1000,MATCH('Chi tiết'!B975,Source!$B$1:$B$1000,0)+COUNTIFS(Source!$B$1:$B$1000,B975,Source!$Q$1:$Q$1000,"Sáng"),16)&lt;'Báo cáo'!$C$5,"Đi làm","Chốt trễ")))))))</f>
        <v/>
      </c>
      <c r="Q975" s="23" t="str">
        <f t="shared" si="94"/>
        <v/>
      </c>
      <c r="R975" s="14" t="str">
        <f t="shared" si="95"/>
        <v/>
      </c>
      <c r="S975" t="str">
        <f>IF(OR(_xlfn.NUMBERVALUE(E975)&gt;='Báo cáo'!$C$6,_xlfn.NUMBERVALUE(I975)&gt;='Báo cáo'!$C$6),CONCATENATE(_xlfn.NUMBERVALUE(E975),"/",_xlfn.NUMBERVALUE(I975)),"")</f>
        <v/>
      </c>
      <c r="T975" t="str">
        <f>IF(Q975="Vắng","",IF(M975&lt;='Báo cáo'!$C$7,M975,""))</f>
        <v/>
      </c>
      <c r="U975" t="str">
        <f ca="1">IF(COUNTIFS(Source!$B$1:$B$1000,'Chi tiết'!B975,Source!$S$1:$S$1000,"Có")=0,"",INDEX(Source!$A$1:$S$1000,MATCH('Chi tiết'!B975,Source!$B$1:$B$1000,0)-1+MATCH("Có",INDIRECT("Source!S"&amp;MATCH('Chi tiết'!B975,Source!$B$1:$B$1000,0)&amp;":S"&amp;MATCH('Chi tiết'!B975,Source!$B$1:$B$1000,0)+COUNTIF(Source!$B$1:$B$1000,'Chi tiết'!B975)),0),1))</f>
        <v/>
      </c>
      <c r="V975" s="2" t="str">
        <f>IF(B973="","",IF(N975&lt;='Báo cáo'!$C$9,N975,""))</f>
        <v/>
      </c>
    </row>
    <row r="976" spans="1:22" x14ac:dyDescent="0.25">
      <c r="A976" t="str">
        <v/>
      </c>
      <c r="B976" t="str">
        <v/>
      </c>
      <c r="C976" s="21" t="str">
        <v/>
      </c>
      <c r="D976" s="21" t="str">
        <v/>
      </c>
      <c r="E976" s="21" t="str">
        <v/>
      </c>
      <c r="F976" s="21" t="str">
        <v/>
      </c>
      <c r="G976" s="21" t="str">
        <v/>
      </c>
      <c r="H976" s="21" t="str">
        <v/>
      </c>
      <c r="I976" s="21" t="str">
        <v/>
      </c>
      <c r="J976" s="21" t="str">
        <v/>
      </c>
      <c r="K976" s="21" t="str">
        <v/>
      </c>
      <c r="L976" s="23" t="str">
        <f t="shared" si="90"/>
        <v/>
      </c>
      <c r="M976" s="24" t="str">
        <f t="shared" si="91"/>
        <v/>
      </c>
      <c r="N976" s="15" t="str">
        <f t="shared" si="92"/>
        <v/>
      </c>
      <c r="O976" s="23" t="str">
        <f t="shared" si="93"/>
        <v/>
      </c>
      <c r="P976" s="23" t="str">
        <f>IF(B976="","",
IF(NOT(ISNUMBER(H976)),"Vắng",
IF(C976=1,IF(INDEX(Source!$A$1:$Q$1000,MATCH('Chi tiết'!B976,Source!$B$1:$B$1000,0),16)&lt;'Báo cáo'!$C$5,"Đi làm","Chốt trễ"),
IF(AND(C976=2,O976="Chốt trễ"),IF(INDEX(Source!$A$1:$Q$1000,MATCH('Chi tiết'!B976,Source!$B$1:$B$1000,0)+1,16)&lt;'Báo cáo'!$C$5,"Đi làm","Chốt trễ"),
IF(AND(C976=12,O976="Đi làm"),IF(INDEX(Source!$A$1:$Q$1000,MATCH('Chi tiết'!B976,Source!$B$1:$B$1000,0)+COUNTIFS(Source!$B$1:$B$1000,B976,Source!$Q$1:$Q$1000,"Sáng"),16)&lt;'Báo cáo'!$C$5,"Đi làm","Chốt trễ"),IF(O976="Chốt trễ",IF(INDEX(Source!$A$1:$Q$1000,MATCH('Chi tiết'!B976,Source!$B$1:$B$1000,0)+1,16)&lt;'Báo cáo'!$C$5,"Đi làm","Chốt trễ"),IF(INDEX(Source!$A$1:$Q$1000,MATCH('Chi tiết'!B976,Source!$B$1:$B$1000,0)+COUNTIFS(Source!$B$1:$B$1000,B976,Source!$Q$1:$Q$1000,"Sáng"),16)&lt;'Báo cáo'!$C$5,"Đi làm","Chốt trễ")))))))</f>
        <v/>
      </c>
      <c r="Q976" s="23" t="str">
        <f t="shared" si="94"/>
        <v/>
      </c>
      <c r="R976" s="14" t="str">
        <f t="shared" si="95"/>
        <v/>
      </c>
      <c r="S976" t="str">
        <f>IF(OR(_xlfn.NUMBERVALUE(E976)&gt;='Báo cáo'!$C$6,_xlfn.NUMBERVALUE(I976)&gt;='Báo cáo'!$C$6),CONCATENATE(_xlfn.NUMBERVALUE(E976),"/",_xlfn.NUMBERVALUE(I976)),"")</f>
        <v/>
      </c>
      <c r="T976" t="str">
        <f>IF(Q976="Vắng","",IF(M976&lt;='Báo cáo'!$C$7,M976,""))</f>
        <v/>
      </c>
      <c r="U976" t="str">
        <f ca="1">IF(COUNTIFS(Source!$B$1:$B$1000,'Chi tiết'!B976,Source!$S$1:$S$1000,"Có")=0,"",INDEX(Source!$A$1:$S$1000,MATCH('Chi tiết'!B976,Source!$B$1:$B$1000,0)-1+MATCH("Có",INDIRECT("Source!S"&amp;MATCH('Chi tiết'!B976,Source!$B$1:$B$1000,0)&amp;":S"&amp;MATCH('Chi tiết'!B976,Source!$B$1:$B$1000,0)+COUNTIF(Source!$B$1:$B$1000,'Chi tiết'!B976)),0),1))</f>
        <v/>
      </c>
      <c r="V976" s="2" t="str">
        <f>IF(B974="","",IF(N976&lt;='Báo cáo'!$C$9,N976,""))</f>
        <v/>
      </c>
    </row>
    <row r="977" spans="1:22" x14ac:dyDescent="0.25">
      <c r="A977" t="str">
        <v/>
      </c>
      <c r="B977" t="str">
        <v/>
      </c>
      <c r="C977" s="21" t="str">
        <v/>
      </c>
      <c r="D977" s="21" t="str">
        <v/>
      </c>
      <c r="E977" s="21" t="str">
        <v/>
      </c>
      <c r="F977" s="21" t="str">
        <v/>
      </c>
      <c r="G977" s="21" t="str">
        <v/>
      </c>
      <c r="H977" s="21" t="str">
        <v/>
      </c>
      <c r="I977" s="21" t="str">
        <v/>
      </c>
      <c r="J977" s="21" t="str">
        <v/>
      </c>
      <c r="K977" s="21" t="str">
        <v/>
      </c>
      <c r="L977" s="23" t="str">
        <f t="shared" si="90"/>
        <v/>
      </c>
      <c r="M977" s="24" t="str">
        <f t="shared" si="91"/>
        <v/>
      </c>
      <c r="N977" s="15" t="str">
        <f t="shared" si="92"/>
        <v/>
      </c>
      <c r="O977" s="23" t="str">
        <f t="shared" si="93"/>
        <v/>
      </c>
      <c r="P977" s="23" t="str">
        <f>IF(B977="","",
IF(NOT(ISNUMBER(H977)),"Vắng",
IF(C977=1,IF(INDEX(Source!$A$1:$Q$1000,MATCH('Chi tiết'!B977,Source!$B$1:$B$1000,0),16)&lt;'Báo cáo'!$C$5,"Đi làm","Chốt trễ"),
IF(AND(C977=2,O977="Chốt trễ"),IF(INDEX(Source!$A$1:$Q$1000,MATCH('Chi tiết'!B977,Source!$B$1:$B$1000,0)+1,16)&lt;'Báo cáo'!$C$5,"Đi làm","Chốt trễ"),
IF(AND(C977=12,O977="Đi làm"),IF(INDEX(Source!$A$1:$Q$1000,MATCH('Chi tiết'!B977,Source!$B$1:$B$1000,0)+COUNTIFS(Source!$B$1:$B$1000,B977,Source!$Q$1:$Q$1000,"Sáng"),16)&lt;'Báo cáo'!$C$5,"Đi làm","Chốt trễ"),IF(O977="Chốt trễ",IF(INDEX(Source!$A$1:$Q$1000,MATCH('Chi tiết'!B977,Source!$B$1:$B$1000,0)+1,16)&lt;'Báo cáo'!$C$5,"Đi làm","Chốt trễ"),IF(INDEX(Source!$A$1:$Q$1000,MATCH('Chi tiết'!B977,Source!$B$1:$B$1000,0)+COUNTIFS(Source!$B$1:$B$1000,B977,Source!$Q$1:$Q$1000,"Sáng"),16)&lt;'Báo cáo'!$C$5,"Đi làm","Chốt trễ")))))))</f>
        <v/>
      </c>
      <c r="Q977" s="23" t="str">
        <f t="shared" si="94"/>
        <v/>
      </c>
      <c r="R977" s="14" t="str">
        <f t="shared" si="95"/>
        <v/>
      </c>
      <c r="S977" t="str">
        <f>IF(OR(_xlfn.NUMBERVALUE(E977)&gt;='Báo cáo'!$C$6,_xlfn.NUMBERVALUE(I977)&gt;='Báo cáo'!$C$6),CONCATENATE(_xlfn.NUMBERVALUE(E977),"/",_xlfn.NUMBERVALUE(I977)),"")</f>
        <v/>
      </c>
      <c r="T977" t="str">
        <f>IF(Q977="Vắng","",IF(M977&lt;='Báo cáo'!$C$7,M977,""))</f>
        <v/>
      </c>
      <c r="U977" t="str">
        <f ca="1">IF(COUNTIFS(Source!$B$1:$B$1000,'Chi tiết'!B977,Source!$S$1:$S$1000,"Có")=0,"",INDEX(Source!$A$1:$S$1000,MATCH('Chi tiết'!B977,Source!$B$1:$B$1000,0)-1+MATCH("Có",INDIRECT("Source!S"&amp;MATCH('Chi tiết'!B977,Source!$B$1:$B$1000,0)&amp;":S"&amp;MATCH('Chi tiết'!B977,Source!$B$1:$B$1000,0)+COUNTIF(Source!$B$1:$B$1000,'Chi tiết'!B977)),0),1))</f>
        <v/>
      </c>
      <c r="V977" s="2" t="str">
        <f>IF(B975="","",IF(N977&lt;='Báo cáo'!$C$9,N977,""))</f>
        <v/>
      </c>
    </row>
    <row r="978" spans="1:22" x14ac:dyDescent="0.25">
      <c r="A978" t="str">
        <v/>
      </c>
      <c r="B978" t="str">
        <v/>
      </c>
      <c r="C978" s="21" t="str">
        <v/>
      </c>
      <c r="D978" s="21" t="str">
        <v/>
      </c>
      <c r="E978" s="21" t="str">
        <v/>
      </c>
      <c r="F978" s="21" t="str">
        <v/>
      </c>
      <c r="G978" s="21" t="str">
        <v/>
      </c>
      <c r="H978" s="21" t="str">
        <v/>
      </c>
      <c r="I978" s="21" t="str">
        <v/>
      </c>
      <c r="J978" s="21" t="str">
        <v/>
      </c>
      <c r="K978" s="21" t="str">
        <v/>
      </c>
      <c r="L978" s="23" t="str">
        <f t="shared" si="90"/>
        <v/>
      </c>
      <c r="M978" s="24" t="str">
        <f t="shared" si="91"/>
        <v/>
      </c>
      <c r="N978" s="15" t="str">
        <f t="shared" si="92"/>
        <v/>
      </c>
      <c r="O978" s="23" t="str">
        <f t="shared" si="93"/>
        <v/>
      </c>
      <c r="P978" s="23" t="str">
        <f>IF(B978="","",
IF(NOT(ISNUMBER(H978)),"Vắng",
IF(C978=1,IF(INDEX(Source!$A$1:$Q$1000,MATCH('Chi tiết'!B978,Source!$B$1:$B$1000,0),16)&lt;'Báo cáo'!$C$5,"Đi làm","Chốt trễ"),
IF(AND(C978=2,O978="Chốt trễ"),IF(INDEX(Source!$A$1:$Q$1000,MATCH('Chi tiết'!B978,Source!$B$1:$B$1000,0)+1,16)&lt;'Báo cáo'!$C$5,"Đi làm","Chốt trễ"),
IF(AND(C978=12,O978="Đi làm"),IF(INDEX(Source!$A$1:$Q$1000,MATCH('Chi tiết'!B978,Source!$B$1:$B$1000,0)+COUNTIFS(Source!$B$1:$B$1000,B978,Source!$Q$1:$Q$1000,"Sáng"),16)&lt;'Báo cáo'!$C$5,"Đi làm","Chốt trễ"),IF(O978="Chốt trễ",IF(INDEX(Source!$A$1:$Q$1000,MATCH('Chi tiết'!B978,Source!$B$1:$B$1000,0)+1,16)&lt;'Báo cáo'!$C$5,"Đi làm","Chốt trễ"),IF(INDEX(Source!$A$1:$Q$1000,MATCH('Chi tiết'!B978,Source!$B$1:$B$1000,0)+COUNTIFS(Source!$B$1:$B$1000,B978,Source!$Q$1:$Q$1000,"Sáng"),16)&lt;'Báo cáo'!$C$5,"Đi làm","Chốt trễ")))))))</f>
        <v/>
      </c>
      <c r="Q978" s="23" t="str">
        <f t="shared" si="94"/>
        <v/>
      </c>
      <c r="R978" s="14" t="str">
        <f t="shared" si="95"/>
        <v/>
      </c>
      <c r="S978" t="str">
        <f>IF(OR(_xlfn.NUMBERVALUE(E978)&gt;='Báo cáo'!$C$6,_xlfn.NUMBERVALUE(I978)&gt;='Báo cáo'!$C$6),CONCATENATE(_xlfn.NUMBERVALUE(E978),"/",_xlfn.NUMBERVALUE(I978)),"")</f>
        <v/>
      </c>
      <c r="T978" t="str">
        <f>IF(Q978="Vắng","",IF(M978&lt;='Báo cáo'!$C$7,M978,""))</f>
        <v/>
      </c>
      <c r="U978" t="str">
        <f ca="1">IF(COUNTIFS(Source!$B$1:$B$1000,'Chi tiết'!B978,Source!$S$1:$S$1000,"Có")=0,"",INDEX(Source!$A$1:$S$1000,MATCH('Chi tiết'!B978,Source!$B$1:$B$1000,0)-1+MATCH("Có",INDIRECT("Source!S"&amp;MATCH('Chi tiết'!B978,Source!$B$1:$B$1000,0)&amp;":S"&amp;MATCH('Chi tiết'!B978,Source!$B$1:$B$1000,0)+COUNTIF(Source!$B$1:$B$1000,'Chi tiết'!B978)),0),1))</f>
        <v/>
      </c>
      <c r="V978" s="2" t="str">
        <f>IF(B976="","",IF(N978&lt;='Báo cáo'!$C$9,N978,""))</f>
        <v/>
      </c>
    </row>
    <row r="979" spans="1:22" x14ac:dyDescent="0.25">
      <c r="A979" t="str">
        <v/>
      </c>
      <c r="B979" t="str">
        <v/>
      </c>
      <c r="C979" s="21" t="str">
        <v/>
      </c>
      <c r="D979" s="21" t="str">
        <v/>
      </c>
      <c r="E979" s="21" t="str">
        <v/>
      </c>
      <c r="F979" s="21" t="str">
        <v/>
      </c>
      <c r="G979" s="21" t="str">
        <v/>
      </c>
      <c r="H979" s="21" t="str">
        <v/>
      </c>
      <c r="I979" s="21" t="str">
        <v/>
      </c>
      <c r="J979" s="21" t="str">
        <v/>
      </c>
      <c r="K979" s="21" t="str">
        <v/>
      </c>
      <c r="L979" s="23" t="str">
        <f t="shared" si="90"/>
        <v/>
      </c>
      <c r="M979" s="24" t="str">
        <f t="shared" si="91"/>
        <v/>
      </c>
      <c r="N979" s="15" t="str">
        <f t="shared" si="92"/>
        <v/>
      </c>
      <c r="O979" s="23" t="str">
        <f t="shared" si="93"/>
        <v/>
      </c>
      <c r="P979" s="23" t="str">
        <f>IF(B979="","",
IF(NOT(ISNUMBER(H979)),"Vắng",
IF(C979=1,IF(INDEX(Source!$A$1:$Q$1000,MATCH('Chi tiết'!B979,Source!$B$1:$B$1000,0),16)&lt;'Báo cáo'!$C$5,"Đi làm","Chốt trễ"),
IF(AND(C979=2,O979="Chốt trễ"),IF(INDEX(Source!$A$1:$Q$1000,MATCH('Chi tiết'!B979,Source!$B$1:$B$1000,0)+1,16)&lt;'Báo cáo'!$C$5,"Đi làm","Chốt trễ"),
IF(AND(C979=12,O979="Đi làm"),IF(INDEX(Source!$A$1:$Q$1000,MATCH('Chi tiết'!B979,Source!$B$1:$B$1000,0)+COUNTIFS(Source!$B$1:$B$1000,B979,Source!$Q$1:$Q$1000,"Sáng"),16)&lt;'Báo cáo'!$C$5,"Đi làm","Chốt trễ"),IF(O979="Chốt trễ",IF(INDEX(Source!$A$1:$Q$1000,MATCH('Chi tiết'!B979,Source!$B$1:$B$1000,0)+1,16)&lt;'Báo cáo'!$C$5,"Đi làm","Chốt trễ"),IF(INDEX(Source!$A$1:$Q$1000,MATCH('Chi tiết'!B979,Source!$B$1:$B$1000,0)+COUNTIFS(Source!$B$1:$B$1000,B979,Source!$Q$1:$Q$1000,"Sáng"),16)&lt;'Báo cáo'!$C$5,"Đi làm","Chốt trễ")))))))</f>
        <v/>
      </c>
      <c r="Q979" s="23" t="str">
        <f t="shared" si="94"/>
        <v/>
      </c>
      <c r="R979" s="14" t="str">
        <f t="shared" si="95"/>
        <v/>
      </c>
      <c r="S979" t="str">
        <f>IF(OR(_xlfn.NUMBERVALUE(E979)&gt;='Báo cáo'!$C$6,_xlfn.NUMBERVALUE(I979)&gt;='Báo cáo'!$C$6),CONCATENATE(_xlfn.NUMBERVALUE(E979),"/",_xlfn.NUMBERVALUE(I979)),"")</f>
        <v/>
      </c>
      <c r="T979" t="str">
        <f>IF(Q979="Vắng","",IF(M979&lt;='Báo cáo'!$C$7,M979,""))</f>
        <v/>
      </c>
      <c r="U979" t="str">
        <f ca="1">IF(COUNTIFS(Source!$B$1:$B$1000,'Chi tiết'!B979,Source!$S$1:$S$1000,"Có")=0,"",INDEX(Source!$A$1:$S$1000,MATCH('Chi tiết'!B979,Source!$B$1:$B$1000,0)-1+MATCH("Có",INDIRECT("Source!S"&amp;MATCH('Chi tiết'!B979,Source!$B$1:$B$1000,0)&amp;":S"&amp;MATCH('Chi tiết'!B979,Source!$B$1:$B$1000,0)+COUNTIF(Source!$B$1:$B$1000,'Chi tiết'!B979)),0),1))</f>
        <v/>
      </c>
      <c r="V979" s="2" t="str">
        <f>IF(B977="","",IF(N979&lt;='Báo cáo'!$C$9,N979,""))</f>
        <v/>
      </c>
    </row>
    <row r="980" spans="1:22" x14ac:dyDescent="0.25">
      <c r="A980" t="str">
        <v/>
      </c>
      <c r="B980" t="str">
        <v/>
      </c>
      <c r="C980" s="21" t="str">
        <v/>
      </c>
      <c r="D980" s="21" t="str">
        <v/>
      </c>
      <c r="E980" s="21" t="str">
        <v/>
      </c>
      <c r="F980" s="21" t="str">
        <v/>
      </c>
      <c r="G980" s="21" t="str">
        <v/>
      </c>
      <c r="H980" s="21" t="str">
        <v/>
      </c>
      <c r="I980" s="21" t="str">
        <v/>
      </c>
      <c r="J980" s="21" t="str">
        <v/>
      </c>
      <c r="K980" s="21" t="str">
        <v/>
      </c>
      <c r="L980" s="23" t="str">
        <f t="shared" si="90"/>
        <v/>
      </c>
      <c r="M980" s="24" t="str">
        <f t="shared" si="91"/>
        <v/>
      </c>
      <c r="N980" s="15" t="str">
        <f t="shared" si="92"/>
        <v/>
      </c>
      <c r="O980" s="23" t="str">
        <f t="shared" si="93"/>
        <v/>
      </c>
      <c r="P980" s="23" t="str">
        <f>IF(B980="","",
IF(NOT(ISNUMBER(H980)),"Vắng",
IF(C980=1,IF(INDEX(Source!$A$1:$Q$1000,MATCH('Chi tiết'!B980,Source!$B$1:$B$1000,0),16)&lt;'Báo cáo'!$C$5,"Đi làm","Chốt trễ"),
IF(AND(C980=2,O980="Chốt trễ"),IF(INDEX(Source!$A$1:$Q$1000,MATCH('Chi tiết'!B980,Source!$B$1:$B$1000,0)+1,16)&lt;'Báo cáo'!$C$5,"Đi làm","Chốt trễ"),
IF(AND(C980=12,O980="Đi làm"),IF(INDEX(Source!$A$1:$Q$1000,MATCH('Chi tiết'!B980,Source!$B$1:$B$1000,0)+COUNTIFS(Source!$B$1:$B$1000,B980,Source!$Q$1:$Q$1000,"Sáng"),16)&lt;'Báo cáo'!$C$5,"Đi làm","Chốt trễ"),IF(O980="Chốt trễ",IF(INDEX(Source!$A$1:$Q$1000,MATCH('Chi tiết'!B980,Source!$B$1:$B$1000,0)+1,16)&lt;'Báo cáo'!$C$5,"Đi làm","Chốt trễ"),IF(INDEX(Source!$A$1:$Q$1000,MATCH('Chi tiết'!B980,Source!$B$1:$B$1000,0)+COUNTIFS(Source!$B$1:$B$1000,B980,Source!$Q$1:$Q$1000,"Sáng"),16)&lt;'Báo cáo'!$C$5,"Đi làm","Chốt trễ")))))))</f>
        <v/>
      </c>
      <c r="Q980" s="23" t="str">
        <f t="shared" si="94"/>
        <v/>
      </c>
      <c r="R980" s="14" t="str">
        <f t="shared" si="95"/>
        <v/>
      </c>
      <c r="S980" t="str">
        <f>IF(OR(_xlfn.NUMBERVALUE(E980)&gt;='Báo cáo'!$C$6,_xlfn.NUMBERVALUE(I980)&gt;='Báo cáo'!$C$6),CONCATENATE(_xlfn.NUMBERVALUE(E980),"/",_xlfn.NUMBERVALUE(I980)),"")</f>
        <v/>
      </c>
      <c r="T980" t="str">
        <f>IF(Q980="Vắng","",IF(M980&lt;='Báo cáo'!$C$7,M980,""))</f>
        <v/>
      </c>
      <c r="U980" t="str">
        <f ca="1">IF(COUNTIFS(Source!$B$1:$B$1000,'Chi tiết'!B980,Source!$S$1:$S$1000,"Có")=0,"",INDEX(Source!$A$1:$S$1000,MATCH('Chi tiết'!B980,Source!$B$1:$B$1000,0)-1+MATCH("Có",INDIRECT("Source!S"&amp;MATCH('Chi tiết'!B980,Source!$B$1:$B$1000,0)&amp;":S"&amp;MATCH('Chi tiết'!B980,Source!$B$1:$B$1000,0)+COUNTIF(Source!$B$1:$B$1000,'Chi tiết'!B980)),0),1))</f>
        <v/>
      </c>
      <c r="V980" s="2" t="str">
        <f>IF(B978="","",IF(N980&lt;='Báo cáo'!$C$9,N980,""))</f>
        <v/>
      </c>
    </row>
    <row r="981" spans="1:22" x14ac:dyDescent="0.25">
      <c r="A981" t="str">
        <v/>
      </c>
      <c r="B981" t="str">
        <v/>
      </c>
      <c r="C981" s="21" t="str">
        <v/>
      </c>
      <c r="D981" s="21" t="str">
        <v/>
      </c>
      <c r="E981" s="21" t="str">
        <v/>
      </c>
      <c r="F981" s="21" t="str">
        <v/>
      </c>
      <c r="G981" s="21" t="str">
        <v/>
      </c>
      <c r="H981" s="21" t="str">
        <v/>
      </c>
      <c r="I981" s="21" t="str">
        <v/>
      </c>
      <c r="J981" s="21" t="str">
        <v/>
      </c>
      <c r="K981" s="21" t="str">
        <v/>
      </c>
      <c r="L981" s="23" t="str">
        <f t="shared" si="90"/>
        <v/>
      </c>
      <c r="M981" s="24" t="str">
        <f t="shared" si="91"/>
        <v/>
      </c>
      <c r="N981" s="15" t="str">
        <f t="shared" si="92"/>
        <v/>
      </c>
      <c r="O981" s="23" t="str">
        <f t="shared" si="93"/>
        <v/>
      </c>
      <c r="P981" s="23" t="str">
        <f>IF(B981="","",
IF(NOT(ISNUMBER(H981)),"Vắng",
IF(C981=1,IF(INDEX(Source!$A$1:$Q$1000,MATCH('Chi tiết'!B981,Source!$B$1:$B$1000,0),16)&lt;'Báo cáo'!$C$5,"Đi làm","Chốt trễ"),
IF(AND(C981=2,O981="Chốt trễ"),IF(INDEX(Source!$A$1:$Q$1000,MATCH('Chi tiết'!B981,Source!$B$1:$B$1000,0)+1,16)&lt;'Báo cáo'!$C$5,"Đi làm","Chốt trễ"),
IF(AND(C981=12,O981="Đi làm"),IF(INDEX(Source!$A$1:$Q$1000,MATCH('Chi tiết'!B981,Source!$B$1:$B$1000,0)+COUNTIFS(Source!$B$1:$B$1000,B981,Source!$Q$1:$Q$1000,"Sáng"),16)&lt;'Báo cáo'!$C$5,"Đi làm","Chốt trễ"),IF(O981="Chốt trễ",IF(INDEX(Source!$A$1:$Q$1000,MATCH('Chi tiết'!B981,Source!$B$1:$B$1000,0)+1,16)&lt;'Báo cáo'!$C$5,"Đi làm","Chốt trễ"),IF(INDEX(Source!$A$1:$Q$1000,MATCH('Chi tiết'!B981,Source!$B$1:$B$1000,0)+COUNTIFS(Source!$B$1:$B$1000,B981,Source!$Q$1:$Q$1000,"Sáng"),16)&lt;'Báo cáo'!$C$5,"Đi làm","Chốt trễ")))))))</f>
        <v/>
      </c>
      <c r="Q981" s="23" t="str">
        <f t="shared" si="94"/>
        <v/>
      </c>
      <c r="R981" s="14" t="str">
        <f t="shared" si="95"/>
        <v/>
      </c>
      <c r="S981" t="str">
        <f>IF(OR(_xlfn.NUMBERVALUE(E981)&gt;='Báo cáo'!$C$6,_xlfn.NUMBERVALUE(I981)&gt;='Báo cáo'!$C$6),CONCATENATE(_xlfn.NUMBERVALUE(E981),"/",_xlfn.NUMBERVALUE(I981)),"")</f>
        <v/>
      </c>
      <c r="T981" t="str">
        <f>IF(Q981="Vắng","",IF(M981&lt;='Báo cáo'!$C$7,M981,""))</f>
        <v/>
      </c>
      <c r="U981" t="str">
        <f ca="1">IF(COUNTIFS(Source!$B$1:$B$1000,'Chi tiết'!B981,Source!$S$1:$S$1000,"Có")=0,"",INDEX(Source!$A$1:$S$1000,MATCH('Chi tiết'!B981,Source!$B$1:$B$1000,0)-1+MATCH("Có",INDIRECT("Source!S"&amp;MATCH('Chi tiết'!B981,Source!$B$1:$B$1000,0)&amp;":S"&amp;MATCH('Chi tiết'!B981,Source!$B$1:$B$1000,0)+COUNTIF(Source!$B$1:$B$1000,'Chi tiết'!B981)),0),1))</f>
        <v/>
      </c>
      <c r="V981" s="2" t="str">
        <f>IF(B979="","",IF(N981&lt;='Báo cáo'!$C$9,N981,""))</f>
        <v/>
      </c>
    </row>
    <row r="982" spans="1:22" x14ac:dyDescent="0.25">
      <c r="A982" t="str">
        <v/>
      </c>
      <c r="B982" t="str">
        <v/>
      </c>
      <c r="C982" s="21" t="str">
        <v/>
      </c>
      <c r="D982" s="21" t="str">
        <v/>
      </c>
      <c r="E982" s="21" t="str">
        <v/>
      </c>
      <c r="F982" s="21" t="str">
        <v/>
      </c>
      <c r="G982" s="21" t="str">
        <v/>
      </c>
      <c r="H982" s="21" t="str">
        <v/>
      </c>
      <c r="I982" s="21" t="str">
        <v/>
      </c>
      <c r="J982" s="21" t="str">
        <v/>
      </c>
      <c r="K982" s="21" t="str">
        <v/>
      </c>
      <c r="L982" s="23" t="str">
        <f t="shared" si="90"/>
        <v/>
      </c>
      <c r="M982" s="24" t="str">
        <f t="shared" si="91"/>
        <v/>
      </c>
      <c r="N982" s="15" t="str">
        <f t="shared" si="92"/>
        <v/>
      </c>
      <c r="O982" s="23" t="str">
        <f t="shared" si="93"/>
        <v/>
      </c>
      <c r="P982" s="23" t="str">
        <f>IF(B982="","",
IF(NOT(ISNUMBER(H982)),"Vắng",
IF(C982=1,IF(INDEX(Source!$A$1:$Q$1000,MATCH('Chi tiết'!B982,Source!$B$1:$B$1000,0),16)&lt;'Báo cáo'!$C$5,"Đi làm","Chốt trễ"),
IF(AND(C982=2,O982="Chốt trễ"),IF(INDEX(Source!$A$1:$Q$1000,MATCH('Chi tiết'!B982,Source!$B$1:$B$1000,0)+1,16)&lt;'Báo cáo'!$C$5,"Đi làm","Chốt trễ"),
IF(AND(C982=12,O982="Đi làm"),IF(INDEX(Source!$A$1:$Q$1000,MATCH('Chi tiết'!B982,Source!$B$1:$B$1000,0)+COUNTIFS(Source!$B$1:$B$1000,B982,Source!$Q$1:$Q$1000,"Sáng"),16)&lt;'Báo cáo'!$C$5,"Đi làm","Chốt trễ"),IF(O982="Chốt trễ",IF(INDEX(Source!$A$1:$Q$1000,MATCH('Chi tiết'!B982,Source!$B$1:$B$1000,0)+1,16)&lt;'Báo cáo'!$C$5,"Đi làm","Chốt trễ"),IF(INDEX(Source!$A$1:$Q$1000,MATCH('Chi tiết'!B982,Source!$B$1:$B$1000,0)+COUNTIFS(Source!$B$1:$B$1000,B982,Source!$Q$1:$Q$1000,"Sáng"),16)&lt;'Báo cáo'!$C$5,"Đi làm","Chốt trễ")))))))</f>
        <v/>
      </c>
      <c r="Q982" s="23" t="str">
        <f t="shared" si="94"/>
        <v/>
      </c>
      <c r="R982" s="14" t="str">
        <f t="shared" si="95"/>
        <v/>
      </c>
      <c r="S982" t="str">
        <f>IF(OR(_xlfn.NUMBERVALUE(E982)&gt;='Báo cáo'!$C$6,_xlfn.NUMBERVALUE(I982)&gt;='Báo cáo'!$C$6),CONCATENATE(_xlfn.NUMBERVALUE(E982),"/",_xlfn.NUMBERVALUE(I982)),"")</f>
        <v/>
      </c>
      <c r="T982" t="str">
        <f>IF(Q982="Vắng","",IF(M982&lt;='Báo cáo'!$C$7,M982,""))</f>
        <v/>
      </c>
      <c r="U982" t="str">
        <f ca="1">IF(COUNTIFS(Source!$B$1:$B$1000,'Chi tiết'!B982,Source!$S$1:$S$1000,"Có")=0,"",INDEX(Source!$A$1:$S$1000,MATCH('Chi tiết'!B982,Source!$B$1:$B$1000,0)-1+MATCH("Có",INDIRECT("Source!S"&amp;MATCH('Chi tiết'!B982,Source!$B$1:$B$1000,0)&amp;":S"&amp;MATCH('Chi tiết'!B982,Source!$B$1:$B$1000,0)+COUNTIF(Source!$B$1:$B$1000,'Chi tiết'!B982)),0),1))</f>
        <v/>
      </c>
      <c r="V982" s="2" t="str">
        <f>IF(B980="","",IF(N982&lt;='Báo cáo'!$C$9,N982,""))</f>
        <v/>
      </c>
    </row>
    <row r="983" spans="1:22" x14ac:dyDescent="0.25">
      <c r="A983" t="str">
        <v/>
      </c>
      <c r="B983" t="str">
        <v/>
      </c>
      <c r="C983" s="21" t="str">
        <v/>
      </c>
      <c r="D983" s="21" t="str">
        <v/>
      </c>
      <c r="E983" s="21" t="str">
        <v/>
      </c>
      <c r="F983" s="21" t="str">
        <v/>
      </c>
      <c r="G983" s="21" t="str">
        <v/>
      </c>
      <c r="H983" s="21" t="str">
        <v/>
      </c>
      <c r="I983" s="21" t="str">
        <v/>
      </c>
      <c r="J983" s="21" t="str">
        <v/>
      </c>
      <c r="K983" s="21" t="str">
        <v/>
      </c>
      <c r="L983" s="23" t="str">
        <f t="shared" si="90"/>
        <v/>
      </c>
      <c r="M983" s="24" t="str">
        <f t="shared" si="91"/>
        <v/>
      </c>
      <c r="N983" s="15" t="str">
        <f t="shared" si="92"/>
        <v/>
      </c>
      <c r="O983" s="23" t="str">
        <f t="shared" si="93"/>
        <v/>
      </c>
      <c r="P983" s="23" t="str">
        <f>IF(B983="","",
IF(NOT(ISNUMBER(H983)),"Vắng",
IF(C983=1,IF(INDEX(Source!$A$1:$Q$1000,MATCH('Chi tiết'!B983,Source!$B$1:$B$1000,0),16)&lt;'Báo cáo'!$C$5,"Đi làm","Chốt trễ"),
IF(AND(C983=2,O983="Chốt trễ"),IF(INDEX(Source!$A$1:$Q$1000,MATCH('Chi tiết'!B983,Source!$B$1:$B$1000,0)+1,16)&lt;'Báo cáo'!$C$5,"Đi làm","Chốt trễ"),
IF(AND(C983=12,O983="Đi làm"),IF(INDEX(Source!$A$1:$Q$1000,MATCH('Chi tiết'!B983,Source!$B$1:$B$1000,0)+COUNTIFS(Source!$B$1:$B$1000,B983,Source!$Q$1:$Q$1000,"Sáng"),16)&lt;'Báo cáo'!$C$5,"Đi làm","Chốt trễ"),IF(O983="Chốt trễ",IF(INDEX(Source!$A$1:$Q$1000,MATCH('Chi tiết'!B983,Source!$B$1:$B$1000,0)+1,16)&lt;'Báo cáo'!$C$5,"Đi làm","Chốt trễ"),IF(INDEX(Source!$A$1:$Q$1000,MATCH('Chi tiết'!B983,Source!$B$1:$B$1000,0)+COUNTIFS(Source!$B$1:$B$1000,B983,Source!$Q$1:$Q$1000,"Sáng"),16)&lt;'Báo cáo'!$C$5,"Đi làm","Chốt trễ")))))))</f>
        <v/>
      </c>
      <c r="Q983" s="23" t="str">
        <f t="shared" si="94"/>
        <v/>
      </c>
      <c r="R983" s="14" t="str">
        <f t="shared" si="95"/>
        <v/>
      </c>
      <c r="S983" t="str">
        <f>IF(OR(_xlfn.NUMBERVALUE(E983)&gt;='Báo cáo'!$C$6,_xlfn.NUMBERVALUE(I983)&gt;='Báo cáo'!$C$6),CONCATENATE(_xlfn.NUMBERVALUE(E983),"/",_xlfn.NUMBERVALUE(I983)),"")</f>
        <v/>
      </c>
      <c r="T983" t="str">
        <f>IF(Q983="Vắng","",IF(M983&lt;='Báo cáo'!$C$7,M983,""))</f>
        <v/>
      </c>
      <c r="U983" t="str">
        <f ca="1">IF(COUNTIFS(Source!$B$1:$B$1000,'Chi tiết'!B983,Source!$S$1:$S$1000,"Có")=0,"",INDEX(Source!$A$1:$S$1000,MATCH('Chi tiết'!B983,Source!$B$1:$B$1000,0)-1+MATCH("Có",INDIRECT("Source!S"&amp;MATCH('Chi tiết'!B983,Source!$B$1:$B$1000,0)&amp;":S"&amp;MATCH('Chi tiết'!B983,Source!$B$1:$B$1000,0)+COUNTIF(Source!$B$1:$B$1000,'Chi tiết'!B983)),0),1))</f>
        <v/>
      </c>
      <c r="V983" s="2" t="str">
        <f>IF(B981="","",IF(N983&lt;='Báo cáo'!$C$9,N983,""))</f>
        <v/>
      </c>
    </row>
    <row r="984" spans="1:22" x14ac:dyDescent="0.25">
      <c r="A984" t="str">
        <v/>
      </c>
      <c r="B984" t="str">
        <v/>
      </c>
      <c r="C984" s="21" t="str">
        <v/>
      </c>
      <c r="D984" s="21" t="str">
        <v/>
      </c>
      <c r="E984" s="21" t="str">
        <v/>
      </c>
      <c r="F984" s="21" t="str">
        <v/>
      </c>
      <c r="G984" s="21" t="str">
        <v/>
      </c>
      <c r="H984" s="21" t="str">
        <v/>
      </c>
      <c r="I984" s="21" t="str">
        <v/>
      </c>
      <c r="J984" s="21" t="str">
        <v/>
      </c>
      <c r="K984" s="21" t="str">
        <v/>
      </c>
      <c r="L984" s="23" t="str">
        <f t="shared" si="90"/>
        <v/>
      </c>
      <c r="M984" s="24" t="str">
        <f t="shared" si="91"/>
        <v/>
      </c>
      <c r="N984" s="15" t="str">
        <f t="shared" si="92"/>
        <v/>
      </c>
      <c r="O984" s="23" t="str">
        <f t="shared" si="93"/>
        <v/>
      </c>
      <c r="P984" s="23" t="str">
        <f>IF(B984="","",
IF(NOT(ISNUMBER(H984)),"Vắng",
IF(C984=1,IF(INDEX(Source!$A$1:$Q$1000,MATCH('Chi tiết'!B984,Source!$B$1:$B$1000,0),16)&lt;'Báo cáo'!$C$5,"Đi làm","Chốt trễ"),
IF(AND(C984=2,O984="Chốt trễ"),IF(INDEX(Source!$A$1:$Q$1000,MATCH('Chi tiết'!B984,Source!$B$1:$B$1000,0)+1,16)&lt;'Báo cáo'!$C$5,"Đi làm","Chốt trễ"),
IF(AND(C984=12,O984="Đi làm"),IF(INDEX(Source!$A$1:$Q$1000,MATCH('Chi tiết'!B984,Source!$B$1:$B$1000,0)+COUNTIFS(Source!$B$1:$B$1000,B984,Source!$Q$1:$Q$1000,"Sáng"),16)&lt;'Báo cáo'!$C$5,"Đi làm","Chốt trễ"),IF(O984="Chốt trễ",IF(INDEX(Source!$A$1:$Q$1000,MATCH('Chi tiết'!B984,Source!$B$1:$B$1000,0)+1,16)&lt;'Báo cáo'!$C$5,"Đi làm","Chốt trễ"),IF(INDEX(Source!$A$1:$Q$1000,MATCH('Chi tiết'!B984,Source!$B$1:$B$1000,0)+COUNTIFS(Source!$B$1:$B$1000,B984,Source!$Q$1:$Q$1000,"Sáng"),16)&lt;'Báo cáo'!$C$5,"Đi làm","Chốt trễ")))))))</f>
        <v/>
      </c>
      <c r="Q984" s="23" t="str">
        <f t="shared" si="94"/>
        <v/>
      </c>
      <c r="R984" s="14" t="str">
        <f t="shared" si="95"/>
        <v/>
      </c>
      <c r="S984" t="str">
        <f>IF(OR(_xlfn.NUMBERVALUE(E984)&gt;='Báo cáo'!$C$6,_xlfn.NUMBERVALUE(I984)&gt;='Báo cáo'!$C$6),CONCATENATE(_xlfn.NUMBERVALUE(E984),"/",_xlfn.NUMBERVALUE(I984)),"")</f>
        <v/>
      </c>
      <c r="T984" t="str">
        <f>IF(Q984="Vắng","",IF(M984&lt;='Báo cáo'!$C$7,M984,""))</f>
        <v/>
      </c>
      <c r="U984" t="str">
        <f ca="1">IF(COUNTIFS(Source!$B$1:$B$1000,'Chi tiết'!B984,Source!$S$1:$S$1000,"Có")=0,"",INDEX(Source!$A$1:$S$1000,MATCH('Chi tiết'!B984,Source!$B$1:$B$1000,0)-1+MATCH("Có",INDIRECT("Source!S"&amp;MATCH('Chi tiết'!B984,Source!$B$1:$B$1000,0)&amp;":S"&amp;MATCH('Chi tiết'!B984,Source!$B$1:$B$1000,0)+COUNTIF(Source!$B$1:$B$1000,'Chi tiết'!B984)),0),1))</f>
        <v/>
      </c>
      <c r="V984" s="2" t="str">
        <f>IF(B982="","",IF(N984&lt;='Báo cáo'!$C$9,N984,""))</f>
        <v/>
      </c>
    </row>
    <row r="985" spans="1:22" x14ac:dyDescent="0.25">
      <c r="A985" t="str">
        <v/>
      </c>
      <c r="B985" t="str">
        <v/>
      </c>
      <c r="C985" s="21" t="str">
        <v/>
      </c>
      <c r="D985" s="21" t="str">
        <v/>
      </c>
      <c r="E985" s="21" t="str">
        <v/>
      </c>
      <c r="F985" s="21" t="str">
        <v/>
      </c>
      <c r="G985" s="21" t="str">
        <v/>
      </c>
      <c r="H985" s="21" t="str">
        <v/>
      </c>
      <c r="I985" s="21" t="str">
        <v/>
      </c>
      <c r="J985" s="21" t="str">
        <v/>
      </c>
      <c r="K985" s="21" t="str">
        <v/>
      </c>
      <c r="L985" s="23" t="str">
        <f t="shared" si="90"/>
        <v/>
      </c>
      <c r="M985" s="24" t="str">
        <f t="shared" si="91"/>
        <v/>
      </c>
      <c r="N985" s="15" t="str">
        <f t="shared" si="92"/>
        <v/>
      </c>
      <c r="O985" s="23" t="str">
        <f t="shared" si="93"/>
        <v/>
      </c>
      <c r="P985" s="23" t="str">
        <f>IF(B985="","",
IF(NOT(ISNUMBER(H985)),"Vắng",
IF(C985=1,IF(INDEX(Source!$A$1:$Q$1000,MATCH('Chi tiết'!B985,Source!$B$1:$B$1000,0),16)&lt;'Báo cáo'!$C$5,"Đi làm","Chốt trễ"),
IF(AND(C985=2,O985="Chốt trễ"),IF(INDEX(Source!$A$1:$Q$1000,MATCH('Chi tiết'!B985,Source!$B$1:$B$1000,0)+1,16)&lt;'Báo cáo'!$C$5,"Đi làm","Chốt trễ"),
IF(AND(C985=12,O985="Đi làm"),IF(INDEX(Source!$A$1:$Q$1000,MATCH('Chi tiết'!B985,Source!$B$1:$B$1000,0)+COUNTIFS(Source!$B$1:$B$1000,B985,Source!$Q$1:$Q$1000,"Sáng"),16)&lt;'Báo cáo'!$C$5,"Đi làm","Chốt trễ"),IF(O985="Chốt trễ",IF(INDEX(Source!$A$1:$Q$1000,MATCH('Chi tiết'!B985,Source!$B$1:$B$1000,0)+1,16)&lt;'Báo cáo'!$C$5,"Đi làm","Chốt trễ"),IF(INDEX(Source!$A$1:$Q$1000,MATCH('Chi tiết'!B985,Source!$B$1:$B$1000,0)+COUNTIFS(Source!$B$1:$B$1000,B985,Source!$Q$1:$Q$1000,"Sáng"),16)&lt;'Báo cáo'!$C$5,"Đi làm","Chốt trễ")))))))</f>
        <v/>
      </c>
      <c r="Q985" s="23" t="str">
        <f t="shared" si="94"/>
        <v/>
      </c>
      <c r="R985" s="14" t="str">
        <f t="shared" si="95"/>
        <v/>
      </c>
      <c r="S985" t="str">
        <f>IF(OR(_xlfn.NUMBERVALUE(E985)&gt;='Báo cáo'!$C$6,_xlfn.NUMBERVALUE(I985)&gt;='Báo cáo'!$C$6),CONCATENATE(_xlfn.NUMBERVALUE(E985),"/",_xlfn.NUMBERVALUE(I985)),"")</f>
        <v/>
      </c>
      <c r="T985" t="str">
        <f>IF(Q985="Vắng","",IF(M985&lt;='Báo cáo'!$C$7,M985,""))</f>
        <v/>
      </c>
      <c r="U985" t="str">
        <f ca="1">IF(COUNTIFS(Source!$B$1:$B$1000,'Chi tiết'!B985,Source!$S$1:$S$1000,"Có")=0,"",INDEX(Source!$A$1:$S$1000,MATCH('Chi tiết'!B985,Source!$B$1:$B$1000,0)-1+MATCH("Có",INDIRECT("Source!S"&amp;MATCH('Chi tiết'!B985,Source!$B$1:$B$1000,0)&amp;":S"&amp;MATCH('Chi tiết'!B985,Source!$B$1:$B$1000,0)+COUNTIF(Source!$B$1:$B$1000,'Chi tiết'!B985)),0),1))</f>
        <v/>
      </c>
      <c r="V985" s="2" t="str">
        <f>IF(B983="","",IF(N985&lt;='Báo cáo'!$C$9,N985,""))</f>
        <v/>
      </c>
    </row>
    <row r="986" spans="1:22" x14ac:dyDescent="0.25">
      <c r="A986" t="str">
        <v/>
      </c>
      <c r="B986" t="str">
        <v/>
      </c>
      <c r="C986" s="21" t="str">
        <v/>
      </c>
      <c r="D986" s="21" t="str">
        <v/>
      </c>
      <c r="E986" s="21" t="str">
        <v/>
      </c>
      <c r="F986" s="21" t="str">
        <v/>
      </c>
      <c r="G986" s="21" t="str">
        <v/>
      </c>
      <c r="H986" s="21" t="str">
        <v/>
      </c>
      <c r="I986" s="21" t="str">
        <v/>
      </c>
      <c r="J986" s="21" t="str">
        <v/>
      </c>
      <c r="K986" s="21" t="str">
        <v/>
      </c>
      <c r="L986" s="23" t="str">
        <f t="shared" si="90"/>
        <v/>
      </c>
      <c r="M986" s="24" t="str">
        <f t="shared" si="91"/>
        <v/>
      </c>
      <c r="N986" s="15" t="str">
        <f t="shared" si="92"/>
        <v/>
      </c>
      <c r="O986" s="23" t="str">
        <f t="shared" si="93"/>
        <v/>
      </c>
      <c r="P986" s="23" t="str">
        <f>IF(B986="","",
IF(NOT(ISNUMBER(H986)),"Vắng",
IF(C986=1,IF(INDEX(Source!$A$1:$Q$1000,MATCH('Chi tiết'!B986,Source!$B$1:$B$1000,0),16)&lt;'Báo cáo'!$C$5,"Đi làm","Chốt trễ"),
IF(AND(C986=2,O986="Chốt trễ"),IF(INDEX(Source!$A$1:$Q$1000,MATCH('Chi tiết'!B986,Source!$B$1:$B$1000,0)+1,16)&lt;'Báo cáo'!$C$5,"Đi làm","Chốt trễ"),
IF(AND(C986=12,O986="Đi làm"),IF(INDEX(Source!$A$1:$Q$1000,MATCH('Chi tiết'!B986,Source!$B$1:$B$1000,0)+COUNTIFS(Source!$B$1:$B$1000,B986,Source!$Q$1:$Q$1000,"Sáng"),16)&lt;'Báo cáo'!$C$5,"Đi làm","Chốt trễ"),IF(O986="Chốt trễ",IF(INDEX(Source!$A$1:$Q$1000,MATCH('Chi tiết'!B986,Source!$B$1:$B$1000,0)+1,16)&lt;'Báo cáo'!$C$5,"Đi làm","Chốt trễ"),IF(INDEX(Source!$A$1:$Q$1000,MATCH('Chi tiết'!B986,Source!$B$1:$B$1000,0)+COUNTIFS(Source!$B$1:$B$1000,B986,Source!$Q$1:$Q$1000,"Sáng"),16)&lt;'Báo cáo'!$C$5,"Đi làm","Chốt trễ")))))))</f>
        <v/>
      </c>
      <c r="Q986" s="23" t="str">
        <f t="shared" si="94"/>
        <v/>
      </c>
      <c r="R986" s="14" t="str">
        <f t="shared" si="95"/>
        <v/>
      </c>
      <c r="S986" t="str">
        <f>IF(OR(_xlfn.NUMBERVALUE(E986)&gt;='Báo cáo'!$C$6,_xlfn.NUMBERVALUE(I986)&gt;='Báo cáo'!$C$6),CONCATENATE(_xlfn.NUMBERVALUE(E986),"/",_xlfn.NUMBERVALUE(I986)),"")</f>
        <v/>
      </c>
      <c r="T986" t="str">
        <f>IF(Q986="Vắng","",IF(M986&lt;='Báo cáo'!$C$7,M986,""))</f>
        <v/>
      </c>
      <c r="U986" t="str">
        <f ca="1">IF(COUNTIFS(Source!$B$1:$B$1000,'Chi tiết'!B986,Source!$S$1:$S$1000,"Có")=0,"",INDEX(Source!$A$1:$S$1000,MATCH('Chi tiết'!B986,Source!$B$1:$B$1000,0)-1+MATCH("Có",INDIRECT("Source!S"&amp;MATCH('Chi tiết'!B986,Source!$B$1:$B$1000,0)&amp;":S"&amp;MATCH('Chi tiết'!B986,Source!$B$1:$B$1000,0)+COUNTIF(Source!$B$1:$B$1000,'Chi tiết'!B986)),0),1))</f>
        <v/>
      </c>
      <c r="V986" s="2" t="str">
        <f>IF(B984="","",IF(N986&lt;='Báo cáo'!$C$9,N986,""))</f>
        <v/>
      </c>
    </row>
    <row r="987" spans="1:22" x14ac:dyDescent="0.25">
      <c r="A987" t="str">
        <v/>
      </c>
      <c r="B987" t="str">
        <v/>
      </c>
      <c r="C987" s="21" t="str">
        <v/>
      </c>
      <c r="D987" s="21" t="str">
        <v/>
      </c>
      <c r="E987" s="21" t="str">
        <v/>
      </c>
      <c r="F987" s="21" t="str">
        <v/>
      </c>
      <c r="G987" s="21" t="str">
        <v/>
      </c>
      <c r="H987" s="21" t="str">
        <v/>
      </c>
      <c r="I987" s="21" t="str">
        <v/>
      </c>
      <c r="J987" s="21" t="str">
        <v/>
      </c>
      <c r="K987" s="21" t="str">
        <v/>
      </c>
      <c r="L987" s="23" t="str">
        <f t="shared" si="90"/>
        <v/>
      </c>
      <c r="M987" s="24" t="str">
        <f t="shared" si="91"/>
        <v/>
      </c>
      <c r="N987" s="15" t="str">
        <f t="shared" si="92"/>
        <v/>
      </c>
      <c r="O987" s="23" t="str">
        <f t="shared" si="93"/>
        <v/>
      </c>
      <c r="P987" s="23" t="str">
        <f>IF(B987="","",
IF(NOT(ISNUMBER(H987)),"Vắng",
IF(C987=1,IF(INDEX(Source!$A$1:$Q$1000,MATCH('Chi tiết'!B987,Source!$B$1:$B$1000,0),16)&lt;'Báo cáo'!$C$5,"Đi làm","Chốt trễ"),
IF(AND(C987=2,O987="Chốt trễ"),IF(INDEX(Source!$A$1:$Q$1000,MATCH('Chi tiết'!B987,Source!$B$1:$B$1000,0)+1,16)&lt;'Báo cáo'!$C$5,"Đi làm","Chốt trễ"),
IF(AND(C987=12,O987="Đi làm"),IF(INDEX(Source!$A$1:$Q$1000,MATCH('Chi tiết'!B987,Source!$B$1:$B$1000,0)+COUNTIFS(Source!$B$1:$B$1000,B987,Source!$Q$1:$Q$1000,"Sáng"),16)&lt;'Báo cáo'!$C$5,"Đi làm","Chốt trễ"),IF(O987="Chốt trễ",IF(INDEX(Source!$A$1:$Q$1000,MATCH('Chi tiết'!B987,Source!$B$1:$B$1000,0)+1,16)&lt;'Báo cáo'!$C$5,"Đi làm","Chốt trễ"),IF(INDEX(Source!$A$1:$Q$1000,MATCH('Chi tiết'!B987,Source!$B$1:$B$1000,0)+COUNTIFS(Source!$B$1:$B$1000,B987,Source!$Q$1:$Q$1000,"Sáng"),16)&lt;'Báo cáo'!$C$5,"Đi làm","Chốt trễ")))))))</f>
        <v/>
      </c>
      <c r="Q987" s="23" t="str">
        <f t="shared" si="94"/>
        <v/>
      </c>
      <c r="R987" s="14" t="str">
        <f t="shared" si="95"/>
        <v/>
      </c>
      <c r="S987" t="str">
        <f>IF(OR(_xlfn.NUMBERVALUE(E987)&gt;='Báo cáo'!$C$6,_xlfn.NUMBERVALUE(I987)&gt;='Báo cáo'!$C$6),CONCATENATE(_xlfn.NUMBERVALUE(E987),"/",_xlfn.NUMBERVALUE(I987)),"")</f>
        <v/>
      </c>
      <c r="T987" t="str">
        <f>IF(Q987="Vắng","",IF(M987&lt;='Báo cáo'!$C$7,M987,""))</f>
        <v/>
      </c>
      <c r="U987" t="str">
        <f ca="1">IF(COUNTIFS(Source!$B$1:$B$1000,'Chi tiết'!B987,Source!$S$1:$S$1000,"Có")=0,"",INDEX(Source!$A$1:$S$1000,MATCH('Chi tiết'!B987,Source!$B$1:$B$1000,0)-1+MATCH("Có",INDIRECT("Source!S"&amp;MATCH('Chi tiết'!B987,Source!$B$1:$B$1000,0)&amp;":S"&amp;MATCH('Chi tiết'!B987,Source!$B$1:$B$1000,0)+COUNTIF(Source!$B$1:$B$1000,'Chi tiết'!B987)),0),1))</f>
        <v/>
      </c>
      <c r="V987" s="2" t="str">
        <f>IF(B985="","",IF(N987&lt;='Báo cáo'!$C$9,N987,""))</f>
        <v/>
      </c>
    </row>
    <row r="988" spans="1:22" x14ac:dyDescent="0.25">
      <c r="A988" t="str">
        <v/>
      </c>
      <c r="B988" t="str">
        <v/>
      </c>
      <c r="C988" s="21" t="str">
        <v/>
      </c>
      <c r="D988" s="21" t="str">
        <v/>
      </c>
      <c r="E988" s="21" t="str">
        <v/>
      </c>
      <c r="F988" s="21" t="str">
        <v/>
      </c>
      <c r="G988" s="21" t="str">
        <v/>
      </c>
      <c r="H988" s="21" t="str">
        <v/>
      </c>
      <c r="I988" s="21" t="str">
        <v/>
      </c>
      <c r="J988" s="21" t="str">
        <v/>
      </c>
      <c r="K988" s="21" t="str">
        <v/>
      </c>
      <c r="L988" s="23" t="str">
        <f t="shared" si="90"/>
        <v/>
      </c>
      <c r="M988" s="24" t="str">
        <f t="shared" si="91"/>
        <v/>
      </c>
      <c r="N988" s="15" t="str">
        <f t="shared" si="92"/>
        <v/>
      </c>
      <c r="O988" s="23" t="str">
        <f t="shared" si="93"/>
        <v/>
      </c>
      <c r="P988" s="23" t="str">
        <f>IF(B988="","",
IF(NOT(ISNUMBER(H988)),"Vắng",
IF(C988=1,IF(INDEX(Source!$A$1:$Q$1000,MATCH('Chi tiết'!B988,Source!$B$1:$B$1000,0),16)&lt;'Báo cáo'!$C$5,"Đi làm","Chốt trễ"),
IF(AND(C988=2,O988="Chốt trễ"),IF(INDEX(Source!$A$1:$Q$1000,MATCH('Chi tiết'!B988,Source!$B$1:$B$1000,0)+1,16)&lt;'Báo cáo'!$C$5,"Đi làm","Chốt trễ"),
IF(AND(C988=12,O988="Đi làm"),IF(INDEX(Source!$A$1:$Q$1000,MATCH('Chi tiết'!B988,Source!$B$1:$B$1000,0)+COUNTIFS(Source!$B$1:$B$1000,B988,Source!$Q$1:$Q$1000,"Sáng"),16)&lt;'Báo cáo'!$C$5,"Đi làm","Chốt trễ"),IF(O988="Chốt trễ",IF(INDEX(Source!$A$1:$Q$1000,MATCH('Chi tiết'!B988,Source!$B$1:$B$1000,0)+1,16)&lt;'Báo cáo'!$C$5,"Đi làm","Chốt trễ"),IF(INDEX(Source!$A$1:$Q$1000,MATCH('Chi tiết'!B988,Source!$B$1:$B$1000,0)+COUNTIFS(Source!$B$1:$B$1000,B988,Source!$Q$1:$Q$1000,"Sáng"),16)&lt;'Báo cáo'!$C$5,"Đi làm","Chốt trễ")))))))</f>
        <v/>
      </c>
      <c r="Q988" s="23" t="str">
        <f t="shared" si="94"/>
        <v/>
      </c>
      <c r="R988" s="14" t="str">
        <f t="shared" si="95"/>
        <v/>
      </c>
      <c r="S988" t="str">
        <f>IF(OR(_xlfn.NUMBERVALUE(E988)&gt;='Báo cáo'!$C$6,_xlfn.NUMBERVALUE(I988)&gt;='Báo cáo'!$C$6),CONCATENATE(_xlfn.NUMBERVALUE(E988),"/",_xlfn.NUMBERVALUE(I988)),"")</f>
        <v/>
      </c>
      <c r="T988" t="str">
        <f>IF(Q988="Vắng","",IF(M988&lt;='Báo cáo'!$C$7,M988,""))</f>
        <v/>
      </c>
      <c r="U988" t="str">
        <f ca="1">IF(COUNTIFS(Source!$B$1:$B$1000,'Chi tiết'!B988,Source!$S$1:$S$1000,"Có")=0,"",INDEX(Source!$A$1:$S$1000,MATCH('Chi tiết'!B988,Source!$B$1:$B$1000,0)-1+MATCH("Có",INDIRECT("Source!S"&amp;MATCH('Chi tiết'!B988,Source!$B$1:$B$1000,0)&amp;":S"&amp;MATCH('Chi tiết'!B988,Source!$B$1:$B$1000,0)+COUNTIF(Source!$B$1:$B$1000,'Chi tiết'!B988)),0),1))</f>
        <v/>
      </c>
      <c r="V988" s="2" t="str">
        <f>IF(B986="","",IF(N988&lt;='Báo cáo'!$C$9,N988,""))</f>
        <v/>
      </c>
    </row>
    <row r="989" spans="1:22" x14ac:dyDescent="0.25">
      <c r="A989" t="str">
        <v/>
      </c>
      <c r="B989" t="str">
        <v/>
      </c>
      <c r="C989" s="21" t="str">
        <v/>
      </c>
      <c r="D989" s="21" t="str">
        <v/>
      </c>
      <c r="E989" s="21" t="str">
        <v/>
      </c>
      <c r="F989" s="21" t="str">
        <v/>
      </c>
      <c r="G989" s="21" t="str">
        <v/>
      </c>
      <c r="H989" s="21" t="str">
        <v/>
      </c>
      <c r="I989" s="21" t="str">
        <v/>
      </c>
      <c r="J989" s="21" t="str">
        <v/>
      </c>
      <c r="K989" s="21" t="str">
        <v/>
      </c>
      <c r="L989" s="23" t="str">
        <f t="shared" si="90"/>
        <v/>
      </c>
      <c r="M989" s="24" t="str">
        <f t="shared" si="91"/>
        <v/>
      </c>
      <c r="N989" s="15" t="str">
        <f t="shared" si="92"/>
        <v/>
      </c>
      <c r="O989" s="23" t="str">
        <f t="shared" si="93"/>
        <v/>
      </c>
      <c r="P989" s="23" t="str">
        <f>IF(B989="","",
IF(NOT(ISNUMBER(H989)),"Vắng",
IF(C989=1,IF(INDEX(Source!$A$1:$Q$1000,MATCH('Chi tiết'!B989,Source!$B$1:$B$1000,0),16)&lt;'Báo cáo'!$C$5,"Đi làm","Chốt trễ"),
IF(AND(C989=2,O989="Chốt trễ"),IF(INDEX(Source!$A$1:$Q$1000,MATCH('Chi tiết'!B989,Source!$B$1:$B$1000,0)+1,16)&lt;'Báo cáo'!$C$5,"Đi làm","Chốt trễ"),
IF(AND(C989=12,O989="Đi làm"),IF(INDEX(Source!$A$1:$Q$1000,MATCH('Chi tiết'!B989,Source!$B$1:$B$1000,0)+COUNTIFS(Source!$B$1:$B$1000,B989,Source!$Q$1:$Q$1000,"Sáng"),16)&lt;'Báo cáo'!$C$5,"Đi làm","Chốt trễ"),IF(O989="Chốt trễ",IF(INDEX(Source!$A$1:$Q$1000,MATCH('Chi tiết'!B989,Source!$B$1:$B$1000,0)+1,16)&lt;'Báo cáo'!$C$5,"Đi làm","Chốt trễ"),IF(INDEX(Source!$A$1:$Q$1000,MATCH('Chi tiết'!B989,Source!$B$1:$B$1000,0)+COUNTIFS(Source!$B$1:$B$1000,B989,Source!$Q$1:$Q$1000,"Sáng"),16)&lt;'Báo cáo'!$C$5,"Đi làm","Chốt trễ")))))))</f>
        <v/>
      </c>
      <c r="Q989" s="23" t="str">
        <f t="shared" si="94"/>
        <v/>
      </c>
      <c r="R989" s="14" t="str">
        <f t="shared" si="95"/>
        <v/>
      </c>
      <c r="S989" t="str">
        <f>IF(OR(_xlfn.NUMBERVALUE(E989)&gt;='Báo cáo'!$C$6,_xlfn.NUMBERVALUE(I989)&gt;='Báo cáo'!$C$6),CONCATENATE(_xlfn.NUMBERVALUE(E989),"/",_xlfn.NUMBERVALUE(I989)),"")</f>
        <v/>
      </c>
      <c r="T989" t="str">
        <f>IF(Q989="Vắng","",IF(M989&lt;='Báo cáo'!$C$7,M989,""))</f>
        <v/>
      </c>
      <c r="U989" t="str">
        <f ca="1">IF(COUNTIFS(Source!$B$1:$B$1000,'Chi tiết'!B989,Source!$S$1:$S$1000,"Có")=0,"",INDEX(Source!$A$1:$S$1000,MATCH('Chi tiết'!B989,Source!$B$1:$B$1000,0)-1+MATCH("Có",INDIRECT("Source!S"&amp;MATCH('Chi tiết'!B989,Source!$B$1:$B$1000,0)&amp;":S"&amp;MATCH('Chi tiết'!B989,Source!$B$1:$B$1000,0)+COUNTIF(Source!$B$1:$B$1000,'Chi tiết'!B989)),0),1))</f>
        <v/>
      </c>
      <c r="V989" s="2" t="str">
        <f>IF(B987="","",IF(N989&lt;='Báo cáo'!$C$9,N989,""))</f>
        <v/>
      </c>
    </row>
    <row r="990" spans="1:22" x14ac:dyDescent="0.25">
      <c r="A990" t="str">
        <v/>
      </c>
      <c r="B990" t="str">
        <v/>
      </c>
      <c r="C990" s="21" t="str">
        <v/>
      </c>
      <c r="D990" s="21" t="str">
        <v/>
      </c>
      <c r="E990" s="21" t="str">
        <v/>
      </c>
      <c r="F990" s="21" t="str">
        <v/>
      </c>
      <c r="G990" s="21" t="str">
        <v/>
      </c>
      <c r="H990" s="21" t="str">
        <v/>
      </c>
      <c r="I990" s="21" t="str">
        <v/>
      </c>
      <c r="J990" s="21" t="str">
        <v/>
      </c>
      <c r="K990" s="21" t="str">
        <v/>
      </c>
      <c r="L990" s="23" t="str">
        <f t="shared" si="90"/>
        <v/>
      </c>
      <c r="M990" s="24" t="str">
        <f t="shared" si="91"/>
        <v/>
      </c>
      <c r="N990" s="15" t="str">
        <f t="shared" si="92"/>
        <v/>
      </c>
      <c r="O990" s="23" t="str">
        <f t="shared" si="93"/>
        <v/>
      </c>
      <c r="P990" s="23" t="str">
        <f>IF(B990="","",
IF(NOT(ISNUMBER(H990)),"Vắng",
IF(C990=1,IF(INDEX(Source!$A$1:$Q$1000,MATCH('Chi tiết'!B990,Source!$B$1:$B$1000,0),16)&lt;'Báo cáo'!$C$5,"Đi làm","Chốt trễ"),
IF(AND(C990=2,O990="Chốt trễ"),IF(INDEX(Source!$A$1:$Q$1000,MATCH('Chi tiết'!B990,Source!$B$1:$B$1000,0)+1,16)&lt;'Báo cáo'!$C$5,"Đi làm","Chốt trễ"),
IF(AND(C990=12,O990="Đi làm"),IF(INDEX(Source!$A$1:$Q$1000,MATCH('Chi tiết'!B990,Source!$B$1:$B$1000,0)+COUNTIFS(Source!$B$1:$B$1000,B990,Source!$Q$1:$Q$1000,"Sáng"),16)&lt;'Báo cáo'!$C$5,"Đi làm","Chốt trễ"),IF(O990="Chốt trễ",IF(INDEX(Source!$A$1:$Q$1000,MATCH('Chi tiết'!B990,Source!$B$1:$B$1000,0)+1,16)&lt;'Báo cáo'!$C$5,"Đi làm","Chốt trễ"),IF(INDEX(Source!$A$1:$Q$1000,MATCH('Chi tiết'!B990,Source!$B$1:$B$1000,0)+COUNTIFS(Source!$B$1:$B$1000,B990,Source!$Q$1:$Q$1000,"Sáng"),16)&lt;'Báo cáo'!$C$5,"Đi làm","Chốt trễ")))))))</f>
        <v/>
      </c>
      <c r="Q990" s="23" t="str">
        <f t="shared" si="94"/>
        <v/>
      </c>
      <c r="R990" s="14" t="str">
        <f t="shared" si="95"/>
        <v/>
      </c>
      <c r="S990" t="str">
        <f>IF(OR(_xlfn.NUMBERVALUE(E990)&gt;='Báo cáo'!$C$6,_xlfn.NUMBERVALUE(I990)&gt;='Báo cáo'!$C$6),CONCATENATE(_xlfn.NUMBERVALUE(E990),"/",_xlfn.NUMBERVALUE(I990)),"")</f>
        <v/>
      </c>
      <c r="T990" t="str">
        <f>IF(Q990="Vắng","",IF(M990&lt;='Báo cáo'!$C$7,M990,""))</f>
        <v/>
      </c>
      <c r="U990" t="str">
        <f ca="1">IF(COUNTIFS(Source!$B$1:$B$1000,'Chi tiết'!B990,Source!$S$1:$S$1000,"Có")=0,"",INDEX(Source!$A$1:$S$1000,MATCH('Chi tiết'!B990,Source!$B$1:$B$1000,0)-1+MATCH("Có",INDIRECT("Source!S"&amp;MATCH('Chi tiết'!B990,Source!$B$1:$B$1000,0)&amp;":S"&amp;MATCH('Chi tiết'!B990,Source!$B$1:$B$1000,0)+COUNTIF(Source!$B$1:$B$1000,'Chi tiết'!B990)),0),1))</f>
        <v/>
      </c>
      <c r="V990" s="2" t="str">
        <f>IF(B988="","",IF(N990&lt;='Báo cáo'!$C$9,N990,""))</f>
        <v/>
      </c>
    </row>
    <row r="991" spans="1:22" x14ac:dyDescent="0.25">
      <c r="A991" t="str">
        <v/>
      </c>
      <c r="B991" t="str">
        <v/>
      </c>
      <c r="C991" s="21" t="str">
        <v/>
      </c>
      <c r="D991" s="21" t="str">
        <v/>
      </c>
      <c r="E991" s="21" t="str">
        <v/>
      </c>
      <c r="F991" s="21" t="str">
        <v/>
      </c>
      <c r="G991" s="21" t="str">
        <v/>
      </c>
      <c r="H991" s="21" t="str">
        <v/>
      </c>
      <c r="I991" s="21" t="str">
        <v/>
      </c>
      <c r="J991" s="21" t="str">
        <v/>
      </c>
      <c r="K991" s="21" t="str">
        <v/>
      </c>
      <c r="L991" s="23" t="str">
        <f t="shared" si="90"/>
        <v/>
      </c>
      <c r="M991" s="24" t="str">
        <f t="shared" si="91"/>
        <v/>
      </c>
      <c r="N991" s="15" t="str">
        <f t="shared" si="92"/>
        <v/>
      </c>
      <c r="O991" s="23" t="str">
        <f t="shared" si="93"/>
        <v/>
      </c>
      <c r="P991" s="23" t="str">
        <f>IF(B991="","",
IF(NOT(ISNUMBER(H991)),"Vắng",
IF(C991=1,IF(INDEX(Source!$A$1:$Q$1000,MATCH('Chi tiết'!B991,Source!$B$1:$B$1000,0),16)&lt;'Báo cáo'!$C$5,"Đi làm","Chốt trễ"),
IF(AND(C991=2,O991="Chốt trễ"),IF(INDEX(Source!$A$1:$Q$1000,MATCH('Chi tiết'!B991,Source!$B$1:$B$1000,0)+1,16)&lt;'Báo cáo'!$C$5,"Đi làm","Chốt trễ"),
IF(AND(C991=12,O991="Đi làm"),IF(INDEX(Source!$A$1:$Q$1000,MATCH('Chi tiết'!B991,Source!$B$1:$B$1000,0)+COUNTIFS(Source!$B$1:$B$1000,B991,Source!$Q$1:$Q$1000,"Sáng"),16)&lt;'Báo cáo'!$C$5,"Đi làm","Chốt trễ"),IF(O991="Chốt trễ",IF(INDEX(Source!$A$1:$Q$1000,MATCH('Chi tiết'!B991,Source!$B$1:$B$1000,0)+1,16)&lt;'Báo cáo'!$C$5,"Đi làm","Chốt trễ"),IF(INDEX(Source!$A$1:$Q$1000,MATCH('Chi tiết'!B991,Source!$B$1:$B$1000,0)+COUNTIFS(Source!$B$1:$B$1000,B991,Source!$Q$1:$Q$1000,"Sáng"),16)&lt;'Báo cáo'!$C$5,"Đi làm","Chốt trễ")))))))</f>
        <v/>
      </c>
      <c r="Q991" s="23" t="str">
        <f t="shared" si="94"/>
        <v/>
      </c>
      <c r="R991" s="14" t="str">
        <f t="shared" si="95"/>
        <v/>
      </c>
      <c r="S991" t="str">
        <f>IF(OR(_xlfn.NUMBERVALUE(E991)&gt;='Báo cáo'!$C$6,_xlfn.NUMBERVALUE(I991)&gt;='Báo cáo'!$C$6),CONCATENATE(_xlfn.NUMBERVALUE(E991),"/",_xlfn.NUMBERVALUE(I991)),"")</f>
        <v/>
      </c>
      <c r="T991" t="str">
        <f>IF(Q991="Vắng","",IF(M991&lt;='Báo cáo'!$C$7,M991,""))</f>
        <v/>
      </c>
      <c r="U991" t="str">
        <f ca="1">IF(COUNTIFS(Source!$B$1:$B$1000,'Chi tiết'!B991,Source!$S$1:$S$1000,"Có")=0,"",INDEX(Source!$A$1:$S$1000,MATCH('Chi tiết'!B991,Source!$B$1:$B$1000,0)-1+MATCH("Có",INDIRECT("Source!S"&amp;MATCH('Chi tiết'!B991,Source!$B$1:$B$1000,0)&amp;":S"&amp;MATCH('Chi tiết'!B991,Source!$B$1:$B$1000,0)+COUNTIF(Source!$B$1:$B$1000,'Chi tiết'!B991)),0),1))</f>
        <v/>
      </c>
      <c r="V991" s="2" t="str">
        <f>IF(B989="","",IF(N991&lt;='Báo cáo'!$C$9,N991,""))</f>
        <v/>
      </c>
    </row>
    <row r="992" spans="1:22" x14ac:dyDescent="0.25">
      <c r="A992" t="str">
        <v/>
      </c>
      <c r="B992" t="str">
        <v/>
      </c>
      <c r="C992" s="21" t="str">
        <v/>
      </c>
      <c r="D992" s="21" t="str">
        <v/>
      </c>
      <c r="E992" s="21" t="str">
        <v/>
      </c>
      <c r="F992" s="21" t="str">
        <v/>
      </c>
      <c r="G992" s="21" t="str">
        <v/>
      </c>
      <c r="H992" s="21" t="str">
        <v/>
      </c>
      <c r="I992" s="21" t="str">
        <v/>
      </c>
      <c r="J992" s="21" t="str">
        <v/>
      </c>
      <c r="K992" s="21" t="str">
        <v/>
      </c>
      <c r="L992" s="23" t="str">
        <f t="shared" si="90"/>
        <v/>
      </c>
      <c r="M992" s="24" t="str">
        <f t="shared" si="91"/>
        <v/>
      </c>
      <c r="N992" s="15" t="str">
        <f t="shared" si="92"/>
        <v/>
      </c>
      <c r="O992" s="23" t="str">
        <f t="shared" si="93"/>
        <v/>
      </c>
      <c r="P992" s="23" t="str">
        <f>IF(B992="","",
IF(NOT(ISNUMBER(H992)),"Vắng",
IF(C992=1,IF(INDEX(Source!$A$1:$Q$1000,MATCH('Chi tiết'!B992,Source!$B$1:$B$1000,0),16)&lt;'Báo cáo'!$C$5,"Đi làm","Chốt trễ"),
IF(AND(C992=2,O992="Chốt trễ"),IF(INDEX(Source!$A$1:$Q$1000,MATCH('Chi tiết'!B992,Source!$B$1:$B$1000,0)+1,16)&lt;'Báo cáo'!$C$5,"Đi làm","Chốt trễ"),
IF(AND(C992=12,O992="Đi làm"),IF(INDEX(Source!$A$1:$Q$1000,MATCH('Chi tiết'!B992,Source!$B$1:$B$1000,0)+COUNTIFS(Source!$B$1:$B$1000,B992,Source!$Q$1:$Q$1000,"Sáng"),16)&lt;'Báo cáo'!$C$5,"Đi làm","Chốt trễ"),IF(O992="Chốt trễ",IF(INDEX(Source!$A$1:$Q$1000,MATCH('Chi tiết'!B992,Source!$B$1:$B$1000,0)+1,16)&lt;'Báo cáo'!$C$5,"Đi làm","Chốt trễ"),IF(INDEX(Source!$A$1:$Q$1000,MATCH('Chi tiết'!B992,Source!$B$1:$B$1000,0)+COUNTIFS(Source!$B$1:$B$1000,B992,Source!$Q$1:$Q$1000,"Sáng"),16)&lt;'Báo cáo'!$C$5,"Đi làm","Chốt trễ")))))))</f>
        <v/>
      </c>
      <c r="Q992" s="23" t="str">
        <f t="shared" si="94"/>
        <v/>
      </c>
      <c r="R992" s="14" t="str">
        <f t="shared" si="95"/>
        <v/>
      </c>
      <c r="S992" t="str">
        <f>IF(OR(_xlfn.NUMBERVALUE(E992)&gt;='Báo cáo'!$C$6,_xlfn.NUMBERVALUE(I992)&gt;='Báo cáo'!$C$6),CONCATENATE(_xlfn.NUMBERVALUE(E992),"/",_xlfn.NUMBERVALUE(I992)),"")</f>
        <v/>
      </c>
      <c r="T992" t="str">
        <f>IF(Q992="Vắng","",IF(M992&lt;='Báo cáo'!$C$7,M992,""))</f>
        <v/>
      </c>
      <c r="U992" t="str">
        <f ca="1">IF(COUNTIFS(Source!$B$1:$B$1000,'Chi tiết'!B992,Source!$S$1:$S$1000,"Có")=0,"",INDEX(Source!$A$1:$S$1000,MATCH('Chi tiết'!B992,Source!$B$1:$B$1000,0)-1+MATCH("Có",INDIRECT("Source!S"&amp;MATCH('Chi tiết'!B992,Source!$B$1:$B$1000,0)&amp;":S"&amp;MATCH('Chi tiết'!B992,Source!$B$1:$B$1000,0)+COUNTIF(Source!$B$1:$B$1000,'Chi tiết'!B992)),0),1))</f>
        <v/>
      </c>
      <c r="V992" s="2" t="str">
        <f>IF(B990="","",IF(N992&lt;='Báo cáo'!$C$9,N992,""))</f>
        <v/>
      </c>
    </row>
    <row r="993" spans="1:22" x14ac:dyDescent="0.25">
      <c r="A993" t="str">
        <v/>
      </c>
      <c r="B993" t="str">
        <v/>
      </c>
      <c r="C993" s="21" t="str">
        <v/>
      </c>
      <c r="D993" s="21" t="str">
        <v/>
      </c>
      <c r="E993" s="21" t="str">
        <v/>
      </c>
      <c r="F993" s="21" t="str">
        <v/>
      </c>
      <c r="G993" s="21" t="str">
        <v/>
      </c>
      <c r="H993" s="21" t="str">
        <v/>
      </c>
      <c r="I993" s="21" t="str">
        <v/>
      </c>
      <c r="J993" s="21" t="str">
        <v/>
      </c>
      <c r="K993" s="21" t="str">
        <v/>
      </c>
      <c r="L993" s="23" t="str">
        <f t="shared" si="90"/>
        <v/>
      </c>
      <c r="M993" s="24" t="str">
        <f t="shared" si="91"/>
        <v/>
      </c>
      <c r="N993" s="15" t="str">
        <f t="shared" si="92"/>
        <v/>
      </c>
      <c r="O993" s="23" t="str">
        <f t="shared" si="93"/>
        <v/>
      </c>
      <c r="P993" s="23" t="str">
        <f>IF(B993="","",
IF(NOT(ISNUMBER(H993)),"Vắng",
IF(C993=1,IF(INDEX(Source!$A$1:$Q$1000,MATCH('Chi tiết'!B993,Source!$B$1:$B$1000,0),16)&lt;'Báo cáo'!$C$5,"Đi làm","Chốt trễ"),
IF(AND(C993=2,O993="Chốt trễ"),IF(INDEX(Source!$A$1:$Q$1000,MATCH('Chi tiết'!B993,Source!$B$1:$B$1000,0)+1,16)&lt;'Báo cáo'!$C$5,"Đi làm","Chốt trễ"),
IF(AND(C993=12,O993="Đi làm"),IF(INDEX(Source!$A$1:$Q$1000,MATCH('Chi tiết'!B993,Source!$B$1:$B$1000,0)+COUNTIFS(Source!$B$1:$B$1000,B993,Source!$Q$1:$Q$1000,"Sáng"),16)&lt;'Báo cáo'!$C$5,"Đi làm","Chốt trễ"),IF(O993="Chốt trễ",IF(INDEX(Source!$A$1:$Q$1000,MATCH('Chi tiết'!B993,Source!$B$1:$B$1000,0)+1,16)&lt;'Báo cáo'!$C$5,"Đi làm","Chốt trễ"),IF(INDEX(Source!$A$1:$Q$1000,MATCH('Chi tiết'!B993,Source!$B$1:$B$1000,0)+COUNTIFS(Source!$B$1:$B$1000,B993,Source!$Q$1:$Q$1000,"Sáng"),16)&lt;'Báo cáo'!$C$5,"Đi làm","Chốt trễ")))))))</f>
        <v/>
      </c>
      <c r="Q993" s="23" t="str">
        <f t="shared" si="94"/>
        <v/>
      </c>
      <c r="R993" s="14" t="str">
        <f t="shared" si="95"/>
        <v/>
      </c>
      <c r="S993" t="str">
        <f>IF(OR(_xlfn.NUMBERVALUE(E993)&gt;='Báo cáo'!$C$6,_xlfn.NUMBERVALUE(I993)&gt;='Báo cáo'!$C$6),CONCATENATE(_xlfn.NUMBERVALUE(E993),"/",_xlfn.NUMBERVALUE(I993)),"")</f>
        <v/>
      </c>
      <c r="T993" t="str">
        <f>IF(Q993="Vắng","",IF(M993&lt;='Báo cáo'!$C$7,M993,""))</f>
        <v/>
      </c>
      <c r="U993" t="str">
        <f ca="1">IF(COUNTIFS(Source!$B$1:$B$1000,'Chi tiết'!B993,Source!$S$1:$S$1000,"Có")=0,"",INDEX(Source!$A$1:$S$1000,MATCH('Chi tiết'!B993,Source!$B$1:$B$1000,0)-1+MATCH("Có",INDIRECT("Source!S"&amp;MATCH('Chi tiết'!B993,Source!$B$1:$B$1000,0)&amp;":S"&amp;MATCH('Chi tiết'!B993,Source!$B$1:$B$1000,0)+COUNTIF(Source!$B$1:$B$1000,'Chi tiết'!B993)),0),1))</f>
        <v/>
      </c>
      <c r="V993" s="2" t="str">
        <f>IF(B991="","",IF(N993&lt;='Báo cáo'!$C$9,N993,""))</f>
        <v/>
      </c>
    </row>
    <row r="994" spans="1:22" x14ac:dyDescent="0.25">
      <c r="A994" t="str">
        <v/>
      </c>
      <c r="B994" t="str">
        <v/>
      </c>
      <c r="C994" s="21" t="str">
        <v/>
      </c>
      <c r="D994" s="21" t="str">
        <v/>
      </c>
      <c r="E994" s="21" t="str">
        <v/>
      </c>
      <c r="F994" s="21" t="str">
        <v/>
      </c>
      <c r="G994" s="21" t="str">
        <v/>
      </c>
      <c r="H994" s="21" t="str">
        <v/>
      </c>
      <c r="I994" s="21" t="str">
        <v/>
      </c>
      <c r="J994" s="21" t="str">
        <v/>
      </c>
      <c r="K994" s="21" t="str">
        <v/>
      </c>
      <c r="L994" s="23" t="str">
        <f t="shared" si="90"/>
        <v/>
      </c>
      <c r="M994" s="24" t="str">
        <f t="shared" si="91"/>
        <v/>
      </c>
      <c r="N994" s="15" t="str">
        <f t="shared" si="92"/>
        <v/>
      </c>
      <c r="O994" s="23" t="str">
        <f t="shared" si="93"/>
        <v/>
      </c>
      <c r="P994" s="23" t="str">
        <f>IF(B994="","",
IF(NOT(ISNUMBER(H994)),"Vắng",
IF(C994=1,IF(INDEX(Source!$A$1:$Q$1000,MATCH('Chi tiết'!B994,Source!$B$1:$B$1000,0),16)&lt;'Báo cáo'!$C$5,"Đi làm","Chốt trễ"),
IF(AND(C994=2,O994="Chốt trễ"),IF(INDEX(Source!$A$1:$Q$1000,MATCH('Chi tiết'!B994,Source!$B$1:$B$1000,0)+1,16)&lt;'Báo cáo'!$C$5,"Đi làm","Chốt trễ"),
IF(AND(C994=12,O994="Đi làm"),IF(INDEX(Source!$A$1:$Q$1000,MATCH('Chi tiết'!B994,Source!$B$1:$B$1000,0)+COUNTIFS(Source!$B$1:$B$1000,B994,Source!$Q$1:$Q$1000,"Sáng"),16)&lt;'Báo cáo'!$C$5,"Đi làm","Chốt trễ"),IF(O994="Chốt trễ",IF(INDEX(Source!$A$1:$Q$1000,MATCH('Chi tiết'!B994,Source!$B$1:$B$1000,0)+1,16)&lt;'Báo cáo'!$C$5,"Đi làm","Chốt trễ"),IF(INDEX(Source!$A$1:$Q$1000,MATCH('Chi tiết'!B994,Source!$B$1:$B$1000,0)+COUNTIFS(Source!$B$1:$B$1000,B994,Source!$Q$1:$Q$1000,"Sáng"),16)&lt;'Báo cáo'!$C$5,"Đi làm","Chốt trễ")))))))</f>
        <v/>
      </c>
      <c r="Q994" s="23" t="str">
        <f t="shared" si="94"/>
        <v/>
      </c>
      <c r="R994" s="14" t="str">
        <f t="shared" si="95"/>
        <v/>
      </c>
      <c r="S994" t="str">
        <f>IF(OR(_xlfn.NUMBERVALUE(E994)&gt;='Báo cáo'!$C$6,_xlfn.NUMBERVALUE(I994)&gt;='Báo cáo'!$C$6),CONCATENATE(_xlfn.NUMBERVALUE(E994),"/",_xlfn.NUMBERVALUE(I994)),"")</f>
        <v/>
      </c>
      <c r="T994" t="str">
        <f>IF(Q994="Vắng","",IF(M994&lt;='Báo cáo'!$C$7,M994,""))</f>
        <v/>
      </c>
      <c r="U994" t="str">
        <f ca="1">IF(COUNTIFS(Source!$B$1:$B$1000,'Chi tiết'!B994,Source!$S$1:$S$1000,"Có")=0,"",INDEX(Source!$A$1:$S$1000,MATCH('Chi tiết'!B994,Source!$B$1:$B$1000,0)-1+MATCH("Có",INDIRECT("Source!S"&amp;MATCH('Chi tiết'!B994,Source!$B$1:$B$1000,0)&amp;":S"&amp;MATCH('Chi tiết'!B994,Source!$B$1:$B$1000,0)+COUNTIF(Source!$B$1:$B$1000,'Chi tiết'!B994)),0),1))</f>
        <v/>
      </c>
      <c r="V994" s="2" t="str">
        <f>IF(B992="","",IF(N994&lt;='Báo cáo'!$C$9,N994,""))</f>
        <v/>
      </c>
    </row>
    <row r="995" spans="1:22" x14ac:dyDescent="0.25">
      <c r="A995" t="str">
        <v/>
      </c>
      <c r="B995" t="str">
        <v/>
      </c>
      <c r="C995" s="21" t="str">
        <v/>
      </c>
      <c r="D995" s="21" t="str">
        <v/>
      </c>
      <c r="E995" s="21" t="str">
        <v/>
      </c>
      <c r="F995" s="21" t="str">
        <v/>
      </c>
      <c r="G995" s="21" t="str">
        <v/>
      </c>
      <c r="H995" s="21" t="str">
        <v/>
      </c>
      <c r="I995" s="21" t="str">
        <v/>
      </c>
      <c r="J995" s="21" t="str">
        <v/>
      </c>
      <c r="K995" s="21" t="str">
        <v/>
      </c>
      <c r="L995" s="23" t="str">
        <f t="shared" si="90"/>
        <v/>
      </c>
      <c r="M995" s="24" t="str">
        <f t="shared" si="91"/>
        <v/>
      </c>
      <c r="N995" s="15" t="str">
        <f t="shared" si="92"/>
        <v/>
      </c>
      <c r="O995" s="23" t="str">
        <f t="shared" si="93"/>
        <v/>
      </c>
      <c r="P995" s="23" t="str">
        <f>IF(B995="","",
IF(NOT(ISNUMBER(H995)),"Vắng",
IF(C995=1,IF(INDEX(Source!$A$1:$Q$1000,MATCH('Chi tiết'!B995,Source!$B$1:$B$1000,0),16)&lt;'Báo cáo'!$C$5,"Đi làm","Chốt trễ"),
IF(AND(C995=2,O995="Chốt trễ"),IF(INDEX(Source!$A$1:$Q$1000,MATCH('Chi tiết'!B995,Source!$B$1:$B$1000,0)+1,16)&lt;'Báo cáo'!$C$5,"Đi làm","Chốt trễ"),
IF(AND(C995=12,O995="Đi làm"),IF(INDEX(Source!$A$1:$Q$1000,MATCH('Chi tiết'!B995,Source!$B$1:$B$1000,0)+COUNTIFS(Source!$B$1:$B$1000,B995,Source!$Q$1:$Q$1000,"Sáng"),16)&lt;'Báo cáo'!$C$5,"Đi làm","Chốt trễ"),IF(O995="Chốt trễ",IF(INDEX(Source!$A$1:$Q$1000,MATCH('Chi tiết'!B995,Source!$B$1:$B$1000,0)+1,16)&lt;'Báo cáo'!$C$5,"Đi làm","Chốt trễ"),IF(INDEX(Source!$A$1:$Q$1000,MATCH('Chi tiết'!B995,Source!$B$1:$B$1000,0)+COUNTIFS(Source!$B$1:$B$1000,B995,Source!$Q$1:$Q$1000,"Sáng"),16)&lt;'Báo cáo'!$C$5,"Đi làm","Chốt trễ")))))))</f>
        <v/>
      </c>
      <c r="Q995" s="23" t="str">
        <f t="shared" si="94"/>
        <v/>
      </c>
      <c r="R995" s="14" t="str">
        <f t="shared" si="95"/>
        <v/>
      </c>
      <c r="S995" t="str">
        <f>IF(OR(_xlfn.NUMBERVALUE(E995)&gt;='Báo cáo'!$C$6,_xlfn.NUMBERVALUE(I995)&gt;='Báo cáo'!$C$6),CONCATENATE(_xlfn.NUMBERVALUE(E995),"/",_xlfn.NUMBERVALUE(I995)),"")</f>
        <v/>
      </c>
      <c r="T995" t="str">
        <f>IF(Q995="Vắng","",IF(M995&lt;='Báo cáo'!$C$7,M995,""))</f>
        <v/>
      </c>
      <c r="U995" t="str">
        <f ca="1">IF(COUNTIFS(Source!$B$1:$B$1000,'Chi tiết'!B995,Source!$S$1:$S$1000,"Có")=0,"",INDEX(Source!$A$1:$S$1000,MATCH('Chi tiết'!B995,Source!$B$1:$B$1000,0)-1+MATCH("Có",INDIRECT("Source!S"&amp;MATCH('Chi tiết'!B995,Source!$B$1:$B$1000,0)&amp;":S"&amp;MATCH('Chi tiết'!B995,Source!$B$1:$B$1000,0)+COUNTIF(Source!$B$1:$B$1000,'Chi tiết'!B995)),0),1))</f>
        <v/>
      </c>
      <c r="V995" s="2" t="str">
        <f>IF(B993="","",IF(N995&lt;='Báo cáo'!$C$9,N995,""))</f>
        <v/>
      </c>
    </row>
    <row r="996" spans="1:22" x14ac:dyDescent="0.25">
      <c r="A996" t="str">
        <v/>
      </c>
      <c r="B996" t="str">
        <v/>
      </c>
      <c r="C996" s="21" t="str">
        <v/>
      </c>
      <c r="D996" s="21" t="str">
        <v/>
      </c>
      <c r="E996" s="21" t="str">
        <v/>
      </c>
      <c r="F996" s="21" t="str">
        <v/>
      </c>
      <c r="G996" s="21" t="str">
        <v/>
      </c>
      <c r="H996" s="21" t="str">
        <v/>
      </c>
      <c r="I996" s="21" t="str">
        <v/>
      </c>
      <c r="J996" s="21" t="str">
        <v/>
      </c>
      <c r="K996" s="21" t="str">
        <v/>
      </c>
      <c r="L996" s="23" t="str">
        <f t="shared" si="90"/>
        <v/>
      </c>
      <c r="M996" s="24" t="str">
        <f t="shared" si="91"/>
        <v/>
      </c>
      <c r="N996" s="15" t="str">
        <f t="shared" si="92"/>
        <v/>
      </c>
      <c r="O996" s="23" t="str">
        <f t="shared" si="93"/>
        <v/>
      </c>
      <c r="P996" s="23" t="str">
        <f>IF(B996="","",
IF(NOT(ISNUMBER(H996)),"Vắng",
IF(C996=1,IF(INDEX(Source!$A$1:$Q$1000,MATCH('Chi tiết'!B996,Source!$B$1:$B$1000,0),16)&lt;'Báo cáo'!$C$5,"Đi làm","Chốt trễ"),
IF(AND(C996=2,O996="Chốt trễ"),IF(INDEX(Source!$A$1:$Q$1000,MATCH('Chi tiết'!B996,Source!$B$1:$B$1000,0)+1,16)&lt;'Báo cáo'!$C$5,"Đi làm","Chốt trễ"),
IF(AND(C996=12,O996="Đi làm"),IF(INDEX(Source!$A$1:$Q$1000,MATCH('Chi tiết'!B996,Source!$B$1:$B$1000,0)+COUNTIFS(Source!$B$1:$B$1000,B996,Source!$Q$1:$Q$1000,"Sáng"),16)&lt;'Báo cáo'!$C$5,"Đi làm","Chốt trễ"),IF(O996="Chốt trễ",IF(INDEX(Source!$A$1:$Q$1000,MATCH('Chi tiết'!B996,Source!$B$1:$B$1000,0)+1,16)&lt;'Báo cáo'!$C$5,"Đi làm","Chốt trễ"),IF(INDEX(Source!$A$1:$Q$1000,MATCH('Chi tiết'!B996,Source!$B$1:$B$1000,0)+COUNTIFS(Source!$B$1:$B$1000,B996,Source!$Q$1:$Q$1000,"Sáng"),16)&lt;'Báo cáo'!$C$5,"Đi làm","Chốt trễ")))))))</f>
        <v/>
      </c>
      <c r="Q996" s="23" t="str">
        <f t="shared" si="94"/>
        <v/>
      </c>
      <c r="R996" s="14" t="str">
        <f t="shared" si="95"/>
        <v/>
      </c>
      <c r="S996" t="str">
        <f>IF(OR(_xlfn.NUMBERVALUE(E996)&gt;='Báo cáo'!$C$6,_xlfn.NUMBERVALUE(I996)&gt;='Báo cáo'!$C$6),CONCATENATE(_xlfn.NUMBERVALUE(E996),"/",_xlfn.NUMBERVALUE(I996)),"")</f>
        <v/>
      </c>
      <c r="T996" t="str">
        <f>IF(Q996="Vắng","",IF(M996&lt;='Báo cáo'!$C$7,M996,""))</f>
        <v/>
      </c>
      <c r="U996" t="str">
        <f ca="1">IF(COUNTIFS(Source!$B$1:$B$1000,'Chi tiết'!B996,Source!$S$1:$S$1000,"Có")=0,"",INDEX(Source!$A$1:$S$1000,MATCH('Chi tiết'!B996,Source!$B$1:$B$1000,0)-1+MATCH("Có",INDIRECT("Source!S"&amp;MATCH('Chi tiết'!B996,Source!$B$1:$B$1000,0)&amp;":S"&amp;MATCH('Chi tiết'!B996,Source!$B$1:$B$1000,0)+COUNTIF(Source!$B$1:$B$1000,'Chi tiết'!B996)),0),1))</f>
        <v/>
      </c>
      <c r="V996" s="2" t="str">
        <f>IF(B994="","",IF(N996&lt;='Báo cáo'!$C$9,N996,""))</f>
        <v/>
      </c>
    </row>
    <row r="997" spans="1:22" x14ac:dyDescent="0.25">
      <c r="A997" t="str">
        <v/>
      </c>
      <c r="B997" t="str">
        <v/>
      </c>
      <c r="C997" s="21" t="str">
        <v/>
      </c>
      <c r="D997" s="21" t="str">
        <v/>
      </c>
      <c r="E997" s="21" t="str">
        <v/>
      </c>
      <c r="F997" s="21" t="str">
        <v/>
      </c>
      <c r="G997" s="21" t="str">
        <v/>
      </c>
      <c r="H997" s="21" t="str">
        <v/>
      </c>
      <c r="I997" s="21" t="str">
        <v/>
      </c>
      <c r="J997" s="21" t="str">
        <v/>
      </c>
      <c r="K997" s="21" t="str">
        <v/>
      </c>
      <c r="L997" s="23" t="str">
        <f t="shared" si="90"/>
        <v/>
      </c>
      <c r="M997" s="24" t="str">
        <f t="shared" si="91"/>
        <v/>
      </c>
      <c r="N997" s="15" t="str">
        <f t="shared" si="92"/>
        <v/>
      </c>
      <c r="O997" s="23" t="str">
        <f t="shared" si="93"/>
        <v/>
      </c>
      <c r="P997" s="23" t="str">
        <f>IF(B997="","",
IF(NOT(ISNUMBER(H997)),"Vắng",
IF(C997=1,IF(INDEX(Source!$A$1:$Q$1000,MATCH('Chi tiết'!B997,Source!$B$1:$B$1000,0),16)&lt;'Báo cáo'!$C$5,"Đi làm","Chốt trễ"),
IF(AND(C997=2,O997="Chốt trễ"),IF(INDEX(Source!$A$1:$Q$1000,MATCH('Chi tiết'!B997,Source!$B$1:$B$1000,0)+1,16)&lt;'Báo cáo'!$C$5,"Đi làm","Chốt trễ"),
IF(AND(C997=12,O997="Đi làm"),IF(INDEX(Source!$A$1:$Q$1000,MATCH('Chi tiết'!B997,Source!$B$1:$B$1000,0)+COUNTIFS(Source!$B$1:$B$1000,B997,Source!$Q$1:$Q$1000,"Sáng"),16)&lt;'Báo cáo'!$C$5,"Đi làm","Chốt trễ"),IF(O997="Chốt trễ",IF(INDEX(Source!$A$1:$Q$1000,MATCH('Chi tiết'!B997,Source!$B$1:$B$1000,0)+1,16)&lt;'Báo cáo'!$C$5,"Đi làm","Chốt trễ"),IF(INDEX(Source!$A$1:$Q$1000,MATCH('Chi tiết'!B997,Source!$B$1:$B$1000,0)+COUNTIFS(Source!$B$1:$B$1000,B997,Source!$Q$1:$Q$1000,"Sáng"),16)&lt;'Báo cáo'!$C$5,"Đi làm","Chốt trễ")))))))</f>
        <v/>
      </c>
      <c r="Q997" s="23" t="str">
        <f t="shared" si="94"/>
        <v/>
      </c>
      <c r="R997" s="14" t="str">
        <f t="shared" si="95"/>
        <v/>
      </c>
      <c r="S997" t="str">
        <f>IF(OR(_xlfn.NUMBERVALUE(E997)&gt;='Báo cáo'!$C$6,_xlfn.NUMBERVALUE(I997)&gt;='Báo cáo'!$C$6),CONCATENATE(_xlfn.NUMBERVALUE(E997),"/",_xlfn.NUMBERVALUE(I997)),"")</f>
        <v/>
      </c>
      <c r="T997" t="str">
        <f>IF(Q997="Vắng","",IF(M997&lt;='Báo cáo'!$C$7,M997,""))</f>
        <v/>
      </c>
      <c r="U997" t="str">
        <f ca="1">IF(COUNTIFS(Source!$B$1:$B$1000,'Chi tiết'!B997,Source!$S$1:$S$1000,"Có")=0,"",INDEX(Source!$A$1:$S$1000,MATCH('Chi tiết'!B997,Source!$B$1:$B$1000,0)-1+MATCH("Có",INDIRECT("Source!S"&amp;MATCH('Chi tiết'!B997,Source!$B$1:$B$1000,0)&amp;":S"&amp;MATCH('Chi tiết'!B997,Source!$B$1:$B$1000,0)+COUNTIF(Source!$B$1:$B$1000,'Chi tiết'!B997)),0),1))</f>
        <v/>
      </c>
      <c r="V997" s="2" t="str">
        <f>IF(B995="","",IF(N997&lt;='Báo cáo'!$C$9,N997,""))</f>
        <v/>
      </c>
    </row>
    <row r="998" spans="1:22" x14ac:dyDescent="0.25">
      <c r="A998" t="str">
        <v/>
      </c>
      <c r="B998" t="str">
        <v/>
      </c>
      <c r="C998" s="21" t="str">
        <v/>
      </c>
      <c r="D998" s="21" t="str">
        <v/>
      </c>
      <c r="E998" s="21" t="str">
        <v/>
      </c>
      <c r="F998" s="21" t="str">
        <v/>
      </c>
      <c r="G998" s="21" t="str">
        <v/>
      </c>
      <c r="H998" s="21" t="str">
        <v/>
      </c>
      <c r="I998" s="21" t="str">
        <v/>
      </c>
      <c r="J998" s="21" t="str">
        <v/>
      </c>
      <c r="K998" s="21" t="str">
        <v/>
      </c>
      <c r="L998" s="23" t="str">
        <f t="shared" si="90"/>
        <v/>
      </c>
      <c r="M998" s="24" t="str">
        <f t="shared" si="91"/>
        <v/>
      </c>
      <c r="N998" s="15" t="str">
        <f t="shared" si="92"/>
        <v/>
      </c>
      <c r="O998" s="23" t="str">
        <f t="shared" si="93"/>
        <v/>
      </c>
      <c r="P998" s="23" t="str">
        <f>IF(B998="","",
IF(NOT(ISNUMBER(H998)),"Vắng",
IF(C998=1,IF(INDEX(Source!$A$1:$Q$1000,MATCH('Chi tiết'!B998,Source!$B$1:$B$1000,0),16)&lt;'Báo cáo'!$C$5,"Đi làm","Chốt trễ"),
IF(AND(C998=2,O998="Chốt trễ"),IF(INDEX(Source!$A$1:$Q$1000,MATCH('Chi tiết'!B998,Source!$B$1:$B$1000,0)+1,16)&lt;'Báo cáo'!$C$5,"Đi làm","Chốt trễ"),
IF(AND(C998=12,O998="Đi làm"),IF(INDEX(Source!$A$1:$Q$1000,MATCH('Chi tiết'!B998,Source!$B$1:$B$1000,0)+COUNTIFS(Source!$B$1:$B$1000,B998,Source!$Q$1:$Q$1000,"Sáng"),16)&lt;'Báo cáo'!$C$5,"Đi làm","Chốt trễ"),IF(O998="Chốt trễ",IF(INDEX(Source!$A$1:$Q$1000,MATCH('Chi tiết'!B998,Source!$B$1:$B$1000,0)+1,16)&lt;'Báo cáo'!$C$5,"Đi làm","Chốt trễ"),IF(INDEX(Source!$A$1:$Q$1000,MATCH('Chi tiết'!B998,Source!$B$1:$B$1000,0)+COUNTIFS(Source!$B$1:$B$1000,B998,Source!$Q$1:$Q$1000,"Sáng"),16)&lt;'Báo cáo'!$C$5,"Đi làm","Chốt trễ")))))))</f>
        <v/>
      </c>
      <c r="Q998" s="23" t="str">
        <f t="shared" si="94"/>
        <v/>
      </c>
      <c r="R998" s="14" t="str">
        <f t="shared" si="95"/>
        <v/>
      </c>
      <c r="S998" t="str">
        <f>IF(OR(_xlfn.NUMBERVALUE(E998)&gt;='Báo cáo'!$C$6,_xlfn.NUMBERVALUE(I998)&gt;='Báo cáo'!$C$6),CONCATENATE(_xlfn.NUMBERVALUE(E998),"/",_xlfn.NUMBERVALUE(I998)),"")</f>
        <v/>
      </c>
      <c r="T998" t="str">
        <f>IF(Q998="Vắng","",IF(M998&lt;='Báo cáo'!$C$7,M998,""))</f>
        <v/>
      </c>
      <c r="U998" t="str">
        <f ca="1">IF(COUNTIFS(Source!$B$1:$B$1000,'Chi tiết'!B998,Source!$S$1:$S$1000,"Có")=0,"",INDEX(Source!$A$1:$S$1000,MATCH('Chi tiết'!B998,Source!$B$1:$B$1000,0)-1+MATCH("Có",INDIRECT("Source!S"&amp;MATCH('Chi tiết'!B998,Source!$B$1:$B$1000,0)&amp;":S"&amp;MATCH('Chi tiết'!B998,Source!$B$1:$B$1000,0)+COUNTIF(Source!$B$1:$B$1000,'Chi tiết'!B998)),0),1))</f>
        <v/>
      </c>
      <c r="V998" s="2" t="str">
        <f>IF(B996="","",IF(N998&lt;='Báo cáo'!$C$9,N998,""))</f>
        <v/>
      </c>
    </row>
    <row r="999" spans="1:22" x14ac:dyDescent="0.25">
      <c r="A999" t="str">
        <v/>
      </c>
      <c r="B999" t="str">
        <v/>
      </c>
      <c r="C999" s="21" t="str">
        <v/>
      </c>
      <c r="D999" s="21" t="str">
        <v/>
      </c>
      <c r="E999" s="21" t="str">
        <v/>
      </c>
      <c r="F999" s="21" t="str">
        <v/>
      </c>
      <c r="G999" s="21" t="str">
        <v/>
      </c>
      <c r="H999" s="21" t="str">
        <v/>
      </c>
      <c r="I999" s="21" t="str">
        <v/>
      </c>
      <c r="J999" s="21" t="str">
        <v/>
      </c>
      <c r="K999" s="21" t="str">
        <v/>
      </c>
      <c r="L999" s="23" t="str">
        <f t="shared" si="90"/>
        <v/>
      </c>
      <c r="M999" s="24" t="str">
        <f t="shared" si="91"/>
        <v/>
      </c>
      <c r="N999" s="15" t="str">
        <f t="shared" si="92"/>
        <v/>
      </c>
      <c r="O999" s="23" t="str">
        <f t="shared" si="93"/>
        <v/>
      </c>
      <c r="P999" s="23" t="str">
        <f>IF(B999="","",
IF(NOT(ISNUMBER(H999)),"Vắng",
IF(C999=1,IF(INDEX(Source!$A$1:$Q$1000,MATCH('Chi tiết'!B999,Source!$B$1:$B$1000,0),16)&lt;'Báo cáo'!$C$5,"Đi làm","Chốt trễ"),
IF(AND(C999=2,O999="Chốt trễ"),IF(INDEX(Source!$A$1:$Q$1000,MATCH('Chi tiết'!B999,Source!$B$1:$B$1000,0)+1,16)&lt;'Báo cáo'!$C$5,"Đi làm","Chốt trễ"),
IF(AND(C999=12,O999="Đi làm"),IF(INDEX(Source!$A$1:$Q$1000,MATCH('Chi tiết'!B999,Source!$B$1:$B$1000,0)+COUNTIFS(Source!$B$1:$B$1000,B999,Source!$Q$1:$Q$1000,"Sáng"),16)&lt;'Báo cáo'!$C$5,"Đi làm","Chốt trễ"),IF(O999="Chốt trễ",IF(INDEX(Source!$A$1:$Q$1000,MATCH('Chi tiết'!B999,Source!$B$1:$B$1000,0)+1,16)&lt;'Báo cáo'!$C$5,"Đi làm","Chốt trễ"),IF(INDEX(Source!$A$1:$Q$1000,MATCH('Chi tiết'!B999,Source!$B$1:$B$1000,0)+COUNTIFS(Source!$B$1:$B$1000,B999,Source!$Q$1:$Q$1000,"Sáng"),16)&lt;'Báo cáo'!$C$5,"Đi làm","Chốt trễ")))))))</f>
        <v/>
      </c>
      <c r="Q999" s="23" t="str">
        <f t="shared" si="94"/>
        <v/>
      </c>
      <c r="R999" s="14" t="str">
        <f t="shared" si="95"/>
        <v/>
      </c>
      <c r="S999" t="str">
        <f>IF(OR(_xlfn.NUMBERVALUE(E999)&gt;='Báo cáo'!$C$6,_xlfn.NUMBERVALUE(I999)&gt;='Báo cáo'!$C$6),CONCATENATE(_xlfn.NUMBERVALUE(E999),"/",_xlfn.NUMBERVALUE(I999)),"")</f>
        <v/>
      </c>
      <c r="T999" t="str">
        <f>IF(Q999="Vắng","",IF(M999&lt;='Báo cáo'!$C$7,M999,""))</f>
        <v/>
      </c>
      <c r="U999" t="str">
        <f ca="1">IF(COUNTIFS(Source!$B$1:$B$1000,'Chi tiết'!B999,Source!$S$1:$S$1000,"Có")=0,"",INDEX(Source!$A$1:$S$1000,MATCH('Chi tiết'!B999,Source!$B$1:$B$1000,0)-1+MATCH("Có",INDIRECT("Source!S"&amp;MATCH('Chi tiết'!B999,Source!$B$1:$B$1000,0)&amp;":S"&amp;MATCH('Chi tiết'!B999,Source!$B$1:$B$1000,0)+COUNTIF(Source!$B$1:$B$1000,'Chi tiết'!B999)),0),1))</f>
        <v/>
      </c>
      <c r="V999" s="2" t="str">
        <f>IF(B997="","",IF(N999&lt;='Báo cáo'!$C$9,N999,""))</f>
        <v/>
      </c>
    </row>
    <row r="1000" spans="1:22" x14ac:dyDescent="0.25">
      <c r="A1000" t="str">
        <v/>
      </c>
      <c r="B1000" t="str">
        <v/>
      </c>
      <c r="C1000" s="21" t="str">
        <v/>
      </c>
      <c r="D1000" s="21" t="str">
        <v/>
      </c>
      <c r="E1000" s="21" t="str">
        <v/>
      </c>
      <c r="F1000" s="21" t="str">
        <v/>
      </c>
      <c r="G1000" s="21" t="str">
        <v/>
      </c>
      <c r="H1000" s="21" t="str">
        <v/>
      </c>
      <c r="I1000" s="21" t="str">
        <v/>
      </c>
      <c r="J1000" s="21" t="str">
        <v/>
      </c>
      <c r="K1000" s="21" t="str">
        <v/>
      </c>
      <c r="L1000" s="23" t="str">
        <f t="shared" si="90"/>
        <v/>
      </c>
      <c r="M1000" s="24" t="str">
        <f t="shared" si="91"/>
        <v/>
      </c>
      <c r="N1000" s="15" t="str">
        <f t="shared" si="92"/>
        <v/>
      </c>
      <c r="O1000" s="23" t="str">
        <f t="shared" si="93"/>
        <v/>
      </c>
      <c r="P1000" s="23" t="str">
        <f>IF(B1000="","",
IF(NOT(ISNUMBER(H1000)),"Vắng",
IF(C1000=1,IF(INDEX(Source!$A$1:$Q$1000,MATCH('Chi tiết'!B1000,Source!$B$1:$B$1000,0),16)&lt;'Báo cáo'!$C$5,"Đi làm","Chốt trễ"),
IF(AND(C1000=2,O1000="Chốt trễ"),IF(INDEX(Source!$A$1:$Q$1000,MATCH('Chi tiết'!B1000,Source!$B$1:$B$1000,0)+1,16)&lt;'Báo cáo'!$C$5,"Đi làm","Chốt trễ"),
IF(AND(C1000=12,O1000="Đi làm"),IF(INDEX(Source!$A$1:$Q$1000,MATCH('Chi tiết'!B1000,Source!$B$1:$B$1000,0)+COUNTIFS(Source!$B$1:$B$1000,B1000,Source!$Q$1:$Q$1000,"Sáng"),16)&lt;'Báo cáo'!$C$5,"Đi làm","Chốt trễ"),IF(O1000="Chốt trễ",IF(INDEX(Source!$A$1:$Q$1000,MATCH('Chi tiết'!B1000,Source!$B$1:$B$1000,0)+1,16)&lt;'Báo cáo'!$C$5,"Đi làm","Chốt trễ"),IF(INDEX(Source!$A$1:$Q$1000,MATCH('Chi tiết'!B1000,Source!$B$1:$B$1000,0)+COUNTIFS(Source!$B$1:$B$1000,B1000,Source!$Q$1:$Q$1000,"Sáng"),16)&lt;'Báo cáo'!$C$5,"Đi làm","Chốt trễ")))))))</f>
        <v/>
      </c>
      <c r="Q1000" s="23" t="str">
        <f t="shared" si="94"/>
        <v/>
      </c>
      <c r="R1000" s="14" t="str">
        <f t="shared" si="95"/>
        <v/>
      </c>
      <c r="S1000" t="str">
        <f>IF(OR(_xlfn.NUMBERVALUE(E1000)&gt;='Báo cáo'!$C$6,_xlfn.NUMBERVALUE(I1000)&gt;='Báo cáo'!$C$6),CONCATENATE(_xlfn.NUMBERVALUE(E1000),"/",_xlfn.NUMBERVALUE(I1000)),"")</f>
        <v/>
      </c>
      <c r="T1000" t="str">
        <f>IF(Q1000="Vắng","",IF(M1000&lt;='Báo cáo'!$C$7,M1000,""))</f>
        <v/>
      </c>
      <c r="U1000" t="str">
        <f ca="1">IF(COUNTIFS(Source!$B$1:$B$1000,'Chi tiết'!B1000,Source!$S$1:$S$1000,"Có")=0,"",INDEX(Source!$A$1:$S$1000,MATCH('Chi tiết'!B1000,Source!$B$1:$B$1000,0)-1+MATCH("Có",INDIRECT("Source!S"&amp;MATCH('Chi tiết'!B1000,Source!$B$1:$B$1000,0)&amp;":S"&amp;MATCH('Chi tiết'!B1000,Source!$B$1:$B$1000,0)+COUNTIF(Source!$B$1:$B$1000,'Chi tiết'!B1000)),0),1))</f>
        <v/>
      </c>
      <c r="V1000" s="2" t="str">
        <f>IF(B998="","",IF(N1000&lt;='Báo cáo'!$C$9,N1000,""))</f>
        <v/>
      </c>
    </row>
  </sheetData>
  <mergeCells count="9">
    <mergeCell ref="O1:R1"/>
    <mergeCell ref="N1:N2"/>
    <mergeCell ref="C1:C2"/>
    <mergeCell ref="A1:A2"/>
    <mergeCell ref="B1:B2"/>
    <mergeCell ref="D1:G1"/>
    <mergeCell ref="H1:K1"/>
    <mergeCell ref="L1:L2"/>
    <mergeCell ref="M1:M2"/>
  </mergeCells>
  <conditionalFormatting sqref="A3:Q1000">
    <cfRule type="notContainsBlanks" dxfId="12" priority="6">
      <formula>LEN(TRIM(A3))&gt;0</formula>
    </cfRule>
  </conditionalFormatting>
  <conditionalFormatting sqref="A1:XFD1048576">
    <cfRule type="notContainsBlanks" dxfId="11" priority="5">
      <formula>LEN(TRIM(A1))&gt;0</formula>
    </cfRule>
  </conditionalFormatting>
  <conditionalFormatting sqref="V3:V1000">
    <cfRule type="notContainsBlanks" dxfId="10" priority="4">
      <formula>LEN(TRIM(V3))&gt;0</formula>
    </cfRule>
  </conditionalFormatting>
  <conditionalFormatting sqref="U3:U1000">
    <cfRule type="notContainsBlanks" dxfId="9" priority="3">
      <formula>LEN(TRIM(U3))&gt;0</formula>
    </cfRule>
  </conditionalFormatting>
  <conditionalFormatting sqref="T3:T1000">
    <cfRule type="notContainsBlanks" dxfId="8" priority="2">
      <formula>LEN(TRIM(T3))&gt;0</formula>
    </cfRule>
  </conditionalFormatting>
  <conditionalFormatting sqref="S3:S1000">
    <cfRule type="notContainsBlanks" dxfId="7" priority="1">
      <formula>LEN(TRIM(S3))&gt;0</formula>
    </cfRule>
  </conditionalFormatting>
  <pageMargins left="0.7" right="0.7" top="0.75" bottom="0.75" header="0.3" footer="0.3"/>
  <pageSetup orientation="portrait" horizontalDpi="300" verticalDpi="300" r:id="rId1"/>
  <ignoredErrors>
    <ignoredError sqref="T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J100"/>
  <sheetViews>
    <sheetView showGridLines="0" topLeftCell="A10" zoomScale="90" zoomScaleNormal="90" workbookViewId="0">
      <selection activeCell="C25" sqref="C25"/>
    </sheetView>
  </sheetViews>
  <sheetFormatPr defaultColWidth="9.140625" defaultRowHeight="15" x14ac:dyDescent="0.25"/>
  <cols>
    <col min="1" max="1" width="4.7109375" style="31" customWidth="1"/>
    <col min="2" max="2" width="21.140625" style="31" bestFit="1" customWidth="1"/>
    <col min="3" max="3" width="15.28515625" style="31" customWidth="1"/>
    <col min="4" max="4" width="13.85546875" style="31" customWidth="1"/>
    <col min="5" max="5" width="10.28515625" style="31" customWidth="1"/>
    <col min="6" max="6" width="9" style="31" customWidth="1"/>
    <col min="7" max="7" width="10.140625" style="31" bestFit="1" customWidth="1"/>
    <col min="8" max="8" width="10" style="31" customWidth="1"/>
    <col min="9" max="9" width="8.140625" style="31" bestFit="1" customWidth="1"/>
    <col min="10" max="10" width="7.140625" style="31" customWidth="1"/>
    <col min="11" max="11" width="3.7109375" style="31" customWidth="1"/>
    <col min="12" max="12" width="15" style="31" customWidth="1"/>
    <col min="13" max="13" width="11.5703125" style="31" customWidth="1"/>
    <col min="14" max="14" width="12.7109375" style="31" customWidth="1"/>
    <col min="15" max="15" width="9.140625" style="31"/>
    <col min="16" max="16" width="11" style="31" bestFit="1" customWidth="1"/>
    <col min="17" max="18" width="9.140625" style="31"/>
    <col min="19" max="19" width="11.28515625" style="31" customWidth="1"/>
    <col min="20" max="16384" width="9.140625" style="31"/>
  </cols>
  <sheetData>
    <row r="2" spans="2:10" x14ac:dyDescent="0.25">
      <c r="B2" s="29" t="s">
        <v>73</v>
      </c>
      <c r="C2" s="30"/>
    </row>
    <row r="3" spans="2:10" x14ac:dyDescent="0.25">
      <c r="B3" s="32" t="s">
        <v>20</v>
      </c>
      <c r="C3" s="25" t="s">
        <v>176</v>
      </c>
    </row>
    <row r="4" spans="2:10" x14ac:dyDescent="0.25">
      <c r="B4" s="32" t="s">
        <v>74</v>
      </c>
      <c r="C4" s="26">
        <v>0.55208333333333337</v>
      </c>
    </row>
    <row r="5" spans="2:10" x14ac:dyDescent="0.25">
      <c r="B5" s="33" t="s">
        <v>80</v>
      </c>
      <c r="C5" s="26">
        <v>0.75</v>
      </c>
    </row>
    <row r="6" spans="2:10" ht="30" x14ac:dyDescent="0.25">
      <c r="B6" s="33" t="s">
        <v>81</v>
      </c>
      <c r="C6" s="27">
        <v>150</v>
      </c>
    </row>
    <row r="7" spans="2:10" ht="30" x14ac:dyDescent="0.25">
      <c r="B7" s="33" t="s">
        <v>82</v>
      </c>
      <c r="C7" s="27">
        <v>20</v>
      </c>
      <c r="E7" s="35" t="s">
        <v>93</v>
      </c>
      <c r="F7" s="35"/>
      <c r="G7" s="35"/>
      <c r="H7" s="35"/>
    </row>
    <row r="8" spans="2:10" ht="30" x14ac:dyDescent="0.25">
      <c r="B8" s="33" t="s">
        <v>91</v>
      </c>
      <c r="C8" s="28">
        <v>1</v>
      </c>
      <c r="E8" s="36" t="s">
        <v>86</v>
      </c>
      <c r="F8" s="36" t="s">
        <v>87</v>
      </c>
      <c r="G8" s="36" t="s">
        <v>88</v>
      </c>
      <c r="H8" s="36" t="s">
        <v>89</v>
      </c>
    </row>
    <row r="9" spans="2:10" ht="30" x14ac:dyDescent="0.25">
      <c r="B9" s="37" t="s">
        <v>92</v>
      </c>
      <c r="C9" s="28">
        <v>0.25</v>
      </c>
      <c r="E9" s="34">
        <f ca="1">COUNTA('Chi tiết'!S3:S1000)-COUNTIF('Chi tiết'!S3:S1000,"")</f>
        <v>22</v>
      </c>
      <c r="F9" s="34">
        <f ca="1">COUNTA('Chi tiết'!T3:T1000)-COUNTIF('Chi tiết'!T3:T1000,"")</f>
        <v>0</v>
      </c>
      <c r="G9" s="34">
        <f ca="1">COUNTA('Chi tiết'!U3:U1000)-COUNTIF('Chi tiết'!U3:U1000,"")</f>
        <v>4</v>
      </c>
      <c r="H9" s="34">
        <f ca="1">COUNTA('Chi tiết'!V3:V1000)-COUNTIF('Chi tiết'!V3:V1000,"")</f>
        <v>0</v>
      </c>
    </row>
    <row r="11" spans="2:10" ht="30" x14ac:dyDescent="0.25">
      <c r="B11" s="38" t="str">
        <f ca="1">"Ngày "&amp;MID(Source!A2,LEN(Source!A2)-5,2)&amp;"/"&amp;MID(Source!A2,LEN(Source!A2)-3,2)</f>
        <v>Ngày 05/12</v>
      </c>
      <c r="C11" s="38" t="s">
        <v>11</v>
      </c>
      <c r="D11" s="38" t="s">
        <v>17</v>
      </c>
      <c r="E11" s="38" t="s">
        <v>10</v>
      </c>
      <c r="F11" s="38" t="s">
        <v>78</v>
      </c>
      <c r="G11" s="38" t="s">
        <v>19</v>
      </c>
      <c r="H11" s="38" t="s">
        <v>84</v>
      </c>
      <c r="I11" s="38" t="s">
        <v>77</v>
      </c>
      <c r="J11" s="38" t="s">
        <v>79</v>
      </c>
    </row>
    <row r="12" spans="2:10" x14ac:dyDescent="0.25">
      <c r="B12" s="38" t="s">
        <v>16</v>
      </c>
      <c r="C12" s="38">
        <f ca="1">SUM(C13:C100)</f>
        <v>14111</v>
      </c>
      <c r="D12" s="38">
        <f ca="1">SUM(D13:D100)</f>
        <v>11348</v>
      </c>
      <c r="E12" s="39">
        <f ca="1">SUM(D13:D100)/SUM(C13:C100)</f>
        <v>0.80419530862447741</v>
      </c>
      <c r="F12" s="38">
        <f ca="1">SUM(F13:F100)</f>
        <v>27</v>
      </c>
      <c r="G12" s="38">
        <f ca="1">ROUND(SUM(D13:D100)/SUM(F13:F100),0)</f>
        <v>420</v>
      </c>
      <c r="H12" s="38">
        <f ca="1">SUM(H13:H100)</f>
        <v>20</v>
      </c>
      <c r="I12" s="38">
        <f ca="1">SUM(I13:I100)</f>
        <v>7</v>
      </c>
      <c r="J12" s="38">
        <f ca="1">SUM(J13:J100)</f>
        <v>94</v>
      </c>
    </row>
    <row r="13" spans="2:10" x14ac:dyDescent="0.25">
      <c r="B13" s="43" t="s">
        <v>21</v>
      </c>
      <c r="C13" s="40">
        <f ca="1">IF(ISBLANK($B13),"",SUMIF('Chi tiết'!$A$3:$A$1000,'Báo cáo'!$B13,'Chi tiết'!$L$3:$L$1000))</f>
        <v>667</v>
      </c>
      <c r="D13" s="40">
        <f ca="1">IF(ISBLANK($B13),"",SUMIF('Chi tiết'!$A$3:$A$1000,'Báo cáo'!$B13,'Chi tiết'!$M$3:$M$1000))</f>
        <v>602</v>
      </c>
      <c r="E13" s="41">
        <f ca="1">IF(ISBLANK($B13),"",D13/C13)</f>
        <v>0.90254872563718136</v>
      </c>
      <c r="F13" s="40">
        <f ca="1">IF(ISBLANK($B13),"",COUNTIFS('Chi tiết'!$A$3:$A$1000,'Báo cáo'!B13,'Chi tiết'!$Q$3:$Q$1000,"Đi làm"))</f>
        <v>1</v>
      </c>
      <c r="G13" s="40">
        <f ca="1">IF(ISBLANK($B13),"",ROUND(D13/F13,0))</f>
        <v>602</v>
      </c>
      <c r="H13" s="40">
        <f ca="1">IF(ISBLANK($B13),"",F13-I13)</f>
        <v>1</v>
      </c>
      <c r="I13" s="40">
        <f ca="1">IF(ISBLANK($B13),"",COUNTIFS('Chi tiết'!$A$3:$A$1000,'Báo cáo'!$B13,'Chi tiết'!$R$3:$R$1000,"Trễ giờ"))</f>
        <v>0</v>
      </c>
      <c r="J13" s="42">
        <f ca="1">IF(ISBLANK($B13),"",COUNTIFS('Chi tiết'!$A$3:$A$1000,'Báo cáo'!$B13,'Chi tiết'!$R$3:$R$1000,"Vắng"))</f>
        <v>7</v>
      </c>
    </row>
    <row r="14" spans="2:10" x14ac:dyDescent="0.25">
      <c r="B14" s="43" t="s">
        <v>26</v>
      </c>
      <c r="C14" s="40">
        <f ca="1">IF(ISBLANK($B14),"",SUMIF('Chi tiết'!$A$3:$A$1000,'Báo cáo'!$B14,'Chi tiết'!$L$3:$L$1000))</f>
        <v>5603</v>
      </c>
      <c r="D14" s="40">
        <f ca="1">IF(ISBLANK($B14),"",SUMIF('Chi tiết'!$A$3:$A$1000,'Báo cáo'!$B14,'Chi tiết'!$M$3:$M$1000))</f>
        <v>4733</v>
      </c>
      <c r="E14" s="41">
        <f t="shared" ref="E14:E25" ca="1" si="0">IF(ISBLANK($B14),"",D14/C14)</f>
        <v>0.84472603962163129</v>
      </c>
      <c r="F14" s="40">
        <f ca="1">IF(ISBLANK($B14),"",COUNTIFS('Chi tiết'!$A$3:$A$1000,'Báo cáo'!B14,'Chi tiết'!$Q$3:$Q$1000,"Đi làm"))</f>
        <v>8</v>
      </c>
      <c r="G14" s="40">
        <f t="shared" ref="G14:G25" ca="1" si="1">IF(ISBLANK($B14),"",ROUND(D14/F14,0))</f>
        <v>592</v>
      </c>
      <c r="H14" s="40">
        <f t="shared" ref="H14:H25" ca="1" si="2">IF(ISBLANK($B14),"",F14-I14)</f>
        <v>8</v>
      </c>
      <c r="I14" s="40">
        <f ca="1">IF(ISBLANK($B14),"",COUNTIFS('Chi tiết'!$A$3:$A$1000,'Báo cáo'!$B14,'Chi tiết'!$R$3:$R$1000,"Trễ giờ"))</f>
        <v>0</v>
      </c>
      <c r="J14" s="42">
        <f ca="1">IF(ISBLANK($B14),"",COUNTIFS('Chi tiết'!$A$3:$A$1000,'Báo cáo'!$B14,'Chi tiết'!$R$3:$R$1000,"Vắng"))</f>
        <v>5</v>
      </c>
    </row>
    <row r="15" spans="2:10" x14ac:dyDescent="0.25">
      <c r="B15" s="43" t="s">
        <v>33</v>
      </c>
      <c r="C15" s="40">
        <f ca="1">IF(ISBLANK($B15),"",SUMIF('Chi tiết'!$A$3:$A$1000,'Báo cáo'!$B15,'Chi tiết'!$L$3:$L$1000))</f>
        <v>2760</v>
      </c>
      <c r="D15" s="40">
        <f ca="1">IF(ISBLANK($B15),"",SUMIF('Chi tiết'!$A$3:$A$1000,'Báo cáo'!$B15,'Chi tiết'!$M$3:$M$1000))</f>
        <v>2109</v>
      </c>
      <c r="E15" s="41">
        <f t="shared" ca="1" si="0"/>
        <v>0.76413043478260867</v>
      </c>
      <c r="F15" s="40">
        <f ca="1">IF(ISBLANK($B15),"",COUNTIFS('Chi tiết'!$A$3:$A$1000,'Báo cáo'!B15,'Chi tiết'!$Q$3:$Q$1000,"Đi làm"))</f>
        <v>4</v>
      </c>
      <c r="G15" s="40">
        <f t="shared" ca="1" si="1"/>
        <v>527</v>
      </c>
      <c r="H15" s="40">
        <f t="shared" ca="1" si="2"/>
        <v>4</v>
      </c>
      <c r="I15" s="40">
        <f ca="1">IF(ISBLANK($B15),"",COUNTIFS('Chi tiết'!$A$3:$A$1000,'Báo cáo'!$B15,'Chi tiết'!$R$3:$R$1000,"Trễ giờ"))</f>
        <v>0</v>
      </c>
      <c r="J15" s="42">
        <f ca="1">IF(ISBLANK($B15),"",COUNTIFS('Chi tiết'!$A$3:$A$1000,'Báo cáo'!$B15,'Chi tiết'!$R$3:$R$1000,"Vắng"))</f>
        <v>20</v>
      </c>
    </row>
    <row r="16" spans="2:10" x14ac:dyDescent="0.25">
      <c r="B16" s="43" t="s">
        <v>42</v>
      </c>
      <c r="C16" s="40">
        <f ca="1">IF(ISBLANK($B16),"",SUMIF('Chi tiết'!$A$3:$A$1000,'Báo cáo'!$B16,'Chi tiết'!$L$3:$L$1000))</f>
        <v>677</v>
      </c>
      <c r="D16" s="40">
        <f ca="1">IF(ISBLANK($B16),"",SUMIF('Chi tiết'!$A$3:$A$1000,'Báo cáo'!$B16,'Chi tiết'!$M$3:$M$1000))</f>
        <v>537</v>
      </c>
      <c r="E16" s="41">
        <f t="shared" ca="1" si="0"/>
        <v>0.79320531757754797</v>
      </c>
      <c r="F16" s="40">
        <f ca="1">IF(ISBLANK($B16),"",COUNTIFS('Chi tiết'!$A$3:$A$1000,'Báo cáo'!B16,'Chi tiết'!$Q$3:$Q$1000,"Đi làm"))</f>
        <v>1</v>
      </c>
      <c r="G16" s="40">
        <f t="shared" ca="1" si="1"/>
        <v>537</v>
      </c>
      <c r="H16" s="40">
        <f t="shared" ca="1" si="2"/>
        <v>1</v>
      </c>
      <c r="I16" s="40">
        <f ca="1">IF(ISBLANK($B16),"",COUNTIFS('Chi tiết'!$A$3:$A$1000,'Báo cáo'!$B16,'Chi tiết'!$R$3:$R$1000,"Trễ giờ"))</f>
        <v>0</v>
      </c>
      <c r="J16" s="42">
        <f ca="1">IF(ISBLANK($B16),"",COUNTIFS('Chi tiết'!$A$3:$A$1000,'Báo cáo'!$B16,'Chi tiết'!$R$3:$R$1000,"Vắng"))</f>
        <v>8</v>
      </c>
    </row>
    <row r="17" spans="2:10" x14ac:dyDescent="0.25">
      <c r="B17" s="43" t="s">
        <v>48</v>
      </c>
      <c r="C17" s="40">
        <f ca="1">IF(ISBLANK($B17),"",SUMIF('Chi tiết'!$A$3:$A$1000,'Báo cáo'!$B17,'Chi tiết'!$L$3:$L$1000))</f>
        <v>223</v>
      </c>
      <c r="D17" s="40">
        <f ca="1">IF(ISBLANK($B17),"",SUMIF('Chi tiết'!$A$3:$A$1000,'Báo cáo'!$B17,'Chi tiết'!$M$3:$M$1000))</f>
        <v>175</v>
      </c>
      <c r="E17" s="41">
        <f t="shared" ca="1" si="0"/>
        <v>0.7847533632286996</v>
      </c>
      <c r="F17" s="40">
        <f ca="1">IF(ISBLANK($B17),"",COUNTIFS('Chi tiết'!$A$3:$A$1000,'Báo cáo'!B17,'Chi tiết'!$Q$3:$Q$1000,"Đi làm"))</f>
        <v>1</v>
      </c>
      <c r="G17" s="40">
        <f t="shared" ca="1" si="1"/>
        <v>175</v>
      </c>
      <c r="H17" s="40">
        <f t="shared" ca="1" si="2"/>
        <v>0</v>
      </c>
      <c r="I17" s="40">
        <f ca="1">IF(ISBLANK($B17),"",COUNTIFS('Chi tiết'!$A$3:$A$1000,'Báo cáo'!$B17,'Chi tiết'!$R$3:$R$1000,"Trễ giờ"))</f>
        <v>1</v>
      </c>
      <c r="J17" s="42">
        <f ca="1">IF(ISBLANK($B17),"",COUNTIFS('Chi tiết'!$A$3:$A$1000,'Báo cáo'!$B17,'Chi tiết'!$R$3:$R$1000,"Vắng"))</f>
        <v>6</v>
      </c>
    </row>
    <row r="18" spans="2:10" x14ac:dyDescent="0.25">
      <c r="B18" s="43" t="s">
        <v>52</v>
      </c>
      <c r="C18" s="40">
        <f ca="1">IF(ISBLANK($B18),"",SUMIF('Chi tiết'!$A$3:$A$1000,'Báo cáo'!$B18,'Chi tiết'!$L$3:$L$1000))</f>
        <v>0</v>
      </c>
      <c r="D18" s="40">
        <f ca="1">IF(ISBLANK($B18),"",SUMIF('Chi tiết'!$A$3:$A$1000,'Báo cáo'!$B18,'Chi tiết'!$M$3:$M$1000))</f>
        <v>0</v>
      </c>
      <c r="E18" s="41" t="e">
        <f t="shared" ca="1" si="0"/>
        <v>#DIV/0!</v>
      </c>
      <c r="F18" s="40">
        <f ca="1">IF(ISBLANK($B18),"",COUNTIFS('Chi tiết'!$A$3:$A$1000,'Báo cáo'!B18,'Chi tiết'!$Q$3:$Q$1000,"Đi làm"))</f>
        <v>0</v>
      </c>
      <c r="G18" s="40" t="e">
        <f t="shared" ca="1" si="1"/>
        <v>#DIV/0!</v>
      </c>
      <c r="H18" s="40">
        <f t="shared" ca="1" si="2"/>
        <v>0</v>
      </c>
      <c r="I18" s="40">
        <f ca="1">IF(ISBLANK($B18),"",COUNTIFS('Chi tiết'!$A$3:$A$1000,'Báo cáo'!$B18,'Chi tiết'!$R$3:$R$1000,"Trễ giờ"))</f>
        <v>0</v>
      </c>
      <c r="J18" s="42">
        <f ca="1">IF(ISBLANK($B18),"",COUNTIFS('Chi tiết'!$A$3:$A$1000,'Báo cáo'!$B18,'Chi tiết'!$R$3:$R$1000,"Vắng"))</f>
        <v>3</v>
      </c>
    </row>
    <row r="19" spans="2:10" x14ac:dyDescent="0.25">
      <c r="B19" s="43" t="s">
        <v>54</v>
      </c>
      <c r="C19" s="40">
        <f ca="1">IF(ISBLANK($B19),"",SUMIF('Chi tiết'!$A$3:$A$1000,'Báo cáo'!$B19,'Chi tiết'!$L$3:$L$1000))</f>
        <v>1093</v>
      </c>
      <c r="D19" s="40">
        <f ca="1">IF(ISBLANK($B19),"",SUMIF('Chi tiết'!$A$3:$A$1000,'Báo cáo'!$B19,'Chi tiết'!$M$3:$M$1000))</f>
        <v>882</v>
      </c>
      <c r="E19" s="41">
        <f t="shared" ca="1" si="0"/>
        <v>0.80695333943275394</v>
      </c>
      <c r="F19" s="40">
        <f ca="1">IF(ISBLANK($B19),"",COUNTIFS('Chi tiết'!$A$3:$A$1000,'Báo cáo'!B19,'Chi tiết'!$Q$3:$Q$1000,"Đi làm"))</f>
        <v>3</v>
      </c>
      <c r="G19" s="40">
        <f t="shared" ca="1" si="1"/>
        <v>294</v>
      </c>
      <c r="H19" s="40">
        <f t="shared" ca="1" si="2"/>
        <v>2</v>
      </c>
      <c r="I19" s="40">
        <f ca="1">IF(ISBLANK($B19),"",COUNTIFS('Chi tiết'!$A$3:$A$1000,'Báo cáo'!$B19,'Chi tiết'!$R$3:$R$1000,"Trễ giờ"))</f>
        <v>1</v>
      </c>
      <c r="J19" s="42">
        <f ca="1">IF(ISBLANK($B19),"",COUNTIFS('Chi tiết'!$A$3:$A$1000,'Báo cáo'!$B19,'Chi tiết'!$R$3:$R$1000,"Vắng"))</f>
        <v>5</v>
      </c>
    </row>
    <row r="20" spans="2:10" x14ac:dyDescent="0.25">
      <c r="B20" s="43" t="s">
        <v>58</v>
      </c>
      <c r="C20" s="40">
        <f ca="1">IF(ISBLANK($B20),"",SUMIF('Chi tiết'!$A$3:$A$1000,'Báo cáo'!$B20,'Chi tiết'!$L$3:$L$1000))</f>
        <v>0</v>
      </c>
      <c r="D20" s="40">
        <f ca="1">IF(ISBLANK($B20),"",SUMIF('Chi tiết'!$A$3:$A$1000,'Báo cáo'!$B20,'Chi tiết'!$M$3:$M$1000))</f>
        <v>0</v>
      </c>
      <c r="E20" s="41" t="e">
        <f t="shared" ca="1" si="0"/>
        <v>#DIV/0!</v>
      </c>
      <c r="F20" s="40">
        <f ca="1">IF(ISBLANK($B20),"",COUNTIFS('Chi tiết'!$A$3:$A$1000,'Báo cáo'!B20,'Chi tiết'!$Q$3:$Q$1000,"Đi làm"))</f>
        <v>0</v>
      </c>
      <c r="G20" s="40" t="e">
        <f t="shared" ca="1" si="1"/>
        <v>#DIV/0!</v>
      </c>
      <c r="H20" s="40">
        <f t="shared" ca="1" si="2"/>
        <v>0</v>
      </c>
      <c r="I20" s="40">
        <f ca="1">IF(ISBLANK($B20),"",COUNTIFS('Chi tiết'!$A$3:$A$1000,'Báo cáo'!$B20,'Chi tiết'!$R$3:$R$1000,"Trễ giờ"))</f>
        <v>0</v>
      </c>
      <c r="J20" s="42">
        <f ca="1">IF(ISBLANK($B20),"",COUNTIFS('Chi tiết'!$A$3:$A$1000,'Báo cáo'!$B20,'Chi tiết'!$R$3:$R$1000,"Vắng"))</f>
        <v>7</v>
      </c>
    </row>
    <row r="21" spans="2:10" x14ac:dyDescent="0.25">
      <c r="B21" s="43" t="s">
        <v>63</v>
      </c>
      <c r="C21" s="40">
        <f ca="1">IF(ISBLANK($B21),"",SUMIF('Chi tiết'!$A$3:$A$1000,'Báo cáo'!$B21,'Chi tiết'!$L$3:$L$1000))</f>
        <v>1494</v>
      </c>
      <c r="D21" s="40">
        <f ca="1">IF(ISBLANK($B21),"",SUMIF('Chi tiết'!$A$3:$A$1000,'Báo cáo'!$B21,'Chi tiết'!$M$3:$M$1000))</f>
        <v>1319</v>
      </c>
      <c r="E21" s="41">
        <f t="shared" ca="1" si="0"/>
        <v>0.88286479250334671</v>
      </c>
      <c r="F21" s="40">
        <f ca="1">IF(ISBLANK($B21),"",COUNTIFS('Chi tiết'!$A$3:$A$1000,'Báo cáo'!B21,'Chi tiết'!$Q$3:$Q$1000,"Đi làm"))</f>
        <v>3</v>
      </c>
      <c r="G21" s="40">
        <f t="shared" ca="1" si="1"/>
        <v>440</v>
      </c>
      <c r="H21" s="40">
        <f t="shared" ca="1" si="2"/>
        <v>2</v>
      </c>
      <c r="I21" s="40">
        <f ca="1">IF(ISBLANK($B21),"",COUNTIFS('Chi tiết'!$A$3:$A$1000,'Báo cáo'!$B21,'Chi tiết'!$R$3:$R$1000,"Trễ giờ"))</f>
        <v>1</v>
      </c>
      <c r="J21" s="42">
        <f ca="1">IF(ISBLANK($B21),"",COUNTIFS('Chi tiết'!$A$3:$A$1000,'Báo cáo'!$B21,'Chi tiết'!$R$3:$R$1000,"Vắng"))</f>
        <v>4</v>
      </c>
    </row>
    <row r="22" spans="2:10" x14ac:dyDescent="0.25">
      <c r="B22" s="43" t="s">
        <v>67</v>
      </c>
      <c r="C22" s="40">
        <f ca="1">IF(ISBLANK($B22),"",SUMIF('Chi tiết'!$A$3:$A$1000,'Báo cáo'!$B22,'Chi tiết'!$L$3:$L$1000))</f>
        <v>0</v>
      </c>
      <c r="D22" s="40">
        <f ca="1">IF(ISBLANK($B22),"",SUMIF('Chi tiết'!$A$3:$A$1000,'Báo cáo'!$B22,'Chi tiết'!$M$3:$M$1000))</f>
        <v>0</v>
      </c>
      <c r="E22" s="41" t="e">
        <f t="shared" ca="1" si="0"/>
        <v>#DIV/0!</v>
      </c>
      <c r="F22" s="40">
        <f ca="1">IF(ISBLANK($B22),"",COUNTIFS('Chi tiết'!$A$3:$A$1000,'Báo cáo'!B22,'Chi tiết'!$Q$3:$Q$1000,"Đi làm"))</f>
        <v>0</v>
      </c>
      <c r="G22" s="40" t="e">
        <f t="shared" ca="1" si="1"/>
        <v>#DIV/0!</v>
      </c>
      <c r="H22" s="40">
        <f t="shared" ca="1" si="2"/>
        <v>0</v>
      </c>
      <c r="I22" s="40">
        <f ca="1">IF(ISBLANK($B22),"",COUNTIFS('Chi tiết'!$A$3:$A$1000,'Báo cáo'!$B22,'Chi tiết'!$R$3:$R$1000,"Trễ giờ"))</f>
        <v>0</v>
      </c>
      <c r="J22" s="42">
        <f ca="1">IF(ISBLANK($B22),"",COUNTIFS('Chi tiết'!$A$3:$A$1000,'Báo cáo'!$B22,'Chi tiết'!$R$3:$R$1000,"Vắng"))</f>
        <v>3</v>
      </c>
    </row>
    <row r="23" spans="2:10" x14ac:dyDescent="0.25">
      <c r="B23" s="52" t="s">
        <v>147</v>
      </c>
      <c r="C23" s="40">
        <f ca="1">IF(ISBLANK($B23),"",SUMIF('Chi tiết'!$A$3:$A$1000,'Báo cáo'!$B23,'Chi tiết'!$L$3:$L$1000))</f>
        <v>1323</v>
      </c>
      <c r="D23" s="40">
        <f ca="1">IF(ISBLANK($B23),"",SUMIF('Chi tiết'!$A$3:$A$1000,'Báo cáo'!$B23,'Chi tiết'!$M$3:$M$1000))</f>
        <v>874</v>
      </c>
      <c r="E23" s="41">
        <f t="shared" ca="1" si="0"/>
        <v>0.66061980347694638</v>
      </c>
      <c r="F23" s="40">
        <f ca="1">IF(ISBLANK($B23),"",COUNTIFS('Chi tiết'!$A$3:$A$1000,'Báo cáo'!B23,'Chi tiết'!$Q$3:$Q$1000,"Đi làm"))</f>
        <v>4</v>
      </c>
      <c r="G23" s="40">
        <f t="shared" ca="1" si="1"/>
        <v>219</v>
      </c>
      <c r="H23" s="40">
        <f t="shared" ca="1" si="2"/>
        <v>2</v>
      </c>
      <c r="I23" s="40">
        <f ca="1">IF(ISBLANK($B23),"",COUNTIFS('Chi tiết'!$A$3:$A$1000,'Báo cáo'!$B23,'Chi tiết'!$R$3:$R$1000,"Trễ giờ"))</f>
        <v>2</v>
      </c>
      <c r="J23" s="42">
        <f ca="1">IF(ISBLANK($B23),"",COUNTIFS('Chi tiết'!$A$3:$A$1000,'Báo cáo'!$B23,'Chi tiết'!$R$3:$R$1000,"Vắng"))</f>
        <v>12</v>
      </c>
    </row>
    <row r="24" spans="2:10" x14ac:dyDescent="0.25">
      <c r="B24" s="45" t="s">
        <v>145</v>
      </c>
      <c r="C24" s="40">
        <f ca="1">IF(ISBLANK($B24),"",SUMIF('Chi tiết'!$A$3:$A$1000,'Báo cáo'!$B24,'Chi tiết'!$L$3:$L$1000))</f>
        <v>125</v>
      </c>
      <c r="D24" s="40">
        <f ca="1">IF(ISBLANK($B24),"",SUMIF('Chi tiết'!$A$3:$A$1000,'Báo cáo'!$B24,'Chi tiết'!$M$3:$M$1000))</f>
        <v>63</v>
      </c>
      <c r="E24" s="41">
        <f t="shared" ca="1" si="0"/>
        <v>0.504</v>
      </c>
      <c r="F24" s="40">
        <f ca="1">IF(ISBLANK($B24),"",COUNTIFS('Chi tiết'!$A$3:$A$1000,'Báo cáo'!B24,'Chi tiết'!$Q$3:$Q$1000,"Đi làm"))</f>
        <v>1</v>
      </c>
      <c r="G24" s="40">
        <f t="shared" ca="1" si="1"/>
        <v>63</v>
      </c>
      <c r="H24" s="40">
        <f t="shared" ca="1" si="2"/>
        <v>0</v>
      </c>
      <c r="I24" s="40">
        <f ca="1">IF(ISBLANK($B24),"",COUNTIFS('Chi tiết'!$A$3:$A$1000,'Báo cáo'!$B24,'Chi tiết'!$R$3:$R$1000,"Trễ giờ"))</f>
        <v>1</v>
      </c>
      <c r="J24" s="42">
        <f ca="1">IF(ISBLANK($B24),"",COUNTIFS('Chi tiết'!$A$3:$A$1000,'Báo cáo'!$B24,'Chi tiết'!$R$3:$R$1000,"Vắng"))</f>
        <v>7</v>
      </c>
    </row>
    <row r="25" spans="2:10" x14ac:dyDescent="0.25">
      <c r="B25" s="57" t="s">
        <v>177</v>
      </c>
      <c r="C25" s="40">
        <f ca="1">IF(ISBLANK($B25),"",SUMIF('Chi tiết'!$A$3:$A$1000,'Báo cáo'!$B25,'Chi tiết'!$L$3:$L$1000))</f>
        <v>146</v>
      </c>
      <c r="D25" s="40">
        <f ca="1">IF(ISBLANK($B25),"",SUMIF('Chi tiết'!$A$3:$A$1000,'Báo cáo'!$B25,'Chi tiết'!$M$3:$M$1000))</f>
        <v>54</v>
      </c>
      <c r="E25" s="41">
        <f t="shared" ref="E25:E26" ca="1" si="3">IF(ISBLANK($B25),"",D25/C25)</f>
        <v>0.36986301369863012</v>
      </c>
      <c r="F25" s="40">
        <f ca="1">IF(ISBLANK($B25),"",COUNTIFS('Chi tiết'!$A$3:$A$1000,'Báo cáo'!B25,'Chi tiết'!$Q$3:$Q$1000,"Đi làm"))</f>
        <v>1</v>
      </c>
      <c r="G25" s="40">
        <f t="shared" ref="G25:G26" ca="1" si="4">IF(ISBLANK($B25),"",ROUND(D25/F25,0))</f>
        <v>54</v>
      </c>
      <c r="H25" s="40">
        <f t="shared" ref="H25:H26" ca="1" si="5">IF(ISBLANK($B25),"",F25-I25)</f>
        <v>0</v>
      </c>
      <c r="I25" s="40">
        <f ca="1">IF(ISBLANK($B25),"",COUNTIFS('Chi tiết'!$A$3:$A$1000,'Báo cáo'!$B25,'Chi tiết'!$R$3:$R$1000,"Trễ giờ"))</f>
        <v>1</v>
      </c>
      <c r="J25" s="42">
        <f ca="1">IF(ISBLANK($B25),"",COUNTIFS('Chi tiết'!$A$3:$A$1000,'Báo cáo'!$B25,'Chi tiết'!$R$3:$R$1000,"Vắng"))</f>
        <v>7</v>
      </c>
    </row>
    <row r="26" spans="2:10" x14ac:dyDescent="0.25">
      <c r="B26" s="57"/>
      <c r="C26" s="40"/>
      <c r="D26" s="40"/>
      <c r="E26" s="41"/>
      <c r="F26" s="40"/>
      <c r="G26" s="40"/>
      <c r="H26" s="40"/>
      <c r="I26" s="40"/>
      <c r="J26" s="42"/>
    </row>
    <row r="27" spans="2:10" x14ac:dyDescent="0.25">
      <c r="B27" s="44"/>
      <c r="C27" s="40" t="str">
        <f>IF(ISBLANK($B27),"",SUMIF('Chi tiết'!$A$3:$A$1000,'Báo cáo'!$B27,'Chi tiết'!$L$3:$L$1000))</f>
        <v/>
      </c>
      <c r="D27" s="40" t="str">
        <f>IF(ISBLANK($B27),"",SUMIF('Chi tiết'!$A$3:$A$1000,'Báo cáo'!$B27,'Chi tiết'!$M$3:$M$1000))</f>
        <v/>
      </c>
      <c r="E27" s="41" t="str">
        <f t="shared" ref="E14:E77" si="6">IF(ISBLANK($B27),"",D27/C27)</f>
        <v/>
      </c>
      <c r="F27" s="40" t="str">
        <f>IF(ISBLANK($B27),"",COUNTIFS('Chi tiết'!$A$3:$A$1000,'Báo cáo'!B27,'Chi tiết'!$Q$3:$Q$1000,"Đi làm"))</f>
        <v/>
      </c>
      <c r="G27" s="40" t="str">
        <f t="shared" ref="G14:G77" si="7">IF(ISBLANK($B27),"",ROUND(D27/F27,0))</f>
        <v/>
      </c>
      <c r="H27" s="40" t="str">
        <f t="shared" ref="H14:H77" si="8">IF(ISBLANK($B27),"",F27-I27)</f>
        <v/>
      </c>
      <c r="I27" s="40" t="str">
        <f>IF(ISBLANK($B27),"",COUNTIFS('Chi tiết'!$A$3:$A$1000,'Báo cáo'!$B27,'Chi tiết'!$R$3:$R$1000,"Trễ giờ"))</f>
        <v/>
      </c>
      <c r="J27" s="42" t="str">
        <f>IF(ISBLANK($B27),"",COUNTIFS('Chi tiết'!$A$3:$A$1000,'Báo cáo'!$B27,'Chi tiết'!$R$3:$R$1000,"Vắng"))</f>
        <v/>
      </c>
    </row>
    <row r="28" spans="2:10" x14ac:dyDescent="0.25">
      <c r="B28" s="44"/>
      <c r="C28" s="40" t="str">
        <f>IF(ISBLANK($B28),"",SUMIF('Chi tiết'!$A$3:$A$1000,'Báo cáo'!$B28,'Chi tiết'!$L$3:$L$1000))</f>
        <v/>
      </c>
      <c r="D28" s="40" t="str">
        <f>IF(ISBLANK($B28),"",SUMIF('Chi tiết'!$A$3:$A$1000,'Báo cáo'!$B28,'Chi tiết'!$M$3:$M$1000))</f>
        <v/>
      </c>
      <c r="E28" s="41" t="str">
        <f t="shared" si="6"/>
        <v/>
      </c>
      <c r="F28" s="40" t="str">
        <f>IF(ISBLANK($B28),"",COUNTIFS('Chi tiết'!$A$3:$A$1000,'Báo cáo'!B28,'Chi tiết'!$Q$3:$Q$1000,"Đi làm"))</f>
        <v/>
      </c>
      <c r="G28" s="40" t="str">
        <f t="shared" si="7"/>
        <v/>
      </c>
      <c r="H28" s="40" t="str">
        <f t="shared" si="8"/>
        <v/>
      </c>
      <c r="I28" s="40" t="str">
        <f>IF(ISBLANK($B28),"",COUNTIFS('Chi tiết'!$A$3:$A$1000,'Báo cáo'!$B28,'Chi tiết'!$R$3:$R$1000,"Trễ giờ"))</f>
        <v/>
      </c>
      <c r="J28" s="42" t="str">
        <f>IF(ISBLANK($B28),"",COUNTIFS('Chi tiết'!$A$3:$A$1000,'Báo cáo'!$B28,'Chi tiết'!$R$3:$R$1000,"Vắng"))</f>
        <v/>
      </c>
    </row>
    <row r="29" spans="2:10" x14ac:dyDescent="0.25">
      <c r="B29" s="44"/>
      <c r="C29" s="40" t="str">
        <f>IF(ISBLANK($B29),"",SUMIF('Chi tiết'!$A$3:$A$1000,'Báo cáo'!$B29,'Chi tiết'!$L$3:$L$1000))</f>
        <v/>
      </c>
      <c r="D29" s="40" t="str">
        <f>IF(ISBLANK($B29),"",SUMIF('Chi tiết'!$A$3:$A$1000,'Báo cáo'!$B29,'Chi tiết'!$M$3:$M$1000))</f>
        <v/>
      </c>
      <c r="E29" s="41" t="str">
        <f t="shared" si="6"/>
        <v/>
      </c>
      <c r="F29" s="40" t="str">
        <f>IF(ISBLANK($B29),"",COUNTIFS('Chi tiết'!$A$3:$A$1000,'Báo cáo'!B29,'Chi tiết'!$Q$3:$Q$1000,"Đi làm"))</f>
        <v/>
      </c>
      <c r="G29" s="40" t="str">
        <f t="shared" si="7"/>
        <v/>
      </c>
      <c r="H29" s="40" t="str">
        <f t="shared" si="8"/>
        <v/>
      </c>
      <c r="I29" s="40" t="str">
        <f>IF(ISBLANK($B29),"",COUNTIFS('Chi tiết'!$A$3:$A$1000,'Báo cáo'!$B29,'Chi tiết'!$R$3:$R$1000,"Trễ giờ"))</f>
        <v/>
      </c>
      <c r="J29" s="42" t="str">
        <f>IF(ISBLANK($B29),"",COUNTIFS('Chi tiết'!$A$3:$A$1000,'Báo cáo'!$B29,'Chi tiết'!$R$3:$R$1000,"Vắng"))</f>
        <v/>
      </c>
    </row>
    <row r="30" spans="2:10" x14ac:dyDescent="0.25">
      <c r="B30" s="44"/>
      <c r="C30" s="40" t="str">
        <f>IF(ISBLANK($B30),"",SUMIF('Chi tiết'!$A$3:$A$1000,'Báo cáo'!$B30,'Chi tiết'!$L$3:$L$1000))</f>
        <v/>
      </c>
      <c r="D30" s="40" t="str">
        <f>IF(ISBLANK($B30),"",SUMIF('Chi tiết'!$A$3:$A$1000,'Báo cáo'!$B30,'Chi tiết'!$M$3:$M$1000))</f>
        <v/>
      </c>
      <c r="E30" s="41" t="str">
        <f t="shared" si="6"/>
        <v/>
      </c>
      <c r="F30" s="40" t="str">
        <f>IF(ISBLANK($B30),"",COUNTIFS('Chi tiết'!$A$3:$A$1000,'Báo cáo'!B30,'Chi tiết'!$Q$3:$Q$1000,"Đi làm"))</f>
        <v/>
      </c>
      <c r="G30" s="40" t="str">
        <f t="shared" si="7"/>
        <v/>
      </c>
      <c r="H30" s="40" t="str">
        <f t="shared" si="8"/>
        <v/>
      </c>
      <c r="I30" s="40" t="str">
        <f>IF(ISBLANK($B30),"",COUNTIFS('Chi tiết'!$A$3:$A$1000,'Báo cáo'!$B30,'Chi tiết'!$R$3:$R$1000,"Trễ giờ"))</f>
        <v/>
      </c>
      <c r="J30" s="42" t="str">
        <f>IF(ISBLANK($B30),"",COUNTIFS('Chi tiết'!$A$3:$A$1000,'Báo cáo'!$B30,'Chi tiết'!$R$3:$R$1000,"Vắng"))</f>
        <v/>
      </c>
    </row>
    <row r="31" spans="2:10" x14ac:dyDescent="0.25">
      <c r="B31" s="44"/>
      <c r="C31" s="40" t="str">
        <f>IF(ISBLANK($B31),"",SUMIF('Chi tiết'!$A$3:$A$1000,'Báo cáo'!$B31,'Chi tiết'!$L$3:$L$1000))</f>
        <v/>
      </c>
      <c r="D31" s="40" t="str">
        <f>IF(ISBLANK($B31),"",SUMIF('Chi tiết'!$A$3:$A$1000,'Báo cáo'!$B31,'Chi tiết'!$M$3:$M$1000))</f>
        <v/>
      </c>
      <c r="E31" s="41" t="str">
        <f t="shared" si="6"/>
        <v/>
      </c>
      <c r="F31" s="40" t="str">
        <f>IF(ISBLANK($B31),"",COUNTIFS('Chi tiết'!$A$3:$A$1000,'Báo cáo'!B31,'Chi tiết'!$Q$3:$Q$1000,"Đi làm"))</f>
        <v/>
      </c>
      <c r="G31" s="40" t="str">
        <f t="shared" si="7"/>
        <v/>
      </c>
      <c r="H31" s="40" t="str">
        <f t="shared" si="8"/>
        <v/>
      </c>
      <c r="I31" s="40" t="str">
        <f>IF(ISBLANK($B31),"",COUNTIFS('Chi tiết'!$A$3:$A$1000,'Báo cáo'!$B31,'Chi tiết'!$R$3:$R$1000,"Trễ giờ"))</f>
        <v/>
      </c>
      <c r="J31" s="42" t="str">
        <f>IF(ISBLANK($B31),"",COUNTIFS('Chi tiết'!$A$3:$A$1000,'Báo cáo'!$B31,'Chi tiết'!$R$3:$R$1000,"Vắng"))</f>
        <v/>
      </c>
    </row>
    <row r="32" spans="2:10" x14ac:dyDescent="0.25">
      <c r="B32" s="44"/>
      <c r="C32" s="40" t="str">
        <f>IF(ISBLANK($B32),"",SUMIF('Chi tiết'!$A$3:$A$1000,'Báo cáo'!$B32,'Chi tiết'!$L$3:$L$1000))</f>
        <v/>
      </c>
      <c r="D32" s="40" t="str">
        <f>IF(ISBLANK($B32),"",SUMIF('Chi tiết'!$A$3:$A$1000,'Báo cáo'!$B32,'Chi tiết'!$M$3:$M$1000))</f>
        <v/>
      </c>
      <c r="E32" s="41" t="str">
        <f t="shared" si="6"/>
        <v/>
      </c>
      <c r="F32" s="40" t="str">
        <f>IF(ISBLANK($B32),"",COUNTIFS('Chi tiết'!$A$3:$A$1000,'Báo cáo'!B32,'Chi tiết'!$Q$3:$Q$1000,"Đi làm"))</f>
        <v/>
      </c>
      <c r="G32" s="40" t="str">
        <f t="shared" si="7"/>
        <v/>
      </c>
      <c r="H32" s="40" t="str">
        <f t="shared" si="8"/>
        <v/>
      </c>
      <c r="I32" s="40" t="str">
        <f>IF(ISBLANK($B32),"",COUNTIFS('Chi tiết'!$A$3:$A$1000,'Báo cáo'!$B32,'Chi tiết'!$R$3:$R$1000,"Trễ giờ"))</f>
        <v/>
      </c>
      <c r="J32" s="42" t="str">
        <f>IF(ISBLANK($B32),"",COUNTIFS('Chi tiết'!$A$3:$A$1000,'Báo cáo'!$B32,'Chi tiết'!$R$3:$R$1000,"Vắng"))</f>
        <v/>
      </c>
    </row>
    <row r="33" spans="2:10" x14ac:dyDescent="0.25">
      <c r="B33" s="44"/>
      <c r="C33" s="40" t="str">
        <f>IF(ISBLANK($B33),"",SUMIF('Chi tiết'!$A$3:$A$1000,'Báo cáo'!$B33,'Chi tiết'!$L$3:$L$1000))</f>
        <v/>
      </c>
      <c r="D33" s="40" t="str">
        <f>IF(ISBLANK($B33),"",SUMIF('Chi tiết'!$A$3:$A$1000,'Báo cáo'!$B33,'Chi tiết'!$M$3:$M$1000))</f>
        <v/>
      </c>
      <c r="E33" s="41" t="str">
        <f t="shared" si="6"/>
        <v/>
      </c>
      <c r="F33" s="40" t="str">
        <f>IF(ISBLANK($B33),"",COUNTIFS('Chi tiết'!$A$3:$A$1000,'Báo cáo'!B33,'Chi tiết'!$Q$3:$Q$1000,"Đi làm"))</f>
        <v/>
      </c>
      <c r="G33" s="40" t="str">
        <f t="shared" si="7"/>
        <v/>
      </c>
      <c r="H33" s="40" t="str">
        <f t="shared" si="8"/>
        <v/>
      </c>
      <c r="I33" s="40" t="str">
        <f>IF(ISBLANK($B33),"",COUNTIFS('Chi tiết'!$A$3:$A$1000,'Báo cáo'!$B33,'Chi tiết'!$R$3:$R$1000,"Trễ giờ"))</f>
        <v/>
      </c>
      <c r="J33" s="42" t="str">
        <f>IF(ISBLANK($B33),"",COUNTIFS('Chi tiết'!$A$3:$A$1000,'Báo cáo'!$B33,'Chi tiết'!$R$3:$R$1000,"Vắng"))</f>
        <v/>
      </c>
    </row>
    <row r="34" spans="2:10" x14ac:dyDescent="0.25">
      <c r="B34" s="44"/>
      <c r="C34" s="40" t="str">
        <f>IF(ISBLANK($B34),"",SUMIF('Chi tiết'!$A$3:$A$1000,'Báo cáo'!$B34,'Chi tiết'!$L$3:$L$1000))</f>
        <v/>
      </c>
      <c r="D34" s="40" t="str">
        <f>IF(ISBLANK($B34),"",SUMIF('Chi tiết'!$A$3:$A$1000,'Báo cáo'!$B34,'Chi tiết'!$M$3:$M$1000))</f>
        <v/>
      </c>
      <c r="E34" s="41" t="str">
        <f t="shared" si="6"/>
        <v/>
      </c>
      <c r="F34" s="40" t="str">
        <f>IF(ISBLANK($B34),"",COUNTIFS('Chi tiết'!$A$3:$A$1000,'Báo cáo'!B34,'Chi tiết'!$Q$3:$Q$1000,"Đi làm"))</f>
        <v/>
      </c>
      <c r="G34" s="40" t="str">
        <f t="shared" si="7"/>
        <v/>
      </c>
      <c r="H34" s="40" t="str">
        <f t="shared" si="8"/>
        <v/>
      </c>
      <c r="I34" s="40" t="str">
        <f>IF(ISBLANK($B34),"",COUNTIFS('Chi tiết'!$A$3:$A$1000,'Báo cáo'!$B34,'Chi tiết'!$R$3:$R$1000,"Trễ giờ"))</f>
        <v/>
      </c>
      <c r="J34" s="42" t="str">
        <f>IF(ISBLANK($B34),"",COUNTIFS('Chi tiết'!$A$3:$A$1000,'Báo cáo'!$B34,'Chi tiết'!$R$3:$R$1000,"Vắng"))</f>
        <v/>
      </c>
    </row>
    <row r="35" spans="2:10" x14ac:dyDescent="0.25">
      <c r="B35" s="44"/>
      <c r="C35" s="40" t="str">
        <f>IF(ISBLANK($B35),"",SUMIF('Chi tiết'!$A$3:$A$1000,'Báo cáo'!$B35,'Chi tiết'!$L$3:$L$1000))</f>
        <v/>
      </c>
      <c r="D35" s="40" t="str">
        <f>IF(ISBLANK($B35),"",SUMIF('Chi tiết'!$A$3:$A$1000,'Báo cáo'!$B35,'Chi tiết'!$M$3:$M$1000))</f>
        <v/>
      </c>
      <c r="E35" s="41" t="str">
        <f t="shared" si="6"/>
        <v/>
      </c>
      <c r="F35" s="40" t="str">
        <f>IF(ISBLANK($B35),"",COUNTIFS('Chi tiết'!$A$3:$A$1000,'Báo cáo'!B35,'Chi tiết'!$Q$3:$Q$1000,"Đi làm"))</f>
        <v/>
      </c>
      <c r="G35" s="40" t="str">
        <f t="shared" si="7"/>
        <v/>
      </c>
      <c r="H35" s="40" t="str">
        <f t="shared" si="8"/>
        <v/>
      </c>
      <c r="I35" s="40" t="str">
        <f>IF(ISBLANK($B35),"",COUNTIFS('Chi tiết'!$A$3:$A$1000,'Báo cáo'!$B35,'Chi tiết'!$R$3:$R$1000,"Trễ giờ"))</f>
        <v/>
      </c>
      <c r="J35" s="42" t="str">
        <f>IF(ISBLANK($B35),"",COUNTIFS('Chi tiết'!$A$3:$A$1000,'Báo cáo'!$B35,'Chi tiết'!$R$3:$R$1000,"Vắng"))</f>
        <v/>
      </c>
    </row>
    <row r="36" spans="2:10" x14ac:dyDescent="0.25">
      <c r="B36" s="44"/>
      <c r="C36" s="40" t="str">
        <f>IF(ISBLANK($B36),"",SUMIF('Chi tiết'!$A$3:$A$1000,'Báo cáo'!$B36,'Chi tiết'!$L$3:$L$1000))</f>
        <v/>
      </c>
      <c r="D36" s="40" t="str">
        <f>IF(ISBLANK($B36),"",SUMIF('Chi tiết'!$A$3:$A$1000,'Báo cáo'!$B36,'Chi tiết'!$M$3:$M$1000))</f>
        <v/>
      </c>
      <c r="E36" s="41" t="str">
        <f t="shared" si="6"/>
        <v/>
      </c>
      <c r="F36" s="40" t="str">
        <f>IF(ISBLANK($B36),"",COUNTIFS('Chi tiết'!$A$3:$A$1000,'Báo cáo'!B36,'Chi tiết'!$Q$3:$Q$1000,"Đi làm"))</f>
        <v/>
      </c>
      <c r="G36" s="40" t="str">
        <f t="shared" si="7"/>
        <v/>
      </c>
      <c r="H36" s="40" t="str">
        <f t="shared" si="8"/>
        <v/>
      </c>
      <c r="I36" s="40" t="str">
        <f>IF(ISBLANK($B36),"",COUNTIFS('Chi tiết'!$A$3:$A$1000,'Báo cáo'!$B36,'Chi tiết'!$R$3:$R$1000,"Trễ giờ"))</f>
        <v/>
      </c>
      <c r="J36" s="42" t="str">
        <f>IF(ISBLANK($B36),"",COUNTIFS('Chi tiết'!$A$3:$A$1000,'Báo cáo'!$B36,'Chi tiết'!$R$3:$R$1000,"Vắng"))</f>
        <v/>
      </c>
    </row>
    <row r="37" spans="2:10" x14ac:dyDescent="0.25">
      <c r="B37" s="44"/>
      <c r="C37" s="40" t="str">
        <f>IF(ISBLANK($B37),"",SUMIF('Chi tiết'!$A$3:$A$1000,'Báo cáo'!$B37,'Chi tiết'!$L$3:$L$1000))</f>
        <v/>
      </c>
      <c r="D37" s="40" t="str">
        <f>IF(ISBLANK($B37),"",SUMIF('Chi tiết'!$A$3:$A$1000,'Báo cáo'!$B37,'Chi tiết'!$M$3:$M$1000))</f>
        <v/>
      </c>
      <c r="E37" s="41" t="str">
        <f t="shared" si="6"/>
        <v/>
      </c>
      <c r="F37" s="40" t="str">
        <f>IF(ISBLANK($B37),"",COUNTIFS('Chi tiết'!$A$3:$A$1000,'Báo cáo'!B37,'Chi tiết'!$Q$3:$Q$1000,"Đi làm"))</f>
        <v/>
      </c>
      <c r="G37" s="40" t="str">
        <f t="shared" si="7"/>
        <v/>
      </c>
      <c r="H37" s="40" t="str">
        <f t="shared" si="8"/>
        <v/>
      </c>
      <c r="I37" s="40" t="str">
        <f>IF(ISBLANK($B37),"",COUNTIFS('Chi tiết'!$A$3:$A$1000,'Báo cáo'!$B37,'Chi tiết'!$R$3:$R$1000,"Trễ giờ"))</f>
        <v/>
      </c>
      <c r="J37" s="42" t="str">
        <f>IF(ISBLANK($B37),"",COUNTIFS('Chi tiết'!$A$3:$A$1000,'Báo cáo'!$B37,'Chi tiết'!$R$3:$R$1000,"Vắng"))</f>
        <v/>
      </c>
    </row>
    <row r="38" spans="2:10" x14ac:dyDescent="0.25">
      <c r="B38" s="44"/>
      <c r="C38" s="40" t="str">
        <f>IF(ISBLANK($B38),"",SUMIF('Chi tiết'!$A$3:$A$1000,'Báo cáo'!$B38,'Chi tiết'!$L$3:$L$1000))</f>
        <v/>
      </c>
      <c r="D38" s="40" t="str">
        <f>IF(ISBLANK($B38),"",SUMIF('Chi tiết'!$A$3:$A$1000,'Báo cáo'!$B38,'Chi tiết'!$M$3:$M$1000))</f>
        <v/>
      </c>
      <c r="E38" s="41" t="str">
        <f t="shared" si="6"/>
        <v/>
      </c>
      <c r="F38" s="40" t="str">
        <f>IF(ISBLANK($B38),"",COUNTIFS('Chi tiết'!$A$3:$A$1000,'Báo cáo'!B38,'Chi tiết'!$Q$3:$Q$1000,"Đi làm"))</f>
        <v/>
      </c>
      <c r="G38" s="40" t="str">
        <f t="shared" si="7"/>
        <v/>
      </c>
      <c r="H38" s="40" t="str">
        <f t="shared" si="8"/>
        <v/>
      </c>
      <c r="I38" s="40" t="str">
        <f>IF(ISBLANK($B38),"",COUNTIFS('Chi tiết'!$A$3:$A$1000,'Báo cáo'!$B38,'Chi tiết'!$R$3:$R$1000,"Trễ giờ"))</f>
        <v/>
      </c>
      <c r="J38" s="42" t="str">
        <f>IF(ISBLANK($B38),"",COUNTIFS('Chi tiết'!$A$3:$A$1000,'Báo cáo'!$B38,'Chi tiết'!$R$3:$R$1000,"Vắng"))</f>
        <v/>
      </c>
    </row>
    <row r="39" spans="2:10" x14ac:dyDescent="0.25">
      <c r="B39" s="44"/>
      <c r="C39" s="40" t="str">
        <f>IF(ISBLANK($B39),"",SUMIF('Chi tiết'!$A$3:$A$1000,'Báo cáo'!$B39,'Chi tiết'!$L$3:$L$1000))</f>
        <v/>
      </c>
      <c r="D39" s="40" t="str">
        <f>IF(ISBLANK($B39),"",SUMIF('Chi tiết'!$A$3:$A$1000,'Báo cáo'!$B39,'Chi tiết'!$M$3:$M$1000))</f>
        <v/>
      </c>
      <c r="E39" s="41" t="str">
        <f t="shared" si="6"/>
        <v/>
      </c>
      <c r="F39" s="40" t="str">
        <f>IF(ISBLANK($B39),"",COUNTIFS('Chi tiết'!$A$3:$A$1000,'Báo cáo'!B39,'Chi tiết'!$Q$3:$Q$1000,"Đi làm"))</f>
        <v/>
      </c>
      <c r="G39" s="40" t="str">
        <f t="shared" si="7"/>
        <v/>
      </c>
      <c r="H39" s="40" t="str">
        <f t="shared" si="8"/>
        <v/>
      </c>
      <c r="I39" s="40" t="str">
        <f>IF(ISBLANK($B39),"",COUNTIFS('Chi tiết'!$A$3:$A$1000,'Báo cáo'!$B39,'Chi tiết'!$R$3:$R$1000,"Trễ giờ"))</f>
        <v/>
      </c>
      <c r="J39" s="42" t="str">
        <f>IF(ISBLANK($B39),"",COUNTIFS('Chi tiết'!$A$3:$A$1000,'Báo cáo'!$B39,'Chi tiết'!$R$3:$R$1000,"Vắng"))</f>
        <v/>
      </c>
    </row>
    <row r="40" spans="2:10" x14ac:dyDescent="0.25">
      <c r="B40" s="44"/>
      <c r="C40" s="40" t="str">
        <f>IF(ISBLANK($B40),"",SUMIF('Chi tiết'!$A$3:$A$1000,'Báo cáo'!$B40,'Chi tiết'!$L$3:$L$1000))</f>
        <v/>
      </c>
      <c r="D40" s="40" t="str">
        <f>IF(ISBLANK($B40),"",SUMIF('Chi tiết'!$A$3:$A$1000,'Báo cáo'!$B40,'Chi tiết'!$M$3:$M$1000))</f>
        <v/>
      </c>
      <c r="E40" s="41" t="str">
        <f t="shared" si="6"/>
        <v/>
      </c>
      <c r="F40" s="40" t="str">
        <f>IF(ISBLANK($B40),"",COUNTIFS('Chi tiết'!$A$3:$A$1000,'Báo cáo'!B40,'Chi tiết'!$Q$3:$Q$1000,"Đi làm"))</f>
        <v/>
      </c>
      <c r="G40" s="40" t="str">
        <f t="shared" si="7"/>
        <v/>
      </c>
      <c r="H40" s="40" t="str">
        <f t="shared" si="8"/>
        <v/>
      </c>
      <c r="I40" s="40" t="str">
        <f>IF(ISBLANK($B40),"",COUNTIFS('Chi tiết'!$A$3:$A$1000,'Báo cáo'!$B40,'Chi tiết'!$R$3:$R$1000,"Trễ giờ"))</f>
        <v/>
      </c>
      <c r="J40" s="42" t="str">
        <f>IF(ISBLANK($B40),"",COUNTIFS('Chi tiết'!$A$3:$A$1000,'Báo cáo'!$B40,'Chi tiết'!$R$3:$R$1000,"Vắng"))</f>
        <v/>
      </c>
    </row>
    <row r="41" spans="2:10" x14ac:dyDescent="0.25">
      <c r="B41" s="44"/>
      <c r="C41" s="40" t="str">
        <f>IF(ISBLANK($B41),"",SUMIF('Chi tiết'!$A$3:$A$1000,'Báo cáo'!$B41,'Chi tiết'!$L$3:$L$1000))</f>
        <v/>
      </c>
      <c r="D41" s="40" t="str">
        <f>IF(ISBLANK($B41),"",SUMIF('Chi tiết'!$A$3:$A$1000,'Báo cáo'!$B41,'Chi tiết'!$M$3:$M$1000))</f>
        <v/>
      </c>
      <c r="E41" s="41" t="str">
        <f t="shared" si="6"/>
        <v/>
      </c>
      <c r="F41" s="40" t="str">
        <f>IF(ISBLANK($B41),"",COUNTIFS('Chi tiết'!$A$3:$A$1000,'Báo cáo'!B41,'Chi tiết'!$Q$3:$Q$1000,"Đi làm"))</f>
        <v/>
      </c>
      <c r="G41" s="40" t="str">
        <f t="shared" si="7"/>
        <v/>
      </c>
      <c r="H41" s="40" t="str">
        <f t="shared" si="8"/>
        <v/>
      </c>
      <c r="I41" s="40" t="str">
        <f>IF(ISBLANK($B41),"",COUNTIFS('Chi tiết'!$A$3:$A$1000,'Báo cáo'!$B41,'Chi tiết'!$R$3:$R$1000,"Trễ giờ"))</f>
        <v/>
      </c>
      <c r="J41" s="42" t="str">
        <f>IF(ISBLANK($B41),"",COUNTIFS('Chi tiết'!$A$3:$A$1000,'Báo cáo'!$B41,'Chi tiết'!$R$3:$R$1000,"Vắng"))</f>
        <v/>
      </c>
    </row>
    <row r="42" spans="2:10" x14ac:dyDescent="0.25">
      <c r="B42" s="44"/>
      <c r="C42" s="40" t="str">
        <f>IF(ISBLANK($B42),"",SUMIF('Chi tiết'!$A$3:$A$1000,'Báo cáo'!$B42,'Chi tiết'!$L$3:$L$1000))</f>
        <v/>
      </c>
      <c r="D42" s="40" t="str">
        <f>IF(ISBLANK($B42),"",SUMIF('Chi tiết'!$A$3:$A$1000,'Báo cáo'!$B42,'Chi tiết'!$M$3:$M$1000))</f>
        <v/>
      </c>
      <c r="E42" s="41" t="str">
        <f t="shared" si="6"/>
        <v/>
      </c>
      <c r="F42" s="40" t="str">
        <f>IF(ISBLANK($B42),"",COUNTIFS('Chi tiết'!$A$3:$A$1000,'Báo cáo'!B42,'Chi tiết'!$Q$3:$Q$1000,"Đi làm"))</f>
        <v/>
      </c>
      <c r="G42" s="40" t="str">
        <f t="shared" si="7"/>
        <v/>
      </c>
      <c r="H42" s="40" t="str">
        <f t="shared" si="8"/>
        <v/>
      </c>
      <c r="I42" s="40" t="str">
        <f>IF(ISBLANK($B42),"",COUNTIFS('Chi tiết'!$A$3:$A$1000,'Báo cáo'!$B42,'Chi tiết'!$R$3:$R$1000,"Trễ giờ"))</f>
        <v/>
      </c>
      <c r="J42" s="42" t="str">
        <f>IF(ISBLANK($B42),"",COUNTIFS('Chi tiết'!$A$3:$A$1000,'Báo cáo'!$B42,'Chi tiết'!$R$3:$R$1000,"Vắng"))</f>
        <v/>
      </c>
    </row>
    <row r="43" spans="2:10" x14ac:dyDescent="0.25">
      <c r="B43" s="44"/>
      <c r="C43" s="40" t="str">
        <f>IF(ISBLANK($B43),"",SUMIF('Chi tiết'!$A$3:$A$1000,'Báo cáo'!$B43,'Chi tiết'!$L$3:$L$1000))</f>
        <v/>
      </c>
      <c r="D43" s="40" t="str">
        <f>IF(ISBLANK($B43),"",SUMIF('Chi tiết'!$A$3:$A$1000,'Báo cáo'!$B43,'Chi tiết'!$M$3:$M$1000))</f>
        <v/>
      </c>
      <c r="E43" s="41" t="str">
        <f t="shared" si="6"/>
        <v/>
      </c>
      <c r="F43" s="40" t="str">
        <f>IF(ISBLANK($B43),"",COUNTIFS('Chi tiết'!$A$3:$A$1000,'Báo cáo'!B43,'Chi tiết'!$Q$3:$Q$1000,"Đi làm"))</f>
        <v/>
      </c>
      <c r="G43" s="40" t="str">
        <f t="shared" si="7"/>
        <v/>
      </c>
      <c r="H43" s="40" t="str">
        <f t="shared" si="8"/>
        <v/>
      </c>
      <c r="I43" s="40" t="str">
        <f>IF(ISBLANK($B43),"",COUNTIFS('Chi tiết'!$A$3:$A$1000,'Báo cáo'!$B43,'Chi tiết'!$R$3:$R$1000,"Trễ giờ"))</f>
        <v/>
      </c>
      <c r="J43" s="42" t="str">
        <f>IF(ISBLANK($B43),"",COUNTIFS('Chi tiết'!$A$3:$A$1000,'Báo cáo'!$B43,'Chi tiết'!$R$3:$R$1000,"Vắng"))</f>
        <v/>
      </c>
    </row>
    <row r="44" spans="2:10" x14ac:dyDescent="0.25">
      <c r="B44" s="44"/>
      <c r="C44" s="40" t="str">
        <f>IF(ISBLANK($B44),"",SUMIF('Chi tiết'!$A$3:$A$1000,'Báo cáo'!$B44,'Chi tiết'!$L$3:$L$1000))</f>
        <v/>
      </c>
      <c r="D44" s="40" t="str">
        <f>IF(ISBLANK($B44),"",SUMIF('Chi tiết'!$A$3:$A$1000,'Báo cáo'!$B44,'Chi tiết'!$M$3:$M$1000))</f>
        <v/>
      </c>
      <c r="E44" s="41" t="str">
        <f t="shared" si="6"/>
        <v/>
      </c>
      <c r="F44" s="40" t="str">
        <f>IF(ISBLANK($B44),"",COUNTIFS('Chi tiết'!$A$3:$A$1000,'Báo cáo'!B44,'Chi tiết'!$Q$3:$Q$1000,"Đi làm"))</f>
        <v/>
      </c>
      <c r="G44" s="40" t="str">
        <f t="shared" si="7"/>
        <v/>
      </c>
      <c r="H44" s="40" t="str">
        <f t="shared" si="8"/>
        <v/>
      </c>
      <c r="I44" s="40" t="str">
        <f>IF(ISBLANK($B44),"",COUNTIFS('Chi tiết'!$A$3:$A$1000,'Báo cáo'!$B44,'Chi tiết'!$R$3:$R$1000,"Trễ giờ"))</f>
        <v/>
      </c>
      <c r="J44" s="42" t="str">
        <f>IF(ISBLANK($B44),"",COUNTIFS('Chi tiết'!$A$3:$A$1000,'Báo cáo'!$B44,'Chi tiết'!$R$3:$R$1000,"Vắng"))</f>
        <v/>
      </c>
    </row>
    <row r="45" spans="2:10" x14ac:dyDescent="0.25">
      <c r="B45" s="44"/>
      <c r="C45" s="40" t="str">
        <f>IF(ISBLANK($B45),"",SUMIF('Chi tiết'!$A$3:$A$1000,'Báo cáo'!$B45,'Chi tiết'!$L$3:$L$1000))</f>
        <v/>
      </c>
      <c r="D45" s="40" t="str">
        <f>IF(ISBLANK($B45),"",SUMIF('Chi tiết'!$A$3:$A$1000,'Báo cáo'!$B45,'Chi tiết'!$M$3:$M$1000))</f>
        <v/>
      </c>
      <c r="E45" s="41" t="str">
        <f t="shared" si="6"/>
        <v/>
      </c>
      <c r="F45" s="40" t="str">
        <f>IF(ISBLANK($B45),"",COUNTIFS('Chi tiết'!$A$3:$A$1000,'Báo cáo'!B45,'Chi tiết'!$Q$3:$Q$1000,"Đi làm"))</f>
        <v/>
      </c>
      <c r="G45" s="40" t="str">
        <f t="shared" si="7"/>
        <v/>
      </c>
      <c r="H45" s="40" t="str">
        <f t="shared" si="8"/>
        <v/>
      </c>
      <c r="I45" s="40" t="str">
        <f>IF(ISBLANK($B45),"",COUNTIFS('Chi tiết'!$A$3:$A$1000,'Báo cáo'!$B45,'Chi tiết'!$R$3:$R$1000,"Trễ giờ"))</f>
        <v/>
      </c>
      <c r="J45" s="42" t="str">
        <f>IF(ISBLANK($B45),"",COUNTIFS('Chi tiết'!$A$3:$A$1000,'Báo cáo'!$B45,'Chi tiết'!$R$3:$R$1000,"Vắng"))</f>
        <v/>
      </c>
    </row>
    <row r="46" spans="2:10" x14ac:dyDescent="0.25">
      <c r="B46" s="44"/>
      <c r="C46" s="40" t="str">
        <f>IF(ISBLANK($B46),"",SUMIF('Chi tiết'!$A$3:$A$1000,'Báo cáo'!$B46,'Chi tiết'!$L$3:$L$1000))</f>
        <v/>
      </c>
      <c r="D46" s="40" t="str">
        <f>IF(ISBLANK($B46),"",SUMIF('Chi tiết'!$A$3:$A$1000,'Báo cáo'!$B46,'Chi tiết'!$M$3:$M$1000))</f>
        <v/>
      </c>
      <c r="E46" s="41" t="str">
        <f t="shared" si="6"/>
        <v/>
      </c>
      <c r="F46" s="40" t="str">
        <f>IF(ISBLANK($B46),"",COUNTIFS('Chi tiết'!$A$3:$A$1000,'Báo cáo'!B46,'Chi tiết'!$Q$3:$Q$1000,"Đi làm"))</f>
        <v/>
      </c>
      <c r="G46" s="40" t="str">
        <f t="shared" si="7"/>
        <v/>
      </c>
      <c r="H46" s="40" t="str">
        <f t="shared" si="8"/>
        <v/>
      </c>
      <c r="I46" s="40" t="str">
        <f>IF(ISBLANK($B46),"",COUNTIFS('Chi tiết'!$A$3:$A$1000,'Báo cáo'!$B46,'Chi tiết'!$R$3:$R$1000,"Trễ giờ"))</f>
        <v/>
      </c>
      <c r="J46" s="42" t="str">
        <f>IF(ISBLANK($B46),"",COUNTIFS('Chi tiết'!$A$3:$A$1000,'Báo cáo'!$B46,'Chi tiết'!$R$3:$R$1000,"Vắng"))</f>
        <v/>
      </c>
    </row>
    <row r="47" spans="2:10" x14ac:dyDescent="0.25">
      <c r="B47" s="44"/>
      <c r="C47" s="40" t="str">
        <f>IF(ISBLANK($B47),"",SUMIF('Chi tiết'!$A$3:$A$1000,'Báo cáo'!$B47,'Chi tiết'!$L$3:$L$1000))</f>
        <v/>
      </c>
      <c r="D47" s="40" t="str">
        <f>IF(ISBLANK($B47),"",SUMIF('Chi tiết'!$A$3:$A$1000,'Báo cáo'!$B47,'Chi tiết'!$M$3:$M$1000))</f>
        <v/>
      </c>
      <c r="E47" s="41" t="str">
        <f t="shared" si="6"/>
        <v/>
      </c>
      <c r="F47" s="40" t="str">
        <f>IF(ISBLANK($B47),"",COUNTIFS('Chi tiết'!$A$3:$A$1000,'Báo cáo'!B47,'Chi tiết'!$Q$3:$Q$1000,"Đi làm"))</f>
        <v/>
      </c>
      <c r="G47" s="40" t="str">
        <f t="shared" si="7"/>
        <v/>
      </c>
      <c r="H47" s="40" t="str">
        <f t="shared" si="8"/>
        <v/>
      </c>
      <c r="I47" s="40" t="str">
        <f>IF(ISBLANK($B47),"",COUNTIFS('Chi tiết'!$A$3:$A$1000,'Báo cáo'!$B47,'Chi tiết'!$R$3:$R$1000,"Trễ giờ"))</f>
        <v/>
      </c>
      <c r="J47" s="42" t="str">
        <f>IF(ISBLANK($B47),"",COUNTIFS('Chi tiết'!$A$3:$A$1000,'Báo cáo'!$B47,'Chi tiết'!$R$3:$R$1000,"Vắng"))</f>
        <v/>
      </c>
    </row>
    <row r="48" spans="2:10" x14ac:dyDescent="0.25">
      <c r="B48" s="44"/>
      <c r="C48" s="40" t="str">
        <f>IF(ISBLANK($B48),"",SUMIF('Chi tiết'!$A$3:$A$1000,'Báo cáo'!$B48,'Chi tiết'!$L$3:$L$1000))</f>
        <v/>
      </c>
      <c r="D48" s="40" t="str">
        <f>IF(ISBLANK($B48),"",SUMIF('Chi tiết'!$A$3:$A$1000,'Báo cáo'!$B48,'Chi tiết'!$M$3:$M$1000))</f>
        <v/>
      </c>
      <c r="E48" s="41" t="str">
        <f t="shared" si="6"/>
        <v/>
      </c>
      <c r="F48" s="40" t="str">
        <f>IF(ISBLANK($B48),"",COUNTIFS('Chi tiết'!$A$3:$A$1000,'Báo cáo'!B48,'Chi tiết'!$Q$3:$Q$1000,"Đi làm"))</f>
        <v/>
      </c>
      <c r="G48" s="40" t="str">
        <f t="shared" si="7"/>
        <v/>
      </c>
      <c r="H48" s="40" t="str">
        <f t="shared" si="8"/>
        <v/>
      </c>
      <c r="I48" s="40" t="str">
        <f>IF(ISBLANK($B48),"",COUNTIFS('Chi tiết'!$A$3:$A$1000,'Báo cáo'!$B48,'Chi tiết'!$R$3:$R$1000,"Trễ giờ"))</f>
        <v/>
      </c>
      <c r="J48" s="42" t="str">
        <f>IF(ISBLANK($B48),"",COUNTIFS('Chi tiết'!$A$3:$A$1000,'Báo cáo'!$B48,'Chi tiết'!$R$3:$R$1000,"Vắng"))</f>
        <v/>
      </c>
    </row>
    <row r="49" spans="2:10" x14ac:dyDescent="0.25">
      <c r="B49" s="44"/>
      <c r="C49" s="40" t="str">
        <f>IF(ISBLANK($B49),"",SUMIF('Chi tiết'!$A$3:$A$1000,'Báo cáo'!$B49,'Chi tiết'!$L$3:$L$1000))</f>
        <v/>
      </c>
      <c r="D49" s="40" t="str">
        <f>IF(ISBLANK($B49),"",SUMIF('Chi tiết'!$A$3:$A$1000,'Báo cáo'!$B49,'Chi tiết'!$M$3:$M$1000))</f>
        <v/>
      </c>
      <c r="E49" s="41" t="str">
        <f t="shared" si="6"/>
        <v/>
      </c>
      <c r="F49" s="40" t="str">
        <f>IF(ISBLANK($B49),"",COUNTIFS('Chi tiết'!$A$3:$A$1000,'Báo cáo'!B49,'Chi tiết'!$Q$3:$Q$1000,"Đi làm"))</f>
        <v/>
      </c>
      <c r="G49" s="40" t="str">
        <f t="shared" si="7"/>
        <v/>
      </c>
      <c r="H49" s="40" t="str">
        <f t="shared" si="8"/>
        <v/>
      </c>
      <c r="I49" s="40" t="str">
        <f>IF(ISBLANK($B49),"",COUNTIFS('Chi tiết'!$A$3:$A$1000,'Báo cáo'!$B49,'Chi tiết'!$R$3:$R$1000,"Trễ giờ"))</f>
        <v/>
      </c>
      <c r="J49" s="42" t="str">
        <f>IF(ISBLANK($B49),"",COUNTIFS('Chi tiết'!$A$3:$A$1000,'Báo cáo'!$B49,'Chi tiết'!$R$3:$R$1000,"Vắng"))</f>
        <v/>
      </c>
    </row>
    <row r="50" spans="2:10" x14ac:dyDescent="0.25">
      <c r="B50" s="44"/>
      <c r="C50" s="40" t="str">
        <f>IF(ISBLANK($B50),"",SUMIF('Chi tiết'!$A$3:$A$1000,'Báo cáo'!$B50,'Chi tiết'!$L$3:$L$1000))</f>
        <v/>
      </c>
      <c r="D50" s="40" t="str">
        <f>IF(ISBLANK($B50),"",SUMIF('Chi tiết'!$A$3:$A$1000,'Báo cáo'!$B50,'Chi tiết'!$M$3:$M$1000))</f>
        <v/>
      </c>
      <c r="E50" s="41" t="str">
        <f t="shared" si="6"/>
        <v/>
      </c>
      <c r="F50" s="40" t="str">
        <f>IF(ISBLANK($B50),"",COUNTIFS('Chi tiết'!$A$3:$A$1000,'Báo cáo'!B50,'Chi tiết'!$Q$3:$Q$1000,"Đi làm"))</f>
        <v/>
      </c>
      <c r="G50" s="40" t="str">
        <f t="shared" si="7"/>
        <v/>
      </c>
      <c r="H50" s="40" t="str">
        <f t="shared" si="8"/>
        <v/>
      </c>
      <c r="I50" s="40" t="str">
        <f>IF(ISBLANK($B50),"",COUNTIFS('Chi tiết'!$A$3:$A$1000,'Báo cáo'!$B50,'Chi tiết'!$R$3:$R$1000,"Trễ giờ"))</f>
        <v/>
      </c>
      <c r="J50" s="42" t="str">
        <f>IF(ISBLANK($B50),"",COUNTIFS('Chi tiết'!$A$3:$A$1000,'Báo cáo'!$B50,'Chi tiết'!$R$3:$R$1000,"Vắng"))</f>
        <v/>
      </c>
    </row>
    <row r="51" spans="2:10" x14ac:dyDescent="0.25">
      <c r="B51" s="44"/>
      <c r="C51" s="40" t="str">
        <f>IF(ISBLANK($B51),"",SUMIF('Chi tiết'!$A$3:$A$1000,'Báo cáo'!$B51,'Chi tiết'!$L$3:$L$1000))</f>
        <v/>
      </c>
      <c r="D51" s="40" t="str">
        <f>IF(ISBLANK($B51),"",SUMIF('Chi tiết'!$A$3:$A$1000,'Báo cáo'!$B51,'Chi tiết'!$M$3:$M$1000))</f>
        <v/>
      </c>
      <c r="E51" s="41" t="str">
        <f t="shared" si="6"/>
        <v/>
      </c>
      <c r="F51" s="40" t="str">
        <f>IF(ISBLANK($B51),"",COUNTIFS('Chi tiết'!$A$3:$A$1000,'Báo cáo'!B51,'Chi tiết'!$Q$3:$Q$1000,"Đi làm"))</f>
        <v/>
      </c>
      <c r="G51" s="40" t="str">
        <f t="shared" si="7"/>
        <v/>
      </c>
      <c r="H51" s="40" t="str">
        <f t="shared" si="8"/>
        <v/>
      </c>
      <c r="I51" s="40" t="str">
        <f>IF(ISBLANK($B51),"",COUNTIFS('Chi tiết'!$A$3:$A$1000,'Báo cáo'!$B51,'Chi tiết'!$R$3:$R$1000,"Trễ giờ"))</f>
        <v/>
      </c>
      <c r="J51" s="42" t="str">
        <f>IF(ISBLANK($B51),"",COUNTIFS('Chi tiết'!$A$3:$A$1000,'Báo cáo'!$B51,'Chi tiết'!$R$3:$R$1000,"Vắng"))</f>
        <v/>
      </c>
    </row>
    <row r="52" spans="2:10" x14ac:dyDescent="0.25">
      <c r="B52" s="44"/>
      <c r="C52" s="40" t="str">
        <f>IF(ISBLANK($B52),"",SUMIF('Chi tiết'!$A$3:$A$1000,'Báo cáo'!$B52,'Chi tiết'!$L$3:$L$1000))</f>
        <v/>
      </c>
      <c r="D52" s="40" t="str">
        <f>IF(ISBLANK($B52),"",SUMIF('Chi tiết'!$A$3:$A$1000,'Báo cáo'!$B52,'Chi tiết'!$M$3:$M$1000))</f>
        <v/>
      </c>
      <c r="E52" s="41" t="str">
        <f t="shared" si="6"/>
        <v/>
      </c>
      <c r="F52" s="40" t="str">
        <f>IF(ISBLANK($B52),"",COUNTIFS('Chi tiết'!$A$3:$A$1000,'Báo cáo'!B52,'Chi tiết'!$Q$3:$Q$1000,"Đi làm"))</f>
        <v/>
      </c>
      <c r="G52" s="40" t="str">
        <f t="shared" si="7"/>
        <v/>
      </c>
      <c r="H52" s="40" t="str">
        <f t="shared" si="8"/>
        <v/>
      </c>
      <c r="I52" s="40" t="str">
        <f>IF(ISBLANK($B52),"",COUNTIFS('Chi tiết'!$A$3:$A$1000,'Báo cáo'!$B52,'Chi tiết'!$R$3:$R$1000,"Trễ giờ"))</f>
        <v/>
      </c>
      <c r="J52" s="42" t="str">
        <f>IF(ISBLANK($B52),"",COUNTIFS('Chi tiết'!$A$3:$A$1000,'Báo cáo'!$B52,'Chi tiết'!$R$3:$R$1000,"Vắng"))</f>
        <v/>
      </c>
    </row>
    <row r="53" spans="2:10" x14ac:dyDescent="0.25">
      <c r="B53" s="44"/>
      <c r="C53" s="40" t="str">
        <f>IF(ISBLANK($B53),"",SUMIF('Chi tiết'!$A$3:$A$1000,'Báo cáo'!$B53,'Chi tiết'!$L$3:$L$1000))</f>
        <v/>
      </c>
      <c r="D53" s="40" t="str">
        <f>IF(ISBLANK($B53),"",SUMIF('Chi tiết'!$A$3:$A$1000,'Báo cáo'!$B53,'Chi tiết'!$M$3:$M$1000))</f>
        <v/>
      </c>
      <c r="E53" s="41" t="str">
        <f t="shared" si="6"/>
        <v/>
      </c>
      <c r="F53" s="40" t="str">
        <f>IF(ISBLANK($B53),"",COUNTIFS('Chi tiết'!$A$3:$A$1000,'Báo cáo'!B53,'Chi tiết'!$Q$3:$Q$1000,"Đi làm"))</f>
        <v/>
      </c>
      <c r="G53" s="40" t="str">
        <f t="shared" si="7"/>
        <v/>
      </c>
      <c r="H53" s="40" t="str">
        <f t="shared" si="8"/>
        <v/>
      </c>
      <c r="I53" s="40" t="str">
        <f>IF(ISBLANK($B53),"",COUNTIFS('Chi tiết'!$A$3:$A$1000,'Báo cáo'!$B53,'Chi tiết'!$R$3:$R$1000,"Trễ giờ"))</f>
        <v/>
      </c>
      <c r="J53" s="42" t="str">
        <f>IF(ISBLANK($B53),"",COUNTIFS('Chi tiết'!$A$3:$A$1000,'Báo cáo'!$B53,'Chi tiết'!$R$3:$R$1000,"Vắng"))</f>
        <v/>
      </c>
    </row>
    <row r="54" spans="2:10" x14ac:dyDescent="0.25">
      <c r="B54" s="44"/>
      <c r="C54" s="40" t="str">
        <f>IF(ISBLANK($B54),"",SUMIF('Chi tiết'!$A$3:$A$1000,'Báo cáo'!$B54,'Chi tiết'!$L$3:$L$1000))</f>
        <v/>
      </c>
      <c r="D54" s="40" t="str">
        <f>IF(ISBLANK($B54),"",SUMIF('Chi tiết'!$A$3:$A$1000,'Báo cáo'!$B54,'Chi tiết'!$M$3:$M$1000))</f>
        <v/>
      </c>
      <c r="E54" s="41" t="str">
        <f t="shared" si="6"/>
        <v/>
      </c>
      <c r="F54" s="40" t="str">
        <f>IF(ISBLANK($B54),"",COUNTIFS('Chi tiết'!$A$3:$A$1000,'Báo cáo'!B54,'Chi tiết'!$Q$3:$Q$1000,"Đi làm"))</f>
        <v/>
      </c>
      <c r="G54" s="40" t="str">
        <f t="shared" si="7"/>
        <v/>
      </c>
      <c r="H54" s="40" t="str">
        <f t="shared" si="8"/>
        <v/>
      </c>
      <c r="I54" s="40" t="str">
        <f>IF(ISBLANK($B54),"",COUNTIFS('Chi tiết'!$A$3:$A$1000,'Báo cáo'!$B54,'Chi tiết'!$R$3:$R$1000,"Trễ giờ"))</f>
        <v/>
      </c>
      <c r="J54" s="42" t="str">
        <f>IF(ISBLANK($B54),"",COUNTIFS('Chi tiết'!$A$3:$A$1000,'Báo cáo'!$B54,'Chi tiết'!$R$3:$R$1000,"Vắng"))</f>
        <v/>
      </c>
    </row>
    <row r="55" spans="2:10" x14ac:dyDescent="0.25">
      <c r="B55" s="44"/>
      <c r="C55" s="40" t="str">
        <f>IF(ISBLANK($B55),"",SUMIF('Chi tiết'!$A$3:$A$1000,'Báo cáo'!$B55,'Chi tiết'!$L$3:$L$1000))</f>
        <v/>
      </c>
      <c r="D55" s="40" t="str">
        <f>IF(ISBLANK($B55),"",SUMIF('Chi tiết'!$A$3:$A$1000,'Báo cáo'!$B55,'Chi tiết'!$M$3:$M$1000))</f>
        <v/>
      </c>
      <c r="E55" s="41" t="str">
        <f t="shared" si="6"/>
        <v/>
      </c>
      <c r="F55" s="40" t="str">
        <f>IF(ISBLANK($B55),"",COUNTIFS('Chi tiết'!$A$3:$A$1000,'Báo cáo'!B55,'Chi tiết'!$Q$3:$Q$1000,"Đi làm"))</f>
        <v/>
      </c>
      <c r="G55" s="40" t="str">
        <f t="shared" si="7"/>
        <v/>
      </c>
      <c r="H55" s="40" t="str">
        <f t="shared" si="8"/>
        <v/>
      </c>
      <c r="I55" s="40" t="str">
        <f>IF(ISBLANK($B55),"",COUNTIFS('Chi tiết'!$A$3:$A$1000,'Báo cáo'!$B55,'Chi tiết'!$R$3:$R$1000,"Trễ giờ"))</f>
        <v/>
      </c>
      <c r="J55" s="42" t="str">
        <f>IF(ISBLANK($B55),"",COUNTIFS('Chi tiết'!$A$3:$A$1000,'Báo cáo'!$B55,'Chi tiết'!$R$3:$R$1000,"Vắng"))</f>
        <v/>
      </c>
    </row>
    <row r="56" spans="2:10" x14ac:dyDescent="0.25">
      <c r="B56" s="44"/>
      <c r="C56" s="40" t="str">
        <f>IF(ISBLANK($B56),"",SUMIF('Chi tiết'!$A$3:$A$1000,'Báo cáo'!$B56,'Chi tiết'!$L$3:$L$1000))</f>
        <v/>
      </c>
      <c r="D56" s="40" t="str">
        <f>IF(ISBLANK($B56),"",SUMIF('Chi tiết'!$A$3:$A$1000,'Báo cáo'!$B56,'Chi tiết'!$M$3:$M$1000))</f>
        <v/>
      </c>
      <c r="E56" s="41" t="str">
        <f t="shared" si="6"/>
        <v/>
      </c>
      <c r="F56" s="40" t="str">
        <f>IF(ISBLANK($B56),"",COUNTIFS('Chi tiết'!$A$3:$A$1000,'Báo cáo'!B56,'Chi tiết'!$Q$3:$Q$1000,"Đi làm"))</f>
        <v/>
      </c>
      <c r="G56" s="40" t="str">
        <f t="shared" si="7"/>
        <v/>
      </c>
      <c r="H56" s="40" t="str">
        <f t="shared" si="8"/>
        <v/>
      </c>
      <c r="I56" s="40" t="str">
        <f>IF(ISBLANK($B56),"",COUNTIFS('Chi tiết'!$A$3:$A$1000,'Báo cáo'!$B56,'Chi tiết'!$R$3:$R$1000,"Trễ giờ"))</f>
        <v/>
      </c>
      <c r="J56" s="42" t="str">
        <f>IF(ISBLANK($B56),"",COUNTIFS('Chi tiết'!$A$3:$A$1000,'Báo cáo'!$B56,'Chi tiết'!$R$3:$R$1000,"Vắng"))</f>
        <v/>
      </c>
    </row>
    <row r="57" spans="2:10" x14ac:dyDescent="0.25">
      <c r="B57" s="44"/>
      <c r="C57" s="40" t="str">
        <f>IF(ISBLANK($B57),"",SUMIF('Chi tiết'!$A$3:$A$1000,'Báo cáo'!$B57,'Chi tiết'!$L$3:$L$1000))</f>
        <v/>
      </c>
      <c r="D57" s="40" t="str">
        <f>IF(ISBLANK($B57),"",SUMIF('Chi tiết'!$A$3:$A$1000,'Báo cáo'!$B57,'Chi tiết'!$M$3:$M$1000))</f>
        <v/>
      </c>
      <c r="E57" s="41" t="str">
        <f t="shared" si="6"/>
        <v/>
      </c>
      <c r="F57" s="40" t="str">
        <f>IF(ISBLANK($B57),"",COUNTIFS('Chi tiết'!$A$3:$A$1000,'Báo cáo'!B57,'Chi tiết'!$Q$3:$Q$1000,"Đi làm"))</f>
        <v/>
      </c>
      <c r="G57" s="40" t="str">
        <f t="shared" si="7"/>
        <v/>
      </c>
      <c r="H57" s="40" t="str">
        <f t="shared" si="8"/>
        <v/>
      </c>
      <c r="I57" s="40" t="str">
        <f>IF(ISBLANK($B57),"",COUNTIFS('Chi tiết'!$A$3:$A$1000,'Báo cáo'!$B57,'Chi tiết'!$R$3:$R$1000,"Trễ giờ"))</f>
        <v/>
      </c>
      <c r="J57" s="42" t="str">
        <f>IF(ISBLANK($B57),"",COUNTIFS('Chi tiết'!$A$3:$A$1000,'Báo cáo'!$B57,'Chi tiết'!$R$3:$R$1000,"Vắng"))</f>
        <v/>
      </c>
    </row>
    <row r="58" spans="2:10" x14ac:dyDescent="0.25">
      <c r="B58" s="44"/>
      <c r="C58" s="40" t="str">
        <f>IF(ISBLANK($B58),"",SUMIF('Chi tiết'!$A$3:$A$1000,'Báo cáo'!$B58,'Chi tiết'!$L$3:$L$1000))</f>
        <v/>
      </c>
      <c r="D58" s="40" t="str">
        <f>IF(ISBLANK($B58),"",SUMIF('Chi tiết'!$A$3:$A$1000,'Báo cáo'!$B58,'Chi tiết'!$M$3:$M$1000))</f>
        <v/>
      </c>
      <c r="E58" s="41" t="str">
        <f t="shared" si="6"/>
        <v/>
      </c>
      <c r="F58" s="40" t="str">
        <f>IF(ISBLANK($B58),"",COUNTIFS('Chi tiết'!$A$3:$A$1000,'Báo cáo'!B58,'Chi tiết'!$Q$3:$Q$1000,"Đi làm"))</f>
        <v/>
      </c>
      <c r="G58" s="40" t="str">
        <f t="shared" si="7"/>
        <v/>
      </c>
      <c r="H58" s="40" t="str">
        <f t="shared" si="8"/>
        <v/>
      </c>
      <c r="I58" s="40" t="str">
        <f>IF(ISBLANK($B58),"",COUNTIFS('Chi tiết'!$A$3:$A$1000,'Báo cáo'!$B58,'Chi tiết'!$R$3:$R$1000,"Trễ giờ"))</f>
        <v/>
      </c>
      <c r="J58" s="42" t="str">
        <f>IF(ISBLANK($B58),"",COUNTIFS('Chi tiết'!$A$3:$A$1000,'Báo cáo'!$B58,'Chi tiết'!$R$3:$R$1000,"Vắng"))</f>
        <v/>
      </c>
    </row>
    <row r="59" spans="2:10" x14ac:dyDescent="0.25">
      <c r="B59" s="44"/>
      <c r="C59" s="40" t="str">
        <f>IF(ISBLANK($B59),"",SUMIF('Chi tiết'!$A$3:$A$1000,'Báo cáo'!$B59,'Chi tiết'!$L$3:$L$1000))</f>
        <v/>
      </c>
      <c r="D59" s="40" t="str">
        <f>IF(ISBLANK($B59),"",SUMIF('Chi tiết'!$A$3:$A$1000,'Báo cáo'!$B59,'Chi tiết'!$M$3:$M$1000))</f>
        <v/>
      </c>
      <c r="E59" s="41" t="str">
        <f t="shared" si="6"/>
        <v/>
      </c>
      <c r="F59" s="40" t="str">
        <f>IF(ISBLANK($B59),"",COUNTIFS('Chi tiết'!$A$3:$A$1000,'Báo cáo'!B59,'Chi tiết'!$Q$3:$Q$1000,"Đi làm"))</f>
        <v/>
      </c>
      <c r="G59" s="40" t="str">
        <f t="shared" si="7"/>
        <v/>
      </c>
      <c r="H59" s="40" t="str">
        <f t="shared" si="8"/>
        <v/>
      </c>
      <c r="I59" s="40" t="str">
        <f>IF(ISBLANK($B59),"",COUNTIFS('Chi tiết'!$A$3:$A$1000,'Báo cáo'!$B59,'Chi tiết'!$R$3:$R$1000,"Trễ giờ"))</f>
        <v/>
      </c>
      <c r="J59" s="42" t="str">
        <f>IF(ISBLANK($B59),"",COUNTIFS('Chi tiết'!$A$3:$A$1000,'Báo cáo'!$B59,'Chi tiết'!$R$3:$R$1000,"Vắng"))</f>
        <v/>
      </c>
    </row>
    <row r="60" spans="2:10" x14ac:dyDescent="0.25">
      <c r="B60" s="44"/>
      <c r="C60" s="40" t="str">
        <f>IF(ISBLANK($B60),"",SUMIF('Chi tiết'!$A$3:$A$1000,'Báo cáo'!$B60,'Chi tiết'!$L$3:$L$1000))</f>
        <v/>
      </c>
      <c r="D60" s="40" t="str">
        <f>IF(ISBLANK($B60),"",SUMIF('Chi tiết'!$A$3:$A$1000,'Báo cáo'!$B60,'Chi tiết'!$M$3:$M$1000))</f>
        <v/>
      </c>
      <c r="E60" s="41" t="str">
        <f t="shared" si="6"/>
        <v/>
      </c>
      <c r="F60" s="40" t="str">
        <f>IF(ISBLANK($B60),"",COUNTIFS('Chi tiết'!$A$3:$A$1000,'Báo cáo'!B60,'Chi tiết'!$Q$3:$Q$1000,"Đi làm"))</f>
        <v/>
      </c>
      <c r="G60" s="40" t="str">
        <f t="shared" si="7"/>
        <v/>
      </c>
      <c r="H60" s="40" t="str">
        <f t="shared" si="8"/>
        <v/>
      </c>
      <c r="I60" s="40" t="str">
        <f>IF(ISBLANK($B60),"",COUNTIFS('Chi tiết'!$A$3:$A$1000,'Báo cáo'!$B60,'Chi tiết'!$R$3:$R$1000,"Trễ giờ"))</f>
        <v/>
      </c>
      <c r="J60" s="42" t="str">
        <f>IF(ISBLANK($B60),"",COUNTIFS('Chi tiết'!$A$3:$A$1000,'Báo cáo'!$B60,'Chi tiết'!$R$3:$R$1000,"Vắng"))</f>
        <v/>
      </c>
    </row>
    <row r="61" spans="2:10" x14ac:dyDescent="0.25">
      <c r="B61" s="44"/>
      <c r="C61" s="40" t="str">
        <f>IF(ISBLANK($B61),"",SUMIF('Chi tiết'!$A$3:$A$1000,'Báo cáo'!$B61,'Chi tiết'!$L$3:$L$1000))</f>
        <v/>
      </c>
      <c r="D61" s="40" t="str">
        <f>IF(ISBLANK($B61),"",SUMIF('Chi tiết'!$A$3:$A$1000,'Báo cáo'!$B61,'Chi tiết'!$M$3:$M$1000))</f>
        <v/>
      </c>
      <c r="E61" s="41" t="str">
        <f t="shared" si="6"/>
        <v/>
      </c>
      <c r="F61" s="40" t="str">
        <f>IF(ISBLANK($B61),"",COUNTIFS('Chi tiết'!$A$3:$A$1000,'Báo cáo'!B61,'Chi tiết'!$Q$3:$Q$1000,"Đi làm"))</f>
        <v/>
      </c>
      <c r="G61" s="40" t="str">
        <f t="shared" si="7"/>
        <v/>
      </c>
      <c r="H61" s="40" t="str">
        <f t="shared" si="8"/>
        <v/>
      </c>
      <c r="I61" s="40" t="str">
        <f>IF(ISBLANK($B61),"",COUNTIFS('Chi tiết'!$A$3:$A$1000,'Báo cáo'!$B61,'Chi tiết'!$R$3:$R$1000,"Trễ giờ"))</f>
        <v/>
      </c>
      <c r="J61" s="42" t="str">
        <f>IF(ISBLANK($B61),"",COUNTIFS('Chi tiết'!$A$3:$A$1000,'Báo cáo'!$B61,'Chi tiết'!$R$3:$R$1000,"Vắng"))</f>
        <v/>
      </c>
    </row>
    <row r="62" spans="2:10" x14ac:dyDescent="0.25">
      <c r="B62" s="44"/>
      <c r="C62" s="40" t="str">
        <f>IF(ISBLANK($B62),"",SUMIF('Chi tiết'!$A$3:$A$1000,'Báo cáo'!$B62,'Chi tiết'!$L$3:$L$1000))</f>
        <v/>
      </c>
      <c r="D62" s="40" t="str">
        <f>IF(ISBLANK($B62),"",SUMIF('Chi tiết'!$A$3:$A$1000,'Báo cáo'!$B62,'Chi tiết'!$M$3:$M$1000))</f>
        <v/>
      </c>
      <c r="E62" s="41" t="str">
        <f t="shared" si="6"/>
        <v/>
      </c>
      <c r="F62" s="40" t="str">
        <f>IF(ISBLANK($B62),"",COUNTIFS('Chi tiết'!$A$3:$A$1000,'Báo cáo'!B62,'Chi tiết'!$Q$3:$Q$1000,"Đi làm"))</f>
        <v/>
      </c>
      <c r="G62" s="40" t="str">
        <f t="shared" si="7"/>
        <v/>
      </c>
      <c r="H62" s="40" t="str">
        <f t="shared" si="8"/>
        <v/>
      </c>
      <c r="I62" s="40" t="str">
        <f>IF(ISBLANK($B62),"",COUNTIFS('Chi tiết'!$A$3:$A$1000,'Báo cáo'!$B62,'Chi tiết'!$R$3:$R$1000,"Trễ giờ"))</f>
        <v/>
      </c>
      <c r="J62" s="42" t="str">
        <f>IF(ISBLANK($B62),"",COUNTIFS('Chi tiết'!$A$3:$A$1000,'Báo cáo'!$B62,'Chi tiết'!$R$3:$R$1000,"Vắng"))</f>
        <v/>
      </c>
    </row>
    <row r="63" spans="2:10" x14ac:dyDescent="0.25">
      <c r="B63" s="44"/>
      <c r="C63" s="40" t="str">
        <f>IF(ISBLANK($B63),"",SUMIF('Chi tiết'!$A$3:$A$1000,'Báo cáo'!$B63,'Chi tiết'!$L$3:$L$1000))</f>
        <v/>
      </c>
      <c r="D63" s="40" t="str">
        <f>IF(ISBLANK($B63),"",SUMIF('Chi tiết'!$A$3:$A$1000,'Báo cáo'!$B63,'Chi tiết'!$M$3:$M$1000))</f>
        <v/>
      </c>
      <c r="E63" s="41" t="str">
        <f t="shared" si="6"/>
        <v/>
      </c>
      <c r="F63" s="40" t="str">
        <f>IF(ISBLANK($B63),"",COUNTIFS('Chi tiết'!$A$3:$A$1000,'Báo cáo'!B63,'Chi tiết'!$Q$3:$Q$1000,"Đi làm"))</f>
        <v/>
      </c>
      <c r="G63" s="40" t="str">
        <f t="shared" si="7"/>
        <v/>
      </c>
      <c r="H63" s="40" t="str">
        <f t="shared" si="8"/>
        <v/>
      </c>
      <c r="I63" s="40" t="str">
        <f>IF(ISBLANK($B63),"",COUNTIFS('Chi tiết'!$A$3:$A$1000,'Báo cáo'!$B63,'Chi tiết'!$R$3:$R$1000,"Trễ giờ"))</f>
        <v/>
      </c>
      <c r="J63" s="42" t="str">
        <f>IF(ISBLANK($B63),"",COUNTIFS('Chi tiết'!$A$3:$A$1000,'Báo cáo'!$B63,'Chi tiết'!$R$3:$R$1000,"Vắng"))</f>
        <v/>
      </c>
    </row>
    <row r="64" spans="2:10" x14ac:dyDescent="0.25">
      <c r="B64" s="44"/>
      <c r="C64" s="40" t="str">
        <f>IF(ISBLANK($B64),"",SUMIF('Chi tiết'!$A$3:$A$1000,'Báo cáo'!$B64,'Chi tiết'!$L$3:$L$1000))</f>
        <v/>
      </c>
      <c r="D64" s="40" t="str">
        <f>IF(ISBLANK($B64),"",SUMIF('Chi tiết'!$A$3:$A$1000,'Báo cáo'!$B64,'Chi tiết'!$M$3:$M$1000))</f>
        <v/>
      </c>
      <c r="E64" s="41" t="str">
        <f t="shared" si="6"/>
        <v/>
      </c>
      <c r="F64" s="40" t="str">
        <f>IF(ISBLANK($B64),"",COUNTIFS('Chi tiết'!$A$3:$A$1000,'Báo cáo'!B64,'Chi tiết'!$Q$3:$Q$1000,"Đi làm"))</f>
        <v/>
      </c>
      <c r="G64" s="40" t="str">
        <f t="shared" si="7"/>
        <v/>
      </c>
      <c r="H64" s="40" t="str">
        <f t="shared" si="8"/>
        <v/>
      </c>
      <c r="I64" s="40" t="str">
        <f>IF(ISBLANK($B64),"",COUNTIFS('Chi tiết'!$A$3:$A$1000,'Báo cáo'!$B64,'Chi tiết'!$R$3:$R$1000,"Trễ giờ"))</f>
        <v/>
      </c>
      <c r="J64" s="42" t="str">
        <f>IF(ISBLANK($B64),"",COUNTIFS('Chi tiết'!$A$3:$A$1000,'Báo cáo'!$B64,'Chi tiết'!$R$3:$R$1000,"Vắng"))</f>
        <v/>
      </c>
    </row>
    <row r="65" spans="2:10" x14ac:dyDescent="0.25">
      <c r="B65" s="44"/>
      <c r="C65" s="40" t="str">
        <f>IF(ISBLANK($B65),"",SUMIF('Chi tiết'!$A$3:$A$1000,'Báo cáo'!$B65,'Chi tiết'!$L$3:$L$1000))</f>
        <v/>
      </c>
      <c r="D65" s="40" t="str">
        <f>IF(ISBLANK($B65),"",SUMIF('Chi tiết'!$A$3:$A$1000,'Báo cáo'!$B65,'Chi tiết'!$M$3:$M$1000))</f>
        <v/>
      </c>
      <c r="E65" s="41" t="str">
        <f t="shared" si="6"/>
        <v/>
      </c>
      <c r="F65" s="40" t="str">
        <f>IF(ISBLANK($B65),"",COUNTIFS('Chi tiết'!$A$3:$A$1000,'Báo cáo'!B65,'Chi tiết'!$Q$3:$Q$1000,"Đi làm"))</f>
        <v/>
      </c>
      <c r="G65" s="40" t="str">
        <f t="shared" si="7"/>
        <v/>
      </c>
      <c r="H65" s="40" t="str">
        <f t="shared" si="8"/>
        <v/>
      </c>
      <c r="I65" s="40" t="str">
        <f>IF(ISBLANK($B65),"",COUNTIFS('Chi tiết'!$A$3:$A$1000,'Báo cáo'!$B65,'Chi tiết'!$R$3:$R$1000,"Trễ giờ"))</f>
        <v/>
      </c>
      <c r="J65" s="42" t="str">
        <f>IF(ISBLANK($B65),"",COUNTIFS('Chi tiết'!$A$3:$A$1000,'Báo cáo'!$B65,'Chi tiết'!$R$3:$R$1000,"Vắng"))</f>
        <v/>
      </c>
    </row>
    <row r="66" spans="2:10" x14ac:dyDescent="0.25">
      <c r="B66" s="44"/>
      <c r="C66" s="40" t="str">
        <f>IF(ISBLANK($B66),"",SUMIF('Chi tiết'!$A$3:$A$1000,'Báo cáo'!$B66,'Chi tiết'!$L$3:$L$1000))</f>
        <v/>
      </c>
      <c r="D66" s="40" t="str">
        <f>IF(ISBLANK($B66),"",SUMIF('Chi tiết'!$A$3:$A$1000,'Báo cáo'!$B66,'Chi tiết'!$M$3:$M$1000))</f>
        <v/>
      </c>
      <c r="E66" s="41" t="str">
        <f t="shared" si="6"/>
        <v/>
      </c>
      <c r="F66" s="40" t="str">
        <f>IF(ISBLANK($B66),"",COUNTIFS('Chi tiết'!$A$3:$A$1000,'Báo cáo'!B66,'Chi tiết'!$Q$3:$Q$1000,"Đi làm"))</f>
        <v/>
      </c>
      <c r="G66" s="40" t="str">
        <f t="shared" si="7"/>
        <v/>
      </c>
      <c r="H66" s="40" t="str">
        <f t="shared" si="8"/>
        <v/>
      </c>
      <c r="I66" s="40" t="str">
        <f>IF(ISBLANK($B66),"",COUNTIFS('Chi tiết'!$A$3:$A$1000,'Báo cáo'!$B66,'Chi tiết'!$R$3:$R$1000,"Trễ giờ"))</f>
        <v/>
      </c>
      <c r="J66" s="42" t="str">
        <f>IF(ISBLANK($B66),"",COUNTIFS('Chi tiết'!$A$3:$A$1000,'Báo cáo'!$B66,'Chi tiết'!$R$3:$R$1000,"Vắng"))</f>
        <v/>
      </c>
    </row>
    <row r="67" spans="2:10" x14ac:dyDescent="0.25">
      <c r="B67" s="44"/>
      <c r="C67" s="40" t="str">
        <f>IF(ISBLANK($B67),"",SUMIF('Chi tiết'!$A$3:$A$1000,'Báo cáo'!$B67,'Chi tiết'!$L$3:$L$1000))</f>
        <v/>
      </c>
      <c r="D67" s="40" t="str">
        <f>IF(ISBLANK($B67),"",SUMIF('Chi tiết'!$A$3:$A$1000,'Báo cáo'!$B67,'Chi tiết'!$M$3:$M$1000))</f>
        <v/>
      </c>
      <c r="E67" s="41" t="str">
        <f t="shared" si="6"/>
        <v/>
      </c>
      <c r="F67" s="40" t="str">
        <f>IF(ISBLANK($B67),"",COUNTIFS('Chi tiết'!$A$3:$A$1000,'Báo cáo'!B67,'Chi tiết'!$Q$3:$Q$1000,"Đi làm"))</f>
        <v/>
      </c>
      <c r="G67" s="40" t="str">
        <f t="shared" si="7"/>
        <v/>
      </c>
      <c r="H67" s="40" t="str">
        <f t="shared" si="8"/>
        <v/>
      </c>
      <c r="I67" s="40" t="str">
        <f>IF(ISBLANK($B67),"",COUNTIFS('Chi tiết'!$A$3:$A$1000,'Báo cáo'!$B67,'Chi tiết'!$R$3:$R$1000,"Trễ giờ"))</f>
        <v/>
      </c>
      <c r="J67" s="42" t="str">
        <f>IF(ISBLANK($B67),"",COUNTIFS('Chi tiết'!$A$3:$A$1000,'Báo cáo'!$B67,'Chi tiết'!$R$3:$R$1000,"Vắng"))</f>
        <v/>
      </c>
    </row>
    <row r="68" spans="2:10" x14ac:dyDescent="0.25">
      <c r="B68" s="44"/>
      <c r="C68" s="40" t="str">
        <f>IF(ISBLANK($B68),"",SUMIF('Chi tiết'!$A$3:$A$1000,'Báo cáo'!$B68,'Chi tiết'!$L$3:$L$1000))</f>
        <v/>
      </c>
      <c r="D68" s="40" t="str">
        <f>IF(ISBLANK($B68),"",SUMIF('Chi tiết'!$A$3:$A$1000,'Báo cáo'!$B68,'Chi tiết'!$M$3:$M$1000))</f>
        <v/>
      </c>
      <c r="E68" s="41" t="str">
        <f t="shared" si="6"/>
        <v/>
      </c>
      <c r="F68" s="40" t="str">
        <f>IF(ISBLANK($B68),"",COUNTIFS('Chi tiết'!$A$3:$A$1000,'Báo cáo'!B68,'Chi tiết'!$Q$3:$Q$1000,"Đi làm"))</f>
        <v/>
      </c>
      <c r="G68" s="40" t="str">
        <f t="shared" si="7"/>
        <v/>
      </c>
      <c r="H68" s="40" t="str">
        <f t="shared" si="8"/>
        <v/>
      </c>
      <c r="I68" s="40" t="str">
        <f>IF(ISBLANK($B68),"",COUNTIFS('Chi tiết'!$A$3:$A$1000,'Báo cáo'!$B68,'Chi tiết'!$R$3:$R$1000,"Trễ giờ"))</f>
        <v/>
      </c>
      <c r="J68" s="42" t="str">
        <f>IF(ISBLANK($B68),"",COUNTIFS('Chi tiết'!$A$3:$A$1000,'Báo cáo'!$B68,'Chi tiết'!$R$3:$R$1000,"Vắng"))</f>
        <v/>
      </c>
    </row>
    <row r="69" spans="2:10" x14ac:dyDescent="0.25">
      <c r="B69" s="44"/>
      <c r="C69" s="40" t="str">
        <f>IF(ISBLANK($B69),"",SUMIF('Chi tiết'!$A$3:$A$1000,'Báo cáo'!$B69,'Chi tiết'!$L$3:$L$1000))</f>
        <v/>
      </c>
      <c r="D69" s="40" t="str">
        <f>IF(ISBLANK($B69),"",SUMIF('Chi tiết'!$A$3:$A$1000,'Báo cáo'!$B69,'Chi tiết'!$M$3:$M$1000))</f>
        <v/>
      </c>
      <c r="E69" s="41" t="str">
        <f t="shared" si="6"/>
        <v/>
      </c>
      <c r="F69" s="40" t="str">
        <f>IF(ISBLANK($B69),"",COUNTIFS('Chi tiết'!$A$3:$A$1000,'Báo cáo'!B69,'Chi tiết'!$Q$3:$Q$1000,"Đi làm"))</f>
        <v/>
      </c>
      <c r="G69" s="40" t="str">
        <f t="shared" si="7"/>
        <v/>
      </c>
      <c r="H69" s="40" t="str">
        <f t="shared" si="8"/>
        <v/>
      </c>
      <c r="I69" s="40" t="str">
        <f>IF(ISBLANK($B69),"",COUNTIFS('Chi tiết'!$A$3:$A$1000,'Báo cáo'!$B69,'Chi tiết'!$R$3:$R$1000,"Trễ giờ"))</f>
        <v/>
      </c>
      <c r="J69" s="42" t="str">
        <f>IF(ISBLANK($B69),"",COUNTIFS('Chi tiết'!$A$3:$A$1000,'Báo cáo'!$B69,'Chi tiết'!$R$3:$R$1000,"Vắng"))</f>
        <v/>
      </c>
    </row>
    <row r="70" spans="2:10" x14ac:dyDescent="0.25">
      <c r="B70" s="44"/>
      <c r="C70" s="40" t="str">
        <f>IF(ISBLANK($B70),"",SUMIF('Chi tiết'!$A$3:$A$1000,'Báo cáo'!$B70,'Chi tiết'!$L$3:$L$1000))</f>
        <v/>
      </c>
      <c r="D70" s="40" t="str">
        <f>IF(ISBLANK($B70),"",SUMIF('Chi tiết'!$A$3:$A$1000,'Báo cáo'!$B70,'Chi tiết'!$M$3:$M$1000))</f>
        <v/>
      </c>
      <c r="E70" s="41" t="str">
        <f t="shared" si="6"/>
        <v/>
      </c>
      <c r="F70" s="40" t="str">
        <f>IF(ISBLANK($B70),"",COUNTIFS('Chi tiết'!$A$3:$A$1000,'Báo cáo'!B70,'Chi tiết'!$Q$3:$Q$1000,"Đi làm"))</f>
        <v/>
      </c>
      <c r="G70" s="40" t="str">
        <f t="shared" si="7"/>
        <v/>
      </c>
      <c r="H70" s="40" t="str">
        <f t="shared" si="8"/>
        <v/>
      </c>
      <c r="I70" s="40" t="str">
        <f>IF(ISBLANK($B70),"",COUNTIFS('Chi tiết'!$A$3:$A$1000,'Báo cáo'!$B70,'Chi tiết'!$R$3:$R$1000,"Trễ giờ"))</f>
        <v/>
      </c>
      <c r="J70" s="42" t="str">
        <f>IF(ISBLANK($B70),"",COUNTIFS('Chi tiết'!$A$3:$A$1000,'Báo cáo'!$B70,'Chi tiết'!$R$3:$R$1000,"Vắng"))</f>
        <v/>
      </c>
    </row>
    <row r="71" spans="2:10" x14ac:dyDescent="0.25">
      <c r="B71" s="44"/>
      <c r="C71" s="40" t="str">
        <f>IF(ISBLANK($B71),"",SUMIF('Chi tiết'!$A$3:$A$1000,'Báo cáo'!$B71,'Chi tiết'!$L$3:$L$1000))</f>
        <v/>
      </c>
      <c r="D71" s="40" t="str">
        <f>IF(ISBLANK($B71),"",SUMIF('Chi tiết'!$A$3:$A$1000,'Báo cáo'!$B71,'Chi tiết'!$M$3:$M$1000))</f>
        <v/>
      </c>
      <c r="E71" s="41" t="str">
        <f t="shared" si="6"/>
        <v/>
      </c>
      <c r="F71" s="40" t="str">
        <f>IF(ISBLANK($B71),"",COUNTIFS('Chi tiết'!$A$3:$A$1000,'Báo cáo'!B71,'Chi tiết'!$Q$3:$Q$1000,"Đi làm"))</f>
        <v/>
      </c>
      <c r="G71" s="40" t="str">
        <f t="shared" si="7"/>
        <v/>
      </c>
      <c r="H71" s="40" t="str">
        <f t="shared" si="8"/>
        <v/>
      </c>
      <c r="I71" s="40" t="str">
        <f>IF(ISBLANK($B71),"",COUNTIFS('Chi tiết'!$A$3:$A$1000,'Báo cáo'!$B71,'Chi tiết'!$R$3:$R$1000,"Trễ giờ"))</f>
        <v/>
      </c>
      <c r="J71" s="42" t="str">
        <f>IF(ISBLANK($B71),"",COUNTIFS('Chi tiết'!$A$3:$A$1000,'Báo cáo'!$B71,'Chi tiết'!$R$3:$R$1000,"Vắng"))</f>
        <v/>
      </c>
    </row>
    <row r="72" spans="2:10" x14ac:dyDescent="0.25">
      <c r="B72" s="44"/>
      <c r="C72" s="40" t="str">
        <f>IF(ISBLANK($B72),"",SUMIF('Chi tiết'!$A$3:$A$1000,'Báo cáo'!$B72,'Chi tiết'!$L$3:$L$1000))</f>
        <v/>
      </c>
      <c r="D72" s="40" t="str">
        <f>IF(ISBLANK($B72),"",SUMIF('Chi tiết'!$A$3:$A$1000,'Báo cáo'!$B72,'Chi tiết'!$M$3:$M$1000))</f>
        <v/>
      </c>
      <c r="E72" s="41" t="str">
        <f t="shared" si="6"/>
        <v/>
      </c>
      <c r="F72" s="40" t="str">
        <f>IF(ISBLANK($B72),"",COUNTIFS('Chi tiết'!$A$3:$A$1000,'Báo cáo'!B72,'Chi tiết'!$Q$3:$Q$1000,"Đi làm"))</f>
        <v/>
      </c>
      <c r="G72" s="40" t="str">
        <f t="shared" si="7"/>
        <v/>
      </c>
      <c r="H72" s="40" t="str">
        <f t="shared" si="8"/>
        <v/>
      </c>
      <c r="I72" s="40" t="str">
        <f>IF(ISBLANK($B72),"",COUNTIFS('Chi tiết'!$A$3:$A$1000,'Báo cáo'!$B72,'Chi tiết'!$R$3:$R$1000,"Trễ giờ"))</f>
        <v/>
      </c>
      <c r="J72" s="42" t="str">
        <f>IF(ISBLANK($B72),"",COUNTIFS('Chi tiết'!$A$3:$A$1000,'Báo cáo'!$B72,'Chi tiết'!$R$3:$R$1000,"Vắng"))</f>
        <v/>
      </c>
    </row>
    <row r="73" spans="2:10" x14ac:dyDescent="0.25">
      <c r="B73" s="44"/>
      <c r="C73" s="40" t="str">
        <f>IF(ISBLANK($B73),"",SUMIF('Chi tiết'!$A$3:$A$1000,'Báo cáo'!$B73,'Chi tiết'!$L$3:$L$1000))</f>
        <v/>
      </c>
      <c r="D73" s="40" t="str">
        <f>IF(ISBLANK($B73),"",SUMIF('Chi tiết'!$A$3:$A$1000,'Báo cáo'!$B73,'Chi tiết'!$M$3:$M$1000))</f>
        <v/>
      </c>
      <c r="E73" s="41" t="str">
        <f t="shared" si="6"/>
        <v/>
      </c>
      <c r="F73" s="40" t="str">
        <f>IF(ISBLANK($B73),"",COUNTIFS('Chi tiết'!$A$3:$A$1000,'Báo cáo'!B73,'Chi tiết'!$Q$3:$Q$1000,"Đi làm"))</f>
        <v/>
      </c>
      <c r="G73" s="40" t="str">
        <f t="shared" si="7"/>
        <v/>
      </c>
      <c r="H73" s="40" t="str">
        <f t="shared" si="8"/>
        <v/>
      </c>
      <c r="I73" s="40" t="str">
        <f>IF(ISBLANK($B73),"",COUNTIFS('Chi tiết'!$A$3:$A$1000,'Báo cáo'!$B73,'Chi tiết'!$R$3:$R$1000,"Trễ giờ"))</f>
        <v/>
      </c>
      <c r="J73" s="42" t="str">
        <f>IF(ISBLANK($B73),"",COUNTIFS('Chi tiết'!$A$3:$A$1000,'Báo cáo'!$B73,'Chi tiết'!$R$3:$R$1000,"Vắng"))</f>
        <v/>
      </c>
    </row>
    <row r="74" spans="2:10" x14ac:dyDescent="0.25">
      <c r="B74" s="44"/>
      <c r="C74" s="40" t="str">
        <f>IF(ISBLANK($B74),"",SUMIF('Chi tiết'!$A$3:$A$1000,'Báo cáo'!$B74,'Chi tiết'!$L$3:$L$1000))</f>
        <v/>
      </c>
      <c r="D74" s="40" t="str">
        <f>IF(ISBLANK($B74),"",SUMIF('Chi tiết'!$A$3:$A$1000,'Báo cáo'!$B74,'Chi tiết'!$M$3:$M$1000))</f>
        <v/>
      </c>
      <c r="E74" s="41" t="str">
        <f t="shared" si="6"/>
        <v/>
      </c>
      <c r="F74" s="40" t="str">
        <f>IF(ISBLANK($B74),"",COUNTIFS('Chi tiết'!$A$3:$A$1000,'Báo cáo'!B74,'Chi tiết'!$Q$3:$Q$1000,"Đi làm"))</f>
        <v/>
      </c>
      <c r="G74" s="40" t="str">
        <f t="shared" si="7"/>
        <v/>
      </c>
      <c r="H74" s="40" t="str">
        <f t="shared" si="8"/>
        <v/>
      </c>
      <c r="I74" s="40" t="str">
        <f>IF(ISBLANK($B74),"",COUNTIFS('Chi tiết'!$A$3:$A$1000,'Báo cáo'!$B74,'Chi tiết'!$R$3:$R$1000,"Trễ giờ"))</f>
        <v/>
      </c>
      <c r="J74" s="42" t="str">
        <f>IF(ISBLANK($B74),"",COUNTIFS('Chi tiết'!$A$3:$A$1000,'Báo cáo'!$B74,'Chi tiết'!$R$3:$R$1000,"Vắng"))</f>
        <v/>
      </c>
    </row>
    <row r="75" spans="2:10" x14ac:dyDescent="0.25">
      <c r="B75" s="44"/>
      <c r="C75" s="40" t="str">
        <f>IF(ISBLANK($B75),"",SUMIF('Chi tiết'!$A$3:$A$1000,'Báo cáo'!$B75,'Chi tiết'!$L$3:$L$1000))</f>
        <v/>
      </c>
      <c r="D75" s="40" t="str">
        <f>IF(ISBLANK($B75),"",SUMIF('Chi tiết'!$A$3:$A$1000,'Báo cáo'!$B75,'Chi tiết'!$M$3:$M$1000))</f>
        <v/>
      </c>
      <c r="E75" s="41" t="str">
        <f t="shared" si="6"/>
        <v/>
      </c>
      <c r="F75" s="40" t="str">
        <f>IF(ISBLANK($B75),"",COUNTIFS('Chi tiết'!$A$3:$A$1000,'Báo cáo'!B75,'Chi tiết'!$Q$3:$Q$1000,"Đi làm"))</f>
        <v/>
      </c>
      <c r="G75" s="40" t="str">
        <f t="shared" si="7"/>
        <v/>
      </c>
      <c r="H75" s="40" t="str">
        <f t="shared" si="8"/>
        <v/>
      </c>
      <c r="I75" s="40" t="str">
        <f>IF(ISBLANK($B75),"",COUNTIFS('Chi tiết'!$A$3:$A$1000,'Báo cáo'!$B75,'Chi tiết'!$R$3:$R$1000,"Trễ giờ"))</f>
        <v/>
      </c>
      <c r="J75" s="42" t="str">
        <f>IF(ISBLANK($B75),"",COUNTIFS('Chi tiết'!$A$3:$A$1000,'Báo cáo'!$B75,'Chi tiết'!$R$3:$R$1000,"Vắng"))</f>
        <v/>
      </c>
    </row>
    <row r="76" spans="2:10" x14ac:dyDescent="0.25">
      <c r="B76" s="44"/>
      <c r="C76" s="40" t="str">
        <f>IF(ISBLANK($B76),"",SUMIF('Chi tiết'!$A$3:$A$1000,'Báo cáo'!$B76,'Chi tiết'!$L$3:$L$1000))</f>
        <v/>
      </c>
      <c r="D76" s="40" t="str">
        <f>IF(ISBLANK($B76),"",SUMIF('Chi tiết'!$A$3:$A$1000,'Báo cáo'!$B76,'Chi tiết'!$M$3:$M$1000))</f>
        <v/>
      </c>
      <c r="E76" s="41" t="str">
        <f t="shared" si="6"/>
        <v/>
      </c>
      <c r="F76" s="40" t="str">
        <f>IF(ISBLANK($B76),"",COUNTIFS('Chi tiết'!$A$3:$A$1000,'Báo cáo'!B76,'Chi tiết'!$Q$3:$Q$1000,"Đi làm"))</f>
        <v/>
      </c>
      <c r="G76" s="40" t="str">
        <f t="shared" si="7"/>
        <v/>
      </c>
      <c r="H76" s="40" t="str">
        <f t="shared" si="8"/>
        <v/>
      </c>
      <c r="I76" s="40" t="str">
        <f>IF(ISBLANK($B76),"",COUNTIFS('Chi tiết'!$A$3:$A$1000,'Báo cáo'!$B76,'Chi tiết'!$R$3:$R$1000,"Trễ giờ"))</f>
        <v/>
      </c>
      <c r="J76" s="42" t="str">
        <f>IF(ISBLANK($B76),"",COUNTIFS('Chi tiết'!$A$3:$A$1000,'Báo cáo'!$B76,'Chi tiết'!$R$3:$R$1000,"Vắng"))</f>
        <v/>
      </c>
    </row>
    <row r="77" spans="2:10" x14ac:dyDescent="0.25">
      <c r="B77" s="44"/>
      <c r="C77" s="40" t="str">
        <f>IF(ISBLANK($B77),"",SUMIF('Chi tiết'!$A$3:$A$1000,'Báo cáo'!$B77,'Chi tiết'!$L$3:$L$1000))</f>
        <v/>
      </c>
      <c r="D77" s="40" t="str">
        <f>IF(ISBLANK($B77),"",SUMIF('Chi tiết'!$A$3:$A$1000,'Báo cáo'!$B77,'Chi tiết'!$M$3:$M$1000))</f>
        <v/>
      </c>
      <c r="E77" s="41" t="str">
        <f t="shared" si="6"/>
        <v/>
      </c>
      <c r="F77" s="40" t="str">
        <f>IF(ISBLANK($B77),"",COUNTIFS('Chi tiết'!$A$3:$A$1000,'Báo cáo'!B77,'Chi tiết'!$Q$3:$Q$1000,"Đi làm"))</f>
        <v/>
      </c>
      <c r="G77" s="40" t="str">
        <f t="shared" si="7"/>
        <v/>
      </c>
      <c r="H77" s="40" t="str">
        <f t="shared" si="8"/>
        <v/>
      </c>
      <c r="I77" s="40" t="str">
        <f>IF(ISBLANK($B77),"",COUNTIFS('Chi tiết'!$A$3:$A$1000,'Báo cáo'!$B77,'Chi tiết'!$R$3:$R$1000,"Trễ giờ"))</f>
        <v/>
      </c>
      <c r="J77" s="42" t="str">
        <f>IF(ISBLANK($B77),"",COUNTIFS('Chi tiết'!$A$3:$A$1000,'Báo cáo'!$B77,'Chi tiết'!$R$3:$R$1000,"Vắng"))</f>
        <v/>
      </c>
    </row>
    <row r="78" spans="2:10" x14ac:dyDescent="0.25">
      <c r="B78" s="44"/>
      <c r="C78" s="40" t="str">
        <f>IF(ISBLANK($B78),"",SUMIF('Chi tiết'!$A$3:$A$1000,'Báo cáo'!$B78,'Chi tiết'!$L$3:$L$1000))</f>
        <v/>
      </c>
      <c r="D78" s="40" t="str">
        <f>IF(ISBLANK($B78),"",SUMIF('Chi tiết'!$A$3:$A$1000,'Báo cáo'!$B78,'Chi tiết'!$M$3:$M$1000))</f>
        <v/>
      </c>
      <c r="E78" s="41" t="str">
        <f t="shared" ref="E78:E100" si="9">IF(ISBLANK($B78),"",D78/C78)</f>
        <v/>
      </c>
      <c r="F78" s="40" t="str">
        <f>IF(ISBLANK($B78),"",COUNTIFS('Chi tiết'!$A$3:$A$1000,'Báo cáo'!B78,'Chi tiết'!$Q$3:$Q$1000,"Đi làm"))</f>
        <v/>
      </c>
      <c r="G78" s="40" t="str">
        <f t="shared" ref="G78:G100" si="10">IF(ISBLANK($B78),"",ROUND(D78/F78,0))</f>
        <v/>
      </c>
      <c r="H78" s="40" t="str">
        <f t="shared" ref="H78:H100" si="11">IF(ISBLANK($B78),"",F78-I78)</f>
        <v/>
      </c>
      <c r="I78" s="40" t="str">
        <f>IF(ISBLANK($B78),"",COUNTIFS('Chi tiết'!$A$3:$A$1000,'Báo cáo'!$B78,'Chi tiết'!$R$3:$R$1000,"Trễ giờ"))</f>
        <v/>
      </c>
      <c r="J78" s="42" t="str">
        <f>IF(ISBLANK($B78),"",COUNTIFS('Chi tiết'!$A$3:$A$1000,'Báo cáo'!$B78,'Chi tiết'!$R$3:$R$1000,"Vắng"))</f>
        <v/>
      </c>
    </row>
    <row r="79" spans="2:10" x14ac:dyDescent="0.25">
      <c r="B79" s="44"/>
      <c r="C79" s="40" t="str">
        <f>IF(ISBLANK($B79),"",SUMIF('Chi tiết'!$A$3:$A$1000,'Báo cáo'!$B79,'Chi tiết'!$L$3:$L$1000))</f>
        <v/>
      </c>
      <c r="D79" s="40" t="str">
        <f>IF(ISBLANK($B79),"",SUMIF('Chi tiết'!$A$3:$A$1000,'Báo cáo'!$B79,'Chi tiết'!$M$3:$M$1000))</f>
        <v/>
      </c>
      <c r="E79" s="41" t="str">
        <f t="shared" si="9"/>
        <v/>
      </c>
      <c r="F79" s="40" t="str">
        <f>IF(ISBLANK($B79),"",COUNTIFS('Chi tiết'!$A$3:$A$1000,'Báo cáo'!B79,'Chi tiết'!$Q$3:$Q$1000,"Đi làm"))</f>
        <v/>
      </c>
      <c r="G79" s="40" t="str">
        <f t="shared" si="10"/>
        <v/>
      </c>
      <c r="H79" s="40" t="str">
        <f t="shared" si="11"/>
        <v/>
      </c>
      <c r="I79" s="40" t="str">
        <f>IF(ISBLANK($B79),"",COUNTIFS('Chi tiết'!$A$3:$A$1000,'Báo cáo'!$B79,'Chi tiết'!$R$3:$R$1000,"Trễ giờ"))</f>
        <v/>
      </c>
      <c r="J79" s="42" t="str">
        <f>IF(ISBLANK($B79),"",COUNTIFS('Chi tiết'!$A$3:$A$1000,'Báo cáo'!$B79,'Chi tiết'!$R$3:$R$1000,"Vắng"))</f>
        <v/>
      </c>
    </row>
    <row r="80" spans="2:10" x14ac:dyDescent="0.25">
      <c r="B80" s="44"/>
      <c r="C80" s="40" t="str">
        <f>IF(ISBLANK($B80),"",SUMIF('Chi tiết'!$A$3:$A$1000,'Báo cáo'!$B80,'Chi tiết'!$L$3:$L$1000))</f>
        <v/>
      </c>
      <c r="D80" s="40" t="str">
        <f>IF(ISBLANK($B80),"",SUMIF('Chi tiết'!$A$3:$A$1000,'Báo cáo'!$B80,'Chi tiết'!$M$3:$M$1000))</f>
        <v/>
      </c>
      <c r="E80" s="41" t="str">
        <f t="shared" si="9"/>
        <v/>
      </c>
      <c r="F80" s="40" t="str">
        <f>IF(ISBLANK($B80),"",COUNTIFS('Chi tiết'!$A$3:$A$1000,'Báo cáo'!B80,'Chi tiết'!$Q$3:$Q$1000,"Đi làm"))</f>
        <v/>
      </c>
      <c r="G80" s="40" t="str">
        <f t="shared" si="10"/>
        <v/>
      </c>
      <c r="H80" s="40" t="str">
        <f t="shared" si="11"/>
        <v/>
      </c>
      <c r="I80" s="40" t="str">
        <f>IF(ISBLANK($B80),"",COUNTIFS('Chi tiết'!$A$3:$A$1000,'Báo cáo'!$B80,'Chi tiết'!$R$3:$R$1000,"Trễ giờ"))</f>
        <v/>
      </c>
      <c r="J80" s="42" t="str">
        <f>IF(ISBLANK($B80),"",COUNTIFS('Chi tiết'!$A$3:$A$1000,'Báo cáo'!$B80,'Chi tiết'!$R$3:$R$1000,"Vắng"))</f>
        <v/>
      </c>
    </row>
    <row r="81" spans="2:10" x14ac:dyDescent="0.25">
      <c r="B81" s="44"/>
      <c r="C81" s="40" t="str">
        <f>IF(ISBLANK($B81),"",SUMIF('Chi tiết'!$A$3:$A$1000,'Báo cáo'!$B81,'Chi tiết'!$L$3:$L$1000))</f>
        <v/>
      </c>
      <c r="D81" s="40" t="str">
        <f>IF(ISBLANK($B81),"",SUMIF('Chi tiết'!$A$3:$A$1000,'Báo cáo'!$B81,'Chi tiết'!$M$3:$M$1000))</f>
        <v/>
      </c>
      <c r="E81" s="41" t="str">
        <f t="shared" si="9"/>
        <v/>
      </c>
      <c r="F81" s="40" t="str">
        <f>IF(ISBLANK($B81),"",COUNTIFS('Chi tiết'!$A$3:$A$1000,'Báo cáo'!B81,'Chi tiết'!$Q$3:$Q$1000,"Đi làm"))</f>
        <v/>
      </c>
      <c r="G81" s="40" t="str">
        <f t="shared" si="10"/>
        <v/>
      </c>
      <c r="H81" s="40" t="str">
        <f t="shared" si="11"/>
        <v/>
      </c>
      <c r="I81" s="40" t="str">
        <f>IF(ISBLANK($B81),"",COUNTIFS('Chi tiết'!$A$3:$A$1000,'Báo cáo'!$B81,'Chi tiết'!$R$3:$R$1000,"Trễ giờ"))</f>
        <v/>
      </c>
      <c r="J81" s="42" t="str">
        <f>IF(ISBLANK($B81),"",COUNTIFS('Chi tiết'!$A$3:$A$1000,'Báo cáo'!$B81,'Chi tiết'!$R$3:$R$1000,"Vắng"))</f>
        <v/>
      </c>
    </row>
    <row r="82" spans="2:10" x14ac:dyDescent="0.25">
      <c r="B82" s="44"/>
      <c r="C82" s="40" t="str">
        <f>IF(ISBLANK($B82),"",SUMIF('Chi tiết'!$A$3:$A$1000,'Báo cáo'!$B82,'Chi tiết'!$L$3:$L$1000))</f>
        <v/>
      </c>
      <c r="D82" s="40" t="str">
        <f>IF(ISBLANK($B82),"",SUMIF('Chi tiết'!$A$3:$A$1000,'Báo cáo'!$B82,'Chi tiết'!$M$3:$M$1000))</f>
        <v/>
      </c>
      <c r="E82" s="41" t="str">
        <f t="shared" si="9"/>
        <v/>
      </c>
      <c r="F82" s="40" t="str">
        <f>IF(ISBLANK($B82),"",COUNTIFS('Chi tiết'!$A$3:$A$1000,'Báo cáo'!B82,'Chi tiết'!$Q$3:$Q$1000,"Đi làm"))</f>
        <v/>
      </c>
      <c r="G82" s="40" t="str">
        <f t="shared" si="10"/>
        <v/>
      </c>
      <c r="H82" s="40" t="str">
        <f t="shared" si="11"/>
        <v/>
      </c>
      <c r="I82" s="40" t="str">
        <f>IF(ISBLANK($B82),"",COUNTIFS('Chi tiết'!$A$3:$A$1000,'Báo cáo'!$B82,'Chi tiết'!$R$3:$R$1000,"Trễ giờ"))</f>
        <v/>
      </c>
      <c r="J82" s="42" t="str">
        <f>IF(ISBLANK($B82),"",COUNTIFS('Chi tiết'!$A$3:$A$1000,'Báo cáo'!$B82,'Chi tiết'!$R$3:$R$1000,"Vắng"))</f>
        <v/>
      </c>
    </row>
    <row r="83" spans="2:10" x14ac:dyDescent="0.25">
      <c r="B83" s="44"/>
      <c r="C83" s="40" t="str">
        <f>IF(ISBLANK($B83),"",SUMIF('Chi tiết'!$A$3:$A$1000,'Báo cáo'!$B83,'Chi tiết'!$L$3:$L$1000))</f>
        <v/>
      </c>
      <c r="D83" s="40" t="str">
        <f>IF(ISBLANK($B83),"",SUMIF('Chi tiết'!$A$3:$A$1000,'Báo cáo'!$B83,'Chi tiết'!$M$3:$M$1000))</f>
        <v/>
      </c>
      <c r="E83" s="41" t="str">
        <f t="shared" si="9"/>
        <v/>
      </c>
      <c r="F83" s="40" t="str">
        <f>IF(ISBLANK($B83),"",COUNTIFS('Chi tiết'!$A$3:$A$1000,'Báo cáo'!B83,'Chi tiết'!$Q$3:$Q$1000,"Đi làm"))</f>
        <v/>
      </c>
      <c r="G83" s="40" t="str">
        <f t="shared" si="10"/>
        <v/>
      </c>
      <c r="H83" s="40" t="str">
        <f t="shared" si="11"/>
        <v/>
      </c>
      <c r="I83" s="40" t="str">
        <f>IF(ISBLANK($B83),"",COUNTIFS('Chi tiết'!$A$3:$A$1000,'Báo cáo'!$B83,'Chi tiết'!$R$3:$R$1000,"Trễ giờ"))</f>
        <v/>
      </c>
      <c r="J83" s="42" t="str">
        <f>IF(ISBLANK($B83),"",COUNTIFS('Chi tiết'!$A$3:$A$1000,'Báo cáo'!$B83,'Chi tiết'!$R$3:$R$1000,"Vắng"))</f>
        <v/>
      </c>
    </row>
    <row r="84" spans="2:10" x14ac:dyDescent="0.25">
      <c r="B84" s="44"/>
      <c r="C84" s="40" t="str">
        <f>IF(ISBLANK($B84),"",SUMIF('Chi tiết'!$A$3:$A$1000,'Báo cáo'!$B84,'Chi tiết'!$L$3:$L$1000))</f>
        <v/>
      </c>
      <c r="D84" s="40" t="str">
        <f>IF(ISBLANK($B84),"",SUMIF('Chi tiết'!$A$3:$A$1000,'Báo cáo'!$B84,'Chi tiết'!$M$3:$M$1000))</f>
        <v/>
      </c>
      <c r="E84" s="41" t="str">
        <f t="shared" si="9"/>
        <v/>
      </c>
      <c r="F84" s="40" t="str">
        <f>IF(ISBLANK($B84),"",COUNTIFS('Chi tiết'!$A$3:$A$1000,'Báo cáo'!B84,'Chi tiết'!$Q$3:$Q$1000,"Đi làm"))</f>
        <v/>
      </c>
      <c r="G84" s="40" t="str">
        <f t="shared" si="10"/>
        <v/>
      </c>
      <c r="H84" s="40" t="str">
        <f t="shared" si="11"/>
        <v/>
      </c>
      <c r="I84" s="40" t="str">
        <f>IF(ISBLANK($B84),"",COUNTIFS('Chi tiết'!$A$3:$A$1000,'Báo cáo'!$B84,'Chi tiết'!$R$3:$R$1000,"Trễ giờ"))</f>
        <v/>
      </c>
      <c r="J84" s="42" t="str">
        <f>IF(ISBLANK($B84),"",COUNTIFS('Chi tiết'!$A$3:$A$1000,'Báo cáo'!$B84,'Chi tiết'!$R$3:$R$1000,"Vắng"))</f>
        <v/>
      </c>
    </row>
    <row r="85" spans="2:10" x14ac:dyDescent="0.25">
      <c r="B85" s="44"/>
      <c r="C85" s="40" t="str">
        <f>IF(ISBLANK($B85),"",SUMIF('Chi tiết'!$A$3:$A$1000,'Báo cáo'!$B85,'Chi tiết'!$L$3:$L$1000))</f>
        <v/>
      </c>
      <c r="D85" s="40" t="str">
        <f>IF(ISBLANK($B85),"",SUMIF('Chi tiết'!$A$3:$A$1000,'Báo cáo'!$B85,'Chi tiết'!$M$3:$M$1000))</f>
        <v/>
      </c>
      <c r="E85" s="41" t="str">
        <f t="shared" si="9"/>
        <v/>
      </c>
      <c r="F85" s="40" t="str">
        <f>IF(ISBLANK($B85),"",COUNTIFS('Chi tiết'!$A$3:$A$1000,'Báo cáo'!B85,'Chi tiết'!$Q$3:$Q$1000,"Đi làm"))</f>
        <v/>
      </c>
      <c r="G85" s="40" t="str">
        <f t="shared" si="10"/>
        <v/>
      </c>
      <c r="H85" s="40" t="str">
        <f t="shared" si="11"/>
        <v/>
      </c>
      <c r="I85" s="40" t="str">
        <f>IF(ISBLANK($B85),"",COUNTIFS('Chi tiết'!$A$3:$A$1000,'Báo cáo'!$B85,'Chi tiết'!$R$3:$R$1000,"Trễ giờ"))</f>
        <v/>
      </c>
      <c r="J85" s="42" t="str">
        <f>IF(ISBLANK($B85),"",COUNTIFS('Chi tiết'!$A$3:$A$1000,'Báo cáo'!$B85,'Chi tiết'!$R$3:$R$1000,"Vắng"))</f>
        <v/>
      </c>
    </row>
    <row r="86" spans="2:10" x14ac:dyDescent="0.25">
      <c r="B86" s="44"/>
      <c r="C86" s="40" t="str">
        <f>IF(ISBLANK($B86),"",SUMIF('Chi tiết'!$A$3:$A$1000,'Báo cáo'!$B86,'Chi tiết'!$L$3:$L$1000))</f>
        <v/>
      </c>
      <c r="D86" s="40" t="str">
        <f>IF(ISBLANK($B86),"",SUMIF('Chi tiết'!$A$3:$A$1000,'Báo cáo'!$B86,'Chi tiết'!$M$3:$M$1000))</f>
        <v/>
      </c>
      <c r="E86" s="41" t="str">
        <f t="shared" si="9"/>
        <v/>
      </c>
      <c r="F86" s="40" t="str">
        <f>IF(ISBLANK($B86),"",COUNTIFS('Chi tiết'!$A$3:$A$1000,'Báo cáo'!B86,'Chi tiết'!$Q$3:$Q$1000,"Đi làm"))</f>
        <v/>
      </c>
      <c r="G86" s="40" t="str">
        <f t="shared" si="10"/>
        <v/>
      </c>
      <c r="H86" s="40" t="str">
        <f t="shared" si="11"/>
        <v/>
      </c>
      <c r="I86" s="40" t="str">
        <f>IF(ISBLANK($B86),"",COUNTIFS('Chi tiết'!$A$3:$A$1000,'Báo cáo'!$B86,'Chi tiết'!$R$3:$R$1000,"Trễ giờ"))</f>
        <v/>
      </c>
      <c r="J86" s="42" t="str">
        <f>IF(ISBLANK($B86),"",COUNTIFS('Chi tiết'!$A$3:$A$1000,'Báo cáo'!$B86,'Chi tiết'!$R$3:$R$1000,"Vắng"))</f>
        <v/>
      </c>
    </row>
    <row r="87" spans="2:10" x14ac:dyDescent="0.25">
      <c r="B87" s="44"/>
      <c r="C87" s="40" t="str">
        <f>IF(ISBLANK($B87),"",SUMIF('Chi tiết'!$A$3:$A$1000,'Báo cáo'!$B87,'Chi tiết'!$L$3:$L$1000))</f>
        <v/>
      </c>
      <c r="D87" s="40" t="str">
        <f>IF(ISBLANK($B87),"",SUMIF('Chi tiết'!$A$3:$A$1000,'Báo cáo'!$B87,'Chi tiết'!$M$3:$M$1000))</f>
        <v/>
      </c>
      <c r="E87" s="41" t="str">
        <f t="shared" si="9"/>
        <v/>
      </c>
      <c r="F87" s="40" t="str">
        <f>IF(ISBLANK($B87),"",COUNTIFS('Chi tiết'!$A$3:$A$1000,'Báo cáo'!B87,'Chi tiết'!$Q$3:$Q$1000,"Đi làm"))</f>
        <v/>
      </c>
      <c r="G87" s="40" t="str">
        <f t="shared" si="10"/>
        <v/>
      </c>
      <c r="H87" s="40" t="str">
        <f t="shared" si="11"/>
        <v/>
      </c>
      <c r="I87" s="40" t="str">
        <f>IF(ISBLANK($B87),"",COUNTIFS('Chi tiết'!$A$3:$A$1000,'Báo cáo'!$B87,'Chi tiết'!$R$3:$R$1000,"Trễ giờ"))</f>
        <v/>
      </c>
      <c r="J87" s="42" t="str">
        <f>IF(ISBLANK($B87),"",COUNTIFS('Chi tiết'!$A$3:$A$1000,'Báo cáo'!$B87,'Chi tiết'!$R$3:$R$1000,"Vắng"))</f>
        <v/>
      </c>
    </row>
    <row r="88" spans="2:10" x14ac:dyDescent="0.25">
      <c r="B88" s="44"/>
      <c r="C88" s="40" t="str">
        <f>IF(ISBLANK($B88),"",SUMIF('Chi tiết'!$A$3:$A$1000,'Báo cáo'!$B88,'Chi tiết'!$L$3:$L$1000))</f>
        <v/>
      </c>
      <c r="D88" s="40" t="str">
        <f>IF(ISBLANK($B88),"",SUMIF('Chi tiết'!$A$3:$A$1000,'Báo cáo'!$B88,'Chi tiết'!$M$3:$M$1000))</f>
        <v/>
      </c>
      <c r="E88" s="41" t="str">
        <f t="shared" si="9"/>
        <v/>
      </c>
      <c r="F88" s="40" t="str">
        <f>IF(ISBLANK($B88),"",COUNTIFS('Chi tiết'!$A$3:$A$1000,'Báo cáo'!B88,'Chi tiết'!$Q$3:$Q$1000,"Đi làm"))</f>
        <v/>
      </c>
      <c r="G88" s="40" t="str">
        <f t="shared" si="10"/>
        <v/>
      </c>
      <c r="H88" s="40" t="str">
        <f t="shared" si="11"/>
        <v/>
      </c>
      <c r="I88" s="40" t="str">
        <f>IF(ISBLANK($B88),"",COUNTIFS('Chi tiết'!$A$3:$A$1000,'Báo cáo'!$B88,'Chi tiết'!$R$3:$R$1000,"Trễ giờ"))</f>
        <v/>
      </c>
      <c r="J88" s="42" t="str">
        <f>IF(ISBLANK($B88),"",COUNTIFS('Chi tiết'!$A$3:$A$1000,'Báo cáo'!$B88,'Chi tiết'!$R$3:$R$1000,"Vắng"))</f>
        <v/>
      </c>
    </row>
    <row r="89" spans="2:10" x14ac:dyDescent="0.25">
      <c r="B89" s="44"/>
      <c r="C89" s="40" t="str">
        <f>IF(ISBLANK($B89),"",SUMIF('Chi tiết'!$A$3:$A$1000,'Báo cáo'!$B89,'Chi tiết'!$L$3:$L$1000))</f>
        <v/>
      </c>
      <c r="D89" s="40" t="str">
        <f>IF(ISBLANK($B89),"",SUMIF('Chi tiết'!$A$3:$A$1000,'Báo cáo'!$B89,'Chi tiết'!$M$3:$M$1000))</f>
        <v/>
      </c>
      <c r="E89" s="41" t="str">
        <f t="shared" si="9"/>
        <v/>
      </c>
      <c r="F89" s="40" t="str">
        <f>IF(ISBLANK($B89),"",COUNTIFS('Chi tiết'!$A$3:$A$1000,'Báo cáo'!B89,'Chi tiết'!$Q$3:$Q$1000,"Đi làm"))</f>
        <v/>
      </c>
      <c r="G89" s="40" t="str">
        <f t="shared" si="10"/>
        <v/>
      </c>
      <c r="H89" s="40" t="str">
        <f t="shared" si="11"/>
        <v/>
      </c>
      <c r="I89" s="40" t="str">
        <f>IF(ISBLANK($B89),"",COUNTIFS('Chi tiết'!$A$3:$A$1000,'Báo cáo'!$B89,'Chi tiết'!$R$3:$R$1000,"Trễ giờ"))</f>
        <v/>
      </c>
      <c r="J89" s="42" t="str">
        <f>IF(ISBLANK($B89),"",COUNTIFS('Chi tiết'!$A$3:$A$1000,'Báo cáo'!$B89,'Chi tiết'!$R$3:$R$1000,"Vắng"))</f>
        <v/>
      </c>
    </row>
    <row r="90" spans="2:10" x14ac:dyDescent="0.25">
      <c r="B90" s="44"/>
      <c r="C90" s="40" t="str">
        <f>IF(ISBLANK($B90),"",SUMIF('Chi tiết'!$A$3:$A$1000,'Báo cáo'!$B90,'Chi tiết'!$L$3:$L$1000))</f>
        <v/>
      </c>
      <c r="D90" s="40" t="str">
        <f>IF(ISBLANK($B90),"",SUMIF('Chi tiết'!$A$3:$A$1000,'Báo cáo'!$B90,'Chi tiết'!$M$3:$M$1000))</f>
        <v/>
      </c>
      <c r="E90" s="41" t="str">
        <f t="shared" si="9"/>
        <v/>
      </c>
      <c r="F90" s="40" t="str">
        <f>IF(ISBLANK($B90),"",COUNTIFS('Chi tiết'!$A$3:$A$1000,'Báo cáo'!B90,'Chi tiết'!$Q$3:$Q$1000,"Đi làm"))</f>
        <v/>
      </c>
      <c r="G90" s="40" t="str">
        <f t="shared" si="10"/>
        <v/>
      </c>
      <c r="H90" s="40" t="str">
        <f t="shared" si="11"/>
        <v/>
      </c>
      <c r="I90" s="40" t="str">
        <f>IF(ISBLANK($B90),"",COUNTIFS('Chi tiết'!$A$3:$A$1000,'Báo cáo'!$B90,'Chi tiết'!$R$3:$R$1000,"Trễ giờ"))</f>
        <v/>
      </c>
      <c r="J90" s="42" t="str">
        <f>IF(ISBLANK($B90),"",COUNTIFS('Chi tiết'!$A$3:$A$1000,'Báo cáo'!$B90,'Chi tiết'!$R$3:$R$1000,"Vắng"))</f>
        <v/>
      </c>
    </row>
    <row r="91" spans="2:10" x14ac:dyDescent="0.25">
      <c r="B91" s="44"/>
      <c r="C91" s="40" t="str">
        <f>IF(ISBLANK($B91),"",SUMIF('Chi tiết'!$A$3:$A$1000,'Báo cáo'!$B91,'Chi tiết'!$L$3:$L$1000))</f>
        <v/>
      </c>
      <c r="D91" s="40" t="str">
        <f>IF(ISBLANK($B91),"",SUMIF('Chi tiết'!$A$3:$A$1000,'Báo cáo'!$B91,'Chi tiết'!$M$3:$M$1000))</f>
        <v/>
      </c>
      <c r="E91" s="41" t="str">
        <f t="shared" si="9"/>
        <v/>
      </c>
      <c r="F91" s="40" t="str">
        <f>IF(ISBLANK($B91),"",COUNTIFS('Chi tiết'!$A$3:$A$1000,'Báo cáo'!B91,'Chi tiết'!$Q$3:$Q$1000,"Đi làm"))</f>
        <v/>
      </c>
      <c r="G91" s="40" t="str">
        <f t="shared" si="10"/>
        <v/>
      </c>
      <c r="H91" s="40" t="str">
        <f t="shared" si="11"/>
        <v/>
      </c>
      <c r="I91" s="40" t="str">
        <f>IF(ISBLANK($B91),"",COUNTIFS('Chi tiết'!$A$3:$A$1000,'Báo cáo'!$B91,'Chi tiết'!$R$3:$R$1000,"Trễ giờ"))</f>
        <v/>
      </c>
      <c r="J91" s="42" t="str">
        <f>IF(ISBLANK($B91),"",COUNTIFS('Chi tiết'!$A$3:$A$1000,'Báo cáo'!$B91,'Chi tiết'!$R$3:$R$1000,"Vắng"))</f>
        <v/>
      </c>
    </row>
    <row r="92" spans="2:10" x14ac:dyDescent="0.25">
      <c r="B92" s="44"/>
      <c r="C92" s="40" t="str">
        <f>IF(ISBLANK($B92),"",SUMIF('Chi tiết'!$A$3:$A$1000,'Báo cáo'!$B92,'Chi tiết'!$L$3:$L$1000))</f>
        <v/>
      </c>
      <c r="D92" s="40" t="str">
        <f>IF(ISBLANK($B92),"",SUMIF('Chi tiết'!$A$3:$A$1000,'Báo cáo'!$B92,'Chi tiết'!$M$3:$M$1000))</f>
        <v/>
      </c>
      <c r="E92" s="41" t="str">
        <f t="shared" si="9"/>
        <v/>
      </c>
      <c r="F92" s="40" t="str">
        <f>IF(ISBLANK($B92),"",COUNTIFS('Chi tiết'!$A$3:$A$1000,'Báo cáo'!B92,'Chi tiết'!$Q$3:$Q$1000,"Đi làm"))</f>
        <v/>
      </c>
      <c r="G92" s="40" t="str">
        <f t="shared" si="10"/>
        <v/>
      </c>
      <c r="H92" s="40" t="str">
        <f t="shared" si="11"/>
        <v/>
      </c>
      <c r="I92" s="40" t="str">
        <f>IF(ISBLANK($B92),"",COUNTIFS('Chi tiết'!$A$3:$A$1000,'Báo cáo'!$B92,'Chi tiết'!$R$3:$R$1000,"Trễ giờ"))</f>
        <v/>
      </c>
      <c r="J92" s="42" t="str">
        <f>IF(ISBLANK($B92),"",COUNTIFS('Chi tiết'!$A$3:$A$1000,'Báo cáo'!$B92,'Chi tiết'!$R$3:$R$1000,"Vắng"))</f>
        <v/>
      </c>
    </row>
    <row r="93" spans="2:10" x14ac:dyDescent="0.25">
      <c r="B93" s="44"/>
      <c r="C93" s="40" t="str">
        <f>IF(ISBLANK($B93),"",SUMIF('Chi tiết'!$A$3:$A$1000,'Báo cáo'!$B93,'Chi tiết'!$L$3:$L$1000))</f>
        <v/>
      </c>
      <c r="D93" s="40" t="str">
        <f>IF(ISBLANK($B93),"",SUMIF('Chi tiết'!$A$3:$A$1000,'Báo cáo'!$B93,'Chi tiết'!$M$3:$M$1000))</f>
        <v/>
      </c>
      <c r="E93" s="41" t="str">
        <f t="shared" si="9"/>
        <v/>
      </c>
      <c r="F93" s="40" t="str">
        <f>IF(ISBLANK($B93),"",COUNTIFS('Chi tiết'!$A$3:$A$1000,'Báo cáo'!B93,'Chi tiết'!$Q$3:$Q$1000,"Đi làm"))</f>
        <v/>
      </c>
      <c r="G93" s="40" t="str">
        <f t="shared" si="10"/>
        <v/>
      </c>
      <c r="H93" s="40" t="str">
        <f t="shared" si="11"/>
        <v/>
      </c>
      <c r="I93" s="40" t="str">
        <f>IF(ISBLANK($B93),"",COUNTIFS('Chi tiết'!$A$3:$A$1000,'Báo cáo'!$B93,'Chi tiết'!$R$3:$R$1000,"Trễ giờ"))</f>
        <v/>
      </c>
      <c r="J93" s="42" t="str">
        <f>IF(ISBLANK($B93),"",COUNTIFS('Chi tiết'!$A$3:$A$1000,'Báo cáo'!$B93,'Chi tiết'!$R$3:$R$1000,"Vắng"))</f>
        <v/>
      </c>
    </row>
    <row r="94" spans="2:10" x14ac:dyDescent="0.25">
      <c r="B94" s="44"/>
      <c r="C94" s="40" t="str">
        <f>IF(ISBLANK($B94),"",SUMIF('Chi tiết'!$A$3:$A$1000,'Báo cáo'!$B94,'Chi tiết'!$L$3:$L$1000))</f>
        <v/>
      </c>
      <c r="D94" s="40" t="str">
        <f>IF(ISBLANK($B94),"",SUMIF('Chi tiết'!$A$3:$A$1000,'Báo cáo'!$B94,'Chi tiết'!$M$3:$M$1000))</f>
        <v/>
      </c>
      <c r="E94" s="41" t="str">
        <f t="shared" si="9"/>
        <v/>
      </c>
      <c r="F94" s="40" t="str">
        <f>IF(ISBLANK($B94),"",COUNTIFS('Chi tiết'!$A$3:$A$1000,'Báo cáo'!B94,'Chi tiết'!$Q$3:$Q$1000,"Đi làm"))</f>
        <v/>
      </c>
      <c r="G94" s="40" t="str">
        <f t="shared" si="10"/>
        <v/>
      </c>
      <c r="H94" s="40" t="str">
        <f t="shared" si="11"/>
        <v/>
      </c>
      <c r="I94" s="40" t="str">
        <f>IF(ISBLANK($B94),"",COUNTIFS('Chi tiết'!$A$3:$A$1000,'Báo cáo'!$B94,'Chi tiết'!$R$3:$R$1000,"Trễ giờ"))</f>
        <v/>
      </c>
      <c r="J94" s="42" t="str">
        <f>IF(ISBLANK($B94),"",COUNTIFS('Chi tiết'!$A$3:$A$1000,'Báo cáo'!$B94,'Chi tiết'!$R$3:$R$1000,"Vắng"))</f>
        <v/>
      </c>
    </row>
    <row r="95" spans="2:10" x14ac:dyDescent="0.25">
      <c r="B95" s="44"/>
      <c r="C95" s="40" t="str">
        <f>IF(ISBLANK($B95),"",SUMIF('Chi tiết'!$A$3:$A$1000,'Báo cáo'!$B95,'Chi tiết'!$L$3:$L$1000))</f>
        <v/>
      </c>
      <c r="D95" s="40" t="str">
        <f>IF(ISBLANK($B95),"",SUMIF('Chi tiết'!$A$3:$A$1000,'Báo cáo'!$B95,'Chi tiết'!$M$3:$M$1000))</f>
        <v/>
      </c>
      <c r="E95" s="41" t="str">
        <f t="shared" si="9"/>
        <v/>
      </c>
      <c r="F95" s="40" t="str">
        <f>IF(ISBLANK($B95),"",COUNTIFS('Chi tiết'!$A$3:$A$1000,'Báo cáo'!B95,'Chi tiết'!$Q$3:$Q$1000,"Đi làm"))</f>
        <v/>
      </c>
      <c r="G95" s="40" t="str">
        <f t="shared" si="10"/>
        <v/>
      </c>
      <c r="H95" s="40" t="str">
        <f t="shared" si="11"/>
        <v/>
      </c>
      <c r="I95" s="40" t="str">
        <f>IF(ISBLANK($B95),"",COUNTIFS('Chi tiết'!$A$3:$A$1000,'Báo cáo'!$B95,'Chi tiết'!$R$3:$R$1000,"Trễ giờ"))</f>
        <v/>
      </c>
      <c r="J95" s="42" t="str">
        <f>IF(ISBLANK($B95),"",COUNTIFS('Chi tiết'!$A$3:$A$1000,'Báo cáo'!$B95,'Chi tiết'!$R$3:$R$1000,"Vắng"))</f>
        <v/>
      </c>
    </row>
    <row r="96" spans="2:10" x14ac:dyDescent="0.25">
      <c r="B96" s="44"/>
      <c r="C96" s="40" t="str">
        <f>IF(ISBLANK($B96),"",SUMIF('Chi tiết'!$A$3:$A$1000,'Báo cáo'!$B96,'Chi tiết'!$L$3:$L$1000))</f>
        <v/>
      </c>
      <c r="D96" s="40" t="str">
        <f>IF(ISBLANK($B96),"",SUMIF('Chi tiết'!$A$3:$A$1000,'Báo cáo'!$B96,'Chi tiết'!$M$3:$M$1000))</f>
        <v/>
      </c>
      <c r="E96" s="41" t="str">
        <f t="shared" si="9"/>
        <v/>
      </c>
      <c r="F96" s="40" t="str">
        <f>IF(ISBLANK($B96),"",COUNTIFS('Chi tiết'!$A$3:$A$1000,'Báo cáo'!B96,'Chi tiết'!$Q$3:$Q$1000,"Đi làm"))</f>
        <v/>
      </c>
      <c r="G96" s="40" t="str">
        <f t="shared" si="10"/>
        <v/>
      </c>
      <c r="H96" s="40" t="str">
        <f t="shared" si="11"/>
        <v/>
      </c>
      <c r="I96" s="40" t="str">
        <f>IF(ISBLANK($B96),"",COUNTIFS('Chi tiết'!$A$3:$A$1000,'Báo cáo'!$B96,'Chi tiết'!$R$3:$R$1000,"Trễ giờ"))</f>
        <v/>
      </c>
      <c r="J96" s="42" t="str">
        <f>IF(ISBLANK($B96),"",COUNTIFS('Chi tiết'!$A$3:$A$1000,'Báo cáo'!$B96,'Chi tiết'!$R$3:$R$1000,"Vắng"))</f>
        <v/>
      </c>
    </row>
    <row r="97" spans="2:10" x14ac:dyDescent="0.25">
      <c r="B97" s="44"/>
      <c r="C97" s="40" t="str">
        <f>IF(ISBLANK($B97),"",SUMIF('Chi tiết'!$A$3:$A$1000,'Báo cáo'!$B97,'Chi tiết'!$L$3:$L$1000))</f>
        <v/>
      </c>
      <c r="D97" s="40" t="str">
        <f>IF(ISBLANK($B97),"",SUMIF('Chi tiết'!$A$3:$A$1000,'Báo cáo'!$B97,'Chi tiết'!$M$3:$M$1000))</f>
        <v/>
      </c>
      <c r="E97" s="41" t="str">
        <f t="shared" si="9"/>
        <v/>
      </c>
      <c r="F97" s="40" t="str">
        <f>IF(ISBLANK($B97),"",COUNTIFS('Chi tiết'!$A$3:$A$1000,'Báo cáo'!B97,'Chi tiết'!$Q$3:$Q$1000,"Đi làm"))</f>
        <v/>
      </c>
      <c r="G97" s="40" t="str">
        <f t="shared" si="10"/>
        <v/>
      </c>
      <c r="H97" s="40" t="str">
        <f t="shared" si="11"/>
        <v/>
      </c>
      <c r="I97" s="40" t="str">
        <f>IF(ISBLANK($B97),"",COUNTIFS('Chi tiết'!$A$3:$A$1000,'Báo cáo'!$B97,'Chi tiết'!$R$3:$R$1000,"Trễ giờ"))</f>
        <v/>
      </c>
      <c r="J97" s="42" t="str">
        <f>IF(ISBLANK($B97),"",COUNTIFS('Chi tiết'!$A$3:$A$1000,'Báo cáo'!$B97,'Chi tiết'!$R$3:$R$1000,"Vắng"))</f>
        <v/>
      </c>
    </row>
    <row r="98" spans="2:10" x14ac:dyDescent="0.25">
      <c r="B98" s="44"/>
      <c r="C98" s="40" t="str">
        <f>IF(ISBLANK($B98),"",SUMIF('Chi tiết'!$A$3:$A$1000,'Báo cáo'!$B98,'Chi tiết'!$L$3:$L$1000))</f>
        <v/>
      </c>
      <c r="D98" s="40" t="str">
        <f>IF(ISBLANK($B98),"",SUMIF('Chi tiết'!$A$3:$A$1000,'Báo cáo'!$B98,'Chi tiết'!$M$3:$M$1000))</f>
        <v/>
      </c>
      <c r="E98" s="41" t="str">
        <f t="shared" si="9"/>
        <v/>
      </c>
      <c r="F98" s="40" t="str">
        <f>IF(ISBLANK($B98),"",COUNTIFS('Chi tiết'!$A$3:$A$1000,'Báo cáo'!B98,'Chi tiết'!$Q$3:$Q$1000,"Đi làm"))</f>
        <v/>
      </c>
      <c r="G98" s="40" t="str">
        <f t="shared" si="10"/>
        <v/>
      </c>
      <c r="H98" s="40" t="str">
        <f t="shared" si="11"/>
        <v/>
      </c>
      <c r="I98" s="40" t="str">
        <f>IF(ISBLANK($B98),"",COUNTIFS('Chi tiết'!$A$3:$A$1000,'Báo cáo'!$B98,'Chi tiết'!$R$3:$R$1000,"Trễ giờ"))</f>
        <v/>
      </c>
      <c r="J98" s="42" t="str">
        <f>IF(ISBLANK($B98),"",COUNTIFS('Chi tiết'!$A$3:$A$1000,'Báo cáo'!$B98,'Chi tiết'!$R$3:$R$1000,"Vắng"))</f>
        <v/>
      </c>
    </row>
    <row r="99" spans="2:10" x14ac:dyDescent="0.25">
      <c r="B99" s="44"/>
      <c r="C99" s="40" t="str">
        <f>IF(ISBLANK($B99),"",SUMIF('Chi tiết'!$A$3:$A$1000,'Báo cáo'!$B99,'Chi tiết'!$L$3:$L$1000))</f>
        <v/>
      </c>
      <c r="D99" s="40" t="str">
        <f>IF(ISBLANK($B99),"",SUMIF('Chi tiết'!$A$3:$A$1000,'Báo cáo'!$B99,'Chi tiết'!$M$3:$M$1000))</f>
        <v/>
      </c>
      <c r="E99" s="41" t="str">
        <f t="shared" si="9"/>
        <v/>
      </c>
      <c r="F99" s="40" t="str">
        <f>IF(ISBLANK($B99),"",COUNTIFS('Chi tiết'!$A$3:$A$1000,'Báo cáo'!B99,'Chi tiết'!$Q$3:$Q$1000,"Đi làm"))</f>
        <v/>
      </c>
      <c r="G99" s="40" t="str">
        <f t="shared" si="10"/>
        <v/>
      </c>
      <c r="H99" s="40" t="str">
        <f t="shared" si="11"/>
        <v/>
      </c>
      <c r="I99" s="40" t="str">
        <f>IF(ISBLANK($B99),"",COUNTIFS('Chi tiết'!$A$3:$A$1000,'Báo cáo'!$B99,'Chi tiết'!$R$3:$R$1000,"Trễ giờ"))</f>
        <v/>
      </c>
      <c r="J99" s="42" t="str">
        <f>IF(ISBLANK($B99),"",COUNTIFS('Chi tiết'!$A$3:$A$1000,'Báo cáo'!$B99,'Chi tiết'!$R$3:$R$1000,"Vắng"))</f>
        <v/>
      </c>
    </row>
    <row r="100" spans="2:10" x14ac:dyDescent="0.25">
      <c r="B100" s="44"/>
      <c r="C100" s="40" t="str">
        <f>IF(ISBLANK($B100),"",SUMIF('Chi tiết'!$A$3:$A$1000,'Báo cáo'!$B100,'Chi tiết'!$L$3:$L$1000))</f>
        <v/>
      </c>
      <c r="D100" s="40" t="str">
        <f>IF(ISBLANK($B100),"",SUMIF('Chi tiết'!$A$3:$A$1000,'Báo cáo'!$B100,'Chi tiết'!$M$3:$M$1000))</f>
        <v/>
      </c>
      <c r="E100" s="41" t="str">
        <f t="shared" si="9"/>
        <v/>
      </c>
      <c r="F100" s="40" t="str">
        <f>IF(ISBLANK($B100),"",COUNTIFS('Chi tiết'!$A$3:$A$1000,'Báo cáo'!B100,'Chi tiết'!$Q$3:$Q$1000,"Đi làm"))</f>
        <v/>
      </c>
      <c r="G100" s="40" t="str">
        <f t="shared" si="10"/>
        <v/>
      </c>
      <c r="H100" s="40" t="str">
        <f t="shared" si="11"/>
        <v/>
      </c>
      <c r="I100" s="40" t="str">
        <f>IF(ISBLANK($B100),"",COUNTIFS('Chi tiết'!$A$3:$A$1000,'Báo cáo'!$B100,'Chi tiết'!$R$3:$R$1000,"Trễ giờ"))</f>
        <v/>
      </c>
      <c r="J100" s="42" t="str">
        <f>IF(ISBLANK($B100),"",COUNTIFS('Chi tiết'!$A$3:$A$1000,'Báo cáo'!$B100,'Chi tiết'!$R$3:$R$1000,"Vắng"))</f>
        <v/>
      </c>
    </row>
  </sheetData>
  <sheetProtection formatCells="0" formatColumns="0" formatRows="0"/>
  <protectedRanges>
    <protectedRange sqref="B13:B23 B27:B100" name="Range1"/>
  </protectedRanges>
  <conditionalFormatting sqref="B11:J13 B14:B23 B27:J100 C14:J26">
    <cfRule type="notContainsBlanks" dxfId="2" priority="4">
      <formula>LEN(TRIM(B11))&gt;0</formula>
    </cfRule>
  </conditionalFormatting>
  <conditionalFormatting sqref="B24">
    <cfRule type="notContainsBlanks" dxfId="6" priority="3">
      <formula>LEN(TRIM(B24))&gt;0</formula>
    </cfRule>
  </conditionalFormatting>
  <conditionalFormatting sqref="B25">
    <cfRule type="notContainsBlanks" dxfId="3" priority="2">
      <formula>LEN(TRIM(B25))&gt;0</formula>
    </cfRule>
  </conditionalFormatting>
  <conditionalFormatting sqref="B26">
    <cfRule type="notContainsBlanks" dxfId="1" priority="1">
      <formula>LEN(TRIM(B26))&gt;0</formula>
    </cfRule>
  </conditionalFormatting>
  <dataValidations count="1">
    <dataValidation type="time" allowBlank="1" showInputMessage="1" showErrorMessage="1" sqref="C4" xr:uid="{00000000-0002-0000-0400-000000000000}">
      <formula1>0</formula1>
      <formula2>0.999305555555556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BFF7A-66CB-48BF-A5FC-0D6F0CC7A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Process (2)</vt:lpstr>
      <vt:lpstr>Danh sách COD</vt:lpstr>
      <vt:lpstr>Chi tiết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Hung</dc:creator>
  <cp:lastModifiedBy>Anh</cp:lastModifiedBy>
  <dcterms:created xsi:type="dcterms:W3CDTF">2019-03-01T03:15:36Z</dcterms:created>
  <dcterms:modified xsi:type="dcterms:W3CDTF">2019-12-19T06:41:35Z</dcterms:modified>
</cp:coreProperties>
</file>